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MOF\Desktop\광양항 광역 준설토투기장 조성공사 폐기물처리용역(폐합성수지(권대한, 적격)\3. 입찰공고\"/>
    </mc:Choice>
  </mc:AlternateContent>
  <xr:revisionPtr revIDLastSave="0" documentId="13_ncr:1_{F277248A-EE26-47B8-AD1B-E4EC58BD5DF2}" xr6:coauthVersionLast="47" xr6:coauthVersionMax="47" xr10:uidLastSave="{00000000-0000-0000-0000-000000000000}"/>
  <bookViews>
    <workbookView xWindow="1095" yWindow="0" windowWidth="27390" windowHeight="15000" tabRatio="862" xr2:uid="{00000000-000D-0000-FFFF-FFFF00000000}"/>
  </bookViews>
  <sheets>
    <sheet name="내역서(폐합성수지)" sheetId="25" r:id="rId1"/>
    <sheet name="일위대가총괄표 (2)" sheetId="22" state="hidden" r:id="rId2"/>
    <sheet name="일위대가 (2)" sheetId="23" state="hidden" r:id="rId3"/>
    <sheet name="단가산출총괄표1" sheetId="18" state="hidden" r:id="rId4"/>
    <sheet name="단가산출1" sheetId="19" state="hidden" r:id="rId5"/>
    <sheet name="일위대가총괄표1" sheetId="15" state="hidden" r:id="rId6"/>
    <sheet name="일위대가1" sheetId="16" state="hidden" r:id="rId7"/>
    <sheet name="일위대가총괄표" sheetId="4" state="hidden" r:id="rId8"/>
    <sheet name="일위대가" sheetId="5" state="hidden" r:id="rId9"/>
    <sheet name="단가산출총괄표" sheetId="6" state="hidden" r:id="rId10"/>
    <sheet name="단가산출" sheetId="7"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s>
  <definedNames>
    <definedName name="_" hidden="1">#REF!</definedName>
    <definedName name="_?쾴?">#REF!</definedName>
    <definedName name="_?쾴?_?">#REF!</definedName>
    <definedName name="_?쾴?___P">#REF!</definedName>
    <definedName name="_?쾴?_T">#REF!</definedName>
    <definedName name="__?쾴?">#REF!</definedName>
    <definedName name="__?쾴?_?">#REF!</definedName>
    <definedName name="__?쾴?___P">#REF!</definedName>
    <definedName name="__?쾴?_T">#REF!</definedName>
    <definedName name="___?쾴?">#REF!</definedName>
    <definedName name="___?쾴?_?">#REF!</definedName>
    <definedName name="___?쾴?___P">#REF!</definedName>
    <definedName name="___?쾴?_T">#REF!</definedName>
    <definedName name="____EE1" hidden="1">{#N/A,#N/A,FALSE,"단가표지"}</definedName>
    <definedName name="____KD2" hidden="1">#REF!</definedName>
    <definedName name="____KD3" hidden="1">#REF!</definedName>
    <definedName name="____KK2" hidden="1">#REF!</definedName>
    <definedName name="____KK3" hidden="1">#REF!</definedName>
    <definedName name="____QQ1" hidden="1">{#N/A,#N/A,FALSE,"단가표지"}</definedName>
    <definedName name="____QW1" hidden="1">{#N/A,#N/A,FALSE,"단가표지"}</definedName>
    <definedName name="____SS1" hidden="1">{#N/A,#N/A,FALSE,"운반시간"}</definedName>
    <definedName name="___a122" hidden="1">{#N/A,#N/A,FALSE,"속도"}</definedName>
    <definedName name="___EE1" hidden="1">{#N/A,#N/A,FALSE,"단가표지"}</definedName>
    <definedName name="___KD2" hidden="1">#REF!</definedName>
    <definedName name="___KD3" hidden="1">#REF!</definedName>
    <definedName name="___KK2" hidden="1">#REF!</definedName>
    <definedName name="___KK3" hidden="1">#REF!</definedName>
    <definedName name="___QQ1" hidden="1">{#N/A,#N/A,FALSE,"단가표지"}</definedName>
    <definedName name="___QW1" hidden="1">{#N/A,#N/A,FALSE,"단가표지"}</definedName>
    <definedName name="___SS1" hidden="1">{#N/A,#N/A,FALSE,"운반시간"}</definedName>
    <definedName name="__123Graph_A" hidden="1">[1]목표세부명세!#REF!</definedName>
    <definedName name="__123Graph_B" hidden="1">[1]목표세부명세!#REF!</definedName>
    <definedName name="__2_0__123Grap" hidden="1">#REF!</definedName>
    <definedName name="__4_0_Dist_" hidden="1">#REF!</definedName>
    <definedName name="__a2">[2]청산공사!#REF!</definedName>
    <definedName name="__EE1" hidden="1">{#N/A,#N/A,FALSE,"단가표지"}</definedName>
    <definedName name="__IntlFixup" hidden="1">TRUE</definedName>
    <definedName name="__KD2" hidden="1">#REF!</definedName>
    <definedName name="__KD3" hidden="1">#REF!</definedName>
    <definedName name="__KK2" hidden="1">#REF!</definedName>
    <definedName name="__KK3" hidden="1">#REF!</definedName>
    <definedName name="__P3" hidden="1">{#N/A,#N/A,FALSE,"배수1"}</definedName>
    <definedName name="__P4" hidden="1">{#N/A,#N/A,FALSE,"혼합골재"}</definedName>
    <definedName name="__P5" hidden="1">{#N/A,#N/A,FALSE,"배수1"}</definedName>
    <definedName name="__P6" hidden="1">{#N/A,#N/A,FALSE,"2~8번"}</definedName>
    <definedName name="__QQ1" hidden="1">{#N/A,#N/A,FALSE,"단가표지"}</definedName>
    <definedName name="__QW1" hidden="1">{#N/A,#N/A,FALSE,"단가표지"}</definedName>
    <definedName name="__S3" hidden="1">{#N/A,#N/A,FALSE,"포장2"}</definedName>
    <definedName name="__SS1" hidden="1">{#N/A,#N/A,FALSE,"운반시간"}</definedName>
    <definedName name="_1">#REF!</definedName>
    <definedName name="_1__123Graph_ATOTAL_PQ" hidden="1">#REF!</definedName>
    <definedName name="_1_0__123Grap" hidden="1">#REF!</definedName>
    <definedName name="_1_123Grap" hidden="1">#REF!</definedName>
    <definedName name="_1_3_0Crite">#REF!</definedName>
    <definedName name="_10_0_0新規工事">'[3]P.M 별'!#REF!</definedName>
    <definedName name="_10_0공통비" hidden="1">[4]공통비총괄표!#REF!</definedName>
    <definedName name="_102S3_" hidden="1">{#N/A,#N/A,FALSE,"포장2"}</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1__123Graph_BTOTAL_PQ" hidden="1">#REF!</definedName>
    <definedName name="_11_0현대코아공" hidden="1">[4]공통비총괄표!#REF!</definedName>
    <definedName name="_11_123Grap">#REF!</definedName>
    <definedName name="_111S" hidden="1">#REF!</definedName>
    <definedName name="_11新規工事">'[5]P.M 별'!#REF!</definedName>
    <definedName name="_12_0_0__123Grap" hidden="1">[6]유림골조!#REF!</definedName>
    <definedName name="_12_0_0코아공" hidden="1">[4]공통비총괄표!#REF!</definedName>
    <definedName name="_12Å__·¹_ÀÓ">#N/A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4_0공통비" hidden="1">[4]공통비총괄표!#REF!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a2_">[7]청산공사!#REF!</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Dist_">#REF!</definedName>
    <definedName name="_15__123Graph_CTOTAL_PQ" hidden="1">#REF!</definedName>
    <definedName name="_15_0_0_F" hidden="1">#REF!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ãæÐ_ÍïÞÀ_Íª">#N/A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0현대코아공" hidden="1">[4]공통비총괄표!#REF!</definedName>
    <definedName name="_16GO1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F">#REF!</definedName>
    <definedName name="_17GO2_">#REF!</definedName>
    <definedName name="_18_0_0新規工事">'[3]P.M 별'!#REF!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o3_">#REF!</definedName>
    <definedName name="_19_0__123Grap">#REF!</definedName>
    <definedName name="_2">#REF!</definedName>
    <definedName name="_2_">[8]공사비증감!#REF!</definedName>
    <definedName name="_2_?쾴?">#REF!</definedName>
    <definedName name="_2_0__123Grap" hidden="1">#REF!</definedName>
    <definedName name="_2_0_Dist_" hidden="1">#REF!</definedName>
    <definedName name="_2_3_0Criteria">#REF!</definedName>
    <definedName name="_21__123Graph_CTOTAL_PQ" hidden="1">#REF!</definedName>
    <definedName name="_21_0_0코아공" hidden="1">[4]공통비총괄표!#REF!</definedName>
    <definedName name="_21_0_Dist_">#REF!</definedName>
    <definedName name="_22__123Graph_DTOTAL_PQ" hidden="1">#REF!</definedName>
    <definedName name="_222_0_S" hidden="1">#REF!</definedName>
    <definedName name="_23__123Graph_XTOTAL_PQ" hidden="1">#REF!</definedName>
    <definedName name="_24_0공통비" hidden="1">[4]공통비총괄표!#REF!</definedName>
    <definedName name="_25_0_0_F">#REF!</definedName>
    <definedName name="_26F" hidden="1">[9]노임단가!#REF!</definedName>
    <definedName name="_27_0현대코아공" hidden="1">[4]공통비총괄표!#REF!</definedName>
    <definedName name="_28新規工事">'[3]P.M 별'!#REF!</definedName>
    <definedName name="_29_3__Crite">#REF!</definedName>
    <definedName name="_29a2_">[2]청산공사!#REF!</definedName>
    <definedName name="_2Dist_" hidden="1">#REF!</definedName>
    <definedName name="_3_0_0__123Grap" hidden="1">[6]유림골조!#REF!</definedName>
    <definedName name="_30GO1_">#REF!</definedName>
    <definedName name="_31__123Graph_DTOTAL_PQ" hidden="1">#REF!</definedName>
    <definedName name="_31_3__Criteria">#REF!</definedName>
    <definedName name="_31GO2_">#REF!</definedName>
    <definedName name="_32__123Graph_XTOTAL_PQ" hidden="1">#REF!</definedName>
    <definedName name="_32go3_">#REF!</definedName>
    <definedName name="_37_0_F" hidden="1">[9]노임단가!#REF!</definedName>
    <definedName name="_38_0_F" hidden="1">[9]노임단가!#REF!</definedName>
    <definedName name="_3F" hidden="1">#REF!</definedName>
    <definedName name="_3G_0Extr">#REF!</definedName>
    <definedName name="_4_?쾴?_?">#REF!</definedName>
    <definedName name="_4_0_0_F" hidden="1">#REF!</definedName>
    <definedName name="_4_0_Dist_" hidden="1">#REF!</definedName>
    <definedName name="_4_0옹벽부용수">[8]공사비증감!#REF!</definedName>
    <definedName name="_４４__分_期">#REF!</definedName>
    <definedName name="_45_0_0_F" hidden="1">[10]중기비!#REF!</definedName>
    <definedName name="_48_2___Parse" hidden="1">[9]노임단가!#REF!</definedName>
    <definedName name="_49G__Extr">#REF!</definedName>
    <definedName name="_4G_0Extract">#REF!</definedName>
    <definedName name="_5_0_0__123Grap" hidden="1">[6]유림골조!#REF!</definedName>
    <definedName name="_5_0_0新規工事">'[3]P.M 별'!#REF!</definedName>
    <definedName name="_51_0_F" hidden="1">[9]노임단가!#REF!</definedName>
    <definedName name="_51G__Extract">#REF!</definedName>
    <definedName name="_52_0_F" hidden="1">[9]노임단가!#REF!</definedName>
    <definedName name="_52GO1_">#REF!</definedName>
    <definedName name="_53GO2_">#REF!</definedName>
    <definedName name="_54go3_">#REF!</definedName>
    <definedName name="_59_2_0_Parse" hidden="1">[9]노임단가!#REF!</definedName>
    <definedName name="_5B2_">'[11]단면 (2)'!$K$55</definedName>
    <definedName name="_5월">#REF!</definedName>
    <definedName name="_6_?쾴?___P">#REF!</definedName>
    <definedName name="_6_0__123Grap" hidden="1">#REF!</definedName>
    <definedName name="_6_0_0__123Grap" hidden="1">[6]유림골조!#REF!</definedName>
    <definedName name="_6_0_0코아공" hidden="1">[4]공통비총괄표!#REF!</definedName>
    <definedName name="_60_2_0_Parse" hidden="1">[9]노임단가!#REF!</definedName>
    <definedName name="_62_0_0_F" hidden="1">[10]중기비!#REF!</definedName>
    <definedName name="_64P3_" hidden="1">{#N/A,#N/A,FALSE,"배수1"}</definedName>
    <definedName name="_68P4_" hidden="1">{#N/A,#N/A,FALSE,"혼합골재"}</definedName>
    <definedName name="_6월">#REF!</definedName>
    <definedName name="_7_0_0_F" hidden="1">#REF!</definedName>
    <definedName name="_7_0공통비" hidden="1">[4]공통비총괄표!#REF!</definedName>
    <definedName name="_72P5_" hidden="1">{#N/A,#N/A,FALSE,"배수1"}</definedName>
    <definedName name="_76P6_" hidden="1">{#N/A,#N/A,FALSE,"2~8번"}</definedName>
    <definedName name="_8_?쾴?_T">#REF!</definedName>
    <definedName name="_8__123Graph_BTOTAL_PQ" hidden="1">#REF!</definedName>
    <definedName name="_8_0_0_F" hidden="1">#REF!</definedName>
    <definedName name="_8_0_0新規工事">'[3]P.M 별'!#REF!</definedName>
    <definedName name="_8_0현대코아공" hidden="1">[4]공통비총괄표!#REF!</definedName>
    <definedName name="_80S3_" hidden="1">{#N/A,#N/A,FALSE,"포장2"}</definedName>
    <definedName name="_81_2_0_Parse" hidden="1">[9]노임단가!#REF!</definedName>
    <definedName name="_82_2_0_Parse" hidden="1">[9]노임단가!#REF!</definedName>
    <definedName name="_86P3_" hidden="1">{#N/A,#N/A,FALSE,"배수1"}</definedName>
    <definedName name="_9_0_0코아공" hidden="1">[4]공통비총괄표!#REF!</definedName>
    <definedName name="_9_0_Dist_" hidden="1">#REF!</definedName>
    <definedName name="_90P4_" hidden="1">{#N/A,#N/A,FALSE,"혼합골재"}</definedName>
    <definedName name="_94P5_" hidden="1">{#N/A,#N/A,FALSE,"배수1"}</definedName>
    <definedName name="_98P6_" hidden="1">{#N/A,#N/A,FALSE,"2~8번"}</definedName>
    <definedName name="_9단">#REF!</definedName>
    <definedName name="_A">#REF!</definedName>
    <definedName name="_A01">#REF!</definedName>
    <definedName name="_A02">#REF!</definedName>
    <definedName name="_A03">#REF!</definedName>
    <definedName name="_A04">#REF!</definedName>
    <definedName name="_A05">#REF!</definedName>
    <definedName name="_A100000">#REF!</definedName>
    <definedName name="_A66000">#REF!</definedName>
    <definedName name="_A67000">#REF!</definedName>
    <definedName name="_A68000">#REF!</definedName>
    <definedName name="_A80000">#REF!</definedName>
    <definedName name="_aab42">#REF!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0">#REF!</definedName>
    <definedName name="_B21">#REF!</definedName>
    <definedName name="_B22">[12]일위대가!$A$1400:$IV$1413=[12]일위대가!$A$1400</definedName>
    <definedName name="_B23">#REF!</definedName>
    <definedName name="_B24">#REF!</definedName>
    <definedName name="_B25">#REF!</definedName>
    <definedName name="_B37">#REF!</definedName>
    <definedName name="_B38">#REF!</definedName>
    <definedName name="_C01">#REF!</definedName>
    <definedName name="_c02">#REF!</definedName>
    <definedName name="_Cm">[13]Sheet1!#REF!</definedName>
    <definedName name="_Cm1">[13]Sheet1!#REF!</definedName>
    <definedName name="_D01">#REF!</definedName>
    <definedName name="_D0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st_Bin" hidden="1">[14]조명시설!#REF!</definedName>
    <definedName name="_Dist_Values" hidden="1">[14]조명시설!#REF!</definedName>
    <definedName name="_E">[13]Sheet1!#REF!</definedName>
    <definedName name="_E01">#REF!</definedName>
    <definedName name="_EE1" hidden="1">{#N/A,#N/A,FALSE,"단가표지"}</definedName>
    <definedName name="_ELL1">#REF!</definedName>
    <definedName name="_ELL2">#REF!</definedName>
    <definedName name="_F">[13]Sheet1!#REF!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hidden="1">#REF!</definedName>
    <definedName name="_xlnm._FilterDatabase"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O1">#REF!</definedName>
    <definedName name="_GO2">#REF!</definedName>
    <definedName name="_go3">#REF!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SH1">#REF!</definedName>
    <definedName name="_HSH2">#REF!</definedName>
    <definedName name="_I01">#REF!</definedName>
    <definedName name="_J01">#REF!</definedName>
    <definedName name="_JOI13">#REF!</definedName>
    <definedName name="_K">[13]Sheet1!#REF!</definedName>
    <definedName name="_K01">#REF!</definedName>
    <definedName name="_K02">[12]일위대가!$A$732:$IV$745=[12]일위대가!$A$732</definedName>
    <definedName name="_KD2" hidden="1">#REF!</definedName>
    <definedName name="_KD3" hidden="1">#REF!</definedName>
    <definedName name="_Key1" hidden="1">#REF!</definedName>
    <definedName name="_Key2" hidden="1">#REF!</definedName>
    <definedName name="_KK2" hidden="1">#REF!</definedName>
    <definedName name="_KK3" hidden="1">#REF!</definedName>
    <definedName name="_kwy1" hidden="1">{#N/A,#N/A,FALSE,"ALM-ASISC"}</definedName>
    <definedName name="_L01">#REF!</definedName>
    <definedName name="_L02">#REF!</definedName>
    <definedName name="_L03">#REF!</definedName>
    <definedName name="_l06">#REF!</definedName>
    <definedName name="_l07">#REF!</definedName>
    <definedName name="_L08">#REF!</definedName>
    <definedName name="_L09">#REF!</definedName>
    <definedName name="_LL1">[15]Sheet17!$C$2</definedName>
    <definedName name="_LL2">[15]Sheet17!$C$3</definedName>
    <definedName name="_LL3">[15]Sheet17!$C$4</definedName>
    <definedName name="_LR1">[15]Sheet17!$F$2</definedName>
    <definedName name="_LR2">[15]Sheet17!$F$3</definedName>
    <definedName name="_LR3">[15]Sheet17!$F$4</definedName>
    <definedName name="_LWH1">#REF!</definedName>
    <definedName name="_M01">#REF!</definedName>
    <definedName name="_M02">#REF!</definedName>
    <definedName name="_M03">#REF!</definedName>
    <definedName name="_M04">#REF!</definedName>
    <definedName name="_MatInverse_In" hidden="1">#REF!</definedName>
    <definedName name="_MatMult_A" hidden="1">#REF!</definedName>
    <definedName name="_MatMult_AxB" hidden="1">#REF!</definedName>
    <definedName name="_MatMult_B" hidden="1">#REF!</definedName>
    <definedName name="_NMB96">#REF!</definedName>
    <definedName name="_NP1">#REF!</definedName>
    <definedName name="_NP2">#REF!</definedName>
    <definedName name="_NSH1">#REF!</definedName>
    <definedName name="_NSH2">#REF!</definedName>
    <definedName name="_O01">#REF!</definedName>
    <definedName name="_O02">#REF!</definedName>
    <definedName name="_O03">[12]일위대가!$A$1516:$IV$1529=[12]일위대가!$A$1516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p01">#REF!</definedName>
    <definedName name="_P3" hidden="1">{#N/A,#N/A,FALSE,"배수1"}</definedName>
    <definedName name="_P4" hidden="1">{#N/A,#N/A,FALSE,"혼합골재"}</definedName>
    <definedName name="_P5" hidden="1">{#N/A,#N/A,FALSE,"배수1"}</definedName>
    <definedName name="_P6" hidden="1">{#N/A,#N/A,FALSE,"2~8번"}</definedName>
    <definedName name="_Parse_Out" hidden="1">[16]갑지!#REF!</definedName>
    <definedName name="_PH2">'[17]기둥(원형)'!#REF!</definedName>
    <definedName name="_PNO10">[18]INPUT!#REF!</definedName>
    <definedName name="_PNO3">[18]INPUT!#REF!</definedName>
    <definedName name="_PNO4">[18]INPUT!#REF!</definedName>
    <definedName name="_PNO5">[18]INPUT!#REF!</definedName>
    <definedName name="_PNO6">[18]INPUT!#REF!</definedName>
    <definedName name="_PNO7">[18]INPUT!#REF!</definedName>
    <definedName name="_PNO8">[18]INPUT!#REF!</definedName>
    <definedName name="_PNO9">[18]INPUT!#REF!</definedName>
    <definedName name="_pvc100">#REF!</definedName>
    <definedName name="_pvc200">#REF!</definedName>
    <definedName name="_Q">[13]Sheet1!#REF!</definedName>
    <definedName name="_q01">#REF!</definedName>
    <definedName name="_Q1">[13]Sheet1!#REF!</definedName>
    <definedName name="_QQ1" hidden="1">{#N/A,#N/A,FALSE,"단가표지"}</definedName>
    <definedName name="_QW1" hidden="1">{#N/A,#N/A,FALSE,"단가표지"}</definedName>
    <definedName name="_Regression_Int" hidden="1">1</definedName>
    <definedName name="_Regression_Out" hidden="1">#REF!</definedName>
    <definedName name="_Regression_X" hidden="1">#REF!</definedName>
    <definedName name="_Regression_Y" hidden="1">#REF!</definedName>
    <definedName name="_RH1">#REF!</definedName>
    <definedName name="_RH2">#REF!</definedName>
    <definedName name="_RWH1">#REF!</definedName>
    <definedName name="_RWH2">#REF!</definedName>
    <definedName name="_RWH3">#REF!</definedName>
    <definedName name="_S3" hidden="1">{#N/A,#N/A,FALSE,"포장2"}</definedName>
    <definedName name="_SAN2">#N/A</definedName>
    <definedName name="_SBB1">#REF!</definedName>
    <definedName name="_SBB2">#REF!</definedName>
    <definedName name="_SBB3">#REF!</definedName>
    <definedName name="_SBB4">#REF!</definedName>
    <definedName name="_SBB5">#REF!</definedName>
    <definedName name="_SCH1">#REF!</definedName>
    <definedName name="_SHH1">#REF!</definedName>
    <definedName name="_SHH2">#REF!</definedName>
    <definedName name="_SHH3">#REF!</definedName>
    <definedName name="_Sort" hidden="1">'[19]D-경비1'!#REF!</definedName>
    <definedName name="_sp1">#REF!</definedName>
    <definedName name="_sp2">#REF!</definedName>
    <definedName name="_sp3">#REF!</definedName>
    <definedName name="_SS1" hidden="1">{#N/A,#N/A,FALSE,"운반시간"}</definedName>
    <definedName name="_ST1">#REF!</definedName>
    <definedName name="_T1">[13]Sheet1!#REF!</definedName>
    <definedName name="_T2">[13]Sheet1!#REF!</definedName>
    <definedName name="_Table1_In1" hidden="1">#REF!</definedName>
    <definedName name="_Table1_Out" hidden="1">#REF!</definedName>
    <definedName name="_Tem1">'[20]투수(정수위)'!$I$3:$J$105</definedName>
    <definedName name="_zz1">#REF!</definedName>
    <definedName name="_분당공통">#REF!</definedName>
    <definedName name="´cAE°eE¹" hidden="1">#REF!</definedName>
    <definedName name="￠￥cAE¡ÆeEⓒo" hidden="1">#REF!</definedName>
    <definedName name="\">[21]집계표!#REF!</definedName>
    <definedName name="\1111">#REF!</definedName>
    <definedName name="\a">[22]회사99!#REF!</definedName>
    <definedName name="\b">[22]회사99!#REF!</definedName>
    <definedName name="\c">[22]회사99!#REF!</definedName>
    <definedName name="\d">[22]회사99!#REF!</definedName>
    <definedName name="\e">[22]회사99!#REF!</definedName>
    <definedName name="\f">[22]회사99!#REF!</definedName>
    <definedName name="\FF">'[23]97 사업추정(WEKI)'!#REF!</definedName>
    <definedName name="\FG">#N/A</definedName>
    <definedName name="\g">#REF!</definedName>
    <definedName name="\l">#REF!</definedName>
    <definedName name="\m">[24]구의33고!$K$56</definedName>
    <definedName name="\o">[25]설계!#REF!</definedName>
    <definedName name="\p">#N/A</definedName>
    <definedName name="\PP">#N/A</definedName>
    <definedName name="\q">#N/A</definedName>
    <definedName name="\s">[22]회사99!#REF!</definedName>
    <definedName name="\t">#REF!</definedName>
    <definedName name="\x">#REF!</definedName>
    <definedName name="\z">#REF!</definedName>
    <definedName name="°Ç">#N/A</definedName>
    <definedName name="a" localSheetId="0">[26]!Macro8</definedName>
    <definedName name="a">[26]!Macro8</definedName>
    <definedName name="A_">#REF!</definedName>
    <definedName name="A￢_·¹_AO">#N/A</definedName>
    <definedName name="A1..A2_">#N/A</definedName>
    <definedName name="A1..A200_">#N/A</definedName>
    <definedName name="A10B1L">[18]INPUT!#REF!</definedName>
    <definedName name="A10B1R">[18]INPUT!#REF!</definedName>
    <definedName name="A10B2L">[18]INPUT!#REF!</definedName>
    <definedName name="A10B2R">[18]INPUT!#REF!</definedName>
    <definedName name="A10B3L">[18]INPUT!#REF!</definedName>
    <definedName name="A10B3R">[18]INPUT!#REF!</definedName>
    <definedName name="A10B4L">[18]INPUT!#REF!</definedName>
    <definedName name="A10B4R">[18]INPUT!#REF!</definedName>
    <definedName name="A10BFL">[18]INPUT!#REF!</definedName>
    <definedName name="A10BFR">[18]INPUT!#REF!</definedName>
    <definedName name="A10BQL">[18]INPUT!#REF!</definedName>
    <definedName name="A10BQR">[18]INPUT!#REF!</definedName>
    <definedName name="A10L1L">[18]INPUT!#REF!</definedName>
    <definedName name="A10L1R">[18]INPUT!#REF!</definedName>
    <definedName name="A10L2L">[18]INPUT!#REF!</definedName>
    <definedName name="A10L2R">[18]INPUT!#REF!</definedName>
    <definedName name="A10L3L">[18]INPUT!#REF!</definedName>
    <definedName name="A10L3R">[18]INPUT!#REF!</definedName>
    <definedName name="A10L4L">[18]INPUT!#REF!</definedName>
    <definedName name="A10L4R">[18]INPUT!#REF!</definedName>
    <definedName name="A10LFL">[18]INPUT!#REF!</definedName>
    <definedName name="A10LFR">[18]INPUT!#REF!</definedName>
    <definedName name="A10LQL">[18]INPUT!#REF!</definedName>
    <definedName name="A10LQR">[18]INPUT!#REF!</definedName>
    <definedName name="A12..A13_">#N/A</definedName>
    <definedName name="a1K1805">#REF!</definedName>
    <definedName name="A23b23">'[27]4)유동표'!$A$23</definedName>
    <definedName name="A3B1L">[18]INPUT!#REF!</definedName>
    <definedName name="A3B1R">[18]INPUT!#REF!</definedName>
    <definedName name="A3B2L">[18]INPUT!#REF!</definedName>
    <definedName name="A3B2R">[18]INPUT!#REF!</definedName>
    <definedName name="A3B3L">[18]INPUT!#REF!</definedName>
    <definedName name="A3B3R">[18]INPUT!#REF!</definedName>
    <definedName name="A3B4L">[18]INPUT!#REF!</definedName>
    <definedName name="A3B4R">[18]INPUT!#REF!</definedName>
    <definedName name="A3BFL">[18]INPUT!#REF!</definedName>
    <definedName name="A3BFR">[18]INPUT!#REF!</definedName>
    <definedName name="A3BQL">[18]INPUT!#REF!</definedName>
    <definedName name="A3BQR">[18]INPUT!#REF!</definedName>
    <definedName name="A3L1L">[18]INPUT!#REF!</definedName>
    <definedName name="A3L1R">[18]INPUT!#REF!</definedName>
    <definedName name="A3L2L">[18]INPUT!#REF!</definedName>
    <definedName name="A3L2R">[18]INPUT!#REF!</definedName>
    <definedName name="A3L3L">[18]INPUT!#REF!</definedName>
    <definedName name="A3L3R">[18]INPUT!#REF!</definedName>
    <definedName name="A3L4L">[18]INPUT!#REF!</definedName>
    <definedName name="A3L4R">[18]INPUT!#REF!</definedName>
    <definedName name="A3LFL">[18]INPUT!#REF!</definedName>
    <definedName name="A3LFR">[18]INPUT!#REF!</definedName>
    <definedName name="A3LQL">[18]INPUT!#REF!</definedName>
    <definedName name="A3LQR">[18]INPUT!#REF!</definedName>
    <definedName name="A4B1L">[18]INPUT!#REF!</definedName>
    <definedName name="A4B1R">[18]INPUT!#REF!</definedName>
    <definedName name="A4B2L">[18]INPUT!#REF!</definedName>
    <definedName name="A4B2R">[18]INPUT!#REF!</definedName>
    <definedName name="A4B3L">[18]INPUT!#REF!</definedName>
    <definedName name="A4B3R">[18]INPUT!#REF!</definedName>
    <definedName name="A4B4L">[18]INPUT!#REF!</definedName>
    <definedName name="A4B4R">[18]INPUT!#REF!</definedName>
    <definedName name="A4BFL">[18]INPUT!#REF!</definedName>
    <definedName name="A4BFR">[18]INPUT!#REF!</definedName>
    <definedName name="A4BQL">[18]INPUT!#REF!</definedName>
    <definedName name="A4BQR">[18]INPUT!#REF!</definedName>
    <definedName name="A4L1L">[18]INPUT!#REF!</definedName>
    <definedName name="A4L1R">[18]INPUT!#REF!</definedName>
    <definedName name="A4L2L">[18]INPUT!#REF!</definedName>
    <definedName name="A4L2R">[18]INPUT!#REF!</definedName>
    <definedName name="A4L3L">[18]INPUT!#REF!</definedName>
    <definedName name="A4L3R">[18]INPUT!#REF!</definedName>
    <definedName name="A4L4L">[18]INPUT!#REF!</definedName>
    <definedName name="A4L4R">[18]INPUT!#REF!</definedName>
    <definedName name="A4LFL">[18]INPUT!#REF!</definedName>
    <definedName name="A4LFR">[18]INPUT!#REF!</definedName>
    <definedName name="A4LQL">[18]INPUT!#REF!</definedName>
    <definedName name="A4LQR">[18]INPUT!#REF!</definedName>
    <definedName name="A5B1L">[18]INPUT!#REF!</definedName>
    <definedName name="A5B1R">[18]INPUT!#REF!</definedName>
    <definedName name="A5B2L">[18]INPUT!#REF!</definedName>
    <definedName name="A5B2R">[18]INPUT!#REF!</definedName>
    <definedName name="A5B3L">[18]INPUT!#REF!</definedName>
    <definedName name="A5B3R">[18]INPUT!#REF!</definedName>
    <definedName name="A5B4L">[18]INPUT!#REF!</definedName>
    <definedName name="A5B4R">[18]INPUT!#REF!</definedName>
    <definedName name="A5BFL">[18]INPUT!#REF!</definedName>
    <definedName name="A5BFR">[18]INPUT!#REF!</definedName>
    <definedName name="A5BQL">[18]INPUT!#REF!</definedName>
    <definedName name="A5BQR">[18]INPUT!#REF!</definedName>
    <definedName name="A5L1L">[18]INPUT!#REF!</definedName>
    <definedName name="A5L1R">[18]INPUT!#REF!</definedName>
    <definedName name="A5L2L">[18]INPUT!#REF!</definedName>
    <definedName name="A5L2R">[18]INPUT!#REF!</definedName>
    <definedName name="A5L3L">[18]INPUT!#REF!</definedName>
    <definedName name="A5L3R">[18]INPUT!#REF!</definedName>
    <definedName name="A5L4L">[18]INPUT!#REF!</definedName>
    <definedName name="A5L4R">[18]INPUT!#REF!</definedName>
    <definedName name="A5LFL">[18]INPUT!#REF!</definedName>
    <definedName name="A5LFR">[18]INPUT!#REF!</definedName>
    <definedName name="A5LQL">[18]INPUT!#REF!</definedName>
    <definedName name="A5LQR">[18]INPUT!#REF!</definedName>
    <definedName name="A6B1L">[18]INPUT!#REF!</definedName>
    <definedName name="A6B1R">[18]INPUT!#REF!</definedName>
    <definedName name="A6B2L">[18]INPUT!#REF!</definedName>
    <definedName name="A6B2R">[18]INPUT!#REF!</definedName>
    <definedName name="A6B3L">[18]INPUT!#REF!</definedName>
    <definedName name="A6B3R">[18]INPUT!#REF!</definedName>
    <definedName name="A6B4L">[18]INPUT!#REF!</definedName>
    <definedName name="A6B4R">[18]INPUT!#REF!</definedName>
    <definedName name="A6BFL">[18]INPUT!#REF!</definedName>
    <definedName name="A6BFR">[18]INPUT!#REF!</definedName>
    <definedName name="A6BQL">[18]INPUT!#REF!</definedName>
    <definedName name="A6BQR">[18]INPUT!#REF!</definedName>
    <definedName name="A6L1L">[18]INPUT!#REF!</definedName>
    <definedName name="A6L1R">[18]INPUT!#REF!</definedName>
    <definedName name="A6L2L">[18]INPUT!#REF!</definedName>
    <definedName name="A6L2R">[18]INPUT!#REF!</definedName>
    <definedName name="A6L3L">[18]INPUT!#REF!</definedName>
    <definedName name="A6L3R">[18]INPUT!#REF!</definedName>
    <definedName name="A6L4L">[18]INPUT!#REF!</definedName>
    <definedName name="A6L4R">[18]INPUT!#REF!</definedName>
    <definedName name="A6LFL">[18]INPUT!#REF!</definedName>
    <definedName name="A6LFR">[18]INPUT!#REF!</definedName>
    <definedName name="A6LQL">[18]INPUT!#REF!</definedName>
    <definedName name="A6LQR">[18]INPUT!#REF!</definedName>
    <definedName name="A7B1L">[18]INPUT!#REF!</definedName>
    <definedName name="A7B1R">[18]INPUT!#REF!</definedName>
    <definedName name="A7B2L">[18]INPUT!#REF!</definedName>
    <definedName name="A7B2R">[18]INPUT!#REF!</definedName>
    <definedName name="A7B3L">[18]INPUT!#REF!</definedName>
    <definedName name="A7B3R">[18]INPUT!#REF!</definedName>
    <definedName name="A7B4L">[18]INPUT!#REF!</definedName>
    <definedName name="A7B4R">[18]INPUT!#REF!</definedName>
    <definedName name="A7BFL">[18]INPUT!#REF!</definedName>
    <definedName name="A7BFR">[18]INPUT!#REF!</definedName>
    <definedName name="A7BQL">[18]INPUT!#REF!</definedName>
    <definedName name="A7BQR">[18]INPUT!#REF!</definedName>
    <definedName name="A7L1L">[18]INPUT!#REF!</definedName>
    <definedName name="A7L1R">[18]INPUT!#REF!</definedName>
    <definedName name="A7L2L">[18]INPUT!#REF!</definedName>
    <definedName name="A7L2R">[18]INPUT!#REF!</definedName>
    <definedName name="A7L3L">[18]INPUT!#REF!</definedName>
    <definedName name="A7L3R">[18]INPUT!#REF!</definedName>
    <definedName name="A7L4L">[18]INPUT!#REF!</definedName>
    <definedName name="A7L4R">[18]INPUT!#REF!</definedName>
    <definedName name="A7LFL">[18]INPUT!#REF!</definedName>
    <definedName name="A7LFR">[18]INPUT!#REF!</definedName>
    <definedName name="A7LQL">[18]INPUT!#REF!</definedName>
    <definedName name="A7LQR">[18]INPUT!#REF!</definedName>
    <definedName name="A8B1L">[18]INPUT!#REF!</definedName>
    <definedName name="A8B1R">[18]INPUT!#REF!</definedName>
    <definedName name="A8B2L">[18]INPUT!#REF!</definedName>
    <definedName name="A8B2R">[18]INPUT!#REF!</definedName>
    <definedName name="A8B3L">[18]INPUT!#REF!</definedName>
    <definedName name="A8B3R">[18]INPUT!#REF!</definedName>
    <definedName name="A8B4L">[18]INPUT!#REF!</definedName>
    <definedName name="A8B4R">[18]INPUT!#REF!</definedName>
    <definedName name="A8BFL">[18]INPUT!#REF!</definedName>
    <definedName name="A8BFR">[18]INPUT!#REF!</definedName>
    <definedName name="A8BQL">[18]INPUT!#REF!</definedName>
    <definedName name="A8BQR">[18]INPUT!#REF!</definedName>
    <definedName name="A8L1L">[18]INPUT!#REF!</definedName>
    <definedName name="A8L1R">[18]INPUT!#REF!</definedName>
    <definedName name="A8L2L">[18]INPUT!#REF!</definedName>
    <definedName name="A8L2R">[18]INPUT!#REF!</definedName>
    <definedName name="A8L3L">[18]INPUT!#REF!</definedName>
    <definedName name="A8L3R">[18]INPUT!#REF!</definedName>
    <definedName name="A8L4L">[18]INPUT!#REF!</definedName>
    <definedName name="A8L4R">[18]INPUT!#REF!</definedName>
    <definedName name="A8LFL">[18]INPUT!#REF!</definedName>
    <definedName name="A8LFR">[18]INPUT!#REF!</definedName>
    <definedName name="A8LQL">[18]INPUT!#REF!</definedName>
    <definedName name="A8LQR">[18]INPUT!#REF!</definedName>
    <definedName name="A9B1L">[18]INPUT!#REF!</definedName>
    <definedName name="A9B1R">[18]INPUT!#REF!</definedName>
    <definedName name="A9B2L">[18]INPUT!#REF!</definedName>
    <definedName name="A9B2R">[18]INPUT!#REF!</definedName>
    <definedName name="A9B3L">[18]INPUT!#REF!</definedName>
    <definedName name="A9B3R">[18]INPUT!#REF!</definedName>
    <definedName name="A9B4L">[18]INPUT!#REF!</definedName>
    <definedName name="A9B4R">[18]INPUT!#REF!</definedName>
    <definedName name="A9BFL">[18]INPUT!#REF!</definedName>
    <definedName name="A9BFR">[18]INPUT!#REF!</definedName>
    <definedName name="A9BQL">[18]INPUT!#REF!</definedName>
    <definedName name="A9BQR">[18]INPUT!#REF!</definedName>
    <definedName name="A9L1L">[18]INPUT!#REF!</definedName>
    <definedName name="A9L1R">[18]INPUT!#REF!</definedName>
    <definedName name="A9L2L">[18]INPUT!#REF!</definedName>
    <definedName name="A9L2R">[18]INPUT!#REF!</definedName>
    <definedName name="A9L3L">[18]INPUT!#REF!</definedName>
    <definedName name="A9L3R">[18]INPUT!#REF!</definedName>
    <definedName name="A9L4L">[18]INPUT!#REF!</definedName>
    <definedName name="A9L4R">[18]INPUT!#REF!</definedName>
    <definedName name="A9LFL">[18]INPUT!#REF!</definedName>
    <definedName name="A9LFR">[18]INPUT!#REF!</definedName>
    <definedName name="A9LQL">[18]INPUT!#REF!</definedName>
    <definedName name="A9LQR">[18]INPUT!#REF!</definedName>
    <definedName name="AA">[28]노무비!$B$2</definedName>
    <definedName name="Åä">#N/A</definedName>
    <definedName name="AAA">#REF!</definedName>
    <definedName name="AAAA">#REF!</definedName>
    <definedName name="aaaaaa" hidden="1">{#N/A,#N/A,FALSE,"2~8번"}</definedName>
    <definedName name="aaaaaaaaaaaaaaa">#REF!</definedName>
    <definedName name="aaaagg">'[29]ABUT수량-A1'!$T$25</definedName>
    <definedName name="aæÐRIiÞA_Iª">#N/A</definedName>
    <definedName name="ab" hidden="1">{#N/A,#N/A,FALSE,"이태원철근"}</definedName>
    <definedName name="ABC">#REF!</definedName>
    <definedName name="ABUTH">#REF!</definedName>
    <definedName name="ac" hidden="1">{#N/A,#N/A,FALSE,"이태원철근"}</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hidden="1">"C:\My Documents\db2.mdb"</definedName>
    <definedName name="ACD10L">[30]INPUT!#REF!</definedName>
    <definedName name="ACD10R">[30]INPUT!#REF!</definedName>
    <definedName name="ACD3L">[30]INPUT!#REF!</definedName>
    <definedName name="ACD3R">[30]INPUT!#REF!</definedName>
    <definedName name="ACD4L">[30]INPUT!#REF!</definedName>
    <definedName name="ACD4R">[30]INPUT!#REF!</definedName>
    <definedName name="ACD5L">[30]INPUT!#REF!</definedName>
    <definedName name="ACD5R">[30]INPUT!#REF!</definedName>
    <definedName name="ACD6L">[30]INPUT!#REF!</definedName>
    <definedName name="ACD6R">[30]INPUT!#REF!</definedName>
    <definedName name="ACD7L">[30]INPUT!#REF!</definedName>
    <definedName name="ACD7R">[30]INPUT!#REF!</definedName>
    <definedName name="ACD8L">[30]INPUT!#REF!</definedName>
    <definedName name="ACD8R">[30]INPUT!#REF!</definedName>
    <definedName name="ACD9L">[30]INPUT!#REF!</definedName>
    <definedName name="ACD9R">[30]INPUT!#REF!</definedName>
    <definedName name="ACE10L">[30]INPUT!#REF!</definedName>
    <definedName name="ACE10R">[30]INPUT!#REF!</definedName>
    <definedName name="ACE3L">[30]INPUT!#REF!</definedName>
    <definedName name="ACE3R">[30]INPUT!#REF!</definedName>
    <definedName name="ACE4L">[30]INPUT!#REF!</definedName>
    <definedName name="ACE4R">[30]INPUT!#REF!</definedName>
    <definedName name="ACE5L">[30]INPUT!#REF!</definedName>
    <definedName name="ACE5R">[30]INPUT!#REF!</definedName>
    <definedName name="ACE6L">[30]INPUT!#REF!</definedName>
    <definedName name="ACE6R">[30]INPUT!#REF!</definedName>
    <definedName name="ACE7L">[30]INPUT!#REF!</definedName>
    <definedName name="ACE7R">[30]INPUT!#REF!</definedName>
    <definedName name="ACE8L">[30]INPUT!#REF!</definedName>
    <definedName name="ACE8R">[30]INPUT!#REF!</definedName>
    <definedName name="ACE9L">[30]INPUT!#REF!</definedName>
    <definedName name="ACE9R">[30]INPUT!#REF!</definedName>
    <definedName name="ACH10L">[30]INPUT!#REF!</definedName>
    <definedName name="ACH10R">[30]INPUT!#REF!</definedName>
    <definedName name="ACH3L">[30]INPUT!#REF!</definedName>
    <definedName name="ACH3R">[30]INPUT!#REF!</definedName>
    <definedName name="ACH4L">[30]INPUT!#REF!</definedName>
    <definedName name="ACH4R">[30]INPUT!#REF!</definedName>
    <definedName name="ACH5L">[30]INPUT!#REF!</definedName>
    <definedName name="ACH5R">[30]INPUT!#REF!</definedName>
    <definedName name="ACH6L">[30]INPUT!#REF!</definedName>
    <definedName name="ACH6R">[30]INPUT!#REF!</definedName>
    <definedName name="ACH7L">[30]INPUT!#REF!</definedName>
    <definedName name="ACH7R">[30]INPUT!#REF!</definedName>
    <definedName name="ACH8L">[30]INPUT!#REF!</definedName>
    <definedName name="ACH8R">[30]INPUT!#REF!</definedName>
    <definedName name="ACH9L">[30]INPUT!#REF!</definedName>
    <definedName name="ACH9R">[30]INPUT!#REF!</definedName>
    <definedName name="ad" hidden="1">{#N/A,#N/A,FALSE,"이태원철근"}</definedName>
    <definedName name="ada" hidden="1">{#N/A,#N/A,FALSE,"이태원철근"}</definedName>
    <definedName name="add" hidden="1">{#N/A,#N/A,FALSE,"기안지";#N/A,#N/A,FALSE,"통신지"}</definedName>
    <definedName name="adfe">'[31]ABUT수량-A1'!$T$25</definedName>
    <definedName name="adklfj" hidden="1">#REF!</definedName>
    <definedName name="ae" hidden="1">{#N/A,#N/A,FALSE,"이태원철근"}</definedName>
    <definedName name="aer">#REF!,#REF!</definedName>
    <definedName name="af" hidden="1">{#N/A,#N/A,FALSE,"이태원철근"}</definedName>
    <definedName name="afasd" hidden="1">{#N/A,#N/A,FALSE,"단가표지"}</definedName>
    <definedName name="afd" hidden="1">{#N/A,#N/A,FALSE,"운반시간"}</definedName>
    <definedName name="ag" hidden="1">{#N/A,#N/A,FALSE,"이태원철근"}</definedName>
    <definedName name="agdump">#REF!</definedName>
    <definedName name="agedump">#REF!</definedName>
    <definedName name="agencydump">#REF!</definedName>
    <definedName name="AGENCYLY">#REF!</definedName>
    <definedName name="AGENCYPLAN">#REF!</definedName>
    <definedName name="ah" hidden="1">{#N/A,#N/A,FALSE,"이태원철근"}</definedName>
    <definedName name="aheh" hidden="1">{#N/A,#N/A,FALSE,"이태원철근"}</definedName>
    <definedName name="ai" hidden="1">{#N/A,#N/A,FALSE,"이태원철근"}</definedName>
    <definedName name="aj" hidden="1">{#N/A,#N/A,FALSE,"이태원철근"}</definedName>
    <definedName name="ak" hidden="1">{#N/A,#N/A,FALSE,"이태원철근"}</definedName>
    <definedName name="al" hidden="1">{#N/A,#N/A,FALSE,"이태원철근"}</definedName>
    <definedName name="ALL">#N/A</definedName>
    <definedName name="ALPHA">#REF!</definedName>
    <definedName name="am" hidden="1">{#N/A,#N/A,FALSE,"이태원철근"}</definedName>
    <definedName name="amc">[32]수주실적0709!#REF!</definedName>
    <definedName name="an" hidden="1">{#N/A,#N/A,FALSE,"이태원철근"}</definedName>
    <definedName name="ANG">#REF!</definedName>
    <definedName name="ANGLE_30">#REF!</definedName>
    <definedName name="ANGLE_40">#REF!</definedName>
    <definedName name="anscount" hidden="1">1</definedName>
    <definedName name="ao" hidden="1">{#N/A,#N/A,FALSE,"이태원철근"}</definedName>
    <definedName name="ap" hidden="1">{#N/A,#N/A,FALSE,"이태원철근"}</definedName>
    <definedName name="aq" hidden="1">{#N/A,#N/A,FALSE,"이태원철근"}</definedName>
    <definedName name="aqaq">'[33]ABUT수량-A1'!$T$25</definedName>
    <definedName name="ar" hidden="1">{#N/A,#N/A,FALSE,"이태원철근"}</definedName>
    <definedName name="as">#REF!</definedName>
    <definedName name="AS12.5">#REF!</definedName>
    <definedName name="asdfasdf">#N/A</definedName>
    <definedName name="asdga" hidden="1">{#N/A,#N/A,FALSE,"이태원철근"}</definedName>
    <definedName name="asfas" hidden="1">{#N/A,#N/A,FALSE,"표지목차"}</definedName>
    <definedName name="ASP">#REF!</definedName>
    <definedName name="AT">[34]간선계산!#REF!</definedName>
    <definedName name="Àü">#N/A</definedName>
    <definedName name="AUTO" localSheetId="0">[35]!AUTO</definedName>
    <definedName name="AUTO">[35]!AUTO</definedName>
    <definedName name="AUTOEXEC">#REF!</definedName>
    <definedName name="AZ" hidden="1">#REF!</definedName>
    <definedName name="B" localSheetId="0">[26]!Macro5</definedName>
    <definedName name="B">[26]!Macro5</definedName>
    <definedName name="B.P장설치" hidden="1">{#N/A,#N/A,FALSE,"2~8번"}</definedName>
    <definedName name="B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WL">#REF!</definedName>
    <definedName name="B1WR">#REF!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5B">[36]교각1!#REF!</definedName>
    <definedName name="B6A">#REF!</definedName>
    <definedName name="B6A1P">#REF!</definedName>
    <definedName name="b6a1t">#REF!</definedName>
    <definedName name="b6a2p">#REF!</definedName>
    <definedName name="b6a2t">#REF!</definedName>
    <definedName name="B6B">[36]교각1!#REF!</definedName>
    <definedName name="B7A">#REF!</definedName>
    <definedName name="B7A1P">#REF!</definedName>
    <definedName name="b7a1t">#REF!</definedName>
    <definedName name="b7a2p">#REF!</definedName>
    <definedName name="b7a2t">#REF!</definedName>
    <definedName name="B7B">[36]교각1!#REF!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se1">#REF!</definedName>
    <definedName name="BB" hidden="1">{#N/A,#N/A,FALSE,"이태원철근"}</definedName>
    <definedName name="BBB">#REF!</definedName>
    <definedName name="BBBBBBBBBB" hidden="1">{#N/A,#N/A,FALSE,"단면 제원"}</definedName>
    <definedName name="BC" hidden="1">{#N/A,#N/A,FALSE,"이태원철근"}</definedName>
    <definedName name="bcrclcl100rt">'[37]9-1차이내역'!#REF!</definedName>
    <definedName name="bcrclcl100rtrkrk">'[37]9-1차이내역'!#REF!</definedName>
    <definedName name="BD">#REF!</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TA">#REF!</definedName>
    <definedName name="BF">#REF!</definedName>
    <definedName name="BG">#REF!</definedName>
    <definedName name="BHB">#REF!</definedName>
    <definedName name="BHU">#REF!</definedName>
    <definedName name="BI" hidden="1">{#N/A,#N/A,FALSE,"이태원철근"}</definedName>
    <definedName name="bik">#REF!</definedName>
    <definedName name="BMO">#REF!</definedName>
    <definedName name="BOH10L">[30]INPUT!#REF!</definedName>
    <definedName name="BOH10R">[30]INPUT!#REF!</definedName>
    <definedName name="BOH3L">[30]INPUT!#REF!</definedName>
    <definedName name="BOH3R">[30]INPUT!#REF!</definedName>
    <definedName name="BOH4L">[30]INPUT!#REF!</definedName>
    <definedName name="BOH4R">[30]INPUT!#REF!</definedName>
    <definedName name="BOH5L">[30]INPUT!#REF!</definedName>
    <definedName name="BOH5R">[30]INPUT!#REF!</definedName>
    <definedName name="BOH6L">[30]INPUT!#REF!</definedName>
    <definedName name="BOH6R">[30]INPUT!#REF!</definedName>
    <definedName name="BOH7L">[30]INPUT!#REF!</definedName>
    <definedName name="BOH7R">[30]INPUT!#REF!</definedName>
    <definedName name="BOH8L">[30]INPUT!#REF!</definedName>
    <definedName name="BOH8R">[30]INPUT!#REF!</definedName>
    <definedName name="BOH9L">[30]INPUT!#REF!</definedName>
    <definedName name="BOH9R">[30]INPUT!#REF!</definedName>
    <definedName name="BOK10L">[30]INPUT!#REF!</definedName>
    <definedName name="BOK10R">[30]INPUT!#REF!</definedName>
    <definedName name="BOK3L">[30]INPUT!#REF!</definedName>
    <definedName name="BOK3R">[30]INPUT!#REF!</definedName>
    <definedName name="BOK4L">[30]INPUT!#REF!</definedName>
    <definedName name="BOK4R">[30]INPUT!#REF!</definedName>
    <definedName name="BOK5L">[30]INPUT!#REF!</definedName>
    <definedName name="BOK5R">[30]INPUT!#REF!</definedName>
    <definedName name="BOK6L">[30]INPUT!#REF!</definedName>
    <definedName name="BOK6R">[30]INPUT!#REF!</definedName>
    <definedName name="BOK7L">[30]INPUT!#REF!</definedName>
    <definedName name="BOK7R">[30]INPUT!#REF!</definedName>
    <definedName name="BOK8L">[30]INPUT!#REF!</definedName>
    <definedName name="BOK8R">[30]INPUT!#REF!</definedName>
    <definedName name="BOK9L">[30]INPUT!#REF!</definedName>
    <definedName name="BOK9R">[30]INPUT!#REF!</definedName>
    <definedName name="BP">#REF!</definedName>
    <definedName name="BR.1">#REF!</definedName>
    <definedName name="BRKRKRTDKDK">'[38]P.M 별'!#REF!</definedName>
    <definedName name="bs_chekjum">'[39]guard(mac)'!$A$1</definedName>
    <definedName name="bs_chekplus">'[39]guard(mac)'!$C$1</definedName>
    <definedName name="bs_chekwave">'[39]guard(mac)'!$E$1</definedName>
    <definedName name="BSH">#REF!</definedName>
    <definedName name="BV" hidden="1">#REF!</definedName>
    <definedName name="BW">#REF!</definedName>
    <definedName name="C_">#REF!</definedName>
    <definedName name="c_1">#REF!</definedName>
    <definedName name="c_2">#REF!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ÇÃ">#N/A</definedName>
    <definedName name="CA10L">[18]INPUT!#REF!</definedName>
    <definedName name="CA10R">[18]INPUT!#REF!</definedName>
    <definedName name="CA3L">[18]INPUT!#REF!</definedName>
    <definedName name="CA3R">[18]INPUT!#REF!</definedName>
    <definedName name="CA4L">[18]INPUT!#REF!</definedName>
    <definedName name="CA4R">[18]INPUT!#REF!</definedName>
    <definedName name="CA5L">[18]INPUT!#REF!</definedName>
    <definedName name="CA5R">[18]INPUT!#REF!</definedName>
    <definedName name="CA6L">[18]INPUT!#REF!</definedName>
    <definedName name="CA6R">[18]INPUT!#REF!</definedName>
    <definedName name="CA7L">[18]INPUT!#REF!</definedName>
    <definedName name="CA7R">[18]INPUT!#REF!</definedName>
    <definedName name="CA8L">[18]INPUT!#REF!</definedName>
    <definedName name="CA8R">[18]INPUT!#REF!</definedName>
    <definedName name="CA9L">[18]INPUT!#REF!</definedName>
    <definedName name="CA9R">[18]INPUT!#REF!</definedName>
    <definedName name="cable">#REF!</definedName>
    <definedName name="CalcAgencyPrice">#REF!</definedName>
    <definedName name="CAP">#REF!</definedName>
    <definedName name="CATCH_PIT">#REF!</definedName>
    <definedName name="CB">#REF!</definedName>
    <definedName name="cc">#REF!</definedName>
    <definedName name="CCC">#REF!</definedName>
    <definedName name="CCTV" hidden="1">{#N/A,#N/A,FALSE,"전력간선"}</definedName>
    <definedName name="CC갑지">[40]품목!$A$1:$E$89</definedName>
    <definedName name="CD">#REF!</definedName>
    <definedName name="CE">#REF!</definedName>
    <definedName name="CF">#REF!</definedName>
    <definedName name="cfTB35RT">'[41]1월'!$B$1</definedName>
    <definedName name="CG">#REF!</definedName>
    <definedName name="ch" hidden="1">{#N/A,#N/A,FALSE,"전력간선"}</definedName>
    <definedName name="CHN10L">[30]INPUT!#REF!</definedName>
    <definedName name="CHN10R">[30]INPUT!#REF!</definedName>
    <definedName name="CHN3L">[30]INPUT!#REF!</definedName>
    <definedName name="CHN3R">[30]INPUT!#REF!</definedName>
    <definedName name="CHN4L">[30]INPUT!#REF!</definedName>
    <definedName name="CHN4R">[30]INPUT!#REF!</definedName>
    <definedName name="CHN5L">[30]INPUT!#REF!</definedName>
    <definedName name="CHN5R">[30]INPUT!#REF!</definedName>
    <definedName name="CHN6L">[30]INPUT!#REF!</definedName>
    <definedName name="CHN6R">[30]INPUT!#REF!</definedName>
    <definedName name="CHN7L">[30]INPUT!#REF!</definedName>
    <definedName name="CHN7R">[30]INPUT!#REF!</definedName>
    <definedName name="CHN8L">[30]INPUT!#REF!</definedName>
    <definedName name="CHN8R">[30]INPUT!#REF!</definedName>
    <definedName name="CHN9L">[30]INPUT!#REF!</definedName>
    <definedName name="CHN9R">[30]INPUT!#REF!</definedName>
    <definedName name="CHO10L">[30]INPUT!#REF!</definedName>
    <definedName name="CHO10R">[30]INPUT!#REF!</definedName>
    <definedName name="CHO3L">[30]INPUT!#REF!</definedName>
    <definedName name="CHO3R">[30]INPUT!#REF!</definedName>
    <definedName name="CHO4L">[30]INPUT!#REF!</definedName>
    <definedName name="CHO4R">[30]INPUT!#REF!</definedName>
    <definedName name="CHO5L">[30]INPUT!#REF!</definedName>
    <definedName name="CHO5R">[30]INPUT!#REF!</definedName>
    <definedName name="CHO6L">[30]INPUT!#REF!</definedName>
    <definedName name="CHO6R">[30]INPUT!#REF!</definedName>
    <definedName name="CHO7L">[30]INPUT!#REF!</definedName>
    <definedName name="CHO7R">[30]INPUT!#REF!</definedName>
    <definedName name="CHO8L">[30]INPUT!#REF!</definedName>
    <definedName name="CHO8R">[30]INPUT!#REF!</definedName>
    <definedName name="CHO9L">[30]INPUT!#REF!</definedName>
    <definedName name="CHO9R">[30]INPUT!#REF!</definedName>
    <definedName name="CHP10L">[30]INPUT!#REF!</definedName>
    <definedName name="CHP10R">[30]INPUT!#REF!</definedName>
    <definedName name="CHP3L">[30]INPUT!#REF!</definedName>
    <definedName name="CHP3R">[30]INPUT!#REF!</definedName>
    <definedName name="CHP4L">[30]INPUT!#REF!</definedName>
    <definedName name="CHP4R">[30]INPUT!#REF!</definedName>
    <definedName name="CHP5L">[30]INPUT!#REF!</definedName>
    <definedName name="CHP5R">[30]INPUT!#REF!</definedName>
    <definedName name="CHP6L">[30]INPUT!#REF!</definedName>
    <definedName name="CHP6R">[30]INPUT!#REF!</definedName>
    <definedName name="CHP7L">[30]INPUT!#REF!</definedName>
    <definedName name="CHP7R">[30]INPUT!#REF!</definedName>
    <definedName name="CHP8L">[30]INPUT!#REF!</definedName>
    <definedName name="CHP8R">[30]INPUT!#REF!</definedName>
    <definedName name="CHP9L">[30]INPUT!#REF!</definedName>
    <definedName name="CHP9R">[30]INPUT!#REF!</definedName>
    <definedName name="CHQ10L">[30]INPUT!#REF!</definedName>
    <definedName name="CHQ10R">[30]INPUT!#REF!</definedName>
    <definedName name="CHQ3L">[30]INPUT!#REF!</definedName>
    <definedName name="CHQ3R">[30]INPUT!#REF!</definedName>
    <definedName name="CHQ4L">[30]INPUT!#REF!</definedName>
    <definedName name="CHQ4R">[30]INPUT!#REF!</definedName>
    <definedName name="CHQ5L">[30]INPUT!#REF!</definedName>
    <definedName name="CHQ5R">[30]INPUT!#REF!</definedName>
    <definedName name="CHQ6L">[30]INPUT!#REF!</definedName>
    <definedName name="CHQ6R">[30]INPUT!#REF!</definedName>
    <definedName name="CHQ7L">[30]INPUT!#REF!</definedName>
    <definedName name="CHQ7R">[30]INPUT!#REF!</definedName>
    <definedName name="CHQ8L">[30]INPUT!#REF!</definedName>
    <definedName name="CHQ8R">[30]INPUT!#REF!</definedName>
    <definedName name="CHQ9L">[30]INPUT!#REF!</definedName>
    <definedName name="CHQ9R">[30]INPUT!#REF!</definedName>
    <definedName name="CHR10L">[30]INPUT!#REF!</definedName>
    <definedName name="CHR10R">[30]INPUT!#REF!</definedName>
    <definedName name="CHR3L">[30]INPUT!#REF!</definedName>
    <definedName name="CHR3R">[30]INPUT!#REF!</definedName>
    <definedName name="CHR4L">[30]INPUT!#REF!</definedName>
    <definedName name="CHR4R">[30]INPUT!#REF!</definedName>
    <definedName name="CHR5L">[30]INPUT!#REF!</definedName>
    <definedName name="CHR5R">[30]INPUT!#REF!</definedName>
    <definedName name="CHR6L">[30]INPUT!#REF!</definedName>
    <definedName name="CHR6R">[30]INPUT!#REF!</definedName>
    <definedName name="CHR7L">[30]INPUT!#REF!</definedName>
    <definedName name="CHR7R">[30]INPUT!#REF!</definedName>
    <definedName name="CHR8L">[30]INPUT!#REF!</definedName>
    <definedName name="CHR8R">[30]INPUT!#REF!</definedName>
    <definedName name="CHR9L">[30]INPUT!#REF!</definedName>
    <definedName name="CHR9R">[30]INPUT!#REF!</definedName>
    <definedName name="CHSUM10L">[30]INPUT!#REF!</definedName>
    <definedName name="CHSUM10R">[30]INPUT!#REF!</definedName>
    <definedName name="CHSUM3L">[30]INPUT!#REF!</definedName>
    <definedName name="CHSUM3R">[30]INPUT!#REF!</definedName>
    <definedName name="CHSUM4L">[30]INPUT!#REF!</definedName>
    <definedName name="CHSUM4R">[30]INPUT!#REF!</definedName>
    <definedName name="CHSUM5L">[30]INPUT!#REF!</definedName>
    <definedName name="CHSUM5R">[30]INPUT!#REF!</definedName>
    <definedName name="CHSUM6L">[30]INPUT!#REF!</definedName>
    <definedName name="CHSUM6R">[30]INPUT!#REF!</definedName>
    <definedName name="CHSUM7L">[30]INPUT!#REF!</definedName>
    <definedName name="CHSUM7R">[30]INPUT!#REF!</definedName>
    <definedName name="CHSUM8L">[30]INPUT!#REF!</definedName>
    <definedName name="CHSUM8R">[30]INPUT!#REF!</definedName>
    <definedName name="CHSUM9L">[30]INPUT!#REF!</definedName>
    <definedName name="CHSUM9R">[30]INPUT!#REF!</definedName>
    <definedName name="CI">#REF!</definedName>
    <definedName name="CJ">#REF!</definedName>
    <definedName name="CJFRMS">#REF!</definedName>
    <definedName name="CN10TL">[30]INPUT!#REF!</definedName>
    <definedName name="CN10TR">[30]INPUT!#REF!</definedName>
    <definedName name="CN3TL">[30]INPUT!#REF!</definedName>
    <definedName name="CN3TR">[30]INPUT!#REF!</definedName>
    <definedName name="CN4TL">[30]INPUT!#REF!</definedName>
    <definedName name="CN4TR">[30]INPUT!#REF!</definedName>
    <definedName name="CN5TL">[30]INPUT!#REF!</definedName>
    <definedName name="CN5TR">[30]INPUT!#REF!</definedName>
    <definedName name="CN6TL">[30]INPUT!#REF!</definedName>
    <definedName name="CN6TR">[30]INPUT!#REF!</definedName>
    <definedName name="CN7TL">[30]INPUT!#REF!</definedName>
    <definedName name="CN7TR">[30]INPUT!#REF!</definedName>
    <definedName name="CN8TL">[30]INPUT!#REF!</definedName>
    <definedName name="CN8TR">[30]INPUT!#REF!</definedName>
    <definedName name="CN9TL">[30]INPUT!#REF!</definedName>
    <definedName name="CN9TR">[30]INPUT!#REF!</definedName>
    <definedName name="cnf" hidden="1">{#N/A,#N/A,FALSE,"이태원철근"}</definedName>
    <definedName name="cnltn" hidden="1">{"'신흥취수펌프 검토'!$M$2","'신흥취수펌프 검토'!$A$1:$AE$87"}</definedName>
    <definedName name="CO0.6">#REF!</definedName>
    <definedName name="CO1.0">#REF!</definedName>
    <definedName name="CO20.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#REF!</definedName>
    <definedName name="Commission">#REF!</definedName>
    <definedName name="CON">#REF!</definedName>
    <definedName name="CONTROL" hidden="1">{"'PROFORMA'!$A$1:$H$120"}</definedName>
    <definedName name="COPING_L">#REF!</definedName>
    <definedName name="COPING_W">#REF!</definedName>
    <definedName name="COPY990">#REF!</definedName>
    <definedName name="_xlnm.Criteria">#N/A</definedName>
    <definedName name="CURRENTASSETS">#REF!</definedName>
    <definedName name="CURRENTLIABILITIES">#REF!</definedName>
    <definedName name="CUT10L">[30]INPUT!#REF!</definedName>
    <definedName name="CUT10R">[30]INPUT!#REF!</definedName>
    <definedName name="CUT3L">[30]INPUT!#REF!</definedName>
    <definedName name="CUT3R">[30]INPUT!#REF!</definedName>
    <definedName name="CUT4L">[30]INPUT!#REF!</definedName>
    <definedName name="CUT4R">[30]INPUT!#REF!</definedName>
    <definedName name="CUT5L">[30]INPUT!#REF!</definedName>
    <definedName name="CUT5R">[30]INPUT!#REF!</definedName>
    <definedName name="CUT6L">[30]INPUT!#REF!</definedName>
    <definedName name="CUT6R">[30]INPUT!#REF!</definedName>
    <definedName name="CUT7L">[30]INPUT!#REF!</definedName>
    <definedName name="CUT7R">[30]INPUT!#REF!</definedName>
    <definedName name="CUT8L">[30]INPUT!#REF!</definedName>
    <definedName name="CUT8R">[30]INPUT!#REF!</definedName>
    <definedName name="CUT9L">[30]INPUT!#REF!</definedName>
    <definedName name="CUT9R">[30]INPUT!#REF!</definedName>
    <definedName name="cwe" hidden="1">{#N/A,#N/A,FALSE,"ALM-ASISC"}</definedName>
    <definedName name="CX">#REF!</definedName>
    <definedName name="CX10L">[30]INPUT!#REF!</definedName>
    <definedName name="CX10R">[30]INPUT!#REF!</definedName>
    <definedName name="CX3L">[30]INPUT!#REF!</definedName>
    <definedName name="CX3R">[30]INPUT!#REF!</definedName>
    <definedName name="CX4L">[30]INPUT!#REF!</definedName>
    <definedName name="CX4R">[30]INPUT!#REF!</definedName>
    <definedName name="CX5L">[30]INPUT!#REF!</definedName>
    <definedName name="CX5R">[30]INPUT!#REF!</definedName>
    <definedName name="CX6L">[30]INPUT!#REF!</definedName>
    <definedName name="CX6R">[30]INPUT!#REF!</definedName>
    <definedName name="CX7L">[30]INPUT!#REF!</definedName>
    <definedName name="CX7R">[30]INPUT!#REF!</definedName>
    <definedName name="CX8L">[30]INPUT!#REF!</definedName>
    <definedName name="CX8R">[30]INPUT!#REF!</definedName>
    <definedName name="CX9L">[30]INPUT!#REF!</definedName>
    <definedName name="CX9R">[30]INPUT!#REF!</definedName>
    <definedName name="CY10L">[30]INPUT!#REF!</definedName>
    <definedName name="CY10R">[30]INPUT!#REF!</definedName>
    <definedName name="CY3L">[30]INPUT!#REF!</definedName>
    <definedName name="CY3R">[30]INPUT!#REF!</definedName>
    <definedName name="CY4L">[30]INPUT!#REF!</definedName>
    <definedName name="CY4R">[30]INPUT!#REF!</definedName>
    <definedName name="CY5L">[30]INPUT!#REF!</definedName>
    <definedName name="CY5R">[30]INPUT!#REF!</definedName>
    <definedName name="CY6L">[30]INPUT!#REF!</definedName>
    <definedName name="CY6R">[30]INPUT!#REF!</definedName>
    <definedName name="CY7L">[30]INPUT!#REF!</definedName>
    <definedName name="CY7R">[30]INPUT!#REF!</definedName>
    <definedName name="CY8L">[30]INPUT!#REF!</definedName>
    <definedName name="CY8R">[30]INPUT!#REF!</definedName>
    <definedName name="CY9L">[30]INPUT!#REF!</definedName>
    <definedName name="CY9R">[30]INPUT!#REF!</definedName>
    <definedName name="CYA10L">[30]INPUT!#REF!</definedName>
    <definedName name="CYA10R">[30]INPUT!#REF!</definedName>
    <definedName name="CYA3L">[30]INPUT!#REF!</definedName>
    <definedName name="CYA3R">[30]INPUT!#REF!</definedName>
    <definedName name="CYA4L">[30]INPUT!#REF!</definedName>
    <definedName name="CYA4R">[30]INPUT!#REF!</definedName>
    <definedName name="CYA5L">[30]INPUT!#REF!</definedName>
    <definedName name="CYA5R">[30]INPUT!#REF!</definedName>
    <definedName name="CYA6L">[30]INPUT!#REF!</definedName>
    <definedName name="CYA6R">[30]INPUT!#REF!</definedName>
    <definedName name="CYA7L">[30]INPUT!#REF!</definedName>
    <definedName name="CYA7R">[30]INPUT!#REF!</definedName>
    <definedName name="CYA8L">[30]INPUT!#REF!</definedName>
    <definedName name="CYA8R">[30]INPUT!#REF!</definedName>
    <definedName name="CYA9L">[30]INPUT!#REF!</definedName>
    <definedName name="CYA9R">[30]INPUT!#REF!</definedName>
    <definedName name="CYB10L">[30]INPUT!#REF!</definedName>
    <definedName name="CYB10R">[30]INPUT!#REF!</definedName>
    <definedName name="CYB3L">[30]INPUT!#REF!</definedName>
    <definedName name="CYB3R">[30]INPUT!#REF!</definedName>
    <definedName name="CYB4L">[30]INPUT!#REF!</definedName>
    <definedName name="CYB4R">[30]INPUT!#REF!</definedName>
    <definedName name="CYB5L">[30]INPUT!#REF!</definedName>
    <definedName name="CYB5R">[30]INPUT!#REF!</definedName>
    <definedName name="CYB6L">[30]INPUT!#REF!</definedName>
    <definedName name="CYB6R">[30]INPUT!#REF!</definedName>
    <definedName name="CYB7L">[30]INPUT!#REF!</definedName>
    <definedName name="CYB7R">[30]INPUT!#REF!</definedName>
    <definedName name="CYB8L">[30]INPUT!#REF!</definedName>
    <definedName name="CYB8R">[30]INPUT!#REF!</definedName>
    <definedName name="CYB9L">[30]INPUT!#REF!</definedName>
    <definedName name="CYB9R">[30]INPUT!#REF!</definedName>
    <definedName name="CYC10L">[30]INPUT!#REF!</definedName>
    <definedName name="CYC10R">[30]INPUT!#REF!</definedName>
    <definedName name="CYC3L">[30]INPUT!#REF!</definedName>
    <definedName name="CYC3R">[30]INPUT!#REF!</definedName>
    <definedName name="CYC4L">[30]INPUT!#REF!</definedName>
    <definedName name="CYC4R">[30]INPUT!#REF!</definedName>
    <definedName name="CYC5L">[30]INPUT!#REF!</definedName>
    <definedName name="CYC5R">[30]INPUT!#REF!</definedName>
    <definedName name="CYC6L">[30]INPUT!#REF!</definedName>
    <definedName name="CYC6R">[30]INPUT!#REF!</definedName>
    <definedName name="CYC7L">[30]INPUT!#REF!</definedName>
    <definedName name="CYC7R">[30]INPUT!#REF!</definedName>
    <definedName name="CYC8L">[30]INPUT!#REF!</definedName>
    <definedName name="CYC8R">[30]INPUT!#REF!</definedName>
    <definedName name="CYC9L">[30]INPUT!#REF!</definedName>
    <definedName name="CYC9R">[30]INPUT!#REF!</definedName>
    <definedName name="CYY10L">[30]INPUT!#REF!</definedName>
    <definedName name="CYY10R">[30]INPUT!#REF!</definedName>
    <definedName name="CYY3L">[30]INPUT!#REF!</definedName>
    <definedName name="CYY3R">[30]INPUT!#REF!</definedName>
    <definedName name="CYY4L">[30]INPUT!#REF!</definedName>
    <definedName name="CYY4R">[30]INPUT!#REF!</definedName>
    <definedName name="CYY5L">[30]INPUT!#REF!</definedName>
    <definedName name="CYY5R">[30]INPUT!#REF!</definedName>
    <definedName name="CYY6L">[30]INPUT!#REF!</definedName>
    <definedName name="CYY6R">[30]INPUT!#REF!</definedName>
    <definedName name="CYY7L">[30]INPUT!#REF!</definedName>
    <definedName name="CYY7R">[30]INPUT!#REF!</definedName>
    <definedName name="CYY8L">[30]INPUT!#REF!</definedName>
    <definedName name="CYY8R">[30]INPUT!#REF!</definedName>
    <definedName name="CYY9L">[30]INPUT!#REF!</definedName>
    <definedName name="CYY9R">[30]INPUT!#REF!</definedName>
    <definedName name="D" hidden="1">{#N/A,#N/A,FALSE,"전력간선"}</definedName>
    <definedName name="D_FE">#REF!</definedName>
    <definedName name="D_FO">#REF!</definedName>
    <definedName name="D10L">[30]INPUT!#REF!</definedName>
    <definedName name="D10R">[30]INPUT!#REF!</definedName>
    <definedName name="D3L">[30]INPUT!#REF!</definedName>
    <definedName name="D3R">[30]INPUT!#REF!</definedName>
    <definedName name="D4L">[30]INPUT!#REF!</definedName>
    <definedName name="D4R">[30]INPUT!#REF!</definedName>
    <definedName name="D5L">[30]INPUT!#REF!</definedName>
    <definedName name="D5R">[30]INPUT!#REF!</definedName>
    <definedName name="D6L">[30]INPUT!#REF!</definedName>
    <definedName name="D6R">[30]INPUT!#REF!</definedName>
    <definedName name="D7L">[30]INPUT!#REF!</definedName>
    <definedName name="D7R">[30]INPUT!#REF!</definedName>
    <definedName name="D8L">[30]INPUT!#REF!</definedName>
    <definedName name="D8R">[30]INPUT!#REF!</definedName>
    <definedName name="D9L">[30]INPUT!#REF!</definedName>
    <definedName name="D9R">[30]INPUT!#REF!</definedName>
    <definedName name="DA">#REF!</definedName>
    <definedName name="DADD">'[42]기둥(원형)'!$O$17</definedName>
    <definedName name="DANGA">#REF!,#REF!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_xlnm.Database">#REF!</definedName>
    <definedName name="Database_MI">#REF!</definedName>
    <definedName name="database2">#REF!</definedName>
    <definedName name="DaWk7">#REF!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A" localSheetId="0">BlankMacro1</definedName>
    <definedName name="DDDDA">BlankMacro1</definedName>
    <definedName name="ddddd" hidden="1">#REF!</definedName>
    <definedName name="DDE">#REF!</definedName>
    <definedName name="DDO">#REF!</definedName>
    <definedName name="DE">#REF!</definedName>
    <definedName name="dea">'[43]ABUT수량-A1'!$T$25</definedName>
    <definedName name="DEC.GH">#REF!</definedName>
    <definedName name="DelDC">#REF!</definedName>
    <definedName name="DelDm">#REF!</definedName>
    <definedName name="Delivery">#REF!</definedName>
    <definedName name="DelType">#REF!</definedName>
    <definedName name="deptLookup">#REF!</definedName>
    <definedName name="DF">#REF!</definedName>
    <definedName name="dfdf">#REF!</definedName>
    <definedName name="dfdsf" hidden="1">{#N/A,#N/A,FALSE,"단면 제원"}</definedName>
    <definedName name="DFS">#REF!</definedName>
    <definedName name="DG">#REF!</definedName>
    <definedName name="DH">#REF!</definedName>
    <definedName name="DHS">#REF!</definedName>
    <definedName name="DI">#REF!</definedName>
    <definedName name="DIA">[36]교각1!#REF!</definedName>
    <definedName name="dia_mm">[44]말뚝지지력산정!$J$19</definedName>
    <definedName name="DIAA">'[42]기둥(원형)'!$S$5</definedName>
    <definedName name="DIAP10.1L">[18]INPUT!#REF!</definedName>
    <definedName name="DIAP10.1R">[18]INPUT!#REF!</definedName>
    <definedName name="DIAP10L">[18]INPUT!#REF!</definedName>
    <definedName name="DIAP10R">[18]INPUT!#REF!</definedName>
    <definedName name="DIAP3.1L">[18]INPUT!#REF!</definedName>
    <definedName name="DIAP3.1R">[18]INPUT!#REF!</definedName>
    <definedName name="DIAP3L">[18]INPUT!#REF!</definedName>
    <definedName name="DIAP3R">[18]INPUT!#REF!</definedName>
    <definedName name="DIAP4.1L">[18]INPUT!#REF!</definedName>
    <definedName name="DIAP4.1R">[18]INPUT!#REF!</definedName>
    <definedName name="DIAP4L">[18]INPUT!#REF!</definedName>
    <definedName name="DIAP4R">[18]INPUT!#REF!</definedName>
    <definedName name="DIAP5.1L">[18]INPUT!#REF!</definedName>
    <definedName name="DIAP5.1R">[18]INPUT!#REF!</definedName>
    <definedName name="DIAP5L">[18]INPUT!#REF!</definedName>
    <definedName name="DIAP5R">[18]INPUT!#REF!</definedName>
    <definedName name="DIAP6.1L">[18]INPUT!#REF!</definedName>
    <definedName name="DIAP6.1R">[18]INPUT!#REF!</definedName>
    <definedName name="DIAP6L">[18]INPUT!#REF!</definedName>
    <definedName name="DIAP6R">[18]INPUT!#REF!</definedName>
    <definedName name="DIAP7.1L">[18]INPUT!#REF!</definedName>
    <definedName name="DIAP7.1R">[18]INPUT!#REF!</definedName>
    <definedName name="DIAP7L">[18]INPUT!#REF!</definedName>
    <definedName name="DIAP7R">[18]INPUT!#REF!</definedName>
    <definedName name="DIAP8.1L">[18]INPUT!#REF!</definedName>
    <definedName name="DIAP8.1R">[18]INPUT!#REF!</definedName>
    <definedName name="DIAP8L">[18]INPUT!#REF!</definedName>
    <definedName name="DIAP8R">[18]INPUT!#REF!</definedName>
    <definedName name="DIAP9.1L">[18]INPUT!#REF!</definedName>
    <definedName name="DIAP9.1R">[18]INPUT!#REF!</definedName>
    <definedName name="DIAP9L">[18]INPUT!#REF!</definedName>
    <definedName name="DIAP9R">[18]INPUT!#REF!</definedName>
    <definedName name="DJ">#REF!</definedName>
    <definedName name="DJDJDJDJ" hidden="1">{#N/A,#N/A,FALSE,"3가";#N/A,#N/A,FALSE,"3나";#N/A,#N/A,FALSE,"3다"}</definedName>
    <definedName name="dk" hidden="1">{#N/A,#N/A,FALSE,"ALM-ASISC"}</definedName>
    <definedName name="dkjdlfw" hidden="1">{#N/A,#N/A,FALSE,"ALM-ASISC"}</definedName>
    <definedName name="dklw" hidden="1">{#N/A,#N/A,FALSE,"ALM-ASISC"}</definedName>
    <definedName name="dks">#REF!</definedName>
    <definedName name="dkw" hidden="1">{#N/A,#N/A,FALSE,"ALM-ASISC"}</definedName>
    <definedName name="DLFE">#REF!</definedName>
    <definedName name="DLFO">#REF!</definedName>
    <definedName name="dn" hidden="1">{#N/A,#N/A,FALSE,"혼합골재"}</definedName>
    <definedName name="DONG1">#REF!</definedName>
    <definedName name="DONG2">#REF!</definedName>
    <definedName name="DpFKDL" hidden="1">{#N/A,#N/A,FALSE,"이태원철근"}</definedName>
    <definedName name="DPI">#REF!</definedName>
    <definedName name="DROW">#N/A</definedName>
    <definedName name="dsdsd" hidden="1">{#N/A,#N/A,FALSE,"운반시간"}</definedName>
    <definedName name="DSE">#REF!</definedName>
    <definedName name="dsfga" hidden="1">{#N/A,#N/A,FALSE,"3가";#N/A,#N/A,FALSE,"3나";#N/A,#N/A,FALSE,"3다"}</definedName>
    <definedName name="DSO">#REF!</definedName>
    <definedName name="dumppr">#REF!</definedName>
    <definedName name="DW">#REF!</definedName>
    <definedName name="DWD" hidden="1">{#N/A,#N/A,FALSE,"전력간선"}</definedName>
    <definedName name="DX10L">[30]INPUT!#REF!</definedName>
    <definedName name="DX10R">[30]INPUT!#REF!</definedName>
    <definedName name="DX3L">[30]INPUT!#REF!</definedName>
    <definedName name="DX3R">[30]INPUT!#REF!</definedName>
    <definedName name="DX4L">[30]INPUT!#REF!</definedName>
    <definedName name="DX4R">[30]INPUT!#REF!</definedName>
    <definedName name="DX5L">[30]INPUT!#REF!</definedName>
    <definedName name="DX5R">[30]INPUT!#REF!</definedName>
    <definedName name="DX6L">[30]INPUT!#REF!</definedName>
    <definedName name="DX6R">[30]INPUT!#REF!</definedName>
    <definedName name="DX7L">[30]INPUT!#REF!</definedName>
    <definedName name="DX7R">[30]INPUT!#REF!</definedName>
    <definedName name="DX8L">[30]INPUT!#REF!</definedName>
    <definedName name="DX8R">[30]INPUT!#REF!</definedName>
    <definedName name="DX9L">[30]INPUT!#REF!</definedName>
    <definedName name="DX9R">[30]INPUT!#REF!</definedName>
    <definedName name="DY10L">[30]INPUT!#REF!</definedName>
    <definedName name="DY10R">[30]INPUT!#REF!</definedName>
    <definedName name="DY3L">[30]INPUT!#REF!</definedName>
    <definedName name="DY3R">[30]INPUT!#REF!</definedName>
    <definedName name="DY4L">[30]INPUT!#REF!</definedName>
    <definedName name="DY4R">[30]INPUT!#REF!</definedName>
    <definedName name="DY5L">[30]INPUT!#REF!</definedName>
    <definedName name="DY5R">[30]INPUT!#REF!</definedName>
    <definedName name="DY6L">[30]INPUT!#REF!</definedName>
    <definedName name="DY6R">[30]INPUT!#REF!</definedName>
    <definedName name="DY7L">[30]INPUT!#REF!</definedName>
    <definedName name="DY7R">[30]INPUT!#REF!</definedName>
    <definedName name="DY8L">[30]INPUT!#REF!</definedName>
    <definedName name="DY8R">[30]INPUT!#REF!</definedName>
    <definedName name="DY9L">[30]INPUT!#REF!</definedName>
    <definedName name="DY9R">[30]INPUT!#REF!</definedName>
    <definedName name="E" hidden="1">{#N/A,#N/A,FALSE,"이태원철근"}</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p">#REF!</definedName>
    <definedName name="EB">#REF!</definedName>
    <definedName name="EC">#REF!</definedName>
    <definedName name="eCIiIiÞA_Iª">#N/A</definedName>
    <definedName name="èÇÍïÍïÞÀ_Íª">#N/A</definedName>
    <definedName name="edssqq" hidden="1">{#N/A,#N/A,FALSE,"혼합골재"}</definedName>
    <definedName name="ee">#REF!</definedName>
    <definedName name="EEEE">#REF!</definedName>
    <definedName name="EKDKDKFO" hidden="1">{#N/A,#N/A,FALSE,"단면 제원"}</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BOW_187">#REF!</definedName>
    <definedName name="ELBOW_287">#REF!</definedName>
    <definedName name="ELBOW_45">#REF!</definedName>
    <definedName name="ELBOW_F67">#REF!</definedName>
    <definedName name="ELBOW_M67">#REF!</definedName>
    <definedName name="ELFE">#REF!</definedName>
    <definedName name="ELP">#REF!</definedName>
    <definedName name="END">#REF!</definedName>
    <definedName name="EO">#REF!</definedName>
    <definedName name="er" hidden="1">{#N/A,#N/A,FALSE,"ALM-ASISC"}</definedName>
    <definedName name="ertrt" hidden="1">{#N/A,#N/A,FALSE,"부대1"}</definedName>
    <definedName name="_xlnm.Extract">#N/A</definedName>
    <definedName name="F">#REF!</definedName>
    <definedName name="F10LX">[18]INPUT!#REF!</definedName>
    <definedName name="F10LY">[18]INPUT!#REF!</definedName>
    <definedName name="F10RX">[18]INPUT!#REF!</definedName>
    <definedName name="F10RY">[18]INPUT!#REF!</definedName>
    <definedName name="F1F">[36]교각1!#REF!</definedName>
    <definedName name="F2F">[36]교각1!#REF!</definedName>
    <definedName name="F3F">[36]교각1!#REF!</definedName>
    <definedName name="F3LX">[18]INPUT!#REF!</definedName>
    <definedName name="F3LY">[18]INPUT!#REF!</definedName>
    <definedName name="F3RX">[18]INPUT!#REF!</definedName>
    <definedName name="F3RY">[18]INPUT!#REF!</definedName>
    <definedName name="F4LX">[18]INPUT!#REF!</definedName>
    <definedName name="F4LY">[18]INPUT!#REF!</definedName>
    <definedName name="F4RX">[18]INPUT!#REF!</definedName>
    <definedName name="F4RY">[18]INPUT!#REF!</definedName>
    <definedName name="F5LX">[18]INPUT!#REF!</definedName>
    <definedName name="F5LY">[18]INPUT!#REF!</definedName>
    <definedName name="F5RX">[18]INPUT!#REF!</definedName>
    <definedName name="F5RY">[18]INPUT!#REF!</definedName>
    <definedName name="F6LX">[18]INPUT!#REF!</definedName>
    <definedName name="F6LY">[18]INPUT!#REF!</definedName>
    <definedName name="F6RX">[18]INPUT!#REF!</definedName>
    <definedName name="F6RY">[18]INPUT!#REF!</definedName>
    <definedName name="F7LX">[18]INPUT!#REF!</definedName>
    <definedName name="F7LY">[18]INPUT!#REF!</definedName>
    <definedName name="F7RX">[18]INPUT!#REF!</definedName>
    <definedName name="F7RY">[18]INPUT!#REF!</definedName>
    <definedName name="F8LX">[18]INPUT!#REF!</definedName>
    <definedName name="F8LY">[18]INPUT!#REF!</definedName>
    <definedName name="F8RX">[18]INPUT!#REF!</definedName>
    <definedName name="F8RY">[18]INPUT!#REF!</definedName>
    <definedName name="F9LX">[18]INPUT!#REF!</definedName>
    <definedName name="F9LY">[18]INPUT!#REF!</definedName>
    <definedName name="F9RX">[18]INPUT!#REF!</definedName>
    <definedName name="F9RY">[18]INPUT!#REF!</definedName>
    <definedName name="FC_B">#REF!</definedName>
    <definedName name="fdhg" hidden="1">{#N/A,#N/A,FALSE,"이태원철근"}</definedName>
    <definedName name="FE10L">[30]INPUT!#REF!</definedName>
    <definedName name="FE10R">[30]INPUT!#REF!</definedName>
    <definedName name="FE3L">[30]INPUT!#REF!</definedName>
    <definedName name="FE3R">[30]INPUT!#REF!</definedName>
    <definedName name="FE4L">[30]INPUT!#REF!</definedName>
    <definedName name="FE4R">[30]INPUT!#REF!</definedName>
    <definedName name="FE5L">[30]INPUT!#REF!</definedName>
    <definedName name="FE5R">[30]INPUT!#REF!</definedName>
    <definedName name="FE6L">[30]INPUT!#REF!</definedName>
    <definedName name="FE6R">[30]INPUT!#REF!</definedName>
    <definedName name="FE7L">[30]INPUT!#REF!</definedName>
    <definedName name="FE7R">[30]INPUT!#REF!</definedName>
    <definedName name="FE8L">[30]INPUT!#REF!</definedName>
    <definedName name="FE8R">[30]INPUT!#REF!</definedName>
    <definedName name="FE9L">[30]INPUT!#REF!</definedName>
    <definedName name="FE9R">[30]INPUT!#REF!</definedName>
    <definedName name="FEE">#REF!</definedName>
    <definedName name="FEEL">#REF!</definedName>
    <definedName name="FF">#REF!</definedName>
    <definedName name="FFF" hidden="1">{#N/A,#N/A,FALSE,"CCTV"}</definedName>
    <definedName name="FG13TBTB4RT">#REF!</definedName>
    <definedName name="FG16TBTB2RT">#REF!</definedName>
    <definedName name="FG19TBTB2RTDKDKFG19TBTB2RTDKDKF">#REF!</definedName>
    <definedName name="FG20TBTB2RT">'[38]P.M 별'!#REF!</definedName>
    <definedName name="fg28TBTB2RTDKDK">#REF!</definedName>
    <definedName name="FG28TBTB2RTDKDKRT">'[38]P.M 별'!#REF!</definedName>
    <definedName name="FG46TBTB4RTDKDK">#REF!</definedName>
    <definedName name="fgf" hidden="1">{#N/A,#N/A,FALSE,"부대1"}</definedName>
    <definedName name="fghh" hidden="1">{#N/A,#N/A,FALSE,"부대2"}</definedName>
    <definedName name="FGRKRKRKRKRKRKRKRKRKRKRKRKTBTB3">#REF!</definedName>
    <definedName name="FGTBTB2RTDKDK">#REF!</definedName>
    <definedName name="fgTBTB4RTDKDK">#REF!</definedName>
    <definedName name="FH10L">[18]INPUT!#REF!</definedName>
    <definedName name="FH10R">[18]INPUT!#REF!</definedName>
    <definedName name="FH3L">[18]INPUT!#REF!</definedName>
    <definedName name="FH3R">[18]INPUT!#REF!</definedName>
    <definedName name="FH4L">[18]INPUT!#REF!</definedName>
    <definedName name="FH4R">[18]INPUT!#REF!</definedName>
    <definedName name="FH5L">[18]INPUT!#REF!</definedName>
    <definedName name="FH5R">[18]INPUT!#REF!</definedName>
    <definedName name="FH6L">[18]INPUT!#REF!</definedName>
    <definedName name="FH6R">[18]INPUT!#REF!</definedName>
    <definedName name="FH7L">[18]INPUT!#REF!</definedName>
    <definedName name="FH7R">[18]INPUT!#REF!</definedName>
    <definedName name="FH8L">[18]INPUT!#REF!</definedName>
    <definedName name="FH8R">[18]INPUT!#REF!</definedName>
    <definedName name="FH9L">[18]INPUT!#REF!</definedName>
    <definedName name="FH9R">[18]INPUT!#REF!</definedName>
    <definedName name="FHE">[45]설계조건!$J$24</definedName>
    <definedName name="FHN">[45]설계조건!$D$24</definedName>
    <definedName name="fkwheku" hidden="1">{#N/A,#N/A,FALSE,"ALM-ASISC"}</definedName>
    <definedName name="FLN">[45]설계조건!$D$23</definedName>
    <definedName name="FN">#REF!</definedName>
    <definedName name="form">#REF!</definedName>
    <definedName name="FOUND_A">#REF!</definedName>
    <definedName name="FOUND_H">#REF!</definedName>
    <definedName name="FS">#REF!</definedName>
    <definedName name="FT10TL">[30]INPUT!#REF!</definedName>
    <definedName name="FT10TR">[30]INPUT!#REF!</definedName>
    <definedName name="FT1TL">[30]INPUT!$A$13</definedName>
    <definedName name="FT1TR">[30]INPUT!$A$15</definedName>
    <definedName name="FT2TL">[30]INPUT!$A$43</definedName>
    <definedName name="FT2TR">[30]INPUT!$A$45</definedName>
    <definedName name="FT3TL">[30]INPUT!#REF!</definedName>
    <definedName name="FT3TR">[30]INPUT!#REF!</definedName>
    <definedName name="FT4TL">[30]INPUT!#REF!</definedName>
    <definedName name="FT4TR">[30]INPUT!#REF!</definedName>
    <definedName name="FT5TL">[30]INPUT!#REF!</definedName>
    <definedName name="FT5TR">[30]INPUT!#REF!</definedName>
    <definedName name="FT6TL">[30]INPUT!#REF!</definedName>
    <definedName name="FT6TR">[30]INPUT!#REF!</definedName>
    <definedName name="FT7TL">[30]INPUT!#REF!</definedName>
    <definedName name="FT7TR">[30]INPUT!#REF!</definedName>
    <definedName name="FT8TL">[30]INPUT!#REF!</definedName>
    <definedName name="FT8TR">[30]INPUT!#REF!</definedName>
    <definedName name="FT9TL">[30]INPUT!#REF!</definedName>
    <definedName name="FT9TR">[30]INPUT!#REF!</definedName>
    <definedName name="FTE10L">[30]INPUT!#REF!</definedName>
    <definedName name="FTE10R">[30]INPUT!#REF!</definedName>
    <definedName name="FTE3L">[30]INPUT!#REF!</definedName>
    <definedName name="FTE3R">[30]INPUT!#REF!</definedName>
    <definedName name="FTE4L">[30]INPUT!#REF!</definedName>
    <definedName name="FTE4R">[30]INPUT!#REF!</definedName>
    <definedName name="FTE5L">[30]INPUT!#REF!</definedName>
    <definedName name="FTE5R">[30]INPUT!#REF!</definedName>
    <definedName name="FTE6L">[30]INPUT!#REF!</definedName>
    <definedName name="FTE6R">[30]INPUT!#REF!</definedName>
    <definedName name="FTE7L">[30]INPUT!#REF!</definedName>
    <definedName name="FTE7R">[30]INPUT!#REF!</definedName>
    <definedName name="FTE8L">[30]INPUT!#REF!</definedName>
    <definedName name="FTE8R">[30]INPUT!#REF!</definedName>
    <definedName name="FTE9L">[30]INPUT!#REF!</definedName>
    <definedName name="FTE9R">[30]INPUT!#REF!</definedName>
    <definedName name="FTG10L">[30]INPUT!#REF!</definedName>
    <definedName name="FTG10R">[30]INPUT!#REF!</definedName>
    <definedName name="FTG3L">[30]INPUT!#REF!</definedName>
    <definedName name="FTG3R">[30]INPUT!#REF!</definedName>
    <definedName name="FTG4L">[30]INPUT!#REF!</definedName>
    <definedName name="FTG4R">[30]INPUT!#REF!</definedName>
    <definedName name="FTG5L">[30]INPUT!#REF!</definedName>
    <definedName name="FTG5R">[30]INPUT!#REF!</definedName>
    <definedName name="FTG6L">[30]INPUT!#REF!</definedName>
    <definedName name="FTG6R">[30]INPUT!#REF!</definedName>
    <definedName name="FTG7L">[30]INPUT!#REF!</definedName>
    <definedName name="FTG7R">[30]INPUT!#REF!</definedName>
    <definedName name="FTG8L">[30]INPUT!#REF!</definedName>
    <definedName name="FTG8R">[30]INPUT!#REF!</definedName>
    <definedName name="FTG9L">[30]INPUT!#REF!</definedName>
    <definedName name="FTG9R">[30]INPUT!#REF!</definedName>
    <definedName name="FTS10L">[30]INPUT!#REF!</definedName>
    <definedName name="FTS10R">[30]INPUT!#REF!</definedName>
    <definedName name="FTS3L">[30]INPUT!#REF!</definedName>
    <definedName name="FTS3R">[30]INPUT!#REF!</definedName>
    <definedName name="FTS4L">[30]INPUT!#REF!</definedName>
    <definedName name="FTS4R">[30]INPUT!#REF!</definedName>
    <definedName name="FTS5L">[30]INPUT!#REF!</definedName>
    <definedName name="FTS5R">[30]INPUT!#REF!</definedName>
    <definedName name="FTS6L">[30]INPUT!#REF!</definedName>
    <definedName name="FTS6R">[30]INPUT!#REF!</definedName>
    <definedName name="FTS7L">[30]INPUT!#REF!</definedName>
    <definedName name="FTS7R">[30]INPUT!#REF!</definedName>
    <definedName name="FTS8L">[30]INPUT!#REF!</definedName>
    <definedName name="FTS8R">[30]INPUT!#REF!</definedName>
    <definedName name="FTS9L">[30]INPUT!#REF!</definedName>
    <definedName name="FTS9R">[30]INPUT!#REF!</definedName>
    <definedName name="FTW10L">[30]INPUT!#REF!</definedName>
    <definedName name="FTW10R">[30]INPUT!#REF!</definedName>
    <definedName name="FTW3L">[30]INPUT!#REF!</definedName>
    <definedName name="FTW3R">[30]INPUT!#REF!</definedName>
    <definedName name="FTW4L">[30]INPUT!#REF!</definedName>
    <definedName name="FTW4R">[30]INPUT!#REF!</definedName>
    <definedName name="FTW5L">[30]INPUT!#REF!</definedName>
    <definedName name="FTW5R">[30]INPUT!#REF!</definedName>
    <definedName name="FTW6L">[30]INPUT!#REF!</definedName>
    <definedName name="FTW6R">[30]INPUT!#REF!</definedName>
    <definedName name="FTW7L">[30]INPUT!#REF!</definedName>
    <definedName name="FTW7R">[30]INPUT!#REF!</definedName>
    <definedName name="FTW8L">[30]INPUT!#REF!</definedName>
    <definedName name="FTW8R">[30]INPUT!#REF!</definedName>
    <definedName name="FTW9L">[30]INPUT!#REF!</definedName>
    <definedName name="FTW9R">[30]INPUT!#REF!</definedName>
    <definedName name="FTZ10L">[30]INPUT!#REF!</definedName>
    <definedName name="FTZ10R">[30]INPUT!#REF!</definedName>
    <definedName name="FTZ3L">[30]INPUT!#REF!</definedName>
    <definedName name="FTZ3R">[30]INPUT!#REF!</definedName>
    <definedName name="FTZ4L">[30]INPUT!#REF!</definedName>
    <definedName name="FTZ4R">[30]INPUT!#REF!</definedName>
    <definedName name="FTZ5L">[30]INPUT!#REF!</definedName>
    <definedName name="FTZ5R">[30]INPUT!#REF!</definedName>
    <definedName name="FTZ6L">[30]INPUT!#REF!</definedName>
    <definedName name="FTZ6R">[30]INPUT!#REF!</definedName>
    <definedName name="FTZ7L">[30]INPUT!#REF!</definedName>
    <definedName name="FTZ7R">[30]INPUT!#REF!</definedName>
    <definedName name="FTZ8L">[30]INPUT!#REF!</definedName>
    <definedName name="FTZ8R">[30]INPUT!#REF!</definedName>
    <definedName name="FTZ9L">[30]INPUT!#REF!</definedName>
    <definedName name="FTZ9R">[30]INPUT!#REF!</definedName>
    <definedName name="fv" hidden="1">{#N/A,#N/A,FALSE,"전력간선"}</definedName>
    <definedName name="fwerwe">#REF!</definedName>
    <definedName name="FX10L">[30]INPUT!#REF!</definedName>
    <definedName name="FX10R">[30]INPUT!#REF!</definedName>
    <definedName name="FX3L">[30]INPUT!#REF!</definedName>
    <definedName name="FX3R">[30]INPUT!#REF!</definedName>
    <definedName name="FX4L">[30]INPUT!#REF!</definedName>
    <definedName name="FX4R">[30]INPUT!#REF!</definedName>
    <definedName name="FX5L">[30]INPUT!#REF!</definedName>
    <definedName name="FX5R">[30]INPUT!#REF!</definedName>
    <definedName name="FX6L">[30]INPUT!#REF!</definedName>
    <definedName name="FX6R">[30]INPUT!#REF!</definedName>
    <definedName name="FX7L">[30]INPUT!#REF!</definedName>
    <definedName name="FX7R">[30]INPUT!#REF!</definedName>
    <definedName name="FX8L">[30]INPUT!#REF!</definedName>
    <definedName name="FX8R">[30]INPUT!#REF!</definedName>
    <definedName name="FX9L">[30]INPUT!#REF!</definedName>
    <definedName name="FX9R">[30]INPUT!#REF!</definedName>
    <definedName name="FY10L">[30]INPUT!#REF!</definedName>
    <definedName name="FY10R">[30]INPUT!#REF!</definedName>
    <definedName name="FY3L">[30]INPUT!#REF!</definedName>
    <definedName name="FY3R">[30]INPUT!#REF!</definedName>
    <definedName name="FY4L">[30]INPUT!#REF!</definedName>
    <definedName name="FY4R">[30]INPUT!#REF!</definedName>
    <definedName name="FY5L">[30]INPUT!#REF!</definedName>
    <definedName name="FY5R">[30]INPUT!#REF!</definedName>
    <definedName name="FY6L">[30]INPUT!#REF!</definedName>
    <definedName name="FY6R">[30]INPUT!#REF!</definedName>
    <definedName name="FY7L">[30]INPUT!#REF!</definedName>
    <definedName name="FY7R">[30]INPUT!#REF!</definedName>
    <definedName name="FY8L">[30]INPUT!#REF!</definedName>
    <definedName name="FY8R">[30]INPUT!#REF!</definedName>
    <definedName name="FY9L">[30]INPUT!#REF!</definedName>
    <definedName name="FY9R">[30]INPUT!#REF!</definedName>
    <definedName name="FYY10L">[30]INPUT!#REF!</definedName>
    <definedName name="FYY10R">[30]INPUT!#REF!</definedName>
    <definedName name="FYY3L">[30]INPUT!#REF!</definedName>
    <definedName name="FYY3R">[30]INPUT!#REF!</definedName>
    <definedName name="FYY4L">[30]INPUT!#REF!</definedName>
    <definedName name="FYY4R">[30]INPUT!#REF!</definedName>
    <definedName name="FYY5L">[30]INPUT!#REF!</definedName>
    <definedName name="FYY5R">[30]INPUT!#REF!</definedName>
    <definedName name="FYY6L">[30]INPUT!#REF!</definedName>
    <definedName name="FYY6R">[30]INPUT!#REF!</definedName>
    <definedName name="FYY7L">[30]INPUT!#REF!</definedName>
    <definedName name="FYY7R">[30]INPUT!#REF!</definedName>
    <definedName name="FYY8L">[30]INPUT!#REF!</definedName>
    <definedName name="FYY8R">[30]INPUT!#REF!</definedName>
    <definedName name="FYY9L">[30]INPUT!#REF!</definedName>
    <definedName name="FYY9R">[30]INPUT!#REF!</definedName>
    <definedName name="G">#REF!</definedName>
    <definedName name="G_P_P">#N/A</definedName>
    <definedName name="G10L">[18]INPUT!#REF!</definedName>
    <definedName name="G10R">[18]INPUT!#REF!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[18]INPUT!#REF!</definedName>
    <definedName name="G3R">[18]INPUT!#REF!</definedName>
    <definedName name="G4A1P">#REF!</definedName>
    <definedName name="g4a1t">#REF!</definedName>
    <definedName name="g4a2p">#REF!</definedName>
    <definedName name="g4a2t">#REF!</definedName>
    <definedName name="G4L">[18]INPUT!#REF!</definedName>
    <definedName name="G4R">[18]INPUT!#REF!</definedName>
    <definedName name="G5A1P">#REF!</definedName>
    <definedName name="g5a1t">#REF!</definedName>
    <definedName name="g5a2p">#REF!</definedName>
    <definedName name="g5a2t">#REF!</definedName>
    <definedName name="G5L">[18]INPUT!#REF!</definedName>
    <definedName name="G5R">[18]INPUT!#REF!</definedName>
    <definedName name="G6A1P">#REF!</definedName>
    <definedName name="g6a1t">#REF!</definedName>
    <definedName name="g6a2p">#REF!</definedName>
    <definedName name="g6a2t">#REF!</definedName>
    <definedName name="G6L">[18]INPUT!#REF!</definedName>
    <definedName name="G6R">[18]INPUT!#REF!</definedName>
    <definedName name="G7L">[18]INPUT!#REF!</definedName>
    <definedName name="G7R">[18]INPUT!#REF!</definedName>
    <definedName name="G8L">[18]INPUT!#REF!</definedName>
    <definedName name="G8R">[18]INPUT!#REF!</definedName>
    <definedName name="G9L">[18]INPUT!#REF!</definedName>
    <definedName name="G9R">[18]INPUT!#REF!</definedName>
    <definedName name="GAK">#REF!</definedName>
    <definedName name="GB">#REF!</definedName>
    <definedName name="GC">#REF!</definedName>
    <definedName name="gdgdg">#REF!</definedName>
    <definedName name="gfdsdfg" hidden="1">{#N/A,#N/A,FALSE,"3가";#N/A,#N/A,FALSE,"3나";#N/A,#N/A,FALSE,"3다"}</definedName>
    <definedName name="gfgdfg" hidden="1">[46]차액보증!#REF!</definedName>
    <definedName name="gfsfg" hidden="1">{#N/A,#N/A,FALSE,"이태원철근"}</definedName>
    <definedName name="gg">#REF!</definedName>
    <definedName name="GGG">'[47]ABUT수량-A1'!$T$25</definedName>
    <definedName name="GGGG">#REF!</definedName>
    <definedName name="gh" hidden="1">{#N/A,#N/A,FALSE,"이태원철근"}</definedName>
    <definedName name="GH10L">[30]INPUT!#REF!</definedName>
    <definedName name="GH10R">[30]INPUT!#REF!</definedName>
    <definedName name="GH3L">[30]INPUT!#REF!</definedName>
    <definedName name="GH3R">[30]INPUT!#REF!</definedName>
    <definedName name="GH4L">[30]INPUT!#REF!</definedName>
    <definedName name="GH4R">[30]INPUT!#REF!</definedName>
    <definedName name="GH5L">[30]INPUT!#REF!</definedName>
    <definedName name="GH5R">[30]INPUT!#REF!</definedName>
    <definedName name="GH6L">[30]INPUT!#REF!</definedName>
    <definedName name="GH6R">[30]INPUT!#REF!</definedName>
    <definedName name="GH7L">[30]INPUT!#REF!</definedName>
    <definedName name="GH7R">[30]INPUT!#REF!</definedName>
    <definedName name="GH8L">[30]INPUT!#REF!</definedName>
    <definedName name="GH8R">[30]INPUT!#REF!</definedName>
    <definedName name="GH9L">[30]INPUT!#REF!</definedName>
    <definedName name="GH9R">[30]INPUT!#REF!</definedName>
    <definedName name="ghdghdg" hidden="1">{#N/A,#N/A,FALSE,"이태원철근"}</definedName>
    <definedName name="GLA1P">#REF!</definedName>
    <definedName name="gla1t">#REF!</definedName>
    <definedName name="gla2p">#REF!</definedName>
    <definedName name="gla2t">#REF!</definedName>
    <definedName name="GO">#REF!</definedName>
    <definedName name="GONG">#REF!</definedName>
    <definedName name="grew" hidden="1">#REF!</definedName>
    <definedName name="GROUP">[22]회사99!#REF!</definedName>
    <definedName name="GrphActSales">#REF!</definedName>
    <definedName name="GrphActStk">#REF!</definedName>
    <definedName name="GrphPlanSales">#REF!</definedName>
    <definedName name="GrphTgtStk">#REF!</definedName>
    <definedName name="GS">#REF!</definedName>
    <definedName name="GSBA">[48]설계조건!$I$40</definedName>
    <definedName name="gu">#REF!,#REF!</definedName>
    <definedName name="GUTTER">#REF!</definedName>
    <definedName name="GUTTER_PIPE">#REF!</definedName>
    <definedName name="H">#REF!</definedName>
    <definedName name="H_1">#REF!</definedName>
    <definedName name="H_2">#REF!</definedName>
    <definedName name="h_water">'[49]3BL공동구 수량'!#REF!</definedName>
    <definedName name="H10A1P">#REF!</definedName>
    <definedName name="h10a1t">#REF!</definedName>
    <definedName name="h10a2p">#REF!</definedName>
    <definedName name="h10a2t">#REF!</definedName>
    <definedName name="H10AAL">[30]INPUT!#REF!</definedName>
    <definedName name="H10AAR">[30]INPUT!#REF!</definedName>
    <definedName name="H10ABL">[30]INPUT!#REF!</definedName>
    <definedName name="H10ABR">[30]INPUT!#REF!</definedName>
    <definedName name="H10ACL">[30]INPUT!#REF!</definedName>
    <definedName name="H10ACR">[30]INPUT!#REF!</definedName>
    <definedName name="H10ADL">[30]INPUT!#REF!</definedName>
    <definedName name="H10ADR">[30]INPUT!#REF!</definedName>
    <definedName name="H10AEL">[30]INPUT!#REF!</definedName>
    <definedName name="H10AER">[30]INPUT!#REF!</definedName>
    <definedName name="H10AFL">[30]INPUT!#REF!</definedName>
    <definedName name="H10AFR">[30]INPUT!#REF!</definedName>
    <definedName name="H10AGL">[30]INPUT!#REF!</definedName>
    <definedName name="H10AGR">[30]INPUT!#REF!</definedName>
    <definedName name="H10BAL">[30]INPUT!#REF!</definedName>
    <definedName name="H10BAR">[30]INPUT!#REF!</definedName>
    <definedName name="H10BBL">[30]INPUT!#REF!</definedName>
    <definedName name="H10BBR">[30]INPUT!#REF!</definedName>
    <definedName name="H10CAL">[30]INPUT!#REF!</definedName>
    <definedName name="H10CAR">[30]INPUT!#REF!</definedName>
    <definedName name="H10CBL">[30]INPUT!#REF!</definedName>
    <definedName name="H10CBR">[30]INPUT!#REF!</definedName>
    <definedName name="H10CCL">[30]INPUT!#REF!</definedName>
    <definedName name="H10CCR">[30]INPUT!#REF!</definedName>
    <definedName name="H10D1L">[30]INPUT!#REF!</definedName>
    <definedName name="H10D1R">[30]INPUT!#REF!</definedName>
    <definedName name="H10D2L">[30]INPUT!#REF!</definedName>
    <definedName name="H10D2R">[30]INPUT!#REF!</definedName>
    <definedName name="H10D3L">[30]INPUT!#REF!</definedName>
    <definedName name="H10D3R">[30]INPUT!#REF!</definedName>
    <definedName name="H11A1P">#REF!</definedName>
    <definedName name="h11a1t">#REF!</definedName>
    <definedName name="h11a2p">#REF!</definedName>
    <definedName name="H11A2T">#REF!</definedName>
    <definedName name="H1A1P">#REF!</definedName>
    <definedName name="h1a1t">#REF!</definedName>
    <definedName name="h1a2p">#REF!</definedName>
    <definedName name="h1a2t">#REF!</definedName>
    <definedName name="H1H">'[50]BLOCK(1)'!$D$33</definedName>
    <definedName name="H1L">#REF!</definedName>
    <definedName name="H1R">#REF!</definedName>
    <definedName name="H1WL">#REF!</definedName>
    <definedName name="H1WR">#REF!</definedName>
    <definedName name="H2A1P">#REF!</definedName>
    <definedName name="h2a1t">#REF!</definedName>
    <definedName name="h2a2p">#REF!</definedName>
    <definedName name="h2a2t">#REF!</definedName>
    <definedName name="H2H">#REF!</definedName>
    <definedName name="H2L">#REF!</definedName>
    <definedName name="H2R">#REF!</definedName>
    <definedName name="H2WL">#REF!</definedName>
    <definedName name="H2WR">#REF!</definedName>
    <definedName name="H3A1P">#REF!</definedName>
    <definedName name="h3a1t">#REF!</definedName>
    <definedName name="h3a2p">#REF!</definedName>
    <definedName name="h3a2t">#REF!</definedName>
    <definedName name="H3AAL">[30]INPUT!#REF!</definedName>
    <definedName name="H3AAR">[30]INPUT!#REF!</definedName>
    <definedName name="H3ABL">[30]INPUT!#REF!</definedName>
    <definedName name="H3ABR">[30]INPUT!#REF!</definedName>
    <definedName name="H3ACL">[30]INPUT!#REF!</definedName>
    <definedName name="H3ACR">[30]INPUT!#REF!</definedName>
    <definedName name="H3ADL">[30]INPUT!#REF!</definedName>
    <definedName name="H3ADR">[30]INPUT!#REF!</definedName>
    <definedName name="H3AEL">[30]INPUT!#REF!</definedName>
    <definedName name="H3AER">[30]INPUT!#REF!</definedName>
    <definedName name="H3AFL">[30]INPUT!#REF!</definedName>
    <definedName name="H3AFR">[30]INPUT!#REF!</definedName>
    <definedName name="H3AGL">[30]INPUT!#REF!</definedName>
    <definedName name="H3AGR">[30]INPUT!#REF!</definedName>
    <definedName name="H3AP1">#REF!</definedName>
    <definedName name="H3BAL">[30]INPUT!#REF!</definedName>
    <definedName name="H3BAR">[30]INPUT!#REF!</definedName>
    <definedName name="H3BBL">[30]INPUT!#REF!</definedName>
    <definedName name="H3BBR">[30]INPUT!#REF!</definedName>
    <definedName name="H3CAL">[30]INPUT!#REF!</definedName>
    <definedName name="H3CAR">[30]INPUT!#REF!</definedName>
    <definedName name="H3CBL">[30]INPUT!#REF!</definedName>
    <definedName name="H3CBR">[30]INPUT!#REF!</definedName>
    <definedName name="H3CCL">[30]INPUT!#REF!</definedName>
    <definedName name="H3CCR">[30]INPUT!#REF!</definedName>
    <definedName name="H3D1L">[30]INPUT!#REF!</definedName>
    <definedName name="H3D1R">[30]INPUT!#REF!</definedName>
    <definedName name="H3D2L">[30]INPUT!#REF!</definedName>
    <definedName name="H3D2R">[30]INPUT!#REF!</definedName>
    <definedName name="H3D3L">[30]INPUT!#REF!</definedName>
    <definedName name="H3D3R">[30]INPUT!#REF!</definedName>
    <definedName name="H3H">#REF!</definedName>
    <definedName name="H3L">#REF!</definedName>
    <definedName name="H3R">#REF!</definedName>
    <definedName name="H3WL">#REF!</definedName>
    <definedName name="H3WR">#REF!</definedName>
    <definedName name="h4a1p">#REF!</definedName>
    <definedName name="h4a1t">#REF!</definedName>
    <definedName name="h4a2p">#REF!</definedName>
    <definedName name="h4a2t">#REF!</definedName>
    <definedName name="H4AAL">[30]INPUT!#REF!</definedName>
    <definedName name="H4AAR">[30]INPUT!#REF!</definedName>
    <definedName name="H4ABL">[30]INPUT!#REF!</definedName>
    <definedName name="H4ABR">[30]INPUT!#REF!</definedName>
    <definedName name="H4ACL">[30]INPUT!#REF!</definedName>
    <definedName name="H4ACR">[30]INPUT!#REF!</definedName>
    <definedName name="H4ADL">[30]INPUT!#REF!</definedName>
    <definedName name="H4ADR">[30]INPUT!#REF!</definedName>
    <definedName name="H4AEL">[30]INPUT!#REF!</definedName>
    <definedName name="H4AER">[30]INPUT!#REF!</definedName>
    <definedName name="H4AFL">[30]INPUT!#REF!</definedName>
    <definedName name="H4AFR">[30]INPUT!#REF!</definedName>
    <definedName name="H4AGL">[30]INPUT!#REF!</definedName>
    <definedName name="H4AGR">[30]INPUT!#REF!</definedName>
    <definedName name="H4BAL">[30]INPUT!#REF!</definedName>
    <definedName name="H4BAR">[30]INPUT!#REF!</definedName>
    <definedName name="H4BBL">[30]INPUT!#REF!</definedName>
    <definedName name="H4BBR">[30]INPUT!#REF!</definedName>
    <definedName name="H4CAL">[30]INPUT!#REF!</definedName>
    <definedName name="H4CAR">[30]INPUT!#REF!</definedName>
    <definedName name="H4CBL">[30]INPUT!#REF!</definedName>
    <definedName name="H4CBR">[30]INPUT!#REF!</definedName>
    <definedName name="H4CCL">[30]INPUT!#REF!</definedName>
    <definedName name="H4CCR">[30]INPUT!#REF!</definedName>
    <definedName name="H4D1L">[30]INPUT!#REF!</definedName>
    <definedName name="H4D1R">[30]INPUT!#REF!</definedName>
    <definedName name="H4D2L">[30]INPUT!#REF!</definedName>
    <definedName name="H4D2R">[30]INPUT!#REF!</definedName>
    <definedName name="H4D3L">[30]INPUT!#REF!</definedName>
    <definedName name="H4D3R">[30]INPUT!#REF!</definedName>
    <definedName name="H4H">#REF!</definedName>
    <definedName name="H4L">#REF!</definedName>
    <definedName name="H4R">#REF!</definedName>
    <definedName name="H5A1P">#REF!</definedName>
    <definedName name="h5a1t">#REF!</definedName>
    <definedName name="h5a2p">#REF!</definedName>
    <definedName name="h5a2t">#REF!</definedName>
    <definedName name="H5AAL">[30]INPUT!#REF!</definedName>
    <definedName name="H5AAR">[30]INPUT!#REF!</definedName>
    <definedName name="H5ABL">[30]INPUT!#REF!</definedName>
    <definedName name="H5ABR">[30]INPUT!#REF!</definedName>
    <definedName name="H5ACL">[30]INPUT!#REF!</definedName>
    <definedName name="H5ACR">[30]INPUT!#REF!</definedName>
    <definedName name="H5ADL">[30]INPUT!#REF!</definedName>
    <definedName name="H5ADR">[30]INPUT!#REF!</definedName>
    <definedName name="H5AEL">[30]INPUT!#REF!</definedName>
    <definedName name="H5AER">[30]INPUT!#REF!</definedName>
    <definedName name="H5AFL">[30]INPUT!#REF!</definedName>
    <definedName name="H5AFR">[30]INPUT!#REF!</definedName>
    <definedName name="H5AGL">[30]INPUT!#REF!</definedName>
    <definedName name="H5AGR">[30]INPUT!#REF!</definedName>
    <definedName name="H5BAL">[30]INPUT!#REF!</definedName>
    <definedName name="H5BAR">[30]INPUT!#REF!</definedName>
    <definedName name="H5BBL">[30]INPUT!#REF!</definedName>
    <definedName name="H5BBR">[30]INPUT!#REF!</definedName>
    <definedName name="H5CAL">[30]INPUT!#REF!</definedName>
    <definedName name="H5CAR">[30]INPUT!#REF!</definedName>
    <definedName name="H5CBL">[30]INPUT!#REF!</definedName>
    <definedName name="H5CBR">[30]INPUT!#REF!</definedName>
    <definedName name="H5CCL">[30]INPUT!#REF!</definedName>
    <definedName name="H5CCR">[30]INPUT!#REF!</definedName>
    <definedName name="H5D1L">[30]INPUT!#REF!</definedName>
    <definedName name="H5D1R">[30]INPUT!#REF!</definedName>
    <definedName name="H5D2L">[30]INPUT!#REF!</definedName>
    <definedName name="H5D2R">[30]INPUT!#REF!</definedName>
    <definedName name="H5D3L">[30]INPUT!#REF!</definedName>
    <definedName name="H5D3R">[30]INPUT!#REF!</definedName>
    <definedName name="H5L">#REF!</definedName>
    <definedName name="H5R">#REF!</definedName>
    <definedName name="H6A1P">#REF!</definedName>
    <definedName name="h6a1t">#REF!</definedName>
    <definedName name="h6a2p">#REF!</definedName>
    <definedName name="h6a2t">#REF!</definedName>
    <definedName name="H6AAL">[30]INPUT!#REF!</definedName>
    <definedName name="H6AAR">[30]INPUT!#REF!</definedName>
    <definedName name="H6ABL">[30]INPUT!#REF!</definedName>
    <definedName name="H6ABR">[30]INPUT!#REF!</definedName>
    <definedName name="H6ACL">[30]INPUT!#REF!</definedName>
    <definedName name="H6ACR">[30]INPUT!#REF!</definedName>
    <definedName name="H6ADL">[30]INPUT!#REF!</definedName>
    <definedName name="H6ADR">[30]INPUT!#REF!</definedName>
    <definedName name="H6AEL">[30]INPUT!#REF!</definedName>
    <definedName name="H6AER">[30]INPUT!#REF!</definedName>
    <definedName name="H6AFL">[30]INPUT!#REF!</definedName>
    <definedName name="H6AFR">[30]INPUT!#REF!</definedName>
    <definedName name="H6AGL">[30]INPUT!#REF!</definedName>
    <definedName name="H6AGR">[30]INPUT!#REF!</definedName>
    <definedName name="H6BAL">[30]INPUT!#REF!</definedName>
    <definedName name="H6BAR">[30]INPUT!#REF!</definedName>
    <definedName name="H6BBL">[30]INPUT!#REF!</definedName>
    <definedName name="H6BBR">[30]INPUT!#REF!</definedName>
    <definedName name="H6CAL">[30]INPUT!#REF!</definedName>
    <definedName name="H6CAR">[30]INPUT!#REF!</definedName>
    <definedName name="H6CBL">[30]INPUT!#REF!</definedName>
    <definedName name="H6CBR">[30]INPUT!#REF!</definedName>
    <definedName name="H6CCL">[30]INPUT!#REF!</definedName>
    <definedName name="H6CCR">[30]INPUT!#REF!</definedName>
    <definedName name="H6D1L">[30]INPUT!#REF!</definedName>
    <definedName name="H6D1R">[30]INPUT!#REF!</definedName>
    <definedName name="H6D2L">[30]INPUT!#REF!</definedName>
    <definedName name="H6D2R">[30]INPUT!#REF!</definedName>
    <definedName name="H6D3L">[30]INPUT!#REF!</definedName>
    <definedName name="H6D3R">[30]INPUT!#REF!</definedName>
    <definedName name="H6L">#REF!</definedName>
    <definedName name="H6R">#REF!</definedName>
    <definedName name="H7A1P">#REF!</definedName>
    <definedName name="h7a1t">#REF!</definedName>
    <definedName name="h7a2p">#REF!</definedName>
    <definedName name="h7a2t">#REF!</definedName>
    <definedName name="H7AAL">[30]INPUT!#REF!</definedName>
    <definedName name="H7AAR">[30]INPUT!#REF!</definedName>
    <definedName name="H7ABL">[30]INPUT!#REF!</definedName>
    <definedName name="H7ABR">[30]INPUT!#REF!</definedName>
    <definedName name="H7ACL">[30]INPUT!#REF!</definedName>
    <definedName name="H7ACR">[30]INPUT!#REF!</definedName>
    <definedName name="H7ADL">[30]INPUT!#REF!</definedName>
    <definedName name="H7ADR">[30]INPUT!#REF!</definedName>
    <definedName name="H7AEL">[30]INPUT!#REF!</definedName>
    <definedName name="H7AER">[30]INPUT!#REF!</definedName>
    <definedName name="H7AFL">[30]INPUT!#REF!</definedName>
    <definedName name="H7AFR">[30]INPUT!#REF!</definedName>
    <definedName name="H7AGL">[30]INPUT!#REF!</definedName>
    <definedName name="H7AGR">[30]INPUT!#REF!</definedName>
    <definedName name="H7BAL">[30]INPUT!#REF!</definedName>
    <definedName name="H7BAR">[30]INPUT!#REF!</definedName>
    <definedName name="H7BBL">[30]INPUT!#REF!</definedName>
    <definedName name="H7BBR">[30]INPUT!#REF!</definedName>
    <definedName name="H7CAL">[30]INPUT!#REF!</definedName>
    <definedName name="H7CAR">[30]INPUT!#REF!</definedName>
    <definedName name="H7CBL">[30]INPUT!#REF!</definedName>
    <definedName name="H7CBR">[30]INPUT!#REF!</definedName>
    <definedName name="H7CCL">[30]INPUT!#REF!</definedName>
    <definedName name="H7CCR">[30]INPUT!#REF!</definedName>
    <definedName name="H7D1L">[30]INPUT!#REF!</definedName>
    <definedName name="H7D1R">[30]INPUT!#REF!</definedName>
    <definedName name="H7D2L">[30]INPUT!#REF!</definedName>
    <definedName name="H7D2R">[30]INPUT!#REF!</definedName>
    <definedName name="H7D3L">[30]INPUT!#REF!</definedName>
    <definedName name="H7D3R">[30]INPUT!#REF!</definedName>
    <definedName name="H7L">#REF!</definedName>
    <definedName name="H7R">#REF!</definedName>
    <definedName name="H8A1P">#REF!</definedName>
    <definedName name="h8a1t">#REF!</definedName>
    <definedName name="h8a2p">#REF!</definedName>
    <definedName name="h8a2t">#REF!</definedName>
    <definedName name="H8AAL">[30]INPUT!#REF!</definedName>
    <definedName name="H8AAR">[30]INPUT!#REF!</definedName>
    <definedName name="H8ABL">[30]INPUT!#REF!</definedName>
    <definedName name="H8ABR">[30]INPUT!#REF!</definedName>
    <definedName name="H8ACL">[30]INPUT!#REF!</definedName>
    <definedName name="H8ACR">[30]INPUT!#REF!</definedName>
    <definedName name="H8ADL">[30]INPUT!#REF!</definedName>
    <definedName name="H8ADR">[30]INPUT!#REF!</definedName>
    <definedName name="H8AEL">[30]INPUT!#REF!</definedName>
    <definedName name="H8AER">[30]INPUT!#REF!</definedName>
    <definedName name="H8AFL">[30]INPUT!#REF!</definedName>
    <definedName name="H8AFR">[30]INPUT!#REF!</definedName>
    <definedName name="H8AGL">[30]INPUT!#REF!</definedName>
    <definedName name="H8AGR">[30]INPUT!#REF!</definedName>
    <definedName name="H8BAL">[30]INPUT!#REF!</definedName>
    <definedName name="H8BAR">[30]INPUT!#REF!</definedName>
    <definedName name="H8BBL">[30]INPUT!#REF!</definedName>
    <definedName name="H8BBR">[30]INPUT!#REF!</definedName>
    <definedName name="H8CAL">[30]INPUT!#REF!</definedName>
    <definedName name="H8CAR">[30]INPUT!#REF!</definedName>
    <definedName name="H8CBL">[30]INPUT!#REF!</definedName>
    <definedName name="H8CBR">[30]INPUT!#REF!</definedName>
    <definedName name="H8CCL">[30]INPUT!#REF!</definedName>
    <definedName name="H8CCR">[30]INPUT!#REF!</definedName>
    <definedName name="H8D1L">[30]INPUT!#REF!</definedName>
    <definedName name="H8D1R">[30]INPUT!#REF!</definedName>
    <definedName name="H8D2L">[30]INPUT!#REF!</definedName>
    <definedName name="H8D2R">[30]INPUT!#REF!</definedName>
    <definedName name="H8D3L">[30]INPUT!#REF!</definedName>
    <definedName name="H8D3R">[30]INPUT!#REF!</definedName>
    <definedName name="H9A">#REF!</definedName>
    <definedName name="H9A1P">#REF!</definedName>
    <definedName name="h9a1t">#REF!</definedName>
    <definedName name="h9a2p">#REF!</definedName>
    <definedName name="h9a2t">#REF!</definedName>
    <definedName name="H9AAL">[30]INPUT!#REF!</definedName>
    <definedName name="H9AAR">[30]INPUT!#REF!</definedName>
    <definedName name="H9ABL">[30]INPUT!#REF!</definedName>
    <definedName name="H9ABR">[30]INPUT!#REF!</definedName>
    <definedName name="H9ACL">[30]INPUT!#REF!</definedName>
    <definedName name="H9ACR">[30]INPUT!#REF!</definedName>
    <definedName name="H9ADL">[30]INPUT!#REF!</definedName>
    <definedName name="H9ADR">[30]INPUT!#REF!</definedName>
    <definedName name="H9AEL">[30]INPUT!#REF!</definedName>
    <definedName name="H9AER">[30]INPUT!#REF!</definedName>
    <definedName name="H9AFL">[30]INPUT!#REF!</definedName>
    <definedName name="H9AFR">[30]INPUT!#REF!</definedName>
    <definedName name="H9AGL">[30]INPUT!#REF!</definedName>
    <definedName name="H9AGR">[30]INPUT!#REF!</definedName>
    <definedName name="H9BAL">[30]INPUT!#REF!</definedName>
    <definedName name="H9BAR">[30]INPUT!#REF!</definedName>
    <definedName name="H9BBL">[30]INPUT!#REF!</definedName>
    <definedName name="H9BBR">[30]INPUT!#REF!</definedName>
    <definedName name="H9CAL">[30]INPUT!#REF!</definedName>
    <definedName name="H9CAR">[30]INPUT!#REF!</definedName>
    <definedName name="H9CBL">[30]INPUT!#REF!</definedName>
    <definedName name="H9CBR">[30]INPUT!#REF!</definedName>
    <definedName name="H9CCL">[30]INPUT!#REF!</definedName>
    <definedName name="H9CCR">[30]INPUT!#REF!</definedName>
    <definedName name="H9D1L">[30]INPUT!#REF!</definedName>
    <definedName name="H9D1R">[30]INPUT!#REF!</definedName>
    <definedName name="H9D2L">[30]INPUT!#REF!</definedName>
    <definedName name="H9D2R">[30]INPUT!#REF!</definedName>
    <definedName name="H9D3L">[30]INPUT!#REF!</definedName>
    <definedName name="H9D3R">[30]INPUT!#REF!</definedName>
    <definedName name="HA">#REF!</definedName>
    <definedName name="HA10L">[30]INPUT!#REF!</definedName>
    <definedName name="HA10R">[30]INPUT!#REF!</definedName>
    <definedName name="HA1P">#REF!</definedName>
    <definedName name="ha1t">#REF!</definedName>
    <definedName name="ha2p">#REF!</definedName>
    <definedName name="ha2t">#REF!</definedName>
    <definedName name="HA3L">[30]INPUT!#REF!</definedName>
    <definedName name="HA3R">[30]INPUT!#REF!</definedName>
    <definedName name="HA4L">[30]INPUT!#REF!</definedName>
    <definedName name="HA4R">[30]INPUT!#REF!</definedName>
    <definedName name="HA5L">[30]INPUT!#REF!</definedName>
    <definedName name="HA5R">[30]INPUT!#REF!</definedName>
    <definedName name="HA6L">[30]INPUT!#REF!</definedName>
    <definedName name="HA6R">[30]INPUT!#REF!</definedName>
    <definedName name="HA7L">[30]INPUT!#REF!</definedName>
    <definedName name="HA7R">[30]INPUT!#REF!</definedName>
    <definedName name="HA8L">[30]INPUT!#REF!</definedName>
    <definedName name="HA8R">[30]INPUT!#REF!</definedName>
    <definedName name="HA9L">[30]INPUT!#REF!</definedName>
    <definedName name="HA9R">[30]INPUT!#REF!</definedName>
    <definedName name="han" hidden="1">#REF!</definedName>
    <definedName name="HANGER">#REF!</definedName>
    <definedName name="HAUS">[22]회사99!#REF!</definedName>
    <definedName name="HB">#REF!</definedName>
    <definedName name="HC">#REF!</definedName>
    <definedName name="HD">#REF!</definedName>
    <definedName name="HE">#REF!</definedName>
    <definedName name="hejlkw" hidden="1">{#N/A,#N/A,FALSE,"ALM-ASISC"}</definedName>
    <definedName name="HF">#REF!</definedName>
    <definedName name="hh">#REF!</definedName>
    <definedName name="HH10L">[30]INPUT!#REF!</definedName>
    <definedName name="HH10R">[30]INPUT!#REF!</definedName>
    <definedName name="HH3L">[30]INPUT!#REF!</definedName>
    <definedName name="HH3R">[30]INPUT!#REF!</definedName>
    <definedName name="HH4L">[30]INPUT!#REF!</definedName>
    <definedName name="HH4R">[30]INPUT!#REF!</definedName>
    <definedName name="HH5L">[30]INPUT!#REF!</definedName>
    <definedName name="HH5R">[30]INPUT!#REF!</definedName>
    <definedName name="HH6L">[30]INPUT!#REF!</definedName>
    <definedName name="HH6R">[30]INPUT!#REF!</definedName>
    <definedName name="HH7L">[30]INPUT!#REF!</definedName>
    <definedName name="HH7R">[30]INPUT!#REF!</definedName>
    <definedName name="HH8L">[30]INPUT!#REF!</definedName>
    <definedName name="HH8R">[30]INPUT!#REF!</definedName>
    <definedName name="HH9L">[30]INPUT!#REF!</definedName>
    <definedName name="HH9R">[30]INPUT!#REF!</definedName>
    <definedName name="HHHH" hidden="1">{#N/A,#N/A,FALSE,"CCTV"}</definedName>
    <definedName name="hj" hidden="1">{#N/A,#N/A,FALSE,"구조1"}</definedName>
    <definedName name="HJK" hidden="1">{#N/A,#N/A,FALSE,"이태원철근"}</definedName>
    <definedName name="HL">#REF!</definedName>
    <definedName name="HMAX">#N/A</definedName>
    <definedName name="HO">#REF!</definedName>
    <definedName name="HOME">#N/A</definedName>
    <definedName name="HR">#REF!</definedName>
    <definedName name="HS">[36]교각1!#REF!</definedName>
    <definedName name="hsdgfjhf" hidden="1">{#N/A,#N/A,FALSE,"ALM-ASISC"}</definedName>
    <definedName name="HSH">#REF!</definedName>
    <definedName name="HSUM10L">[30]INPUT!#REF!</definedName>
    <definedName name="HSUM10R">[30]INPUT!#REF!</definedName>
    <definedName name="HSUM3L">[30]INPUT!#REF!</definedName>
    <definedName name="HSUM3R">[30]INPUT!#REF!</definedName>
    <definedName name="HSUM4L">[30]INPUT!#REF!</definedName>
    <definedName name="HSUM4R">[30]INPUT!#REF!</definedName>
    <definedName name="HSUM5L">[30]INPUT!#REF!</definedName>
    <definedName name="HSUM5R">[30]INPUT!#REF!</definedName>
    <definedName name="HSUM6L">[30]INPUT!#REF!</definedName>
    <definedName name="HSUM6R">[30]INPUT!#REF!</definedName>
    <definedName name="HSUM7L">[30]INPUT!#REF!</definedName>
    <definedName name="HSUM7R">[30]INPUT!#REF!</definedName>
    <definedName name="HSUM8L">[30]INPUT!#REF!</definedName>
    <definedName name="HSUM8R">[30]INPUT!#REF!</definedName>
    <definedName name="HSUM9L">[30]INPUT!#REF!</definedName>
    <definedName name="HSUM9R">[30]INPUT!#REF!</definedName>
    <definedName name="HT">#REF!</definedName>
    <definedName name="htc_단가표_List">#REF!</definedName>
    <definedName name="HTML_CodePage" hidden="1">1252</definedName>
    <definedName name="HTML_Control" hidden="1">{"'신흥취수펌프 검토'!$M$2","'신흥취수펌프 검토'!$A$1:$AE$87"}</definedName>
    <definedName name="HTML_Description" hidden="1">""</definedName>
    <definedName name="HTML_Email" hidden="1">""</definedName>
    <definedName name="HTML_Header" hidden="1">"PROFORMA"</definedName>
    <definedName name="HTML_LastUpdate" hidden="1">"3/6/2001"</definedName>
    <definedName name="HTML_LineAfter" hidden="1">TRUE</definedName>
    <definedName name="HTML_LineBefore" hidden="1">TRUE</definedName>
    <definedName name="HTML_Name" hidden="1">"bsoriano"</definedName>
    <definedName name="HTML_OBDlg2" hidden="1">TRUE</definedName>
    <definedName name="HTML_OBDlg4" hidden="1">TRUE</definedName>
    <definedName name="HTML_OS" hidden="1">0</definedName>
    <definedName name="HTML_PathFile" hidden="1">"C:\WINNT\Profiles\bsoriano.000\Personal\HTML.htm"</definedName>
    <definedName name="HTML_Title" hidden="1">"1-Blank Proforma Invoice-test"</definedName>
    <definedName name="HTR" hidden="1">{#N/A,#N/A,FALSE,"이태원철근"}</definedName>
    <definedName name="HWL">#REF!</definedName>
    <definedName name="HWR">#REF!</definedName>
    <definedName name="HX10L">[30]INPUT!#REF!</definedName>
    <definedName name="HX10R">[30]INPUT!#REF!</definedName>
    <definedName name="HX3L">[30]INPUT!#REF!</definedName>
    <definedName name="HX3R">[30]INPUT!#REF!</definedName>
    <definedName name="HX4L">[30]INPUT!#REF!</definedName>
    <definedName name="HX4R">[30]INPUT!#REF!</definedName>
    <definedName name="HX5L">[30]INPUT!#REF!</definedName>
    <definedName name="HX5R">[30]INPUT!#REF!</definedName>
    <definedName name="HX6L">[30]INPUT!#REF!</definedName>
    <definedName name="HX6R">[30]INPUT!#REF!</definedName>
    <definedName name="HX7L">[30]INPUT!#REF!</definedName>
    <definedName name="HX7R">[30]INPUT!#REF!</definedName>
    <definedName name="HX8L">[30]INPUT!#REF!</definedName>
    <definedName name="HX8R">[30]INPUT!#REF!</definedName>
    <definedName name="HX9L">[30]INPUT!#REF!</definedName>
    <definedName name="HX9R">[30]INPUT!#REF!</definedName>
    <definedName name="hyhk" hidden="1">{#N/A,#N/A,FALSE,"배수1"}</definedName>
    <definedName name="I">#REF!</definedName>
    <definedName name="ID">#REF!,#REF!</definedName>
    <definedName name="IELWSALES">#REF!</definedName>
    <definedName name="IELYSALES">#REF!</definedName>
    <definedName name="IEPLANSALES">#REF!</definedName>
    <definedName name="IESP">#REF!</definedName>
    <definedName name="ii">#REF!</definedName>
    <definedName name="IMP">#REF!</definedName>
    <definedName name="IntFreeCred">#REF!</definedName>
    <definedName name="IWFIC" hidden="1">{#N/A,#N/A,FALSE,"ALM-ASISC"}</definedName>
    <definedName name="J">#REF!</definedName>
    <definedName name="JABEL0427">#REF!</definedName>
    <definedName name="jabsuk">#REF!</definedName>
    <definedName name="jdkl" hidden="1">{#N/A,#N/A,FALSE,"ALM-ASISC"}</definedName>
    <definedName name="jeklw" hidden="1">{#N/A,#N/A,FALSE,"ALM-ASISC"}</definedName>
    <definedName name="jj">#REF!</definedName>
    <definedName name="jjk" hidden="1">{#N/A,#N/A,FALSE,"구조2"}</definedName>
    <definedName name="JJN">#REF!</definedName>
    <definedName name="JY" hidden="1">#REF!</definedName>
    <definedName name="JYH">#REF!</definedName>
    <definedName name="K">#REF!</definedName>
    <definedName name="K_PR">#REF!</definedName>
    <definedName name="KA">[51]MOTOR!$B$61:$E$68</definedName>
    <definedName name="KAE">#REF!</definedName>
    <definedName name="KAED">[48]안정계산!$Z$82</definedName>
    <definedName name="KANG1">#REF!</definedName>
    <definedName name="KANG2">#REF!</definedName>
    <definedName name="KAS">#REF!</definedName>
    <definedName name="KCCKC" hidden="1">{#N/A,#N/A,FALSE,"3가";#N/A,#N/A,FALSE,"3나";#N/A,#N/A,FALSE,"3다"}</definedName>
    <definedName name="kdjlw" hidden="1">{#N/A,#N/A,FALSE,"ALM-ASISC"}</definedName>
    <definedName name="kdljw" hidden="1">{#N/A,#N/A,FALSE,"ALM-ASISC"}</definedName>
    <definedName name="KDLW" hidden="1">{#N/A,#N/A,FALSE,"ALM-ASISC"}</definedName>
    <definedName name="KEA">#REF!</definedName>
    <definedName name="kgjf" hidden="1">{#N/A,#N/A,FALSE,"이정표"}</definedName>
    <definedName name="KH">#REF!</definedName>
    <definedName name="ki">#REF!</definedName>
    <definedName name="kil" hidden="1">[52]차액보증!#REF!</definedName>
    <definedName name="KIM">#REF!</definedName>
    <definedName name="KJ">#REF!</definedName>
    <definedName name="KJH">#REF!</definedName>
    <definedName name="KK">#N/A</definedName>
    <definedName name="KKK">'[47]ABUT수량-A1'!$T$25</definedName>
    <definedName name="kkkk">#REF!</definedName>
    <definedName name="KKP">#REF!</definedName>
    <definedName name="kldjwl" hidden="1">{#N/A,#N/A,FALSE,"ALM-ASISC"}</definedName>
    <definedName name="kljdklw" hidden="1">{#N/A,#N/A,FALSE,"ALM-ASISC"}</definedName>
    <definedName name="klwjdk" hidden="1">{#N/A,#N/A,FALSE,"ALM-ASISC"}</definedName>
    <definedName name="KMP">#REF!</definedName>
    <definedName name="KO">#REF!</definedName>
    <definedName name="KUP">#REF!</definedName>
    <definedName name="kv">#REF!</definedName>
    <definedName name="KVO">#REF!</definedName>
    <definedName name="kwy" hidden="1">{#N/A,#N/A,FALSE,"ALM-ASISC"}</definedName>
    <definedName name="l">[8]공사비증감!#REF!</definedName>
    <definedName name="L1A1P">#REF!</definedName>
    <definedName name="l1a1t">#REF!</definedName>
    <definedName name="l1a2p">#REF!</definedName>
    <definedName name="l1a2t">#REF!</definedName>
    <definedName name="L1AS">#REF!</definedName>
    <definedName name="L1L">#REF!</definedName>
    <definedName name="L2A1P">#REF!</definedName>
    <definedName name="l2a1t">#REF!</definedName>
    <definedName name="l2a2p">#REF!</definedName>
    <definedName name="l2a2t">#REF!</definedName>
    <definedName name="L2L">#REF!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ST">#REF!</definedName>
    <definedName name="LB">[44]말뚝지지력산정!$L$22</definedName>
    <definedName name="LC">#REF!</definedName>
    <definedName name="LF">#REF!</definedName>
    <definedName name="LH">#REF!</definedName>
    <definedName name="LIABILITIES">#REF!</definedName>
    <definedName name="ljkㅏㅎ" hidden="1">{#N/A,#N/A,FALSE,"2~8번"}</definedName>
    <definedName name="LK">#REF!</definedName>
    <definedName name="LL">#REF!</definedName>
    <definedName name="LLFE">#N/A</definedName>
    <definedName name="LLFO">#REF!</definedName>
    <definedName name="lll">#REF!</definedName>
    <definedName name="LLLL">#REF!</definedName>
    <definedName name="LMO">#REF!</definedName>
    <definedName name="LPI">#REF!</definedName>
    <definedName name="LSH">#REF!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#REF!</definedName>
    <definedName name="M_A_L_G_A">#N/A</definedName>
    <definedName name="M_EF">#REF!</definedName>
    <definedName name="M_L_N_G">#N/A</definedName>
    <definedName name="M_P_D_P">#N/A</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#REF!</definedName>
    <definedName name="Macro10" localSheetId="0">[26]!Macro10</definedName>
    <definedName name="Macro10">[26]!Macro10</definedName>
    <definedName name="Macro12" localSheetId="0">[26]!Macro12</definedName>
    <definedName name="Macro12">[26]!Macro12</definedName>
    <definedName name="Macro13" localSheetId="0">[26]!Macro13</definedName>
    <definedName name="Macro13">[26]!Macro13</definedName>
    <definedName name="Macro14" localSheetId="0">[26]!Macro14</definedName>
    <definedName name="Macro14">[26]!Macro14</definedName>
    <definedName name="Macro2" localSheetId="0">[26]!Macro2</definedName>
    <definedName name="Macro2">[26]!Macro2</definedName>
    <definedName name="Macro5" localSheetId="0">[26]!Macro5</definedName>
    <definedName name="Macro5">[26]!Macro5</definedName>
    <definedName name="Macro6" localSheetId="0">[26]!Macro6</definedName>
    <definedName name="Macro6">[26]!Macro6</definedName>
    <definedName name="Macro7" localSheetId="0">[26]!Macro7</definedName>
    <definedName name="Macro7">[26]!Macro7</definedName>
    <definedName name="Macro8" localSheetId="0">[26]!Macro8</definedName>
    <definedName name="Macro8">[26]!Macro8</definedName>
    <definedName name="Macro9" localSheetId="0">[26]!Macro9</definedName>
    <definedName name="Macro9">[26]!Macro9</definedName>
    <definedName name="MAGAM">#REF!</definedName>
    <definedName name="MARGINPLAN">#REF!</definedName>
    <definedName name="MARGINPROJ">#REF!</definedName>
    <definedName name="MCH">#REF!</definedName>
    <definedName name="MCON">#REF!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k">#REF!</definedName>
    <definedName name="mm" hidden="1">{#N/A,#N/A,TRUE,"토적및재료집계";#N/A,#N/A,TRUE,"토적및재료집계";#N/A,#N/A,TRUE,"단위량"}</definedName>
    <definedName name="MMM">[24]구의33고!$H$14:$H$29</definedName>
    <definedName name="MONEY">#REF!,#REF!</definedName>
    <definedName name="MOR10L">[30]INPUT!#REF!</definedName>
    <definedName name="MOR10R">[30]INPUT!#REF!</definedName>
    <definedName name="MOR3L">[30]INPUT!#REF!</definedName>
    <definedName name="MOR3R">[30]INPUT!#REF!</definedName>
    <definedName name="MOR4L">[30]INPUT!#REF!</definedName>
    <definedName name="MOR4R">[30]INPUT!#REF!</definedName>
    <definedName name="MOR5L">[30]INPUT!#REF!</definedName>
    <definedName name="MOR5R">[30]INPUT!#REF!</definedName>
    <definedName name="MOR6L">[30]INPUT!#REF!</definedName>
    <definedName name="MOR6R">[30]INPUT!#REF!</definedName>
    <definedName name="MOR7L">[30]INPUT!#REF!</definedName>
    <definedName name="MOR7R">[30]INPUT!#REF!</definedName>
    <definedName name="MOR8L">[30]INPUT!#REF!</definedName>
    <definedName name="MOR8R">[30]INPUT!#REF!</definedName>
    <definedName name="MOR9L">[30]INPUT!#REF!</definedName>
    <definedName name="MOR9R">[30]INPUT!#REF!</definedName>
    <definedName name="MS_H2">#REF!</definedName>
    <definedName name="MS_L2">#REF!</definedName>
    <definedName name="MT_T">#REF!</definedName>
    <definedName name="MTB">#REF!</definedName>
    <definedName name="MTD">#REF!</definedName>
    <definedName name="MTLN">#REF!</definedName>
    <definedName name="MUO_REA">#REF!</definedName>
    <definedName name="MUO_TOE">#REF!</definedName>
    <definedName name="musu">#REF!</definedName>
    <definedName name="M당무게">[53]DATE!$E$24:$E$85</definedName>
    <definedName name="n">[0]!n</definedName>
    <definedName name="N_C">#REF!</definedName>
    <definedName name="N_Q">#REF!</definedName>
    <definedName name="N_R">#REF!</definedName>
    <definedName name="N1S">#REF!</definedName>
    <definedName name="N2S">#REF!</definedName>
    <definedName name="N3S">#REF!</definedName>
    <definedName name="NDO">#REF!</definedName>
    <definedName name="NEWGONG">#REF!</definedName>
    <definedName name="NEWNAME" hidden="1">{#N/A,#N/A,FALSE,"CCTV"}</definedName>
    <definedName name="NEWTONG">#N/A</definedName>
    <definedName name="NEXT">#N/A</definedName>
    <definedName name="NHM">#REF!</definedName>
    <definedName name="nn">#N/A</definedName>
    <definedName name="NNN">[24]구의33고!$H$16:$H$29</definedName>
    <definedName name="NNNN">'[54]ABUT수량-A1'!$T$25</definedName>
    <definedName name="no">#REF!</definedName>
    <definedName name="NOMUBY">#REF!</definedName>
    <definedName name="none">'[3]95년12월말'!#REF!</definedName>
    <definedName name="NOT">#REF!</definedName>
    <definedName name="NPI">#REF!</definedName>
    <definedName name="nsc이익금">#REF!</definedName>
    <definedName name="NSH">#REF!</definedName>
    <definedName name="NSO">#REF!</definedName>
    <definedName name="N치">#REF!</definedName>
    <definedName name="o_m">#REF!</definedName>
    <definedName name="O19.3">[55]설비!#REF!</definedName>
    <definedName name="OI">#REF!</definedName>
    <definedName name="ong">#REF!</definedName>
    <definedName name="OOO">#REF!</definedName>
    <definedName name="oooo">'[56]ABUT수량-A1'!$T$25</definedName>
    <definedName name="p">#REF!</definedName>
    <definedName name="P_A">#REF!</definedName>
    <definedName name="P_D">#REF!</definedName>
    <definedName name="P_E">#REF!</definedName>
    <definedName name="P_H2">#REF!</definedName>
    <definedName name="p_m">#REF!</definedName>
    <definedName name="p10pile">#REF!</definedName>
    <definedName name="P10TL">[30]INPUT!#REF!</definedName>
    <definedName name="P10TR">[30]INPUT!#REF!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2pile">#REF!</definedName>
    <definedName name="p3pile">#REF!</definedName>
    <definedName name="P3TL">[30]INPUT!#REF!</definedName>
    <definedName name="P3TR">[30]INPUT!#REF!</definedName>
    <definedName name="p4pile">#REF!</definedName>
    <definedName name="P4TL">[30]INPUT!#REF!</definedName>
    <definedName name="P4TR">[30]INPUT!#REF!</definedName>
    <definedName name="p5pile">#REF!</definedName>
    <definedName name="P5TL">[30]INPUT!#REF!</definedName>
    <definedName name="P5TR">[30]INPUT!#REF!</definedName>
    <definedName name="p6pile">#REF!</definedName>
    <definedName name="P6TL">[30]INPUT!#REF!</definedName>
    <definedName name="P6TR">[30]INPUT!#REF!</definedName>
    <definedName name="p7pile">#REF!</definedName>
    <definedName name="P7TL">[30]INPUT!#REF!</definedName>
    <definedName name="P7TR">[30]INPUT!#REF!</definedName>
    <definedName name="p8pile">#REF!</definedName>
    <definedName name="P8TL">[30]INPUT!#REF!</definedName>
    <definedName name="P8TR">[30]INPUT!#REF!</definedName>
    <definedName name="p9pile">#REF!</definedName>
    <definedName name="P9TL">[30]INPUT!#REF!</definedName>
    <definedName name="P9TR">[30]INPUT!#REF!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SS">#REF!</definedName>
    <definedName name="PB">#REF!</definedName>
    <definedName name="PD">#REF!</definedName>
    <definedName name="PE">#REF!</definedName>
    <definedName name="PERT" hidden="1">{#N/A,#N/A,FALSE,"ALM-ASISC"}</definedName>
    <definedName name="PF">#REF!</definedName>
    <definedName name="PFD">#REF!</definedName>
    <definedName name="PG">#REF!</definedName>
    <definedName name="PH">#REF!</definedName>
    <definedName name="PIB">[48]단면검토!$K$4</definedName>
    <definedName name="PIBA">[48]설계조건!$I$41</definedName>
    <definedName name="pile_s">[44]말뚝지지력산정!$F$116</definedName>
    <definedName name="PILED10L">[30]INPUT!#REF!</definedName>
    <definedName name="PILED10R">[30]INPUT!#REF!</definedName>
    <definedName name="PILED3L">[30]INPUT!#REF!</definedName>
    <definedName name="PILED3R">[30]INPUT!#REF!</definedName>
    <definedName name="PILED4L">[30]INPUT!#REF!</definedName>
    <definedName name="PILED4R">[30]INPUT!#REF!</definedName>
    <definedName name="PILED5L">[30]INPUT!#REF!</definedName>
    <definedName name="PILED5R">[30]INPUT!#REF!</definedName>
    <definedName name="PILED6L">[30]INPUT!#REF!</definedName>
    <definedName name="PILED6R">[30]INPUT!#REF!</definedName>
    <definedName name="PILED7L">[30]INPUT!#REF!</definedName>
    <definedName name="PILED7R">[30]INPUT!#REF!</definedName>
    <definedName name="PILED8L">[30]INPUT!#REF!</definedName>
    <definedName name="PILED8R">[30]INPUT!#REF!</definedName>
    <definedName name="PILED9L">[30]INPUT!#REF!</definedName>
    <definedName name="PILED9R">[30]INPUT!#REF!</definedName>
    <definedName name="PILET10L">[30]INPUT!#REF!</definedName>
    <definedName name="PILET10R">[30]INPUT!#REF!</definedName>
    <definedName name="PILET3L">[30]INPUT!#REF!</definedName>
    <definedName name="PILET3R">[30]INPUT!#REF!</definedName>
    <definedName name="PILET4L">[30]INPUT!#REF!</definedName>
    <definedName name="PILET4R">[30]INPUT!#REF!</definedName>
    <definedName name="PILET5L">[30]INPUT!#REF!</definedName>
    <definedName name="PILET5R">[30]INPUT!#REF!</definedName>
    <definedName name="PILET6L">[30]INPUT!#REF!</definedName>
    <definedName name="PILET6R">[30]INPUT!#REF!</definedName>
    <definedName name="PILET7L">[30]INPUT!#REF!</definedName>
    <definedName name="PILET7R">[30]INPUT!#REF!</definedName>
    <definedName name="PILET8L">[30]INPUT!#REF!</definedName>
    <definedName name="PILET8R">[30]INPUT!#REF!</definedName>
    <definedName name="PILET9L">[30]INPUT!#REF!</definedName>
    <definedName name="PILET9R">[30]INPUT!#REF!</definedName>
    <definedName name="pile길이">#REF!</definedName>
    <definedName name="PIPE40">#REF!</definedName>
    <definedName name="PIS">[48]단면검토!$AA$4</definedName>
    <definedName name="PL">#REF!</definedName>
    <definedName name="PN">[36]교각1!#REF!</definedName>
    <definedName name="PO">#N/A</definedName>
    <definedName name="poa1RTRTpoa2RTRT">'[38]P.M 별'!#REF!</definedName>
    <definedName name="POAARTRTPOBBRTRT">#REF!</definedName>
    <definedName name="poaaRTRTpobbRTRTpoccRTRTpoddRTR">#REF!</definedName>
    <definedName name="POARTM0TB0TB0TB0TB4.8TB55TB175R">[57]영업소실적!#REF!</definedName>
    <definedName name="POARTM0TB0TB0TB0TB4.8TB55TB200R">#REF!</definedName>
    <definedName name="POARTSQKS15C5LRTRT">#REF!</definedName>
    <definedName name="pojjRTRTpoiiRTRTpohhRTRT">#REF!</definedName>
    <definedName name="POR121175C2054RTSKS15C6LRTHDLRT">#REF!</definedName>
    <definedName name="POR458C2054RTSKS15C6LRTHDLRTM4T">#REF!</definedName>
    <definedName name="POR7280C116RTSKS15C6LRTHR26C116">#REF!</definedName>
    <definedName name="pp">#REF!,#REF!</definedName>
    <definedName name="PPP">#REF!</definedName>
    <definedName name="pppppp">#N/A</definedName>
    <definedName name="PR">#REF!</definedName>
    <definedName name="PRDump">#REF!</definedName>
    <definedName name="pri">#REF!</definedName>
    <definedName name="prin">#REF!</definedName>
    <definedName name="prinf_titles">#REF!</definedName>
    <definedName name="print">#REF!</definedName>
    <definedName name="_xlnm.Print_Area" localSheetId="0">'내역서(폐합성수지)'!$B$2:$O$13</definedName>
    <definedName name="_xlnm.Print_Area" localSheetId="10">단가산출!$B$2350:$F$2697</definedName>
    <definedName name="_xlnm.Print_Area" localSheetId="4">단가산출1!$B$1:$F$5368</definedName>
    <definedName name="_xlnm.Print_Area" localSheetId="9">단가산출총괄표!$B$40:$J$41</definedName>
    <definedName name="_xlnm.Print_Area" localSheetId="3">단가산출총괄표1!$B$1:$J$57</definedName>
    <definedName name="_xlnm.Print_Area" localSheetId="8">일위대가!$B$2:$O$1354</definedName>
    <definedName name="_xlnm.Print_Area" localSheetId="2">'일위대가 (2)'!$B$2:$O$1319</definedName>
    <definedName name="_xlnm.Print_Area" localSheetId="6">일위대가1!$B$2:$O$16</definedName>
    <definedName name="_xlnm.Print_Area" localSheetId="7">일위대가총괄표!$B$1:$J$220</definedName>
    <definedName name="_xlnm.Print_Area" localSheetId="1">'일위대가총괄표 (2)'!$B$1:$J$223</definedName>
    <definedName name="_xlnm.Print_Area" localSheetId="5">일위대가총괄표1!$A$1:$J$5</definedName>
    <definedName name="_xlnm.Print_Area">#REF!</definedName>
    <definedName name="Print_Area_MI">#REF!</definedName>
    <definedName name="PRINT_AREA_MI1">#REF!</definedName>
    <definedName name="Print_Area_Mi2">#REF!</definedName>
    <definedName name="PRINT_TITEL">#REF!</definedName>
    <definedName name="Print_Tities">#REF!</definedName>
    <definedName name="Print_Title">#REF!</definedName>
    <definedName name="_xlnm.Print_Titles" localSheetId="0">'내역서(폐합성수지)'!$1:$4</definedName>
    <definedName name="_xlnm.Print_Titles" localSheetId="10">단가산출!$1:$3</definedName>
    <definedName name="_xlnm.Print_Titles" localSheetId="4">단가산출1!$1:$3</definedName>
    <definedName name="_xlnm.Print_Titles" localSheetId="9">단가산출총괄표!$1:$3</definedName>
    <definedName name="_xlnm.Print_Titles" localSheetId="3">단가산출총괄표1!$1:$3</definedName>
    <definedName name="_xlnm.Print_Titles" localSheetId="8">일위대가!$1:$4</definedName>
    <definedName name="_xlnm.Print_Titles" localSheetId="2">'일위대가 (2)'!$1:$4</definedName>
    <definedName name="_xlnm.Print_Titles" localSheetId="6">일위대가1!$1:$4</definedName>
    <definedName name="_xlnm.Print_Titles" localSheetId="7">일위대가총괄표!$1:$3</definedName>
    <definedName name="_xlnm.Print_Titles" localSheetId="1">'일위대가총괄표 (2)'!$1:$3</definedName>
    <definedName name="_xlnm.Print_Titles" localSheetId="5">일위대가총괄표1!$1:$3</definedName>
    <definedName name="_xlnm.Print_Titles">#N/A</definedName>
    <definedName name="Print_Titles_MI">#REF!</definedName>
    <definedName name="PRINT_TITLES_MI1">#REF!</definedName>
    <definedName name="PS">#REF!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T">[36]교각1!#REF!</definedName>
    <definedName name="PTINT" localSheetId="0">[58]!PTINT</definedName>
    <definedName name="PTINT">[58]!PTINT</definedName>
    <definedName name="pvc">#REF!</definedName>
    <definedName name="Q" localSheetId="0">[26]!Macro13</definedName>
    <definedName name="Q">[26]!Macro13</definedName>
    <definedName name="qadd">'[59]ABUT수량-A1'!$T$25</definedName>
    <definedName name="QAQA">'[47]ABUT수량-A1'!$T$25</definedName>
    <definedName name="QL">[48]설계조건!$Y$40</definedName>
    <definedName name="QLQL">#REF!</definedName>
    <definedName name="QM">#REF!</definedName>
    <definedName name="qor" hidden="1">[60]실행철강하도!$A$1:$A$4</definedName>
    <definedName name="QQ" hidden="1">{#N/A,#N/A,FALSE,"이태원철근"}</definedName>
    <definedName name="qqaa">'[56]ABUT수량-A1'!$T$25</definedName>
    <definedName name="qqq">'[61]ABUT수량-A1'!$T$25</definedName>
    <definedName name="QQQQ">'[62]ABUT수량-A1'!$T$25</definedName>
    <definedName name="QU">#REF!</definedName>
    <definedName name="QW" hidden="1">{#N/A,#N/A,FALSE,"이태원철근"}</definedName>
    <definedName name="QWE" hidden="1">{#N/A,#N/A,FALSE,"이태원철근"}</definedName>
    <definedName name="QWER" hidden="1">{#N/A,#N/A,FALSE,"이태원철근"}</definedName>
    <definedName name="QWQW">'[47]ABUT수량-A1'!$T$25</definedName>
    <definedName name="QWS" hidden="1">#REF!</definedName>
    <definedName name="R_I_Q_A_S">#N/A</definedName>
    <definedName name="RAD">#REF!</definedName>
    <definedName name="RASCO__3">#N/A</definedName>
    <definedName name="RASCO__A">#N/A</definedName>
    <definedName name="RawAgencyPrice">#REF!</definedName>
    <definedName name="RBData">#REF!</definedName>
    <definedName name="RC_B">#REF!</definedName>
    <definedName name="rcon">#REF!</definedName>
    <definedName name="_xlnm.Recorder">#REF!</definedName>
    <definedName name="Reselects">#REF!</definedName>
    <definedName name="REW">#REF!</definedName>
    <definedName name="RG">#REF!</definedName>
    <definedName name="RK" hidden="1">{#N/A,#N/A,FALSE,"이태원철근"}</definedName>
    <definedName name="rkdkd" hidden="1">{#N/A,#N/A,FALSE,"2~8번"}</definedName>
    <definedName name="rp">#REF!</definedName>
    <definedName name="RPE">#REF!</definedName>
    <definedName name="RR">'[63]2000전체분'!#REF!</definedName>
    <definedName name="RRR">#REF!</definedName>
    <definedName name="rs">#REF!</definedName>
    <definedName name="RT">#REF!,#REF!,#REF!</definedName>
    <definedName name="RT_T1">#REF!</definedName>
    <definedName name="RTCLCRDLCRCRCRCRCRDLRT">#REF!</definedName>
    <definedName name="rtt">#REF!</definedName>
    <definedName name="rty">#REF!,#REF!</definedName>
    <definedName name="RW0">#REF!</definedName>
    <definedName name="S">[53]DATE!$I$24:$I$85</definedName>
    <definedName name="s_1">#REF!</definedName>
    <definedName name="s_2">#REF!</definedName>
    <definedName name="S_BB">#REF!</definedName>
    <definedName name="S_BU">#REF!</definedName>
    <definedName name="S_CHI">#REF!</definedName>
    <definedName name="S_EF">#REF!</definedName>
    <definedName name="S_L">#REF!</definedName>
    <definedName name="S_M_D_S">#N/A</definedName>
    <definedName name="S_PI">#REF!</definedName>
    <definedName name="S_PI2">#REF!</definedName>
    <definedName name="S_TON">#REF!</definedName>
    <definedName name="S10FL">[18]INPUT!#REF!</definedName>
    <definedName name="S10FR">[18]INPUT!#REF!</definedName>
    <definedName name="S10L">[18]INPUT!#REF!</definedName>
    <definedName name="S10R">[18]INPUT!#REF!</definedName>
    <definedName name="S10RL">[18]INPUT!#REF!</definedName>
    <definedName name="S10RR">[18]INPUT!#REF!</definedName>
    <definedName name="S10TL">[30]INPUT!#REF!</definedName>
    <definedName name="S10TR">[30]INPUT!#REF!</definedName>
    <definedName name="S2L">#REF!</definedName>
    <definedName name="S3FL">[18]INPUT!#REF!</definedName>
    <definedName name="S3FR">[18]INPUT!#REF!</definedName>
    <definedName name="S3L">[18]INPUT!#REF!</definedName>
    <definedName name="S3R">[18]INPUT!#REF!</definedName>
    <definedName name="S3RL">[18]INPUT!#REF!</definedName>
    <definedName name="S3RR">[18]INPUT!#REF!</definedName>
    <definedName name="S3TL">[30]INPUT!#REF!</definedName>
    <definedName name="S3TR">[30]INPUT!#REF!</definedName>
    <definedName name="S4FL">[18]INPUT!#REF!</definedName>
    <definedName name="S4FR">[18]INPUT!#REF!</definedName>
    <definedName name="S4L">[18]INPUT!#REF!</definedName>
    <definedName name="S4R">[18]INPUT!#REF!</definedName>
    <definedName name="S4RL">[18]INPUT!#REF!</definedName>
    <definedName name="S4RR">[18]INPUT!#REF!</definedName>
    <definedName name="S4TL">[30]INPUT!#REF!</definedName>
    <definedName name="S4TR">[30]INPUT!#REF!</definedName>
    <definedName name="S5FL">[18]INPUT!#REF!</definedName>
    <definedName name="S5FR">[18]INPUT!#REF!</definedName>
    <definedName name="S5L">[18]INPUT!#REF!</definedName>
    <definedName name="S5R">[18]INPUT!#REF!</definedName>
    <definedName name="S5RL">[18]INPUT!#REF!</definedName>
    <definedName name="S5RR">[18]INPUT!#REF!</definedName>
    <definedName name="S5TL">[30]INPUT!#REF!</definedName>
    <definedName name="S5TR">[30]INPUT!#REF!</definedName>
    <definedName name="S6FL">[18]INPUT!#REF!</definedName>
    <definedName name="S6FR">[18]INPUT!#REF!</definedName>
    <definedName name="S6L">[18]INPUT!#REF!</definedName>
    <definedName name="S6R">[18]INPUT!#REF!</definedName>
    <definedName name="S6RL">[18]INPUT!#REF!</definedName>
    <definedName name="S6RR">[18]INPUT!#REF!</definedName>
    <definedName name="S6TL">[30]INPUT!#REF!</definedName>
    <definedName name="S6TR">[30]INPUT!#REF!</definedName>
    <definedName name="S7FL">[18]INPUT!#REF!</definedName>
    <definedName name="S7FR">[18]INPUT!#REF!</definedName>
    <definedName name="S7L">[18]INPUT!#REF!</definedName>
    <definedName name="S7R">[18]INPUT!#REF!</definedName>
    <definedName name="S7RL">[18]INPUT!#REF!</definedName>
    <definedName name="S7RR">[18]INPUT!#REF!</definedName>
    <definedName name="S7TL">[30]INPUT!#REF!</definedName>
    <definedName name="S7TR">[30]INPUT!#REF!</definedName>
    <definedName name="S8FL">[18]INPUT!#REF!</definedName>
    <definedName name="S8FR">[18]INPUT!#REF!</definedName>
    <definedName name="S8L">[18]INPUT!#REF!</definedName>
    <definedName name="S8R">[18]INPUT!#REF!</definedName>
    <definedName name="S8RL">[18]INPUT!#REF!</definedName>
    <definedName name="S8RR">[18]INPUT!#REF!</definedName>
    <definedName name="S8TL">[30]INPUT!#REF!</definedName>
    <definedName name="S8TR">[30]INPUT!#REF!</definedName>
    <definedName name="S9FL">[18]INPUT!#REF!</definedName>
    <definedName name="S9FR">[18]INPUT!#REF!</definedName>
    <definedName name="S9L">[18]INPUT!#REF!</definedName>
    <definedName name="S9R">[18]INPUT!#REF!</definedName>
    <definedName name="S9RL">[18]INPUT!#REF!</definedName>
    <definedName name="S9RR">[18]INPUT!#REF!</definedName>
    <definedName name="S9TL">[30]INPUT!#REF!</definedName>
    <definedName name="S9TR">[30]INPUT!#REF!</definedName>
    <definedName name="sad" hidden="1">{#N/A,#N/A,FALSE,"이태원철근"}</definedName>
    <definedName name="SADE">#REF!</definedName>
    <definedName name="SALESPLAN">#REF!</definedName>
    <definedName name="SALI">#REF!</definedName>
    <definedName name="SAN">#N/A</definedName>
    <definedName name="SAPOC">[22]회사99!#REF!</definedName>
    <definedName name="SC" hidden="1">#REF!</definedName>
    <definedName name="sck">#REF!</definedName>
    <definedName name="sd">[64]input!$P$1</definedName>
    <definedName name="SDCFG\" hidden="1">{#N/A,#N/A,FALSE,"운반시간"}</definedName>
    <definedName name="SDF" hidden="1">{#N/A,#N/A,FALSE,"혼합골재"}</definedName>
    <definedName name="sdfg" hidden="1">{#N/A,#N/A,FALSE,"이태원철근"}</definedName>
    <definedName name="sdfsgd" hidden="1">{#N/A,#N/A,FALSE,"이태원철근"}</definedName>
    <definedName name="sdg" hidden="1">#REF!</definedName>
    <definedName name="SERVICE" hidden="1">{#N/A,#N/A,FALSE,"이태원철근"}</definedName>
    <definedName name="SF" hidden="1">{#N/A,#N/A,FALSE,"이태원철근"}</definedName>
    <definedName name="SH10L">[18]INPUT!#REF!</definedName>
    <definedName name="SH10R">[18]INPUT!#REF!</definedName>
    <definedName name="SH3L">[18]INPUT!#REF!</definedName>
    <definedName name="SH3R">[18]INPUT!#REF!</definedName>
    <definedName name="SH4L">[18]INPUT!#REF!</definedName>
    <definedName name="SH4R">[18]INPUT!#REF!</definedName>
    <definedName name="SH5L">[18]INPUT!#REF!</definedName>
    <definedName name="SH5R">[18]INPUT!#REF!</definedName>
    <definedName name="SH6L">[18]INPUT!#REF!</definedName>
    <definedName name="SH6R">[18]INPUT!#REF!</definedName>
    <definedName name="SH7L">[18]INPUT!#REF!</definedName>
    <definedName name="SH7R">[18]INPUT!#REF!</definedName>
    <definedName name="SH8L">[18]INPUT!#REF!</definedName>
    <definedName name="SH8R">[18]INPUT!#REF!</definedName>
    <definedName name="SH9L">[18]INPUT!#REF!</definedName>
    <definedName name="SH9R">[18]INPUT!#REF!</definedName>
    <definedName name="SHEET100" hidden="1">#REF!</definedName>
    <definedName name="SHEET56">#REF!</definedName>
    <definedName name="SHOE10L">[30]INPUT!#REF!</definedName>
    <definedName name="SHOE10R">[30]INPUT!#REF!</definedName>
    <definedName name="SHOE3L">[30]INPUT!#REF!</definedName>
    <definedName name="SHOE3R">[30]INPUT!#REF!</definedName>
    <definedName name="SHOE4L">[30]INPUT!#REF!</definedName>
    <definedName name="SHOE4R">[30]INPUT!#REF!</definedName>
    <definedName name="SHOE5L">[30]INPUT!#REF!</definedName>
    <definedName name="SHOE5R">[30]INPUT!#REF!</definedName>
    <definedName name="SHOE6L">[30]INPUT!#REF!</definedName>
    <definedName name="SHOE6R">[30]INPUT!#REF!</definedName>
    <definedName name="SHOE7L">[30]INPUT!#REF!</definedName>
    <definedName name="SHOE7R">[30]INPUT!#REF!</definedName>
    <definedName name="SHOE8L">[30]INPUT!#REF!</definedName>
    <definedName name="SHOE8R">[30]INPUT!#REF!</definedName>
    <definedName name="SHOE9L">[30]INPUT!#REF!</definedName>
    <definedName name="SHOE9R">[30]INPUT!#REF!</definedName>
    <definedName name="SHT">#REF!</definedName>
    <definedName name="SIGCK1">[48]설계조건!$I$64</definedName>
    <definedName name="SIGY1">[48]설계조건!$M$64</definedName>
    <definedName name="sin">#REF!</definedName>
    <definedName name="sinchook">#REF!</definedName>
    <definedName name="SK">#REF!</definedName>
    <definedName name="SK10L">[30]INPUT!#REF!</definedName>
    <definedName name="SK10R">[30]INPUT!#REF!</definedName>
    <definedName name="SK3L">[30]INPUT!#REF!</definedName>
    <definedName name="SK3R">[30]INPUT!#REF!</definedName>
    <definedName name="SK4L">[30]INPUT!#REF!</definedName>
    <definedName name="SK4R">[30]INPUT!#REF!</definedName>
    <definedName name="SK5L">[30]INPUT!#REF!</definedName>
    <definedName name="SK5R">[30]INPUT!#REF!</definedName>
    <definedName name="SK6L">[30]INPUT!#REF!</definedName>
    <definedName name="SK6R">[30]INPUT!#REF!</definedName>
    <definedName name="SK7L">[30]INPUT!#REF!</definedName>
    <definedName name="SK7R">[30]INPUT!#REF!</definedName>
    <definedName name="SK8L">[30]INPUT!#REF!</definedName>
    <definedName name="SK8R">[30]INPUT!#REF!</definedName>
    <definedName name="SK9L">[30]INPUT!#REF!</definedName>
    <definedName name="SK9R">[30]INPUT!#REF!</definedName>
    <definedName name="SKE">#REF!</definedName>
    <definedName name="SKE10L">[30]INPUT!#REF!</definedName>
    <definedName name="SKE10R">[30]INPUT!#REF!</definedName>
    <definedName name="SKE3L">[30]INPUT!#REF!</definedName>
    <definedName name="SKE3R">[30]INPUT!#REF!</definedName>
    <definedName name="SKE4L">[30]INPUT!#REF!</definedName>
    <definedName name="SKE4R">[30]INPUT!#REF!</definedName>
    <definedName name="SKE5L">[30]INPUT!#REF!</definedName>
    <definedName name="SKE5R">[30]INPUT!#REF!</definedName>
    <definedName name="SKE6L">[30]INPUT!#REF!</definedName>
    <definedName name="SKE6R">[30]INPUT!#REF!</definedName>
    <definedName name="SKE7L">[30]INPUT!#REF!</definedName>
    <definedName name="SKE7R">[30]INPUT!#REF!</definedName>
    <definedName name="SKE8L">[30]INPUT!#REF!</definedName>
    <definedName name="SKE8R">[30]INPUT!#REF!</definedName>
    <definedName name="SKE9L">[30]INPUT!#REF!</definedName>
    <definedName name="SKE9R">[30]INPUT!#REF!</definedName>
    <definedName name="SKEW">#REF!</definedName>
    <definedName name="SKIN">#REF!</definedName>
    <definedName name="sksksk">#REF!</definedName>
    <definedName name="SL">#REF!</definedName>
    <definedName name="SLAB1">#REF!</definedName>
    <definedName name="SLAB2">#REF!</definedName>
    <definedName name="SLAB3">#REF!</definedName>
    <definedName name="slab외측">[65]SLAB!#REF!</definedName>
    <definedName name="SLEEVE">#REF!</definedName>
    <definedName name="SLFE">#REF!</definedName>
    <definedName name="SLFO">#REF!</definedName>
    <definedName name="SMP">#REF!</definedName>
    <definedName name="SOCKET">#REF!</definedName>
    <definedName name="SORT">#REF!</definedName>
    <definedName name="sort2054">#REF!</definedName>
    <definedName name="SPA">#REF!</definedName>
    <definedName name="SPACE">#REF!</definedName>
    <definedName name="sr">#REF!,#REF!</definedName>
    <definedName name="SS">[66]주요공사!#REF!</definedName>
    <definedName name="SS10L">[30]INPUT!#REF!</definedName>
    <definedName name="SS10TR">[30]INPUT!#REF!</definedName>
    <definedName name="SS3L">[30]INPUT!#REF!</definedName>
    <definedName name="SS3R">[30]INPUT!#REF!</definedName>
    <definedName name="SS4L">[30]INPUT!#REF!</definedName>
    <definedName name="SS4R">[30]INPUT!#REF!</definedName>
    <definedName name="SS5L">[30]INPUT!#REF!</definedName>
    <definedName name="SS5R">[30]INPUT!#REF!</definedName>
    <definedName name="SS6L">[30]INPUT!#REF!</definedName>
    <definedName name="SS6R">[30]INPUT!#REF!</definedName>
    <definedName name="SS7L">[30]INPUT!#REF!</definedName>
    <definedName name="SS7R">[30]INPUT!#REF!</definedName>
    <definedName name="SS8L">[30]INPUT!#REF!</definedName>
    <definedName name="SS8R">[30]INPUT!#REF!</definedName>
    <definedName name="SS9L">[30]INPUT!#REF!</definedName>
    <definedName name="SS9R">[30]INPUT!#REF!</definedName>
    <definedName name="SSC10L">[30]INPUT!#REF!</definedName>
    <definedName name="SSC10R">[30]INPUT!#REF!</definedName>
    <definedName name="SSC3L">[30]INPUT!#REF!</definedName>
    <definedName name="SSC3R">[30]INPUT!#REF!</definedName>
    <definedName name="SSC4L">[30]INPUT!#REF!</definedName>
    <definedName name="SSC4R">[30]INPUT!#REF!</definedName>
    <definedName name="SSC5L">[30]INPUT!#REF!</definedName>
    <definedName name="SSC5R">[30]INPUT!#REF!</definedName>
    <definedName name="SSC6L">[30]INPUT!#REF!</definedName>
    <definedName name="SSC6R">[30]INPUT!#REF!</definedName>
    <definedName name="SSC7L">[30]INPUT!#REF!</definedName>
    <definedName name="SSC7R">[30]INPUT!#REF!</definedName>
    <definedName name="SSC8L">[30]INPUT!#REF!</definedName>
    <definedName name="SSC8R">[30]INPUT!#REF!</definedName>
    <definedName name="SSC9L">[30]INPUT!#REF!</definedName>
    <definedName name="SSC9R">[30]INPUT!#REF!</definedName>
    <definedName name="sss" hidden="1">{#N/A,#N/A,FALSE,"전력간선"}</definedName>
    <definedName name="SSSS" hidden="1">{#N/A,#N/A,FALSE,"전력간선"}</definedName>
    <definedName name="SST10L">[30]INPUT!#REF!</definedName>
    <definedName name="SST10R">[30]INPUT!#REF!</definedName>
    <definedName name="SST3L">[30]INPUT!#REF!</definedName>
    <definedName name="SST3R">[30]INPUT!#REF!</definedName>
    <definedName name="SST4L">[30]INPUT!#REF!</definedName>
    <definedName name="SST4R">[30]INPUT!#REF!</definedName>
    <definedName name="SST5L">[30]INPUT!#REF!</definedName>
    <definedName name="SST5R">[30]INPUT!#REF!</definedName>
    <definedName name="SST6L">[30]INPUT!#REF!</definedName>
    <definedName name="SST6R">[30]INPUT!#REF!</definedName>
    <definedName name="SST7L">[30]INPUT!#REF!</definedName>
    <definedName name="SST7R">[30]INPUT!#REF!</definedName>
    <definedName name="SST8L">[30]INPUT!#REF!</definedName>
    <definedName name="SST8R">[30]INPUT!#REF!</definedName>
    <definedName name="SST9L">[30]INPUT!#REF!</definedName>
    <definedName name="SST9R">[30]INPUT!#REF!</definedName>
    <definedName name="SSZ10XL">[30]INPUT!#REF!</definedName>
    <definedName name="SSZ10XR">[30]INPUT!#REF!</definedName>
    <definedName name="SSZ10YL">[30]INPUT!#REF!</definedName>
    <definedName name="SSZ10YR">[30]INPUT!#REF!</definedName>
    <definedName name="SSZ3XL">[30]INPUT!#REF!</definedName>
    <definedName name="SSZ3XR">[30]INPUT!#REF!</definedName>
    <definedName name="SSZ3YL">[30]INPUT!#REF!</definedName>
    <definedName name="SSZ3YR">[30]INPUT!#REF!</definedName>
    <definedName name="SSZ4XL">[30]INPUT!#REF!</definedName>
    <definedName name="SSZ4XR">[30]INPUT!#REF!</definedName>
    <definedName name="SSZ4YL">[30]INPUT!#REF!</definedName>
    <definedName name="SSZ4YR">[30]INPUT!#REF!</definedName>
    <definedName name="SSZ5XL">[30]INPUT!#REF!</definedName>
    <definedName name="SSZ5XR">[30]INPUT!#REF!</definedName>
    <definedName name="SSZ5YL">[30]INPUT!#REF!</definedName>
    <definedName name="SSZ5YR">[30]INPUT!#REF!</definedName>
    <definedName name="SSZ6XL">[30]INPUT!#REF!</definedName>
    <definedName name="SSZ6XR">[30]INPUT!#REF!</definedName>
    <definedName name="SSZ6YL">[30]INPUT!#REF!</definedName>
    <definedName name="SSZ6YR">[30]INPUT!#REF!</definedName>
    <definedName name="SSZ7XL">[30]INPUT!#REF!</definedName>
    <definedName name="SSZ7XR">[30]INPUT!#REF!</definedName>
    <definedName name="SSZ7YL">[30]INPUT!#REF!</definedName>
    <definedName name="SSZ7YR">[30]INPUT!#REF!</definedName>
    <definedName name="SSZ8XL">[30]INPUT!#REF!</definedName>
    <definedName name="SSZ8XR">[30]INPUT!#REF!</definedName>
    <definedName name="SSZ8YL">[30]INPUT!#REF!</definedName>
    <definedName name="SSZ8YR">[30]INPUT!#REF!</definedName>
    <definedName name="SSZ9XL">[30]INPUT!#REF!</definedName>
    <definedName name="SSZ9XR">[30]INPUT!#REF!</definedName>
    <definedName name="SSZ9YL">[30]INPUT!#REF!</definedName>
    <definedName name="SSZ9YR">[30]INPUT!#REF!</definedName>
    <definedName name="SSZQ10L">[30]INPUT!#REF!</definedName>
    <definedName name="SSZQ10R">[30]INPUT!#REF!</definedName>
    <definedName name="SSZQ3L">[30]INPUT!#REF!</definedName>
    <definedName name="SSZQ3R">[30]INPUT!#REF!</definedName>
    <definedName name="SSZQ4L">[30]INPUT!#REF!</definedName>
    <definedName name="SSZQ4R">[30]INPUT!#REF!</definedName>
    <definedName name="SSZQ5L">[30]INPUT!#REF!</definedName>
    <definedName name="SSZQ5R">[30]INPUT!#REF!</definedName>
    <definedName name="SSZQ6L">[30]INPUT!#REF!</definedName>
    <definedName name="SSZQ6R">[30]INPUT!#REF!</definedName>
    <definedName name="SSZQ7L">[30]INPUT!#REF!</definedName>
    <definedName name="SSZQ7R">[30]INPUT!#REF!</definedName>
    <definedName name="SSZQ8L">[30]INPUT!#REF!</definedName>
    <definedName name="SSZQ8R">[30]INPUT!#REF!</definedName>
    <definedName name="SSZQ9L">[30]INPUT!#REF!</definedName>
    <definedName name="SSZQ9R">[30]INPUT!#REF!</definedName>
    <definedName name="ST">#REF!</definedName>
    <definedName name="start">#REF!</definedName>
    <definedName name="STEEL_GUTTER">#REF!</definedName>
    <definedName name="sub_H">#REF!</definedName>
    <definedName name="sub_HN">#REF!</definedName>
    <definedName name="sub_T">#REF!</definedName>
    <definedName name="sub_V">#REF!</definedName>
    <definedName name="SUM10L">[18]INPUT!#REF!</definedName>
    <definedName name="SUM10R">[18]INPUT!#REF!</definedName>
    <definedName name="SUM3L">[18]INPUT!#REF!</definedName>
    <definedName name="SUM3R">[18]INPUT!#REF!</definedName>
    <definedName name="SUM4L">[18]INPUT!#REF!</definedName>
    <definedName name="SUM4R">[18]INPUT!#REF!</definedName>
    <definedName name="SUM5L">[18]INPUT!#REF!</definedName>
    <definedName name="SUM5R">[18]INPUT!#REF!</definedName>
    <definedName name="SUM6L">[18]INPUT!#REF!</definedName>
    <definedName name="SUM6R">[18]INPUT!#REF!</definedName>
    <definedName name="SUM7L">[18]INPUT!#REF!</definedName>
    <definedName name="SUM7R">[18]INPUT!#REF!</definedName>
    <definedName name="SUM8L">[18]INPUT!#REF!</definedName>
    <definedName name="SUM8R">[18]INPUT!#REF!</definedName>
    <definedName name="SUM9L">[18]INPUT!#REF!</definedName>
    <definedName name="SUM9R">[18]INPUT!#REF!</definedName>
    <definedName name="SUO_REA">#REF!</definedName>
    <definedName name="SUO_TOE">#REF!</definedName>
    <definedName name="SWL">#REF!</definedName>
    <definedName name="SWR">#REF!</definedName>
    <definedName name="sy">#REF!</definedName>
    <definedName name="SZ">#REF!</definedName>
    <definedName name="T">[36]교각1!#REF!</definedName>
    <definedName name="T_1">#REF!</definedName>
    <definedName name="T_2">#N/A</definedName>
    <definedName name="T_3">#N/A</definedName>
    <definedName name="T_4">#N/A</definedName>
    <definedName name="T_PIECE_67">#REF!</definedName>
    <definedName name="T_PIECE_87">#REF!</definedName>
    <definedName name="T1_">#REF!</definedName>
    <definedName name="T10L">[18]INPUT!#REF!</definedName>
    <definedName name="T10M">#REF!</definedName>
    <definedName name="T10P">#REF!</definedName>
    <definedName name="T10R">[18]INPUT!#REF!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L">[18]INPUT!$C$3</definedName>
    <definedName name="T1M">#REF!</definedName>
    <definedName name="T1P">#REF!</definedName>
    <definedName name="T1R">[18]INPUT!$E$3</definedName>
    <definedName name="T1S">#REF!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L">[18]INPUT!$C$18</definedName>
    <definedName name="T2M">#REF!</definedName>
    <definedName name="T2P">#REF!</definedName>
    <definedName name="T2R">[18]INPUT!$E$18</definedName>
    <definedName name="T2S">#REF!</definedName>
    <definedName name="T2표" hidden="1">{#N/A,#N/A,FALSE,"골재소요량";#N/A,#N/A,FALSE,"골재소요량"}</definedName>
    <definedName name="T3A1P">#REF!</definedName>
    <definedName name="t3a1t">#REF!</definedName>
    <definedName name="t3a2p">#REF!</definedName>
    <definedName name="t3a2t">#REF!</definedName>
    <definedName name="T3L">[18]INPUT!#REF!</definedName>
    <definedName name="T3P">#REF!</definedName>
    <definedName name="T3R">[18]INPUT!#REF!</definedName>
    <definedName name="T3S">#REF!</definedName>
    <definedName name="T4L">[18]INPUT!#REF!</definedName>
    <definedName name="T4M">#REF!</definedName>
    <definedName name="T4P">#REF!</definedName>
    <definedName name="T4R">[18]INPUT!#REF!</definedName>
    <definedName name="T5L">[18]INPUT!#REF!</definedName>
    <definedName name="T5M">#REF!</definedName>
    <definedName name="T5P">#REF!</definedName>
    <definedName name="T5R">[18]INPUT!#REF!</definedName>
    <definedName name="T6L">[18]INPUT!#REF!</definedName>
    <definedName name="T6M">#REF!</definedName>
    <definedName name="T6P">#REF!</definedName>
    <definedName name="T6R">[18]INPUT!#REF!</definedName>
    <definedName name="T7L">[18]INPUT!#REF!</definedName>
    <definedName name="T7M">#REF!</definedName>
    <definedName name="T7P">#REF!</definedName>
    <definedName name="T7R">[18]INPUT!#REF!</definedName>
    <definedName name="T8L">[18]INPUT!#REF!</definedName>
    <definedName name="T8M">#REF!</definedName>
    <definedName name="T8P">#REF!</definedName>
    <definedName name="T8R">[18]INPUT!#REF!</definedName>
    <definedName name="T9L">[18]INPUT!#REF!</definedName>
    <definedName name="T9M">#REF!</definedName>
    <definedName name="T9P">#REF!</definedName>
    <definedName name="T9R">[18]INPUT!#REF!</definedName>
    <definedName name="TA1P">#REF!</definedName>
    <definedName name="ta1t">#REF!</definedName>
    <definedName name="ta2p">#REF!</definedName>
    <definedName name="ta2t">#REF!</definedName>
    <definedName name="Table">#REF!</definedName>
    <definedName name="Table1">#REF!</definedName>
    <definedName name="TAK">#REF!</definedName>
    <definedName name="TBM">#REF!</definedName>
    <definedName name="tbv" hidden="1">{#N/A,#N/A,FALSE,"구조1"}</definedName>
    <definedName name="tcon">#REF!</definedName>
    <definedName name="tconbase">#REF!</definedName>
    <definedName name="TEM">'[67]비중 (2)'!$H$2:$J$28</definedName>
    <definedName name="test">#REF!</definedName>
    <definedName name="text1">[68]가도공!#REF!</definedName>
    <definedName name="Text5">#REF!</definedName>
    <definedName name="TIT">#REF!</definedName>
    <definedName name="title">#REF!</definedName>
    <definedName name="TMO">#REF!</definedName>
    <definedName name="TON">#REF!</definedName>
    <definedName name="TONG">#REF!</definedName>
    <definedName name="TOTALASSETS">#REF!</definedName>
    <definedName name="tr" hidden="1">#REF!</definedName>
    <definedName name="tt" hidden="1">{#N/A,#N/A,FALSE,"단가표지"}</definedName>
    <definedName name="TTT">#REF!</definedName>
    <definedName name="tttt">#REF!</definedName>
    <definedName name="TW">#REF!</definedName>
    <definedName name="TWI">#REF!</definedName>
    <definedName name="TWL">#REF!</definedName>
    <definedName name="TWR">#REF!</definedName>
    <definedName name="TY">#REF!</definedName>
    <definedName name="tyo" localSheetId="0">BlankMacro1</definedName>
    <definedName name="tyo">BlankMacro1</definedName>
    <definedName name="TYPE">#REF!</definedName>
    <definedName name="ue____Iª">#N/A</definedName>
    <definedName name="ùê____Íª">#N/A</definedName>
    <definedName name="uity" hidden="1">{#N/A,#N/A,FALSE,"전력간선"}</definedName>
    <definedName name="ujdffdf" hidden="1">{#N/A,#N/A,FALSE,"단가표지"}</definedName>
    <definedName name="uu">#REF!</definedName>
    <definedName name="v">#N/A</definedName>
    <definedName name="VB" hidden="1">{#N/A,#N/A,FALSE,"이태원철근"}</definedName>
    <definedName name="vbkjwhe" hidden="1">{#N/A,#N/A,FALSE,"ALM-ASISC"}</definedName>
    <definedName name="VBN" hidden="1">{#N/A,#N/A,FALSE,"이태원철근"}</definedName>
    <definedName name="VC" hidden="1">#REF!</definedName>
    <definedName name="vdwf" hidden="1">{#N/A,#N/A,FALSE,"ALM-ASISC"}</definedName>
    <definedName name="vewtf" hidden="1">{#N/A,#N/A,FALSE,"ALM-ASISC"}</definedName>
    <definedName name="vhjkwghe" hidden="1">{#N/A,#N/A,FALSE,"ALM-ASISC"}</definedName>
    <definedName name="vhjkwhe" hidden="1">{#N/A,#N/A,FALSE,"ALM-ASISC"}</definedName>
    <definedName name="vhjkwlejh" hidden="1">{#N/A,#N/A,FALSE,"ALM-ASISC"}</definedName>
    <definedName name="vhjweklh" hidden="1">{#N/A,#N/A,FALSE,"ALM-ASISC"}</definedName>
    <definedName name="vhjwkhe" hidden="1">{#N/A,#N/A,FALSE,"ALM-ASISC"}</definedName>
    <definedName name="vhjwoe" hidden="1">{#N/A,#N/A,FALSE,"ALM-ASISC"}</definedName>
    <definedName name="vhjwole" hidden="1">{#N/A,#N/A,FALSE,"ALM-ASISC"}</definedName>
    <definedName name="vhlkjw" hidden="1">{#N/A,#N/A,FALSE,"ALM-ASISC"}</definedName>
    <definedName name="vhwjkeh" hidden="1">{#N/A,#N/A,FALSE,"ALM-ASISC"}</definedName>
    <definedName name="VIP" localSheetId="0">[26]!Macro9</definedName>
    <definedName name="VIP">[26]!Macro9</definedName>
    <definedName name="VIR" localSheetId="0">[26]!Macro7</definedName>
    <definedName name="VIR">[26]!Macro7</definedName>
    <definedName name="VIS" localSheetId="0">[26]!Macro9</definedName>
    <definedName name="VIS">[26]!Macro9</definedName>
    <definedName name="vjhkldw" hidden="1">{#N/A,#N/A,FALSE,"ALM-ASISC"}</definedName>
    <definedName name="vjkldw" hidden="1">{#N/A,#N/A,FALSE,"ALM-ASISC"}</definedName>
    <definedName name="vjklf" hidden="1">{#N/A,#N/A,FALSE,"ALM-ASISC"}</definedName>
    <definedName name="vjkls" hidden="1">{#N/A,#N/A,FALSE,"ALM-ASISC"}</definedName>
    <definedName name="vjkwhe" hidden="1">{#N/A,#N/A,FALSE,"ALM-ASISC"}</definedName>
    <definedName name="vjkwhgekj" hidden="1">{#N/A,#N/A,FALSE,"ALM-ASISC"}</definedName>
    <definedName name="vjpowei" hidden="1">{#N/A,#N/A,FALSE,"ALM-ASISC"}</definedName>
    <definedName name="vjwke" hidden="1">{#N/A,#N/A,FALSE,"ALM-ASISC"}</definedName>
    <definedName name="vjwkhekl" hidden="1">{#N/A,#N/A,FALSE,"ALM-ASISC"}</definedName>
    <definedName name="vjwoiei" hidden="1">{#N/A,#N/A,FALSE,"ALM-ASISC"}</definedName>
    <definedName name="vjwoieuhj" hidden="1">{#N/A,#N/A,FALSE,"ALM-ASISC"}</definedName>
    <definedName name="vkwle" hidden="1">{#N/A,#N/A,FALSE,"ALM-ASISC"}</definedName>
    <definedName name="VMAX">#N/A</definedName>
    <definedName name="vpowoie" hidden="1">{#N/A,#N/A,FALSE,"ALM-ASISC"}</definedName>
    <definedName name="VVV">#REF!</definedName>
    <definedName name="vw" hidden="1">{#N/A,#N/A,FALSE,"ALM-ASISC"}</definedName>
    <definedName name="vwdfw" hidden="1">{#N/A,#N/A,FALSE,"ALM-ASISC"}</definedName>
    <definedName name="vwdfwe" hidden="1">{#N/A,#N/A,FALSE,"ALM-ASISC"}</definedName>
    <definedName name="vwe" hidden="1">{#N/A,#N/A,FALSE,"ALM-ASISC"}</definedName>
    <definedName name="vwef" hidden="1">{#N/A,#N/A,FALSE,"ALM-ASISC"}</definedName>
    <definedName name="vwefg" hidden="1">{#N/A,#N/A,FALSE,"ALM-ASISC"}</definedName>
    <definedName name="vwer" hidden="1">{#N/A,#N/A,FALSE,"ALM-ASISC"}</definedName>
    <definedName name="vwvw" hidden="1">{#N/A,#N/A,FALSE,"ALM-ASISC"}</definedName>
    <definedName name="VX" hidden="1">#REF!</definedName>
    <definedName name="w">#REF!</definedName>
    <definedName name="w_m">#REF!</definedName>
    <definedName name="w_m1">#REF!</definedName>
    <definedName name="w_m2">#REF!</definedName>
    <definedName name="W0">#REF!</definedName>
    <definedName name="W10L">[18]INPUT!#REF!</definedName>
    <definedName name="W10R">[18]INPUT!#REF!</definedName>
    <definedName name="W3L">[18]INPUT!#REF!</definedName>
    <definedName name="W3R">[18]INPUT!#REF!</definedName>
    <definedName name="W4L">[18]INPUT!#REF!</definedName>
    <definedName name="W4R">[18]INPUT!#REF!</definedName>
    <definedName name="W5L">[18]INPUT!#REF!</definedName>
    <definedName name="W5R">[18]INPUT!#REF!</definedName>
    <definedName name="W6L">[18]INPUT!#REF!</definedName>
    <definedName name="W6R">[18]INPUT!#REF!</definedName>
    <definedName name="W7L">[18]INPUT!#REF!</definedName>
    <definedName name="W7R">[18]INPUT!#REF!</definedName>
    <definedName name="W8L">[18]INPUT!#REF!</definedName>
    <definedName name="W8R">[18]INPUT!#REF!</definedName>
    <definedName name="W9L">[18]INPUT!#REF!</definedName>
    <definedName name="W9R">[18]INPUT!#REF!</definedName>
    <definedName name="WA">[36]교각1!#REF!</definedName>
    <definedName name="WATER_BOX">#REF!</definedName>
    <definedName name="WB">#REF!</definedName>
    <definedName name="WC">#REF!</definedName>
    <definedName name="wd" hidden="1">{#N/A,#N/A,FALSE,"ALM-ASISC"}</definedName>
    <definedName name="WD_P">#REF!</definedName>
    <definedName name="WD_W">#REF!</definedName>
    <definedName name="wererr" hidden="1">{#N/A,#N/A,FALSE,"운반시간"}</definedName>
    <definedName name="werewr" hidden="1">{#N/A,#N/A,FALSE,"골재소요량";#N/A,#N/A,FALSE,"골재소요량"}</definedName>
    <definedName name="werwe" hidden="1">{#N/A,#N/A,FALSE,"ALM-ASISC"}</definedName>
    <definedName name="WETO">#N/A</definedName>
    <definedName name="WF">#REF!</definedName>
    <definedName name="WH">#REF!</definedName>
    <definedName name="wire">#REF!</definedName>
    <definedName name="wire16">#REF!</definedName>
    <definedName name="wire9">#REF!</definedName>
    <definedName name="wire99">#REF!</definedName>
    <definedName name="wkeljd" hidden="1">{#N/A,#N/A,FALSE,"ALM-ASISC"}</definedName>
    <definedName name="WL">#REF!</definedName>
    <definedName name="wm.조골재1" hidden="1">{#N/A,#N/A,FALSE,"조골재"}</definedName>
    <definedName name="WN">[36]교각1!#REF!</definedName>
    <definedName name="woochisu">#REF!</definedName>
    <definedName name="WPO">#N/A</definedName>
    <definedName name="wqewqe" hidden="1">{#N/A,#N/A,FALSE,"ALM-ASISC"}</definedName>
    <definedName name="wr" hidden="1">{#N/A,#N/A,FALSE,"전력간선"}</definedName>
    <definedName name="WRITE" hidden="1">{#N/A,#N/A,FALSE,"CCTV"}</definedName>
    <definedName name="wrn.2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aa." hidden="1">{#N/A,#N/A,FALSE,"ALM-ASISC"}</definedName>
    <definedName name="wrn.BM." hidden="1">{#N/A,#N/A,FALSE,"CCTV"}</definedName>
    <definedName name="wrn.TEST." hidden="1">{#N/A,#N/A,FALSE,"3가";#N/A,#N/A,FALSE,"3나";#N/A,#N/A,FALSE,"3다"}</definedName>
    <definedName name="wrn.건설기계사업소._.상반기보고." hidden="1">{#N/A,#N/A,FALSE,"사업총괄";#N/A,#N/A,FALSE,"장비사업";#N/A,#N/A,FALSE,"철구사업";#N/A,#N/A,FALSE,"준설사업"}</definedName>
    <definedName name="wrn.골재소요량." hidden="1">{#N/A,#N/A,FALSE,"골재소요량";#N/A,#N/A,FALSE,"골재소요량"}</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설계내역서." hidden="1">{#N/A,#N/A,FALSE,"설계내억서"}</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신용찬." hidden="1">{#N/A,#N/A,TRUE,"토적및재료집계";#N/A,#N/A,TRUE,"토적및재료집계";#N/A,#N/A,TRUE,"단위량"}</definedName>
    <definedName name="wrn.예상손익." hidden="1">{#N/A,#N/A,FALSE,"예상손익";#N/A,#N/A,FALSE,"관리분석";#N/A,#N/A,FALSE,"장비분석";#N/A,#N/A,FALSE,"준설분석";#N/A,#N/A,FALSE,"철구분석"}</definedName>
    <definedName name="wrn.운반시간." hidden="1">{#N/A,#N/A,FALSE,"운반시간"}</definedName>
    <definedName name="wrn.이정표." hidden="1">{#N/A,#N/A,FALSE,"이정표"}</definedName>
    <definedName name="wrn.이태원._.철근." hidden="1">{#N/A,#N/A,FALSE,"이태원철근"}</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황금동." hidden="1">{#N/A,#N/A,FALSE,"단면 제원"}</definedName>
    <definedName name="WS_L1">#REF!</definedName>
    <definedName name="WS_L2">#REF!</definedName>
    <definedName name="WS_L3">#REF!</definedName>
    <definedName name="WSO">#REF!</definedName>
    <definedName name="wte" hidden="1">{#N/A,#N/A,FALSE,"ALM-ASISC"}</definedName>
    <definedName name="WW" hidden="1">{#N/A,#N/A,FALSE,"전력간선"}</definedName>
    <definedName name="www">'[56]ABUT수량-A1'!$T$25</definedName>
    <definedName name="x">#REF!</definedName>
    <definedName name="X48호선_1_구조물철거집계표_국도48__List">[69]구조물철거타공정이월!#REF!</definedName>
    <definedName name="xhrhd" hidden="1">{#N/A,#N/A,FALSE,"토공2"}</definedName>
    <definedName name="xmrrlwhrjs" hidden="1">{#N/A,#N/A,FALSE,"현장 NCR 분석";#N/A,#N/A,FALSE,"현장품질감사";#N/A,#N/A,FALSE,"현장품질감사"}</definedName>
    <definedName name="xx" hidden="1">#REF!</definedName>
    <definedName name="xxx">#REF!</definedName>
    <definedName name="xxxxxxxxx">#REF!</definedName>
    <definedName name="YES">#REF!</definedName>
    <definedName name="YU">#N/A</definedName>
    <definedName name="yuktbik">#REF!</definedName>
    <definedName name="yuktd13">#REF!</definedName>
    <definedName name="yuktd16">#REF!</definedName>
    <definedName name="yuktd19">#REF!</definedName>
    <definedName name="yuktd22">#REF!</definedName>
    <definedName name="yuktd25">#REF!</definedName>
    <definedName name="yuktd29">#REF!</definedName>
    <definedName name="yuktform">#REF!</definedName>
    <definedName name="yuktjabs">#REF!</definedName>
    <definedName name="yuktpvc">#REF!</definedName>
    <definedName name="yuktsin">#REF!</definedName>
    <definedName name="yy">#REF!</definedName>
    <definedName name="Z">#REF!</definedName>
    <definedName name="Z_L_I_T_E_N">#N/A</definedName>
    <definedName name="za" hidden="1">[70]실행철강하도!$A$1:$A$4</definedName>
    <definedName name="ZL">#N/A</definedName>
    <definedName name="ZM">#N/A</definedName>
    <definedName name="ZOKI">[22]회사99!#REF!</definedName>
    <definedName name="ZP">#REF!</definedName>
    <definedName name="ZV">#N/A</definedName>
    <definedName name="ZXC" hidden="1">{#N/A,#N/A,FALSE,"이태원철근"}</definedName>
    <definedName name="zz">#REF!</definedName>
    <definedName name="ZZZ" hidden="1">{#N/A,#N/A,FALSE,"배수2"}</definedName>
    <definedName name="ㄱ" hidden="1">{#N/A,#N/A,FALSE,"이태원철근"}</definedName>
    <definedName name="ㄱ1">[71]교각토공!#REF!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[71]교각토공!#REF!</definedName>
    <definedName name="ㄱ3">#REF!</definedName>
    <definedName name="ㄱ4">#REF!</definedName>
    <definedName name="ㄱ5">#REF!</definedName>
    <definedName name="ㄱ6">#REF!</definedName>
    <definedName name="ㄱ7">#REF!</definedName>
    <definedName name="ㄱ8">#REF!</definedName>
    <definedName name="ㄱ80">#REF!</definedName>
    <definedName name="ㄱ9">#REF!</definedName>
    <definedName name="ㄱㄱ" hidden="1">{#N/A,#N/A,FALSE,"이태원철근"}</definedName>
    <definedName name="ㄱㄱㄱ">#REF!</definedName>
    <definedName name="ㄱㄱㄱㄱㄱㄱ">#REF!</definedName>
    <definedName name="ㄱㄷㄷㄱ" hidden="1">{#N/A,#N/A,FALSE,"구조2"}</definedName>
    <definedName name="ㄱㅁㄴ" hidden="1">{#N/A,#N/A,FALSE,"토공2"}</definedName>
    <definedName name="ㄱㅈㅎ" hidden="1">#REF!</definedName>
    <definedName name="ㄱㅎㄷㄱㅎ" hidden="1">{#N/A,#N/A,FALSE,"ALM-ASISC"}</definedName>
    <definedName name="가" hidden="1">#REF!</definedName>
    <definedName name="가각구간수량산출">#REF!</definedName>
    <definedName name="가각구간현황">#REF!</definedName>
    <definedName name="가나">#REF!</definedName>
    <definedName name="가로등부표2">#REF!,#REF!</definedName>
    <definedName name="가설사무실">#REF!</definedName>
    <definedName name="가시설공">#REF!</definedName>
    <definedName name="가실행">#REF!</definedName>
    <definedName name="각" hidden="1">{#N/A,#N/A,FALSE,"부대2"}</definedName>
    <definedName name="각도">#REF!</definedName>
    <definedName name="간노">#REF!</definedName>
    <definedName name="간접">#REF!</definedName>
    <definedName name="간접노무비">#REF!</definedName>
    <definedName name="간접노무비_산식">#REF!</definedName>
    <definedName name="간접노무비2">#REF!</definedName>
    <definedName name="간접노무비4">#REF!</definedName>
    <definedName name="간접비내역">#REF!</definedName>
    <definedName name="감리" localSheetId="0">BlankMacro1</definedName>
    <definedName name="감리">BlankMacro1</definedName>
    <definedName name="감리상주" hidden="1">{#N/A,#N/A,FALSE,"지침";#N/A,#N/A,FALSE,"환경분석";#N/A,#N/A,FALSE,"Sheet16"}</definedName>
    <definedName name="갑지">[0]!갑지</definedName>
    <definedName name="강">[0]!강</definedName>
    <definedName name="강_동바리">[72]수량산출!#REF!</definedName>
    <definedName name="강_비계">[72]수량산출!#REF!</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hidden="1">{#N/A,#N/A,FALSE,"포장2"}</definedName>
    <definedName name="강구조물" hidden="1">{#N/A,#N/A,FALSE,"포장1";#N/A,#N/A,FALSE,"포장1"}</definedName>
    <definedName name="개요">#REF!</definedName>
    <definedName name="개요서">#REF!</definedName>
    <definedName name="거_3">[72]수량산출!#REF!</definedName>
    <definedName name="거_4">#REF!</definedName>
    <definedName name="거_44">[72]수량산출!$R$20</definedName>
    <definedName name="거_6">#REF!</definedName>
    <definedName name="건">#N/A</definedName>
    <definedName name="건접노무비4">#REF!</definedName>
    <definedName name="건축">#REF!</definedName>
    <definedName name="건축공사집계표">#REF!</definedName>
    <definedName name="건축서비스">#N/A</definedName>
    <definedName name="건축원가" hidden="1">'[73]2-1. 경관조명 내역총괄표'!$B$4:$B$163</definedName>
    <definedName name="겨" hidden="1">{#N/A,#N/A,FALSE,"부대2"}</definedName>
    <definedName name="견적">#REF!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내역" hidden="1">{#N/A,#N/A,FALSE,"CCTV"}</definedName>
    <definedName name="견적대비" hidden="1">{#N/A,#N/A,FALSE,"포장2"}</definedName>
    <definedName name="견적서" hidden="1">{#N/A,#N/A,FALSE,"CCTV"}</definedName>
    <definedName name="견적의뢰">#REF!</definedName>
    <definedName name="결" hidden="1">{#N/A,#N/A,FALSE,"포장2"}</definedName>
    <definedName name="결과" hidden="1">{#N/A,#N/A,FALSE,"포장2"}</definedName>
    <definedName name="경비">#REF!</definedName>
    <definedName name="경비2">#REF!</definedName>
    <definedName name="경비3">#REF!</definedName>
    <definedName name="경비4">#REF!</definedName>
    <definedName name="경비율">#REF!</definedName>
    <definedName name="경순" localSheetId="0">BlankMacro1</definedName>
    <definedName name="경순">BlankMacro1</definedName>
    <definedName name="계">#REF!</definedName>
    <definedName name="계약">#REF!</definedName>
    <definedName name="계획">#REF!</definedName>
    <definedName name="계획표">#REF!</definedName>
    <definedName name="고압">#REF!</definedName>
    <definedName name="고용보험료">#REF!</definedName>
    <definedName name="고용보험료_산식">#REF!</definedName>
    <definedName name="고용보험료2">#REF!</definedName>
    <definedName name="고재">#REF!</definedName>
    <definedName name="고케">#REF!</definedName>
    <definedName name="골재사용료">#REF!</definedName>
    <definedName name="골재유용" hidden="1">[74]증감내역서!#REF!</definedName>
    <definedName name="곱">#REF!</definedName>
    <definedName name="공">#REF!+#REF!</definedName>
    <definedName name="공_사_개_요">#REF!</definedName>
    <definedName name="工_事_槪_要">#REF!</definedName>
    <definedName name="공급가액">#REF!</definedName>
    <definedName name="공급가액2">#REF!</definedName>
    <definedName name="공급가액4">#REF!</definedName>
    <definedName name="공기">#REF!</definedName>
    <definedName name="공기1" hidden="1">[75]설계내역서!#REF!</definedName>
    <definedName name="공내역">[76]청천내!#REF!</definedName>
    <definedName name="공비증감내역">#REF!</definedName>
    <definedName name="공비집계1">#REF!</definedName>
    <definedName name="공사개요">#REF!</definedName>
    <definedName name="공사기간">#REF!</definedName>
    <definedName name="공사명">#REF!</definedName>
    <definedName name="공사비">#REF!</definedName>
    <definedName name="공사비증감내역">#REF!</definedName>
    <definedName name="공사비총괄표">#REF!</definedName>
    <definedName name="공사설명서" hidden="1">{#N/A,#N/A,FALSE,"ALM-ASISC"}</definedName>
    <definedName name="공사수준번호">#REF!</definedName>
    <definedName name="공사원가">#REF!</definedName>
    <definedName name="공사원가계산서" hidden="1">{#N/A,#N/A,TRUE,"토적및재료집계";#N/A,#N/A,TRUE,"토적및재료집계";#N/A,#N/A,TRUE,"단위량"}</definedName>
    <definedName name="공사코드">'[77]Sheet2 (2)'!$A$6:$B$144</definedName>
    <definedName name="공압축3.5간재">'[78]기계경비(시간당)'!$H$248</definedName>
    <definedName name="공압축3.5노무">'[78]기계경비(시간당)'!$H$244</definedName>
    <definedName name="공압축3.5노무야간">'[78]기계경비(시간당)'!$H$245</definedName>
    <definedName name="공압축3.5손료">'[78]기계경비(시간당)'!$H$243</definedName>
    <definedName name="공압축7.1간재">'[78]기계경비(시간당)'!$H$256</definedName>
    <definedName name="공압축7.1노무">'[78]기계경비(시간당)'!$H$252</definedName>
    <definedName name="공압축7.1노무야간">'[78]기계경비(시간당)'!$H$253</definedName>
    <definedName name="공압축7.1손료">'[78]기계경비(시간당)'!$H$251</definedName>
    <definedName name="공일">#REF!</definedName>
    <definedName name="공정량">#REF!</definedName>
    <definedName name="공정수량">#REF!</definedName>
    <definedName name="공정집계">#REF!</definedName>
    <definedName name="공종">#REF!</definedName>
    <definedName name="공통비시영">#REF!</definedName>
    <definedName name="공통비전체">#REF!</definedName>
    <definedName name="곸" hidden="1">{#N/A,#N/A,FALSE,"현장 NCR 분석";#N/A,#N/A,FALSE,"현장품질감사";#N/A,#N/A,FALSE,"현장품질감사"}</definedName>
    <definedName name="과장GROSS">#N/A</definedName>
    <definedName name="관_상접">#REF!</definedName>
    <definedName name="관_상직">#REF!</definedName>
    <definedName name="관_주접">#REF!</definedName>
    <definedName name="관_지">#REF!</definedName>
    <definedName name="관_직주">#REF!</definedName>
    <definedName name="관급">#REF!,#REF!,#REF!</definedName>
    <definedName name="관급단가">#REF!</definedName>
    <definedName name="관급자재대">#REF!</definedName>
    <definedName name="관급자재비">#REF!</definedName>
    <definedName name="관로총괄">#REF!</definedName>
    <definedName name="관리" hidden="1">{#N/A,#N/A,FALSE,"포장2"}</definedName>
    <definedName name="관지수판">#REF!</definedName>
    <definedName name="광_전기">#REF!</definedName>
    <definedName name="광명">#REF!</definedName>
    <definedName name="교" hidden="1">{#N/A,#N/A,FALSE,"현장 NCR 분석";#N/A,#N/A,FALSE,"현장품질감사";#N/A,#N/A,FALSE,"현장품질감사"}</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hidden="1">{#N/A,#N/A,FALSE,"단면 제원"}</definedName>
    <definedName name="교대공" hidden="1">{#N/A,#N/A,FALSE,"단면 제원"}</definedName>
    <definedName name="교동토목공사" hidden="1">{#N/A,#N/A,FALSE,"이태원철근"}</definedName>
    <definedName name="교량수량_Sheet10_List">#REF!</definedName>
    <definedName name="교좌" hidden="1">{#N/A,#N/A,FALSE,"포장2"}</definedName>
    <definedName name="굑ㄷ" hidden="1">{#N/A,#N/A,FALSE,"이정표"}</definedName>
    <definedName name="굡" hidden="1">{#N/A,#N/A,FALSE,"현장 NCR 분석";#N/A,#N/A,FALSE,"현장품질감사";#N/A,#N/A,FALSE,"현장품질감사"}</definedName>
    <definedName name="굥" hidden="1">{#N/A,#N/A,FALSE,"현장 NCR 분석";#N/A,#N/A,FALSE,"현장품질감사";#N/A,#N/A,FALSE,"현장품질감사"}</definedName>
    <definedName name="구" hidden="1">{#N/A,#N/A,FALSE,"부대2"}</definedName>
    <definedName name="구분" localSheetId="0">BlankMacro1</definedName>
    <definedName name="구분">BlankMacro1</definedName>
    <definedName name="구분1" localSheetId="0">BlankMacro1</definedName>
    <definedName name="구분1">BlankMacro1</definedName>
    <definedName name="구사업계획">[79]상반기손익차2총괄!#REF!</definedName>
    <definedName name="구산갑지" hidden="1">#REF!</definedName>
    <definedName name="구조물" hidden="1">{#N/A,#N/A,FALSE,"속도"}</definedName>
    <definedName name="구조물공">#REF!</definedName>
    <definedName name="구조물공사" hidden="1">{#N/A,#N/A,TRUE,"토적및재료집계";#N/A,#N/A,TRUE,"토적및재료집계";#N/A,#N/A,TRUE,"단위량"}</definedName>
    <definedName name="구체공">#REF!</definedName>
    <definedName name="궁" hidden="1">{#N/A,#N/A,FALSE,"현장 NCR 분석";#N/A,#N/A,FALSE,"현장품질감사";#N/A,#N/A,FALSE,"현장품질감사"}</definedName>
    <definedName name="규" hidden="1">{#N/A,#N/A,FALSE,"전력간선"}</definedName>
    <definedName name="규격">[53]DATE!$C$24:$C$85</definedName>
    <definedName name="귱" hidden="1">{#N/A,#N/A,FALSE,"현장 NCR 분석";#N/A,#N/A,FALSE,"현장품질감사";#N/A,#N/A,FALSE,"현장품질감사"}</definedName>
    <definedName name="그냥">#REF!</definedName>
    <definedName name="그림" hidden="1">{#N/A,#N/A,FALSE,"전력간선"}</definedName>
    <definedName name="극한모멘트">#REF!</definedName>
    <definedName name="금광추정" hidden="1">{#N/A,#N/A,FALSE,"포장2"}</definedName>
    <definedName name="금액">#REF!</definedName>
    <definedName name="급여" localSheetId="0">BlankMacro1</definedName>
    <definedName name="급여">BlankMacro1</definedName>
    <definedName name="기">#REF!</definedName>
    <definedName name="기계3" localSheetId="0">BlankMacro1</definedName>
    <definedName name="기계3">BlankMacro1</definedName>
    <definedName name="기계공">#REF!</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중계펌프내역">#REF!</definedName>
    <definedName name="기공" hidden="1">[80]노임이!#REF!</definedName>
    <definedName name="기기">'[81]2000년1차'!#REF!</definedName>
    <definedName name="기기설치">#REF!</definedName>
    <definedName name="기기자재">#REF!</definedName>
    <definedName name="기술" hidden="1">{#N/A,#N/A,FALSE,"부대1"}</definedName>
    <definedName name="기준지수">#REF!</definedName>
    <definedName name="기초공">#REF!</definedName>
    <definedName name="기타경비">#REF!</definedName>
    <definedName name="기타경비_산식">#REF!</definedName>
    <definedName name="기타경비2">#REF!</definedName>
    <definedName name="기타경비4">#REF!</definedName>
    <definedName name="기타구조물">#REF!</definedName>
    <definedName name="기터경비2">#REF!</definedName>
    <definedName name="김1" hidden="1">{"'Firr(선)'!$AS$1:$AY$62","'Firr(사)'!$AS$1:$AY$62","'Firr(회)'!$AS$1:$AY$62","'Firr(선)'!$L$1:$V$62","'Firr(사)'!$L$1:$V$62","'Firr(회)'!$L$1:$V$62"}</definedName>
    <definedName name="김김김">#REF!</definedName>
    <definedName name="김성배_상무">#REF!</definedName>
    <definedName name="김승오">#REF!</definedName>
    <definedName name="김전진행">#REF!</definedName>
    <definedName name="김전진행2">#REF!</definedName>
    <definedName name="김전청산">#REF!</definedName>
    <definedName name="김치원" localSheetId="0">BlankMacro1</definedName>
    <definedName name="김치원">BlankMacro1</definedName>
    <definedName name="김희진행">#REF!</definedName>
    <definedName name="김희진행2">#REF!</definedName>
    <definedName name="김희청산">#REF!</definedName>
    <definedName name="깡" hidden="1">{#N/A,#N/A,FALSE,"현장 NCR 분석";#N/A,#N/A,FALSE,"현장품질감사";#N/A,#N/A,FALSE,"현장품질감사"}</definedName>
    <definedName name="깬돌채취">[0]!깬돌채취</definedName>
    <definedName name="끝에삽입" hidden="1">{#N/A,#N/A,FALSE,"이태원철근"}</definedName>
    <definedName name="ㄳ" hidden="1">{#N/A,#N/A,FALSE,"단가표지"}</definedName>
    <definedName name="ㄳㄱ" hidden="1">{#N/A,#N/A,FALSE,"배수2"}</definedName>
    <definedName name="ㄴ">#REF!</definedName>
    <definedName name="ㄴ1">[71]교각토공!#REF!</definedName>
    <definedName name="ㄴ2">[71]교각토공!#REF!</definedName>
    <definedName name="ㄴ3">#REF!</definedName>
    <definedName name="ㄴ4">#REF!</definedName>
    <definedName name="ㄴ5">#REF!</definedName>
    <definedName name="ㄴ6">#REF!</definedName>
    <definedName name="ㄴㄱㄹ" hidden="1">#REF!</definedName>
    <definedName name="ㄴㄴ" hidden="1">{#N/A,#N/A,FALSE,"표지목차"}</definedName>
    <definedName name="ㄴㄴㄴ">#N/A</definedName>
    <definedName name="ㄴㄴㄴㄴㅇ">#N/A</definedName>
    <definedName name="ㄴㄹ" hidden="1">{#N/A,#N/A,FALSE,"ALM-ASISC"}</definedName>
    <definedName name="ㄴㄺㄷ" hidden="1">{#N/A,#N/A,FALSE,"현장 NCR 분석";#N/A,#N/A,FALSE,"현장품질감사";#N/A,#N/A,FALSE,"현장품질감사"}</definedName>
    <definedName name="ㄴㄻㄴㅇ" hidden="1">{#N/A,#N/A,FALSE,"조골재"}</definedName>
    <definedName name="ㄴㅁ" hidden="1">#REF!</definedName>
    <definedName name="ㄴㅁㄹㄴㅁㅇㄴㅇㅁㄹㄴ" hidden="1">{#N/A,#N/A,FALSE,"단가표지"}</definedName>
    <definedName name="ㄴㅁㅁㄴㄴㅁ">#N/A</definedName>
    <definedName name="ㄴㅇㄹ" hidden="1">{#N/A,#N/A,FALSE,"단면 제원"}</definedName>
    <definedName name="ㄴㅇㅎㅇㅎ" hidden="1">{#N/A,#N/A,FALSE,"구조2"}</definedName>
    <definedName name="ㄴ아러" hidden="1">{#N/A,#N/A,FALSE,"ALM-ASISC"}</definedName>
    <definedName name="ㄴㅌㄴㅌ" hidden="1">{#N/A,#N/A,FALSE,"CCTV"}</definedName>
    <definedName name="나">#REF!</definedName>
    <definedName name="나.">#REF!</definedName>
    <definedName name="낙석1">[82]교각토공!#REF!</definedName>
    <definedName name="낙석10">[82]교각토공!#REF!</definedName>
    <definedName name="낙석11">[82]교각토공!#REF!</definedName>
    <definedName name="낙석12">[82]교각토공!#REF!</definedName>
    <definedName name="낙석2">[82]교각토공!#REF!</definedName>
    <definedName name="낙석3">[82]교각토공!#REF!</definedName>
    <definedName name="낙석4">[82]교각토공!#REF!</definedName>
    <definedName name="낙석5">[82]교각토공!#REF!</definedName>
    <definedName name="낙석6">[82]교각토공!#REF!</definedName>
    <definedName name="낙석7">[82]교각토공!#REF!</definedName>
    <definedName name="낙석8">[82]교각토공!#REF!</definedName>
    <definedName name="낙석9">[82]교각토공!#REF!</definedName>
    <definedName name="난_경">[72]수량산출!#REF!</definedName>
    <definedName name="난_수">[72]수량산출!$R$39</definedName>
    <definedName name="남근학이천년">[83]상반기손익차2총괄!#REF!</definedName>
    <definedName name="남양">#REF!</definedName>
    <definedName name="남양1">#REF!</definedName>
    <definedName name="남양2">#REF!</definedName>
    <definedName name="남양단가">#REF!</definedName>
    <definedName name="낭" hidden="1">{#N/A,#N/A,FALSE,"현장 NCR 분석";#N/A,#N/A,FALSE,"현장품질감사";#N/A,#N/A,FALSE,"현장품질감사"}</definedName>
    <definedName name="내공H">#REF!</definedName>
    <definedName name="내공V">#REF!</definedName>
    <definedName name="내공넓이">#REF!</definedName>
    <definedName name="내공높이">#REF!</definedName>
    <definedName name="내민식">[84]비탈면보호공수량산출!#REF!</definedName>
    <definedName name="내벽">#REF!</definedName>
    <definedName name="내선전공">#REF!</definedName>
    <definedName name="내역" hidden="1">{#N/A,#N/A,FALSE,"CCTV"}</definedName>
    <definedName name="내역서" hidden="1">{#N/A,#N/A,FALSE,"전력간선"}</definedName>
    <definedName name="내역서3" hidden="1">{"'PROFORMA'!$A$1:$H$120"}</definedName>
    <definedName name="내역서가시설공">#REF!</definedName>
    <definedName name="내역서구조물공">#REF!</definedName>
    <definedName name="내역서배수공">#REF!</definedName>
    <definedName name="내역서부대공">#REF!</definedName>
    <definedName name="내역서토공">#REF!</definedName>
    <definedName name="내역서포장공">#REF!</definedName>
    <definedName name="내전">[85]노무비!$B$2</definedName>
    <definedName name="내진">#REF!</definedName>
    <definedName name="너" hidden="1">{#N/A,#N/A,FALSE,"현장 NCR 분석";#N/A,#N/A,FALSE,"현장품질감사";#N/A,#N/A,FALSE,"현장품질감사"}</definedName>
    <definedName name="넘기시고" hidden="1">{#N/A,#N/A,FALSE,"2~8번"}</definedName>
    <definedName name="넝" hidden="1">{#N/A,#N/A,FALSE,"현장 NCR 분석";#N/A,#N/A,FALSE,"현장품질감사";#N/A,#N/A,FALSE,"현장품질감사"}</definedName>
    <definedName name="넣러" hidden="1">{#N/A,#N/A,FALSE,"표지목차"}</definedName>
    <definedName name="년초99">#REF!</definedName>
    <definedName name="노무비">#REF!</definedName>
    <definedName name="노무비2">#REF!</definedName>
    <definedName name="노무비3">#REF!</definedName>
    <definedName name="노무비4">#REF!</definedName>
    <definedName name="노산3교집계표">#REF!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BlankMacro1</definedName>
    <definedName name="노임">BlankMacro1</definedName>
    <definedName name="노임1" localSheetId="0">BlankMacro1</definedName>
    <definedName name="노임1">BlankMacro1</definedName>
    <definedName name="녹지율">#REF!</definedName>
    <definedName name="놀이터">#REF!</definedName>
    <definedName name="높">#REF!</definedName>
    <definedName name="높이">#REF!</definedName>
    <definedName name="놓ㄹ노" hidden="1">{#N/A,#N/A,FALSE,"골재소요량";#N/A,#N/A,FALSE,"골재소요량"}</definedName>
    <definedName name="ㄵ">#REF!</definedName>
    <definedName name="ㄶㅇㅀㄴㅇ" hidden="1">{#N/A,#N/A,FALSE,"표지목차"}</definedName>
    <definedName name="ㄷ" hidden="1">{#N/A,#N/A,FALSE,"이태원철근"}</definedName>
    <definedName name="ㄷ1">[71]교각토공!#REF!</definedName>
    <definedName name="ㄷ2">[71]교각토공!#REF!</definedName>
    <definedName name="ㄷ3">#REF!</definedName>
    <definedName name="ㄷ4">#REF!</definedName>
    <definedName name="ㄷ5ㅅ" hidden="1">{#N/A,#N/A,FALSE,"현장 NCR 분석";#N/A,#N/A,FALSE,"현장품질감사";#N/A,#N/A,FALSE,"현장품질감사"}</definedName>
    <definedName name="ㄷㄱ" hidden="1">{#N/A,#N/A,FALSE,"단가표지"}</definedName>
    <definedName name="ㄷㄱㄷ" hidden="1">{#N/A,#N/A,FALSE,"전력간선"}</definedName>
    <definedName name="ㄷㄱ슢" hidden="1">{#N/A,#N/A,FALSE,"지침";#N/A,#N/A,FALSE,"환경분석";#N/A,#N/A,FALSE,"Sheet16"}</definedName>
    <definedName name="ㄷ가" hidden="1">{#N/A,#N/A,FALSE,"ALM-ASISC"}</definedName>
    <definedName name="ㄷㄷ">#N/A</definedName>
    <definedName name="ㄷㄷㄷ" hidden="1">{#N/A,#N/A,FALSE,"운반시간"}</definedName>
    <definedName name="ㄷㄷㄷㄷ" hidden="1">{#N/A,#N/A,FALSE,"구조2"}</definedName>
    <definedName name="ㄷㄷㄷㄷㄷ" hidden="1">{#N/A,#N/A,FALSE,"이태원철근"}</definedName>
    <definedName name="다" hidden="1">{#N/A,#N/A,FALSE,"ALM-ASISC"}</definedName>
    <definedName name="다.">#REF!</definedName>
    <definedName name="단">TEXT(RIGHT(#REF!,3),"-#,##0")</definedName>
    <definedName name="단_가">#REF!</definedName>
    <definedName name="단_가2">[86]일위대가표!#REF!</definedName>
    <definedName name="단_가3">[86]일위대가표!#REF!</definedName>
    <definedName name="단_가4">[86]일위대가표!#REF!</definedName>
    <definedName name="단_가5">[86]일위대가표!#REF!</definedName>
    <definedName name="단_가6">[86]일위대가표!#REF!</definedName>
    <definedName name="단ㄱ" hidden="1">{#N/A,#N/A,FALSE,"전력간선"}</definedName>
    <definedName name="단가">#REF!</definedName>
    <definedName name="단가2">#REF!</definedName>
    <definedName name="단가비교">#REF!</definedName>
    <definedName name="단가비교표">#REF!,#REF!</definedName>
    <definedName name="단가산출서">#REF!</definedName>
    <definedName name="단가적용표">#REF!</definedName>
    <definedName name="단가테이블">'[78]기계경비(시간당)'!$C$1:$F$58</definedName>
    <definedName name="단가표">#REF!</definedName>
    <definedName name="단같">#N/A</definedName>
    <definedName name="단같1">#N/A</definedName>
    <definedName name="단같2">#N/A</definedName>
    <definedName name="단같3">#N/A</definedName>
    <definedName name="단같4">#N/A</definedName>
    <definedName name="단관M">[53]DATE!$H$24:$H$85</definedName>
    <definedName name="단뉘중량">#REF!</definedName>
    <definedName name="단위">#REF!,#REF!</definedName>
    <definedName name="단위공량1">#REF!</definedName>
    <definedName name="단위공량10">[86]일위대가표!#REF!</definedName>
    <definedName name="단위공량11">[86]일위대가표!#REF!</definedName>
    <definedName name="단위공량12">[86]일위대가표!#REF!</definedName>
    <definedName name="단위공량13">[86]일위대가표!#REF!</definedName>
    <definedName name="단위공량14">[86]일위대가표!#REF!</definedName>
    <definedName name="단위공량15">[86]일위대가표!#REF!</definedName>
    <definedName name="단위공량16">[86]일위대가표!#REF!</definedName>
    <definedName name="단위공량17">[86]일위대가표!#REF!</definedName>
    <definedName name="단위공량2">#REF!</definedName>
    <definedName name="단위공량3">#REF!</definedName>
    <definedName name="단위공량4">[86]일위대가표!#REF!</definedName>
    <definedName name="단위공량5">[86]일위대가표!#REF!</definedName>
    <definedName name="단위공량6">[86]일위대가표!#REF!</definedName>
    <definedName name="단위공량7">[86]일위대가표!#REF!</definedName>
    <definedName name="단위공량8">[86]일위대가표!#REF!</definedName>
    <definedName name="단위공량9">[86]일위대가표!#REF!</definedName>
    <definedName name="단위량">#REF!</definedName>
    <definedName name="단지도로대장" localSheetId="0">[87]!단지도로대장</definedName>
    <definedName name="단지도로대장">[87]!단지도로대장</definedName>
    <definedName name="담장">#REF!</definedName>
    <definedName name="당" hidden="1">{#N/A,#N/A,FALSE,"현장 NCR 분석";#N/A,#N/A,FALSE,"현장품질감사";#N/A,#N/A,FALSE,"현장품질감사"}</definedName>
    <definedName name="당초계획" hidden="1">#REF!</definedName>
    <definedName name="대개소">#REF!</definedName>
    <definedName name="대관경">#REF!</definedName>
    <definedName name="대구2">#REF!</definedName>
    <definedName name="대구3">#REF!</definedName>
    <definedName name="대구신당동" hidden="1">{"'별표'!$N$220"}</definedName>
    <definedName name="대기영역">#REF!</definedName>
    <definedName name="대리GROSS">#N/A</definedName>
    <definedName name="대상아파트24">#REF!</definedName>
    <definedName name="대상아파트32">#REF!</definedName>
    <definedName name="대상아파트43">#REF!</definedName>
    <definedName name="대상아파트48">#REF!</definedName>
    <definedName name="대상아파트62">#REF!</definedName>
    <definedName name="대상아파트80">#REF!</definedName>
    <definedName name="대장출력" localSheetId="0">[88]!대장출력</definedName>
    <definedName name="대장출력">[88]!대장출력</definedName>
    <definedName name="대전내역서_대전추가비교표_List">#REF!</definedName>
    <definedName name="대학" localSheetId="0">BlankMacro1</definedName>
    <definedName name="대학">BlankMacro1</definedName>
    <definedName name="댜" hidden="1">{#N/A,#N/A,FALSE,"토공2"}</definedName>
    <definedName name="더" hidden="1">{#N/A,#N/A,FALSE,"전력간선"}</definedName>
    <definedName name="더하기">[53]DATE!$J$24:$J$85</definedName>
    <definedName name="덕" hidden="1">{#N/A,#N/A,FALSE,"포장2"}</definedName>
    <definedName name="덕진" hidden="1">{#N/A,#N/A,FALSE,"포장2"}</definedName>
    <definedName name="도급공사">#REF!</definedName>
    <definedName name="도급단가">#REF!</definedName>
    <definedName name="도급액1">#REF!</definedName>
    <definedName name="도급예산액">#REF!</definedName>
    <definedName name="도급예상액">#REF!</definedName>
    <definedName name="도급예정액2">#REF!</definedName>
    <definedName name="도급예정액3">#REF!</definedName>
    <definedName name="도급예정액4">#REF!</definedName>
    <definedName name="도로중심">[65]SLAB!#REF!</definedName>
    <definedName name="도장공">#REF!</definedName>
    <definedName name="돈">#REF!,#REF!</definedName>
    <definedName name="돋움체">#REF!</definedName>
    <definedName name="동" hidden="1">{#N/A,#N/A,FALSE,"구조2"}</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방층">#REF!</definedName>
    <definedName name="동상">#REF!</definedName>
    <definedName name="동상1">#REF!</definedName>
    <definedName name="동상2">#REF!</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되메우기">#REF!</definedName>
    <definedName name="되메우기E16">#REF!</definedName>
    <definedName name="두정1교A743">#REF!</definedName>
    <definedName name="두정터널A1489">#REF!</definedName>
    <definedName name="두지" hidden="1">{#N/A,#N/A,FALSE,"ALM-ASISC"}</definedName>
    <definedName name="둑ㅈ" hidden="1">{#N/A,#N/A,FALSE,"ALM-ASISC"}</definedName>
    <definedName name="ㄹ" hidden="1">{#N/A,#N/A,FALSE,"이태원철근"}</definedName>
    <definedName name="ㄹ1">[71]교각토공!#REF!</definedName>
    <definedName name="ㄹ13">#REF!</definedName>
    <definedName name="ㄹ2">[71]교각토공!#REF!</definedName>
    <definedName name="ㄹ3">#REF!</definedName>
    <definedName name="ㄹ4">#REF!</definedName>
    <definedName name="ㄹㄴㅇㄻㄴ" hidden="1">{#N/A,#N/A,FALSE,"단가표지"}</definedName>
    <definedName name="ㄹㄴ웋" hidden="1">{#N/A,#N/A,FALSE,"운반시간"}</definedName>
    <definedName name="ㄹㄹ" hidden="1">#REF!</definedName>
    <definedName name="ㄹㄹㄹ">[89]INPUT!$B$10</definedName>
    <definedName name="ㄹㄹㄹㄹㅀㅎ">#N/A</definedName>
    <definedName name="ㄹㅇㄶ" hidden="1">#REF!</definedName>
    <definedName name="ㄹㅇㄶ옿" hidden="1">'[90]N賃率-職'!$I$5:$I$30</definedName>
    <definedName name="ㄹㅇㄹ" hidden="1">{#N/A,#N/A,FALSE,"혼합골재"}</definedName>
    <definedName name="ㄹㅇㅁㄴㄹ" hidden="1">{#N/A,#N/A,FALSE,"3가";#N/A,#N/A,FALSE,"3나";#N/A,#N/A,FALSE,"3다"}</definedName>
    <definedName name="ㄹㅇㅎㄴㅇ" hidden="1">{#N/A,#N/A,FALSE,"조골재"}</definedName>
    <definedName name="ㄹ호" hidden="1">#REF!</definedName>
    <definedName name="라" hidden="1">{#N/A,#N/A,FALSE,"ALM-ASISC"}</definedName>
    <definedName name="램머Q간재">[78]램머!$D$20</definedName>
    <definedName name="램머Q간재10">[78]램머!$F$20</definedName>
    <definedName name="램머Q간재야간">[78]램머!$J$20</definedName>
    <definedName name="램머Q노무">[78]램머!$D$21</definedName>
    <definedName name="램머Q노무10">[78]램머!$F$21</definedName>
    <definedName name="램머Q노무야간">[78]램머!$J$21</definedName>
    <definedName name="램머Q손료">[78]램머!$D$22</definedName>
    <definedName name="램머Q손료10">[78]램머!$F$22</definedName>
    <definedName name="램머Q손료야간">[78]램머!$J$22</definedName>
    <definedName name="램머간재">'[78]기계경비(시간당)'!$H$170</definedName>
    <definedName name="램머노무">'[78]기계경비(시간당)'!$H$166</definedName>
    <definedName name="램머노무야간">'[78]기계경비(시간당)'!$H$167</definedName>
    <definedName name="램머손료">'[78]기계경비(시간당)'!$H$165</definedName>
    <definedName name="레_무근">#REF!</definedName>
    <definedName name="레_무근1">[72]수량산출!$R$9</definedName>
    <definedName name="레_철근">#REF!</definedName>
    <definedName name="레무진">#REF!</definedName>
    <definedName name="레무진노">#REF!</definedName>
    <definedName name="레미콘수운반DT">[0]!레미콘수운반DT</definedName>
    <definedName name="로ㅛ" hidden="1">{#N/A,#N/A,FALSE,"현장 NCR 분석";#N/A,#N/A,FALSE,"현장품질감사";#N/A,#N/A,FALSE,"현장품질감사"}</definedName>
    <definedName name="롱" hidden="1">{#N/A,#N/A,FALSE,"배수2"}</definedName>
    <definedName name="류" hidden="1">{#N/A,#N/A,FALSE,"부대2"}</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ㄹ" hidden="1">{#N/A,#N/A,FALSE,"3가";#N/A,#N/A,FALSE,"3나";#N/A,#N/A,FALSE,"3다"}</definedName>
    <definedName name="ㄻㅁ" hidden="1">{#N/A,#N/A,FALSE,"조골재"}</definedName>
    <definedName name="ㅀ" hidden="1">{#N/A,#N/A,TRUE,"토적및재료집계";#N/A,#N/A,TRUE,"토적및재료집계";#N/A,#N/A,TRUE,"단위량"}</definedName>
    <definedName name="ㅀㅇㅁ" hidden="1">{#N/A,#N/A,FALSE,"골재소요량";#N/A,#N/A,FALSE,"골재소요량"}</definedName>
    <definedName name="ㅁ" hidden="1">{#N/A,#N/A,FALSE,"이태원철근"}</definedName>
    <definedName name="ㅁ1">#REF!</definedName>
    <definedName name="ㅁ100">#REF!</definedName>
    <definedName name="ㅁ12">#REF!</definedName>
    <definedName name="ㅁ191">#REF!</definedName>
    <definedName name="ㅁ2">#REF!</definedName>
    <definedName name="ㅁ202">#REF!</definedName>
    <definedName name="ㅁ278">#REF!</definedName>
    <definedName name="ㅁ3878">#REF!</definedName>
    <definedName name="ㅁ497">#REF!</definedName>
    <definedName name="ㅁ500">[91]Baby일위대가!#REF!</definedName>
    <definedName name="ㅁ540">#REF!</definedName>
    <definedName name="ㅁ636">#REF!</definedName>
    <definedName name="ㅁ76">#REF!</definedName>
    <definedName name="ㅁ89">#REF!</definedName>
    <definedName name="ㅁ92">#REF!</definedName>
    <definedName name="ㅁ940">#REF!</definedName>
    <definedName name="ㅁㄴ">[92]손익차9월2!#REF!</definedName>
    <definedName name="ㅁㄴㄹㄴ" hidden="1">{#N/A,#N/A,FALSE,"운반시간"}</definedName>
    <definedName name="ㅁㄴㄹㅇㅁ" hidden="1">{#N/A,#N/A,FALSE,"단가표지"}</definedName>
    <definedName name="ㅁㄴㅁㅁ">#N/A</definedName>
    <definedName name="ㅁㄴㅇ" hidden="1">{#N/A,#N/A,FALSE,"배수1"}</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ㅇㄴ" hidden="1">{#N/A,#N/A,FALSE,"단가표지"}</definedName>
    <definedName name="ㅁㄹㅇㅁㄴ" hidden="1">{#N/A,#N/A,FALSE,"골재소요량";#N/A,#N/A,FALSE,"골재소요량"}</definedName>
    <definedName name="ㅁㄻㄴㄹ" hidden="1">{#N/A,#N/A,FALSE,"3가";#N/A,#N/A,FALSE,"3나";#N/A,#N/A,FALSE,"3다"}</definedName>
    <definedName name="ㅁㅁ" hidden="1">{#N/A,#N/A,TRUE,"토적및재료집계";#N/A,#N/A,TRUE,"토적및재료집계";#N/A,#N/A,TRUE,"단위량"}</definedName>
    <definedName name="ㅁㅁㅁ">[93]을지!$A$1:$IV$2</definedName>
    <definedName name="ㅁㅁㅁㅁ" hidden="1">{#N/A,#N/A,FALSE,"혼합골재"}</definedName>
    <definedName name="ㅁㅁㅁㅁㅁㅁ" hidden="1">#REF!</definedName>
    <definedName name="ㅁㅇㄹㄴㅇㅁㄹ" hidden="1">{#N/A,#N/A,FALSE,"운반시간"}</definedName>
    <definedName name="ㅁㅇㄻ" hidden="1">{#N/A,#N/A,FALSE,"조골재"}</definedName>
    <definedName name="ㅁㅇㄻㄴㄹ" hidden="1">{#N/A,#N/A,FALSE,"혼합골재"}</definedName>
    <definedName name="ㅁㅇㄻㅇㅎ" hidden="1">{#N/A,#N/A,FALSE,"조골재"}</definedName>
    <definedName name="ㅁㅇㅀㅁㅇ" hidden="1">{#N/A,#N/A,FALSE,"단가표지"}</definedName>
    <definedName name="ㅁㅍ">'[94]97 사업추정(WEKI)'!#REF!</definedName>
    <definedName name="ㅁㅎ" hidden="1">{#N/A,#N/A,FALSE,"부대2"}</definedName>
    <definedName name="ㅁㅎㄻㅇㄻ" hidden="1">{#N/A,#N/A,FALSE,"운반시간"}</definedName>
    <definedName name="ㅁㅎㅇㅀㅁㅇ" hidden="1">{#N/A,#N/A,FALSE,"2~8번"}</definedName>
    <definedName name="ㅁㅎㅇㅀㅁㅎ" hidden="1">{#N/A,#N/A,FALSE,"단가표지"}</definedName>
    <definedName name="마" localSheetId="0">[26]!Macro13</definedName>
    <definedName name="마">[26]!Macro13</definedName>
    <definedName name="마감수준24">#REF!</definedName>
    <definedName name="마감수준32">#REF!</definedName>
    <definedName name="마감수준43">#REF!</definedName>
    <definedName name="마감수준48">#REF!</definedName>
    <definedName name="마감수준62">#REF!</definedName>
    <definedName name="마감수준80">#REF!</definedName>
    <definedName name="마감포">#N/A</definedName>
    <definedName name="마찰각">#REF!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망" hidden="1">{#N/A,#N/A,FALSE,"부대2"}</definedName>
    <definedName name="매크로11" localSheetId="0">[95]!매크로11</definedName>
    <definedName name="매크로11">[95]!매크로11</definedName>
    <definedName name="매크로4" localSheetId="0">[95]C.배수관공!매크로4</definedName>
    <definedName name="매크로4">[95]C.배수관공!매크로4</definedName>
    <definedName name="맨_두겅">[72]수량산출!$R$37</definedName>
    <definedName name="맨홀호수">#REF!</definedName>
    <definedName name="메1">[96]다곡2교!#REF!</definedName>
    <definedName name="면고르기">#REF!</definedName>
    <definedName name="면벽높이">#REF!</definedName>
    <definedName name="면벽두께">#REF!</definedName>
    <definedName name="명일" hidden="1">{#N/A,#N/A,FALSE,"속도"}</definedName>
    <definedName name="모데ㅎ하우스건립비">#N/A</definedName>
    <definedName name="모델하우스건립비">#N/A</definedName>
    <definedName name="모랑">#REF!</definedName>
    <definedName name="모래운반">[0]!모래운반</definedName>
    <definedName name="목도공">#REF!</definedName>
    <definedName name="목차9" hidden="1">{#N/A,#N/A,FALSE,"이태원철근"}</definedName>
    <definedName name="몰라">#REF!</definedName>
    <definedName name="무근">#REF!</definedName>
    <definedName name="무안">[85]노무비!$B$12</definedName>
    <definedName name="무진노">#REF!</definedName>
    <definedName name="문주">#REF!</definedName>
    <definedName name="문주비고">#REF!</definedName>
    <definedName name="물" hidden="1">{#N/A,#N/A,FALSE,"이태원철근"}</definedName>
    <definedName name="물가" hidden="1">{#N/A,#N/A,FALSE,"이태원철근"}</definedName>
    <definedName name="물량2" hidden="1">{"'PROFORMA'!$A$1:$H$120"}</definedName>
    <definedName name="물량산출근거" hidden="1">{"'PROFORMA'!$A$1:$H$120"}</definedName>
    <definedName name="물량산출근거_2" hidden="1">{"'PROFORMA'!$A$1:$H$120"}</definedName>
    <definedName name="물량산출안" hidden="1">{"'PROFORMA'!$A$1:$H$120"}</definedName>
    <definedName name="물량산출양식"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푸기">#REF!</definedName>
    <definedName name="뭐가이태원이야" hidden="1">{#N/A,#N/A,FALSE,"이태원철근"}</definedName>
    <definedName name="뭐지" hidden="1">{#N/A,#N/A,FALSE,"CCTV"}</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장공">#REF!</definedName>
    <definedName name="ㅂ" hidden="1">{#N/A,#N/A,TRUE,"토적및재료집계";#N/A,#N/A,TRUE,"토적및재료집계";#N/A,#N/A,TRUE,"단위량"}</definedName>
    <definedName name="ㅂㅂ" hidden="1">{#N/A,#N/A,TRUE,"토적및재료집계";#N/A,#N/A,TRUE,"토적및재료집계";#N/A,#N/A,TRUE,"단위량"}</definedName>
    <definedName name="ㅂㅂㅂ">#N/A</definedName>
    <definedName name="ㅂㅂㅂㅂ" hidden="1">{#N/A,#N/A,FALSE,"조골재"}</definedName>
    <definedName name="ㅂㅂㅂㅂㅂ">#N/A</definedName>
    <definedName name="ㅂㅈ" hidden="1">{#N/A,#N/A,TRUE,"1";#N/A,#N/A,TRUE,"2";#N/A,#N/A,TRUE,"3";#N/A,#N/A,TRUE,"4";#N/A,#N/A,TRUE,"5";#N/A,#N/A,TRUE,"6";#N/A,#N/A,TRUE,"7"}</definedName>
    <definedName name="ㅂㅈㅂㅈ" hidden="1">{#N/A,#N/A,FALSE,"조골재"}</definedName>
    <definedName name="바" hidden="1">{#N/A,#N/A,FALSE,"ALM-ASISC"}</definedName>
    <definedName name="바로">#REF!</definedName>
    <definedName name="바붕" hidden="1">{#N/A,#N/A,FALSE,"전력간선"}</definedName>
    <definedName name="朴俊成_常務">#REF!</definedName>
    <definedName name="반여수량">#REF!</definedName>
    <definedName name="반영">[85]노무비!$B$2</definedName>
    <definedName name="반영근">[85]노무비!$B$10</definedName>
    <definedName name="반영근1">[85]노무비!$B$8</definedName>
    <definedName name="반자동1기" hidden="1">{#N/A,#N/A,FALSE,"전력간선"}</definedName>
    <definedName name="발코니근거">#REF!</definedName>
    <definedName name="방_모">[72]수량산출!$R$47</definedName>
    <definedName name="방류펌프">#REF!</definedName>
    <definedName name="방수공">#REF!</definedName>
    <definedName name="방음벽" hidden="1">{#N/A,#N/A,FALSE,"배수2"}</definedName>
    <definedName name="방음벽번호">#REF!</definedName>
    <definedName name="방호벽">[97]다곡2교!#REF!</definedName>
    <definedName name="배관공">#REF!</definedName>
    <definedName name="배관공수율" hidden="1">'[98]N賃率-職'!$I$5:$I$30</definedName>
    <definedName name="배부내역">[99]주관사업!#REF!</definedName>
    <definedName name="배수">#REF!</definedName>
    <definedName name="배수공">#REF!</definedName>
    <definedName name="배수공A83">#REF!</definedName>
    <definedName name="배전">#REF!</definedName>
    <definedName name="배전반자재단가영">#REF!</definedName>
    <definedName name="배전전공">#REF!</definedName>
    <definedName name="백02간재">'[78]기계경비(시간당)'!$H$161</definedName>
    <definedName name="백02간재티스제외">'[78]기계경비(시간당)'!$H$162</definedName>
    <definedName name="백02노무">'[78]기계경비(시간당)'!$H$153</definedName>
    <definedName name="백02노무야간">'[78]기계경비(시간당)'!$H$157</definedName>
    <definedName name="백02손료">'[78]기계경비(시간당)'!$H$149</definedName>
    <definedName name="백04간재">'[78]기계경비(시간당)'!$H$145</definedName>
    <definedName name="백04간재티스제외">'[78]기계경비(시간당)'!$H$146</definedName>
    <definedName name="백04노무">'[78]기계경비(시간당)'!$H$137</definedName>
    <definedName name="백04노무야간">'[78]기계경비(시간당)'!$H$141</definedName>
    <definedName name="백04손료">'[78]기계경비(시간당)'!$H$133</definedName>
    <definedName name="백07간재">'[78]기계경비(시간당)'!$H$129</definedName>
    <definedName name="백07노무">'[78]기계경비(시간당)'!$H$121</definedName>
    <definedName name="백07손료">'[78]기계경비(시간당)'!$H$117</definedName>
    <definedName name="버전" hidden="1">{"'PROFORMA'!$A$1:$H$120"}</definedName>
    <definedName name="번호">#REF!</definedName>
    <definedName name="범위">#REF!</definedName>
    <definedName name="범위2">#REF!</definedName>
    <definedName name="벽높이">#REF!</definedName>
    <definedName name="벽체">#REF!</definedName>
    <definedName name="변경내역" hidden="1">{#N/A,#N/A,FALSE,"3가";#N/A,#N/A,FALSE,"3나";#N/A,#N/A,FALSE,"3다"}</definedName>
    <definedName name="병" hidden="1">{#N/A,#N/A,FALSE,"이정표"}</definedName>
    <definedName name="보고양식1">#REF!</definedName>
    <definedName name="보고양식2">#REF!</definedName>
    <definedName name="보고양식3">#REF!</definedName>
    <definedName name="보고장표_현장그림_List">#REF!</definedName>
    <definedName name="보도구간총집계표">#REF!</definedName>
    <definedName name="보도블럭현황">#REF!</definedName>
    <definedName name="보도연장조소">#REF!</definedName>
    <definedName name="보도일반구간집계표">#REF!</definedName>
    <definedName name="보도일반구간현황">#REF!</definedName>
    <definedName name="보도총수량">#REF!</definedName>
    <definedName name="보링" hidden="1">{#N/A,#N/A,FALSE,"포장2"}</definedName>
    <definedName name="보완자료복사">#REF!</definedName>
    <definedName name="보인">#REF!</definedName>
    <definedName name="보조">#REF!</definedName>
    <definedName name="보조1">#REF!</definedName>
    <definedName name="보조2">#REF!</definedName>
    <definedName name="보조기층">#REF!</definedName>
    <definedName name="보중" hidden="1">{#N/A,#N/A,FALSE,"전력간선"}</definedName>
    <definedName name="보통인부">'[78]기계경비(시간당)'!$D$2</definedName>
    <definedName name="보할" hidden="1">{#N/A,#N/A,FALSE,"이태원철근"}</definedName>
    <definedName name="보할푬_2000년" hidden="1">{#N/A,#N/A,FALSE,"이태원철근"}</definedName>
    <definedName name="복토">#REF!</definedName>
    <definedName name="본" hidden="1">{"'PROFORMA'!$A$1:$H$120"}</definedName>
    <definedName name="본사설계안분석" hidden="1">{"'PROFORMA'!$A$1:$H$120"}</definedName>
    <definedName name="뵹" hidden="1">{#N/A,#N/A,FALSE,"구조1"}</definedName>
    <definedName name="부" hidden="1">{#N/A,#N/A,FALSE,"부대2"}</definedName>
    <definedName name="부가가치세">#REF!</definedName>
    <definedName name="부가가치세_산식">#REF!</definedName>
    <definedName name="부가가치세2">#REF!</definedName>
    <definedName name="부가가치세4">#REF!</definedName>
    <definedName name="부대" hidden="1">{#N/A,#N/A,FALSE,"골재소요량";#N/A,#N/A,FALSE,"골재소요량"}</definedName>
    <definedName name="부대1" hidden="1">{#N/A,#N/A,FALSE,"운반시간"}</definedName>
    <definedName name="부대GROSS">#N/A</definedName>
    <definedName name="부대건축공사비">#N/A</definedName>
    <definedName name="부대공">#REF!</definedName>
    <definedName name="부대공A1078">#REF!</definedName>
    <definedName name="부대공사집계표">#REF!</definedName>
    <definedName name="부대원가" hidden="1">{#N/A,#N/A,FALSE,"배수2"}</definedName>
    <definedName name="부대토공2" hidden="1">{#N/A,#N/A,FALSE,"구조2"}</definedName>
    <definedName name="부손익" hidden="1">{#N/A,#N/A,FALSE,"현장 NCR 분석";#N/A,#N/A,FALSE,"현장품질감사";#N/A,#N/A,FALSE,"현장품질감사"}</definedName>
    <definedName name="부연터널A1217">#REF!</definedName>
    <definedName name="부연터널A1221">#REF!</definedName>
    <definedName name="部長">#REF!</definedName>
    <definedName name="부장GROSS">#N/A</definedName>
    <definedName name="부채비율">#REF!</definedName>
    <definedName name="부천1">#REF!</definedName>
    <definedName name="분" hidden="1">{#N/A,#N/A,FALSE,"이태원철근"}</definedName>
    <definedName name="분당">#REF!</definedName>
    <definedName name="분당공통0">#REF!</definedName>
    <definedName name="분당대비">#REF!</definedName>
    <definedName name="분당보고">#REF!</definedName>
    <definedName name="분당시">#REF!</definedName>
    <definedName name="분당시행">#REF!</definedName>
    <definedName name="분당시행대비표">#REF!</definedName>
    <definedName name="분당시행문">#REF!</definedName>
    <definedName name="분당코">#REF!</definedName>
    <definedName name="분당코아공통비">#REF!</definedName>
    <definedName name="분당코아공통비다">#REF!</definedName>
    <definedName name="분당코아시행">#REF!</definedName>
    <definedName name="분당코아시행대비">#REF!</definedName>
    <definedName name="분당코아시행대비표">#REF!</definedName>
    <definedName name="분당코아시행표">#REF!</definedName>
    <definedName name="분당코아협조">#REF!</definedName>
    <definedName name="분당코아협조문">#REF!</definedName>
    <definedName name="분당협조" hidden="1">{#N/A,#N/A,FALSE,"이태원철근"}</definedName>
    <definedName name="분류버전" hidden="1">{"'PROFORMA'!$A$1:$H$120"}</definedName>
    <definedName name="분석" hidden="1">{"'PROFORMA'!$A$1:$H$120"}</definedName>
    <definedName name="분전반" hidden="1">{#N/A,#N/A,FALSE,"손익표지";#N/A,#N/A,FALSE,"손익계산";#N/A,#N/A,FALSE,"일반관리비";#N/A,#N/A,FALSE,"영업외수익";#N/A,#N/A,FALSE,"영업외비용";#N/A,#N/A,FALSE,"매출액";#N/A,#N/A,FALSE,"요약손익";#N/A,#N/A,FALSE,"요약대차";#N/A,#N/A,FALSE,"매출채권현황";#N/A,#N/A,FALSE,"매출채권명세"}</definedName>
    <definedName name="붕" hidden="1">{#N/A,#N/A,FALSE,"현장 NCR 분석";#N/A,#N/A,FALSE,"현장품질감사";#N/A,#N/A,FALSE,"현장품질감사"}</definedName>
    <definedName name="뷰" hidden="1">{#N/A,#N/A,FALSE,"단가표지"}</definedName>
    <definedName name="브02간재구조물">'[78]기계경비(시간당)'!$H$112</definedName>
    <definedName name="브02노무">'[78]기계경비(시간당)'!$H$110</definedName>
    <definedName name="브02노무야간">'[78]기계경비(시간당)'!$H$111</definedName>
    <definedName name="브02손료">'[78]기계경비(시간당)'!$H$109</definedName>
    <definedName name="브04간재구조물">'[78]기계경비(시간당)'!$H$105</definedName>
    <definedName name="브04노무">'[78]기계경비(시간당)'!$H$103</definedName>
    <definedName name="브04노무야간">'[78]기계경비(시간당)'!$H$104</definedName>
    <definedName name="브04손료">'[78]기계경비(시간당)'!$H$102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'[78]기계경비(시간당)'!$D$28</definedName>
    <definedName name="블록H">#REF!</definedName>
    <definedName name="블록V">#REF!</definedName>
    <definedName name="備_________考">#REF!</definedName>
    <definedName name="비___목">#REF!</definedName>
    <definedName name="비계">#REF!</definedName>
    <definedName name="비계공">#REF!</definedName>
    <definedName name="비교표">#REF!</definedName>
    <definedName name="비목1">#REF!</definedName>
    <definedName name="비목군집계" hidden="1">#REF!</definedName>
    <definedName name="비율">#REF!</definedName>
    <definedName name="비탈면안정공">#REF!</definedName>
    <definedName name="뿅" hidden="1">{#N/A,#N/A,FALSE,"구조1"}</definedName>
    <definedName name="쁑" hidden="1">{#N/A,#N/A,FALSE,"배수1"}</definedName>
    <definedName name="ㅅ" hidden="1">{#N/A,#N/A,FALSE,"전력간선"}</definedName>
    <definedName name="ㅅ44">#REF!</definedName>
    <definedName name="ㅅㄱ" hidden="1">{#N/A,#N/A,FALSE,"부대2"}</definedName>
    <definedName name="ㅅㄱㄱ" hidden="1">{#N/A,#N/A,FALSE,"현장 NCR 분석";#N/A,#N/A,FALSE,"현장품질감사";#N/A,#N/A,FALSE,"현장품질감사"}</definedName>
    <definedName name="ㅅ굲유" hidden="1">{#N/A,#N/A,FALSE,"조골재"}</definedName>
    <definedName name="ㅅㄷㄱ" hidden="1">{#N/A,#N/A,FALSE,"현장 NCR 분석";#N/A,#N/A,FALSE,"현장품질감사";#N/A,#N/A,FALSE,"현장품질감사"}</definedName>
    <definedName name="ㅅㅅ" hidden="1">{#N/A,#N/A,FALSE,"전력간선"}</definedName>
    <definedName name="ㅅㅅㅅ" hidden="1">{#N/A,#N/A,FALSE,"전력간선"}</definedName>
    <definedName name="사">#REF!</definedName>
    <definedName name="사1">'[100]콘_재료분리(1)'!#REF!</definedName>
    <definedName name="사22">'[100]콘_재료분리(1)'!#REF!</definedName>
    <definedName name="사계계약고">#REF!</definedName>
    <definedName name="사계비고">#REF!</definedName>
    <definedName name="사계소화">#REF!</definedName>
    <definedName name="사계전월실적">#REF!</definedName>
    <definedName name="사계투입">#REF!</definedName>
    <definedName name="사계현재실적">#REF!</definedName>
    <definedName name="사급" hidden="1">{#N/A,#N/A,FALSE,"배수2"}</definedName>
    <definedName name="사랑" hidden="1">{#N/A,#N/A,FALSE,"CCTV"}</definedName>
    <definedName name="사업계획" hidden="1">{#N/A,#N/A,FALSE,"이태원철근"}</definedName>
    <definedName name="사업비_현황">#REF!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실적99본사">#REF!</definedName>
    <definedName name="사업실적추이2">#REF!</definedName>
    <definedName name="사용전검사비2">#REF!</definedName>
    <definedName name="사원GROSS">#N/A</definedName>
    <definedName name="사유">#REF!</definedName>
    <definedName name="사차">#REF!</definedName>
    <definedName name="사창1_40">#REF!</definedName>
    <definedName name="사창2_25">#REF!</definedName>
    <definedName name="사창2_40">#REF!</definedName>
    <definedName name="사창3_25">#REF!</definedName>
    <definedName name="사하중1">#REF!</definedName>
    <definedName name="사하중2">#REF!</definedName>
    <definedName name="사하중3">#REF!</definedName>
    <definedName name="사하중4">#REF!</definedName>
    <definedName name="산근갑지1">#REF!</definedName>
    <definedName name="산근을1">#REF!</definedName>
    <definedName name="산재보험료">#REF!</definedName>
    <definedName name="산재보험료_산식">#REF!</definedName>
    <definedName name="산재보험료2">#REF!</definedName>
    <definedName name="산재보험료4">#REF!</definedName>
    <definedName name="산출">[0]!산출</definedName>
    <definedName name="산출근거" localSheetId="0">BlankMacro1</definedName>
    <definedName name="산출근거">BlankMacro1</definedName>
    <definedName name="산출근거1">#REF!</definedName>
    <definedName name="산출근거2">[0]!산출근거2</definedName>
    <definedName name="산출근거44" hidden="1">{"'제10장(표)'!$A$5:$L$10"}</definedName>
    <definedName name="산출기초초" hidden="1">{#N/A,#N/A,FALSE,"전력간선"}</definedName>
    <definedName name="삼차">#REF!</definedName>
    <definedName name="삼호" hidden="1">{#N/A,#N/A,FALSE,"배수2"}</definedName>
    <definedName name="상가A">#N/A</definedName>
    <definedName name="상가B">#N/A</definedName>
    <definedName name="상부">#REF!</definedName>
    <definedName name="상부1">#REF!</definedName>
    <definedName name="상부2">#REF!</definedName>
    <definedName name="상부공">#REF!</definedName>
    <definedName name="상부슬라브">#REF!</definedName>
    <definedName name="상자" hidden="1">{#N/A,#N/A,FALSE,"이태원철근"}</definedName>
    <definedName name="상주" hidden="1">{#N/A,#N/A,FALSE,"지침";#N/A,#N/A,FALSE,"환경분석";#N/A,#N/A,FALSE,"Sheet16"}</definedName>
    <definedName name="상주감리" hidden="1">{#N/A,#N/A,FALSE,"지침";#N/A,#N/A,FALSE,"환경분석";#N/A,#N/A,FALSE,"Sheet16"}</definedName>
    <definedName name="새공통" hidden="1">{#N/A,#N/A,FALSE,"이태원철근"}</definedName>
    <definedName name="새공통2">#REF!</definedName>
    <definedName name="새공통AB">#REF!</definedName>
    <definedName name="서정석">#REF!</definedName>
    <definedName name="석" hidden="1">{#N/A,#N/A,FALSE,"지침";#N/A,#N/A,FALSE,"환경분석";#N/A,#N/A,FALSE,"Sheet16"}</definedName>
    <definedName name="선투입추정">#REF!</definedName>
    <definedName name="설계내역서" hidden="1">{"'별표'!$N$220"}</definedName>
    <definedName name="설명" hidden="1">{#N/A,#N/A,FALSE,"부대1"}</definedName>
    <definedName name="설명서" hidden="1">{#N/A,#N/A,FALSE,"포장1";#N/A,#N/A,FALSE,"포장1"}</definedName>
    <definedName name="설문지" hidden="1">#REF!</definedName>
    <definedName name="설비" hidden="1">{#N/A,#N/A,FALSE,"이태원철근"}</definedName>
    <definedName name="설비서비스">#N/A</definedName>
    <definedName name="설서" hidden="1">{"'별표'!$N$220"}</definedName>
    <definedName name="설치간재">#REF!</definedName>
    <definedName name="설치직노">#REF!</definedName>
    <definedName name="설치직재">#REF!</definedName>
    <definedName name="성우" hidden="1">{#N/A,#N/A,FALSE,"CCTV"}</definedName>
    <definedName name="성토3">[0]!성토3</definedName>
    <definedName name="성토도쟈">[0]!성토도쟈</definedName>
    <definedName name="세대수">#REF!</definedName>
    <definedName name="세대수번호">#REF!</definedName>
    <definedName name="세부내역2" hidden="1">{"'PROFORMA'!$A$1:$H$120"}</definedName>
    <definedName name="센터">#REF!</definedName>
    <definedName name="셔갸9" localSheetId="0">BlankMacro1</definedName>
    <definedName name="셔갸9">BlankMacro1</definedName>
    <definedName name="셩" hidden="1">{#N/A,#N/A,FALSE,"구조1"}</definedName>
    <definedName name="소" hidden="1">{#N/A,#N/A,FALSE,"현장 NCR 분석";#N/A,#N/A,FALSE,"현장품질감사";#N/A,#N/A,FALSE,"현장품질감사"}</definedName>
    <definedName name="소B7">#REF!</definedName>
    <definedName name="소갑">#REF!</definedName>
    <definedName name="소개소">#REF!</definedName>
    <definedName name="소관경">#REF!</definedName>
    <definedName name="소켓무게">[53]DATE!$G$24:$G$79</definedName>
    <definedName name="소형B손료">'[78]기계경비(시간당)'!$H$240</definedName>
    <definedName name="소화갑지" hidden="1">{#N/A,#N/A,FALSE,"CCTV"}</definedName>
    <definedName name="손료">#REF!</definedName>
    <definedName name="손씨">#REF!</definedName>
    <definedName name="손익계산서" hidden="1">#REF!</definedName>
    <definedName name="손익추정목표" hidden="1">{#N/A,#N/A,FALSE,"전력간선"}</definedName>
    <definedName name="송" hidden="1">{#N/A,#N/A,FALSE,"부대1"}</definedName>
    <definedName name="쇼" localSheetId="0">BlankMacro1</definedName>
    <definedName name="쇼">BlankMacro1</definedName>
    <definedName name="쇽" hidden="1">{#N/A,#N/A,FALSE,"구조1"}</definedName>
    <definedName name="수" hidden="1">{#N/A,#N/A,FALSE,"ALM-ASISC"}</definedName>
    <definedName name="수1소B">#REF!</definedName>
    <definedName name="수경">#REF!</definedName>
    <definedName name="수경비고">#REF!</definedName>
    <definedName name="수금">#REF!</definedName>
    <definedName name="수량">#REF!</definedName>
    <definedName name="수량산출" localSheetId="0">BlankMacro1</definedName>
    <definedName name="수량산출">BlankMacro1</definedName>
    <definedName name="수량산출2" localSheetId="0">BlankMacro1</definedName>
    <definedName name="수량산출2">BlankMacro1</definedName>
    <definedName name="수량산출5" localSheetId="0">BlankMacro1</definedName>
    <definedName name="수량산출5">BlankMacro1</definedName>
    <definedName name="수량산출서">[101]단가산출!#REF!</definedName>
    <definedName name="수량산출서표지" localSheetId="0">BlankMacro1</definedName>
    <definedName name="수량산출서표지">BlankMacro1</definedName>
    <definedName name="수량표">#REF!</definedName>
    <definedName name="수산">[0]!수산</definedName>
    <definedName name="수압1">#REF!</definedName>
    <definedName name="수압2">#REF!</definedName>
    <definedName name="수압3">#REF!</definedName>
    <definedName name="수정1" hidden="1">{#N/A,#N/A,FALSE,"ALM-ASISC"}</definedName>
    <definedName name="수정2" hidden="1">{#N/A,#N/A,FALSE,"ALM-ASISC"}</definedName>
    <definedName name="수정3" hidden="1">{#N/A,#N/A,FALSE,"ALM-ASISC"}</definedName>
    <definedName name="수정4" hidden="1">{#N/A,#N/A,FALSE,"ALM-ASISC"}</definedName>
    <definedName name="수정5" hidden="1">{#N/A,#N/A,FALSE,"ALM-ASISC"}</definedName>
    <definedName name="수정6" hidden="1">{#N/A,#N/A,FALSE,"ALM-ASISC"}</definedName>
    <definedName name="수정본" hidden="1">{"'PROFORMA'!$A$1:$H$120"}</definedName>
    <definedName name="수주">#REF!</definedName>
    <definedName name="수중_토사">[102]일반수량총괄집계!#REF!</definedName>
    <definedName name="수중0_3">#REF!</definedName>
    <definedName name="수중3_6">#REF!</definedName>
    <definedName name="수중6_9">#REF!</definedName>
    <definedName name="수중9_12">#REF!</definedName>
    <definedName name="수중토사p1">[71]교각토공!#REF!</definedName>
    <definedName name="수중합">#REF!</definedName>
    <definedName name="수토1">[71]교각토공!#REF!</definedName>
    <definedName name="순공사비">#REF!</definedName>
    <definedName name="순공사비_현황">#REF!</definedName>
    <definedName name="순공사비2">#REF!</definedName>
    <definedName name="순공사비4">#REF!</definedName>
    <definedName name="순공사비계">#REF!</definedName>
    <definedName name="순공사원가">#REF!</definedName>
    <definedName name="순공사원가2">#REF!</definedName>
    <definedName name="순공사원가4">#REF!</definedName>
    <definedName name="순성토">[0]!순성토</definedName>
    <definedName name="순위결정" hidden="1">{"'제10장(표)'!$A$5:$L$10"}</definedName>
    <definedName name="순천">#REF!</definedName>
    <definedName name="순천단가">#REF!</definedName>
    <definedName name="숫자">#REF!</definedName>
    <definedName name="습윤">#REF!</definedName>
    <definedName name="승" hidden="1">{#N/A,#N/A,FALSE,"지침";#N/A,#N/A,FALSE,"환경분석";#N/A,#N/A,FALSE,"Sheet16"}</definedName>
    <definedName name="시_이음">[72]수량산출!#REF!</definedName>
    <definedName name="시멘트운반">[0]!시멘트운반</definedName>
    <definedName name="시설">[0]!시설</definedName>
    <definedName name="시영">#REF!</definedName>
    <definedName name="시영경상비">#REF!</definedName>
    <definedName name="시영공통비">#REF!</definedName>
    <definedName name="시행" hidden="1">{#N/A,#N/A,FALSE,"이태원철근"}</definedName>
    <definedName name="시험기계단가">#REF!</definedName>
    <definedName name="시험시설2">[0]!시험시설2</definedName>
    <definedName name="식재">#REF!</definedName>
    <definedName name="식재감소계수">#REF!</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고서" localSheetId="0">BlankMacro1</definedName>
    <definedName name="신고서">BlankMacro1</definedName>
    <definedName name="신규">#REF!</definedName>
    <definedName name="신규계획97">#REF!</definedName>
    <definedName name="新規工事__小計">'[38]P.M 별'!#REF!</definedName>
    <definedName name="新規工事_計">#N/A</definedName>
    <definedName name="新規工事_小計">#REF!</definedName>
    <definedName name="신규사업97">#REF!</definedName>
    <definedName name="新規推進__小計">#REF!</definedName>
    <definedName name="신설변경" hidden="1">{#N/A,#N/A,FALSE,"3가";#N/A,#N/A,FALSE,"3나";#N/A,#N/A,FALSE,"3다"}</definedName>
    <definedName name="신축이음각도">#REF!</definedName>
    <definedName name="신축이음갯수">#REF!</definedName>
    <definedName name="실적">#N/A</definedName>
    <definedName name="실행">#REF!</definedName>
    <definedName name="실행갑">#REF!</definedName>
    <definedName name="실행분석" hidden="1">{"'PROFORMA'!$A$1:$H$120"}</definedName>
    <definedName name="실행분석1" hidden="1">{"'PROFORMA'!$A$1:$H$120"}</definedName>
    <definedName name="실행예산서">#REF!</definedName>
    <definedName name="실행추" hidden="1">{#N/A,#N/A,FALSE,"포장2"}</definedName>
    <definedName name="쓰">#REF!</definedName>
    <definedName name="ㅇ">#REF!</definedName>
    <definedName name="ㅇㄴ" hidden="1">{#N/A,#N/A,FALSE,"구조2"}</definedName>
    <definedName name="ㅇㄴㄻ" hidden="1">{#N/A,#N/A,FALSE,"표지목차"}</definedName>
    <definedName name="ㅇㄴㄻㄴㅇ" hidden="1">{#N/A,#N/A,FALSE,"표지목차"}</definedName>
    <definedName name="ㅇㄴㅀ" hidden="1">[103]증감내역서!#REF!</definedName>
    <definedName name="ㅇㄴㅁ" hidden="1">[104]실행철강하도!$A$1:$A$4</definedName>
    <definedName name="ㅇㄴㅁㄴㅁㄴㅇㄴㅇㅁㄴㅇㅁㄴㅇㅁㄴㅇㅇㄴㄴㅇㅇㄴㅁ">#N/A</definedName>
    <definedName name="ㅇㄴㅇ">#N/A</definedName>
    <definedName name="ㅇㄴㅇㄴ" hidden="1">{#N/A,#N/A,FALSE,"CCTV"}</definedName>
    <definedName name="ㅇ나닐ㄷ" hidden="1">{#N/A,#N/A,FALSE,"ALM-ASISC"}</definedName>
    <definedName name="ㅇㄹ" hidden="1">#REF!</definedName>
    <definedName name="ㅇㄹㄴㅇㄹㄴㅇ" hidden="1">#REF!</definedName>
    <definedName name="ㅇㄹㄹ" hidden="1">'[105]N賃率-職'!$I$5:$I$30</definedName>
    <definedName name="ㅇㄹㅇ" hidden="1">{#N/A,#N/A,FALSE,"3가";#N/A,#N/A,FALSE,"3나";#N/A,#N/A,FALSE,"3다"}</definedName>
    <definedName name="ㅇㄹㅈㄷ" hidden="1">{#N/A,#N/A,FALSE,"ALM-ASISC"}</definedName>
    <definedName name="ㅇ러알ㅇㄹㅇㄹ" hidden="1">[106]조명시설!#REF!</definedName>
    <definedName name="ㅇㄻㄴㅁㄴㄻ" hidden="1">{#N/A,#N/A,FALSE,"단가표지"}</definedName>
    <definedName name="ㅇㄻㅇㄻㄴㄹ" hidden="1">{#N/A,#N/A,FALSE,"단가표지"}</definedName>
    <definedName name="ㅇㅀㅁㅇㅁㅇ" hidden="1">{#N/A,#N/A,FALSE,"단가표지"}</definedName>
    <definedName name="ㅇㅀㅇㅁㄹ" hidden="1">{#N/A,#N/A,FALSE,"3가";#N/A,#N/A,FALSE,"3나";#N/A,#N/A,FALSE,"3다"}</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ㅇ" hidden="1">{#N/A,#N/A,FALSE,"손익표지";#N/A,#N/A,FALSE,"손익계산";#N/A,#N/A,FALSE,"일반관리비";#N/A,#N/A,FALSE,"영업외수익";#N/A,#N/A,FALSE,"영업외비용";#N/A,#N/A,FALSE,"매출액";#N/A,#N/A,FALSE,"요약손익";#N/A,#N/A,FALSE,"요약대차";#N/A,#N/A,FALSE,"매출채권현황";#N/A,#N/A,FALSE,"매출채권명세"}</definedName>
    <definedName name="ㅇㅇㄹ" hidden="1">{#N/A,#N/A,FALSE,"배수2"}</definedName>
    <definedName name="ㅇㅇㄹㅈㅈ" hidden="1">{#N/A,#N/A,FALSE,"ALM-ASISC"}</definedName>
    <definedName name="ㅇㅇㅇ">#N/A</definedName>
    <definedName name="ㅇㅇㅇㅇ" hidden="1">#REF!</definedName>
    <definedName name="ㅇㅇㅇㅇㅇ" hidden="1">{"'PROFORMA'!$A$1:$H$120"}</definedName>
    <definedName name="ㅇ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ㅇㅇㅇㅇㅇㅇㅇㅇㅇㅇㅇㅇㅇㅇㅇㅇㅇㅇㅇㅇㅇㅇㅇㅇㅇㅇㅇㅇㅇㅇㅇㅇㅇㅇㅇㅇㅇㅇ">#REF!</definedName>
    <definedName name="ㅇ아" hidden="1">{#N/A,#N/A,FALSE,"3가";#N/A,#N/A,FALSE,"3나";#N/A,#N/A,FALSE,"3다"}</definedName>
    <definedName name="ㅇ호" hidden="1">{#N/A,#N/A,FALSE,"혼합골재"}</definedName>
    <definedName name="아" hidden="1">{#N/A,#N/A,FALSE,"단면 제원"}</definedName>
    <definedName name="아무" hidden="1">{#N/A,#N/A,FALSE,"배수2"}</definedName>
    <definedName name="아무거나" hidden="1">{#N/A,#N/A,FALSE,"배수2"}</definedName>
    <definedName name="아스콘">#REF!</definedName>
    <definedName name="아스콘1">#REF!</definedName>
    <definedName name="아스콘2">#REF!</definedName>
    <definedName name="아스팔트">#REF!</definedName>
    <definedName name="아아아" hidden="1">{"'PROFORMA'!$A$1:$H$120"}</definedName>
    <definedName name="아안녕" hidden="1">{"'별표'!$N$220"}</definedName>
    <definedName name="아이디">#REF!,#REF!</definedName>
    <definedName name="아자자자자" hidden="1">{"'PROFORMA'!$A$1:$H$120"}</definedName>
    <definedName name="아침" hidden="1">{#N/A,#N/A,FALSE,"단면 제원"}</definedName>
    <definedName name="아ㅓㄹ" hidden="1">{#N/A,#N/A,FALSE,"ALM-ASISC"}</definedName>
    <definedName name="아ㅓㄹ지" hidden="1">{#N/A,#N/A,FALSE,"ALM-ASISC"}</definedName>
    <definedName name="아ㅓ림" hidden="1">{#N/A,#N/A,FALSE,"포장1";#N/A,#N/A,FALSE,"포장1"}</definedName>
    <definedName name="아ㅓㅈ" hidden="1">{#N/A,#N/A,FALSE,"ALM-ASISC"}</definedName>
    <definedName name="아ㅓㅗㄹ" hidden="1">{#N/A,#N/A,FALSE,"ALM-ASISC"}</definedName>
    <definedName name="아ㅣㅈ" hidden="1">{#N/A,#N/A,FALSE,"ALM-ASISC"}</definedName>
    <definedName name="아ㅣㅈㅂ" hidden="1">{#N/A,#N/A,FALSE,"ALM-ASISC"}</definedName>
    <definedName name="안">#REF!</definedName>
    <definedName name="안내판">#REF!</definedName>
    <definedName name="안내판수량">#REF!</definedName>
    <definedName name="안녕" hidden="1">{"'별표'!$N$220"}</definedName>
    <definedName name="안성진행">#REF!</definedName>
    <definedName name="안성진행2">#REF!</definedName>
    <definedName name="안성청산">#REF!</definedName>
    <definedName name="안전A1219">#REF!</definedName>
    <definedName name="안전관리비">#REF!</definedName>
    <definedName name="안전관리비_산식">#REF!</definedName>
    <definedName name="안전관리비2">#REF!</definedName>
    <definedName name="안전관리비4">#REF!</definedName>
    <definedName name="안효진행">#REF!</definedName>
    <definedName name="안효청산">#REF!</definedName>
    <definedName name="암1">#REF!</definedName>
    <definedName name="암사시영">#REF!</definedName>
    <definedName name="앗공통">#REF!</definedName>
    <definedName name="앗그만">#REF!</definedName>
    <definedName name="앗분당코아공통비">#REF!</definedName>
    <definedName name="앗코아">#REF!</definedName>
    <definedName name="앙" hidden="1">{#N/A,#N/A,FALSE,"부대2"}</definedName>
    <definedName name="앞굽높이">#REF!</definedName>
    <definedName name="앞성토">#REF!</definedName>
    <definedName name="야간" hidden="1">{#N/A,#N/A,FALSE,"지침";#N/A,#N/A,FALSE,"환경분석";#N/A,#N/A,FALSE,"Sheet16"}</definedName>
    <definedName name="양식" hidden="1">{#N/A,#N/A,FALSE,"전력간선"}</definedName>
    <definedName name="어연1_40">#REF!</definedName>
    <definedName name="어연2_25">#REF!</definedName>
    <definedName name="어연2_40">#REF!</definedName>
    <definedName name="어연3_25">#REF!</definedName>
    <definedName name="억이상" hidden="1">{#N/A,#N/A,FALSE,"2~8번"}</definedName>
    <definedName name="엄엄엄엄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업" hidden="1">{#N/A,#N/A,FALSE,"포장2"}</definedName>
    <definedName name="업무배분3" hidden="1">{"'관경확장'!$A$79:$M$98","'관경확장'!$A$54:$M$78"}</definedName>
    <definedName name="업종" hidden="1">{#N/A,#N/A,FALSE,"포장2"}</definedName>
    <definedName name="업체" hidden="1">{#N/A,#N/A,FALSE,"구조2"}</definedName>
    <definedName name="업체순위" hidden="1">{#N/A,#N/A,FALSE,"배수2"}</definedName>
    <definedName name="없음">#REF!</definedName>
    <definedName name="엉" hidden="1">{#N/A,#N/A,FALSE,"부대2"}</definedName>
    <definedName name="연경1교" hidden="1">{#N/A,#N/A,FALSE,"단면 제원"}</definedName>
    <definedName name="연경1교1" hidden="1">{#N/A,#N/A,FALSE,"단면 제원"}</definedName>
    <definedName name="연장">#REF!</definedName>
    <definedName name="예상도급내역" hidden="1">{#N/A,#N/A,FALSE,"CCTV"}</definedName>
    <definedName name="예정가" hidden="1">{#N/A,#N/A,FALSE,"포장2"}</definedName>
    <definedName name="오" localSheetId="0">BlankMacro1</definedName>
    <definedName name="오">BlankMacro1</definedName>
    <definedName name="오차">#REF!</definedName>
    <definedName name="옥계1교">#REF!</definedName>
    <definedName name="옥외공사" hidden="1">{#N/A,#N/A,FALSE,"이태원철근"}</definedName>
    <definedName name="옥외대비" hidden="1">{#N/A,#N/A,FALSE,"이태원철근"}</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부용수로">[8]공사비증감!#REF!</definedName>
    <definedName name="옹벽부용수로2">[8]공사비증감!#REF!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공">#REF!</definedName>
    <definedName name="完工工事_計">#N/A</definedName>
    <definedName name="완도" hidden="1">{#N/A,#N/A,FALSE,"포장2"}</definedName>
    <definedName name="왕림31_40">#REF!</definedName>
    <definedName name="왕림32_25">#REF!</definedName>
    <definedName name="왕림32_40">#REF!</definedName>
    <definedName name="왕림33_25">#REF!</definedName>
    <definedName name="외벽">#REF!</definedName>
    <definedName name="외벽1">#REF!</definedName>
    <definedName name="외벽2">#REF!</definedName>
    <definedName name="용" hidden="1">{#N/A,#N/A,FALSE,"구조1"}</definedName>
    <definedName name="용소1_40">#REF!</definedName>
    <definedName name="용소2_25">#REF!</definedName>
    <definedName name="용소2_40">#REF!</definedName>
    <definedName name="용소3_25">#REF!</definedName>
    <definedName name="용역">#REF!</definedName>
    <definedName name="용용" hidden="1">{#N/A,#N/A,FALSE,"포장2"}</definedName>
    <definedName name="용접">#REF!</definedName>
    <definedName name="용접공">'[78]기계경비(시간당)'!$D$13</definedName>
    <definedName name="우리">#REF!</definedName>
    <definedName name="우이사">#REF!</definedName>
    <definedName name="우ㅗ홓ㅇ" hidden="1">{#N/A,#N/A,FALSE,"조골재"}</definedName>
    <definedName name="운반" hidden="1">{#N/A,#N/A,FALSE,"2~8번"}</definedName>
    <definedName name="운전">#REF!</definedName>
    <definedName name="운전사">#REF!</definedName>
    <definedName name="운전사_운반">'[78]기계경비(시간당)'!$D$7</definedName>
    <definedName name="운전조">#REF!</definedName>
    <definedName name="움움">#REF!</definedName>
    <definedName name="원">#REF!</definedName>
    <definedName name="원가">#REF!</definedName>
    <definedName name="원가10" localSheetId="0">BlankMacro1</definedName>
    <definedName name="원가10">BlankMacro1</definedName>
    <definedName name="원가12356987" localSheetId="0">BlankMacro1</definedName>
    <definedName name="원가12356987">BlankMacro1</definedName>
    <definedName name="원가계산">[0]!원가계산</definedName>
    <definedName name="원가계산창">[0]!원가계산창</definedName>
    <definedName name="원남내역" hidden="1">[107]실행철강하도!$A$1:$A$4</definedName>
    <definedName name="원초적계획">[108]소화실적!#REF!</definedName>
    <definedName name="월드건설" hidden="1">{#N/A,#N/A,FALSE,"이태원철근"}</definedName>
    <definedName name="월별영업">#REF!</definedName>
    <definedName name="월별투입" hidden="1">{#N/A,#N/A,FALSE,"지침";#N/A,#N/A,FALSE,"환경분석";#N/A,#N/A,FALSE,"Sheet16"}</definedName>
    <definedName name="유동부채">#REF!</definedName>
    <definedName name="유동비율">#REF!</definedName>
    <definedName name="유동자산">#REF!</definedName>
    <definedName name="유지보수">#REF!</definedName>
    <definedName name="육상0_3">#REF!</definedName>
    <definedName name="육상3_6">#REF!</definedName>
    <definedName name="육상6_9">#REF!</definedName>
    <definedName name="육상9_12">#REF!</definedName>
    <definedName name="육상합">#REF!</definedName>
    <definedName name="육차">#REF!</definedName>
    <definedName name="융" hidden="1">{#N/A,#N/A,FALSE,"현장 NCR 분석";#N/A,#N/A,FALSE,"현장품질감사";#N/A,#N/A,FALSE,"현장품질감사"}</definedName>
    <definedName name="의" hidden="1">{#N/A,#N/A,FALSE,"운반시간"}</definedName>
    <definedName name="이대GROSS">#N/A</definedName>
    <definedName name="이름" hidden="1">{#N/A,#N/A,FALSE,"구조1"}</definedName>
    <definedName name="이름모름" hidden="1">{"'별표'!$N$220"}</definedName>
    <definedName name="이릉" hidden="1">#REF!</definedName>
    <definedName name="이월32">#REF!</definedName>
    <definedName name="移越工事__小計">#REF!</definedName>
    <definedName name="이윤">#REF!</definedName>
    <definedName name="이윤_산식">#REF!</definedName>
    <definedName name="이윤2">#REF!</definedName>
    <definedName name="이윤4">#REF!</definedName>
    <definedName name="이정" hidden="1">{#N/A,#N/A,FALSE,"2~8번"}</definedName>
    <definedName name="이종훈" hidden="1">'[73]2-1. 경관조명 내역총괄표'!$A$4:$A$163</definedName>
    <definedName name="이차">#REF!</definedName>
    <definedName name="이형관">[53]DATE!$B$24:$B$85</definedName>
    <definedName name="이형관2">[109]DATE!$B$24:$B$85</definedName>
    <definedName name="인력품">#REF!</definedName>
    <definedName name="인쇄양식">[0]!인쇄양식</definedName>
    <definedName name="인원배치계획2">[0]!인원배치계획2</definedName>
    <definedName name="인입비">#N/A</definedName>
    <definedName name="인테리어">#REF!</definedName>
    <definedName name="일">#REF!</definedName>
    <definedName name="일B0.6">#REF!</definedName>
    <definedName name="일B6">#REF!</definedName>
    <definedName name="일대">#REF!</definedName>
    <definedName name="일대1">#REF!</definedName>
    <definedName name="일반관리비">#REF!</definedName>
    <definedName name="일반관리비_산식">#REF!</definedName>
    <definedName name="일반관리비2">#REF!</definedName>
    <definedName name="일반관리비4">#REF!</definedName>
    <definedName name="일위">#REF!,#REF!</definedName>
    <definedName name="일위_관로">#REF!</definedName>
    <definedName name="일위_광">#REF!</definedName>
    <definedName name="일위_센터">#REF!</definedName>
    <definedName name="일위_전기">#REF!</definedName>
    <definedName name="일위_폴">#REF!</definedName>
    <definedName name="일위_현장">#REF!</definedName>
    <definedName name="일위1">#REF!</definedName>
    <definedName name="일위대가">#REF!</definedName>
    <definedName name="일위대가2">#REF!</definedName>
    <definedName name="일위목록">[110]일위목록!$A$7:$J$32</definedName>
    <definedName name="일위수량">#REF!</definedName>
    <definedName name="일정97" hidden="1">#REF!</definedName>
    <definedName name="일차">#REF!</definedName>
    <definedName name="입고" hidden="1">[111]T기성9605!#REF!</definedName>
    <definedName name="입력DATA" hidden="1">{#N/A,#N/A,FALSE,"단면 제원"}</definedName>
    <definedName name="입찰금액안" hidden="1">[112]집계표!#REF!</definedName>
    <definedName name="잊" hidden="1">{#N/A,#N/A,FALSE,"ALM-ASISC"}</definedName>
    <definedName name="ㅈ">[113]상반기손익차2총괄!#REF!</definedName>
    <definedName name="ㅈ4" hidden="1">{#N/A,#N/A,FALSE,"현장 NCR 분석";#N/A,#N/A,FALSE,"현장품질감사";#N/A,#N/A,FALSE,"현장품질감사"}</definedName>
    <definedName name="ㅈㄷ">'[114]일위집계(기존)'!#REF!</definedName>
    <definedName name="ㅈㄷㄱ" hidden="1">{#N/A,#N/A,FALSE,"2~8번"}</definedName>
    <definedName name="ㅈㄷㄷ" hidden="1">{"'PROFORMA'!$A$1:$H$120"}</definedName>
    <definedName name="ㅈㄷㅈㄷ">#N/A</definedName>
    <definedName name="ㅈㅂㄱㄷㅈ" hidden="1">{#N/A,#N/A,FALSE,"단가표지"}</definedName>
    <definedName name="ㅈㅂㄷㅈㅂㄷ" hidden="1">{#N/A,#N/A,FALSE,"ALM-ASISC"}</definedName>
    <definedName name="ㅈㅈ" hidden="1">{#N/A,#N/A,FALSE,"표지목차"}</definedName>
    <definedName name="자">#REF!</definedName>
    <definedName name="자갈운반">[0]!자갈운반</definedName>
    <definedName name="자금수지이자">#REF!</definedName>
    <definedName name="자동" hidden="1">{#N/A,#N/A,FALSE,"전력간선"}</definedName>
    <definedName name="자재">#REF!</definedName>
    <definedName name="자재1" hidden="1">{#N/A,#N/A,FALSE,"포장2"}</definedName>
    <definedName name="자재2" hidden="1">{#N/A,#N/A,FALSE,"구조2"}</definedName>
    <definedName name="자재단가">#REF!</definedName>
    <definedName name="자재인력조달">[0]!자재인력조달</definedName>
    <definedName name="자ㅓㄷ" hidden="1">{#N/A,#N/A,FALSE,"ALM-ASISC"}</definedName>
    <definedName name="작업">#REF!</definedName>
    <definedName name="잔금">#REF!</definedName>
    <definedName name="잔토">#REF!</definedName>
    <definedName name="잔토처리">[0]!잔토처리</definedName>
    <definedName name="잡석">#REF!</definedName>
    <definedName name="장고개터널A1353">#REF!</definedName>
    <definedName name="장산교">#REF!</definedName>
    <definedName name="재료비">#REF!</definedName>
    <definedName name="재료비2">#REF!</definedName>
    <definedName name="재료비3">#REF!</definedName>
    <definedName name="재료비4">#REF!</definedName>
    <definedName name="재료집계2">#REF!</definedName>
    <definedName name="재료집계3">#REF!</definedName>
    <definedName name="재료집계호남">#REF!</definedName>
    <definedName name="쟁료비">[115]건축내역!#REF!</definedName>
    <definedName name="쟝" hidden="1">{#N/A,#N/A,FALSE,"이정표"}</definedName>
    <definedName name="저수전기실">#N/A</definedName>
    <definedName name="저압">#REF!</definedName>
    <definedName name="저케">#REF!</definedName>
    <definedName name="저판">#REF!</definedName>
    <definedName name="적요">#REF!</definedName>
    <definedName name="적용">#REF!</definedName>
    <definedName name="전">[116]토목!#REF!</definedName>
    <definedName name="전개도">#REF!</definedName>
    <definedName name="전기">#REF!</definedName>
    <definedName name="전기공사1급">#REF!</definedName>
    <definedName name="전기공사2급">#REF!</definedName>
    <definedName name="전기내역서">#REF!</definedName>
    <definedName name="전기서비스">#N/A</definedName>
    <definedName name="전기집계">#REF!</definedName>
    <definedName name="전기집계표">#REF!</definedName>
    <definedName name="전선관부속품비">[110]요율!$B$2</definedName>
    <definedName name="전자내역">#REF!</definedName>
    <definedName name="전체">#REF!</definedName>
    <definedName name="전체_검토_도급포함" hidden="1">{#N/A,#N/A,FALSE,"CCTV"}</definedName>
    <definedName name="전체공종">#REF!</definedName>
    <definedName name="전체평단가">#REF!</definedName>
    <definedName name="전토압1">#REF!</definedName>
    <definedName name="전토압2">#REF!</definedName>
    <definedName name="전토압3">#REF!</definedName>
    <definedName name="전토압4">#REF!</definedName>
    <definedName name="절토">[0]!절토</definedName>
    <definedName name="접_높">#REF!</definedName>
    <definedName name="접_폭">#REF!</definedName>
    <definedName name="접대">#REF!</definedName>
    <definedName name="접속">[36]교각1!#REF!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정" hidden="1">{#N/A,#N/A,FALSE,"ALM-ASISC"}</definedName>
    <definedName name="정렬" localSheetId="0">[88]!정렬</definedName>
    <definedName name="정렬">[88]!정렬</definedName>
    <definedName name="정명영" hidden="1">{#N/A,#N/A,FALSE,"이태원철근"}</definedName>
    <definedName name="정전무사업">#REF!</definedName>
    <definedName name="정전무사업계획97">#REF!</definedName>
    <definedName name="정정">'[63]2000년1차'!#REF!</definedName>
    <definedName name="정지">#REF!</definedName>
    <definedName name="정화조">#N/A</definedName>
    <definedName name="제1호표">#REF!</definedName>
    <definedName name="제2호표">#REF!</definedName>
    <definedName name="제3호표">#REF!</definedName>
    <definedName name="제4호표">#REF!</definedName>
    <definedName name="제5호표">#REF!</definedName>
    <definedName name="제6호표">#REF!</definedName>
    <definedName name="제관공사" hidden="1">{#N/A,#N/A,FALSE,"CCTV"}</definedName>
    <definedName name="제동시험동" hidden="1">{"'PROFORMA'!$A$1:$H$120"}</definedName>
    <definedName name="제목">#REF!</definedName>
    <definedName name="제작비">#REF!</definedName>
    <definedName name="제주추가종합수정안" hidden="1">{#N/A,#N/A,FALSE,"3가";#N/A,#N/A,FALSE,"3나";#N/A,#N/A,FALSE,"3다"}</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2" hidden="1">{"'PROFORMA'!$A$1:$H$120"}</definedName>
    <definedName name="졍" hidden="1">{#N/A,#N/A,FALSE,"구조1"}</definedName>
    <definedName name="조경면적">#REF!</definedName>
    <definedName name="조달수수료">#REF!</definedName>
    <definedName name="조사가" hidden="1">[117]입찰안!#REF!</definedName>
    <definedName name="조장">#REF!</definedName>
    <definedName name="조정">#REF!</definedName>
    <definedName name="종" hidden="1">{#N/A,#N/A,FALSE,"현장 NCR 분석";#N/A,#N/A,FALSE,"현장품질감사";#N/A,#N/A,FALSE,"현장품질감사"}</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택사업본부">[116]토목!#REF!</definedName>
    <definedName name="죽전5차" hidden="1">{#N/A,#N/A,FALSE,"이태원철근"}</definedName>
    <definedName name="중기운전기사">'[78]기계경비(시간당)'!$D$4</definedName>
    <definedName name="중단공사">#REF!</definedName>
    <definedName name="中斷工事__小計">#REF!</definedName>
    <definedName name="중량">#REF!</definedName>
    <definedName name="중량표">#REF!</definedName>
    <definedName name="중원1교A502">#REF!</definedName>
    <definedName name="중원대교A258">#REF!</definedName>
    <definedName name="쥽" hidden="1">{#N/A,#N/A,FALSE,"부대1"}</definedName>
    <definedName name="즁" hidden="1">{#N/A,#N/A,FALSE,"구조1"}</definedName>
    <definedName name="지" hidden="1">{#N/A,#N/A,FALSE,"배수2"}</definedName>
    <definedName name="지급">#REF!,#REF!,#REF!</definedName>
    <definedName name="지더" hidden="1">{#N/A,#N/A,FALSE,"ALM-ASISC"}</definedName>
    <definedName name="지두" hidden="1">{#N/A,#N/A,FALSE,"ALM-ASISC"}</definedName>
    <definedName name="지역" hidden="1">{#N/A,#N/A,FALSE,"포장2"}</definedName>
    <definedName name="지역업체" hidden="1">{#N/A,#N/A,FALSE,"배수2"}</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수">#REF!</definedName>
    <definedName name="지하주차장A">#N/A</definedName>
    <definedName name="지하주차장B">#N/A</definedName>
    <definedName name="직1CO">#REF!</definedName>
    <definedName name="직노">#REF!</definedName>
    <definedName name="직매54P" hidden="1">{#N/A,#N/A,TRUE,"토적및재료집계";#N/A,#N/A,TRUE,"토적및재료집계";#N/A,#N/A,TRUE,"단위량"}</definedName>
    <definedName name="직원조직" hidden="1">{#N/A,#N/A,FALSE,"이태원철근"}</definedName>
    <definedName name="직원조직표" hidden="1">{#N/A,#N/A,FALSE,"이태원철근"}</definedName>
    <definedName name="직재">#REF!</definedName>
    <definedName name="직접경비">#REF!</definedName>
    <definedName name="직접공사비계">#REF!</definedName>
    <definedName name="직접노무비">#REF!</definedName>
    <definedName name="직종">#REF!</definedName>
    <definedName name="진짜원가">#REF!</definedName>
    <definedName name="진행">#REF!</definedName>
    <definedName name="진행1">#REF!</definedName>
    <definedName name="進行工事__小計">#REF!</definedName>
    <definedName name="進行工事__小計1">#REF!</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수정수량">[118]산출근거!#REF!</definedName>
    <definedName name="집수정수량1">[118]산출근거!#REF!</definedName>
    <definedName name="짱" hidden="1">{#N/A,#N/A,FALSE,"이정표"}</definedName>
    <definedName name="ㅊ">#REF!</definedName>
    <definedName name="ㅊㅍㅋㅌㅊㅋ" hidden="1">{#N/A,#N/A,FALSE,"운반시간"}</definedName>
    <definedName name="ㅊㅍㅋㅌㅍㅌ" hidden="1">{#N/A,#N/A,FALSE,"혼합골재"}</definedName>
    <definedName name="차" hidden="1">{#N/A,#N/A,FALSE,"CCTV"}</definedName>
    <definedName name="차수벽높이">#REF!</definedName>
    <definedName name="차수벽두께">#REF!</definedName>
    <definedName name="차장GROSS">#N/A</definedName>
    <definedName name="차ㅓㅇ">#REF!</definedName>
    <definedName name="착암공">'[78]기계경비(시간당)'!$D$12</definedName>
    <definedName name="참고">#REF!</definedName>
    <definedName name="참석자" hidden="1">{#N/A,#N/A,FALSE,"현장 NCR 분석";#N/A,#N/A,FALSE,"현장품질감사";#N/A,#N/A,FALSE,"현장품질감사"}</definedName>
    <definedName name="철_13">#REF!</definedName>
    <definedName name="철_16">#REF!</definedName>
    <definedName name="철_999">[72]수량산출!#REF!</definedName>
    <definedName name="철_총">#REF!</definedName>
    <definedName name="철거공사비">#N/A</definedName>
    <definedName name="철골" hidden="1">{#N/A,#N/A,FALSE,"CCTV"}</definedName>
    <definedName name="철공">#REF!</definedName>
    <definedName name="철구사업본부">[116]토목!#REF!</definedName>
    <definedName name="철근">#REF!</definedName>
    <definedName name="철근공">#REF!</definedName>
    <definedName name="철근운반">[0]!철근운반</definedName>
    <definedName name="철콘">#REF!</definedName>
    <definedName name="청" localSheetId="0">[26]!Macro14</definedName>
    <definedName name="청">[26]!Macro14</definedName>
    <definedName name="淸算工事__小計">#REF!</definedName>
    <definedName name="청상과부">'[119]95년12월말'!#REF!</definedName>
    <definedName name="청상과부1">#REF!</definedName>
    <definedName name="청천200">'[120]200'!#REF!</definedName>
    <definedName name="체육시설">#REF!</definedName>
    <definedName name="체육시설번호">#REF!</definedName>
    <definedName name="총" hidden="1">{#N/A,#N/A,FALSE,"부대1"}</definedName>
    <definedName name="총공사비">#REF!</definedName>
    <definedName name="총괄" hidden="1">{#N/A,#N/A,FALSE,"전력간선"}</definedName>
    <definedName name="총괄11" hidden="1">{#N/A,#N/A,FALSE,"3가";#N/A,#N/A,FALSE,"3나";#N/A,#N/A,FALSE,"3다"}</definedName>
    <definedName name="총괄공사예산서">#REF!</definedName>
    <definedName name="총괄표9층">#REF!</definedName>
    <definedName name="총매출액">#REF!</definedName>
    <definedName name="총부채">#REF!</definedName>
    <definedName name="총원가">#REF!</definedName>
    <definedName name="총원가2">#REF!</definedName>
    <definedName name="총자산">#REF!</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표">#REF!</definedName>
    <definedName name="총폭">#REF!</definedName>
    <definedName name="최건진행">#REF!</definedName>
    <definedName name="최건청산">#REF!</definedName>
    <definedName name="최건청산2">#REF!</definedName>
    <definedName name="최종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별1">#REF!</definedName>
    <definedName name="추정" hidden="1">{#N/A,#N/A,FALSE,"포장2"}</definedName>
    <definedName name="추정사업계획">#REF!</definedName>
    <definedName name="추진현황">#REF!</definedName>
    <definedName name="친구" localSheetId="0">BlankMacro1</definedName>
    <definedName name="친구">BlankMacro1</definedName>
    <definedName name="ㅋ">#REF!</definedName>
    <definedName name="ㅋㅋㅋ" hidden="1">{#N/A,#N/A,FALSE,"전력간선"}</definedName>
    <definedName name="카" hidden="1">{#N/A,#N/A,FALSE,"CCTV"}</definedName>
    <definedName name="카메라" hidden="1">{#N/A,#N/A,FALSE,"지침";#N/A,#N/A,FALSE,"환경분석";#N/A,#N/A,FALSE,"Sheet16"}</definedName>
    <definedName name="카메라11" hidden="1">{#N/A,#N/A,FALSE,"지침";#N/A,#N/A,FALSE,"환경분석";#N/A,#N/A,FALSE,"Sheet16"}</definedName>
    <definedName name="카메라1212" hidden="1">{#N/A,#N/A,FALSE,"지침";#N/A,#N/A,FALSE,"환경분석";#N/A,#N/A,FALSE,"Sheet16"}</definedName>
    <definedName name="캇타간재">'[78]기계경비(시간당)'!$H$92</definedName>
    <definedName name="캇타노무">'[78]기계경비(시간당)'!$H$88</definedName>
    <definedName name="캇타손료">'[78]기계경비(시간당)'!$H$87</definedName>
    <definedName name="캔">#REF!</definedName>
    <definedName name="케이블간지" hidden="1">{#N/A,#N/A,TRUE,"토적및재료집계";#N/A,#N/A,TRUE,"토적및재료집계";#N/A,#N/A,TRUE,"단위량"}</definedName>
    <definedName name="코아공">#REF!</definedName>
    <definedName name="코아공통">#REF!</definedName>
    <definedName name="코아공통비">#REF!</definedName>
    <definedName name="코아공통비네">#REF!</definedName>
    <definedName name="코아공통비다">#REF!</definedName>
    <definedName name="콘크">#REF!</definedName>
    <definedName name="콘크리트2" hidden="1">#REF!</definedName>
    <definedName name="콘크리트공">#REF!</definedName>
    <definedName name="콩" hidden="1">{#N/A,#N/A,FALSE,"구조1"}</definedName>
    <definedName name="쿙" hidden="1">{#N/A,#N/A,FALSE,"현장 NCR 분석";#N/A,#N/A,FALSE,"현장품질감사";#N/A,#N/A,FALSE,"현장품질감사"}</definedName>
    <definedName name="큥" hidden="1">{#N/A,#N/A,FALSE,"현장 NCR 분석";#N/A,#N/A,FALSE,"현장품질감사";#N/A,#N/A,FALSE,"현장품질감사"}</definedName>
    <definedName name="클_레_임">#N/A</definedName>
    <definedName name="ㅌㅍ츛ㅌ" hidden="1">{#N/A,#N/A,FALSE,"운반시간"}</definedName>
    <definedName name="타" hidden="1">{#N/A,#N/A,FALSE,"CCTV"}</definedName>
    <definedName name="태영지급" hidden="1">{#N/A,#N/A,FALSE,"부대1"}</definedName>
    <definedName name="터_높">#REF!</definedName>
    <definedName name="터_폭">#REF!</definedName>
    <definedName name="터파기">[0]!터파기</definedName>
    <definedName name="테스크" hidden="1">{#N/A,#N/A,FALSE,"단가표지"}</definedName>
    <definedName name="테스트" hidden="1">#REF!</definedName>
    <definedName name="테이블범위">#REF!</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토">#N/A</definedName>
    <definedName name="토1">#REF!</definedName>
    <definedName name="토공">#REF!</definedName>
    <definedName name="토공11" hidden="1">{#N/A,#N/A,FALSE,"포장2"}</definedName>
    <definedName name="토공222" hidden="1">{#N/A,#N/A,FALSE,"토공2"}</definedName>
    <definedName name="토공A25">#REF!</definedName>
    <definedName name="토공및흙막이공사비">#N/A</definedName>
    <definedName name="토공합">#REF!</definedName>
    <definedName name="토목" hidden="1">{#N/A,#N/A,FALSE,"CCTV"}</definedName>
    <definedName name="토목p">#REF!</definedName>
    <definedName name="토목견적" hidden="1">{#N/A,#N/A,FALSE,"골재소요량";#N/A,#N/A,FALSE,"골재소요량"}</definedName>
    <definedName name="토목공사" hidden="1">{#N/A,#N/A,FALSE,"CCTV"}</definedName>
    <definedName name="토목공사계약3" hidden="1">{#N/A,#N/A,FALSE,"CCTV"}</definedName>
    <definedName name="토목설계" hidden="1">{#N/A,#N/A,FALSE,"골재소요량";#N/A,#N/A,FALSE,"골재소요량"}</definedName>
    <definedName name="토목실견적" hidden="1">{#N/A,#N/A,FALSE,"이태원철근"}</definedName>
    <definedName name="토목실행" hidden="1">{#N/A,#N/A,FALSE,"골재소요량";#N/A,#N/A,FALSE,"골재소요량"}</definedName>
    <definedName name="토목이월">#REF!</definedName>
    <definedName name="토목이월1">#REF!</definedName>
    <definedName name="토사">#REF!</definedName>
    <definedName name="토사1">#REF!</definedName>
    <definedName name="토사2">#REF!</definedName>
    <definedName name="토사3">#REF!</definedName>
    <definedName name="토양">#REF!</definedName>
    <definedName name="토적집계">#REF!</definedName>
    <definedName name="토피">#REF!</definedName>
    <definedName name="통내">[85]노무비!$B$8</definedName>
    <definedName name="통설">[85]노무비!$B$10</definedName>
    <definedName name="통신관련산업기사">[121]시중노임단가!$B$12</definedName>
    <definedName name="통신설비공">[121]시중노임단가!$B$14</definedName>
    <definedName name="통영수량">#REF!</definedName>
    <definedName name="통장2" localSheetId="0">BlankMacro1</definedName>
    <definedName name="통장2">BlankMacro1</definedName>
    <definedName name="퇴직부금비">#REF!</definedName>
    <definedName name="퇴직부금비_산식">#REF!</definedName>
    <definedName name="투3" hidden="1">{#N/A,#N/A,FALSE,"배수2"}</definedName>
    <definedName name="투찰서_2">[0]!투찰서_2</definedName>
    <definedName name="투찰서_3">[0]!투찰서_3</definedName>
    <definedName name="투찰서2">[0]!투찰서2</definedName>
    <definedName name="투찰표" hidden="1">{#N/A,#N/A,FALSE,"부대1"}</definedName>
    <definedName name="특고">#REF!</definedName>
    <definedName name="특고압">#REF!</definedName>
    <definedName name="특별">#REF!</definedName>
    <definedName name="특별시방서1" hidden="1">{#N/A,#N/A,FALSE,"ALM-ASISC"}</definedName>
    <definedName name="특별인부">'[78]기계경비(시간당)'!$D$9</definedName>
    <definedName name="ㅍ49">#REF!</definedName>
    <definedName name="ㅍ춫" hidden="1">{#N/A,#N/A,FALSE,"골재소요량";#N/A,#N/A,FALSE,"골재소요량"}</definedName>
    <definedName name="ㅍ츝" hidden="1">{#N/A,#N/A,FALSE,"표지목차"}</definedName>
    <definedName name="ㅍㅍ" hidden="1">{#N/A,#N/A,TRUE,"토적및재료집계";#N/A,#N/A,TRUE,"토적및재료집계";#N/A,#N/A,TRUE,"단위량"}</definedName>
    <definedName name="ㅍㅍㅍ">#N/A</definedName>
    <definedName name="파" hidden="1">{#N/A,#N/A,FALSE,"CCTV"}</definedName>
    <definedName name="파군재교" hidden="1">{#N/A,#N/A,FALSE,"단면 제원"}</definedName>
    <definedName name="파일" hidden="1">#REF!</definedName>
    <definedName name="파일길이">#REF!</definedName>
    <definedName name="파일종갯수">#REF!</definedName>
    <definedName name="파일횡갯수">#REF!</definedName>
    <definedName name="팔" hidden="1">#REF!</definedName>
    <definedName name="팻스">#REF!</definedName>
    <definedName name="평균높이">#REF!</definedName>
    <definedName name="평형_48세대">#REF!</definedName>
    <definedName name="폐기물수수료">#REF!</definedName>
    <definedName name="포" hidden="1">{#N/A,#N/A,FALSE,"부대2"}</definedName>
    <definedName name="포장공" localSheetId="0">BlankMacro1</definedName>
    <definedName name="포장공">BlankMacro1</definedName>
    <definedName name="포장공1" localSheetId="0">BlankMacro1</definedName>
    <definedName name="포장공1">BlankMacro1</definedName>
    <definedName name="포장공A985">#REF!</definedName>
    <definedName name="포화">#REF!</definedName>
    <definedName name="폭">#REF!</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준">#REF!</definedName>
    <definedName name="표준일위">#REF!</definedName>
    <definedName name="표지">#REF!</definedName>
    <definedName name="표지3" hidden="1">{"'관경확장'!$A$79:$M$98","'관경확장'!$A$54:$M$78"}</definedName>
    <definedName name="푸" hidden="1">{#N/A,#N/A,FALSE,"전력간선"}</definedName>
    <definedName name="품명">#REF!</definedName>
    <definedName name="품의서AB">#REF!</definedName>
    <definedName name="품질관리자배치계획1" hidden="1">[122]토목주소!#REF!</definedName>
    <definedName name="품질관리자배치계획2">[0]!품질관리자배치계획2</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퓨" hidden="1">{#N/A,#N/A,FALSE,"현장 NCR 분석";#N/A,#N/A,FALSE,"현장품질감사";#N/A,#N/A,FALSE,"현장품질감사"}</definedName>
    <definedName name="플">#N/A</definedName>
    <definedName name="플랜트전공">#REF!</definedName>
    <definedName name="피로티" hidden="1">{#N/A,#N/A,FALSE,"이태원철근"}</definedName>
    <definedName name="피로티1" hidden="1">{#N/A,#N/A,FALSE,"이태원철근"}</definedName>
    <definedName name="핑">#REF!</definedName>
    <definedName name="ㅎ">#REF!</definedName>
    <definedName name="ㅎㄴ" hidden="1">'[90]N賃率-職'!$I$5:$I$30</definedName>
    <definedName name="ㅎㄹㄴㅇ" hidden="1">{#N/A,#N/A,FALSE,"단가표지"}</definedName>
    <definedName name="ㅎㄹㅇㄴ" hidden="1">{#N/A,#N/A,FALSE,"골재소요량";#N/A,#N/A,FALSE,"골재소요량"}</definedName>
    <definedName name="ㅎㄹㅇㅁㅁㅎ" hidden="1">{#N/A,#N/A,FALSE,"조골재"}</definedName>
    <definedName name="ㅎㄹㅇㅁㅎㅁ" hidden="1">{#N/A,#N/A,FALSE,"표지목차"}</definedName>
    <definedName name="ㅎㄹㅇㅎ" hidden="1">{#N/A,#N/A,FALSE,"단가표지"}</definedName>
    <definedName name="ㅎㄹㅇㅎㅇㅁㅎ" hidden="1">{#N/A,#N/A,FALSE,"운반시간"}</definedName>
    <definedName name="ㅎ륜ㅇㄹ" hidden="1">{#N/A,#N/A,FALSE,"2~8번"}</definedName>
    <definedName name="ㅎ르ㅓㅗㅓ" hidden="1">{#N/A,#N/A,FALSE,"골재소요량";#N/A,#N/A,FALSE,"골재소요량"}</definedName>
    <definedName name="ㅎㄻㄹㅇㅎㅇㅁ" hidden="1">{#N/A,#N/A,FALSE,"혼합골재"}</definedName>
    <definedName name="ㅎㄻㅇㅎㅁㅇㅎㅁㅇㅎ" hidden="1">{#N/A,#N/A,FALSE,"골재소요량";#N/A,#N/A,FALSE,"골재소요량"}</definedName>
    <definedName name="ㅎㅀㅀㅀㅀㄹ" hidden="1">{#N/A,#N/A,FALSE,"CCTV"}</definedName>
    <definedName name="ㅎㅁㅇㅀㅁㅇ" hidden="1">{#N/A,#N/A,FALSE,"단가표지"}</definedName>
    <definedName name="ㅎㅁㅇㅀㅁㅇㅎㅁ" hidden="1">{#N/A,#N/A,FALSE,"단가표지"}</definedName>
    <definedName name="ㅎㅁㅎㄻㄴㅇ" hidden="1">{#N/A,#N/A,FALSE,"단가표지"}</definedName>
    <definedName name="ㅎㅅㄱ" hidden="1">{#N/A,#N/A,FALSE,"지침";#N/A,#N/A,FALSE,"환경분석";#N/A,#N/A,FALSE,"Sheet16"}</definedName>
    <definedName name="ㅎㅅㄺ" hidden="1">{#N/A,#N/A,FALSE,"속도"}</definedName>
    <definedName name="ㅎㅇㄴ" hidden="1">{#N/A,#N/A,FALSE,"단가표지"}</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ㅁㄴㄹ" hidden="1">{#N/A,#N/A,FALSE,"운반시간"}</definedName>
    <definedName name="ㅎㅇㅁㅀㅁㅇ" hidden="1">{#N/A,#N/A,FALSE,"단가표지"}</definedName>
    <definedName name="ㅎㅎ" hidden="1">{"'별표'!$N$220"}</definedName>
    <definedName name="ㅎㅎㅎ">#REF!</definedName>
    <definedName name="하">#REF!</definedName>
    <definedName name="하도" hidden="1">{#N/A,#N/A,FALSE,"이정표"}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부공">#REF!</definedName>
    <definedName name="하부공_기초">#REF!</definedName>
    <definedName name="하부슬라브">#REF!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중">#REF!</definedName>
    <definedName name="하한선" hidden="1">{#N/A,#N/A,FALSE,"배수2"}</definedName>
    <definedName name="학교" hidden="1">{#N/A,#N/A,FALSE,"전력간선"}</definedName>
    <definedName name="한" hidden="1">{#N/A,#N/A,FALSE,"3가";#N/A,#N/A,FALSE,"3나";#N/A,#N/A,FALSE,"3다"}</definedName>
    <definedName name="한전수탁공사비2">#REF!</definedName>
    <definedName name="한전수탁비">#REF!</definedName>
    <definedName name="할">#REF!</definedName>
    <definedName name="할증수량">#REF!</definedName>
    <definedName name="함마톤_도장">#REF!</definedName>
    <definedName name="합">SUM(#REF!)</definedName>
    <definedName name="合____計">#N/A</definedName>
    <definedName name="합1_40">#REF!</definedName>
    <definedName name="합2_25">#REF!</definedName>
    <definedName name="합2_40">#REF!</definedName>
    <definedName name="합3_25">#REF!</definedName>
    <definedName name="합계">#REF!</definedName>
    <definedName name="합계2">#REF!</definedName>
    <definedName name="합판거푸집">#REF!</definedName>
    <definedName name="항" hidden="1">{#N/A,#N/A,FALSE,"현장 NCR 분석";#N/A,#N/A,FALSE,"현장품질감사";#N/A,#N/A,FALSE,"현장품질감사"}</definedName>
    <definedName name="해외인원추이">[123]주관사업!#REF!</definedName>
    <definedName name="햐ㅓㅈ바허ㅏㅣ농하ㅗㅎ" hidden="1">{#N/A,#N/A,FALSE,"CCTV"}</definedName>
    <definedName name="향남1_40">#REF!</definedName>
    <definedName name="향남2_25">#REF!</definedName>
    <definedName name="향남2_40">#REF!</definedName>
    <definedName name="향남3_25">#REF!</definedName>
    <definedName name="헌치1">#REF!</definedName>
    <definedName name="헌치2">#REF!</definedName>
    <definedName name="헌치H">#REF!</definedName>
    <definedName name="헌치V">#REF!</definedName>
    <definedName name="現代綜合商事經由分">[124]수입!#REF!</definedName>
    <definedName name="현장">#REF!</definedName>
    <definedName name="현장내운반" hidden="1">{#N/A,#N/A,FALSE,"2~8번"}</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상">[53]DATE!$D$24:$D$85</definedName>
    <definedName name="형제" hidden="1">{#N/A,#N/A,FALSE,"포장2"}</definedName>
    <definedName name="형틀">#REF!</definedName>
    <definedName name="형틀목공">#REF!</definedName>
    <definedName name="호우" hidden="1">{#N/A,#N/A,FALSE,"표지목차"}</definedName>
    <definedName name="호우ㅗ" hidden="1">{#N/A,#N/A,FALSE,"단가표지"}</definedName>
    <definedName name="호호" hidden="1">{#N/A,#N/A,FALSE,"부대1"}</definedName>
    <definedName name="호호호">#REF!</definedName>
    <definedName name="호ㅓㅎ" hidden="1">{#N/A,#N/A,FALSE,"표지목차"}</definedName>
    <definedName name="호ㅓㅕㅏ6ㅅ서ㅛㅓ" hidden="1">[125]입찰안!#REF!</definedName>
    <definedName name="혼ㄹ" hidden="1">{#N/A,#N/A,FALSE,"운반시간"}</definedName>
    <definedName name="홀ㄴㄺㅅ" hidden="1">{#N/A,#N/A,FALSE,"단가표지"}</definedName>
    <definedName name="홍ㄹㄴ" hidden="1">{#N/A,#N/A,FALSE,"부대2"}</definedName>
    <definedName name="홎ㅅㄱ도" hidden="1">{#N/A,#N/A,FALSE,"ALM-ASISC"}</definedName>
    <definedName name="홓렁호ㅓ호" hidden="1">{#N/A,#N/A,FALSE,"단가표지"}</definedName>
    <definedName name="홓로" hidden="1">{#N/A,#N/A,FALSE,"단가표지"}</definedName>
    <definedName name="화허호ㅓ" hidden="1">{#N/A,#N/A,FALSE,"조골재"}</definedName>
    <definedName name="환율">'[78]기계경비(시간당)'!$D$21</definedName>
    <definedName name="활하중">#REF!</definedName>
    <definedName name="활하중1">#REF!</definedName>
    <definedName name="활하중2">#REF!</definedName>
    <definedName name="황인주">'[126]ABUT수량-A1'!$T$25</definedName>
    <definedName name="횡단보도보차도경계석수량산출">#REF!</definedName>
    <definedName name="횡단보도보차도경계석현황">#REF!</definedName>
    <definedName name="효" hidden="1">{#N/A,#N/A,FALSE,"현장 NCR 분석";#N/A,#N/A,FALSE,"현장품질감사";#N/A,#N/A,FALSE,"현장품질감사"}</definedName>
    <definedName name="후다">[0]!후다</definedName>
    <definedName name="휴게소">#REF!</definedName>
    <definedName name="휴게소개소">#REF!</definedName>
    <definedName name="흄관운반">[0]!흄관운반</definedName>
    <definedName name="ㅏ" hidden="1">{#N/A,#N/A,FALSE,"이태원철근"}</definedName>
    <definedName name="ㅏ1" hidden="1">#REF!</definedName>
    <definedName name="ㅏ271">#REF!</definedName>
    <definedName name="ㅏ44">#REF!</definedName>
    <definedName name="ㅏㄷ" hidden="1">{#N/A,#N/A,FALSE,"ALM-ASISC"}</definedName>
    <definedName name="ㅏ딪" hidden="1">{#N/A,#N/A,FALSE,"ALM-ASISC"}</definedName>
    <definedName name="ㅏㅇ" hidden="1">{#N/A,#N/A,FALSE,"ALM-ASISC"}</definedName>
    <definedName name="ㅏ잊" hidden="1">{#N/A,#N/A,FALSE,"ALM-ASISC"}</definedName>
    <definedName name="ㅏ짇" hidden="1">{#N/A,#N/A,FALSE,"ALM-ASISC"}</definedName>
    <definedName name="ㅏ허화" hidden="1">{#N/A,#N/A,FALSE,"골재소요량";#N/A,#N/A,FALSE,"골재소요량"}</definedName>
    <definedName name="ㅏㅏ">#REF!</definedName>
    <definedName name="ㅏㅏㅏ">#REF!</definedName>
    <definedName name="ㅏㅏㅏㅏㅏ">#N/A</definedName>
    <definedName name="ㅏㅓ화호" hidden="1">{#N/A,#N/A,FALSE,"단가표지"}</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ㅕ" hidden="1">{#N/A,#N/A,FALSE,"포장1";#N/A,#N/A,FALSE,"포장1"}</definedName>
    <definedName name="ㅏㅗㅓㅏ화호" hidden="1">{#N/A,#N/A,FALSE,"표지목차"}</definedName>
    <definedName name="ㅏㅣ" hidden="1">{#N/A,#N/A,FALSE,"단가표지"}</definedName>
    <definedName name="ㅏㅣㄴ" hidden="1">{#N/A,#N/A,FALSE,"ALM-ASISC"}</definedName>
    <definedName name="ㅏㅣㄷ" hidden="1">{#N/A,#N/A,FALSE,"ALM-ASISC"}</definedName>
    <definedName name="ㅐ" hidden="1">{#N/A,#N/A,FALSE,"이태원철근"}</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{#N/A,#N/A,FALSE,"단면 제원"}</definedName>
    <definedName name="ㅑㅕㅑ" hidden="1">{#N/A,#N/A,FALSE,"전력간선"}</definedName>
    <definedName name="ㅓ" hidden="1">{#N/A,#N/A,FALSE,"이태원철근"}</definedName>
    <definedName name="ㅓ39">#REF!</definedName>
    <definedName name="ㅓㄴㄱ" hidden="1">[104]실행철강하도!$A$1:$A$4</definedName>
    <definedName name="ㅓㄹㄹ" hidden="1">{#N/A,#N/A,FALSE,"현장 NCR 분석";#N/A,#N/A,FALSE,"현장품질감사";#N/A,#N/A,FALSE,"현장품질감사"}</definedName>
    <definedName name="ㅓ롤" hidden="1">{#N/A,#N/A,FALSE,"골재소요량";#N/A,#N/A,FALSE,"골재소요량"}</definedName>
    <definedName name="ㅓㅇㄴ" hidden="1">{#N/A,#N/A,FALSE,"단가표지"}</definedName>
    <definedName name="ㅓㅇ호ㅓㅇ호ㅓㅇ허" hidden="1">{#N/A,#N/A,FALSE,"표지목차"}</definedName>
    <definedName name="ㅓ아ㅣㄷ" hidden="1">{#N/A,#N/A,FALSE,"ALM-ASISC"}</definedName>
    <definedName name="ㅓㅎ렁홍" hidden="1">{#N/A,#N/A,FALSE,"혼합골재"}</definedName>
    <definedName name="ㅓㅎ로ㅗㄴ" hidden="1">{#N/A,#N/A,FALSE,"단가표지"}</definedName>
    <definedName name="ㅓㅎㅇㅎ" hidden="1">{#N/A,#N/A,FALSE,"운반시간"}</definedName>
    <definedName name="ㅓ호ㅓ" hidden="1">{#N/A,#N/A,FALSE,"표지목차"}</definedName>
    <definedName name="ㅓ호ㅓㅗㄹ" hidden="1">{#N/A,#N/A,FALSE,"단가표지"}</definedName>
    <definedName name="ㅓㅏ호" hidden="1">{#N/A,#N/A,FALSE,"단가표지"}</definedName>
    <definedName name="ㅓㅏ호ㅓ" hidden="1">{#N/A,#N/A,FALSE,"단가표지"}</definedName>
    <definedName name="ㅓㅏㅕㅓ" hidden="1">{#N/A,#N/A,FALSE,"지침";#N/A,#N/A,FALSE,"환경분석";#N/A,#N/A,FALSE,"Sheet16"}</definedName>
    <definedName name="ㅓㅏㅗ하ㅗㅓㅎ" hidden="1">{#N/A,#N/A,FALSE,"혼합골재"}</definedName>
    <definedName name="ㅓㅓ" hidden="1">{#N/A,#N/A,FALSE,"CCTV"}</definedName>
    <definedName name="ㅓㅓㅓ" hidden="1">{#N/A,#N/A,FALSE,"전력간선"}</definedName>
    <definedName name="ㅓㅓㅓㅓㅓ">#N/A</definedName>
    <definedName name="ㅓㅓㅗ라ㅓㄴ오라ㅓㅁㄴ오라넘오람ㄴ엄ㄴㅇㅇㄴㅁㅁㄴㅇㅇㄴㄴㅇㅁ">#N/A</definedName>
    <definedName name="ㅓㅗ" hidden="1">{#N/A,#N/A,FALSE,"운반시간"}</definedName>
    <definedName name="ㅓㅗㅎ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ㅗ" hidden="1">{#N/A,#N/A,FALSE,"단가표지"}</definedName>
    <definedName name="ㅓㅗㅗㅗ" hidden="1">{#N/A,#N/A,FALSE,"골재소요량";#N/A,#N/A,FALSE,"골재소요량"}</definedName>
    <definedName name="ㅓㅛ" hidden="1">{#N/A,#N/A,FALSE,"토공2"}</definedName>
    <definedName name="ㅔ" hidden="1">{#N/A,#N/A,FALSE,"이태원철근"}</definedName>
    <definedName name="ㅔㅔ" hidden="1">[127]집계표!#REF!</definedName>
    <definedName name="ㅕ" hidden="1">{#N/A,#N/A,FALSE,"단면 제원"}</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 hidden="1">{#N/A,#N/A,FALSE,"골재소요량";#N/A,#N/A,FALSE,"골재소요량"}</definedName>
    <definedName name="ㅗ" hidden="1">{#N/A,#N/A,FALSE,"이태원철근"}</definedName>
    <definedName name="ㅗ1019">#REF!</definedName>
    <definedName name="ㅗ7254">#REF!</definedName>
    <definedName name="ㅗㄹㄶ" hidden="1">{#N/A,#N/A,FALSE,"조골재"}</definedName>
    <definedName name="ㅗㅅ" hidden="1">{#N/A,#N/A,FALSE,"현장 NCR 분석";#N/A,#N/A,FALSE,"현장품질감사";#N/A,#N/A,FALSE,"현장품질감사"}</definedName>
    <definedName name="ㅗㅎ" hidden="1">{#N/A,#N/A,FALSE,"운반시간"}</definedName>
    <definedName name="ㅗㅎㄴ" hidden="1">{#N/A,#N/A,FALSE,"골재소요량";#N/A,#N/A,FALSE,"골재소요량"}</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하ㅣㄴ어ㅗ뢔ㅑㅇㅈ" hidden="1">{#N/A,#N/A,FALSE,"CCTV"}</definedName>
    <definedName name="ㅗ허ㅗ" hidden="1">{#N/A,#N/A,FALSE,"단가표지"}</definedName>
    <definedName name="ㅗ호" hidden="1">{#N/A,#N/A,FALSE,"단가표지"}</definedName>
    <definedName name="ㅗㅓ" hidden="1">{#N/A,#N/A,FALSE,"부대2"}</definedName>
    <definedName name="ㅗㅓ쇼ㅓㅕㄷ쇼ㅓㅕㄷㅅ" hidden="1">{#N/A,#N/A,FALSE,"단가표지"}</definedName>
    <definedName name="ㅗㅓㅎ로ㅓㅎㄹ" hidden="1">{#N/A,#N/A,FALSE,"표지목차"}</definedName>
    <definedName name="ㅗㅗ" hidden="1">{#N/A,#N/A,TRUE,"토적및재료집계";#N/A,#N/A,TRUE,"토적및재료집계";#N/A,#N/A,TRUE,"단위량"}</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#N/A</definedName>
    <definedName name="ㅗㅠㅍ" hidden="1">{#N/A,#N/A,FALSE,"혼합골재"}</definedName>
    <definedName name="ㅛ" hidden="1">{#N/A,#N/A,FALSE,"이태원철근"}</definedName>
    <definedName name="ㅛㅕ하ㅓ" hidden="1">{#N/A,#N/A,FALSE,"포장2"}</definedName>
    <definedName name="ㅛㅕㅑ" hidden="1">'[105]N賃率-職'!$I$5:$I$30</definedName>
    <definedName name="ㅛㅕㅕㅕ">#N/A</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'[37]9-1차이내역'!#REF!</definedName>
    <definedName name="ㅜㄴㄱ" hidden="1">{#N/A,#N/A,FALSE,"운반시간"}</definedName>
    <definedName name="ㅜ다" hidden="1">{#N/A,#N/A,FALSE,"ALM-ASISC"}</definedName>
    <definedName name="ㅜㄹ윤" hidden="1">{#N/A,#N/A,FALSE,"단가표지"}</definedName>
    <definedName name="ㅜㅈ다" hidden="1">{#N/A,#N/A,FALSE,"ALM-ASISC"}</definedName>
    <definedName name="ㅜ자ㅣㅂ" hidden="1">{#N/A,#N/A,FALSE,"ALM-ASISC"}</definedName>
    <definedName name="ㅜㅊㅍ" hidden="1">{#N/A,#N/A,FALSE,"표지목차"}</definedName>
    <definedName name="ㅜㅋㅊㅍ" hidden="1">{#N/A,#N/A,FALSE,"조골재"}</definedName>
    <definedName name="ㅜㅍ추ㅠ" hidden="1">{#N/A,#N/A,FALSE,"혼합골재"}</definedName>
    <definedName name="ㅜㅎㄴ" hidden="1">{#N/A,#N/A,FALSE,"골재소요량";#N/A,#N/A,FALSE,"골재소요량"}</definedName>
    <definedName name="ㅜㅎㅅㄱㄴ" hidden="1">{#N/A,#N/A,FALSE,"단가표지"}</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ㅜ">#N/A</definedName>
    <definedName name="ㅜㅜㅜㅜㅜㅜㅜㅜㅜㅜㅜㅜㅜㅜㅜㅜㅜㅜㅜㅜㅜㅜ">[18]INPUT!#REF!</definedName>
    <definedName name="ㅜㅜㅜㅜㅜㅜㅜㅜㅜㅜㅜㅜㅜㅜㅜㅜㅜㅜㅜㅜㅜㅜㅜㅜㅜㅜㅜㅜㅜㅜㅜㅜㅜㅜㅜㅜㅜㅜㅜㅜㅜㅜ" hidden="1">{#N/A,#N/A,FALSE,"CCTV"}</definedName>
    <definedName name="ㅜㅠㅍ" hidden="1">{#N/A,#N/A,FALSE,"전력간선"}</definedName>
    <definedName name="ㅜㅠ푸" hidden="1">{#N/A,#N/A,FALSE,"운반시간"}</definedName>
    <definedName name="ㅜㅠㅠ" hidden="1">{#N/A,#N/A,FALSE,"골재소요량";#N/A,#N/A,FALSE,"골재소요량"}</definedName>
    <definedName name="ㅝㅎㄹ" hidden="1">{#N/A,#N/A,FALSE,"단가표지"}</definedName>
    <definedName name="ㅠ" hidden="1">{#N/A,#N/A,FALSE,"이태원철근"}</definedName>
    <definedName name="ㅠㄳ" hidden="1">{#N/A,#N/A,FALSE,"현장 NCR 분석";#N/A,#N/A,FALSE,"현장품질감사";#N/A,#N/A,FALSE,"현장품질감사"}</definedName>
    <definedName name="ㅠㄴ" hidden="1">{#N/A,#N/A,FALSE,"조골재"}</definedName>
    <definedName name="ㅠㄹ" hidden="1">{#N/A,#N/A,FALSE,"속도"}</definedName>
    <definedName name="ㅠㄹㅇㄴㄴㄹㅇ" hidden="1">{#N/A,#N/A,FALSE,"단가표지"}</definedName>
    <definedName name="ㅠㅁ25">#REF!</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{#N/A,#N/A,FALSE,"조골재"}</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ㅜㅠㅜㅜㅜ">#N/A</definedName>
    <definedName name="ㅠㅠㅠㅠㅠ" hidden="1">{#N/A,#N/A,FALSE,"2~8번"}</definedName>
    <definedName name="ㅡ" hidden="1">{#N/A,#N/A,FALSE,"이태원철근"}</definedName>
    <definedName name="ㅡㅏ">#N/A</definedName>
    <definedName name="ㅡㅓㅛ" hidden="1">{#N/A,#N/A,FALSE,"현장 NCR 분석";#N/A,#N/A,FALSE,"현장품질감사";#N/A,#N/A,FALSE,"현장품질감사"}</definedName>
    <definedName name="ㅣ" hidden="1">[128]대비!#REF!</definedName>
    <definedName name="ㅣ1391">[129]설비!$J$2234</definedName>
    <definedName name="ㅣ650">[130]내역서!#REF!</definedName>
    <definedName name="ㅣ닺" hidden="1">{#N/A,#N/A,FALSE,"ALM-ASISC"}</definedName>
    <definedName name="ㅣㅇ" hidden="1">{#N/A,#N/A,FALSE,"ALM-ASISC"}</definedName>
    <definedName name="ㅣㅈ다" hidden="1">{#N/A,#N/A,FALSE,"ALM-ASISC"}</definedName>
    <definedName name="ㅣ잗" hidden="1">{#N/A,#N/A,FALSE,"ALM-ASISC"}</definedName>
    <definedName name="ㅣ젇" hidden="1">{#N/A,#N/A,FALSE,"ALM-ASISC"}</definedName>
    <definedName name="ㅣ허ㅏㅣ하" hidden="1">{#N/A,#N/A,FALSE,"혼합골재"}</definedName>
    <definedName name="ㅣ허ㅣ호ㅓㅏ" hidden="1">{#N/A,#N/A,FALSE,"조골재"}</definedName>
    <definedName name="ㅣㅏ허ㅏ허ㅏ허ㅏ" hidden="1">{#N/A,#N/A,FALSE,"단가표지"}</definedName>
    <definedName name="ㅣㅏㅓㅎ" hidden="1">{#N/A,#N/A,FALSE,"단가표지"}</definedName>
    <definedName name="ㅣㅏㅓ허ㅏㅓㅎ" hidden="1">{#N/A,#N/A,FALSE,"표지목차"}</definedName>
    <definedName name="ㅣㅏㅓㅣ허ㅏㅎ" hidden="1">{#N/A,#N/A,FALSE,"골재소요량";#N/A,#N/A,FALSE,"골재소요량"}</definedName>
    <definedName name="ㅣㅏㅓㅣ허ㅏㅏ허" hidden="1">{#N/A,#N/A,FALSE,"조골재"}</definedName>
    <definedName name="ㅣㅑㅑ" hidden="1">{#N/A,#N/A,FALSE,"단가표지"}</definedName>
    <definedName name="ㅣㅓㅏ허" hidden="1">{#N/A,#N/A,FALSE,"운반시간"}</definedName>
    <definedName name="ㅣㅓㅏ허ㅏㅣ허ㅏㅓ" hidden="1">{#N/A,#N/A,FALSE,"운반시간"}</definedName>
    <definedName name="ㅣㅚㅓㅏ" hidden="1">{#N/A,#N/A,FALSE,"단가표지"}</definedName>
    <definedName name="ㅣㅣ" localSheetId="0">[26]!Macro10</definedName>
    <definedName name="ㅣㅣ">[26]!Macro10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25" l="1"/>
  <c r="F2695" i="7" l="1"/>
  <c r="F2525" i="7" s="1"/>
  <c r="I41" i="6" s="1"/>
  <c r="E2695" i="7"/>
  <c r="E2525" i="7" s="1"/>
  <c r="H41" i="6" s="1"/>
  <c r="D2695" i="7"/>
  <c r="D2525" i="7" s="1"/>
  <c r="G41" i="6" s="1"/>
  <c r="C2688" i="7"/>
  <c r="C2649" i="7"/>
  <c r="C2638" i="7"/>
  <c r="C2619" i="7"/>
  <c r="F41" i="6" l="1"/>
  <c r="C2695" i="7"/>
  <c r="C2525" i="7" s="1"/>
  <c r="E1198" i="23" l="1"/>
  <c r="E1197" i="23"/>
  <c r="E1196" i="23"/>
  <c r="E1195" i="23"/>
  <c r="E1194" i="23"/>
  <c r="E1181" i="23" l="1"/>
  <c r="E1180" i="23"/>
  <c r="E1179" i="23"/>
  <c r="E1178" i="23"/>
  <c r="F2521" i="7" l="1"/>
  <c r="F2351" i="7" s="1"/>
  <c r="I40" i="6" s="1"/>
  <c r="E2521" i="7"/>
  <c r="E2351" i="7" s="1"/>
  <c r="H40" i="6" s="1"/>
  <c r="D2521" i="7"/>
  <c r="C2514" i="7"/>
  <c r="C2475" i="7"/>
  <c r="C2464" i="7"/>
  <c r="C2445" i="7"/>
  <c r="C2521" i="7" l="1"/>
  <c r="C2351" i="7" s="1"/>
  <c r="D2351" i="7"/>
  <c r="G40" i="6" s="1"/>
  <c r="F40" i="6" s="1"/>
  <c r="I52" i="6" l="1"/>
  <c r="H52" i="6"/>
  <c r="G52" i="6"/>
  <c r="C4451" i="7"/>
  <c r="C4444" i="7"/>
  <c r="C4421" i="7"/>
  <c r="C4405" i="7"/>
  <c r="C4394" i="7"/>
  <c r="C4375" i="7"/>
  <c r="F52" i="6" l="1"/>
  <c r="N1380" i="23" l="1"/>
  <c r="L1380" i="23"/>
  <c r="J1380" i="23"/>
  <c r="L1379" i="23"/>
  <c r="J1379" i="23"/>
  <c r="L1378" i="23"/>
  <c r="J1378" i="23"/>
  <c r="N1376" i="23"/>
  <c r="L1376" i="23"/>
  <c r="J1376" i="23"/>
  <c r="L1375" i="23"/>
  <c r="J1375" i="23"/>
  <c r="L1374" i="23"/>
  <c r="J1374" i="23"/>
  <c r="N1372" i="23"/>
  <c r="L1372" i="23"/>
  <c r="J1372" i="23"/>
  <c r="L1371" i="23"/>
  <c r="L1370" i="23" s="1"/>
  <c r="H221" i="22" s="1"/>
  <c r="J1371" i="23"/>
  <c r="N1369" i="23"/>
  <c r="L1369" i="23"/>
  <c r="J1369" i="23"/>
  <c r="L1368" i="23"/>
  <c r="J1368" i="23"/>
  <c r="M1367" i="23"/>
  <c r="N1367" i="23" s="1"/>
  <c r="I1367" i="23"/>
  <c r="J1367" i="23" s="1"/>
  <c r="M1366" i="23"/>
  <c r="N1366" i="23" s="1"/>
  <c r="I1366" i="23"/>
  <c r="J1366" i="23" s="1"/>
  <c r="M1365" i="23"/>
  <c r="N1365" i="23" s="1"/>
  <c r="I1365" i="23"/>
  <c r="J1365" i="23" s="1"/>
  <c r="N1363" i="23"/>
  <c r="L1363" i="23"/>
  <c r="J1363" i="23"/>
  <c r="N1362" i="23"/>
  <c r="L1362" i="23"/>
  <c r="J1362" i="23"/>
  <c r="G1362" i="23"/>
  <c r="N1361" i="23"/>
  <c r="L1361" i="23"/>
  <c r="J1361" i="23"/>
  <c r="H1361" i="23" s="1"/>
  <c r="G1361" i="23"/>
  <c r="N1359" i="23"/>
  <c r="L1359" i="23"/>
  <c r="J1359" i="23"/>
  <c r="N1358" i="23"/>
  <c r="L1358" i="23"/>
  <c r="J1358" i="23"/>
  <c r="H1358" i="23" s="1"/>
  <c r="G1358" i="23"/>
  <c r="N1351" i="23"/>
  <c r="L1351" i="23"/>
  <c r="J1351" i="23"/>
  <c r="M1347" i="23"/>
  <c r="N1347" i="23" s="1"/>
  <c r="K1347" i="23"/>
  <c r="L1347" i="23" s="1"/>
  <c r="I1347" i="23"/>
  <c r="J1347" i="23" s="1"/>
  <c r="M1346" i="23"/>
  <c r="N1346" i="23" s="1"/>
  <c r="K1346" i="23"/>
  <c r="L1346" i="23" s="1"/>
  <c r="I1346" i="23"/>
  <c r="J1346" i="23" s="1"/>
  <c r="M1345" i="23"/>
  <c r="N1345" i="23" s="1"/>
  <c r="K1345" i="23"/>
  <c r="I1345" i="23"/>
  <c r="J1345" i="23" s="1"/>
  <c r="N1343" i="23"/>
  <c r="L1343" i="23"/>
  <c r="J1343" i="23"/>
  <c r="L1342" i="23"/>
  <c r="J1342" i="23"/>
  <c r="M1341" i="23"/>
  <c r="N1341" i="23" s="1"/>
  <c r="K1341" i="23"/>
  <c r="L1341" i="23" s="1"/>
  <c r="I1341" i="23"/>
  <c r="M1340" i="23"/>
  <c r="K1340" i="23"/>
  <c r="L1340" i="23" s="1"/>
  <c r="I1340" i="23"/>
  <c r="J1340" i="23" s="1"/>
  <c r="N1337" i="23"/>
  <c r="L1337" i="23"/>
  <c r="J1337" i="23"/>
  <c r="N1331" i="23"/>
  <c r="L1331" i="23"/>
  <c r="J1331" i="23"/>
  <c r="N1328" i="23"/>
  <c r="L1328" i="23"/>
  <c r="J1328" i="23"/>
  <c r="N1325" i="23"/>
  <c r="L1325" i="23"/>
  <c r="J1325" i="23"/>
  <c r="N1322" i="23"/>
  <c r="L1322" i="23"/>
  <c r="J1322" i="23"/>
  <c r="N1315" i="23"/>
  <c r="L1315" i="23"/>
  <c r="J1315" i="23"/>
  <c r="L1314" i="23"/>
  <c r="J1314" i="23"/>
  <c r="L1313" i="23"/>
  <c r="J1313" i="23"/>
  <c r="N1312" i="23"/>
  <c r="J1312" i="23"/>
  <c r="M1311" i="23"/>
  <c r="N1311" i="23" s="1"/>
  <c r="K1311" i="23"/>
  <c r="L1311" i="23" s="1"/>
  <c r="I1311" i="23"/>
  <c r="M1310" i="23"/>
  <c r="N1310" i="23" s="1"/>
  <c r="K1310" i="23"/>
  <c r="L1310" i="23" s="1"/>
  <c r="I1310" i="23"/>
  <c r="J1310" i="23" s="1"/>
  <c r="M1309" i="23"/>
  <c r="K1309" i="23"/>
  <c r="L1309" i="23" s="1"/>
  <c r="I1309" i="23"/>
  <c r="J1309" i="23" s="1"/>
  <c r="M1308" i="23"/>
  <c r="N1308" i="23" s="1"/>
  <c r="K1308" i="23"/>
  <c r="L1308" i="23" s="1"/>
  <c r="I1308" i="23"/>
  <c r="M1307" i="23"/>
  <c r="N1307" i="23" s="1"/>
  <c r="I1307" i="23"/>
  <c r="J1307" i="23" s="1"/>
  <c r="N1305" i="23"/>
  <c r="L1305" i="23"/>
  <c r="J1305" i="23"/>
  <c r="L1304" i="23"/>
  <c r="J1304" i="23"/>
  <c r="L1303" i="23"/>
  <c r="J1303" i="23"/>
  <c r="N1302" i="23"/>
  <c r="J1302" i="23"/>
  <c r="M1301" i="23"/>
  <c r="K1301" i="23"/>
  <c r="L1301" i="23" s="1"/>
  <c r="I1301" i="23"/>
  <c r="J1301" i="23" s="1"/>
  <c r="M1300" i="23"/>
  <c r="N1300" i="23" s="1"/>
  <c r="K1300" i="23"/>
  <c r="L1300" i="23" s="1"/>
  <c r="I1300" i="23"/>
  <c r="M1299" i="23"/>
  <c r="I1299" i="23"/>
  <c r="J1299" i="23" s="1"/>
  <c r="M1298" i="23"/>
  <c r="I1298" i="23"/>
  <c r="J1298" i="23" s="1"/>
  <c r="N1296" i="23"/>
  <c r="L1296" i="23"/>
  <c r="J1296" i="23"/>
  <c r="N1292" i="23"/>
  <c r="L1292" i="23"/>
  <c r="J1292" i="23"/>
  <c r="L1291" i="23"/>
  <c r="J1291" i="23"/>
  <c r="L1290" i="23"/>
  <c r="J1290" i="23"/>
  <c r="N1289" i="23"/>
  <c r="J1289" i="23"/>
  <c r="M1288" i="23"/>
  <c r="N1288" i="23" s="1"/>
  <c r="K1288" i="23"/>
  <c r="L1288" i="23" s="1"/>
  <c r="I1288" i="23"/>
  <c r="M1287" i="23"/>
  <c r="N1287" i="23" s="1"/>
  <c r="K1287" i="23"/>
  <c r="L1287" i="23" s="1"/>
  <c r="I1287" i="23"/>
  <c r="J1287" i="23" s="1"/>
  <c r="N1285" i="23"/>
  <c r="L1285" i="23"/>
  <c r="J1285" i="23"/>
  <c r="L1284" i="23"/>
  <c r="J1284" i="23"/>
  <c r="L1283" i="23"/>
  <c r="J1283" i="23"/>
  <c r="N1282" i="23"/>
  <c r="J1282" i="23"/>
  <c r="M1281" i="23"/>
  <c r="N1281" i="23" s="1"/>
  <c r="K1281" i="23"/>
  <c r="L1281" i="23" s="1"/>
  <c r="I1281" i="23"/>
  <c r="J1281" i="23" s="1"/>
  <c r="M1280" i="23"/>
  <c r="N1280" i="23" s="1"/>
  <c r="K1280" i="23"/>
  <c r="I1280" i="23"/>
  <c r="J1280" i="23" s="1"/>
  <c r="M1279" i="23"/>
  <c r="N1279" i="23" s="1"/>
  <c r="I1279" i="23"/>
  <c r="J1279" i="23" s="1"/>
  <c r="N1277" i="23"/>
  <c r="L1277" i="23"/>
  <c r="J1277" i="23"/>
  <c r="L1276" i="23"/>
  <c r="J1276" i="23"/>
  <c r="L1275" i="23"/>
  <c r="J1275" i="23"/>
  <c r="N1274" i="23"/>
  <c r="J1274" i="23"/>
  <c r="M1273" i="23"/>
  <c r="N1273" i="23" s="1"/>
  <c r="K1273" i="23"/>
  <c r="I1273" i="23"/>
  <c r="J1273" i="23" s="1"/>
  <c r="M1272" i="23"/>
  <c r="N1272" i="23" s="1"/>
  <c r="I1272" i="23"/>
  <c r="J1272" i="23" s="1"/>
  <c r="M1271" i="23"/>
  <c r="N1271" i="23" s="1"/>
  <c r="I1271" i="23"/>
  <c r="J1271" i="23" s="1"/>
  <c r="N1269" i="23"/>
  <c r="L1269" i="23"/>
  <c r="J1269" i="23"/>
  <c r="L1268" i="23"/>
  <c r="J1268" i="23"/>
  <c r="L1267" i="23"/>
  <c r="J1267" i="23"/>
  <c r="N1266" i="23"/>
  <c r="J1266" i="23"/>
  <c r="M1265" i="23"/>
  <c r="N1265" i="23" s="1"/>
  <c r="K1265" i="23"/>
  <c r="L1265" i="23" s="1"/>
  <c r="I1265" i="23"/>
  <c r="J1265" i="23" s="1"/>
  <c r="M1264" i="23"/>
  <c r="K1264" i="23"/>
  <c r="L1264" i="23" s="1"/>
  <c r="I1264" i="23"/>
  <c r="J1264" i="23" s="1"/>
  <c r="M1263" i="23"/>
  <c r="N1263" i="23" s="1"/>
  <c r="I1263" i="23"/>
  <c r="N1261" i="23"/>
  <c r="L1261" i="23"/>
  <c r="J1261" i="23"/>
  <c r="L1260" i="23"/>
  <c r="J1260" i="23"/>
  <c r="L1259" i="23"/>
  <c r="J1259" i="23"/>
  <c r="N1258" i="23"/>
  <c r="J1258" i="23"/>
  <c r="M1257" i="23"/>
  <c r="N1257" i="23" s="1"/>
  <c r="K1257" i="23"/>
  <c r="L1257" i="23" s="1"/>
  <c r="I1257" i="23"/>
  <c r="J1257" i="23" s="1"/>
  <c r="M1256" i="23"/>
  <c r="I1256" i="23"/>
  <c r="J1256" i="23" s="1"/>
  <c r="N1254" i="23"/>
  <c r="L1254" i="23"/>
  <c r="J1254" i="23"/>
  <c r="N1247" i="23"/>
  <c r="L1247" i="23"/>
  <c r="J1247" i="23"/>
  <c r="N1243" i="23"/>
  <c r="L1243" i="23"/>
  <c r="J1243" i="23"/>
  <c r="N1239" i="23"/>
  <c r="L1239" i="23"/>
  <c r="J1239" i="23"/>
  <c r="N1233" i="23"/>
  <c r="L1233" i="23"/>
  <c r="J1233" i="23"/>
  <c r="N1223" i="23"/>
  <c r="L1223" i="23"/>
  <c r="J1223" i="23"/>
  <c r="N1219" i="23"/>
  <c r="L1219" i="23"/>
  <c r="J1219" i="23"/>
  <c r="N1212" i="23"/>
  <c r="L1212" i="23"/>
  <c r="J1212" i="23"/>
  <c r="N1209" i="23"/>
  <c r="L1209" i="23"/>
  <c r="J1209" i="23"/>
  <c r="L1176" i="23"/>
  <c r="J1176" i="23"/>
  <c r="N1157" i="23"/>
  <c r="L1157" i="23"/>
  <c r="J1157" i="23"/>
  <c r="N1153" i="23"/>
  <c r="L1153" i="23"/>
  <c r="J1153" i="23"/>
  <c r="N1145" i="23"/>
  <c r="L1145" i="23"/>
  <c r="J1145" i="23"/>
  <c r="N1139" i="23"/>
  <c r="L1139" i="23"/>
  <c r="J1139" i="23"/>
  <c r="N1128" i="23"/>
  <c r="L1128" i="23"/>
  <c r="J1128" i="23"/>
  <c r="N1120" i="23"/>
  <c r="L1120" i="23"/>
  <c r="J1120" i="23"/>
  <c r="N1115" i="23"/>
  <c r="L1115" i="23"/>
  <c r="J1115" i="23"/>
  <c r="N1111" i="23"/>
  <c r="L1111" i="23"/>
  <c r="J1111" i="23"/>
  <c r="M1107" i="23"/>
  <c r="N1107" i="23" s="1"/>
  <c r="K1107" i="23"/>
  <c r="L1107" i="23" s="1"/>
  <c r="I1107" i="23"/>
  <c r="J1107" i="23" s="1"/>
  <c r="N1105" i="23"/>
  <c r="L1105" i="23"/>
  <c r="J1105" i="23"/>
  <c r="M1104" i="23"/>
  <c r="N1104" i="23" s="1"/>
  <c r="K1104" i="23"/>
  <c r="L1104" i="23" s="1"/>
  <c r="I1104" i="23"/>
  <c r="J1104" i="23" s="1"/>
  <c r="N1100" i="23"/>
  <c r="L1100" i="23"/>
  <c r="J1100" i="23"/>
  <c r="M1098" i="23"/>
  <c r="N1098" i="23" s="1"/>
  <c r="K1098" i="23"/>
  <c r="L1098" i="23" s="1"/>
  <c r="I1098" i="23"/>
  <c r="M1095" i="23"/>
  <c r="N1095" i="23" s="1"/>
  <c r="K1095" i="23"/>
  <c r="L1095" i="23" s="1"/>
  <c r="I1095" i="23"/>
  <c r="J1095" i="23" s="1"/>
  <c r="M1094" i="23"/>
  <c r="N1094" i="23" s="1"/>
  <c r="K1094" i="23"/>
  <c r="L1094" i="23" s="1"/>
  <c r="I1094" i="23"/>
  <c r="J1094" i="23" s="1"/>
  <c r="M1093" i="23"/>
  <c r="N1093" i="23" s="1"/>
  <c r="K1093" i="23"/>
  <c r="L1093" i="23" s="1"/>
  <c r="I1093" i="23"/>
  <c r="M1092" i="23"/>
  <c r="N1092" i="23" s="1"/>
  <c r="I1092" i="23"/>
  <c r="J1092" i="23" s="1"/>
  <c r="M1091" i="23"/>
  <c r="N1091" i="23" s="1"/>
  <c r="K1091" i="23"/>
  <c r="L1091" i="23" s="1"/>
  <c r="I1091" i="23"/>
  <c r="J1091" i="23" s="1"/>
  <c r="M1090" i="23"/>
  <c r="N1090" i="23" s="1"/>
  <c r="I1090" i="23"/>
  <c r="J1090" i="23" s="1"/>
  <c r="M1089" i="23"/>
  <c r="N1089" i="23" s="1"/>
  <c r="K1089" i="23"/>
  <c r="L1089" i="23" s="1"/>
  <c r="I1089" i="23"/>
  <c r="J1089" i="23" s="1"/>
  <c r="M1088" i="23"/>
  <c r="N1088" i="23" s="1"/>
  <c r="K1088" i="23"/>
  <c r="L1088" i="23" s="1"/>
  <c r="I1088" i="23"/>
  <c r="J1088" i="23" s="1"/>
  <c r="N1087" i="23"/>
  <c r="L1087" i="23"/>
  <c r="J1087" i="23"/>
  <c r="N1085" i="23"/>
  <c r="L1085" i="23"/>
  <c r="J1085" i="23"/>
  <c r="N1083" i="23"/>
  <c r="L1083" i="23"/>
  <c r="J1083" i="23"/>
  <c r="M1081" i="23"/>
  <c r="N1081" i="23" s="1"/>
  <c r="I1081" i="23"/>
  <c r="J1081" i="23" s="1"/>
  <c r="N1078" i="23"/>
  <c r="L1078" i="23"/>
  <c r="J1078" i="23"/>
  <c r="M1076" i="23"/>
  <c r="N1076" i="23" s="1"/>
  <c r="K1076" i="23"/>
  <c r="L1076" i="23" s="1"/>
  <c r="I1076" i="23"/>
  <c r="M1074" i="23"/>
  <c r="N1074" i="23" s="1"/>
  <c r="I1074" i="23"/>
  <c r="J1074" i="23" s="1"/>
  <c r="N1073" i="23"/>
  <c r="L1073" i="23"/>
  <c r="M1072" i="23"/>
  <c r="N1072" i="23" s="1"/>
  <c r="K1072" i="23"/>
  <c r="L1072" i="23" s="1"/>
  <c r="I1072" i="23"/>
  <c r="J1072" i="23" s="1"/>
  <c r="M1071" i="23"/>
  <c r="N1071" i="23" s="1"/>
  <c r="K1071" i="23"/>
  <c r="L1071" i="23" s="1"/>
  <c r="I1071" i="23"/>
  <c r="J1071" i="23" s="1"/>
  <c r="N1070" i="23"/>
  <c r="J1070" i="23"/>
  <c r="N1067" i="23"/>
  <c r="L1067" i="23"/>
  <c r="J1067" i="23"/>
  <c r="M1065" i="23"/>
  <c r="N1065" i="23" s="1"/>
  <c r="K1065" i="23"/>
  <c r="L1065" i="23" s="1"/>
  <c r="I1065" i="23"/>
  <c r="J1065" i="23" s="1"/>
  <c r="M1063" i="23"/>
  <c r="N1063" i="23" s="1"/>
  <c r="I1063" i="23"/>
  <c r="J1063" i="23" s="1"/>
  <c r="N1062" i="23"/>
  <c r="L1062" i="23"/>
  <c r="M1061" i="23"/>
  <c r="N1061" i="23" s="1"/>
  <c r="K1061" i="23"/>
  <c r="L1061" i="23" s="1"/>
  <c r="I1061" i="23"/>
  <c r="J1061" i="23" s="1"/>
  <c r="M1060" i="23"/>
  <c r="N1060" i="23" s="1"/>
  <c r="K1060" i="23"/>
  <c r="L1060" i="23" s="1"/>
  <c r="I1060" i="23"/>
  <c r="J1060" i="23" s="1"/>
  <c r="N1059" i="23"/>
  <c r="J1059" i="23"/>
  <c r="N1056" i="23"/>
  <c r="L1056" i="23"/>
  <c r="J1056" i="23"/>
  <c r="M1054" i="23"/>
  <c r="N1054" i="23" s="1"/>
  <c r="K1054" i="23"/>
  <c r="L1054" i="23" s="1"/>
  <c r="I1054" i="23"/>
  <c r="J1054" i="23" s="1"/>
  <c r="M1052" i="23"/>
  <c r="N1052" i="23" s="1"/>
  <c r="I1052" i="23"/>
  <c r="N1051" i="23"/>
  <c r="L1051" i="23"/>
  <c r="M1050" i="23"/>
  <c r="N1050" i="23" s="1"/>
  <c r="K1050" i="23"/>
  <c r="L1050" i="23" s="1"/>
  <c r="I1050" i="23"/>
  <c r="M1049" i="23"/>
  <c r="N1049" i="23" s="1"/>
  <c r="K1049" i="23"/>
  <c r="L1049" i="23" s="1"/>
  <c r="I1049" i="23"/>
  <c r="J1049" i="23" s="1"/>
  <c r="N1048" i="23"/>
  <c r="J1048" i="23"/>
  <c r="N1045" i="23"/>
  <c r="L1045" i="23"/>
  <c r="J1045" i="23"/>
  <c r="M1044" i="23"/>
  <c r="N1044" i="23" s="1"/>
  <c r="I1044" i="23"/>
  <c r="M1043" i="23"/>
  <c r="N1043" i="23" s="1"/>
  <c r="I1043" i="23"/>
  <c r="M1042" i="23"/>
  <c r="N1042" i="23" s="1"/>
  <c r="I1042" i="23"/>
  <c r="J1042" i="23" s="1"/>
  <c r="M1041" i="23"/>
  <c r="N1041" i="23" s="1"/>
  <c r="I1041" i="23"/>
  <c r="J1041" i="23" s="1"/>
  <c r="M1040" i="23"/>
  <c r="N1040" i="23" s="1"/>
  <c r="I1040" i="23"/>
  <c r="M1039" i="23"/>
  <c r="N1039" i="23" s="1"/>
  <c r="I1039" i="23"/>
  <c r="J1039" i="23" s="1"/>
  <c r="M1038" i="23"/>
  <c r="N1038" i="23" s="1"/>
  <c r="I1038" i="23"/>
  <c r="J1038" i="23" s="1"/>
  <c r="M1037" i="23"/>
  <c r="N1037" i="23" s="1"/>
  <c r="I1037" i="23"/>
  <c r="M1036" i="23"/>
  <c r="N1036" i="23" s="1"/>
  <c r="I1036" i="23"/>
  <c r="J1036" i="23" s="1"/>
  <c r="M1035" i="23"/>
  <c r="N1035" i="23" s="1"/>
  <c r="I1035" i="23"/>
  <c r="J1035" i="23" s="1"/>
  <c r="M1034" i="23"/>
  <c r="N1034" i="23" s="1"/>
  <c r="I1034" i="23"/>
  <c r="N1032" i="23"/>
  <c r="L1032" i="23"/>
  <c r="J1032" i="23"/>
  <c r="M1030" i="23"/>
  <c r="N1030" i="23" s="1"/>
  <c r="K1030" i="23"/>
  <c r="I1030" i="23"/>
  <c r="J1030" i="23" s="1"/>
  <c r="M1028" i="23"/>
  <c r="N1028" i="23" s="1"/>
  <c r="I1028" i="23"/>
  <c r="N1027" i="23"/>
  <c r="L1027" i="23"/>
  <c r="M1026" i="23"/>
  <c r="N1026" i="23" s="1"/>
  <c r="K1026" i="23"/>
  <c r="I1026" i="23"/>
  <c r="J1026" i="23" s="1"/>
  <c r="M1025" i="23"/>
  <c r="N1025" i="23" s="1"/>
  <c r="K1025" i="23"/>
  <c r="L1025" i="23" s="1"/>
  <c r="I1025" i="23"/>
  <c r="J1025" i="23" s="1"/>
  <c r="N1024" i="23"/>
  <c r="J1024" i="23"/>
  <c r="N1021" i="23"/>
  <c r="L1021" i="23"/>
  <c r="J1021" i="23"/>
  <c r="M1020" i="23"/>
  <c r="N1020" i="23" s="1"/>
  <c r="I1020" i="23"/>
  <c r="J1020" i="23" s="1"/>
  <c r="M1019" i="23"/>
  <c r="N1019" i="23" s="1"/>
  <c r="I1019" i="23"/>
  <c r="J1019" i="23" s="1"/>
  <c r="M1018" i="23"/>
  <c r="N1018" i="23" s="1"/>
  <c r="I1018" i="23"/>
  <c r="J1018" i="23" s="1"/>
  <c r="M1017" i="23"/>
  <c r="N1017" i="23" s="1"/>
  <c r="I1017" i="23"/>
  <c r="J1017" i="23" s="1"/>
  <c r="M1016" i="23"/>
  <c r="N1016" i="23" s="1"/>
  <c r="I1016" i="23"/>
  <c r="J1016" i="23" s="1"/>
  <c r="M1015" i="23"/>
  <c r="N1015" i="23" s="1"/>
  <c r="I1015" i="23"/>
  <c r="J1015" i="23" s="1"/>
  <c r="M1014" i="23"/>
  <c r="N1014" i="23" s="1"/>
  <c r="I1014" i="23"/>
  <c r="M1013" i="23"/>
  <c r="N1013" i="23" s="1"/>
  <c r="I1013" i="23"/>
  <c r="J1013" i="23" s="1"/>
  <c r="M1012" i="23"/>
  <c r="N1012" i="23" s="1"/>
  <c r="I1012" i="23"/>
  <c r="M1011" i="23"/>
  <c r="N1011" i="23" s="1"/>
  <c r="I1011" i="23"/>
  <c r="M1010" i="23"/>
  <c r="N1010" i="23" s="1"/>
  <c r="I1010" i="23"/>
  <c r="J1010" i="23" s="1"/>
  <c r="M1009" i="23"/>
  <c r="N1009" i="23" s="1"/>
  <c r="I1009" i="23"/>
  <c r="J1009" i="23" s="1"/>
  <c r="M1008" i="23"/>
  <c r="N1008" i="23" s="1"/>
  <c r="I1008" i="23"/>
  <c r="M1007" i="23"/>
  <c r="N1007" i="23" s="1"/>
  <c r="I1007" i="23"/>
  <c r="J1007" i="23" s="1"/>
  <c r="M1006" i="23"/>
  <c r="N1006" i="23" s="1"/>
  <c r="I1006" i="23"/>
  <c r="J1006" i="23" s="1"/>
  <c r="N1004" i="23"/>
  <c r="L1004" i="23"/>
  <c r="J1004" i="23"/>
  <c r="M1002" i="23"/>
  <c r="N1002" i="23" s="1"/>
  <c r="K1002" i="23"/>
  <c r="L1002" i="23" s="1"/>
  <c r="I1002" i="23"/>
  <c r="J1002" i="23" s="1"/>
  <c r="M1000" i="23"/>
  <c r="N1000" i="23" s="1"/>
  <c r="I1000" i="23"/>
  <c r="N999" i="23"/>
  <c r="L999" i="23"/>
  <c r="M998" i="23"/>
  <c r="N998" i="23" s="1"/>
  <c r="K998" i="23"/>
  <c r="L998" i="23" s="1"/>
  <c r="I998" i="23"/>
  <c r="M997" i="23"/>
  <c r="K997" i="23"/>
  <c r="L997" i="23" s="1"/>
  <c r="I997" i="23"/>
  <c r="J997" i="23" s="1"/>
  <c r="N996" i="23"/>
  <c r="J996" i="23"/>
  <c r="N993" i="23"/>
  <c r="L993" i="23"/>
  <c r="J993" i="23"/>
  <c r="M992" i="23"/>
  <c r="N992" i="23" s="1"/>
  <c r="K992" i="23"/>
  <c r="L992" i="23" s="1"/>
  <c r="I992" i="23"/>
  <c r="J992" i="23" s="1"/>
  <c r="M991" i="23"/>
  <c r="N991" i="23" s="1"/>
  <c r="I991" i="23"/>
  <c r="M990" i="23"/>
  <c r="N990" i="23" s="1"/>
  <c r="I990" i="23"/>
  <c r="M989" i="23"/>
  <c r="N989" i="23" s="1"/>
  <c r="I989" i="23"/>
  <c r="M988" i="23"/>
  <c r="N988" i="23" s="1"/>
  <c r="I988" i="23"/>
  <c r="M987" i="23"/>
  <c r="N987" i="23" s="1"/>
  <c r="I987" i="23"/>
  <c r="N985" i="23"/>
  <c r="L985" i="23"/>
  <c r="J985" i="23"/>
  <c r="M984" i="23"/>
  <c r="K984" i="23"/>
  <c r="L984" i="23" s="1"/>
  <c r="I984" i="23"/>
  <c r="J984" i="23" s="1"/>
  <c r="M983" i="23"/>
  <c r="N983" i="23" s="1"/>
  <c r="I983" i="23"/>
  <c r="J983" i="23" s="1"/>
  <c r="M982" i="23"/>
  <c r="N982" i="23" s="1"/>
  <c r="I982" i="23"/>
  <c r="M981" i="23"/>
  <c r="I981" i="23"/>
  <c r="J981" i="23" s="1"/>
  <c r="M980" i="23"/>
  <c r="N980" i="23" s="1"/>
  <c r="I980" i="23"/>
  <c r="J980" i="23" s="1"/>
  <c r="M979" i="23"/>
  <c r="N979" i="23" s="1"/>
  <c r="I979" i="23"/>
  <c r="N977" i="23"/>
  <c r="L977" i="23"/>
  <c r="J977" i="23"/>
  <c r="M976" i="23"/>
  <c r="N976" i="23" s="1"/>
  <c r="K976" i="23"/>
  <c r="L976" i="23" s="1"/>
  <c r="I976" i="23"/>
  <c r="M975" i="23"/>
  <c r="N975" i="23" s="1"/>
  <c r="I975" i="23"/>
  <c r="J975" i="23" s="1"/>
  <c r="M974" i="23"/>
  <c r="N974" i="23" s="1"/>
  <c r="I974" i="23"/>
  <c r="J974" i="23" s="1"/>
  <c r="M973" i="23"/>
  <c r="N973" i="23" s="1"/>
  <c r="I973" i="23"/>
  <c r="M972" i="23"/>
  <c r="N972" i="23" s="1"/>
  <c r="I972" i="23"/>
  <c r="J972" i="23" s="1"/>
  <c r="M971" i="23"/>
  <c r="N971" i="23" s="1"/>
  <c r="I971" i="23"/>
  <c r="N969" i="23"/>
  <c r="L969" i="23"/>
  <c r="J969" i="23"/>
  <c r="M968" i="23"/>
  <c r="N968" i="23" s="1"/>
  <c r="K968" i="23"/>
  <c r="L968" i="23" s="1"/>
  <c r="I968" i="23"/>
  <c r="J968" i="23" s="1"/>
  <c r="M967" i="23"/>
  <c r="N967" i="23" s="1"/>
  <c r="I967" i="23"/>
  <c r="J967" i="23" s="1"/>
  <c r="M966" i="23"/>
  <c r="N966" i="23" s="1"/>
  <c r="I966" i="23"/>
  <c r="J966" i="23" s="1"/>
  <c r="M965" i="23"/>
  <c r="I965" i="23"/>
  <c r="J965" i="23" s="1"/>
  <c r="M964" i="23"/>
  <c r="N964" i="23" s="1"/>
  <c r="I964" i="23"/>
  <c r="M963" i="23"/>
  <c r="N963" i="23" s="1"/>
  <c r="I963" i="23"/>
  <c r="J963" i="23" s="1"/>
  <c r="N961" i="23"/>
  <c r="L961" i="23"/>
  <c r="J961" i="23"/>
  <c r="M960" i="23"/>
  <c r="N960" i="23" s="1"/>
  <c r="K960" i="23"/>
  <c r="L960" i="23" s="1"/>
  <c r="I960" i="23"/>
  <c r="J960" i="23" s="1"/>
  <c r="M959" i="23"/>
  <c r="N959" i="23" s="1"/>
  <c r="I959" i="23"/>
  <c r="M958" i="23"/>
  <c r="N958" i="23" s="1"/>
  <c r="I958" i="23"/>
  <c r="N956" i="23"/>
  <c r="L956" i="23"/>
  <c r="J956" i="23"/>
  <c r="M955" i="23"/>
  <c r="N955" i="23" s="1"/>
  <c r="K955" i="23"/>
  <c r="L955" i="23" s="1"/>
  <c r="I955" i="23"/>
  <c r="M954" i="23"/>
  <c r="N954" i="23" s="1"/>
  <c r="K954" i="23"/>
  <c r="I954" i="23"/>
  <c r="J954" i="23" s="1"/>
  <c r="N952" i="23"/>
  <c r="L952" i="23"/>
  <c r="J952" i="23"/>
  <c r="M951" i="23"/>
  <c r="N951" i="23" s="1"/>
  <c r="K951" i="23"/>
  <c r="L951" i="23" s="1"/>
  <c r="I951" i="23"/>
  <c r="J951" i="23" s="1"/>
  <c r="M950" i="23"/>
  <c r="N950" i="23" s="1"/>
  <c r="I950" i="23"/>
  <c r="J950" i="23" s="1"/>
  <c r="N948" i="23"/>
  <c r="L948" i="23"/>
  <c r="J948" i="23"/>
  <c r="M947" i="23"/>
  <c r="N947" i="23" s="1"/>
  <c r="K947" i="23"/>
  <c r="L947" i="23" s="1"/>
  <c r="I947" i="23"/>
  <c r="J947" i="23" s="1"/>
  <c r="M946" i="23"/>
  <c r="N946" i="23" s="1"/>
  <c r="I946" i="23"/>
  <c r="N944" i="23"/>
  <c r="L944" i="23"/>
  <c r="J944" i="23"/>
  <c r="N943" i="23"/>
  <c r="J943" i="23"/>
  <c r="M941" i="23"/>
  <c r="N941" i="23" s="1"/>
  <c r="K941" i="23"/>
  <c r="L941" i="23" s="1"/>
  <c r="I941" i="23"/>
  <c r="J941" i="23" s="1"/>
  <c r="M940" i="23"/>
  <c r="N940" i="23" s="1"/>
  <c r="K940" i="23"/>
  <c r="L940" i="23" s="1"/>
  <c r="I940" i="23"/>
  <c r="J940" i="23" s="1"/>
  <c r="N938" i="23"/>
  <c r="L938" i="23"/>
  <c r="J938" i="23"/>
  <c r="N937" i="23"/>
  <c r="J937" i="23"/>
  <c r="M935" i="23"/>
  <c r="N935" i="23" s="1"/>
  <c r="K935" i="23"/>
  <c r="L935" i="23" s="1"/>
  <c r="I935" i="23"/>
  <c r="J935" i="23" s="1"/>
  <c r="M934" i="23"/>
  <c r="N934" i="23" s="1"/>
  <c r="K934" i="23"/>
  <c r="L934" i="23" s="1"/>
  <c r="I934" i="23"/>
  <c r="N932" i="23"/>
  <c r="L932" i="23"/>
  <c r="J932" i="23"/>
  <c r="M930" i="23"/>
  <c r="N930" i="23" s="1"/>
  <c r="K930" i="23"/>
  <c r="L930" i="23" s="1"/>
  <c r="I930" i="23"/>
  <c r="J930" i="23" s="1"/>
  <c r="N928" i="23"/>
  <c r="L928" i="23"/>
  <c r="J928" i="23"/>
  <c r="M927" i="23"/>
  <c r="N927" i="23" s="1"/>
  <c r="K927" i="23"/>
  <c r="L927" i="23" s="1"/>
  <c r="I927" i="23"/>
  <c r="J927" i="23" s="1"/>
  <c r="M926" i="23"/>
  <c r="N926" i="23" s="1"/>
  <c r="I926" i="23"/>
  <c r="J926" i="23" s="1"/>
  <c r="M925" i="23"/>
  <c r="N925" i="23" s="1"/>
  <c r="K925" i="23"/>
  <c r="L925" i="23" s="1"/>
  <c r="I925" i="23"/>
  <c r="J925" i="23" s="1"/>
  <c r="M924" i="23"/>
  <c r="N924" i="23" s="1"/>
  <c r="I924" i="23"/>
  <c r="M921" i="23"/>
  <c r="N921" i="23" s="1"/>
  <c r="I921" i="23"/>
  <c r="M920" i="23"/>
  <c r="N920" i="23" s="1"/>
  <c r="K920" i="23"/>
  <c r="L920" i="23" s="1"/>
  <c r="I920" i="23"/>
  <c r="M919" i="23"/>
  <c r="N919" i="23" s="1"/>
  <c r="K919" i="23"/>
  <c r="L919" i="23" s="1"/>
  <c r="I919" i="23"/>
  <c r="J919" i="23" s="1"/>
  <c r="N918" i="23"/>
  <c r="L918" i="23"/>
  <c r="J918" i="23"/>
  <c r="N916" i="23"/>
  <c r="L916" i="23"/>
  <c r="J916" i="23"/>
  <c r="M915" i="23"/>
  <c r="N915" i="23" s="1"/>
  <c r="K915" i="23"/>
  <c r="I915" i="23"/>
  <c r="J915" i="23" s="1"/>
  <c r="M914" i="23"/>
  <c r="N914" i="23" s="1"/>
  <c r="I914" i="23"/>
  <c r="J914" i="23" s="1"/>
  <c r="M913" i="23"/>
  <c r="N913" i="23" s="1"/>
  <c r="K913" i="23"/>
  <c r="L913" i="23" s="1"/>
  <c r="I913" i="23"/>
  <c r="J913" i="23" s="1"/>
  <c r="M912" i="23"/>
  <c r="N912" i="23" s="1"/>
  <c r="I912" i="23"/>
  <c r="J912" i="23" s="1"/>
  <c r="M911" i="23"/>
  <c r="N911" i="23" s="1"/>
  <c r="I911" i="23"/>
  <c r="J911" i="23" s="1"/>
  <c r="N909" i="23"/>
  <c r="L909" i="23"/>
  <c r="J909" i="23"/>
  <c r="M908" i="23"/>
  <c r="N908" i="23" s="1"/>
  <c r="K908" i="23"/>
  <c r="L908" i="23" s="1"/>
  <c r="I908" i="23"/>
  <c r="M907" i="23"/>
  <c r="N907" i="23" s="1"/>
  <c r="I907" i="23"/>
  <c r="M906" i="23"/>
  <c r="N906" i="23" s="1"/>
  <c r="K906" i="23"/>
  <c r="L906" i="23" s="1"/>
  <c r="I906" i="23"/>
  <c r="J906" i="23" s="1"/>
  <c r="M905" i="23"/>
  <c r="N905" i="23" s="1"/>
  <c r="I905" i="23"/>
  <c r="J905" i="23" s="1"/>
  <c r="M904" i="23"/>
  <c r="N904" i="23" s="1"/>
  <c r="I904" i="23"/>
  <c r="J904" i="23" s="1"/>
  <c r="M903" i="23"/>
  <c r="N903" i="23" s="1"/>
  <c r="I903" i="23"/>
  <c r="M902" i="23"/>
  <c r="N902" i="23" s="1"/>
  <c r="I902" i="23"/>
  <c r="M901" i="23"/>
  <c r="N901" i="23" s="1"/>
  <c r="I901" i="23"/>
  <c r="M900" i="23"/>
  <c r="N900" i="23" s="1"/>
  <c r="I900" i="23"/>
  <c r="J900" i="23" s="1"/>
  <c r="M899" i="23"/>
  <c r="N899" i="23" s="1"/>
  <c r="I899" i="23"/>
  <c r="N897" i="23"/>
  <c r="L897" i="23"/>
  <c r="J897" i="23"/>
  <c r="N892" i="23"/>
  <c r="L892" i="23"/>
  <c r="J892" i="23"/>
  <c r="M891" i="23"/>
  <c r="N891" i="23" s="1"/>
  <c r="K891" i="23"/>
  <c r="L891" i="23" s="1"/>
  <c r="I891" i="23"/>
  <c r="J891" i="23" s="1"/>
  <c r="M890" i="23"/>
  <c r="N890" i="23" s="1"/>
  <c r="I890" i="23"/>
  <c r="J890" i="23" s="1"/>
  <c r="N888" i="23"/>
  <c r="L888" i="23"/>
  <c r="J888" i="23"/>
  <c r="M887" i="23"/>
  <c r="N887" i="23" s="1"/>
  <c r="K887" i="23"/>
  <c r="L887" i="23" s="1"/>
  <c r="I887" i="23"/>
  <c r="J887" i="23" s="1"/>
  <c r="M886" i="23"/>
  <c r="N886" i="23" s="1"/>
  <c r="I886" i="23"/>
  <c r="J886" i="23" s="1"/>
  <c r="N884" i="23"/>
  <c r="L884" i="23"/>
  <c r="J884" i="23"/>
  <c r="M883" i="23"/>
  <c r="N883" i="23" s="1"/>
  <c r="K883" i="23"/>
  <c r="L883" i="23" s="1"/>
  <c r="I883" i="23"/>
  <c r="J883" i="23" s="1"/>
  <c r="M882" i="23"/>
  <c r="N882" i="23" s="1"/>
  <c r="I882" i="23"/>
  <c r="J882" i="23" s="1"/>
  <c r="M881" i="23"/>
  <c r="N881" i="23" s="1"/>
  <c r="K881" i="23"/>
  <c r="L881" i="23" s="1"/>
  <c r="I881" i="23"/>
  <c r="J881" i="23" s="1"/>
  <c r="M880" i="23"/>
  <c r="N880" i="23" s="1"/>
  <c r="I880" i="23"/>
  <c r="M877" i="23"/>
  <c r="N877" i="23" s="1"/>
  <c r="I877" i="23"/>
  <c r="M876" i="23"/>
  <c r="N876" i="23" s="1"/>
  <c r="K876" i="23"/>
  <c r="I876" i="23"/>
  <c r="J876" i="23" s="1"/>
  <c r="M875" i="23"/>
  <c r="N875" i="23" s="1"/>
  <c r="K875" i="23"/>
  <c r="L875" i="23" s="1"/>
  <c r="I875" i="23"/>
  <c r="J875" i="23" s="1"/>
  <c r="N874" i="23"/>
  <c r="L874" i="23"/>
  <c r="J874" i="23"/>
  <c r="N872" i="23"/>
  <c r="L872" i="23"/>
  <c r="J872" i="23"/>
  <c r="M871" i="23"/>
  <c r="N871" i="23" s="1"/>
  <c r="K871" i="23"/>
  <c r="L871" i="23" s="1"/>
  <c r="I871" i="23"/>
  <c r="M870" i="23"/>
  <c r="N870" i="23" s="1"/>
  <c r="I870" i="23"/>
  <c r="M869" i="23"/>
  <c r="N869" i="23" s="1"/>
  <c r="K869" i="23"/>
  <c r="L869" i="23" s="1"/>
  <c r="I869" i="23"/>
  <c r="J869" i="23" s="1"/>
  <c r="M868" i="23"/>
  <c r="I868" i="23"/>
  <c r="J868" i="23" s="1"/>
  <c r="M867" i="23"/>
  <c r="N867" i="23" s="1"/>
  <c r="I867" i="23"/>
  <c r="N865" i="23"/>
  <c r="L865" i="23"/>
  <c r="J865" i="23"/>
  <c r="M864" i="23"/>
  <c r="N864" i="23" s="1"/>
  <c r="K864" i="23"/>
  <c r="I864" i="23"/>
  <c r="J864" i="23" s="1"/>
  <c r="M863" i="23"/>
  <c r="N863" i="23" s="1"/>
  <c r="I863" i="23"/>
  <c r="J863" i="23" s="1"/>
  <c r="N861" i="23"/>
  <c r="L861" i="23"/>
  <c r="J861" i="23"/>
  <c r="M860" i="23"/>
  <c r="N860" i="23" s="1"/>
  <c r="K860" i="23"/>
  <c r="I860" i="23"/>
  <c r="J860" i="23" s="1"/>
  <c r="M859" i="23"/>
  <c r="N859" i="23" s="1"/>
  <c r="I859" i="23"/>
  <c r="M858" i="23"/>
  <c r="N858" i="23" s="1"/>
  <c r="K858" i="23"/>
  <c r="L858" i="23" s="1"/>
  <c r="I858" i="23"/>
  <c r="J858" i="23" s="1"/>
  <c r="M857" i="23"/>
  <c r="N857" i="23" s="1"/>
  <c r="I857" i="23"/>
  <c r="J857" i="23" s="1"/>
  <c r="M855" i="23"/>
  <c r="N855" i="23" s="1"/>
  <c r="I855" i="23"/>
  <c r="M854" i="23"/>
  <c r="N854" i="23" s="1"/>
  <c r="I854" i="23"/>
  <c r="J854" i="23" s="1"/>
  <c r="M853" i="23"/>
  <c r="N853" i="23" s="1"/>
  <c r="I853" i="23"/>
  <c r="J853" i="23" s="1"/>
  <c r="M852" i="23"/>
  <c r="N852" i="23" s="1"/>
  <c r="I852" i="23"/>
  <c r="J852" i="23" s="1"/>
  <c r="M851" i="23"/>
  <c r="N851" i="23" s="1"/>
  <c r="I851" i="23"/>
  <c r="J851" i="23" s="1"/>
  <c r="N849" i="23"/>
  <c r="L849" i="23"/>
  <c r="J849" i="23"/>
  <c r="N844" i="23"/>
  <c r="L844" i="23"/>
  <c r="J844" i="23"/>
  <c r="N841" i="23"/>
  <c r="J841" i="23"/>
  <c r="M840" i="23"/>
  <c r="N840" i="23" s="1"/>
  <c r="K840" i="23"/>
  <c r="L840" i="23" s="1"/>
  <c r="I840" i="23"/>
  <c r="J840" i="23" s="1"/>
  <c r="M839" i="23"/>
  <c r="N839" i="23" s="1"/>
  <c r="K839" i="23"/>
  <c r="L839" i="23" s="1"/>
  <c r="I839" i="23"/>
  <c r="J839" i="23" s="1"/>
  <c r="N838" i="23"/>
  <c r="L838" i="23"/>
  <c r="J838" i="23"/>
  <c r="N836" i="23"/>
  <c r="L836" i="23"/>
  <c r="J836" i="23"/>
  <c r="M834" i="23"/>
  <c r="N834" i="23" s="1"/>
  <c r="K834" i="23"/>
  <c r="L834" i="23" s="1"/>
  <c r="I834" i="23"/>
  <c r="J834" i="23" s="1"/>
  <c r="M833" i="23"/>
  <c r="I833" i="23"/>
  <c r="J833" i="23" s="1"/>
  <c r="M832" i="23"/>
  <c r="N832" i="23" s="1"/>
  <c r="I832" i="23"/>
  <c r="M831" i="23"/>
  <c r="N831" i="23" s="1"/>
  <c r="I831" i="23"/>
  <c r="J831" i="23" s="1"/>
  <c r="M830" i="23"/>
  <c r="I830" i="23"/>
  <c r="J830" i="23" s="1"/>
  <c r="M829" i="23"/>
  <c r="N829" i="23" s="1"/>
  <c r="I829" i="23"/>
  <c r="J829" i="23" s="1"/>
  <c r="M828" i="23"/>
  <c r="N828" i="23" s="1"/>
  <c r="I828" i="23"/>
  <c r="J828" i="23" s="1"/>
  <c r="M826" i="23"/>
  <c r="N826" i="23" s="1"/>
  <c r="K826" i="23"/>
  <c r="L826" i="23" s="1"/>
  <c r="I826" i="23"/>
  <c r="M825" i="23"/>
  <c r="N825" i="23" s="1"/>
  <c r="K825" i="23"/>
  <c r="L825" i="23" s="1"/>
  <c r="I825" i="23"/>
  <c r="J825" i="23" s="1"/>
  <c r="M824" i="23"/>
  <c r="I824" i="23"/>
  <c r="J824" i="23" s="1"/>
  <c r="M822" i="23"/>
  <c r="N822" i="23" s="1"/>
  <c r="I822" i="23"/>
  <c r="J822" i="23" s="1"/>
  <c r="M821" i="23"/>
  <c r="I821" i="23"/>
  <c r="J821" i="23" s="1"/>
  <c r="M820" i="23"/>
  <c r="N820" i="23" s="1"/>
  <c r="I820" i="23"/>
  <c r="J820" i="23" s="1"/>
  <c r="M819" i="23"/>
  <c r="N819" i="23" s="1"/>
  <c r="I819" i="23"/>
  <c r="J819" i="23" s="1"/>
  <c r="M818" i="23"/>
  <c r="N818" i="23" s="1"/>
  <c r="K818" i="23"/>
  <c r="I818" i="23"/>
  <c r="J818" i="23" s="1"/>
  <c r="N816" i="23"/>
  <c r="L816" i="23"/>
  <c r="J816" i="23"/>
  <c r="N815" i="23"/>
  <c r="L815" i="23"/>
  <c r="J815" i="23"/>
  <c r="N813" i="23"/>
  <c r="L813" i="23"/>
  <c r="J813" i="23"/>
  <c r="M811" i="23"/>
  <c r="N811" i="23" s="1"/>
  <c r="K811" i="23"/>
  <c r="I811" i="23"/>
  <c r="J811" i="23" s="1"/>
  <c r="M810" i="23"/>
  <c r="N810" i="23" s="1"/>
  <c r="I810" i="23"/>
  <c r="J810" i="23" s="1"/>
  <c r="M809" i="23"/>
  <c r="N809" i="23" s="1"/>
  <c r="I809" i="23"/>
  <c r="J809" i="23" s="1"/>
  <c r="M808" i="23"/>
  <c r="N808" i="23" s="1"/>
  <c r="I808" i="23"/>
  <c r="J808" i="23" s="1"/>
  <c r="M807" i="23"/>
  <c r="N807" i="23" s="1"/>
  <c r="I807" i="23"/>
  <c r="J807" i="23" s="1"/>
  <c r="M806" i="23"/>
  <c r="N806" i="23" s="1"/>
  <c r="I806" i="23"/>
  <c r="J806" i="23" s="1"/>
  <c r="M805" i="23"/>
  <c r="N805" i="23" s="1"/>
  <c r="I805" i="23"/>
  <c r="J805" i="23" s="1"/>
  <c r="M803" i="23"/>
  <c r="N803" i="23" s="1"/>
  <c r="K803" i="23"/>
  <c r="L803" i="23" s="1"/>
  <c r="I803" i="23"/>
  <c r="J803" i="23" s="1"/>
  <c r="M802" i="23"/>
  <c r="N802" i="23" s="1"/>
  <c r="K802" i="23"/>
  <c r="I802" i="23"/>
  <c r="J802" i="23" s="1"/>
  <c r="M801" i="23"/>
  <c r="N801" i="23" s="1"/>
  <c r="K801" i="23"/>
  <c r="L801" i="23" s="1"/>
  <c r="I801" i="23"/>
  <c r="J801" i="23" s="1"/>
  <c r="M800" i="23"/>
  <c r="N800" i="23" s="1"/>
  <c r="I800" i="23"/>
  <c r="J800" i="23" s="1"/>
  <c r="M798" i="23"/>
  <c r="N798" i="23" s="1"/>
  <c r="I798" i="23"/>
  <c r="J798" i="23" s="1"/>
  <c r="M797" i="23"/>
  <c r="N797" i="23" s="1"/>
  <c r="I797" i="23"/>
  <c r="J797" i="23" s="1"/>
  <c r="M796" i="23"/>
  <c r="N796" i="23" s="1"/>
  <c r="K796" i="23"/>
  <c r="L796" i="23" s="1"/>
  <c r="I796" i="23"/>
  <c r="J796" i="23" s="1"/>
  <c r="N794" i="23"/>
  <c r="L794" i="23"/>
  <c r="J794" i="23"/>
  <c r="N793" i="23"/>
  <c r="L793" i="23"/>
  <c r="J793" i="23"/>
  <c r="N791" i="23"/>
  <c r="L791" i="23"/>
  <c r="J791" i="23"/>
  <c r="M789" i="23"/>
  <c r="N789" i="23" s="1"/>
  <c r="K789" i="23"/>
  <c r="L789" i="23" s="1"/>
  <c r="I789" i="23"/>
  <c r="J789" i="23" s="1"/>
  <c r="M788" i="23"/>
  <c r="N788" i="23" s="1"/>
  <c r="I788" i="23"/>
  <c r="M787" i="23"/>
  <c r="N787" i="23" s="1"/>
  <c r="I787" i="23"/>
  <c r="M786" i="23"/>
  <c r="N786" i="23" s="1"/>
  <c r="I786" i="23"/>
  <c r="J786" i="23" s="1"/>
  <c r="M785" i="23"/>
  <c r="N785" i="23" s="1"/>
  <c r="I785" i="23"/>
  <c r="M784" i="23"/>
  <c r="N784" i="23" s="1"/>
  <c r="I784" i="23"/>
  <c r="J784" i="23" s="1"/>
  <c r="M783" i="23"/>
  <c r="I783" i="23"/>
  <c r="J783" i="23" s="1"/>
  <c r="M781" i="23"/>
  <c r="N781" i="23" s="1"/>
  <c r="K781" i="23"/>
  <c r="L781" i="23" s="1"/>
  <c r="I781" i="23"/>
  <c r="J781" i="23" s="1"/>
  <c r="M780" i="23"/>
  <c r="K780" i="23"/>
  <c r="L780" i="23" s="1"/>
  <c r="I780" i="23"/>
  <c r="J780" i="23" s="1"/>
  <c r="M779" i="23"/>
  <c r="N779" i="23" s="1"/>
  <c r="K779" i="23"/>
  <c r="L779" i="23" s="1"/>
  <c r="I779" i="23"/>
  <c r="M777" i="23"/>
  <c r="I777" i="23"/>
  <c r="J777" i="23" s="1"/>
  <c r="M775" i="23"/>
  <c r="N775" i="23" s="1"/>
  <c r="I775" i="23"/>
  <c r="J775" i="23" s="1"/>
  <c r="M774" i="23"/>
  <c r="I774" i="23"/>
  <c r="J774" i="23" s="1"/>
  <c r="M773" i="23"/>
  <c r="N773" i="23" s="1"/>
  <c r="I773" i="23"/>
  <c r="M772" i="23"/>
  <c r="N772" i="23" s="1"/>
  <c r="I772" i="23"/>
  <c r="J772" i="23" s="1"/>
  <c r="M771" i="23"/>
  <c r="N771" i="23" s="1"/>
  <c r="K771" i="23"/>
  <c r="L771" i="23" s="1"/>
  <c r="I771" i="23"/>
  <c r="J771" i="23" s="1"/>
  <c r="N769" i="23"/>
  <c r="L769" i="23"/>
  <c r="J769" i="23"/>
  <c r="N768" i="23"/>
  <c r="L768" i="23"/>
  <c r="J768" i="23"/>
  <c r="N766" i="23"/>
  <c r="L766" i="23"/>
  <c r="J766" i="23"/>
  <c r="M765" i="23"/>
  <c r="N765" i="23" s="1"/>
  <c r="K765" i="23"/>
  <c r="L765" i="23" s="1"/>
  <c r="I765" i="23"/>
  <c r="J765" i="23" s="1"/>
  <c r="M764" i="23"/>
  <c r="N764" i="23" s="1"/>
  <c r="I764" i="23"/>
  <c r="N762" i="23"/>
  <c r="L762" i="23"/>
  <c r="J762" i="23"/>
  <c r="M760" i="23"/>
  <c r="K760" i="23"/>
  <c r="L760" i="23" s="1"/>
  <c r="I760" i="23"/>
  <c r="J760" i="23" s="1"/>
  <c r="M759" i="23"/>
  <c r="N759" i="23" s="1"/>
  <c r="I759" i="23"/>
  <c r="M758" i="23"/>
  <c r="N758" i="23" s="1"/>
  <c r="I758" i="23"/>
  <c r="J758" i="23" s="1"/>
  <c r="M757" i="23"/>
  <c r="I757" i="23"/>
  <c r="J757" i="23" s="1"/>
  <c r="M756" i="23"/>
  <c r="N756" i="23" s="1"/>
  <c r="I756" i="23"/>
  <c r="M755" i="23"/>
  <c r="N755" i="23" s="1"/>
  <c r="I755" i="23"/>
  <c r="J755" i="23" s="1"/>
  <c r="M754" i="23"/>
  <c r="I754" i="23"/>
  <c r="J754" i="23" s="1"/>
  <c r="M752" i="23"/>
  <c r="N752" i="23" s="1"/>
  <c r="K752" i="23"/>
  <c r="L752" i="23" s="1"/>
  <c r="I752" i="23"/>
  <c r="J752" i="23" s="1"/>
  <c r="M751" i="23"/>
  <c r="K751" i="23"/>
  <c r="L751" i="23" s="1"/>
  <c r="I751" i="23"/>
  <c r="J751" i="23" s="1"/>
  <c r="M750" i="23"/>
  <c r="N750" i="23" s="1"/>
  <c r="K750" i="23"/>
  <c r="L750" i="23" s="1"/>
  <c r="I750" i="23"/>
  <c r="M748" i="23"/>
  <c r="I748" i="23"/>
  <c r="J748" i="23" s="1"/>
  <c r="M746" i="23"/>
  <c r="N746" i="23" s="1"/>
  <c r="I746" i="23"/>
  <c r="J746" i="23" s="1"/>
  <c r="M745" i="23"/>
  <c r="I745" i="23"/>
  <c r="J745" i="23" s="1"/>
  <c r="M744" i="23"/>
  <c r="N744" i="23" s="1"/>
  <c r="I744" i="23"/>
  <c r="M743" i="23"/>
  <c r="N743" i="23" s="1"/>
  <c r="I743" i="23"/>
  <c r="J743" i="23" s="1"/>
  <c r="M742" i="23"/>
  <c r="N742" i="23" s="1"/>
  <c r="K742" i="23"/>
  <c r="I742" i="23"/>
  <c r="J742" i="23" s="1"/>
  <c r="N740" i="23"/>
  <c r="L740" i="23"/>
  <c r="J740" i="23"/>
  <c r="N739" i="23"/>
  <c r="L739" i="23"/>
  <c r="J739" i="23"/>
  <c r="N737" i="23"/>
  <c r="L737" i="23"/>
  <c r="J737" i="23"/>
  <c r="M736" i="23"/>
  <c r="N736" i="23" s="1"/>
  <c r="K736" i="23"/>
  <c r="L736" i="23" s="1"/>
  <c r="I736" i="23"/>
  <c r="J736" i="23" s="1"/>
  <c r="N732" i="23"/>
  <c r="L732" i="23"/>
  <c r="J732" i="23"/>
  <c r="M731" i="23"/>
  <c r="N731" i="23" s="1"/>
  <c r="K731" i="23"/>
  <c r="L731" i="23" s="1"/>
  <c r="I731" i="23"/>
  <c r="N727" i="23"/>
  <c r="L727" i="23"/>
  <c r="J727" i="23"/>
  <c r="M726" i="23"/>
  <c r="N726" i="23" s="1"/>
  <c r="K726" i="23"/>
  <c r="L726" i="23" s="1"/>
  <c r="I726" i="23"/>
  <c r="N722" i="23"/>
  <c r="L722" i="23"/>
  <c r="J722" i="23"/>
  <c r="N716" i="23"/>
  <c r="L716" i="23"/>
  <c r="J716" i="23"/>
  <c r="M714" i="23"/>
  <c r="N714" i="23" s="1"/>
  <c r="K714" i="23"/>
  <c r="L714" i="23" s="1"/>
  <c r="I714" i="23"/>
  <c r="J714" i="23" s="1"/>
  <c r="N710" i="23"/>
  <c r="L710" i="23"/>
  <c r="J710" i="23"/>
  <c r="M708" i="23"/>
  <c r="N708" i="23" s="1"/>
  <c r="K708" i="23"/>
  <c r="L708" i="23" s="1"/>
  <c r="I708" i="23"/>
  <c r="J708" i="23" s="1"/>
  <c r="N704" i="23"/>
  <c r="L704" i="23"/>
  <c r="J704" i="23"/>
  <c r="M702" i="23"/>
  <c r="N702" i="23" s="1"/>
  <c r="K702" i="23"/>
  <c r="L702" i="23" s="1"/>
  <c r="I702" i="23"/>
  <c r="N698" i="23"/>
  <c r="L698" i="23"/>
  <c r="J698" i="23"/>
  <c r="M697" i="23"/>
  <c r="N697" i="23" s="1"/>
  <c r="K697" i="23"/>
  <c r="L697" i="23" s="1"/>
  <c r="I697" i="23"/>
  <c r="J697" i="23" s="1"/>
  <c r="N693" i="23"/>
  <c r="L693" i="23"/>
  <c r="J693" i="23"/>
  <c r="N692" i="23"/>
  <c r="J692" i="23"/>
  <c r="M691" i="23"/>
  <c r="N691" i="23" s="1"/>
  <c r="K691" i="23"/>
  <c r="L691" i="23" s="1"/>
  <c r="I691" i="23"/>
  <c r="J691" i="23" s="1"/>
  <c r="M690" i="23"/>
  <c r="N690" i="23" s="1"/>
  <c r="I690" i="23"/>
  <c r="J690" i="23" s="1"/>
  <c r="N688" i="23"/>
  <c r="L688" i="23"/>
  <c r="J688" i="23"/>
  <c r="M687" i="23"/>
  <c r="N687" i="23" s="1"/>
  <c r="K687" i="23"/>
  <c r="L687" i="23" s="1"/>
  <c r="I687" i="23"/>
  <c r="J687" i="23" s="1"/>
  <c r="M686" i="23"/>
  <c r="I686" i="23"/>
  <c r="J686" i="23" s="1"/>
  <c r="M684" i="23"/>
  <c r="N684" i="23" s="1"/>
  <c r="I684" i="23"/>
  <c r="J684" i="23" s="1"/>
  <c r="M683" i="23"/>
  <c r="N683" i="23" s="1"/>
  <c r="I683" i="23"/>
  <c r="J683" i="23" s="1"/>
  <c r="N681" i="23"/>
  <c r="L681" i="23"/>
  <c r="J681" i="23"/>
  <c r="M680" i="23"/>
  <c r="N680" i="23" s="1"/>
  <c r="K680" i="23"/>
  <c r="L680" i="23" s="1"/>
  <c r="I680" i="23"/>
  <c r="J680" i="23" s="1"/>
  <c r="N676" i="23"/>
  <c r="L676" i="23"/>
  <c r="J676" i="23"/>
  <c r="M675" i="23"/>
  <c r="N675" i="23" s="1"/>
  <c r="K675" i="23"/>
  <c r="L675" i="23" s="1"/>
  <c r="I675" i="23"/>
  <c r="J675" i="23" s="1"/>
  <c r="N671" i="23"/>
  <c r="L671" i="23"/>
  <c r="J671" i="23"/>
  <c r="M670" i="23"/>
  <c r="N670" i="23" s="1"/>
  <c r="K670" i="23"/>
  <c r="L670" i="23" s="1"/>
  <c r="I670" i="23"/>
  <c r="J670" i="23" s="1"/>
  <c r="M669" i="23"/>
  <c r="N669" i="23" s="1"/>
  <c r="I669" i="23"/>
  <c r="J669" i="23" s="1"/>
  <c r="N667" i="23"/>
  <c r="L667" i="23"/>
  <c r="J667" i="23"/>
  <c r="M666" i="23"/>
  <c r="N666" i="23" s="1"/>
  <c r="I666" i="23"/>
  <c r="J666" i="23" s="1"/>
  <c r="M665" i="23"/>
  <c r="I665" i="23"/>
  <c r="J665" i="23" s="1"/>
  <c r="M664" i="23"/>
  <c r="N664" i="23" s="1"/>
  <c r="K664" i="23"/>
  <c r="L664" i="23" s="1"/>
  <c r="I664" i="23"/>
  <c r="J664" i="23" s="1"/>
  <c r="M663" i="23"/>
  <c r="N663" i="23" s="1"/>
  <c r="I663" i="23"/>
  <c r="N661" i="23"/>
  <c r="L661" i="23"/>
  <c r="J661" i="23"/>
  <c r="M660" i="23"/>
  <c r="N660" i="23" s="1"/>
  <c r="I660" i="23"/>
  <c r="J660" i="23" s="1"/>
  <c r="M659" i="23"/>
  <c r="N659" i="23" s="1"/>
  <c r="K659" i="23"/>
  <c r="L659" i="23" s="1"/>
  <c r="I659" i="23"/>
  <c r="J659" i="23" s="1"/>
  <c r="M658" i="23"/>
  <c r="N658" i="23" s="1"/>
  <c r="K658" i="23"/>
  <c r="I658" i="23"/>
  <c r="J658" i="23" s="1"/>
  <c r="M657" i="23"/>
  <c r="N657" i="23" s="1"/>
  <c r="K657" i="23"/>
  <c r="L657" i="23" s="1"/>
  <c r="I657" i="23"/>
  <c r="J657" i="23" s="1"/>
  <c r="N655" i="23"/>
  <c r="L655" i="23"/>
  <c r="J655" i="23"/>
  <c r="N653" i="23"/>
  <c r="L653" i="23"/>
  <c r="J653" i="23"/>
  <c r="M652" i="23"/>
  <c r="N652" i="23" s="1"/>
  <c r="I652" i="23"/>
  <c r="M651" i="23"/>
  <c r="N651" i="23" s="1"/>
  <c r="K651" i="23"/>
  <c r="L651" i="23" s="1"/>
  <c r="I651" i="23"/>
  <c r="M650" i="23"/>
  <c r="N650" i="23" s="1"/>
  <c r="K650" i="23"/>
  <c r="L650" i="23" s="1"/>
  <c r="I650" i="23"/>
  <c r="J650" i="23" s="1"/>
  <c r="M649" i="23"/>
  <c r="N649" i="23" s="1"/>
  <c r="K649" i="23"/>
  <c r="L649" i="23" s="1"/>
  <c r="I649" i="23"/>
  <c r="N647" i="23"/>
  <c r="L647" i="23"/>
  <c r="J647" i="23"/>
  <c r="N645" i="23"/>
  <c r="L645" i="23"/>
  <c r="J645" i="23"/>
  <c r="M644" i="23"/>
  <c r="N644" i="23" s="1"/>
  <c r="I644" i="23"/>
  <c r="J644" i="23" s="1"/>
  <c r="M643" i="23"/>
  <c r="N643" i="23" s="1"/>
  <c r="K643" i="23"/>
  <c r="L643" i="23" s="1"/>
  <c r="I643" i="23"/>
  <c r="J643" i="23" s="1"/>
  <c r="M642" i="23"/>
  <c r="N642" i="23" s="1"/>
  <c r="K642" i="23"/>
  <c r="L642" i="23" s="1"/>
  <c r="I642" i="23"/>
  <c r="J642" i="23" s="1"/>
  <c r="M641" i="23"/>
  <c r="N641" i="23" s="1"/>
  <c r="K641" i="23"/>
  <c r="I641" i="23"/>
  <c r="J641" i="23" s="1"/>
  <c r="N639" i="23"/>
  <c r="L639" i="23"/>
  <c r="J639" i="23"/>
  <c r="N637" i="23"/>
  <c r="L637" i="23"/>
  <c r="J637" i="23"/>
  <c r="M636" i="23"/>
  <c r="N636" i="23" s="1"/>
  <c r="N635" i="23" s="1"/>
  <c r="I125" i="22" s="1"/>
  <c r="K636" i="23"/>
  <c r="L636" i="23" s="1"/>
  <c r="L635" i="23" s="1"/>
  <c r="H125" i="22" s="1"/>
  <c r="I636" i="23"/>
  <c r="J636" i="23" s="1"/>
  <c r="N634" i="23"/>
  <c r="L634" i="23"/>
  <c r="J634" i="23"/>
  <c r="M633" i="23"/>
  <c r="N633" i="23" s="1"/>
  <c r="K633" i="23"/>
  <c r="L633" i="23" s="1"/>
  <c r="I633" i="23"/>
  <c r="N629" i="23"/>
  <c r="L629" i="23"/>
  <c r="J629" i="23"/>
  <c r="M628" i="23"/>
  <c r="N628" i="23" s="1"/>
  <c r="I628" i="23"/>
  <c r="J628" i="23" s="1"/>
  <c r="M627" i="23"/>
  <c r="N627" i="23" s="1"/>
  <c r="I627" i="23"/>
  <c r="J627" i="23" s="1"/>
  <c r="M626" i="23"/>
  <c r="N626" i="23" s="1"/>
  <c r="K626" i="23"/>
  <c r="L626" i="23" s="1"/>
  <c r="I626" i="23"/>
  <c r="M625" i="23"/>
  <c r="N625" i="23" s="1"/>
  <c r="I625" i="23"/>
  <c r="J625" i="23" s="1"/>
  <c r="N623" i="23"/>
  <c r="L623" i="23"/>
  <c r="J623" i="23"/>
  <c r="M622" i="23"/>
  <c r="N622" i="23" s="1"/>
  <c r="I622" i="23"/>
  <c r="J622" i="23" s="1"/>
  <c r="M621" i="23"/>
  <c r="N621" i="23" s="1"/>
  <c r="I621" i="23"/>
  <c r="J621" i="23" s="1"/>
  <c r="M620" i="23"/>
  <c r="N620" i="23" s="1"/>
  <c r="K620" i="23"/>
  <c r="L620" i="23" s="1"/>
  <c r="I620" i="23"/>
  <c r="J620" i="23" s="1"/>
  <c r="M619" i="23"/>
  <c r="N619" i="23" s="1"/>
  <c r="I619" i="23"/>
  <c r="N617" i="23"/>
  <c r="L617" i="23"/>
  <c r="J617" i="23"/>
  <c r="M616" i="23"/>
  <c r="N616" i="23" s="1"/>
  <c r="I616" i="23"/>
  <c r="J616" i="23" s="1"/>
  <c r="M615" i="23"/>
  <c r="N615" i="23" s="1"/>
  <c r="I615" i="23"/>
  <c r="J615" i="23" s="1"/>
  <c r="M614" i="23"/>
  <c r="N614" i="23" s="1"/>
  <c r="K614" i="23"/>
  <c r="L614" i="23" s="1"/>
  <c r="I614" i="23"/>
  <c r="M613" i="23"/>
  <c r="N613" i="23" s="1"/>
  <c r="I613" i="23"/>
  <c r="J613" i="23" s="1"/>
  <c r="N611" i="23"/>
  <c r="L611" i="23"/>
  <c r="J611" i="23"/>
  <c r="M610" i="23"/>
  <c r="N610" i="23" s="1"/>
  <c r="I610" i="23"/>
  <c r="M609" i="23"/>
  <c r="N609" i="23" s="1"/>
  <c r="I609" i="23"/>
  <c r="J609" i="23" s="1"/>
  <c r="M608" i="23"/>
  <c r="N608" i="23" s="1"/>
  <c r="K608" i="23"/>
  <c r="L608" i="23" s="1"/>
  <c r="I608" i="23"/>
  <c r="M607" i="23"/>
  <c r="N607" i="23" s="1"/>
  <c r="I607" i="23"/>
  <c r="J607" i="23" s="1"/>
  <c r="N605" i="23"/>
  <c r="L605" i="23"/>
  <c r="J605" i="23"/>
  <c r="M604" i="23"/>
  <c r="N604" i="23" s="1"/>
  <c r="K604" i="23"/>
  <c r="L604" i="23" s="1"/>
  <c r="I604" i="23"/>
  <c r="J604" i="23" s="1"/>
  <c r="M603" i="23"/>
  <c r="N603" i="23" s="1"/>
  <c r="K603" i="23"/>
  <c r="L603" i="23" s="1"/>
  <c r="I603" i="23"/>
  <c r="J603" i="23" s="1"/>
  <c r="M602" i="23"/>
  <c r="N602" i="23" s="1"/>
  <c r="I602" i="23"/>
  <c r="J602" i="23" s="1"/>
  <c r="M601" i="23"/>
  <c r="N601" i="23" s="1"/>
  <c r="I601" i="23"/>
  <c r="J601" i="23" s="1"/>
  <c r="M600" i="23"/>
  <c r="N600" i="23" s="1"/>
  <c r="K600" i="23"/>
  <c r="L600" i="23" s="1"/>
  <c r="I600" i="23"/>
  <c r="J600" i="23" s="1"/>
  <c r="M599" i="23"/>
  <c r="N599" i="23" s="1"/>
  <c r="I599" i="23"/>
  <c r="J599" i="23" s="1"/>
  <c r="M598" i="23"/>
  <c r="N598" i="23" s="1"/>
  <c r="I598" i="23"/>
  <c r="J598" i="23" s="1"/>
  <c r="M597" i="23"/>
  <c r="N597" i="23" s="1"/>
  <c r="I597" i="23"/>
  <c r="J597" i="23" s="1"/>
  <c r="M596" i="23"/>
  <c r="N596" i="23" s="1"/>
  <c r="I596" i="23"/>
  <c r="J596" i="23" s="1"/>
  <c r="N594" i="23"/>
  <c r="L594" i="23"/>
  <c r="J594" i="23"/>
  <c r="M593" i="23"/>
  <c r="I593" i="23"/>
  <c r="J593" i="23" s="1"/>
  <c r="M592" i="23"/>
  <c r="N592" i="23" s="1"/>
  <c r="K592" i="23"/>
  <c r="L592" i="23" s="1"/>
  <c r="I592" i="23"/>
  <c r="J592" i="23" s="1"/>
  <c r="M591" i="23"/>
  <c r="N591" i="23" s="1"/>
  <c r="K591" i="23"/>
  <c r="L591" i="23" s="1"/>
  <c r="I591" i="23"/>
  <c r="J591" i="23" s="1"/>
  <c r="M590" i="23"/>
  <c r="K590" i="23"/>
  <c r="L590" i="23" s="1"/>
  <c r="I590" i="23"/>
  <c r="J590" i="23" s="1"/>
  <c r="N588" i="23"/>
  <c r="L588" i="23"/>
  <c r="J588" i="23"/>
  <c r="N586" i="23"/>
  <c r="L586" i="23"/>
  <c r="J586" i="23"/>
  <c r="M585" i="23"/>
  <c r="N585" i="23" s="1"/>
  <c r="I585" i="23"/>
  <c r="J585" i="23" s="1"/>
  <c r="M584" i="23"/>
  <c r="N584" i="23" s="1"/>
  <c r="K584" i="23"/>
  <c r="L584" i="23" s="1"/>
  <c r="I584" i="23"/>
  <c r="J584" i="23" s="1"/>
  <c r="M583" i="23"/>
  <c r="N583" i="23" s="1"/>
  <c r="K583" i="23"/>
  <c r="I583" i="23"/>
  <c r="J583" i="23" s="1"/>
  <c r="M582" i="23"/>
  <c r="N582" i="23" s="1"/>
  <c r="K582" i="23"/>
  <c r="L582" i="23" s="1"/>
  <c r="I582" i="23"/>
  <c r="N580" i="23"/>
  <c r="L580" i="23"/>
  <c r="J580" i="23"/>
  <c r="N578" i="23"/>
  <c r="L578" i="23"/>
  <c r="J578" i="23"/>
  <c r="M577" i="23"/>
  <c r="N577" i="23" s="1"/>
  <c r="I577" i="23"/>
  <c r="M576" i="23"/>
  <c r="N576" i="23" s="1"/>
  <c r="K576" i="23"/>
  <c r="I576" i="23"/>
  <c r="J576" i="23" s="1"/>
  <c r="M575" i="23"/>
  <c r="N575" i="23" s="1"/>
  <c r="K575" i="23"/>
  <c r="L575" i="23" s="1"/>
  <c r="I575" i="23"/>
  <c r="J575" i="23" s="1"/>
  <c r="M574" i="23"/>
  <c r="N574" i="23" s="1"/>
  <c r="K574" i="23"/>
  <c r="L574" i="23" s="1"/>
  <c r="I574" i="23"/>
  <c r="N572" i="23"/>
  <c r="L572" i="23"/>
  <c r="J572" i="23"/>
  <c r="N570" i="23"/>
  <c r="L570" i="23"/>
  <c r="J570" i="23"/>
  <c r="M569" i="23"/>
  <c r="N569" i="23" s="1"/>
  <c r="I569" i="23"/>
  <c r="J569" i="23" s="1"/>
  <c r="M568" i="23"/>
  <c r="N568" i="23" s="1"/>
  <c r="K568" i="23"/>
  <c r="L568" i="23" s="1"/>
  <c r="I568" i="23"/>
  <c r="M567" i="23"/>
  <c r="N567" i="23" s="1"/>
  <c r="K567" i="23"/>
  <c r="L567" i="23" s="1"/>
  <c r="I567" i="23"/>
  <c r="M566" i="23"/>
  <c r="N566" i="23" s="1"/>
  <c r="K566" i="23"/>
  <c r="L566" i="23" s="1"/>
  <c r="I566" i="23"/>
  <c r="J566" i="23" s="1"/>
  <c r="N564" i="23"/>
  <c r="L564" i="23"/>
  <c r="J564" i="23"/>
  <c r="N562" i="23"/>
  <c r="L562" i="23"/>
  <c r="J562" i="23"/>
  <c r="M560" i="23"/>
  <c r="N560" i="23" s="1"/>
  <c r="K560" i="23"/>
  <c r="L560" i="23" s="1"/>
  <c r="I560" i="23"/>
  <c r="J560" i="23" s="1"/>
  <c r="M559" i="23"/>
  <c r="N559" i="23" s="1"/>
  <c r="K559" i="23"/>
  <c r="L559" i="23" s="1"/>
  <c r="I559" i="23"/>
  <c r="N557" i="23"/>
  <c r="L557" i="23"/>
  <c r="J557" i="23"/>
  <c r="M556" i="23"/>
  <c r="N556" i="23" s="1"/>
  <c r="K556" i="23"/>
  <c r="L556" i="23" s="1"/>
  <c r="I556" i="23"/>
  <c r="N553" i="23"/>
  <c r="L553" i="23"/>
  <c r="J553" i="23"/>
  <c r="M552" i="23"/>
  <c r="N552" i="23" s="1"/>
  <c r="K552" i="23"/>
  <c r="L552" i="23" s="1"/>
  <c r="I552" i="23"/>
  <c r="N549" i="23"/>
  <c r="L549" i="23"/>
  <c r="J549" i="23"/>
  <c r="M548" i="23"/>
  <c r="N548" i="23" s="1"/>
  <c r="K548" i="23"/>
  <c r="L548" i="23" s="1"/>
  <c r="I548" i="23"/>
  <c r="J548" i="23" s="1"/>
  <c r="N545" i="23"/>
  <c r="L545" i="23"/>
  <c r="J545" i="23"/>
  <c r="M544" i="23"/>
  <c r="N544" i="23" s="1"/>
  <c r="K544" i="23"/>
  <c r="L544" i="23" s="1"/>
  <c r="I544" i="23"/>
  <c r="J544" i="23" s="1"/>
  <c r="N541" i="23"/>
  <c r="L541" i="23"/>
  <c r="J541" i="23"/>
  <c r="M540" i="23"/>
  <c r="N540" i="23" s="1"/>
  <c r="K540" i="23"/>
  <c r="L540" i="23" s="1"/>
  <c r="I540" i="23"/>
  <c r="J540" i="23" s="1"/>
  <c r="M539" i="23"/>
  <c r="N539" i="23" s="1"/>
  <c r="I539" i="23"/>
  <c r="J539" i="23" s="1"/>
  <c r="N537" i="23"/>
  <c r="L537" i="23"/>
  <c r="J537" i="23"/>
  <c r="M536" i="23"/>
  <c r="N536" i="23" s="1"/>
  <c r="I536" i="23"/>
  <c r="M535" i="23"/>
  <c r="N535" i="23" s="1"/>
  <c r="I535" i="23"/>
  <c r="J535" i="23" s="1"/>
  <c r="M534" i="23"/>
  <c r="N534" i="23" s="1"/>
  <c r="K534" i="23"/>
  <c r="L534" i="23" s="1"/>
  <c r="I534" i="23"/>
  <c r="M533" i="23"/>
  <c r="N533" i="23" s="1"/>
  <c r="I533" i="23"/>
  <c r="J533" i="23" s="1"/>
  <c r="N531" i="23"/>
  <c r="L531" i="23"/>
  <c r="J531" i="23"/>
  <c r="M530" i="23"/>
  <c r="N530" i="23" s="1"/>
  <c r="K530" i="23"/>
  <c r="L530" i="23" s="1"/>
  <c r="I530" i="23"/>
  <c r="J530" i="23" s="1"/>
  <c r="M529" i="23"/>
  <c r="N529" i="23" s="1"/>
  <c r="I529" i="23"/>
  <c r="J529" i="23" s="1"/>
  <c r="N527" i="23"/>
  <c r="L527" i="23"/>
  <c r="J527" i="23"/>
  <c r="L526" i="23"/>
  <c r="J526" i="23"/>
  <c r="M525" i="23"/>
  <c r="N525" i="23" s="1"/>
  <c r="K525" i="23"/>
  <c r="L525" i="23" s="1"/>
  <c r="I525" i="23"/>
  <c r="J525" i="23" s="1"/>
  <c r="M523" i="23"/>
  <c r="N523" i="23" s="1"/>
  <c r="I523" i="23"/>
  <c r="J523" i="23" s="1"/>
  <c r="M522" i="23"/>
  <c r="N522" i="23" s="1"/>
  <c r="I522" i="23"/>
  <c r="J522" i="23" s="1"/>
  <c r="M521" i="23"/>
  <c r="N521" i="23" s="1"/>
  <c r="K521" i="23"/>
  <c r="L521" i="23" s="1"/>
  <c r="I521" i="23"/>
  <c r="N519" i="23"/>
  <c r="L519" i="23"/>
  <c r="J519" i="23"/>
  <c r="M518" i="23"/>
  <c r="N518" i="23" s="1"/>
  <c r="N517" i="23" s="1"/>
  <c r="I105" i="22" s="1"/>
  <c r="M515" i="23" s="1"/>
  <c r="N515" i="23" s="1"/>
  <c r="N514" i="23" s="1"/>
  <c r="I104" i="22" s="1"/>
  <c r="M511" i="23" s="1"/>
  <c r="N511" i="23" s="1"/>
  <c r="I518" i="23"/>
  <c r="J518" i="23" s="1"/>
  <c r="N516" i="23"/>
  <c r="L516" i="23"/>
  <c r="J516" i="23"/>
  <c r="N513" i="23"/>
  <c r="L513" i="23"/>
  <c r="J513" i="23"/>
  <c r="M512" i="23"/>
  <c r="N512" i="23" s="1"/>
  <c r="K512" i="23"/>
  <c r="L512" i="23" s="1"/>
  <c r="I512" i="23"/>
  <c r="J512" i="23" s="1"/>
  <c r="N509" i="23"/>
  <c r="L509" i="23"/>
  <c r="J509" i="23"/>
  <c r="M508" i="23"/>
  <c r="N508" i="23" s="1"/>
  <c r="K508" i="23"/>
  <c r="L508" i="23" s="1"/>
  <c r="I508" i="23"/>
  <c r="J508" i="23" s="1"/>
  <c r="M507" i="23"/>
  <c r="N507" i="23" s="1"/>
  <c r="K507" i="23"/>
  <c r="L507" i="23" s="1"/>
  <c r="I507" i="23"/>
  <c r="J507" i="23" s="1"/>
  <c r="M506" i="23"/>
  <c r="N506" i="23" s="1"/>
  <c r="I506" i="23"/>
  <c r="M505" i="23"/>
  <c r="N505" i="23" s="1"/>
  <c r="I505" i="23"/>
  <c r="M504" i="23"/>
  <c r="N504" i="23" s="1"/>
  <c r="K504" i="23"/>
  <c r="L504" i="23" s="1"/>
  <c r="I504" i="23"/>
  <c r="J504" i="23" s="1"/>
  <c r="M503" i="23"/>
  <c r="N503" i="23" s="1"/>
  <c r="I503" i="23"/>
  <c r="M502" i="23"/>
  <c r="N502" i="23" s="1"/>
  <c r="I502" i="23"/>
  <c r="J502" i="23" s="1"/>
  <c r="M501" i="23"/>
  <c r="N501" i="23" s="1"/>
  <c r="I501" i="23"/>
  <c r="J501" i="23" s="1"/>
  <c r="M500" i="23"/>
  <c r="N500" i="23" s="1"/>
  <c r="I500" i="23"/>
  <c r="N498" i="23"/>
  <c r="L498" i="23"/>
  <c r="J498" i="23"/>
  <c r="M497" i="23"/>
  <c r="N497" i="23" s="1"/>
  <c r="K497" i="23"/>
  <c r="I497" i="23"/>
  <c r="J497" i="23" s="1"/>
  <c r="M496" i="23"/>
  <c r="N496" i="23" s="1"/>
  <c r="I496" i="23"/>
  <c r="J496" i="23" s="1"/>
  <c r="M495" i="23"/>
  <c r="N495" i="23" s="1"/>
  <c r="I495" i="23"/>
  <c r="J495" i="23" s="1"/>
  <c r="M494" i="23"/>
  <c r="N494" i="23" s="1"/>
  <c r="K494" i="23"/>
  <c r="I494" i="23"/>
  <c r="J494" i="23" s="1"/>
  <c r="M493" i="23"/>
  <c r="N493" i="23" s="1"/>
  <c r="I493" i="23"/>
  <c r="J493" i="23" s="1"/>
  <c r="N491" i="23"/>
  <c r="L491" i="23"/>
  <c r="J491" i="23"/>
  <c r="M490" i="23"/>
  <c r="N490" i="23" s="1"/>
  <c r="K490" i="23"/>
  <c r="L490" i="23" s="1"/>
  <c r="I490" i="23"/>
  <c r="M489" i="23"/>
  <c r="N489" i="23" s="1"/>
  <c r="I489" i="23"/>
  <c r="N487" i="23"/>
  <c r="L487" i="23"/>
  <c r="J487" i="23"/>
  <c r="M486" i="23"/>
  <c r="N486" i="23" s="1"/>
  <c r="K486" i="23"/>
  <c r="L486" i="23" s="1"/>
  <c r="I486" i="23"/>
  <c r="N485" i="23"/>
  <c r="L485" i="23"/>
  <c r="J485" i="23"/>
  <c r="N483" i="23"/>
  <c r="L483" i="23"/>
  <c r="J483" i="23"/>
  <c r="M482" i="23"/>
  <c r="N482" i="23" s="1"/>
  <c r="K482" i="23"/>
  <c r="L482" i="23" s="1"/>
  <c r="I482" i="23"/>
  <c r="J482" i="23" s="1"/>
  <c r="M481" i="23"/>
  <c r="N481" i="23" s="1"/>
  <c r="K481" i="23"/>
  <c r="I481" i="23"/>
  <c r="J481" i="23" s="1"/>
  <c r="N480" i="23"/>
  <c r="L480" i="23"/>
  <c r="J480" i="23"/>
  <c r="N478" i="23"/>
  <c r="L478" i="23"/>
  <c r="J478" i="23"/>
  <c r="M477" i="23"/>
  <c r="N477" i="23" s="1"/>
  <c r="I477" i="23"/>
  <c r="J477" i="23" s="1"/>
  <c r="M476" i="23"/>
  <c r="N476" i="23" s="1"/>
  <c r="K476" i="23"/>
  <c r="L476" i="23" s="1"/>
  <c r="I476" i="23"/>
  <c r="J476" i="23" s="1"/>
  <c r="M475" i="23"/>
  <c r="N475" i="23" s="1"/>
  <c r="K475" i="23"/>
  <c r="L475" i="23" s="1"/>
  <c r="I475" i="23"/>
  <c r="M474" i="23"/>
  <c r="N474" i="23" s="1"/>
  <c r="K474" i="23"/>
  <c r="L474" i="23" s="1"/>
  <c r="I474" i="23"/>
  <c r="J474" i="23" s="1"/>
  <c r="N473" i="23"/>
  <c r="L473" i="23"/>
  <c r="J473" i="23"/>
  <c r="N471" i="23"/>
  <c r="L471" i="23"/>
  <c r="J471" i="23"/>
  <c r="M470" i="23"/>
  <c r="N470" i="23" s="1"/>
  <c r="I470" i="23"/>
  <c r="J470" i="23" s="1"/>
  <c r="M469" i="23"/>
  <c r="N469" i="23" s="1"/>
  <c r="K469" i="23"/>
  <c r="L469" i="23" s="1"/>
  <c r="I469" i="23"/>
  <c r="J469" i="23" s="1"/>
  <c r="M468" i="23"/>
  <c r="N468" i="23" s="1"/>
  <c r="K468" i="23"/>
  <c r="L468" i="23" s="1"/>
  <c r="I468" i="23"/>
  <c r="J468" i="23" s="1"/>
  <c r="M467" i="23"/>
  <c r="N467" i="23" s="1"/>
  <c r="K467" i="23"/>
  <c r="I467" i="23"/>
  <c r="J467" i="23" s="1"/>
  <c r="N466" i="23"/>
  <c r="L466" i="23"/>
  <c r="J466" i="23"/>
  <c r="N464" i="23"/>
  <c r="L464" i="23"/>
  <c r="J464" i="23"/>
  <c r="M463" i="23"/>
  <c r="N463" i="23" s="1"/>
  <c r="I463" i="23"/>
  <c r="J463" i="23" s="1"/>
  <c r="M462" i="23"/>
  <c r="N462" i="23" s="1"/>
  <c r="K462" i="23"/>
  <c r="L462" i="23" s="1"/>
  <c r="I462" i="23"/>
  <c r="J462" i="23" s="1"/>
  <c r="M461" i="23"/>
  <c r="N461" i="23" s="1"/>
  <c r="K461" i="23"/>
  <c r="L461" i="23" s="1"/>
  <c r="I461" i="23"/>
  <c r="M460" i="23"/>
  <c r="N460" i="23" s="1"/>
  <c r="K460" i="23"/>
  <c r="L460" i="23" s="1"/>
  <c r="I460" i="23"/>
  <c r="J460" i="23" s="1"/>
  <c r="N459" i="23"/>
  <c r="L459" i="23"/>
  <c r="J459" i="23"/>
  <c r="N457" i="23"/>
  <c r="L457" i="23"/>
  <c r="J457" i="23"/>
  <c r="M456" i="23"/>
  <c r="N456" i="23" s="1"/>
  <c r="I456" i="23"/>
  <c r="J456" i="23" s="1"/>
  <c r="M455" i="23"/>
  <c r="N455" i="23" s="1"/>
  <c r="K455" i="23"/>
  <c r="L455" i="23" s="1"/>
  <c r="I455" i="23"/>
  <c r="J455" i="23" s="1"/>
  <c r="M454" i="23"/>
  <c r="N454" i="23" s="1"/>
  <c r="K454" i="23"/>
  <c r="L454" i="23" s="1"/>
  <c r="I454" i="23"/>
  <c r="J454" i="23" s="1"/>
  <c r="M453" i="23"/>
  <c r="N453" i="23" s="1"/>
  <c r="K453" i="23"/>
  <c r="I453" i="23"/>
  <c r="J453" i="23" s="1"/>
  <c r="N452" i="23"/>
  <c r="L452" i="23"/>
  <c r="J452" i="23"/>
  <c r="N450" i="23"/>
  <c r="L450" i="23"/>
  <c r="J450" i="23"/>
  <c r="M449" i="23"/>
  <c r="N449" i="23" s="1"/>
  <c r="I449" i="23"/>
  <c r="J449" i="23" s="1"/>
  <c r="M448" i="23"/>
  <c r="N448" i="23" s="1"/>
  <c r="K448" i="23"/>
  <c r="L448" i="23" s="1"/>
  <c r="I448" i="23"/>
  <c r="J448" i="23" s="1"/>
  <c r="M447" i="23"/>
  <c r="N447" i="23" s="1"/>
  <c r="K447" i="23"/>
  <c r="L447" i="23" s="1"/>
  <c r="I447" i="23"/>
  <c r="M446" i="23"/>
  <c r="N446" i="23" s="1"/>
  <c r="K446" i="23"/>
  <c r="L446" i="23" s="1"/>
  <c r="I446" i="23"/>
  <c r="J446" i="23" s="1"/>
  <c r="N445" i="23"/>
  <c r="L445" i="23"/>
  <c r="J445" i="23"/>
  <c r="N443" i="23"/>
  <c r="L443" i="23"/>
  <c r="J443" i="23"/>
  <c r="M442" i="23"/>
  <c r="N442" i="23" s="1"/>
  <c r="I442" i="23"/>
  <c r="J442" i="23" s="1"/>
  <c r="M441" i="23"/>
  <c r="N441" i="23" s="1"/>
  <c r="K441" i="23"/>
  <c r="L441" i="23" s="1"/>
  <c r="I441" i="23"/>
  <c r="J441" i="23" s="1"/>
  <c r="M440" i="23"/>
  <c r="N440" i="23" s="1"/>
  <c r="K440" i="23"/>
  <c r="L440" i="23" s="1"/>
  <c r="I440" i="23"/>
  <c r="J440" i="23" s="1"/>
  <c r="M439" i="23"/>
  <c r="N439" i="23" s="1"/>
  <c r="K439" i="23"/>
  <c r="I439" i="23"/>
  <c r="J439" i="23" s="1"/>
  <c r="N438" i="23"/>
  <c r="L438" i="23"/>
  <c r="J438" i="23"/>
  <c r="N436" i="23"/>
  <c r="L436" i="23"/>
  <c r="J436" i="23"/>
  <c r="M435" i="23"/>
  <c r="N435" i="23" s="1"/>
  <c r="K435" i="23"/>
  <c r="L435" i="23" s="1"/>
  <c r="I435" i="23"/>
  <c r="J435" i="23" s="1"/>
  <c r="N431" i="23"/>
  <c r="L431" i="23"/>
  <c r="J431" i="23"/>
  <c r="N425" i="23"/>
  <c r="L425" i="23"/>
  <c r="J425" i="23"/>
  <c r="M423" i="23"/>
  <c r="N423" i="23" s="1"/>
  <c r="K423" i="23"/>
  <c r="I423" i="23"/>
  <c r="J423" i="23" s="1"/>
  <c r="N419" i="23"/>
  <c r="L419" i="23"/>
  <c r="J419" i="23"/>
  <c r="M418" i="23"/>
  <c r="N418" i="23" s="1"/>
  <c r="N417" i="23" s="1"/>
  <c r="I88" i="22" s="1"/>
  <c r="K418" i="23"/>
  <c r="L418" i="23" s="1"/>
  <c r="L417" i="23" s="1"/>
  <c r="H88" i="22" s="1"/>
  <c r="I418" i="23"/>
  <c r="J418" i="23" s="1"/>
  <c r="J417" i="23" s="1"/>
  <c r="G88" i="22" s="1"/>
  <c r="N416" i="23"/>
  <c r="L416" i="23"/>
  <c r="J416" i="23"/>
  <c r="N415" i="23"/>
  <c r="J415" i="23"/>
  <c r="M414" i="23"/>
  <c r="N414" i="23" s="1"/>
  <c r="N413" i="23" s="1"/>
  <c r="I87" i="22" s="1"/>
  <c r="K414" i="23"/>
  <c r="L414" i="23" s="1"/>
  <c r="K415" i="23" s="1"/>
  <c r="L415" i="23" s="1"/>
  <c r="L413" i="23" s="1"/>
  <c r="H87" i="22" s="1"/>
  <c r="I414" i="23"/>
  <c r="J414" i="23" s="1"/>
  <c r="N412" i="23"/>
  <c r="L412" i="23"/>
  <c r="J412" i="23"/>
  <c r="M411" i="23"/>
  <c r="N411" i="23" s="1"/>
  <c r="N410" i="23" s="1"/>
  <c r="I86" i="22" s="1"/>
  <c r="K411" i="23"/>
  <c r="L411" i="23" s="1"/>
  <c r="L410" i="23" s="1"/>
  <c r="H86" i="22" s="1"/>
  <c r="I411" i="23"/>
  <c r="J411" i="23" s="1"/>
  <c r="J410" i="23" s="1"/>
  <c r="G86" i="22" s="1"/>
  <c r="N409" i="23"/>
  <c r="L409" i="23"/>
  <c r="J409" i="23"/>
  <c r="M408" i="23"/>
  <c r="N408" i="23" s="1"/>
  <c r="I408" i="23"/>
  <c r="J408" i="23" s="1"/>
  <c r="M407" i="23"/>
  <c r="N407" i="23" s="1"/>
  <c r="I407" i="23"/>
  <c r="J407" i="23" s="1"/>
  <c r="M406" i="23"/>
  <c r="N406" i="23" s="1"/>
  <c r="K406" i="23"/>
  <c r="I406" i="23"/>
  <c r="J406" i="23" s="1"/>
  <c r="M405" i="23"/>
  <c r="N405" i="23" s="1"/>
  <c r="K405" i="23"/>
  <c r="L405" i="23" s="1"/>
  <c r="I405" i="23"/>
  <c r="J405" i="23" s="1"/>
  <c r="M404" i="23"/>
  <c r="N404" i="23" s="1"/>
  <c r="I404" i="23"/>
  <c r="J404" i="23" s="1"/>
  <c r="M403" i="23"/>
  <c r="N403" i="23" s="1"/>
  <c r="I403" i="23"/>
  <c r="J403" i="23" s="1"/>
  <c r="M402" i="23"/>
  <c r="N402" i="23" s="1"/>
  <c r="I402" i="23"/>
  <c r="J402" i="23" s="1"/>
  <c r="M401" i="23"/>
  <c r="N401" i="23" s="1"/>
  <c r="I401" i="23"/>
  <c r="J401" i="23" s="1"/>
  <c r="M400" i="23"/>
  <c r="N400" i="23" s="1"/>
  <c r="I400" i="23"/>
  <c r="J400" i="23" s="1"/>
  <c r="N398" i="23"/>
  <c r="L398" i="23"/>
  <c r="J398" i="23"/>
  <c r="N395" i="23"/>
  <c r="L395" i="23"/>
  <c r="J395" i="23"/>
  <c r="M394" i="23"/>
  <c r="N394" i="23" s="1"/>
  <c r="I394" i="23"/>
  <c r="J394" i="23" s="1"/>
  <c r="M393" i="23"/>
  <c r="N393" i="23" s="1"/>
  <c r="I393" i="23"/>
  <c r="M392" i="23"/>
  <c r="N392" i="23" s="1"/>
  <c r="K392" i="23"/>
  <c r="L392" i="23" s="1"/>
  <c r="I392" i="23"/>
  <c r="M391" i="23"/>
  <c r="N391" i="23" s="1"/>
  <c r="K391" i="23"/>
  <c r="L391" i="23" s="1"/>
  <c r="I391" i="23"/>
  <c r="J391" i="23" s="1"/>
  <c r="M390" i="23"/>
  <c r="N390" i="23" s="1"/>
  <c r="I390" i="23"/>
  <c r="J390" i="23" s="1"/>
  <c r="M389" i="23"/>
  <c r="N389" i="23" s="1"/>
  <c r="I389" i="23"/>
  <c r="J389" i="23" s="1"/>
  <c r="N387" i="23"/>
  <c r="L387" i="23"/>
  <c r="J387" i="23"/>
  <c r="N384" i="23"/>
  <c r="L384" i="23"/>
  <c r="J384" i="23"/>
  <c r="N380" i="23"/>
  <c r="L380" i="23"/>
  <c r="J380" i="23"/>
  <c r="M379" i="23"/>
  <c r="K379" i="23"/>
  <c r="L379" i="23" s="1"/>
  <c r="I379" i="23"/>
  <c r="J379" i="23" s="1"/>
  <c r="N375" i="23"/>
  <c r="L375" i="23"/>
  <c r="J375" i="23"/>
  <c r="M374" i="23"/>
  <c r="N374" i="23" s="1"/>
  <c r="K374" i="23"/>
  <c r="L374" i="23" s="1"/>
  <c r="I374" i="23"/>
  <c r="M372" i="23"/>
  <c r="N372" i="23" s="1"/>
  <c r="K372" i="23"/>
  <c r="L372" i="23" s="1"/>
  <c r="I372" i="23"/>
  <c r="J372" i="23" s="1"/>
  <c r="M370" i="23"/>
  <c r="N370" i="23" s="1"/>
  <c r="K370" i="23"/>
  <c r="L370" i="23" s="1"/>
  <c r="I370" i="23"/>
  <c r="J370" i="23" s="1"/>
  <c r="N368" i="23"/>
  <c r="L368" i="23"/>
  <c r="J368" i="23"/>
  <c r="M367" i="23"/>
  <c r="N367" i="23" s="1"/>
  <c r="K367" i="23"/>
  <c r="L367" i="23" s="1"/>
  <c r="I367" i="23"/>
  <c r="J367" i="23" s="1"/>
  <c r="N363" i="23"/>
  <c r="L363" i="23"/>
  <c r="J363" i="23"/>
  <c r="N358" i="23"/>
  <c r="L358" i="23"/>
  <c r="J358" i="23"/>
  <c r="N353" i="23"/>
  <c r="L353" i="23"/>
  <c r="J353" i="23"/>
  <c r="M352" i="23"/>
  <c r="N352" i="23" s="1"/>
  <c r="K352" i="23"/>
  <c r="L352" i="23" s="1"/>
  <c r="I352" i="23"/>
  <c r="J352" i="23" s="1"/>
  <c r="N348" i="23"/>
  <c r="L348" i="23"/>
  <c r="J348" i="23"/>
  <c r="M347" i="23"/>
  <c r="N347" i="23" s="1"/>
  <c r="N346" i="23" s="1"/>
  <c r="I74" i="22" s="1"/>
  <c r="K347" i="23"/>
  <c r="I347" i="23"/>
  <c r="J347" i="23" s="1"/>
  <c r="N345" i="23"/>
  <c r="L345" i="23"/>
  <c r="J345" i="23"/>
  <c r="M344" i="23"/>
  <c r="N344" i="23" s="1"/>
  <c r="N343" i="23" s="1"/>
  <c r="I73" i="22" s="1"/>
  <c r="K344" i="23"/>
  <c r="L344" i="23" s="1"/>
  <c r="L343" i="23" s="1"/>
  <c r="H73" i="22" s="1"/>
  <c r="I344" i="23"/>
  <c r="N342" i="23"/>
  <c r="L342" i="23"/>
  <c r="J342" i="23"/>
  <c r="M341" i="23"/>
  <c r="N341" i="23" s="1"/>
  <c r="K341" i="23"/>
  <c r="L341" i="23" s="1"/>
  <c r="I341" i="23"/>
  <c r="J341" i="23" s="1"/>
  <c r="N337" i="23"/>
  <c r="L337" i="23"/>
  <c r="J337" i="23"/>
  <c r="M336" i="23"/>
  <c r="N336" i="23" s="1"/>
  <c r="K336" i="23"/>
  <c r="L336" i="23" s="1"/>
  <c r="I336" i="23"/>
  <c r="J336" i="23" s="1"/>
  <c r="N332" i="23"/>
  <c r="L332" i="23"/>
  <c r="J332" i="23"/>
  <c r="M331" i="23"/>
  <c r="N331" i="23" s="1"/>
  <c r="N330" i="23" s="1"/>
  <c r="I70" i="22" s="1"/>
  <c r="K331" i="23"/>
  <c r="L331" i="23" s="1"/>
  <c r="L330" i="23" s="1"/>
  <c r="H70" i="22" s="1"/>
  <c r="I331" i="23"/>
  <c r="J331" i="23" s="1"/>
  <c r="N329" i="23"/>
  <c r="L329" i="23"/>
  <c r="J329" i="23"/>
  <c r="M328" i="23"/>
  <c r="N328" i="23" s="1"/>
  <c r="N327" i="23" s="1"/>
  <c r="I69" i="22" s="1"/>
  <c r="K328" i="23"/>
  <c r="I328" i="23"/>
  <c r="J328" i="23" s="1"/>
  <c r="N326" i="23"/>
  <c r="L326" i="23"/>
  <c r="J326" i="23"/>
  <c r="M325" i="23"/>
  <c r="N325" i="23" s="1"/>
  <c r="K325" i="23"/>
  <c r="L325" i="23" s="1"/>
  <c r="I325" i="23"/>
  <c r="J325" i="23" s="1"/>
  <c r="N321" i="23"/>
  <c r="L321" i="23"/>
  <c r="J321" i="23"/>
  <c r="M320" i="23"/>
  <c r="N320" i="23" s="1"/>
  <c r="K320" i="23"/>
  <c r="L320" i="23" s="1"/>
  <c r="I320" i="23"/>
  <c r="J320" i="23" s="1"/>
  <c r="N316" i="23"/>
  <c r="L316" i="23"/>
  <c r="J316" i="23"/>
  <c r="N311" i="23"/>
  <c r="L311" i="23"/>
  <c r="J311" i="23"/>
  <c r="N306" i="23"/>
  <c r="L306" i="23"/>
  <c r="J306" i="23"/>
  <c r="M305" i="23"/>
  <c r="N305" i="23" s="1"/>
  <c r="I305" i="23"/>
  <c r="J305" i="23" s="1"/>
  <c r="M304" i="23"/>
  <c r="N304" i="23" s="1"/>
  <c r="I304" i="23"/>
  <c r="J304" i="23" s="1"/>
  <c r="M303" i="23"/>
  <c r="N303" i="23" s="1"/>
  <c r="K303" i="23"/>
  <c r="L303" i="23" s="1"/>
  <c r="I303" i="23"/>
  <c r="M302" i="23"/>
  <c r="N302" i="23" s="1"/>
  <c r="I302" i="23"/>
  <c r="J302" i="23" s="1"/>
  <c r="N300" i="23"/>
  <c r="L300" i="23"/>
  <c r="J300" i="23"/>
  <c r="M299" i="23"/>
  <c r="N299" i="23" s="1"/>
  <c r="K299" i="23"/>
  <c r="I299" i="23"/>
  <c r="J299" i="23" s="1"/>
  <c r="M298" i="23"/>
  <c r="N298" i="23" s="1"/>
  <c r="K298" i="23"/>
  <c r="L298" i="23" s="1"/>
  <c r="I298" i="23"/>
  <c r="J298" i="23" s="1"/>
  <c r="N296" i="23"/>
  <c r="L296" i="23"/>
  <c r="J296" i="23"/>
  <c r="M294" i="23"/>
  <c r="N294" i="23" s="1"/>
  <c r="K294" i="23"/>
  <c r="L294" i="23" s="1"/>
  <c r="I294" i="23"/>
  <c r="J294" i="23" s="1"/>
  <c r="M293" i="23"/>
  <c r="N293" i="23" s="1"/>
  <c r="K293" i="23"/>
  <c r="I293" i="23"/>
  <c r="J293" i="23" s="1"/>
  <c r="N291" i="23"/>
  <c r="L291" i="23"/>
  <c r="J291" i="23"/>
  <c r="M289" i="23"/>
  <c r="I289" i="23"/>
  <c r="J289" i="23" s="1"/>
  <c r="N287" i="23"/>
  <c r="L287" i="23"/>
  <c r="J287" i="23"/>
  <c r="M285" i="23"/>
  <c r="N285" i="23" s="1"/>
  <c r="K285" i="23"/>
  <c r="L285" i="23" s="1"/>
  <c r="I285" i="23"/>
  <c r="N281" i="23"/>
  <c r="L281" i="23"/>
  <c r="J281" i="23"/>
  <c r="M279" i="23"/>
  <c r="N279" i="23" s="1"/>
  <c r="K279" i="23"/>
  <c r="L279" i="23" s="1"/>
  <c r="I279" i="23"/>
  <c r="J279" i="23" s="1"/>
  <c r="N275" i="23"/>
  <c r="L275" i="23"/>
  <c r="J275" i="23"/>
  <c r="M273" i="23"/>
  <c r="N273" i="23" s="1"/>
  <c r="K273" i="23"/>
  <c r="L273" i="23" s="1"/>
  <c r="I273" i="23"/>
  <c r="J273" i="23" s="1"/>
  <c r="N269" i="23"/>
  <c r="L269" i="23"/>
  <c r="J269" i="23"/>
  <c r="M267" i="23"/>
  <c r="N267" i="23" s="1"/>
  <c r="K267" i="23"/>
  <c r="L267" i="23" s="1"/>
  <c r="I267" i="23"/>
  <c r="J267" i="23" s="1"/>
  <c r="N263" i="23"/>
  <c r="L263" i="23"/>
  <c r="J263" i="23"/>
  <c r="M262" i="23"/>
  <c r="N262" i="23" s="1"/>
  <c r="K262" i="23"/>
  <c r="L262" i="23" s="1"/>
  <c r="I262" i="23"/>
  <c r="J262" i="23" s="1"/>
  <c r="N258" i="23"/>
  <c r="L258" i="23"/>
  <c r="J258" i="23"/>
  <c r="M257" i="23"/>
  <c r="N257" i="23" s="1"/>
  <c r="K257" i="23"/>
  <c r="L257" i="23" s="1"/>
  <c r="I257" i="23"/>
  <c r="J257" i="23" s="1"/>
  <c r="N253" i="23"/>
  <c r="L253" i="23"/>
  <c r="J253" i="23"/>
  <c r="M251" i="23"/>
  <c r="N251" i="23" s="1"/>
  <c r="K251" i="23"/>
  <c r="I251" i="23"/>
  <c r="J251" i="23" s="1"/>
  <c r="N249" i="23"/>
  <c r="L249" i="23"/>
  <c r="J249" i="23"/>
  <c r="M247" i="23"/>
  <c r="N247" i="23" s="1"/>
  <c r="K247" i="23"/>
  <c r="I247" i="23"/>
  <c r="J247" i="23" s="1"/>
  <c r="N245" i="23"/>
  <c r="L245" i="23"/>
  <c r="J245" i="23"/>
  <c r="M243" i="23"/>
  <c r="N243" i="23" s="1"/>
  <c r="K243" i="23"/>
  <c r="L243" i="23" s="1"/>
  <c r="I243" i="23"/>
  <c r="N241" i="23"/>
  <c r="L241" i="23"/>
  <c r="J241" i="23"/>
  <c r="N235" i="23"/>
  <c r="L235" i="23"/>
  <c r="J235" i="23"/>
  <c r="M234" i="23"/>
  <c r="N234" i="23" s="1"/>
  <c r="K234" i="23"/>
  <c r="L234" i="23" s="1"/>
  <c r="I234" i="23"/>
  <c r="J234" i="23" s="1"/>
  <c r="N230" i="23"/>
  <c r="L230" i="23"/>
  <c r="J230" i="23"/>
  <c r="M228" i="23"/>
  <c r="N228" i="23" s="1"/>
  <c r="K228" i="23"/>
  <c r="L228" i="23" s="1"/>
  <c r="I228" i="23"/>
  <c r="J228" i="23" s="1"/>
  <c r="N224" i="23"/>
  <c r="L224" i="23"/>
  <c r="J224" i="23"/>
  <c r="M223" i="23"/>
  <c r="N223" i="23" s="1"/>
  <c r="K223" i="23"/>
  <c r="L223" i="23" s="1"/>
  <c r="I223" i="23"/>
  <c r="J223" i="23" s="1"/>
  <c r="M222" i="23"/>
  <c r="N222" i="23" s="1"/>
  <c r="K222" i="23"/>
  <c r="L222" i="23" s="1"/>
  <c r="I222" i="23"/>
  <c r="N220" i="23"/>
  <c r="L220" i="23"/>
  <c r="J220" i="23"/>
  <c r="M219" i="23"/>
  <c r="N219" i="23" s="1"/>
  <c r="I219" i="23"/>
  <c r="J219" i="23" s="1"/>
  <c r="M218" i="23"/>
  <c r="N218" i="23" s="1"/>
  <c r="I218" i="23"/>
  <c r="M216" i="23"/>
  <c r="N216" i="23" s="1"/>
  <c r="I216" i="23"/>
  <c r="J216" i="23" s="1"/>
  <c r="N214" i="23"/>
  <c r="L214" i="23"/>
  <c r="J214" i="23"/>
  <c r="M213" i="23"/>
  <c r="N213" i="23" s="1"/>
  <c r="K213" i="23"/>
  <c r="L213" i="23" s="1"/>
  <c r="I213" i="23"/>
  <c r="J213" i="23" s="1"/>
  <c r="M212" i="23"/>
  <c r="N212" i="23" s="1"/>
  <c r="K212" i="23"/>
  <c r="I212" i="23"/>
  <c r="J212" i="23" s="1"/>
  <c r="N211" i="23"/>
  <c r="L211" i="23"/>
  <c r="J211" i="23"/>
  <c r="N209" i="23"/>
  <c r="L209" i="23"/>
  <c r="J209" i="23"/>
  <c r="M206" i="23"/>
  <c r="N206" i="23" s="1"/>
  <c r="I206" i="23"/>
  <c r="M205" i="23"/>
  <c r="N205" i="23" s="1"/>
  <c r="K205" i="23"/>
  <c r="L205" i="23" s="1"/>
  <c r="I205" i="23"/>
  <c r="J205" i="23" s="1"/>
  <c r="M204" i="23"/>
  <c r="N204" i="23" s="1"/>
  <c r="I204" i="23"/>
  <c r="J204" i="23" s="1"/>
  <c r="M203" i="23"/>
  <c r="N203" i="23" s="1"/>
  <c r="I203" i="23"/>
  <c r="M202" i="23"/>
  <c r="N202" i="23" s="1"/>
  <c r="K202" i="23"/>
  <c r="L202" i="23" s="1"/>
  <c r="I202" i="23"/>
  <c r="J202" i="23" s="1"/>
  <c r="N200" i="23"/>
  <c r="L200" i="23"/>
  <c r="J200" i="23"/>
  <c r="N198" i="23"/>
  <c r="L198" i="23"/>
  <c r="J198" i="23"/>
  <c r="M197" i="23"/>
  <c r="N197" i="23" s="1"/>
  <c r="K197" i="23"/>
  <c r="L197" i="23" s="1"/>
  <c r="I197" i="23"/>
  <c r="J197" i="23" s="1"/>
  <c r="N193" i="23"/>
  <c r="L193" i="23"/>
  <c r="J193" i="23"/>
  <c r="M191" i="23"/>
  <c r="K191" i="23"/>
  <c r="L191" i="23" s="1"/>
  <c r="I191" i="23"/>
  <c r="J191" i="23" s="1"/>
  <c r="N189" i="23"/>
  <c r="L189" i="23"/>
  <c r="J189" i="23"/>
  <c r="M187" i="23"/>
  <c r="N187" i="23" s="1"/>
  <c r="K187" i="23"/>
  <c r="L187" i="23" s="1"/>
  <c r="I187" i="23"/>
  <c r="N185" i="23"/>
  <c r="L185" i="23"/>
  <c r="J185" i="23"/>
  <c r="M183" i="23"/>
  <c r="N183" i="23" s="1"/>
  <c r="K183" i="23"/>
  <c r="L183" i="23" s="1"/>
  <c r="I183" i="23"/>
  <c r="J183" i="23" s="1"/>
  <c r="N181" i="23"/>
  <c r="L181" i="23"/>
  <c r="J181" i="23"/>
  <c r="M179" i="23"/>
  <c r="N179" i="23" s="1"/>
  <c r="K179" i="23"/>
  <c r="L179" i="23" s="1"/>
  <c r="I179" i="23"/>
  <c r="J179" i="23" s="1"/>
  <c r="N177" i="23"/>
  <c r="L177" i="23"/>
  <c r="J177" i="23"/>
  <c r="M175" i="23"/>
  <c r="N175" i="23" s="1"/>
  <c r="K175" i="23"/>
  <c r="L175" i="23" s="1"/>
  <c r="I175" i="23"/>
  <c r="J175" i="23" s="1"/>
  <c r="N173" i="23"/>
  <c r="L173" i="23"/>
  <c r="J173" i="23"/>
  <c r="M171" i="23"/>
  <c r="N171" i="23" s="1"/>
  <c r="K171" i="23"/>
  <c r="L171" i="23" s="1"/>
  <c r="I171" i="23"/>
  <c r="J171" i="23" s="1"/>
  <c r="N169" i="23"/>
  <c r="L169" i="23"/>
  <c r="J169" i="23"/>
  <c r="N163" i="23"/>
  <c r="L163" i="23"/>
  <c r="J163" i="23"/>
  <c r="M161" i="23"/>
  <c r="N161" i="23" s="1"/>
  <c r="K161" i="23"/>
  <c r="I161" i="23"/>
  <c r="J161" i="23" s="1"/>
  <c r="N157" i="23"/>
  <c r="L157" i="23"/>
  <c r="J157" i="23"/>
  <c r="M156" i="23"/>
  <c r="N156" i="23" s="1"/>
  <c r="K156" i="23"/>
  <c r="L156" i="23" s="1"/>
  <c r="I156" i="23"/>
  <c r="J156" i="23" s="1"/>
  <c r="N152" i="23"/>
  <c r="L152" i="23"/>
  <c r="J152" i="23"/>
  <c r="M151" i="23"/>
  <c r="N151" i="23" s="1"/>
  <c r="K151" i="23"/>
  <c r="L151" i="23" s="1"/>
  <c r="I151" i="23"/>
  <c r="N147" i="23"/>
  <c r="L147" i="23"/>
  <c r="J147" i="23"/>
  <c r="M146" i="23"/>
  <c r="N146" i="23" s="1"/>
  <c r="K146" i="23"/>
  <c r="L146" i="23" s="1"/>
  <c r="I146" i="23"/>
  <c r="M145" i="23"/>
  <c r="N145" i="23" s="1"/>
  <c r="I145" i="23"/>
  <c r="J145" i="23" s="1"/>
  <c r="N143" i="23"/>
  <c r="L143" i="23"/>
  <c r="J143" i="23"/>
  <c r="M142" i="23"/>
  <c r="N142" i="23" s="1"/>
  <c r="K142" i="23"/>
  <c r="L142" i="23" s="1"/>
  <c r="I142" i="23"/>
  <c r="N138" i="23"/>
  <c r="L138" i="23"/>
  <c r="J138" i="23"/>
  <c r="M136" i="23"/>
  <c r="N136" i="23" s="1"/>
  <c r="K136" i="23"/>
  <c r="L136" i="23" s="1"/>
  <c r="I136" i="23"/>
  <c r="N134" i="23"/>
  <c r="L134" i="23"/>
  <c r="J134" i="23"/>
  <c r="M132" i="23"/>
  <c r="N132" i="23" s="1"/>
  <c r="K132" i="23"/>
  <c r="L132" i="23" s="1"/>
  <c r="I132" i="23"/>
  <c r="N128" i="23"/>
  <c r="L128" i="23"/>
  <c r="J128" i="23"/>
  <c r="M127" i="23"/>
  <c r="N127" i="23" s="1"/>
  <c r="K127" i="23"/>
  <c r="L127" i="23" s="1"/>
  <c r="I127" i="23"/>
  <c r="J127" i="23" s="1"/>
  <c r="N123" i="23"/>
  <c r="L123" i="23"/>
  <c r="J123" i="23"/>
  <c r="M121" i="23"/>
  <c r="N121" i="23" s="1"/>
  <c r="K121" i="23"/>
  <c r="L121" i="23" s="1"/>
  <c r="I121" i="23"/>
  <c r="J121" i="23" s="1"/>
  <c r="N117" i="23"/>
  <c r="L117" i="23"/>
  <c r="J117" i="23"/>
  <c r="M116" i="23"/>
  <c r="K116" i="23"/>
  <c r="L116" i="23" s="1"/>
  <c r="I116" i="23"/>
  <c r="J116" i="23" s="1"/>
  <c r="N112" i="23"/>
  <c r="L112" i="23"/>
  <c r="J112" i="23"/>
  <c r="M111" i="23"/>
  <c r="N111" i="23" s="1"/>
  <c r="N110" i="23" s="1"/>
  <c r="I26" i="22" s="1"/>
  <c r="K111" i="23"/>
  <c r="L111" i="23" s="1"/>
  <c r="L110" i="23" s="1"/>
  <c r="H26" i="22" s="1"/>
  <c r="I111" i="23"/>
  <c r="N109" i="23"/>
  <c r="L109" i="23"/>
  <c r="J109" i="23"/>
  <c r="M108" i="23"/>
  <c r="N108" i="23" s="1"/>
  <c r="K108" i="23"/>
  <c r="I108" i="23"/>
  <c r="J108" i="23" s="1"/>
  <c r="N104" i="23"/>
  <c r="L104" i="23"/>
  <c r="J104" i="23"/>
  <c r="M102" i="23"/>
  <c r="N102" i="23" s="1"/>
  <c r="K102" i="23"/>
  <c r="L102" i="23" s="1"/>
  <c r="I102" i="23"/>
  <c r="J102" i="23" s="1"/>
  <c r="N100" i="23"/>
  <c r="L100" i="23"/>
  <c r="J100" i="23"/>
  <c r="M98" i="23"/>
  <c r="K98" i="23"/>
  <c r="L98" i="23" s="1"/>
  <c r="I98" i="23"/>
  <c r="J98" i="23" s="1"/>
  <c r="N96" i="23"/>
  <c r="L96" i="23"/>
  <c r="J96" i="23"/>
  <c r="N90" i="23"/>
  <c r="L90" i="23"/>
  <c r="J90" i="23"/>
  <c r="M88" i="23"/>
  <c r="N88" i="23" s="1"/>
  <c r="K88" i="23"/>
  <c r="L88" i="23" s="1"/>
  <c r="I88" i="23"/>
  <c r="J88" i="23" s="1"/>
  <c r="N84" i="23"/>
  <c r="L84" i="23"/>
  <c r="J84" i="23"/>
  <c r="M83" i="23"/>
  <c r="N83" i="23" s="1"/>
  <c r="K83" i="23"/>
  <c r="L83" i="23" s="1"/>
  <c r="I83" i="23"/>
  <c r="J83" i="23" s="1"/>
  <c r="N79" i="23"/>
  <c r="L79" i="23"/>
  <c r="J79" i="23"/>
  <c r="M78" i="23"/>
  <c r="N78" i="23" s="1"/>
  <c r="K78" i="23"/>
  <c r="L78" i="23" s="1"/>
  <c r="I78" i="23"/>
  <c r="J78" i="23" s="1"/>
  <c r="N74" i="23"/>
  <c r="L74" i="23"/>
  <c r="J74" i="23"/>
  <c r="M73" i="23"/>
  <c r="N73" i="23" s="1"/>
  <c r="K73" i="23"/>
  <c r="L73" i="23" s="1"/>
  <c r="I73" i="23"/>
  <c r="J73" i="23" s="1"/>
  <c r="M72" i="23"/>
  <c r="N72" i="23" s="1"/>
  <c r="I72" i="23"/>
  <c r="N70" i="23"/>
  <c r="L70" i="23"/>
  <c r="J70" i="23"/>
  <c r="M69" i="23"/>
  <c r="N69" i="23" s="1"/>
  <c r="K69" i="23"/>
  <c r="L69" i="23" s="1"/>
  <c r="I69" i="23"/>
  <c r="J69" i="23" s="1"/>
  <c r="M68" i="23"/>
  <c r="N68" i="23" s="1"/>
  <c r="I68" i="23"/>
  <c r="J68" i="23" s="1"/>
  <c r="N66" i="23"/>
  <c r="L66" i="23"/>
  <c r="J66" i="23"/>
  <c r="M65" i="23"/>
  <c r="N65" i="23" s="1"/>
  <c r="K65" i="23"/>
  <c r="L65" i="23" s="1"/>
  <c r="I65" i="23"/>
  <c r="J65" i="23" s="1"/>
  <c r="M64" i="23"/>
  <c r="N64" i="23" s="1"/>
  <c r="I64" i="23"/>
  <c r="J64" i="23" s="1"/>
  <c r="N62" i="23"/>
  <c r="L62" i="23"/>
  <c r="J62" i="23"/>
  <c r="M61" i="23"/>
  <c r="N61" i="23" s="1"/>
  <c r="K61" i="23"/>
  <c r="L61" i="23" s="1"/>
  <c r="I61" i="23"/>
  <c r="M60" i="23"/>
  <c r="N60" i="23" s="1"/>
  <c r="I60" i="23"/>
  <c r="J60" i="23" s="1"/>
  <c r="N58" i="23"/>
  <c r="L58" i="23"/>
  <c r="J58" i="23"/>
  <c r="M57" i="23"/>
  <c r="N57" i="23" s="1"/>
  <c r="K57" i="23"/>
  <c r="L57" i="23" s="1"/>
  <c r="I57" i="23"/>
  <c r="M56" i="23"/>
  <c r="N56" i="23" s="1"/>
  <c r="I56" i="23"/>
  <c r="J56" i="23" s="1"/>
  <c r="N54" i="23"/>
  <c r="L54" i="23"/>
  <c r="J54" i="23"/>
  <c r="M53" i="23"/>
  <c r="N53" i="23" s="1"/>
  <c r="K53" i="23"/>
  <c r="L53" i="23" s="1"/>
  <c r="I53" i="23"/>
  <c r="J53" i="23" s="1"/>
  <c r="N49" i="23"/>
  <c r="L49" i="23"/>
  <c r="J49" i="23"/>
  <c r="N44" i="23"/>
  <c r="L44" i="23"/>
  <c r="J44" i="23"/>
  <c r="N39" i="23"/>
  <c r="L39" i="23"/>
  <c r="J39" i="23"/>
  <c r="M38" i="23"/>
  <c r="N38" i="23" s="1"/>
  <c r="K38" i="23"/>
  <c r="L38" i="23" s="1"/>
  <c r="I38" i="23"/>
  <c r="J38" i="23" s="1"/>
  <c r="N34" i="23"/>
  <c r="L34" i="23"/>
  <c r="J34" i="23"/>
  <c r="M33" i="23"/>
  <c r="N33" i="23" s="1"/>
  <c r="K33" i="23"/>
  <c r="L33" i="23" s="1"/>
  <c r="I33" i="23"/>
  <c r="J33" i="23" s="1"/>
  <c r="N29" i="23"/>
  <c r="L29" i="23"/>
  <c r="J29" i="23"/>
  <c r="M28" i="23"/>
  <c r="N28" i="23" s="1"/>
  <c r="K28" i="23"/>
  <c r="L28" i="23" s="1"/>
  <c r="I28" i="23"/>
  <c r="J28" i="23" s="1"/>
  <c r="N24" i="23"/>
  <c r="L24" i="23"/>
  <c r="J24" i="23"/>
  <c r="M23" i="23"/>
  <c r="K23" i="23"/>
  <c r="L23" i="23" s="1"/>
  <c r="I23" i="23"/>
  <c r="J23" i="23" s="1"/>
  <c r="N19" i="23"/>
  <c r="L19" i="23"/>
  <c r="J19" i="23"/>
  <c r="M18" i="23"/>
  <c r="N18" i="23" s="1"/>
  <c r="K18" i="23"/>
  <c r="L18" i="23" s="1"/>
  <c r="I18" i="23"/>
  <c r="N14" i="23"/>
  <c r="L14" i="23"/>
  <c r="J14" i="23"/>
  <c r="M13" i="23"/>
  <c r="N13" i="23" s="1"/>
  <c r="K13" i="23"/>
  <c r="L13" i="23" s="1"/>
  <c r="I13" i="23"/>
  <c r="J13" i="23" s="1"/>
  <c r="N9" i="23"/>
  <c r="L9" i="23"/>
  <c r="J9" i="23"/>
  <c r="M8" i="23"/>
  <c r="N8" i="23" s="1"/>
  <c r="K8" i="23"/>
  <c r="L8" i="23" s="1"/>
  <c r="I8" i="23"/>
  <c r="J8" i="23" s="1"/>
  <c r="J1377" i="23" l="1"/>
  <c r="G223" i="22" s="1"/>
  <c r="L1373" i="23"/>
  <c r="H222" i="22" s="1"/>
  <c r="N1360" i="23"/>
  <c r="I219" i="22" s="1"/>
  <c r="J1360" i="23"/>
  <c r="G219" i="22" s="1"/>
  <c r="L1360" i="23"/>
  <c r="H219" i="22" s="1"/>
  <c r="G633" i="23"/>
  <c r="G142" i="23"/>
  <c r="G751" i="23"/>
  <c r="G328" i="23"/>
  <c r="G202" i="23"/>
  <c r="G460" i="23"/>
  <c r="H881" i="23"/>
  <c r="G976" i="23"/>
  <c r="N510" i="23"/>
  <c r="I103" i="22" s="1"/>
  <c r="G840" i="23"/>
  <c r="H530" i="23"/>
  <c r="G1076" i="23"/>
  <c r="G146" i="23"/>
  <c r="G608" i="23"/>
  <c r="G875" i="23"/>
  <c r="H1347" i="23"/>
  <c r="J146" i="23"/>
  <c r="H146" i="23" s="1"/>
  <c r="G626" i="23"/>
  <c r="G858" i="23"/>
  <c r="G935" i="23"/>
  <c r="H320" i="23"/>
  <c r="G331" i="23"/>
  <c r="J142" i="23"/>
  <c r="H142" i="23" s="1"/>
  <c r="J899" i="23"/>
  <c r="G1030" i="23"/>
  <c r="G468" i="23"/>
  <c r="G544" i="23"/>
  <c r="G559" i="23"/>
  <c r="G247" i="23"/>
  <c r="G540" i="23"/>
  <c r="G1340" i="23"/>
  <c r="G469" i="23"/>
  <c r="G234" i="23"/>
  <c r="G370" i="23"/>
  <c r="G1095" i="23"/>
  <c r="H1265" i="23"/>
  <c r="J1000" i="23"/>
  <c r="J633" i="23"/>
  <c r="H633" i="23" s="1"/>
  <c r="G659" i="23"/>
  <c r="G752" i="23"/>
  <c r="N1299" i="23"/>
  <c r="N1340" i="23"/>
  <c r="H1340" i="23" s="1"/>
  <c r="H1072" i="23"/>
  <c r="G136" i="23"/>
  <c r="G454" i="23"/>
  <c r="G583" i="23"/>
  <c r="H752" i="23"/>
  <c r="G781" i="23"/>
  <c r="J976" i="23"/>
  <c r="H976" i="23" s="1"/>
  <c r="J297" i="23"/>
  <c r="G63" i="22" s="1"/>
  <c r="I1064" i="23" s="1"/>
  <c r="G680" i="23"/>
  <c r="J855" i="23"/>
  <c r="G951" i="23"/>
  <c r="G1107" i="23"/>
  <c r="H1346" i="23"/>
  <c r="G38" i="23"/>
  <c r="G512" i="23"/>
  <c r="J559" i="23"/>
  <c r="H559" i="23" s="1"/>
  <c r="J489" i="23"/>
  <c r="G534" i="23"/>
  <c r="G731" i="23"/>
  <c r="G742" i="23"/>
  <c r="G779" i="23"/>
  <c r="N528" i="23"/>
  <c r="I107" i="22" s="1"/>
  <c r="M524" i="23" s="1"/>
  <c r="N524" i="23" s="1"/>
  <c r="J626" i="23"/>
  <c r="J624" i="23" s="1"/>
  <c r="J859" i="23"/>
  <c r="G883" i="23"/>
  <c r="G1281" i="23"/>
  <c r="G352" i="23"/>
  <c r="G968" i="23"/>
  <c r="G341" i="23"/>
  <c r="L484" i="23"/>
  <c r="H99" i="22" s="1"/>
  <c r="K799" i="23" s="1"/>
  <c r="L799" i="23" s="1"/>
  <c r="G508" i="23"/>
  <c r="G574" i="23"/>
  <c r="G620" i="23"/>
  <c r="N689" i="23"/>
  <c r="I134" i="22" s="1"/>
  <c r="M685" i="23" s="1"/>
  <c r="N685" i="23" s="1"/>
  <c r="H935" i="23"/>
  <c r="G1310" i="23"/>
  <c r="H544" i="23"/>
  <c r="G299" i="23"/>
  <c r="J987" i="23"/>
  <c r="J990" i="23"/>
  <c r="G1089" i="23"/>
  <c r="G191" i="23"/>
  <c r="G418" i="23"/>
  <c r="G834" i="23"/>
  <c r="G881" i="23"/>
  <c r="G1061" i="23"/>
  <c r="N488" i="23"/>
  <c r="I100" i="22" s="1"/>
  <c r="N59" i="23"/>
  <c r="I15" i="22" s="1"/>
  <c r="G28" i="23"/>
  <c r="G179" i="23"/>
  <c r="G257" i="23"/>
  <c r="G320" i="23"/>
  <c r="G446" i="23"/>
  <c r="J610" i="23"/>
  <c r="J663" i="23"/>
  <c r="G750" i="23"/>
  <c r="J750" i="23"/>
  <c r="H750" i="23" s="1"/>
  <c r="H840" i="23"/>
  <c r="J877" i="23"/>
  <c r="J901" i="23"/>
  <c r="G1273" i="23"/>
  <c r="L1273" i="23"/>
  <c r="H1273" i="23" s="1"/>
  <c r="J1278" i="23"/>
  <c r="G206" i="22" s="1"/>
  <c r="I1252" i="23" s="1"/>
  <c r="J1252" i="23" s="1"/>
  <c r="J619" i="23"/>
  <c r="G23" i="23"/>
  <c r="G108" i="23"/>
  <c r="N191" i="23"/>
  <c r="H191" i="23" s="1"/>
  <c r="L247" i="23"/>
  <c r="H247" i="23" s="1"/>
  <c r="J536" i="23"/>
  <c r="J574" i="23"/>
  <c r="H574" i="23" s="1"/>
  <c r="G576" i="23"/>
  <c r="G590" i="23"/>
  <c r="N665" i="23"/>
  <c r="N662" i="23" s="1"/>
  <c r="I129" i="22" s="1"/>
  <c r="G780" i="23"/>
  <c r="J989" i="23"/>
  <c r="J1014" i="23"/>
  <c r="J907" i="23"/>
  <c r="J500" i="23"/>
  <c r="J608" i="23"/>
  <c r="H608" i="23" s="1"/>
  <c r="G102" i="23"/>
  <c r="G175" i="23"/>
  <c r="G435" i="23"/>
  <c r="G474" i="23"/>
  <c r="J534" i="23"/>
  <c r="H534" i="23" s="1"/>
  <c r="G552" i="23"/>
  <c r="G567" i="23"/>
  <c r="G582" i="23"/>
  <c r="N590" i="23"/>
  <c r="H590" i="23" s="1"/>
  <c r="G871" i="23"/>
  <c r="J871" i="23"/>
  <c r="H871" i="23" s="1"/>
  <c r="J880" i="23"/>
  <c r="J902" i="23"/>
  <c r="J1008" i="23"/>
  <c r="G482" i="23"/>
  <c r="G490" i="23"/>
  <c r="J505" i="23"/>
  <c r="H512" i="23"/>
  <c r="H548" i="23"/>
  <c r="J552" i="23"/>
  <c r="H552" i="23" s="1"/>
  <c r="J567" i="23"/>
  <c r="H567" i="23" s="1"/>
  <c r="J582" i="23"/>
  <c r="H582" i="23" s="1"/>
  <c r="J651" i="23"/>
  <c r="H651" i="23" s="1"/>
  <c r="G651" i="23"/>
  <c r="J908" i="23"/>
  <c r="H908" i="23" s="1"/>
  <c r="G908" i="23"/>
  <c r="L915" i="23"/>
  <c r="H915" i="23" s="1"/>
  <c r="G915" i="23"/>
  <c r="J920" i="23"/>
  <c r="H920" i="23" s="1"/>
  <c r="G920" i="23"/>
  <c r="G151" i="23"/>
  <c r="G205" i="23"/>
  <c r="G367" i="23"/>
  <c r="G405" i="23"/>
  <c r="G440" i="23"/>
  <c r="J451" i="23"/>
  <c r="G94" i="22" s="1"/>
  <c r="G455" i="23"/>
  <c r="H482" i="23"/>
  <c r="J490" i="23"/>
  <c r="H490" i="23" s="1"/>
  <c r="J503" i="23"/>
  <c r="G560" i="23"/>
  <c r="H584" i="23"/>
  <c r="G657" i="23"/>
  <c r="N821" i="23"/>
  <c r="L583" i="23"/>
  <c r="H583" i="23" s="1"/>
  <c r="J971" i="23"/>
  <c r="G53" i="23"/>
  <c r="J151" i="23"/>
  <c r="H151" i="23" s="1"/>
  <c r="G183" i="23"/>
  <c r="H440" i="23"/>
  <c r="H448" i="23"/>
  <c r="G584" i="23"/>
  <c r="G591" i="23"/>
  <c r="G642" i="23"/>
  <c r="J787" i="23"/>
  <c r="J903" i="23"/>
  <c r="J1012" i="23"/>
  <c r="H600" i="23"/>
  <c r="G603" i="23"/>
  <c r="G1309" i="23"/>
  <c r="N1309" i="23"/>
  <c r="H1309" i="23" s="1"/>
  <c r="G98" i="23"/>
  <c r="L328" i="23"/>
  <c r="L327" i="23" s="1"/>
  <c r="H69" i="22" s="1"/>
  <c r="G521" i="23"/>
  <c r="G568" i="23"/>
  <c r="G760" i="23"/>
  <c r="N760" i="23"/>
  <c r="H760" i="23" s="1"/>
  <c r="G61" i="23"/>
  <c r="G298" i="23"/>
  <c r="J61" i="23"/>
  <c r="J59" i="23" s="1"/>
  <c r="N98" i="23"/>
  <c r="H98" i="23" s="1"/>
  <c r="G116" i="23"/>
  <c r="G197" i="23"/>
  <c r="G213" i="23"/>
  <c r="G344" i="23"/>
  <c r="G374" i="23"/>
  <c r="H468" i="23"/>
  <c r="J506" i="23"/>
  <c r="J521" i="23"/>
  <c r="H521" i="23" s="1"/>
  <c r="J568" i="23"/>
  <c r="H568" i="23" s="1"/>
  <c r="N593" i="23"/>
  <c r="H927" i="23"/>
  <c r="J973" i="23"/>
  <c r="H1310" i="23"/>
  <c r="J934" i="23"/>
  <c r="H934" i="23" s="1"/>
  <c r="G934" i="23"/>
  <c r="G391" i="23"/>
  <c r="N116" i="23"/>
  <c r="H116" i="23" s="1"/>
  <c r="J218" i="23"/>
  <c r="J344" i="23"/>
  <c r="J343" i="23" s="1"/>
  <c r="G73" i="22" s="1"/>
  <c r="F73" i="22" s="1"/>
  <c r="J374" i="23"/>
  <c r="H374" i="23" s="1"/>
  <c r="H441" i="23"/>
  <c r="G575" i="23"/>
  <c r="G592" i="23"/>
  <c r="J731" i="23"/>
  <c r="H731" i="23" s="1"/>
  <c r="G771" i="23"/>
  <c r="G796" i="23"/>
  <c r="G839" i="23"/>
  <c r="G984" i="23"/>
  <c r="G1347" i="23"/>
  <c r="G643" i="23"/>
  <c r="G664" i="23"/>
  <c r="G670" i="23"/>
  <c r="G825" i="23"/>
  <c r="G860" i="23"/>
  <c r="G913" i="23"/>
  <c r="H670" i="23"/>
  <c r="N777" i="23"/>
  <c r="H825" i="23"/>
  <c r="G930" i="23"/>
  <c r="G960" i="23"/>
  <c r="G1025" i="23"/>
  <c r="G675" i="23"/>
  <c r="G1049" i="23"/>
  <c r="L742" i="23"/>
  <c r="H742" i="23" s="1"/>
  <c r="G765" i="23"/>
  <c r="N830" i="23"/>
  <c r="J921" i="23"/>
  <c r="J1011" i="23"/>
  <c r="G1287" i="23"/>
  <c r="G1346" i="23"/>
  <c r="N686" i="23"/>
  <c r="G691" i="23"/>
  <c r="G818" i="23"/>
  <c r="G826" i="23"/>
  <c r="G997" i="23"/>
  <c r="G1257" i="23"/>
  <c r="H687" i="23"/>
  <c r="J756" i="23"/>
  <c r="J826" i="23"/>
  <c r="H826" i="23" s="1"/>
  <c r="G906" i="23"/>
  <c r="G1104" i="23"/>
  <c r="G1265" i="23"/>
  <c r="N1298" i="23"/>
  <c r="J862" i="23"/>
  <c r="G151" i="22" s="1"/>
  <c r="I856" i="23" s="1"/>
  <c r="G1050" i="23"/>
  <c r="H1061" i="23"/>
  <c r="G1301" i="23"/>
  <c r="G1098" i="23"/>
  <c r="G121" i="23"/>
  <c r="G228" i="23"/>
  <c r="J1098" i="23"/>
  <c r="H1098" i="23" s="1"/>
  <c r="H121" i="23"/>
  <c r="G708" i="23"/>
  <c r="G267" i="23"/>
  <c r="G714" i="23"/>
  <c r="N484" i="23"/>
  <c r="I99" i="22" s="1"/>
  <c r="M823" i="23" s="1"/>
  <c r="N823" i="23" s="1"/>
  <c r="H267" i="23"/>
  <c r="H262" i="23"/>
  <c r="H620" i="23"/>
  <c r="H697" i="23"/>
  <c r="H714" i="23"/>
  <c r="H1362" i="23"/>
  <c r="M1283" i="23"/>
  <c r="F219" i="22"/>
  <c r="J1370" i="23"/>
  <c r="G221" i="22" s="1"/>
  <c r="J1255" i="23"/>
  <c r="G203" i="22" s="1"/>
  <c r="I1249" i="23" s="1"/>
  <c r="J1249" i="23" s="1"/>
  <c r="J1373" i="23"/>
  <c r="G222" i="22" s="1"/>
  <c r="H947" i="23"/>
  <c r="H566" i="23"/>
  <c r="N957" i="23"/>
  <c r="I166" i="22" s="1"/>
  <c r="N297" i="23"/>
  <c r="I63" i="22" s="1"/>
  <c r="M589" i="23" s="1"/>
  <c r="N589" i="23" s="1"/>
  <c r="N618" i="23"/>
  <c r="I122" i="22" s="1"/>
  <c r="H834" i="23"/>
  <c r="N63" i="23"/>
  <c r="I16" i="22" s="1"/>
  <c r="H228" i="23"/>
  <c r="H279" i="23"/>
  <c r="F88" i="22"/>
  <c r="H175" i="23"/>
  <c r="H659" i="23"/>
  <c r="F86" i="22"/>
  <c r="H796" i="23"/>
  <c r="H1049" i="23"/>
  <c r="H941" i="23"/>
  <c r="H1089" i="23"/>
  <c r="H504" i="23"/>
  <c r="H38" i="23"/>
  <c r="H875" i="23"/>
  <c r="N986" i="23"/>
  <c r="I170" i="22" s="1"/>
  <c r="H1002" i="23"/>
  <c r="H1095" i="23"/>
  <c r="N71" i="23"/>
  <c r="I18" i="22" s="1"/>
  <c r="H78" i="23"/>
  <c r="J63" i="23"/>
  <c r="G16" i="22" s="1"/>
  <c r="H352" i="23"/>
  <c r="H367" i="23"/>
  <c r="N624" i="23"/>
  <c r="I123" i="22" s="1"/>
  <c r="H781" i="23"/>
  <c r="H960" i="23"/>
  <c r="H1071" i="23"/>
  <c r="N55" i="23"/>
  <c r="I14" i="22" s="1"/>
  <c r="H298" i="23"/>
  <c r="H708" i="23"/>
  <c r="H801" i="23"/>
  <c r="H53" i="23"/>
  <c r="N451" i="23"/>
  <c r="I94" i="22" s="1"/>
  <c r="L221" i="23"/>
  <c r="H48" i="22" s="1"/>
  <c r="K217" i="23" s="1"/>
  <c r="L217" i="23" s="1"/>
  <c r="N301" i="23"/>
  <c r="I64" i="22" s="1"/>
  <c r="H325" i="23"/>
  <c r="N399" i="23"/>
  <c r="I85" i="22" s="1"/>
  <c r="M397" i="23" s="1"/>
  <c r="N397" i="23" s="1"/>
  <c r="N396" i="23" s="1"/>
  <c r="I84" i="22" s="1"/>
  <c r="H418" i="23"/>
  <c r="N606" i="23"/>
  <c r="I120" i="22" s="1"/>
  <c r="N945" i="23"/>
  <c r="I163" i="22" s="1"/>
  <c r="N763" i="23"/>
  <c r="I144" i="22" s="1"/>
  <c r="M782" i="23" s="1"/>
  <c r="N782" i="23" s="1"/>
  <c r="H391" i="23"/>
  <c r="H462" i="23"/>
  <c r="N67" i="23"/>
  <c r="I17" i="22" s="1"/>
  <c r="N437" i="23"/>
  <c r="I92" i="22" s="1"/>
  <c r="N479" i="23"/>
  <c r="I98" i="22" s="1"/>
  <c r="M1086" i="23" s="1"/>
  <c r="N1086" i="23" s="1"/>
  <c r="H765" i="23"/>
  <c r="K841" i="23"/>
  <c r="G841" i="23" s="1"/>
  <c r="N889" i="23"/>
  <c r="I155" i="22" s="1"/>
  <c r="M923" i="23" s="1"/>
  <c r="N923" i="23" s="1"/>
  <c r="H968" i="23"/>
  <c r="H273" i="23"/>
  <c r="H592" i="23"/>
  <c r="H869" i="23"/>
  <c r="N885" i="23"/>
  <c r="I154" i="22" s="1"/>
  <c r="M878" i="23" s="1"/>
  <c r="N878" i="23" s="1"/>
  <c r="H925" i="23"/>
  <c r="H1065" i="23"/>
  <c r="H883" i="23"/>
  <c r="H887" i="23"/>
  <c r="H913" i="23"/>
  <c r="H28" i="23"/>
  <c r="H257" i="23"/>
  <c r="N668" i="23"/>
  <c r="I130" i="22" s="1"/>
  <c r="H771" i="23"/>
  <c r="G57" i="23"/>
  <c r="J57" i="23"/>
  <c r="L1377" i="23"/>
  <c r="H127" i="23"/>
  <c r="N23" i="23"/>
  <c r="H33" i="23"/>
  <c r="H102" i="23"/>
  <c r="L108" i="23"/>
  <c r="H108" i="23" s="1"/>
  <c r="G222" i="23"/>
  <c r="J222" i="23"/>
  <c r="G8" i="23"/>
  <c r="J67" i="23"/>
  <c r="J72" i="23"/>
  <c r="G161" i="23"/>
  <c r="L161" i="23"/>
  <c r="H161" i="23" s="1"/>
  <c r="H8" i="23"/>
  <c r="G65" i="23"/>
  <c r="H88" i="23"/>
  <c r="H156" i="23"/>
  <c r="H372" i="23"/>
  <c r="G18" i="23"/>
  <c r="J18" i="23"/>
  <c r="H18" i="23" s="1"/>
  <c r="H65" i="23"/>
  <c r="H69" i="23"/>
  <c r="G132" i="23"/>
  <c r="J132" i="23"/>
  <c r="H132" i="23" s="1"/>
  <c r="G73" i="23"/>
  <c r="H73" i="23"/>
  <c r="G83" i="23"/>
  <c r="G111" i="23"/>
  <c r="J111" i="23"/>
  <c r="J136" i="23"/>
  <c r="H13" i="23"/>
  <c r="H83" i="23"/>
  <c r="N144" i="23"/>
  <c r="I33" i="22" s="1"/>
  <c r="J327" i="23"/>
  <c r="G78" i="23"/>
  <c r="G156" i="23"/>
  <c r="N221" i="23"/>
  <c r="I48" i="22" s="1"/>
  <c r="M217" i="23" s="1"/>
  <c r="N217" i="23" s="1"/>
  <c r="N215" i="23" s="1"/>
  <c r="I47" i="22" s="1"/>
  <c r="M208" i="23" s="1"/>
  <c r="N208" i="23" s="1"/>
  <c r="G285" i="23"/>
  <c r="J285" i="23"/>
  <c r="H285" i="23" s="1"/>
  <c r="H223" i="23"/>
  <c r="H370" i="23"/>
  <c r="N532" i="23"/>
  <c r="I108" i="22" s="1"/>
  <c r="G13" i="23"/>
  <c r="G88" i="23"/>
  <c r="G127" i="23"/>
  <c r="H336" i="23"/>
  <c r="H205" i="23"/>
  <c r="G447" i="23"/>
  <c r="J447" i="23"/>
  <c r="H447" i="23" s="1"/>
  <c r="J210" i="23"/>
  <c r="G243" i="23"/>
  <c r="J243" i="23"/>
  <c r="G303" i="23"/>
  <c r="J303" i="23"/>
  <c r="H303" i="23" s="1"/>
  <c r="G171" i="23"/>
  <c r="H197" i="23"/>
  <c r="H202" i="23"/>
  <c r="G212" i="23"/>
  <c r="L212" i="23"/>
  <c r="L210" i="23" s="1"/>
  <c r="H46" i="22" s="1"/>
  <c r="H341" i="23"/>
  <c r="G379" i="23"/>
  <c r="N379" i="23"/>
  <c r="G33" i="23"/>
  <c r="G69" i="23"/>
  <c r="H171" i="23"/>
  <c r="H183" i="23"/>
  <c r="J206" i="23"/>
  <c r="N210" i="23"/>
  <c r="I46" i="22" s="1"/>
  <c r="N388" i="23"/>
  <c r="I83" i="22" s="1"/>
  <c r="M386" i="23" s="1"/>
  <c r="N386" i="23" s="1"/>
  <c r="N385" i="23" s="1"/>
  <c r="I82" i="22" s="1"/>
  <c r="G251" i="23"/>
  <c r="L251" i="23"/>
  <c r="G293" i="23"/>
  <c r="L293" i="23"/>
  <c r="J330" i="23"/>
  <c r="H331" i="23"/>
  <c r="J203" i="23"/>
  <c r="H213" i="23"/>
  <c r="J346" i="23"/>
  <c r="H179" i="23"/>
  <c r="G187" i="23"/>
  <c r="J187" i="23"/>
  <c r="H234" i="23"/>
  <c r="H294" i="23"/>
  <c r="G347" i="23"/>
  <c r="L347" i="23"/>
  <c r="L346" i="23" s="1"/>
  <c r="H74" i="22" s="1"/>
  <c r="H469" i="23"/>
  <c r="N472" i="23"/>
  <c r="I97" i="22" s="1"/>
  <c r="H525" i="23"/>
  <c r="H560" i="23"/>
  <c r="J393" i="23"/>
  <c r="G481" i="23"/>
  <c r="L481" i="23"/>
  <c r="L479" i="23" s="1"/>
  <c r="H98" i="22" s="1"/>
  <c r="K1086" i="23" s="1"/>
  <c r="L1086" i="23" s="1"/>
  <c r="J528" i="23"/>
  <c r="H474" i="23"/>
  <c r="G486" i="23"/>
  <c r="J486" i="23"/>
  <c r="G273" i="23"/>
  <c r="N289" i="23"/>
  <c r="G294" i="23"/>
  <c r="L299" i="23"/>
  <c r="H299" i="23" s="1"/>
  <c r="H455" i="23"/>
  <c r="N458" i="23"/>
  <c r="I95" i="22" s="1"/>
  <c r="J492" i="23"/>
  <c r="H508" i="23"/>
  <c r="G548" i="23"/>
  <c r="G406" i="23"/>
  <c r="L406" i="23"/>
  <c r="H406" i="23" s="1"/>
  <c r="G423" i="23"/>
  <c r="L423" i="23"/>
  <c r="J437" i="23"/>
  <c r="G467" i="23"/>
  <c r="L467" i="23"/>
  <c r="H467" i="23" s="1"/>
  <c r="J538" i="23"/>
  <c r="H675" i="23"/>
  <c r="J759" i="23"/>
  <c r="G223" i="23"/>
  <c r="G262" i="23"/>
  <c r="G325" i="23"/>
  <c r="H414" i="23"/>
  <c r="J413" i="23"/>
  <c r="G441" i="23"/>
  <c r="H460" i="23"/>
  <c r="N465" i="23"/>
  <c r="I96" i="22" s="1"/>
  <c r="G475" i="23"/>
  <c r="J475" i="23"/>
  <c r="H475" i="23" s="1"/>
  <c r="N492" i="23"/>
  <c r="I101" i="22" s="1"/>
  <c r="G530" i="23"/>
  <c r="N748" i="23"/>
  <c r="G279" i="23"/>
  <c r="G336" i="23"/>
  <c r="G372" i="23"/>
  <c r="H417" i="23"/>
  <c r="N444" i="23"/>
  <c r="I93" i="22" s="1"/>
  <c r="H575" i="23"/>
  <c r="H410" i="23"/>
  <c r="G453" i="23"/>
  <c r="L453" i="23"/>
  <c r="H453" i="23" s="1"/>
  <c r="J479" i="23"/>
  <c r="H507" i="23"/>
  <c r="N538" i="23"/>
  <c r="I109" i="22" s="1"/>
  <c r="H664" i="23"/>
  <c r="H446" i="23"/>
  <c r="G461" i="23"/>
  <c r="J461" i="23"/>
  <c r="H461" i="23" s="1"/>
  <c r="H476" i="23"/>
  <c r="G494" i="23"/>
  <c r="L494" i="23"/>
  <c r="H494" i="23" s="1"/>
  <c r="N499" i="23"/>
  <c r="I102" i="22" s="1"/>
  <c r="G556" i="23"/>
  <c r="J556" i="23"/>
  <c r="H556" i="23" s="1"/>
  <c r="H891" i="23"/>
  <c r="J889" i="23"/>
  <c r="G392" i="23"/>
  <c r="J392" i="23"/>
  <c r="H392" i="23" s="1"/>
  <c r="H411" i="23"/>
  <c r="G497" i="23"/>
  <c r="L497" i="23"/>
  <c r="H497" i="23" s="1"/>
  <c r="H540" i="23"/>
  <c r="H591" i="23"/>
  <c r="H405" i="23"/>
  <c r="H435" i="23"/>
  <c r="G439" i="23"/>
  <c r="L439" i="23"/>
  <c r="H454" i="23"/>
  <c r="J465" i="23"/>
  <c r="H642" i="23"/>
  <c r="G411" i="23"/>
  <c r="N595" i="23"/>
  <c r="I119" i="22" s="1"/>
  <c r="J689" i="23"/>
  <c r="G876" i="23"/>
  <c r="L876" i="23"/>
  <c r="H876" i="23" s="1"/>
  <c r="J399" i="23"/>
  <c r="J517" i="23"/>
  <c r="L576" i="23"/>
  <c r="H576" i="23" s="1"/>
  <c r="G600" i="23"/>
  <c r="N612" i="23"/>
  <c r="I121" i="22" s="1"/>
  <c r="H643" i="23"/>
  <c r="H657" i="23"/>
  <c r="G802" i="23"/>
  <c r="L802" i="23"/>
  <c r="H802" i="23" s="1"/>
  <c r="N824" i="23"/>
  <c r="G414" i="23"/>
  <c r="G448" i="23"/>
  <c r="G462" i="23"/>
  <c r="G476" i="23"/>
  <c r="G614" i="23"/>
  <c r="J614" i="23"/>
  <c r="H614" i="23" s="1"/>
  <c r="J652" i="23"/>
  <c r="H680" i="23"/>
  <c r="G726" i="23"/>
  <c r="J726" i="23"/>
  <c r="H726" i="23" s="1"/>
  <c r="N757" i="23"/>
  <c r="N898" i="23"/>
  <c r="I157" i="22" s="1"/>
  <c r="M894" i="23" s="1"/>
  <c r="N894" i="23" s="1"/>
  <c r="G504" i="23"/>
  <c r="G507" i="23"/>
  <c r="G525" i="23"/>
  <c r="G566" i="23"/>
  <c r="H603" i="23"/>
  <c r="G649" i="23"/>
  <c r="J649" i="23"/>
  <c r="H649" i="23" s="1"/>
  <c r="H691" i="23"/>
  <c r="K692" i="23"/>
  <c r="H636" i="23"/>
  <c r="J635" i="23"/>
  <c r="G641" i="23"/>
  <c r="L641" i="23"/>
  <c r="H641" i="23" s="1"/>
  <c r="N868" i="23"/>
  <c r="H940" i="23"/>
  <c r="J577" i="23"/>
  <c r="H650" i="23"/>
  <c r="G658" i="23"/>
  <c r="L658" i="23"/>
  <c r="H658" i="23" s="1"/>
  <c r="J668" i="23"/>
  <c r="H604" i="23"/>
  <c r="G702" i="23"/>
  <c r="J702" i="23"/>
  <c r="H702" i="23" s="1"/>
  <c r="J910" i="23"/>
  <c r="J595" i="23"/>
  <c r="H789" i="23"/>
  <c r="G1264" i="23"/>
  <c r="N1264" i="23"/>
  <c r="H1264" i="23" s="1"/>
  <c r="G687" i="23"/>
  <c r="G697" i="23"/>
  <c r="H803" i="23"/>
  <c r="J959" i="23"/>
  <c r="J988" i="23"/>
  <c r="J982" i="23"/>
  <c r="G736" i="23"/>
  <c r="J788" i="23"/>
  <c r="G636" i="23"/>
  <c r="G650" i="23"/>
  <c r="H736" i="23"/>
  <c r="N745" i="23"/>
  <c r="N754" i="23"/>
  <c r="G801" i="23"/>
  <c r="L818" i="23"/>
  <c r="H818" i="23" s="1"/>
  <c r="H858" i="23"/>
  <c r="J867" i="23"/>
  <c r="N910" i="23"/>
  <c r="I158" i="22" s="1"/>
  <c r="M895" i="23" s="1"/>
  <c r="N895" i="23" s="1"/>
  <c r="H919" i="23"/>
  <c r="J744" i="23"/>
  <c r="N780" i="23"/>
  <c r="H780" i="23" s="1"/>
  <c r="N949" i="23"/>
  <c r="I164" i="22" s="1"/>
  <c r="H951" i="23"/>
  <c r="G604" i="23"/>
  <c r="H839" i="23"/>
  <c r="N862" i="23"/>
  <c r="I151" i="22" s="1"/>
  <c r="M856" i="23" s="1"/>
  <c r="N856" i="23" s="1"/>
  <c r="N850" i="23" s="1"/>
  <c r="I150" i="22" s="1"/>
  <c r="M846" i="23" s="1"/>
  <c r="N846" i="23" s="1"/>
  <c r="H930" i="23"/>
  <c r="N965" i="23"/>
  <c r="H1107" i="23"/>
  <c r="N774" i="23"/>
  <c r="J779" i="23"/>
  <c r="H779" i="23" s="1"/>
  <c r="J785" i="23"/>
  <c r="N833" i="23"/>
  <c r="L860" i="23"/>
  <c r="H860" i="23" s="1"/>
  <c r="H906" i="23"/>
  <c r="G940" i="23"/>
  <c r="N1033" i="23"/>
  <c r="I174" i="22" s="1"/>
  <c r="J1040" i="23"/>
  <c r="G789" i="23"/>
  <c r="G811" i="23"/>
  <c r="G864" i="23"/>
  <c r="J885" i="23"/>
  <c r="J949" i="23"/>
  <c r="N751" i="23"/>
  <c r="H751" i="23" s="1"/>
  <c r="J764" i="23"/>
  <c r="J773" i="23"/>
  <c r="N783" i="23"/>
  <c r="L811" i="23"/>
  <c r="H811" i="23" s="1"/>
  <c r="J832" i="23"/>
  <c r="L864" i="23"/>
  <c r="J870" i="23"/>
  <c r="J924" i="23"/>
  <c r="G927" i="23"/>
  <c r="G869" i="23"/>
  <c r="G891" i="23"/>
  <c r="J964" i="23"/>
  <c r="L1026" i="23"/>
  <c r="H1026" i="23" s="1"/>
  <c r="G1026" i="23"/>
  <c r="G803" i="23"/>
  <c r="G887" i="23"/>
  <c r="J998" i="23"/>
  <c r="G998" i="23"/>
  <c r="J1043" i="23"/>
  <c r="G1341" i="23"/>
  <c r="J1341" i="23"/>
  <c r="G1345" i="23"/>
  <c r="L1345" i="23"/>
  <c r="J991" i="23"/>
  <c r="J1034" i="23"/>
  <c r="H1060" i="23"/>
  <c r="J1263" i="23"/>
  <c r="M1267" i="23" s="1"/>
  <c r="G919" i="23"/>
  <c r="G925" i="23"/>
  <c r="M1259" i="23"/>
  <c r="G1311" i="23"/>
  <c r="J1311" i="23"/>
  <c r="G941" i="23"/>
  <c r="J946" i="23"/>
  <c r="N970" i="23"/>
  <c r="I168" i="22" s="1"/>
  <c r="J1052" i="23"/>
  <c r="G954" i="23"/>
  <c r="L954" i="23"/>
  <c r="N1005" i="23"/>
  <c r="I172" i="22" s="1"/>
  <c r="H1287" i="23"/>
  <c r="N953" i="23"/>
  <c r="I165" i="22" s="1"/>
  <c r="J958" i="23"/>
  <c r="G992" i="23"/>
  <c r="H1025" i="23"/>
  <c r="J1028" i="23"/>
  <c r="J1037" i="23"/>
  <c r="J979" i="23"/>
  <c r="H992" i="23"/>
  <c r="J1270" i="23"/>
  <c r="G1280" i="23"/>
  <c r="L1280" i="23"/>
  <c r="H1280" i="23" s="1"/>
  <c r="G947" i="23"/>
  <c r="J955" i="23"/>
  <c r="G955" i="23"/>
  <c r="G1308" i="23"/>
  <c r="J1308" i="23"/>
  <c r="G1002" i="23"/>
  <c r="H1104" i="23"/>
  <c r="H1091" i="23"/>
  <c r="G1093" i="23"/>
  <c r="L1030" i="23"/>
  <c r="H1030" i="23" s="1"/>
  <c r="J1044" i="23"/>
  <c r="J1050" i="23"/>
  <c r="G1065" i="23"/>
  <c r="G1071" i="23"/>
  <c r="J1076" i="23"/>
  <c r="H1076" i="23" s="1"/>
  <c r="J1093" i="23"/>
  <c r="H1093" i="23" s="1"/>
  <c r="N1256" i="23"/>
  <c r="N981" i="23"/>
  <c r="N984" i="23"/>
  <c r="H984" i="23" s="1"/>
  <c r="N997" i="23"/>
  <c r="H997" i="23" s="1"/>
  <c r="H1257" i="23"/>
  <c r="G1288" i="23"/>
  <c r="J1364" i="23"/>
  <c r="H1094" i="23"/>
  <c r="J1288" i="23"/>
  <c r="N1301" i="23"/>
  <c r="H1088" i="23"/>
  <c r="M1275" i="23"/>
  <c r="G1300" i="23"/>
  <c r="H1054" i="23"/>
  <c r="J1300" i="23"/>
  <c r="G1054" i="23"/>
  <c r="G1072" i="23"/>
  <c r="G1060" i="23"/>
  <c r="H1281" i="23"/>
  <c r="G1088" i="23"/>
  <c r="G1091" i="23"/>
  <c r="G1094" i="23"/>
  <c r="K823" i="23" l="1"/>
  <c r="L823" i="23" s="1"/>
  <c r="H1360" i="23"/>
  <c r="N682" i="23"/>
  <c r="I133" i="22" s="1"/>
  <c r="J144" i="23"/>
  <c r="G33" i="22" s="1"/>
  <c r="I1029" i="23"/>
  <c r="J1029" i="23" s="1"/>
  <c r="J662" i="23"/>
  <c r="K776" i="23"/>
  <c r="L776" i="23" s="1"/>
  <c r="K747" i="23"/>
  <c r="L747" i="23" s="1"/>
  <c r="J488" i="23"/>
  <c r="G100" i="22" s="1"/>
  <c r="I1001" i="23"/>
  <c r="J1001" i="23" s="1"/>
  <c r="I1075" i="23"/>
  <c r="J1075" i="23" s="1"/>
  <c r="I1053" i="23"/>
  <c r="J1053" i="23" s="1"/>
  <c r="J618" i="23"/>
  <c r="I565" i="23"/>
  <c r="J565" i="23" s="1"/>
  <c r="I573" i="23"/>
  <c r="J573" i="23" s="1"/>
  <c r="I640" i="23"/>
  <c r="J640" i="23" s="1"/>
  <c r="I648" i="23"/>
  <c r="J648" i="23" s="1"/>
  <c r="I581" i="23"/>
  <c r="J581" i="23" s="1"/>
  <c r="N587" i="23"/>
  <c r="I118" i="22" s="1"/>
  <c r="M799" i="23"/>
  <c r="N799" i="23" s="1"/>
  <c r="M747" i="23"/>
  <c r="N747" i="23" s="1"/>
  <c r="M776" i="23"/>
  <c r="N776" i="23" s="1"/>
  <c r="J532" i="23"/>
  <c r="H328" i="23"/>
  <c r="J970" i="23"/>
  <c r="G168" i="22" s="1"/>
  <c r="N866" i="23"/>
  <c r="I152" i="22" s="1"/>
  <c r="M847" i="23" s="1"/>
  <c r="N847" i="23" s="1"/>
  <c r="H626" i="23"/>
  <c r="H343" i="23"/>
  <c r="J444" i="23"/>
  <c r="G93" i="22" s="1"/>
  <c r="H344" i="23"/>
  <c r="J1005" i="23"/>
  <c r="G172" i="22" s="1"/>
  <c r="J499" i="23"/>
  <c r="H61" i="23"/>
  <c r="J606" i="23"/>
  <c r="I656" i="23"/>
  <c r="J656" i="23" s="1"/>
  <c r="I589" i="23"/>
  <c r="J589" i="23" s="1"/>
  <c r="M1075" i="23"/>
  <c r="N1075" i="23" s="1"/>
  <c r="M1053" i="23"/>
  <c r="N1053" i="23" s="1"/>
  <c r="J898" i="23"/>
  <c r="G157" i="22" s="1"/>
  <c r="I894" i="23" s="1"/>
  <c r="J894" i="23" s="1"/>
  <c r="L841" i="23"/>
  <c r="H841" i="23" s="1"/>
  <c r="M1001" i="23"/>
  <c r="N1001" i="23" s="1"/>
  <c r="M1064" i="23"/>
  <c r="N1064" i="23" s="1"/>
  <c r="M565" i="23"/>
  <c r="N565" i="23" s="1"/>
  <c r="N563" i="23" s="1"/>
  <c r="I115" i="22" s="1"/>
  <c r="M1029" i="23"/>
  <c r="N1029" i="23" s="1"/>
  <c r="M573" i="23"/>
  <c r="N573" i="23" s="1"/>
  <c r="N571" i="23" s="1"/>
  <c r="I116" i="22" s="1"/>
  <c r="M640" i="23"/>
  <c r="N640" i="23" s="1"/>
  <c r="N638" i="23" s="1"/>
  <c r="I126" i="22" s="1"/>
  <c r="M648" i="23"/>
  <c r="N648" i="23" s="1"/>
  <c r="N646" i="23" s="1"/>
  <c r="I127" i="22" s="1"/>
  <c r="M581" i="23"/>
  <c r="N581" i="23" s="1"/>
  <c r="N579" i="23" s="1"/>
  <c r="I117" i="22" s="1"/>
  <c r="M804" i="23"/>
  <c r="N804" i="23" s="1"/>
  <c r="M656" i="23"/>
  <c r="N656" i="23" s="1"/>
  <c r="N654" i="23" s="1"/>
  <c r="I128" i="22" s="1"/>
  <c r="H212" i="23"/>
  <c r="M879" i="23"/>
  <c r="N879" i="23" s="1"/>
  <c r="N873" i="23" s="1"/>
  <c r="I153" i="22" s="1"/>
  <c r="M848" i="23" s="1"/>
  <c r="N848" i="23" s="1"/>
  <c r="M827" i="23"/>
  <c r="N827" i="23" s="1"/>
  <c r="M753" i="23"/>
  <c r="N753" i="23" s="1"/>
  <c r="G1283" i="23"/>
  <c r="N1283" i="23"/>
  <c r="H1283" i="23" s="1"/>
  <c r="M922" i="23"/>
  <c r="N922" i="23" s="1"/>
  <c r="N917" i="23" s="1"/>
  <c r="I159" i="22" s="1"/>
  <c r="M896" i="23" s="1"/>
  <c r="N896" i="23" s="1"/>
  <c r="N893" i="23" s="1"/>
  <c r="I156" i="22" s="1"/>
  <c r="H439" i="23"/>
  <c r="J986" i="23"/>
  <c r="N962" i="23"/>
  <c r="I167" i="22" s="1"/>
  <c r="H423" i="23"/>
  <c r="H481" i="23"/>
  <c r="H251" i="23"/>
  <c r="H864" i="23"/>
  <c r="N978" i="23"/>
  <c r="I169" i="22" s="1"/>
  <c r="H347" i="23"/>
  <c r="N1259" i="23"/>
  <c r="H1259" i="23" s="1"/>
  <c r="G1259" i="23"/>
  <c r="H635" i="23"/>
  <c r="G125" i="22"/>
  <c r="F125" i="22" s="1"/>
  <c r="G129" i="22"/>
  <c r="G109" i="22"/>
  <c r="H327" i="23"/>
  <c r="G69" i="22"/>
  <c r="F69" i="22" s="1"/>
  <c r="H1300" i="23"/>
  <c r="M1303" i="23"/>
  <c r="H210" i="23"/>
  <c r="G46" i="22"/>
  <c r="N1267" i="23"/>
  <c r="H1267" i="23" s="1"/>
  <c r="G1267" i="23"/>
  <c r="J945" i="23"/>
  <c r="J1262" i="23"/>
  <c r="G15" i="22"/>
  <c r="J856" i="23"/>
  <c r="J957" i="23"/>
  <c r="G119" i="22"/>
  <c r="G105" i="22"/>
  <c r="J612" i="23"/>
  <c r="G158" i="22"/>
  <c r="G85" i="22"/>
  <c r="H413" i="23"/>
  <c r="G87" i="22"/>
  <c r="F87" i="22" s="1"/>
  <c r="H136" i="23"/>
  <c r="H222" i="23"/>
  <c r="J221" i="23"/>
  <c r="H1301" i="23"/>
  <c r="H955" i="23"/>
  <c r="J953" i="23"/>
  <c r="M1058" i="23"/>
  <c r="N1058" i="23" s="1"/>
  <c r="M1047" i="23"/>
  <c r="N1047" i="23" s="1"/>
  <c r="M995" i="23"/>
  <c r="N995" i="23" s="1"/>
  <c r="G164" i="22"/>
  <c r="G96" i="22"/>
  <c r="G155" i="22"/>
  <c r="G107" i="22"/>
  <c r="M817" i="23"/>
  <c r="N817" i="23" s="1"/>
  <c r="M795" i="23"/>
  <c r="N795" i="23" s="1"/>
  <c r="M770" i="23"/>
  <c r="N770" i="23" s="1"/>
  <c r="M741" i="23"/>
  <c r="N741" i="23" s="1"/>
  <c r="M201" i="23"/>
  <c r="N201" i="23" s="1"/>
  <c r="K817" i="23"/>
  <c r="L817" i="23" s="1"/>
  <c r="K795" i="23"/>
  <c r="L795" i="23" s="1"/>
  <c r="K770" i="23"/>
  <c r="L770" i="23" s="1"/>
  <c r="K741" i="23"/>
  <c r="L741" i="23" s="1"/>
  <c r="K201" i="23"/>
  <c r="L201" i="23" s="1"/>
  <c r="J71" i="23"/>
  <c r="G205" i="22"/>
  <c r="H187" i="23"/>
  <c r="G220" i="22"/>
  <c r="J1297" i="23"/>
  <c r="H293" i="23"/>
  <c r="J110" i="23"/>
  <c r="H111" i="23"/>
  <c r="H57" i="23"/>
  <c r="J55" i="23"/>
  <c r="H1288" i="23"/>
  <c r="K1289" i="23" s="1"/>
  <c r="M1290" i="23"/>
  <c r="G92" i="22"/>
  <c r="H486" i="23"/>
  <c r="J484" i="23"/>
  <c r="G17" i="22"/>
  <c r="J1286" i="23"/>
  <c r="H1341" i="23"/>
  <c r="H998" i="23"/>
  <c r="J962" i="23"/>
  <c r="G101" i="22"/>
  <c r="H330" i="23"/>
  <c r="G70" i="22"/>
  <c r="F70" i="22" s="1"/>
  <c r="H243" i="23"/>
  <c r="J388" i="23"/>
  <c r="J301" i="23"/>
  <c r="H23" i="23"/>
  <c r="J1064" i="23"/>
  <c r="N1275" i="23"/>
  <c r="G1275" i="23"/>
  <c r="H1050" i="23"/>
  <c r="J978" i="23"/>
  <c r="H954" i="23"/>
  <c r="L953" i="23"/>
  <c r="H165" i="22" s="1"/>
  <c r="M1313" i="23"/>
  <c r="H1311" i="23"/>
  <c r="G154" i="22"/>
  <c r="M1069" i="23"/>
  <c r="N1069" i="23" s="1"/>
  <c r="M1023" i="23"/>
  <c r="N1023" i="23" s="1"/>
  <c r="J866" i="23"/>
  <c r="G692" i="23"/>
  <c r="L692" i="23"/>
  <c r="G123" i="22"/>
  <c r="H379" i="23"/>
  <c r="H1345" i="23"/>
  <c r="H1308" i="23"/>
  <c r="J1306" i="23"/>
  <c r="J1033" i="23"/>
  <c r="J763" i="23"/>
  <c r="G130" i="22"/>
  <c r="G134" i="22"/>
  <c r="H479" i="23"/>
  <c r="G98" i="22"/>
  <c r="J458" i="23"/>
  <c r="J472" i="23"/>
  <c r="L297" i="23"/>
  <c r="H346" i="23"/>
  <c r="G74" i="22"/>
  <c r="F74" i="22" s="1"/>
  <c r="H223" i="22"/>
  <c r="G108" i="22" l="1"/>
  <c r="G122" i="22"/>
  <c r="N845" i="23"/>
  <c r="I149" i="22" s="1"/>
  <c r="G102" i="22"/>
  <c r="G120" i="22"/>
  <c r="G170" i="22"/>
  <c r="G144" i="22"/>
  <c r="G18" i="22"/>
  <c r="J563" i="23"/>
  <c r="G95" i="22"/>
  <c r="H692" i="23"/>
  <c r="G64" i="22"/>
  <c r="J579" i="23"/>
  <c r="G163" i="22"/>
  <c r="G207" i="22"/>
  <c r="J638" i="23"/>
  <c r="I1086" i="23"/>
  <c r="F98" i="22"/>
  <c r="H484" i="23"/>
  <c r="G99" i="22"/>
  <c r="H953" i="23"/>
  <c r="G165" i="22"/>
  <c r="F165" i="22" s="1"/>
  <c r="I397" i="23"/>
  <c r="J850" i="23"/>
  <c r="G83" i="22"/>
  <c r="J654" i="23"/>
  <c r="J571" i="23"/>
  <c r="G152" i="22"/>
  <c r="J646" i="23"/>
  <c r="G166" i="22"/>
  <c r="G174" i="22"/>
  <c r="G209" i="22"/>
  <c r="I1251" i="23"/>
  <c r="G169" i="22"/>
  <c r="G167" i="22"/>
  <c r="I1058" i="23"/>
  <c r="I995" i="23"/>
  <c r="I1047" i="23"/>
  <c r="I685" i="23"/>
  <c r="I922" i="23"/>
  <c r="I878" i="23"/>
  <c r="N1290" i="23"/>
  <c r="G1290" i="23"/>
  <c r="L1289" i="23"/>
  <c r="G1289" i="23"/>
  <c r="H110" i="23"/>
  <c r="G26" i="22"/>
  <c r="F26" i="22" s="1"/>
  <c r="I1356" i="23"/>
  <c r="G121" i="22"/>
  <c r="G1303" i="23"/>
  <c r="N1303" i="23"/>
  <c r="H63" i="22"/>
  <c r="H297" i="23"/>
  <c r="G210" i="22"/>
  <c r="J587" i="23"/>
  <c r="I524" i="23"/>
  <c r="I895" i="23"/>
  <c r="I515" i="23"/>
  <c r="I817" i="23"/>
  <c r="I795" i="23"/>
  <c r="I741" i="23"/>
  <c r="I770" i="23"/>
  <c r="I201" i="23"/>
  <c r="F46" i="22"/>
  <c r="G97" i="22"/>
  <c r="N1313" i="23"/>
  <c r="G1313" i="23"/>
  <c r="H1275" i="23"/>
  <c r="G14" i="22"/>
  <c r="I879" i="23"/>
  <c r="I923" i="23"/>
  <c r="H221" i="23"/>
  <c r="G48" i="22"/>
  <c r="G204" i="22"/>
  <c r="J515" i="23" l="1"/>
  <c r="J1356" i="23"/>
  <c r="J1251" i="23"/>
  <c r="J1086" i="23"/>
  <c r="G1086" i="23"/>
  <c r="G118" i="22"/>
  <c r="I217" i="23"/>
  <c r="F48" i="22"/>
  <c r="J685" i="23"/>
  <c r="I1294" i="23"/>
  <c r="J201" i="23"/>
  <c r="G201" i="23"/>
  <c r="J895" i="23"/>
  <c r="J397" i="23"/>
  <c r="J922" i="23"/>
  <c r="G770" i="23"/>
  <c r="J770" i="23"/>
  <c r="I1295" i="23"/>
  <c r="J1047" i="23"/>
  <c r="G128" i="22"/>
  <c r="I799" i="23"/>
  <c r="I823" i="23"/>
  <c r="I776" i="23"/>
  <c r="I747" i="23"/>
  <c r="F99" i="22"/>
  <c r="G126" i="22"/>
  <c r="G116" i="22"/>
  <c r="J923" i="23"/>
  <c r="H1313" i="23"/>
  <c r="G741" i="23"/>
  <c r="J741" i="23"/>
  <c r="H1289" i="23"/>
  <c r="L1286" i="23"/>
  <c r="J995" i="23"/>
  <c r="I1253" i="23"/>
  <c r="J879" i="23"/>
  <c r="J795" i="23"/>
  <c r="G795" i="23"/>
  <c r="J1058" i="23"/>
  <c r="I386" i="23"/>
  <c r="J878" i="23"/>
  <c r="J817" i="23"/>
  <c r="G817" i="23"/>
  <c r="K1075" i="23"/>
  <c r="K1029" i="23"/>
  <c r="K1053" i="23"/>
  <c r="K1064" i="23"/>
  <c r="K1001" i="23"/>
  <c r="K589" i="23"/>
  <c r="K656" i="23"/>
  <c r="K581" i="23"/>
  <c r="K648" i="23"/>
  <c r="K640" i="23"/>
  <c r="K573" i="23"/>
  <c r="K565" i="23"/>
  <c r="F63" i="22"/>
  <c r="I1069" i="23"/>
  <c r="I1023" i="23"/>
  <c r="G127" i="22"/>
  <c r="I827" i="23"/>
  <c r="I753" i="23"/>
  <c r="I804" i="23"/>
  <c r="I782" i="23"/>
  <c r="I1250" i="23"/>
  <c r="J524" i="23"/>
  <c r="H1303" i="23"/>
  <c r="H1290" i="23"/>
  <c r="I847" i="23"/>
  <c r="G150" i="22"/>
  <c r="G117" i="22"/>
  <c r="G115" i="22"/>
  <c r="M1291" i="23" l="1"/>
  <c r="G1291" i="23" s="1"/>
  <c r="H795" i="23"/>
  <c r="I1051" i="23"/>
  <c r="J847" i="23"/>
  <c r="J782" i="23"/>
  <c r="L565" i="23"/>
  <c r="G565" i="23"/>
  <c r="I999" i="23"/>
  <c r="J804" i="23"/>
  <c r="J753" i="23"/>
  <c r="L640" i="23"/>
  <c r="G640" i="23"/>
  <c r="H770" i="23"/>
  <c r="H207" i="22"/>
  <c r="J827" i="23"/>
  <c r="L648" i="23"/>
  <c r="G648" i="23"/>
  <c r="H741" i="23"/>
  <c r="H201" i="23"/>
  <c r="J514" i="23"/>
  <c r="L581" i="23"/>
  <c r="G581" i="23"/>
  <c r="G747" i="23"/>
  <c r="J747" i="23"/>
  <c r="H747" i="23" s="1"/>
  <c r="H817" i="23"/>
  <c r="M526" i="23"/>
  <c r="J520" i="23"/>
  <c r="L656" i="23"/>
  <c r="G656" i="23"/>
  <c r="J873" i="23"/>
  <c r="G776" i="23"/>
  <c r="J776" i="23"/>
  <c r="H776" i="23" s="1"/>
  <c r="J1294" i="23"/>
  <c r="H1086" i="23"/>
  <c r="N1291" i="23"/>
  <c r="L573" i="23"/>
  <c r="G573" i="23"/>
  <c r="L589" i="23"/>
  <c r="G589" i="23"/>
  <c r="G823" i="23"/>
  <c r="J823" i="23"/>
  <c r="H823" i="23" s="1"/>
  <c r="J1295" i="23"/>
  <c r="L1001" i="23"/>
  <c r="H1001" i="23" s="1"/>
  <c r="G1001" i="23"/>
  <c r="J386" i="23"/>
  <c r="J799" i="23"/>
  <c r="H799" i="23" s="1"/>
  <c r="G799" i="23"/>
  <c r="J917" i="23"/>
  <c r="J1250" i="23"/>
  <c r="L1064" i="23"/>
  <c r="H1064" i="23" s="1"/>
  <c r="G1064" i="23"/>
  <c r="J682" i="23"/>
  <c r="L1075" i="23"/>
  <c r="H1075" i="23" s="1"/>
  <c r="G1075" i="23"/>
  <c r="I846" i="23"/>
  <c r="J1023" i="23"/>
  <c r="L1053" i="23"/>
  <c r="H1053" i="23" s="1"/>
  <c r="G1053" i="23"/>
  <c r="I1062" i="23"/>
  <c r="J217" i="23"/>
  <c r="G217" i="23"/>
  <c r="J1069" i="23"/>
  <c r="L1029" i="23"/>
  <c r="H1029" i="23" s="1"/>
  <c r="G1029" i="23"/>
  <c r="J1253" i="23"/>
  <c r="J396" i="23"/>
  <c r="H573" i="23" l="1"/>
  <c r="G153" i="22"/>
  <c r="H1291" i="23"/>
  <c r="N1286" i="23"/>
  <c r="H565" i="23"/>
  <c r="G104" i="22"/>
  <c r="J1248" i="23"/>
  <c r="H656" i="23"/>
  <c r="K1253" i="23"/>
  <c r="I1073" i="23"/>
  <c r="J385" i="23"/>
  <c r="J1293" i="23"/>
  <c r="H217" i="23"/>
  <c r="J215" i="23"/>
  <c r="H589" i="23"/>
  <c r="G106" i="22"/>
  <c r="H581" i="23"/>
  <c r="J1051" i="23"/>
  <c r="G1051" i="23"/>
  <c r="N526" i="23"/>
  <c r="G526" i="23"/>
  <c r="J999" i="23"/>
  <c r="G999" i="23"/>
  <c r="G159" i="22"/>
  <c r="I1027" i="23"/>
  <c r="J846" i="23"/>
  <c r="G1062" i="23"/>
  <c r="J1062" i="23"/>
  <c r="G133" i="22"/>
  <c r="G84" i="22"/>
  <c r="H648" i="23"/>
  <c r="H640" i="23"/>
  <c r="G47" i="22" l="1"/>
  <c r="G82" i="22"/>
  <c r="G202" i="22"/>
  <c r="I511" i="23"/>
  <c r="I207" i="22"/>
  <c r="H1286" i="23"/>
  <c r="H1051" i="23"/>
  <c r="H999" i="23"/>
  <c r="J1073" i="23"/>
  <c r="G1073" i="23"/>
  <c r="G208" i="22"/>
  <c r="I848" i="23"/>
  <c r="I896" i="23"/>
  <c r="H1062" i="23"/>
  <c r="J1027" i="23"/>
  <c r="G1027" i="23"/>
  <c r="L1253" i="23"/>
  <c r="H526" i="23"/>
  <c r="N520" i="23"/>
  <c r="H1073" i="23" l="1"/>
  <c r="J511" i="23"/>
  <c r="H1027" i="23"/>
  <c r="I1245" i="23"/>
  <c r="J848" i="23"/>
  <c r="M1253" i="23"/>
  <c r="F207" i="22"/>
  <c r="I106" i="22"/>
  <c r="I1246" i="23"/>
  <c r="J896" i="23"/>
  <c r="I208" i="23"/>
  <c r="J1245" i="23" l="1"/>
  <c r="J1246" i="23"/>
  <c r="N1253" i="23"/>
  <c r="H1253" i="23" s="1"/>
  <c r="G1253" i="23"/>
  <c r="J893" i="23"/>
  <c r="J845" i="23"/>
  <c r="J510" i="23"/>
  <c r="J208" i="23"/>
  <c r="G103" i="22" l="1"/>
  <c r="G156" i="22"/>
  <c r="G149" i="22"/>
  <c r="J1244" i="23"/>
  <c r="G201" i="22" l="1"/>
  <c r="I1330" i="23" l="1"/>
  <c r="J1330" i="23" l="1"/>
  <c r="J1329" i="23" l="1"/>
  <c r="G214" i="22" l="1"/>
  <c r="I1320" i="23" l="1"/>
  <c r="I1336" i="23"/>
  <c r="J1320" i="23" l="1"/>
  <c r="J1336" i="23"/>
  <c r="H72" i="19" l="1"/>
  <c r="H73" i="19"/>
  <c r="H74" i="19"/>
  <c r="D75" i="19"/>
  <c r="E75" i="19"/>
  <c r="C75" i="19" s="1"/>
  <c r="F75" i="19"/>
  <c r="F147" i="19" s="1"/>
  <c r="F5" i="19" s="1"/>
  <c r="I4" i="18" s="1"/>
  <c r="H89" i="19"/>
  <c r="H90" i="19"/>
  <c r="E92" i="19" s="1"/>
  <c r="E147" i="19" s="1"/>
  <c r="E5" i="19" s="1"/>
  <c r="H4" i="18" s="1"/>
  <c r="H91" i="19"/>
  <c r="D92" i="19"/>
  <c r="F92" i="19"/>
  <c r="C103" i="19"/>
  <c r="I113" i="19"/>
  <c r="D117" i="19" s="1"/>
  <c r="C117" i="19" s="1"/>
  <c r="I114" i="19"/>
  <c r="I115" i="19"/>
  <c r="I116" i="19"/>
  <c r="C140" i="19"/>
  <c r="F149" i="19"/>
  <c r="I5" i="18" s="1"/>
  <c r="C243" i="19"/>
  <c r="C262" i="19"/>
  <c r="C273" i="19"/>
  <c r="I285" i="19"/>
  <c r="I286" i="19"/>
  <c r="I287" i="19"/>
  <c r="I288" i="19"/>
  <c r="I289" i="19"/>
  <c r="D289" i="19" s="1"/>
  <c r="C312" i="19"/>
  <c r="E319" i="19"/>
  <c r="E149" i="19" s="1"/>
  <c r="H5" i="18" s="1"/>
  <c r="F319" i="19"/>
  <c r="C391" i="19"/>
  <c r="C408" i="19"/>
  <c r="C419" i="19"/>
  <c r="C433" i="19"/>
  <c r="C456" i="19"/>
  <c r="C463" i="19"/>
  <c r="C559" i="19"/>
  <c r="C578" i="19"/>
  <c r="C589" i="19"/>
  <c r="C605" i="19"/>
  <c r="C628" i="19"/>
  <c r="C635" i="19"/>
  <c r="C707" i="19"/>
  <c r="C724" i="19"/>
  <c r="C735" i="19"/>
  <c r="C749" i="19"/>
  <c r="C772" i="19"/>
  <c r="C779" i="19"/>
  <c r="C875" i="19"/>
  <c r="C894" i="19"/>
  <c r="C905" i="19"/>
  <c r="C921" i="19"/>
  <c r="C944" i="19"/>
  <c r="C951" i="19"/>
  <c r="C1023" i="19"/>
  <c r="C1040" i="19"/>
  <c r="C1051" i="19"/>
  <c r="C1065" i="19"/>
  <c r="C1088" i="19"/>
  <c r="C1095" i="19"/>
  <c r="C1191" i="19"/>
  <c r="C1210" i="19"/>
  <c r="C1221" i="19"/>
  <c r="C1237" i="19"/>
  <c r="C1260" i="19"/>
  <c r="C1267" i="19"/>
  <c r="C1339" i="19"/>
  <c r="C1356" i="19"/>
  <c r="C1367" i="19"/>
  <c r="C1381" i="19"/>
  <c r="C1404" i="19"/>
  <c r="C1411" i="19"/>
  <c r="C1507" i="19"/>
  <c r="C1526" i="19"/>
  <c r="C1537" i="19"/>
  <c r="C1553" i="19"/>
  <c r="C1576" i="19"/>
  <c r="C1583" i="19"/>
  <c r="C1655" i="19"/>
  <c r="C1672" i="19"/>
  <c r="C1683" i="19"/>
  <c r="C1697" i="19"/>
  <c r="C1720" i="19"/>
  <c r="C1727" i="19"/>
  <c r="C1823" i="19"/>
  <c r="C1842" i="19"/>
  <c r="C1853" i="19"/>
  <c r="C1869" i="19"/>
  <c r="C1892" i="19"/>
  <c r="C1899" i="19"/>
  <c r="C1995" i="19"/>
  <c r="C2014" i="19"/>
  <c r="C2025" i="19"/>
  <c r="C2041" i="19"/>
  <c r="C2048" i="19"/>
  <c r="C2088" i="19"/>
  <c r="C2101" i="19"/>
  <c r="C2108" i="19"/>
  <c r="C2139" i="19"/>
  <c r="C2156" i="19"/>
  <c r="C2163" i="19"/>
  <c r="C2180" i="19"/>
  <c r="C2186" i="19"/>
  <c r="C2193" i="19"/>
  <c r="C2212" i="19"/>
  <c r="C2248" i="19"/>
  <c r="C2259" i="19"/>
  <c r="C2293" i="19"/>
  <c r="C2310" i="19"/>
  <c r="C2317" i="19"/>
  <c r="C2330" i="19"/>
  <c r="C2347" i="19"/>
  <c r="C2362" i="19"/>
  <c r="C2369" i="19"/>
  <c r="C2376" i="19"/>
  <c r="C2395" i="19"/>
  <c r="C2431" i="19"/>
  <c r="C2442" i="19"/>
  <c r="C2476" i="19"/>
  <c r="C2493" i="19"/>
  <c r="C2500" i="19"/>
  <c r="C2513" i="19"/>
  <c r="C2530" i="19"/>
  <c r="C2545" i="19"/>
  <c r="C2552" i="19"/>
  <c r="C2559" i="19"/>
  <c r="C2578" i="19"/>
  <c r="C2614" i="19"/>
  <c r="C2625" i="19"/>
  <c r="C2659" i="19"/>
  <c r="C2676" i="19"/>
  <c r="C2683" i="19"/>
  <c r="C2696" i="19"/>
  <c r="C2713" i="19"/>
  <c r="C2728" i="19"/>
  <c r="C2735" i="19"/>
  <c r="C2742" i="19"/>
  <c r="C2761" i="19"/>
  <c r="C2797" i="19"/>
  <c r="C2808" i="19"/>
  <c r="C2842" i="19"/>
  <c r="C2859" i="19"/>
  <c r="C2866" i="19"/>
  <c r="C2879" i="19"/>
  <c r="C2896" i="19"/>
  <c r="C2911" i="19"/>
  <c r="C2918" i="19"/>
  <c r="C2925" i="19"/>
  <c r="C2944" i="19"/>
  <c r="C2955" i="19"/>
  <c r="C2989" i="19"/>
  <c r="C3006" i="19"/>
  <c r="C3013" i="19"/>
  <c r="C3026" i="19"/>
  <c r="C3043" i="19"/>
  <c r="C3058" i="19"/>
  <c r="C3065" i="19"/>
  <c r="C3072" i="19"/>
  <c r="C3091" i="19"/>
  <c r="C3127" i="19"/>
  <c r="C3138" i="19"/>
  <c r="C3172" i="19"/>
  <c r="C3189" i="19"/>
  <c r="C3196" i="19"/>
  <c r="C3209" i="19"/>
  <c r="C3226" i="19"/>
  <c r="C3241" i="19"/>
  <c r="C3248" i="19"/>
  <c r="C3255" i="19"/>
  <c r="C3274" i="19"/>
  <c r="C3310" i="19"/>
  <c r="C3321" i="19"/>
  <c r="C3355" i="19"/>
  <c r="C3372" i="19"/>
  <c r="C3379" i="19"/>
  <c r="C3392" i="19"/>
  <c r="C3409" i="19"/>
  <c r="C3424" i="19"/>
  <c r="C3431" i="19"/>
  <c r="C3438" i="19"/>
  <c r="C3449" i="19"/>
  <c r="C3459" i="19"/>
  <c r="C3467" i="19"/>
  <c r="C3474" i="19"/>
  <c r="C3481" i="19"/>
  <c r="C3499" i="19"/>
  <c r="C3506" i="19"/>
  <c r="C3513" i="19"/>
  <c r="C3517" i="19"/>
  <c r="C3519" i="19"/>
  <c r="C3526" i="19"/>
  <c r="C3549" i="19"/>
  <c r="C3556" i="19"/>
  <c r="C3575" i="19"/>
  <c r="C3611" i="19"/>
  <c r="C3622" i="19"/>
  <c r="C3656" i="19"/>
  <c r="C3673" i="19"/>
  <c r="C3680" i="19"/>
  <c r="C3693" i="19"/>
  <c r="C3710" i="19"/>
  <c r="C3725" i="19"/>
  <c r="C3732" i="19"/>
  <c r="C3739" i="19"/>
  <c r="C3756" i="19"/>
  <c r="C3762" i="19"/>
  <c r="C3769" i="19"/>
  <c r="C3819" i="19"/>
  <c r="C3840" i="19"/>
  <c r="C3844" i="19"/>
  <c r="C3851" i="19"/>
  <c r="C3870" i="19"/>
  <c r="C3874" i="19"/>
  <c r="C3878" i="19"/>
  <c r="C3885" i="19"/>
  <c r="C3893" i="19"/>
  <c r="C3900" i="19"/>
  <c r="C3915" i="19"/>
  <c r="C3918" i="19"/>
  <c r="C3927" i="19"/>
  <c r="C3934" i="19"/>
  <c r="C3953" i="19"/>
  <c r="C3989" i="19"/>
  <c r="C4000" i="19"/>
  <c r="C4034" i="19"/>
  <c r="C4051" i="19"/>
  <c r="C4058" i="19"/>
  <c r="C4071" i="19"/>
  <c r="C4088" i="19"/>
  <c r="C4103" i="19"/>
  <c r="C4110" i="19"/>
  <c r="C4117" i="19"/>
  <c r="C4134" i="19"/>
  <c r="C4176" i="19"/>
  <c r="C4191" i="19"/>
  <c r="C4198" i="19"/>
  <c r="C4214" i="19"/>
  <c r="C4223" i="19"/>
  <c r="C4230" i="19"/>
  <c r="C4237" i="19"/>
  <c r="C4244" i="19"/>
  <c r="C4262" i="19"/>
  <c r="C4269" i="19"/>
  <c r="C4276" i="19"/>
  <c r="C4283" i="19"/>
  <c r="C4301" i="19"/>
  <c r="C4308" i="19"/>
  <c r="C4315" i="19"/>
  <c r="C4322" i="19"/>
  <c r="C4339" i="19"/>
  <c r="C4351" i="19"/>
  <c r="C4355" i="19"/>
  <c r="C4364" i="19"/>
  <c r="C4371" i="19"/>
  <c r="C4387" i="19"/>
  <c r="C4396" i="19"/>
  <c r="C4403" i="19"/>
  <c r="C4410" i="19"/>
  <c r="C4417" i="19"/>
  <c r="C4424" i="19"/>
  <c r="C4431" i="19"/>
  <c r="C4447" i="19"/>
  <c r="C4454" i="19"/>
  <c r="C4463" i="19"/>
  <c r="C4470" i="19"/>
  <c r="C4477" i="19"/>
  <c r="C4484" i="19"/>
  <c r="C4491" i="19"/>
  <c r="C4507" i="19"/>
  <c r="C4516" i="19"/>
  <c r="C4523" i="19"/>
  <c r="C4530" i="19"/>
  <c r="C4539" i="19"/>
  <c r="C4546" i="19"/>
  <c r="C4553" i="19"/>
  <c r="C4560" i="19"/>
  <c r="C4567" i="19"/>
  <c r="C4574" i="19"/>
  <c r="C4590" i="19"/>
  <c r="C4597" i="19"/>
  <c r="C4604" i="19"/>
  <c r="C4611" i="19"/>
  <c r="C4618" i="19"/>
  <c r="D4620" i="19"/>
  <c r="F4620" i="19"/>
  <c r="I46" i="18" s="1"/>
  <c r="H4626" i="19"/>
  <c r="C4638" i="19"/>
  <c r="C4648" i="19"/>
  <c r="C4651" i="19"/>
  <c r="C4660" i="19"/>
  <c r="C4667" i="19"/>
  <c r="C4677" i="19"/>
  <c r="C4680" i="19"/>
  <c r="C4689" i="19"/>
  <c r="C4696" i="19"/>
  <c r="C4706" i="19"/>
  <c r="C4709" i="19"/>
  <c r="C4717" i="19"/>
  <c r="C4720" i="19"/>
  <c r="C4727" i="19"/>
  <c r="H4732" i="19"/>
  <c r="E4734" i="19"/>
  <c r="E4620" i="19" s="1"/>
  <c r="H46" i="18" s="1"/>
  <c r="C4751" i="19"/>
  <c r="C4793" i="19"/>
  <c r="C4808" i="19"/>
  <c r="C4815" i="19"/>
  <c r="C4828" i="19"/>
  <c r="C4832" i="19"/>
  <c r="C4836" i="19"/>
  <c r="C4843" i="19"/>
  <c r="C4851" i="19"/>
  <c r="C4859" i="19"/>
  <c r="C4874" i="19"/>
  <c r="C4881" i="19"/>
  <c r="C4905" i="19"/>
  <c r="C4911" i="19"/>
  <c r="C4918" i="19"/>
  <c r="C4928" i="19"/>
  <c r="C4932" i="19"/>
  <c r="C4937" i="19"/>
  <c r="C4947" i="19"/>
  <c r="C4950" i="19"/>
  <c r="C4956" i="19"/>
  <c r="C4959" i="19"/>
  <c r="C4966" i="19"/>
  <c r="C4980" i="19"/>
  <c r="C4987" i="19"/>
  <c r="C4999" i="19"/>
  <c r="C5002" i="19"/>
  <c r="C5007" i="19"/>
  <c r="C5011" i="19"/>
  <c r="C5036" i="19"/>
  <c r="C5042" i="19"/>
  <c r="C5047" i="19"/>
  <c r="C5053" i="19"/>
  <c r="C5058" i="19"/>
  <c r="C5066" i="19"/>
  <c r="C5074" i="19"/>
  <c r="C5078" i="19"/>
  <c r="C5082" i="19"/>
  <c r="C5086" i="19"/>
  <c r="C5094" i="19"/>
  <c r="C5098" i="19"/>
  <c r="C5106" i="19"/>
  <c r="C5110" i="19"/>
  <c r="C5115" i="19"/>
  <c r="C5121" i="19"/>
  <c r="C5125" i="19"/>
  <c r="C5137" i="19"/>
  <c r="C5149" i="19"/>
  <c r="C5153" i="19"/>
  <c r="C5159" i="19"/>
  <c r="C5163" i="19"/>
  <c r="C5168" i="19"/>
  <c r="C5174" i="19"/>
  <c r="C5182" i="19"/>
  <c r="C5186" i="19"/>
  <c r="C5194" i="19"/>
  <c r="C5198" i="19"/>
  <c r="C5202" i="19"/>
  <c r="C5206" i="19"/>
  <c r="C5210" i="19"/>
  <c r="C5214" i="19"/>
  <c r="C5219" i="19"/>
  <c r="C5233" i="19"/>
  <c r="C5237" i="19"/>
  <c r="C5241" i="19"/>
  <c r="C5249" i="19"/>
  <c r="C5253" i="19"/>
  <c r="C5257" i="19"/>
  <c r="C5261" i="19"/>
  <c r="C5269" i="19"/>
  <c r="C5273" i="19"/>
  <c r="C5277" i="19"/>
  <c r="C5281" i="19"/>
  <c r="C5285" i="19"/>
  <c r="C5290" i="19"/>
  <c r="C5295" i="19"/>
  <c r="B5300" i="19"/>
  <c r="J5301" i="19"/>
  <c r="H5307" i="19" s="1"/>
  <c r="B5302" i="19"/>
  <c r="B5303" i="19"/>
  <c r="B5304" i="19"/>
  <c r="B5318" i="19"/>
  <c r="B5320" i="19"/>
  <c r="B5321" i="19"/>
  <c r="B5323" i="19"/>
  <c r="B5324" i="19"/>
  <c r="H5325" i="19"/>
  <c r="B5325" i="19" s="1"/>
  <c r="H5326" i="19"/>
  <c r="H5330" i="19" s="1"/>
  <c r="I5327" i="19"/>
  <c r="J5327" i="19" s="1"/>
  <c r="J5352" i="19" s="1"/>
  <c r="B5328" i="19"/>
  <c r="I5330" i="19"/>
  <c r="J5330" i="19"/>
  <c r="H5333" i="19"/>
  <c r="K5333" i="19"/>
  <c r="H5337" i="19"/>
  <c r="I5337" i="19"/>
  <c r="J5337" i="19"/>
  <c r="K5337" i="19"/>
  <c r="M5337" i="19"/>
  <c r="B5337" i="19" s="1"/>
  <c r="B5340" i="19"/>
  <c r="B5341" i="19"/>
  <c r="B5342" i="19"/>
  <c r="B5343" i="19"/>
  <c r="K5352" i="19"/>
  <c r="B5361" i="19"/>
  <c r="J5362" i="19"/>
  <c r="B5362" i="19" s="1"/>
  <c r="B5363" i="19"/>
  <c r="B5364" i="19"/>
  <c r="B5365" i="19"/>
  <c r="H5368" i="19"/>
  <c r="B5368" i="19" s="1"/>
  <c r="I5371" i="19"/>
  <c r="J5371" i="19" s="1"/>
  <c r="J5378" i="19" s="1"/>
  <c r="C5387" i="19"/>
  <c r="C5391" i="19"/>
  <c r="F5395" i="19"/>
  <c r="F5383" i="19" s="1"/>
  <c r="G6" i="18"/>
  <c r="H6" i="18"/>
  <c r="I6" i="18"/>
  <c r="G7" i="18"/>
  <c r="H7" i="18"/>
  <c r="I7" i="18"/>
  <c r="G8" i="18"/>
  <c r="H8" i="18"/>
  <c r="I8" i="18"/>
  <c r="F8" i="18" s="1"/>
  <c r="G9" i="18"/>
  <c r="H9" i="18"/>
  <c r="I9" i="18"/>
  <c r="G10" i="18"/>
  <c r="F10" i="18" s="1"/>
  <c r="H10" i="18"/>
  <c r="I10" i="18"/>
  <c r="G11" i="18"/>
  <c r="F11" i="18" s="1"/>
  <c r="H11" i="18"/>
  <c r="I11" i="18"/>
  <c r="G12" i="18"/>
  <c r="H12" i="18"/>
  <c r="I12" i="18"/>
  <c r="G13" i="18"/>
  <c r="H13" i="18"/>
  <c r="I13" i="18"/>
  <c r="G14" i="18"/>
  <c r="F14" i="18" s="1"/>
  <c r="H14" i="18"/>
  <c r="I14" i="18"/>
  <c r="G15" i="18"/>
  <c r="F15" i="18" s="1"/>
  <c r="H15" i="18"/>
  <c r="I15" i="18"/>
  <c r="G16" i="18"/>
  <c r="H16" i="18"/>
  <c r="I16" i="18"/>
  <c r="G17" i="18"/>
  <c r="F17" i="18" s="1"/>
  <c r="H17" i="18"/>
  <c r="I17" i="18"/>
  <c r="G18" i="18"/>
  <c r="H18" i="18"/>
  <c r="I18" i="18"/>
  <c r="G19" i="18"/>
  <c r="H19" i="18"/>
  <c r="I19" i="18"/>
  <c r="G20" i="18"/>
  <c r="H20" i="18"/>
  <c r="I20" i="18"/>
  <c r="F20" i="18" s="1"/>
  <c r="G21" i="18"/>
  <c r="H21" i="18"/>
  <c r="I21" i="18"/>
  <c r="G22" i="18"/>
  <c r="H22" i="18"/>
  <c r="I22" i="18"/>
  <c r="G23" i="18"/>
  <c r="F23" i="18" s="1"/>
  <c r="H23" i="18"/>
  <c r="I23" i="18"/>
  <c r="G24" i="18"/>
  <c r="F24" i="18" s="1"/>
  <c r="H24" i="18"/>
  <c r="I24" i="18"/>
  <c r="G25" i="18"/>
  <c r="H25" i="18"/>
  <c r="I25" i="18"/>
  <c r="G26" i="18"/>
  <c r="F26" i="18" s="1"/>
  <c r="H26" i="18"/>
  <c r="I26" i="18"/>
  <c r="G27" i="18"/>
  <c r="F27" i="18" s="1"/>
  <c r="H27" i="18"/>
  <c r="I27" i="18"/>
  <c r="G28" i="18"/>
  <c r="H28" i="18"/>
  <c r="I28" i="18"/>
  <c r="F29" i="18"/>
  <c r="G29" i="18"/>
  <c r="H29" i="18"/>
  <c r="I29" i="18"/>
  <c r="G30" i="18"/>
  <c r="H30" i="18"/>
  <c r="I30" i="18"/>
  <c r="G31" i="18"/>
  <c r="H31" i="18"/>
  <c r="I31" i="18"/>
  <c r="G32" i="18"/>
  <c r="H32" i="18"/>
  <c r="I32" i="18"/>
  <c r="F32" i="18" s="1"/>
  <c r="G33" i="18"/>
  <c r="H33" i="18"/>
  <c r="I33" i="18"/>
  <c r="G34" i="18"/>
  <c r="F34" i="18" s="1"/>
  <c r="H34" i="18"/>
  <c r="I34" i="18"/>
  <c r="G35" i="18"/>
  <c r="F35" i="18" s="1"/>
  <c r="H35" i="18"/>
  <c r="I35" i="18"/>
  <c r="G36" i="18"/>
  <c r="H36" i="18"/>
  <c r="I36" i="18"/>
  <c r="G37" i="18"/>
  <c r="H37" i="18"/>
  <c r="I37" i="18"/>
  <c r="G38" i="18"/>
  <c r="F38" i="18" s="1"/>
  <c r="H38" i="18"/>
  <c r="I38" i="18"/>
  <c r="G39" i="18"/>
  <c r="F39" i="18" s="1"/>
  <c r="H39" i="18"/>
  <c r="I39" i="18"/>
  <c r="G40" i="18"/>
  <c r="H40" i="18"/>
  <c r="I40" i="18"/>
  <c r="G41" i="18"/>
  <c r="F41" i="18" s="1"/>
  <c r="H41" i="18"/>
  <c r="I41" i="18"/>
  <c r="G42" i="18"/>
  <c r="H42" i="18"/>
  <c r="I42" i="18"/>
  <c r="G43" i="18"/>
  <c r="H43" i="18"/>
  <c r="I43" i="18"/>
  <c r="G44" i="18"/>
  <c r="H44" i="18"/>
  <c r="I44" i="18"/>
  <c r="F44" i="18" s="1"/>
  <c r="G45" i="18"/>
  <c r="H45" i="18"/>
  <c r="I45" i="18"/>
  <c r="G47" i="18"/>
  <c r="H47" i="18"/>
  <c r="I47" i="18"/>
  <c r="G48" i="18"/>
  <c r="H48" i="18"/>
  <c r="I48" i="18"/>
  <c r="G49" i="18"/>
  <c r="F49" i="18" s="1"/>
  <c r="H49" i="18"/>
  <c r="I49" i="18"/>
  <c r="G50" i="18"/>
  <c r="H50" i="18"/>
  <c r="I50" i="18"/>
  <c r="G51" i="18"/>
  <c r="H51" i="18"/>
  <c r="I51" i="18"/>
  <c r="G52" i="18"/>
  <c r="H52" i="18"/>
  <c r="I52" i="18"/>
  <c r="G53" i="18"/>
  <c r="H53" i="18"/>
  <c r="I53" i="18"/>
  <c r="G54" i="18"/>
  <c r="F54" i="18" s="1"/>
  <c r="H54" i="18"/>
  <c r="I54" i="18"/>
  <c r="G55" i="18"/>
  <c r="H55" i="18"/>
  <c r="I55" i="18"/>
  <c r="I57" i="18" l="1"/>
  <c r="F57" i="18" s="1"/>
  <c r="C5383" i="19"/>
  <c r="D147" i="19"/>
  <c r="K5330" i="19"/>
  <c r="I5333" i="19" s="1"/>
  <c r="L5333" i="19" s="1"/>
  <c r="B5307" i="19"/>
  <c r="I5310" i="19"/>
  <c r="I5311" i="19" s="1"/>
  <c r="I5312" i="19" s="1"/>
  <c r="J5312" i="19" s="1"/>
  <c r="H5380" i="19" s="1"/>
  <c r="C4620" i="19"/>
  <c r="D319" i="19"/>
  <c r="D149" i="19" s="1"/>
  <c r="G5" i="18" s="1"/>
  <c r="F5" i="18" s="1"/>
  <c r="C289" i="19"/>
  <c r="F43" i="18"/>
  <c r="B5327" i="19"/>
  <c r="F28" i="18"/>
  <c r="C5395" i="19"/>
  <c r="C4734" i="19"/>
  <c r="F47" i="18"/>
  <c r="F42" i="18"/>
  <c r="F18" i="18"/>
  <c r="B5301" i="19"/>
  <c r="C92" i="19"/>
  <c r="F52" i="18"/>
  <c r="F37" i="18"/>
  <c r="F13" i="18"/>
  <c r="F48" i="18"/>
  <c r="F53" i="18"/>
  <c r="F31" i="18"/>
  <c r="F7" i="18"/>
  <c r="F45" i="18"/>
  <c r="F21" i="18"/>
  <c r="F40" i="18"/>
  <c r="F16" i="18"/>
  <c r="F55" i="18"/>
  <c r="F30" i="18"/>
  <c r="F6" i="18"/>
  <c r="I5352" i="19"/>
  <c r="B5326" i="19"/>
  <c r="G46" i="18"/>
  <c r="F46" i="18" s="1"/>
  <c r="F22" i="18"/>
  <c r="F36" i="18"/>
  <c r="F50" i="18"/>
  <c r="F25" i="18"/>
  <c r="I5372" i="19"/>
  <c r="F51" i="18"/>
  <c r="F19" i="18"/>
  <c r="B5371" i="19"/>
  <c r="F33" i="18"/>
  <c r="F9" i="18"/>
  <c r="F12" i="18"/>
  <c r="H5345" i="19"/>
  <c r="I5348" i="19"/>
  <c r="B5333" i="19"/>
  <c r="B5312" i="19"/>
  <c r="J5311" i="19"/>
  <c r="H5379" i="19" s="1"/>
  <c r="C319" i="19"/>
  <c r="J5310" i="19"/>
  <c r="C149" i="19" l="1"/>
  <c r="C147" i="19"/>
  <c r="D5" i="19"/>
  <c r="I5373" i="19"/>
  <c r="J5372" i="19"/>
  <c r="J5379" i="19" s="1"/>
  <c r="B5330" i="19"/>
  <c r="B5345" i="19"/>
  <c r="L5352" i="19"/>
  <c r="M5352" i="19" s="1"/>
  <c r="H5348" i="19"/>
  <c r="J5313" i="19"/>
  <c r="B5313" i="19" s="1"/>
  <c r="H5378" i="19"/>
  <c r="B5311" i="19"/>
  <c r="B5310" i="19"/>
  <c r="J5373" i="19" l="1"/>
  <c r="B5372" i="19"/>
  <c r="C5" i="19"/>
  <c r="G4" i="18"/>
  <c r="F4" i="18" s="1"/>
  <c r="J5348" i="19"/>
  <c r="K5348" i="19"/>
  <c r="I5355" i="19"/>
  <c r="B5352" i="19"/>
  <c r="J5374" i="19" l="1"/>
  <c r="B5374" i="19" s="1"/>
  <c r="J5380" i="19"/>
  <c r="B5373" i="19"/>
  <c r="K5355" i="19"/>
  <c r="I5356" i="19"/>
  <c r="B5348" i="19"/>
  <c r="J5356" i="19"/>
  <c r="K5356" i="19" l="1"/>
  <c r="I5379" i="19" s="1"/>
  <c r="I5357" i="19"/>
  <c r="I5378" i="19"/>
  <c r="B5355" i="19"/>
  <c r="K5379" i="19" l="1"/>
  <c r="E5297" i="19" s="1"/>
  <c r="H56" i="18" s="1"/>
  <c r="K5378" i="19"/>
  <c r="B5378" i="19" s="1"/>
  <c r="K5357" i="19"/>
  <c r="I5380" i="19" s="1"/>
  <c r="B5356" i="19"/>
  <c r="B5357" i="19" l="1"/>
  <c r="K5380" i="19"/>
  <c r="F5297" i="19" s="1"/>
  <c r="I56" i="18" s="1"/>
  <c r="D5297" i="19"/>
  <c r="B5379" i="19"/>
  <c r="K5358" i="19"/>
  <c r="B5358" i="19" s="1"/>
  <c r="C5297" i="19" l="1"/>
  <c r="G56" i="18"/>
  <c r="F56" i="18" s="1"/>
  <c r="K5381" i="19"/>
  <c r="B5381" i="19" s="1"/>
  <c r="B5380" i="19"/>
  <c r="E4" i="15" l="1"/>
  <c r="D4" i="15"/>
  <c r="C4" i="15"/>
  <c r="N10" i="16"/>
  <c r="N11" i="16"/>
  <c r="N12" i="16"/>
  <c r="N13" i="16"/>
  <c r="N14" i="16"/>
  <c r="N15" i="16"/>
  <c r="L10" i="16"/>
  <c r="L11" i="16"/>
  <c r="H11" i="16" s="1"/>
  <c r="L12" i="16"/>
  <c r="H12" i="16" s="1"/>
  <c r="L13" i="16"/>
  <c r="L14" i="16"/>
  <c r="L15" i="16"/>
  <c r="J10" i="16"/>
  <c r="J11" i="16"/>
  <c r="J12" i="16"/>
  <c r="J13" i="16"/>
  <c r="J14" i="16"/>
  <c r="J15" i="16"/>
  <c r="G10" i="16"/>
  <c r="G11" i="16"/>
  <c r="G12" i="16"/>
  <c r="G13" i="16"/>
  <c r="G14" i="16"/>
  <c r="G15" i="16"/>
  <c r="N9" i="16"/>
  <c r="L9" i="16"/>
  <c r="J9" i="16"/>
  <c r="G9" i="16"/>
  <c r="N8" i="16"/>
  <c r="L8" i="16"/>
  <c r="J8" i="16"/>
  <c r="G8" i="16"/>
  <c r="N7" i="16"/>
  <c r="L7" i="16"/>
  <c r="J7" i="16"/>
  <c r="G7" i="16"/>
  <c r="Q6" i="16"/>
  <c r="H15" i="16" l="1"/>
  <c r="H10" i="16"/>
  <c r="H14" i="16"/>
  <c r="H13" i="16"/>
  <c r="N6" i="16"/>
  <c r="T14" i="16" s="1"/>
  <c r="L6" i="16"/>
  <c r="S7" i="16" s="1"/>
  <c r="H8" i="16"/>
  <c r="J6" i="16"/>
  <c r="R9" i="16" s="1"/>
  <c r="H7" i="16"/>
  <c r="H9" i="16"/>
  <c r="T9" i="16" l="1"/>
  <c r="T8" i="16"/>
  <c r="T7" i="16"/>
  <c r="S8" i="16"/>
  <c r="S9" i="16"/>
  <c r="Q9" i="16" s="1"/>
  <c r="S14" i="16"/>
  <c r="H6" i="16"/>
  <c r="I4" i="15" s="1"/>
  <c r="R7" i="16"/>
  <c r="R14" i="16"/>
  <c r="R8" i="16"/>
  <c r="Q8" i="16" l="1"/>
  <c r="Q14" i="16"/>
  <c r="Q7" i="16"/>
  <c r="F4" i="15" l="1"/>
  <c r="K6" i="5"/>
  <c r="L6" i="5" s="1"/>
  <c r="M140" i="5"/>
  <c r="N140" i="5" s="1"/>
  <c r="K92" i="5"/>
  <c r="M130" i="5"/>
  <c r="N130" i="5" s="1"/>
  <c r="I226" i="23"/>
  <c r="K226" i="23"/>
  <c r="L226" i="23" s="1"/>
  <c r="M226" i="23"/>
  <c r="N226" i="23" s="1"/>
  <c r="M260" i="5"/>
  <c r="N260" i="5" s="1"/>
  <c r="I350" i="23"/>
  <c r="K350" i="23"/>
  <c r="L350" i="23" s="1"/>
  <c r="M350" i="23"/>
  <c r="N350" i="23" s="1"/>
  <c r="M360" i="5"/>
  <c r="N360" i="5" s="1"/>
  <c r="I433" i="23"/>
  <c r="K433" i="23"/>
  <c r="L433" i="23" s="1"/>
  <c r="M433" i="23"/>
  <c r="N433" i="23" s="1"/>
  <c r="I543" i="23"/>
  <c r="K543" i="23"/>
  <c r="L543" i="23" s="1"/>
  <c r="L542" i="23" s="1"/>
  <c r="H110" i="22" s="1"/>
  <c r="I547" i="23"/>
  <c r="K547" i="23"/>
  <c r="L547" i="23" s="1"/>
  <c r="L546" i="23" s="1"/>
  <c r="H111" i="22" s="1"/>
  <c r="M547" i="23"/>
  <c r="N547" i="23" s="1"/>
  <c r="N546" i="23" s="1"/>
  <c r="I111" i="22" s="1"/>
  <c r="I551" i="23"/>
  <c r="K551" i="23"/>
  <c r="L551" i="23" s="1"/>
  <c r="L550" i="23" s="1"/>
  <c r="H112" i="22" s="1"/>
  <c r="M551" i="23"/>
  <c r="N551" i="23" s="1"/>
  <c r="N550" i="23" s="1"/>
  <c r="I112" i="22" s="1"/>
  <c r="K555" i="23"/>
  <c r="L555" i="23" s="1"/>
  <c r="L554" i="23" s="1"/>
  <c r="H113" i="22" s="1"/>
  <c r="M555" i="23"/>
  <c r="N555" i="23" s="1"/>
  <c r="N554" i="23" s="1"/>
  <c r="I113" i="22" s="1"/>
  <c r="I1117" i="23"/>
  <c r="K1117" i="23"/>
  <c r="L1117" i="23" s="1"/>
  <c r="M1117" i="23"/>
  <c r="N1117" i="23" s="1"/>
  <c r="M1118" i="23"/>
  <c r="N1118" i="23" s="1"/>
  <c r="I1119" i="23"/>
  <c r="K1119" i="23"/>
  <c r="L1119" i="23" s="1"/>
  <c r="M1144" i="5"/>
  <c r="N1144" i="5" s="1"/>
  <c r="I1136" i="23"/>
  <c r="M1136" i="23"/>
  <c r="N1136" i="23" s="1"/>
  <c r="I1137" i="23"/>
  <c r="K1137" i="23"/>
  <c r="L1137" i="23" s="1"/>
  <c r="I1138" i="23"/>
  <c r="K1138" i="23"/>
  <c r="L1138" i="23" s="1"/>
  <c r="M1138" i="23"/>
  <c r="N1138" i="23" s="1"/>
  <c r="I1141" i="23"/>
  <c r="K1141" i="23"/>
  <c r="L1141" i="23" s="1"/>
  <c r="M1141" i="23"/>
  <c r="N1141" i="23" s="1"/>
  <c r="M1143" i="23"/>
  <c r="N1143" i="23" s="1"/>
  <c r="I1147" i="23"/>
  <c r="K1147" i="23"/>
  <c r="L1147" i="23" s="1"/>
  <c r="M1147" i="23"/>
  <c r="N1147" i="23" s="1"/>
  <c r="M1148" i="23"/>
  <c r="N1148" i="23" s="1"/>
  <c r="I1149" i="23"/>
  <c r="K1149" i="23"/>
  <c r="L1149" i="23" s="1"/>
  <c r="M1149" i="23"/>
  <c r="N1149" i="23" s="1"/>
  <c r="I1150" i="23"/>
  <c r="K1150" i="23"/>
  <c r="L1150" i="23" s="1"/>
  <c r="M1150" i="23"/>
  <c r="N1150" i="23" s="1"/>
  <c r="I1151" i="23"/>
  <c r="K1151" i="23"/>
  <c r="L1151" i="23" s="1"/>
  <c r="M1151" i="23"/>
  <c r="N1151" i="23" s="1"/>
  <c r="M1152" i="23"/>
  <c r="N1152" i="23" s="1"/>
  <c r="K1155" i="23"/>
  <c r="L1155" i="23" s="1"/>
  <c r="M1155" i="23"/>
  <c r="N1155" i="23" s="1"/>
  <c r="I1156" i="23"/>
  <c r="K1156" i="23"/>
  <c r="L1156" i="23" s="1"/>
  <c r="I1202" i="5"/>
  <c r="M1178" i="5"/>
  <c r="N1178" i="5" s="1"/>
  <c r="M1162" i="5"/>
  <c r="N1162" i="5" s="1"/>
  <c r="I1164" i="5"/>
  <c r="J1164" i="5" s="1"/>
  <c r="I1178" i="23"/>
  <c r="K1178" i="23"/>
  <c r="L1178" i="23" s="1"/>
  <c r="I1179" i="23"/>
  <c r="K1179" i="23"/>
  <c r="L1179" i="23" s="1"/>
  <c r="H193" i="22" s="1"/>
  <c r="I1216" i="5"/>
  <c r="J1216" i="5" s="1"/>
  <c r="M1210" i="5"/>
  <c r="N1210" i="5" s="1"/>
  <c r="K1211" i="5"/>
  <c r="L1211" i="5" s="1"/>
  <c r="K1205" i="23"/>
  <c r="M1205" i="23"/>
  <c r="I1206" i="23"/>
  <c r="I1164" i="23" s="1"/>
  <c r="K1206" i="23"/>
  <c r="M1211" i="23"/>
  <c r="N1211" i="23" s="1"/>
  <c r="N1210" i="23" s="1"/>
  <c r="I195" i="22" s="1"/>
  <c r="K1187" i="23"/>
  <c r="L1187" i="23" s="1"/>
  <c r="M1222" i="23"/>
  <c r="N1222" i="23" s="1"/>
  <c r="I1190" i="23"/>
  <c r="K1190" i="23"/>
  <c r="L1190" i="23" s="1"/>
  <c r="I1191" i="23"/>
  <c r="K1191" i="23"/>
  <c r="L1191" i="23" s="1"/>
  <c r="I1194" i="23"/>
  <c r="K1194" i="23"/>
  <c r="L1194" i="23" s="1"/>
  <c r="I1215" i="5"/>
  <c r="J1215" i="5" s="1"/>
  <c r="K1197" i="23"/>
  <c r="L1197" i="23" s="1"/>
  <c r="I1198" i="23"/>
  <c r="K1339" i="23"/>
  <c r="L1339" i="23" s="1"/>
  <c r="L1338" i="23" s="1"/>
  <c r="H216" i="22" s="1"/>
  <c r="M1339" i="23"/>
  <c r="N1339" i="23" s="1"/>
  <c r="M295" i="23"/>
  <c r="N295" i="23" s="1"/>
  <c r="N292" i="23" s="1"/>
  <c r="I62" i="22" s="1"/>
  <c r="M290" i="23" s="1"/>
  <c r="N290" i="23" s="1"/>
  <c r="N288" i="23" s="1"/>
  <c r="I61" i="22" s="1"/>
  <c r="M561" i="23"/>
  <c r="N561" i="23" s="1"/>
  <c r="N558" i="23" s="1"/>
  <c r="I114" i="22" s="1"/>
  <c r="M842" i="23"/>
  <c r="N842" i="23" s="1"/>
  <c r="M843" i="23" s="1"/>
  <c r="N843" i="23" s="1"/>
  <c r="N837" i="23" s="1"/>
  <c r="I148" i="22" s="1"/>
  <c r="M942" i="23"/>
  <c r="N942" i="23" s="1"/>
  <c r="N939" i="23" s="1"/>
  <c r="I162" i="22" s="1"/>
  <c r="I1349" i="23"/>
  <c r="M1108" i="23"/>
  <c r="N1108" i="23" s="1"/>
  <c r="K1349" i="23"/>
  <c r="L1349" i="23" s="1"/>
  <c r="C41" i="7"/>
  <c r="C54" i="7"/>
  <c r="C61" i="7"/>
  <c r="C109" i="7"/>
  <c r="C157" i="7"/>
  <c r="C174" i="7"/>
  <c r="C181" i="7"/>
  <c r="C188" i="7"/>
  <c r="C193" i="7"/>
  <c r="C202" i="7"/>
  <c r="C209" i="7"/>
  <c r="C226" i="7"/>
  <c r="C233" i="7"/>
  <c r="C240" i="7"/>
  <c r="C245" i="7"/>
  <c r="C252" i="7"/>
  <c r="C292" i="7"/>
  <c r="C305" i="7"/>
  <c r="C312" i="7"/>
  <c r="C343" i="7"/>
  <c r="C360" i="7"/>
  <c r="C367" i="7"/>
  <c r="C384" i="7"/>
  <c r="C390" i="7"/>
  <c r="C397" i="7"/>
  <c r="C422" i="7"/>
  <c r="C443" i="7"/>
  <c r="C450" i="7"/>
  <c r="C475" i="7"/>
  <c r="C496" i="7"/>
  <c r="C503" i="7"/>
  <c r="C543" i="7"/>
  <c r="C556" i="7"/>
  <c r="C563" i="7"/>
  <c r="C594" i="7"/>
  <c r="C611" i="7"/>
  <c r="C618" i="7"/>
  <c r="C668" i="7"/>
  <c r="C689" i="7"/>
  <c r="C706" i="7"/>
  <c r="C713" i="7"/>
  <c r="C726" i="7"/>
  <c r="C760" i="7"/>
  <c r="C771" i="7"/>
  <c r="C778" i="7"/>
  <c r="C791" i="7"/>
  <c r="C825" i="7"/>
  <c r="C836" i="7"/>
  <c r="C843" i="7"/>
  <c r="C883" i="7"/>
  <c r="C896" i="7"/>
  <c r="C903" i="7"/>
  <c r="C934" i="7"/>
  <c r="C951" i="7"/>
  <c r="C958" i="7"/>
  <c r="C975" i="7"/>
  <c r="C981" i="7"/>
  <c r="C988" i="7"/>
  <c r="C1007" i="7"/>
  <c r="C1043" i="7"/>
  <c r="C1054" i="7"/>
  <c r="C1088" i="7"/>
  <c r="C1105" i="7"/>
  <c r="C1112" i="7"/>
  <c r="C1125" i="7"/>
  <c r="C1142" i="7"/>
  <c r="C1157" i="7"/>
  <c r="C1164" i="7"/>
  <c r="C1171" i="7"/>
  <c r="C1211" i="7"/>
  <c r="C1224" i="7"/>
  <c r="C1231" i="7"/>
  <c r="C1262" i="7"/>
  <c r="C1279" i="7"/>
  <c r="C1286" i="7"/>
  <c r="C1303" i="7"/>
  <c r="C1309" i="7"/>
  <c r="C1316" i="7"/>
  <c r="C1355" i="7"/>
  <c r="C1368" i="7"/>
  <c r="C1375" i="7"/>
  <c r="C1415" i="7"/>
  <c r="C1428" i="7"/>
  <c r="C1435" i="7"/>
  <c r="C1466" i="7"/>
  <c r="C1483" i="7"/>
  <c r="C1490" i="7"/>
  <c r="C1530" i="7"/>
  <c r="C1543" i="7"/>
  <c r="C1550" i="7"/>
  <c r="C1581" i="7"/>
  <c r="C1598" i="7"/>
  <c r="C1605" i="7"/>
  <c r="C1655" i="7"/>
  <c r="C1670" i="7"/>
  <c r="C1712" i="7"/>
  <c r="C1737" i="7"/>
  <c r="C1766" i="7"/>
  <c r="C1783" i="7"/>
  <c r="C1790" i="7"/>
  <c r="C1797" i="7"/>
  <c r="C1827" i="7"/>
  <c r="C1854" i="7"/>
  <c r="C1871" i="7"/>
  <c r="C1878" i="7"/>
  <c r="C1906" i="7"/>
  <c r="C1923" i="7"/>
  <c r="C1938" i="7"/>
  <c r="C1945" i="7"/>
  <c r="C1952" i="7"/>
  <c r="C1988" i="7"/>
  <c r="C2009" i="7"/>
  <c r="C2016" i="7"/>
  <c r="C2033" i="7"/>
  <c r="C2105" i="7"/>
  <c r="C2122" i="7"/>
  <c r="C2133" i="7"/>
  <c r="C2147" i="7"/>
  <c r="C2170" i="7"/>
  <c r="C2177" i="7"/>
  <c r="C2273" i="7"/>
  <c r="C2292" i="7"/>
  <c r="C2303" i="7"/>
  <c r="C2319" i="7"/>
  <c r="C2342" i="7"/>
  <c r="C2349" i="7"/>
  <c r="C2771" i="7"/>
  <c r="C2788" i="7"/>
  <c r="C2799" i="7"/>
  <c r="C2813" i="7"/>
  <c r="C2836" i="7"/>
  <c r="C2843" i="7"/>
  <c r="C2939" i="7"/>
  <c r="C2958" i="7"/>
  <c r="C2969" i="7"/>
  <c r="C2985" i="7"/>
  <c r="C3008" i="7"/>
  <c r="C3015" i="7"/>
  <c r="C3087" i="7"/>
  <c r="C3104" i="7"/>
  <c r="C3115" i="7"/>
  <c r="C3129" i="7"/>
  <c r="C3152" i="7"/>
  <c r="C3159" i="7"/>
  <c r="C3255" i="7"/>
  <c r="C3274" i="7"/>
  <c r="C3285" i="7"/>
  <c r="C3301" i="7"/>
  <c r="C3324" i="7"/>
  <c r="C3331" i="7"/>
  <c r="C3403" i="7"/>
  <c r="C3420" i="7"/>
  <c r="C3431" i="7"/>
  <c r="C3445" i="7"/>
  <c r="C3468" i="7"/>
  <c r="C3475" i="7"/>
  <c r="C3571" i="7"/>
  <c r="C3590" i="7"/>
  <c r="C3601" i="7"/>
  <c r="C3617" i="7"/>
  <c r="C3640" i="7"/>
  <c r="C3647" i="7"/>
  <c r="C3719" i="7"/>
  <c r="C3736" i="7"/>
  <c r="C3747" i="7"/>
  <c r="C3761" i="7"/>
  <c r="C3784" i="7"/>
  <c r="C3791" i="7"/>
  <c r="C3887" i="7"/>
  <c r="C3906" i="7"/>
  <c r="C3917" i="7"/>
  <c r="C3933" i="7"/>
  <c r="C3956" i="7"/>
  <c r="C3963" i="7"/>
  <c r="C4035" i="7"/>
  <c r="C4052" i="7"/>
  <c r="C4063" i="7"/>
  <c r="C4077" i="7"/>
  <c r="C4100" i="7"/>
  <c r="C4107" i="7"/>
  <c r="C4203" i="7"/>
  <c r="C4222" i="7"/>
  <c r="C4233" i="7"/>
  <c r="C4249" i="7"/>
  <c r="C4272" i="7"/>
  <c r="C4279" i="7"/>
  <c r="C4523" i="7"/>
  <c r="C4540" i="7"/>
  <c r="C4551" i="7"/>
  <c r="C4565" i="7"/>
  <c r="C4588" i="7"/>
  <c r="C4595" i="7"/>
  <c r="C4691" i="7"/>
  <c r="C4710" i="7"/>
  <c r="C4721" i="7"/>
  <c r="C4737" i="7"/>
  <c r="C4760" i="7"/>
  <c r="C4767" i="7"/>
  <c r="C4863" i="7"/>
  <c r="C4882" i="7"/>
  <c r="C4893" i="7"/>
  <c r="C4909" i="7"/>
  <c r="C4916" i="7"/>
  <c r="C4956" i="7"/>
  <c r="C4969" i="7"/>
  <c r="C4976" i="7"/>
  <c r="C5007" i="7"/>
  <c r="C5024" i="7"/>
  <c r="C5031" i="7"/>
  <c r="C5048" i="7"/>
  <c r="C5054" i="7"/>
  <c r="C5061" i="7"/>
  <c r="C5080" i="7"/>
  <c r="C5116" i="7"/>
  <c r="C5127" i="7"/>
  <c r="C5161" i="7"/>
  <c r="C5178" i="7"/>
  <c r="C5185" i="7"/>
  <c r="C5198" i="7"/>
  <c r="C5215" i="7"/>
  <c r="C5230" i="7"/>
  <c r="C5237" i="7"/>
  <c r="C5244" i="7"/>
  <c r="C5263" i="7"/>
  <c r="C5299" i="7"/>
  <c r="C5310" i="7"/>
  <c r="C5344" i="7"/>
  <c r="C5361" i="7"/>
  <c r="C5368" i="7"/>
  <c r="C5381" i="7"/>
  <c r="C5398" i="7"/>
  <c r="C5413" i="7"/>
  <c r="C5420" i="7"/>
  <c r="C5427" i="7"/>
  <c r="C5446" i="7"/>
  <c r="C5482" i="7"/>
  <c r="C5493" i="7"/>
  <c r="C5527" i="7"/>
  <c r="C5544" i="7"/>
  <c r="C5551" i="7"/>
  <c r="C5564" i="7"/>
  <c r="C5581" i="7"/>
  <c r="C5596" i="7"/>
  <c r="C5603" i="7"/>
  <c r="C5610" i="7"/>
  <c r="C5629" i="7"/>
  <c r="C5665" i="7"/>
  <c r="C5676" i="7"/>
  <c r="C5710" i="7"/>
  <c r="C5727" i="7"/>
  <c r="C5734" i="7"/>
  <c r="C5747" i="7"/>
  <c r="C5764" i="7"/>
  <c r="C5779" i="7"/>
  <c r="C5786" i="7"/>
  <c r="C5793" i="7"/>
  <c r="C5812" i="7"/>
  <c r="C5823" i="7"/>
  <c r="C5857" i="7"/>
  <c r="C5874" i="7"/>
  <c r="C5881" i="7"/>
  <c r="C5894" i="7"/>
  <c r="C5911" i="7"/>
  <c r="C5926" i="7"/>
  <c r="C5933" i="7"/>
  <c r="C5940" i="7"/>
  <c r="C5959" i="7"/>
  <c r="C5995" i="7"/>
  <c r="C6006" i="7"/>
  <c r="C6040" i="7"/>
  <c r="C6057" i="7"/>
  <c r="C6064" i="7"/>
  <c r="C6077" i="7"/>
  <c r="C6094" i="7"/>
  <c r="C6109" i="7"/>
  <c r="C6116" i="7"/>
  <c r="C6123" i="7"/>
  <c r="C6142" i="7"/>
  <c r="C6178" i="7"/>
  <c r="C6189" i="7"/>
  <c r="C6223" i="7"/>
  <c r="C6240" i="7"/>
  <c r="C6247" i="7"/>
  <c r="C6260" i="7"/>
  <c r="C6277" i="7"/>
  <c r="C6292" i="7"/>
  <c r="C6299" i="7"/>
  <c r="C6306" i="7"/>
  <c r="C6317" i="7"/>
  <c r="C6327" i="7"/>
  <c r="C6335" i="7"/>
  <c r="C6342" i="7"/>
  <c r="C6349" i="7"/>
  <c r="C6367" i="7"/>
  <c r="C6374" i="7"/>
  <c r="C6381" i="7"/>
  <c r="C6385" i="7"/>
  <c r="C6387" i="7"/>
  <c r="C6394" i="7"/>
  <c r="C6417" i="7"/>
  <c r="C6424" i="7"/>
  <c r="C6443" i="7"/>
  <c r="C6479" i="7"/>
  <c r="C6490" i="7"/>
  <c r="C6524" i="7"/>
  <c r="C6541" i="7"/>
  <c r="C6548" i="7"/>
  <c r="C6561" i="7"/>
  <c r="C6578" i="7"/>
  <c r="C6593" i="7"/>
  <c r="C6600" i="7"/>
  <c r="C6607" i="7"/>
  <c r="C6624" i="7"/>
  <c r="C6630" i="7"/>
  <c r="C6637" i="7"/>
  <c r="C6687" i="7"/>
  <c r="C6708" i="7"/>
  <c r="C6712" i="7"/>
  <c r="C6719" i="7"/>
  <c r="C6738" i="7"/>
  <c r="C6742" i="7"/>
  <c r="C6746" i="7"/>
  <c r="C6753" i="7"/>
  <c r="C6761" i="7"/>
  <c r="C6768" i="7"/>
  <c r="C6783" i="7"/>
  <c r="C6786" i="7"/>
  <c r="C6795" i="7"/>
  <c r="C6802" i="7"/>
  <c r="C6821" i="7"/>
  <c r="C6857" i="7"/>
  <c r="C6868" i="7"/>
  <c r="C6902" i="7"/>
  <c r="C6919" i="7"/>
  <c r="C6926" i="7"/>
  <c r="C6939" i="7"/>
  <c r="C6956" i="7"/>
  <c r="C6971" i="7"/>
  <c r="C6978" i="7"/>
  <c r="C6985" i="7"/>
  <c r="C7002" i="7"/>
  <c r="C7044" i="7"/>
  <c r="C7059" i="7"/>
  <c r="C7066" i="7"/>
  <c r="C7082" i="7"/>
  <c r="C7091" i="7"/>
  <c r="C7098" i="7"/>
  <c r="C7105" i="7"/>
  <c r="C7112" i="7"/>
  <c r="C7130" i="7"/>
  <c r="C7137" i="7"/>
  <c r="C7144" i="7"/>
  <c r="C7151" i="7"/>
  <c r="C7169" i="7"/>
  <c r="C7176" i="7"/>
  <c r="C7183" i="7"/>
  <c r="C7190" i="7"/>
  <c r="C7207" i="7"/>
  <c r="C7219" i="7"/>
  <c r="C7223" i="7"/>
  <c r="C7232" i="7"/>
  <c r="C7239" i="7"/>
  <c r="C7255" i="7"/>
  <c r="C7264" i="7"/>
  <c r="C7271" i="7"/>
  <c r="C7278" i="7"/>
  <c r="C7285" i="7"/>
  <c r="C7292" i="7"/>
  <c r="C7299" i="7"/>
  <c r="C7315" i="7"/>
  <c r="C7322" i="7"/>
  <c r="C7331" i="7"/>
  <c r="C7338" i="7"/>
  <c r="C7345" i="7"/>
  <c r="C7352" i="7"/>
  <c r="C7359" i="7"/>
  <c r="C7375" i="7"/>
  <c r="C7384" i="7"/>
  <c r="C7391" i="7"/>
  <c r="C7398" i="7"/>
  <c r="C7407" i="7"/>
  <c r="C7414" i="7"/>
  <c r="C7421" i="7"/>
  <c r="C7428" i="7"/>
  <c r="C7435" i="7"/>
  <c r="C7442" i="7"/>
  <c r="C7458" i="7"/>
  <c r="C7465" i="7"/>
  <c r="C7472" i="7"/>
  <c r="C7479" i="7"/>
  <c r="C7486" i="7"/>
  <c r="C7506" i="7"/>
  <c r="C7516" i="7"/>
  <c r="C7519" i="7"/>
  <c r="C7528" i="7"/>
  <c r="C7535" i="7"/>
  <c r="C7545" i="7"/>
  <c r="C7548" i="7"/>
  <c r="C7557" i="7"/>
  <c r="C7564" i="7"/>
  <c r="C7574" i="7"/>
  <c r="C7577" i="7"/>
  <c r="C7585" i="7"/>
  <c r="C7588" i="7"/>
  <c r="C7595" i="7"/>
  <c r="C7602" i="7"/>
  <c r="C7619" i="7"/>
  <c r="C7661" i="7"/>
  <c r="C7676" i="7"/>
  <c r="C7683" i="7"/>
  <c r="C7696" i="7"/>
  <c r="C7700" i="7"/>
  <c r="C7704" i="7"/>
  <c r="C7711" i="7"/>
  <c r="C7719" i="7"/>
  <c r="C7727" i="7"/>
  <c r="C7742" i="7"/>
  <c r="C7749" i="7"/>
  <c r="C7773" i="7"/>
  <c r="C7779" i="7"/>
  <c r="C7786" i="7"/>
  <c r="C7796" i="7"/>
  <c r="C7800" i="7"/>
  <c r="C7805" i="7"/>
  <c r="C7815" i="7"/>
  <c r="C7818" i="7"/>
  <c r="C7824" i="7"/>
  <c r="C7827" i="7"/>
  <c r="C7834" i="7"/>
  <c r="C7848" i="7"/>
  <c r="C7855" i="7"/>
  <c r="C7867" i="7"/>
  <c r="C7870" i="7"/>
  <c r="C7875" i="7"/>
  <c r="C7879" i="7"/>
  <c r="C7904" i="7"/>
  <c r="C7910" i="7"/>
  <c r="C7915" i="7"/>
  <c r="C7921" i="7"/>
  <c r="C7926" i="7"/>
  <c r="C7934" i="7"/>
  <c r="C7942" i="7"/>
  <c r="C7946" i="7"/>
  <c r="C7950" i="7"/>
  <c r="C7954" i="7"/>
  <c r="C7962" i="7"/>
  <c r="C7966" i="7"/>
  <c r="C7974" i="7"/>
  <c r="C7978" i="7"/>
  <c r="C7983" i="7"/>
  <c r="C7989" i="7"/>
  <c r="C7993" i="7"/>
  <c r="C8005" i="7"/>
  <c r="C8017" i="7"/>
  <c r="C8021" i="7"/>
  <c r="C8027" i="7"/>
  <c r="C8031" i="7"/>
  <c r="C8036" i="7"/>
  <c r="C8042" i="7"/>
  <c r="C8050" i="7"/>
  <c r="C8054" i="7"/>
  <c r="C8062" i="7"/>
  <c r="C8066" i="7"/>
  <c r="C8070" i="7"/>
  <c r="C8074" i="7"/>
  <c r="C8078" i="7"/>
  <c r="C8082" i="7"/>
  <c r="C8087" i="7"/>
  <c r="C8101" i="7"/>
  <c r="C8105" i="7"/>
  <c r="C8109" i="7"/>
  <c r="C8117" i="7"/>
  <c r="C8121" i="7"/>
  <c r="C8125" i="7"/>
  <c r="C8129" i="7"/>
  <c r="C8137" i="7"/>
  <c r="C8141" i="7"/>
  <c r="C8145" i="7"/>
  <c r="C8149" i="7"/>
  <c r="C8153" i="7"/>
  <c r="C8158" i="7"/>
  <c r="C8163" i="7"/>
  <c r="G4" i="6"/>
  <c r="I12" i="5" s="1"/>
  <c r="J12" i="5" s="1"/>
  <c r="H4" i="6"/>
  <c r="K233" i="5" s="1"/>
  <c r="L233" i="5" s="1"/>
  <c r="I4" i="6"/>
  <c r="M735" i="5" s="1"/>
  <c r="G5" i="6"/>
  <c r="H5" i="6"/>
  <c r="K632" i="5" s="1"/>
  <c r="I5" i="6"/>
  <c r="M314" i="5" s="1"/>
  <c r="N314" i="5" s="1"/>
  <c r="G6" i="6"/>
  <c r="I32" i="5" s="1"/>
  <c r="J32" i="5" s="1"/>
  <c r="H6" i="6"/>
  <c r="K115" i="5" s="1"/>
  <c r="L115" i="5" s="1"/>
  <c r="I6" i="6"/>
  <c r="M1103" i="5" s="1"/>
  <c r="N1103" i="5" s="1"/>
  <c r="G7" i="6"/>
  <c r="I43" i="5" s="1"/>
  <c r="H7" i="6"/>
  <c r="K43" i="5" s="1"/>
  <c r="L43" i="5" s="1"/>
  <c r="I7" i="6"/>
  <c r="M43" i="5" s="1"/>
  <c r="N43" i="5" s="1"/>
  <c r="G8" i="6"/>
  <c r="I48" i="5" s="1"/>
  <c r="J48" i="5" s="1"/>
  <c r="H8" i="6"/>
  <c r="K48" i="5" s="1"/>
  <c r="L48" i="5" s="1"/>
  <c r="I8" i="6"/>
  <c r="M362" i="5" s="1"/>
  <c r="G9" i="6"/>
  <c r="H9" i="6"/>
  <c r="K93" i="5" s="1"/>
  <c r="L93" i="5" s="1"/>
  <c r="I9" i="6"/>
  <c r="M131" i="5" s="1"/>
  <c r="N131" i="5" s="1"/>
  <c r="G10" i="6"/>
  <c r="I95" i="5" s="1"/>
  <c r="J95" i="5" s="1"/>
  <c r="H10" i="6"/>
  <c r="I10" i="6"/>
  <c r="M95" i="5" s="1"/>
  <c r="N95" i="5" s="1"/>
  <c r="G11" i="6"/>
  <c r="H11" i="6"/>
  <c r="K94" i="23" s="1"/>
  <c r="L94" i="23" s="1"/>
  <c r="I11" i="6"/>
  <c r="M94" i="23" s="1"/>
  <c r="N94" i="23" s="1"/>
  <c r="G12" i="6"/>
  <c r="I184" i="5" s="1"/>
  <c r="J184" i="5" s="1"/>
  <c r="H12" i="6"/>
  <c r="K244" i="5" s="1"/>
  <c r="I12" i="6"/>
  <c r="M99" i="5" s="1"/>
  <c r="N99" i="5" s="1"/>
  <c r="G13" i="6"/>
  <c r="H13" i="6"/>
  <c r="K176" i="5" s="1"/>
  <c r="L176" i="5" s="1"/>
  <c r="I13" i="6"/>
  <c r="M103" i="5" s="1"/>
  <c r="N103" i="5" s="1"/>
  <c r="G14" i="6"/>
  <c r="I284" i="5" s="1"/>
  <c r="J284" i="5" s="1"/>
  <c r="H14" i="6"/>
  <c r="K120" i="5" s="1"/>
  <c r="L120" i="5" s="1"/>
  <c r="I14" i="6"/>
  <c r="M238" i="5" s="1"/>
  <c r="N238" i="5" s="1"/>
  <c r="G15" i="6"/>
  <c r="H15" i="6"/>
  <c r="I15" i="6"/>
  <c r="M240" i="5" s="1"/>
  <c r="N240" i="5" s="1"/>
  <c r="G16" i="6"/>
  <c r="I150" i="5" s="1"/>
  <c r="H16" i="6"/>
  <c r="K150" i="5" s="1"/>
  <c r="L150" i="5" s="1"/>
  <c r="I16" i="6"/>
  <c r="M324" i="5" s="1"/>
  <c r="N324" i="5" s="1"/>
  <c r="G17" i="6"/>
  <c r="H17" i="6"/>
  <c r="K137" i="5" s="1"/>
  <c r="L137" i="5" s="1"/>
  <c r="I17" i="6"/>
  <c r="M192" i="5" s="1"/>
  <c r="N192" i="5" s="1"/>
  <c r="G18" i="6"/>
  <c r="H18" i="6"/>
  <c r="I18" i="6"/>
  <c r="G19" i="6"/>
  <c r="H19" i="6"/>
  <c r="I19" i="6"/>
  <c r="G20" i="6"/>
  <c r="I160" i="5" s="1"/>
  <c r="J160" i="5" s="1"/>
  <c r="H20" i="6"/>
  <c r="K160" i="5" s="1"/>
  <c r="L160" i="5" s="1"/>
  <c r="I20" i="6"/>
  <c r="M719" i="5" s="1"/>
  <c r="N719" i="5" s="1"/>
  <c r="G21" i="6"/>
  <c r="H21" i="6"/>
  <c r="K168" i="5" s="1"/>
  <c r="L168" i="5" s="1"/>
  <c r="I21" i="6"/>
  <c r="M162" i="5" s="1"/>
  <c r="N162" i="5" s="1"/>
  <c r="G22" i="6"/>
  <c r="I167" i="23" s="1"/>
  <c r="H22" i="6"/>
  <c r="K167" i="23" s="1"/>
  <c r="L167" i="23" s="1"/>
  <c r="I22" i="6"/>
  <c r="M167" i="23" s="1"/>
  <c r="N167" i="23" s="1"/>
  <c r="G23" i="6"/>
  <c r="H23" i="6"/>
  <c r="I23" i="6"/>
  <c r="G24" i="6"/>
  <c r="I227" i="23" s="1"/>
  <c r="H24" i="6"/>
  <c r="K227" i="23" s="1"/>
  <c r="L227" i="23" s="1"/>
  <c r="I24" i="6"/>
  <c r="G25" i="6"/>
  <c r="I229" i="23" s="1"/>
  <c r="H25" i="6"/>
  <c r="K229" i="23" s="1"/>
  <c r="L229" i="23" s="1"/>
  <c r="I25" i="6"/>
  <c r="M229" i="23" s="1"/>
  <c r="N229" i="23" s="1"/>
  <c r="G26" i="6"/>
  <c r="I239" i="5" s="1"/>
  <c r="J239" i="5" s="1"/>
  <c r="H26" i="6"/>
  <c r="I26" i="6"/>
  <c r="M239" i="23" s="1"/>
  <c r="N239" i="23" s="1"/>
  <c r="G27" i="6"/>
  <c r="I256" i="5" s="1"/>
  <c r="H27" i="6"/>
  <c r="K261" i="5" s="1"/>
  <c r="L261" i="5" s="1"/>
  <c r="I27" i="6"/>
  <c r="M261" i="5" s="1"/>
  <c r="N261" i="5" s="1"/>
  <c r="G28" i="6"/>
  <c r="I272" i="5" s="1"/>
  <c r="H28" i="6"/>
  <c r="K266" i="5" s="1"/>
  <c r="L266" i="5" s="1"/>
  <c r="I28" i="6"/>
  <c r="M266" i="5" s="1"/>
  <c r="N266" i="5" s="1"/>
  <c r="G29" i="6"/>
  <c r="H29" i="6"/>
  <c r="K268" i="5" s="1"/>
  <c r="L268" i="5" s="1"/>
  <c r="I29" i="6"/>
  <c r="M268" i="5" s="1"/>
  <c r="N268" i="5" s="1"/>
  <c r="G30" i="6"/>
  <c r="I713" i="5" s="1"/>
  <c r="H30" i="6"/>
  <c r="K713" i="5" s="1"/>
  <c r="L713" i="5" s="1"/>
  <c r="I30" i="6"/>
  <c r="M278" i="5" s="1"/>
  <c r="N278" i="5" s="1"/>
  <c r="G31" i="6"/>
  <c r="I715" i="5" s="1"/>
  <c r="H31" i="6"/>
  <c r="I31" i="6"/>
  <c r="M721" i="5" s="1"/>
  <c r="N721" i="5" s="1"/>
  <c r="G32" i="6"/>
  <c r="I340" i="5" s="1"/>
  <c r="J340" i="5" s="1"/>
  <c r="H32" i="6"/>
  <c r="K335" i="5" s="1"/>
  <c r="L335" i="5" s="1"/>
  <c r="I32" i="6"/>
  <c r="G33" i="6"/>
  <c r="I371" i="5" s="1"/>
  <c r="J371" i="5" s="1"/>
  <c r="H33" i="6"/>
  <c r="I33" i="6"/>
  <c r="G34" i="6"/>
  <c r="I373" i="23" s="1"/>
  <c r="H34" i="6"/>
  <c r="K373" i="23" s="1"/>
  <c r="L373" i="23" s="1"/>
  <c r="I34" i="6"/>
  <c r="M373" i="23" s="1"/>
  <c r="N373" i="23" s="1"/>
  <c r="G35" i="6"/>
  <c r="H35" i="6"/>
  <c r="I35" i="6"/>
  <c r="G36" i="6"/>
  <c r="I382" i="23" s="1"/>
  <c r="J382" i="23" s="1"/>
  <c r="H36" i="6"/>
  <c r="I36" i="6"/>
  <c r="M382" i="23" s="1"/>
  <c r="N382" i="23" s="1"/>
  <c r="G37" i="6"/>
  <c r="H37" i="6"/>
  <c r="K383" i="23" s="1"/>
  <c r="L383" i="23" s="1"/>
  <c r="I37" i="6"/>
  <c r="M383" i="23" s="1"/>
  <c r="N383" i="23" s="1"/>
  <c r="G38" i="6"/>
  <c r="H38" i="6"/>
  <c r="I38" i="6"/>
  <c r="G39" i="6"/>
  <c r="H39" i="6"/>
  <c r="I39" i="6"/>
  <c r="G42" i="6"/>
  <c r="H42" i="6"/>
  <c r="I42" i="6"/>
  <c r="G43" i="6"/>
  <c r="H43" i="6"/>
  <c r="I43" i="6"/>
  <c r="G44" i="6"/>
  <c r="H44" i="6"/>
  <c r="I44" i="6"/>
  <c r="G45" i="6"/>
  <c r="H45" i="6"/>
  <c r="I45" i="6"/>
  <c r="G46" i="6"/>
  <c r="H46" i="6"/>
  <c r="I46" i="6"/>
  <c r="G47" i="6"/>
  <c r="H47" i="6"/>
  <c r="I47" i="6"/>
  <c r="G48" i="6"/>
  <c r="H48" i="6"/>
  <c r="I48" i="6"/>
  <c r="G49" i="6"/>
  <c r="H49" i="6"/>
  <c r="I49" i="6"/>
  <c r="G50" i="6"/>
  <c r="H50" i="6"/>
  <c r="I50" i="6"/>
  <c r="G51" i="6"/>
  <c r="H51" i="6"/>
  <c r="I51" i="6"/>
  <c r="G53" i="6"/>
  <c r="H53" i="6"/>
  <c r="I53" i="6"/>
  <c r="G54" i="6"/>
  <c r="H54" i="6"/>
  <c r="I54" i="6"/>
  <c r="G55" i="6"/>
  <c r="H55" i="6"/>
  <c r="I55" i="6"/>
  <c r="G56" i="6"/>
  <c r="I422" i="5" s="1"/>
  <c r="J422" i="5" s="1"/>
  <c r="H56" i="6"/>
  <c r="K428" i="5" s="1"/>
  <c r="L428" i="5" s="1"/>
  <c r="I56" i="6"/>
  <c r="M428" i="5" s="1"/>
  <c r="N428" i="5" s="1"/>
  <c r="G57" i="6"/>
  <c r="I424" i="5" s="1"/>
  <c r="J424" i="5" s="1"/>
  <c r="H57" i="6"/>
  <c r="K430" i="5" s="1"/>
  <c r="L430" i="5" s="1"/>
  <c r="I57" i="6"/>
  <c r="M430" i="5" s="1"/>
  <c r="N430" i="5" s="1"/>
  <c r="G58" i="6"/>
  <c r="I429" i="23" s="1"/>
  <c r="H58" i="6"/>
  <c r="K429" i="23" s="1"/>
  <c r="L429" i="23" s="1"/>
  <c r="I58" i="6"/>
  <c r="M429" i="23" s="1"/>
  <c r="N429" i="23" s="1"/>
  <c r="G59" i="6"/>
  <c r="H59" i="6"/>
  <c r="I59" i="6"/>
  <c r="G60" i="6"/>
  <c r="H60" i="6"/>
  <c r="I60" i="6"/>
  <c r="G61" i="6"/>
  <c r="H61" i="6"/>
  <c r="I61" i="6"/>
  <c r="G62" i="6"/>
  <c r="H62" i="6"/>
  <c r="I62" i="6"/>
  <c r="G63" i="6"/>
  <c r="H63" i="6"/>
  <c r="I63" i="6"/>
  <c r="G64" i="6"/>
  <c r="H64" i="6"/>
  <c r="I64" i="6"/>
  <c r="G65" i="6"/>
  <c r="H65" i="6"/>
  <c r="I65" i="6"/>
  <c r="G66" i="6"/>
  <c r="H66" i="6"/>
  <c r="I66" i="6"/>
  <c r="G67" i="6"/>
  <c r="H67" i="6"/>
  <c r="I67" i="6"/>
  <c r="G68" i="6"/>
  <c r="H68" i="6"/>
  <c r="I68" i="6"/>
  <c r="G69" i="6"/>
  <c r="H69" i="6"/>
  <c r="K720" i="23" s="1"/>
  <c r="L720" i="23" s="1"/>
  <c r="I69" i="6"/>
  <c r="M720" i="23" s="1"/>
  <c r="G70" i="6"/>
  <c r="I725" i="5" s="1"/>
  <c r="J725" i="5" s="1"/>
  <c r="H70" i="6"/>
  <c r="K725" i="5" s="1"/>
  <c r="I70" i="6"/>
  <c r="M725" i="5" s="1"/>
  <c r="N725" i="5" s="1"/>
  <c r="G71" i="6"/>
  <c r="I749" i="5" s="1"/>
  <c r="H71" i="6"/>
  <c r="K778" i="5" s="1"/>
  <c r="L778" i="5" s="1"/>
  <c r="I71" i="6"/>
  <c r="M778" i="5" s="1"/>
  <c r="G72" i="6"/>
  <c r="I812" i="5" s="1"/>
  <c r="J812" i="5" s="1"/>
  <c r="H72" i="6"/>
  <c r="K835" i="5" s="1"/>
  <c r="L835" i="5" s="1"/>
  <c r="I72" i="6"/>
  <c r="M812" i="5" s="1"/>
  <c r="N812" i="5" s="1"/>
  <c r="G73" i="6"/>
  <c r="H73" i="6"/>
  <c r="I73" i="6"/>
  <c r="G74" i="6"/>
  <c r="H74" i="6"/>
  <c r="I74" i="6"/>
  <c r="G75" i="6"/>
  <c r="H75" i="6"/>
  <c r="I75" i="6"/>
  <c r="G76" i="6"/>
  <c r="H76" i="6"/>
  <c r="I76" i="6"/>
  <c r="G77" i="6"/>
  <c r="H77" i="6"/>
  <c r="I77" i="6"/>
  <c r="G78" i="6"/>
  <c r="H78" i="6"/>
  <c r="I78" i="6"/>
  <c r="G79" i="6"/>
  <c r="I1324" i="5" s="1"/>
  <c r="J1324" i="5" s="1"/>
  <c r="H79" i="6"/>
  <c r="K1055" i="5" s="1"/>
  <c r="L1055" i="5" s="1"/>
  <c r="I79" i="6"/>
  <c r="M1031" i="5" s="1"/>
  <c r="N1031" i="5" s="1"/>
  <c r="G80" i="6"/>
  <c r="H80" i="6"/>
  <c r="I80" i="6"/>
  <c r="G81" i="6"/>
  <c r="H81" i="6"/>
  <c r="I81" i="6"/>
  <c r="G82" i="6"/>
  <c r="H82" i="6"/>
  <c r="I82" i="6"/>
  <c r="G83" i="6"/>
  <c r="H83" i="6"/>
  <c r="I83" i="6"/>
  <c r="G84" i="6"/>
  <c r="H84" i="6"/>
  <c r="I84" i="6"/>
  <c r="G85" i="6"/>
  <c r="H85" i="6"/>
  <c r="I85" i="6"/>
  <c r="G86" i="6"/>
  <c r="H86" i="6"/>
  <c r="I86" i="6"/>
  <c r="G87" i="6"/>
  <c r="I1097" i="5" s="1"/>
  <c r="J1097" i="5" s="1"/>
  <c r="H87" i="6"/>
  <c r="K1113" i="5" s="1"/>
  <c r="L1113" i="5" s="1"/>
  <c r="I87" i="6"/>
  <c r="M1097" i="5" s="1"/>
  <c r="N1097" i="5" s="1"/>
  <c r="G88" i="6"/>
  <c r="H88" i="6"/>
  <c r="K1298" i="5" s="1"/>
  <c r="L1298" i="5" s="1"/>
  <c r="L1297" i="5" s="1"/>
  <c r="H209" i="4" s="1"/>
  <c r="I88" i="6"/>
  <c r="M1291" i="5" s="1"/>
  <c r="N1291" i="5" s="1"/>
  <c r="G89" i="6"/>
  <c r="H89" i="6"/>
  <c r="I89" i="6"/>
  <c r="G90" i="6"/>
  <c r="I1353" i="23" s="1"/>
  <c r="H90" i="6"/>
  <c r="K1353" i="23" s="1"/>
  <c r="L1353" i="23" s="1"/>
  <c r="I90" i="6"/>
  <c r="M1353" i="23" s="1"/>
  <c r="N1353" i="23" s="1"/>
  <c r="G91" i="6"/>
  <c r="I1354" i="23" s="1"/>
  <c r="H91" i="6"/>
  <c r="K1354" i="23" s="1"/>
  <c r="L1354" i="23" s="1"/>
  <c r="I91" i="6"/>
  <c r="M1354" i="23" s="1"/>
  <c r="N1354" i="23" s="1"/>
  <c r="G92" i="6"/>
  <c r="I1329" i="5" s="1"/>
  <c r="J1329" i="5" s="1"/>
  <c r="H92" i="6"/>
  <c r="K1355" i="23" s="1"/>
  <c r="L1355" i="23" s="1"/>
  <c r="I92" i="6"/>
  <c r="G93" i="6"/>
  <c r="H93" i="6"/>
  <c r="I93" i="6"/>
  <c r="M1357" i="23" s="1"/>
  <c r="N1357" i="23" s="1"/>
  <c r="G94" i="6"/>
  <c r="H94" i="6"/>
  <c r="I94" i="6"/>
  <c r="I6" i="5"/>
  <c r="J6" i="5" s="1"/>
  <c r="I8" i="5"/>
  <c r="J8" i="5"/>
  <c r="K8" i="5"/>
  <c r="L8" i="5" s="1"/>
  <c r="M8" i="5"/>
  <c r="N8" i="5" s="1"/>
  <c r="J9" i="5"/>
  <c r="L9" i="5"/>
  <c r="N9" i="5"/>
  <c r="I11" i="5"/>
  <c r="J11" i="5" s="1"/>
  <c r="I13" i="5"/>
  <c r="J13" i="5" s="1"/>
  <c r="K13" i="5"/>
  <c r="L13" i="5"/>
  <c r="M13" i="5"/>
  <c r="N13" i="5" s="1"/>
  <c r="J14" i="5"/>
  <c r="L14" i="5"/>
  <c r="N14" i="5"/>
  <c r="I16" i="5"/>
  <c r="J16" i="5" s="1"/>
  <c r="K16" i="5"/>
  <c r="M16" i="5"/>
  <c r="N16" i="5" s="1"/>
  <c r="I18" i="5"/>
  <c r="J18" i="5"/>
  <c r="K18" i="5"/>
  <c r="L18" i="5" s="1"/>
  <c r="M18" i="5"/>
  <c r="N18" i="5" s="1"/>
  <c r="J19" i="5"/>
  <c r="L19" i="5"/>
  <c r="N19" i="5"/>
  <c r="I21" i="5"/>
  <c r="K21" i="5"/>
  <c r="L21" i="5" s="1"/>
  <c r="M21" i="5"/>
  <c r="N21" i="5" s="1"/>
  <c r="I23" i="5"/>
  <c r="J23" i="5" s="1"/>
  <c r="K23" i="5"/>
  <c r="L23" i="5" s="1"/>
  <c r="M23" i="5"/>
  <c r="N23" i="5" s="1"/>
  <c r="J24" i="5"/>
  <c r="L24" i="5"/>
  <c r="N24" i="5"/>
  <c r="I26" i="5"/>
  <c r="J26" i="5"/>
  <c r="K26" i="5"/>
  <c r="L26" i="5" s="1"/>
  <c r="M26" i="5"/>
  <c r="N26" i="5"/>
  <c r="I28" i="5"/>
  <c r="K28" i="5"/>
  <c r="L28" i="5" s="1"/>
  <c r="M28" i="5"/>
  <c r="N28" i="5" s="1"/>
  <c r="J29" i="5"/>
  <c r="L29" i="5"/>
  <c r="N29" i="5"/>
  <c r="I31" i="5"/>
  <c r="I33" i="5"/>
  <c r="K33" i="5"/>
  <c r="L33" i="5" s="1"/>
  <c r="M33" i="5"/>
  <c r="N33" i="5"/>
  <c r="J34" i="5"/>
  <c r="L34" i="5"/>
  <c r="N34" i="5"/>
  <c r="I36" i="5"/>
  <c r="J36" i="5"/>
  <c r="K36" i="5"/>
  <c r="L36" i="5" s="1"/>
  <c r="I38" i="5"/>
  <c r="J38" i="5" s="1"/>
  <c r="K38" i="5"/>
  <c r="L38" i="5" s="1"/>
  <c r="M38" i="5"/>
  <c r="N38" i="5" s="1"/>
  <c r="J39" i="5"/>
  <c r="L39" i="5"/>
  <c r="N39" i="5"/>
  <c r="I41" i="5"/>
  <c r="K41" i="5"/>
  <c r="L41" i="5" s="1"/>
  <c r="M41" i="5"/>
  <c r="N41" i="5" s="1"/>
  <c r="J44" i="5"/>
  <c r="L44" i="5"/>
  <c r="N44" i="5"/>
  <c r="I46" i="5"/>
  <c r="J46" i="5" s="1"/>
  <c r="K46" i="5"/>
  <c r="L46" i="5"/>
  <c r="M46" i="5"/>
  <c r="N46" i="5"/>
  <c r="J49" i="5"/>
  <c r="L49" i="5"/>
  <c r="N49" i="5"/>
  <c r="I51" i="5"/>
  <c r="J51" i="5"/>
  <c r="K51" i="5"/>
  <c r="M51" i="5"/>
  <c r="N51" i="5" s="1"/>
  <c r="I53" i="5"/>
  <c r="J53" i="5"/>
  <c r="K53" i="5"/>
  <c r="M53" i="5"/>
  <c r="N53" i="5" s="1"/>
  <c r="J54" i="5"/>
  <c r="L54" i="5"/>
  <c r="N54" i="5"/>
  <c r="I56" i="5"/>
  <c r="J56" i="5" s="1"/>
  <c r="M56" i="5"/>
  <c r="N56" i="5" s="1"/>
  <c r="I57" i="5"/>
  <c r="J57" i="5"/>
  <c r="K57" i="5"/>
  <c r="G57" i="5" s="1"/>
  <c r="M57" i="5"/>
  <c r="N57" i="5"/>
  <c r="J58" i="5"/>
  <c r="L58" i="5"/>
  <c r="N58" i="5"/>
  <c r="I60" i="5"/>
  <c r="J60" i="5" s="1"/>
  <c r="M60" i="5"/>
  <c r="N60" i="5" s="1"/>
  <c r="I61" i="5"/>
  <c r="J61" i="5" s="1"/>
  <c r="K61" i="5"/>
  <c r="L61" i="5"/>
  <c r="M61" i="5"/>
  <c r="G61" i="5" s="1"/>
  <c r="J62" i="5"/>
  <c r="L62" i="5"/>
  <c r="N62" i="5"/>
  <c r="I64" i="5"/>
  <c r="J64" i="5" s="1"/>
  <c r="M64" i="5"/>
  <c r="N64" i="5" s="1"/>
  <c r="I65" i="5"/>
  <c r="K65" i="5"/>
  <c r="L65" i="5" s="1"/>
  <c r="M65" i="5"/>
  <c r="N65" i="5"/>
  <c r="J66" i="5"/>
  <c r="L66" i="5"/>
  <c r="N66" i="5"/>
  <c r="I68" i="5"/>
  <c r="J68" i="5" s="1"/>
  <c r="M68" i="5"/>
  <c r="N68" i="5" s="1"/>
  <c r="I69" i="5"/>
  <c r="K69" i="5"/>
  <c r="L69" i="5" s="1"/>
  <c r="M69" i="5"/>
  <c r="N69" i="5"/>
  <c r="J70" i="5"/>
  <c r="L70" i="5"/>
  <c r="N70" i="5"/>
  <c r="I72" i="5"/>
  <c r="M72" i="5"/>
  <c r="N72" i="5"/>
  <c r="I73" i="5"/>
  <c r="K73" i="5"/>
  <c r="L73" i="5" s="1"/>
  <c r="M73" i="5"/>
  <c r="N73" i="5" s="1"/>
  <c r="J74" i="5"/>
  <c r="L74" i="5"/>
  <c r="N74" i="5"/>
  <c r="K76" i="5"/>
  <c r="L76" i="5" s="1"/>
  <c r="M76" i="5"/>
  <c r="N76" i="5" s="1"/>
  <c r="I78" i="5"/>
  <c r="J78" i="5" s="1"/>
  <c r="K78" i="5"/>
  <c r="L78" i="5" s="1"/>
  <c r="M78" i="5"/>
  <c r="N78" i="5" s="1"/>
  <c r="J79" i="5"/>
  <c r="L79" i="5"/>
  <c r="N79" i="5"/>
  <c r="K81" i="5"/>
  <c r="L81" i="5" s="1"/>
  <c r="I83" i="5"/>
  <c r="J83" i="5" s="1"/>
  <c r="K83" i="5"/>
  <c r="L83" i="5" s="1"/>
  <c r="M83" i="5"/>
  <c r="N83" i="5" s="1"/>
  <c r="J84" i="5"/>
  <c r="L84" i="5"/>
  <c r="N84" i="5"/>
  <c r="I88" i="5"/>
  <c r="J88" i="5" s="1"/>
  <c r="K88" i="5"/>
  <c r="M88" i="5"/>
  <c r="N88" i="5" s="1"/>
  <c r="J90" i="5"/>
  <c r="L90" i="5"/>
  <c r="N90" i="5"/>
  <c r="I92" i="5"/>
  <c r="J92" i="5" s="1"/>
  <c r="J96" i="5"/>
  <c r="L96" i="5"/>
  <c r="N96" i="5"/>
  <c r="I98" i="5"/>
  <c r="J98" i="5" s="1"/>
  <c r="K98" i="5"/>
  <c r="L98" i="5" s="1"/>
  <c r="M98" i="5"/>
  <c r="N98" i="5"/>
  <c r="J100" i="5"/>
  <c r="L100" i="5"/>
  <c r="N100" i="5"/>
  <c r="I102" i="5"/>
  <c r="K102" i="5"/>
  <c r="L102" i="5" s="1"/>
  <c r="M102" i="5"/>
  <c r="N102" i="5"/>
  <c r="J104" i="5"/>
  <c r="L104" i="5"/>
  <c r="N104" i="5"/>
  <c r="K106" i="5"/>
  <c r="L106" i="5" s="1"/>
  <c r="I108" i="5"/>
  <c r="K108" i="5"/>
  <c r="L108" i="5" s="1"/>
  <c r="M108" i="5"/>
  <c r="N108" i="5" s="1"/>
  <c r="J109" i="5"/>
  <c r="L109" i="5"/>
  <c r="N109" i="5"/>
  <c r="I111" i="5"/>
  <c r="K111" i="5"/>
  <c r="L111" i="5"/>
  <c r="L110" i="5" s="1"/>
  <c r="H26" i="4" s="1"/>
  <c r="M111" i="5"/>
  <c r="N111" i="5"/>
  <c r="N110" i="5" s="1"/>
  <c r="I26" i="4" s="1"/>
  <c r="J112" i="5"/>
  <c r="L112" i="5"/>
  <c r="N112" i="5"/>
  <c r="I114" i="5"/>
  <c r="J114" i="5" s="1"/>
  <c r="K114" i="5"/>
  <c r="L114" i="5" s="1"/>
  <c r="M114" i="5"/>
  <c r="N114" i="5" s="1"/>
  <c r="I116" i="5"/>
  <c r="K116" i="5"/>
  <c r="L116" i="5" s="1"/>
  <c r="M116" i="5"/>
  <c r="N116" i="5" s="1"/>
  <c r="J117" i="5"/>
  <c r="L117" i="5"/>
  <c r="N117" i="5"/>
  <c r="I119" i="5"/>
  <c r="J119" i="5"/>
  <c r="K119" i="5"/>
  <c r="L119" i="5"/>
  <c r="I121" i="5"/>
  <c r="K121" i="5"/>
  <c r="L121" i="5" s="1"/>
  <c r="M121" i="5"/>
  <c r="N121" i="5" s="1"/>
  <c r="J123" i="5"/>
  <c r="L123" i="5"/>
  <c r="N123" i="5"/>
  <c r="K125" i="5"/>
  <c r="L125" i="5"/>
  <c r="M125" i="5"/>
  <c r="N125" i="5" s="1"/>
  <c r="I127" i="5"/>
  <c r="J127" i="5" s="1"/>
  <c r="K127" i="5"/>
  <c r="M127" i="5"/>
  <c r="N127" i="5" s="1"/>
  <c r="J128" i="5"/>
  <c r="L128" i="5"/>
  <c r="N128" i="5"/>
  <c r="I130" i="5"/>
  <c r="J130" i="5" s="1"/>
  <c r="I132" i="5"/>
  <c r="J132" i="5" s="1"/>
  <c r="K132" i="5"/>
  <c r="L132" i="5" s="1"/>
  <c r="M132" i="5"/>
  <c r="N132" i="5" s="1"/>
  <c r="J134" i="5"/>
  <c r="L134" i="5"/>
  <c r="N134" i="5"/>
  <c r="I136" i="5"/>
  <c r="J136" i="5" s="1"/>
  <c r="K136" i="5"/>
  <c r="L136" i="5" s="1"/>
  <c r="M136" i="5"/>
  <c r="N136" i="5" s="1"/>
  <c r="M137" i="5"/>
  <c r="N137" i="5" s="1"/>
  <c r="J138" i="5"/>
  <c r="L138" i="5"/>
  <c r="N138" i="5"/>
  <c r="I142" i="5"/>
  <c r="J142" i="5" s="1"/>
  <c r="K142" i="5"/>
  <c r="L142" i="5" s="1"/>
  <c r="M142" i="5"/>
  <c r="N142" i="5" s="1"/>
  <c r="J143" i="5"/>
  <c r="L143" i="5"/>
  <c r="N143" i="5"/>
  <c r="I145" i="5"/>
  <c r="M145" i="5"/>
  <c r="N145" i="5" s="1"/>
  <c r="I146" i="5"/>
  <c r="J146" i="5" s="1"/>
  <c r="K146" i="5"/>
  <c r="L146" i="5" s="1"/>
  <c r="M146" i="5"/>
  <c r="N146" i="5"/>
  <c r="J147" i="5"/>
  <c r="L147" i="5"/>
  <c r="N147" i="5"/>
  <c r="K149" i="5"/>
  <c r="L149" i="5" s="1"/>
  <c r="I151" i="5"/>
  <c r="J151" i="5" s="1"/>
  <c r="K151" i="5"/>
  <c r="L151" i="5" s="1"/>
  <c r="M151" i="5"/>
  <c r="N151" i="5" s="1"/>
  <c r="J152" i="5"/>
  <c r="L152" i="5"/>
  <c r="N152" i="5"/>
  <c r="K154" i="5"/>
  <c r="L154" i="5" s="1"/>
  <c r="M154" i="5"/>
  <c r="N154" i="5" s="1"/>
  <c r="I156" i="5"/>
  <c r="J156" i="5" s="1"/>
  <c r="K156" i="5"/>
  <c r="L156" i="5" s="1"/>
  <c r="M156" i="5"/>
  <c r="N156" i="5" s="1"/>
  <c r="J157" i="5"/>
  <c r="L157" i="5"/>
  <c r="N157" i="5"/>
  <c r="I159" i="5"/>
  <c r="K159" i="5"/>
  <c r="L159" i="5" s="1"/>
  <c r="I161" i="5"/>
  <c r="J161" i="5" s="1"/>
  <c r="K161" i="5"/>
  <c r="L161" i="5" s="1"/>
  <c r="M161" i="5"/>
  <c r="N161" i="5" s="1"/>
  <c r="J163" i="5"/>
  <c r="L163" i="5"/>
  <c r="N163" i="5"/>
  <c r="J169" i="5"/>
  <c r="L169" i="5"/>
  <c r="N169" i="5"/>
  <c r="I171" i="5"/>
  <c r="J171" i="5" s="1"/>
  <c r="K171" i="5"/>
  <c r="L171" i="5" s="1"/>
  <c r="M171" i="5"/>
  <c r="N171" i="5"/>
  <c r="J173" i="5"/>
  <c r="L173" i="5"/>
  <c r="N173" i="5"/>
  <c r="I175" i="5"/>
  <c r="J175" i="5" s="1"/>
  <c r="K175" i="5"/>
  <c r="L175" i="5"/>
  <c r="M175" i="5"/>
  <c r="N175" i="5"/>
  <c r="J177" i="5"/>
  <c r="L177" i="5"/>
  <c r="N177" i="5"/>
  <c r="I179" i="5"/>
  <c r="K179" i="5"/>
  <c r="L179" i="5" s="1"/>
  <c r="M179" i="5"/>
  <c r="N179" i="5" s="1"/>
  <c r="M180" i="5"/>
  <c r="N180" i="5" s="1"/>
  <c r="J181" i="5"/>
  <c r="L181" i="5"/>
  <c r="N181" i="5"/>
  <c r="I183" i="5"/>
  <c r="K183" i="5"/>
  <c r="L183" i="5" s="1"/>
  <c r="M183" i="5"/>
  <c r="N183" i="5" s="1"/>
  <c r="J185" i="5"/>
  <c r="L185" i="5"/>
  <c r="N185" i="5"/>
  <c r="I187" i="5"/>
  <c r="K187" i="5"/>
  <c r="L187" i="5" s="1"/>
  <c r="M187" i="5"/>
  <c r="N187" i="5" s="1"/>
  <c r="K188" i="5"/>
  <c r="L188" i="5" s="1"/>
  <c r="J189" i="5"/>
  <c r="L189" i="5"/>
  <c r="N189" i="5"/>
  <c r="I191" i="5"/>
  <c r="K191" i="5"/>
  <c r="L191" i="5" s="1"/>
  <c r="M191" i="5"/>
  <c r="N191" i="5" s="1"/>
  <c r="J193" i="5"/>
  <c r="L193" i="5"/>
  <c r="N193" i="5"/>
  <c r="K195" i="5"/>
  <c r="L195" i="5" s="1"/>
  <c r="I197" i="5"/>
  <c r="K197" i="5"/>
  <c r="L197" i="5" s="1"/>
  <c r="M197" i="5"/>
  <c r="N197" i="5" s="1"/>
  <c r="J198" i="5"/>
  <c r="L198" i="5"/>
  <c r="N198" i="5"/>
  <c r="J200" i="5"/>
  <c r="L200" i="5"/>
  <c r="N200" i="5"/>
  <c r="I202" i="5"/>
  <c r="K202" i="5"/>
  <c r="L202" i="5" s="1"/>
  <c r="M202" i="5"/>
  <c r="N202" i="5" s="1"/>
  <c r="I203" i="5"/>
  <c r="M203" i="5"/>
  <c r="N203" i="5" s="1"/>
  <c r="I204" i="5"/>
  <c r="J204" i="5" s="1"/>
  <c r="M204" i="5"/>
  <c r="N204" i="5" s="1"/>
  <c r="I205" i="5"/>
  <c r="K205" i="5"/>
  <c r="L205" i="5" s="1"/>
  <c r="M205" i="5"/>
  <c r="N205" i="5" s="1"/>
  <c r="I206" i="5"/>
  <c r="J206" i="5" s="1"/>
  <c r="M206" i="5"/>
  <c r="N206" i="5" s="1"/>
  <c r="J209" i="5"/>
  <c r="L209" i="5"/>
  <c r="N209" i="5"/>
  <c r="J211" i="5"/>
  <c r="L211" i="5"/>
  <c r="N211" i="5"/>
  <c r="I212" i="5"/>
  <c r="J212" i="5"/>
  <c r="K212" i="5"/>
  <c r="L212" i="5" s="1"/>
  <c r="M212" i="5"/>
  <c r="N212" i="5" s="1"/>
  <c r="I213" i="5"/>
  <c r="J213" i="5" s="1"/>
  <c r="K213" i="5"/>
  <c r="L213" i="5" s="1"/>
  <c r="M213" i="5"/>
  <c r="N213" i="5" s="1"/>
  <c r="J214" i="5"/>
  <c r="L214" i="5"/>
  <c r="N214" i="5"/>
  <c r="I216" i="5"/>
  <c r="M216" i="5"/>
  <c r="N216" i="5" s="1"/>
  <c r="I218" i="5"/>
  <c r="J218" i="5" s="1"/>
  <c r="M218" i="5"/>
  <c r="N218" i="5" s="1"/>
  <c r="I219" i="5"/>
  <c r="J219" i="5" s="1"/>
  <c r="M219" i="5"/>
  <c r="N219" i="5" s="1"/>
  <c r="J220" i="5"/>
  <c r="L220" i="5"/>
  <c r="N220" i="5"/>
  <c r="I222" i="5"/>
  <c r="J222" i="5" s="1"/>
  <c r="K222" i="5"/>
  <c r="L222" i="5"/>
  <c r="M222" i="5"/>
  <c r="N222" i="5" s="1"/>
  <c r="I223" i="5"/>
  <c r="J223" i="5" s="1"/>
  <c r="K223" i="5"/>
  <c r="L223" i="5"/>
  <c r="M223" i="5"/>
  <c r="N223" i="5" s="1"/>
  <c r="J224" i="5"/>
  <c r="L224" i="5"/>
  <c r="N224" i="5"/>
  <c r="I226" i="5"/>
  <c r="J226" i="5"/>
  <c r="K226" i="5"/>
  <c r="L226" i="5" s="1"/>
  <c r="M226" i="5"/>
  <c r="N226" i="5" s="1"/>
  <c r="I228" i="5"/>
  <c r="K228" i="5"/>
  <c r="L228" i="5" s="1"/>
  <c r="M228" i="5"/>
  <c r="N228" i="5" s="1"/>
  <c r="J230" i="5"/>
  <c r="L230" i="5"/>
  <c r="N230" i="5"/>
  <c r="I234" i="5"/>
  <c r="K234" i="5"/>
  <c r="L234" i="5" s="1"/>
  <c r="M234" i="5"/>
  <c r="N234" i="5" s="1"/>
  <c r="J235" i="5"/>
  <c r="L235" i="5"/>
  <c r="N235" i="5"/>
  <c r="I237" i="5"/>
  <c r="J237" i="5" s="1"/>
  <c r="K237" i="5"/>
  <c r="J241" i="5"/>
  <c r="L241" i="5"/>
  <c r="N241" i="5"/>
  <c r="I243" i="5"/>
  <c r="J243" i="5" s="1"/>
  <c r="K243" i="5"/>
  <c r="L243" i="5" s="1"/>
  <c r="M243" i="5"/>
  <c r="N243" i="5" s="1"/>
  <c r="J245" i="5"/>
  <c r="L245" i="5"/>
  <c r="N245" i="5"/>
  <c r="I247" i="5"/>
  <c r="J247" i="5" s="1"/>
  <c r="K247" i="5"/>
  <c r="L247" i="5" s="1"/>
  <c r="M247" i="5"/>
  <c r="N247" i="5" s="1"/>
  <c r="J249" i="5"/>
  <c r="L249" i="5"/>
  <c r="N249" i="5"/>
  <c r="I251" i="5"/>
  <c r="J251" i="5"/>
  <c r="K251" i="5"/>
  <c r="L251" i="5"/>
  <c r="M251" i="5"/>
  <c r="M252" i="5"/>
  <c r="N252" i="5" s="1"/>
  <c r="J253" i="5"/>
  <c r="L253" i="5"/>
  <c r="N253" i="5"/>
  <c r="I255" i="5"/>
  <c r="J255" i="5" s="1"/>
  <c r="I257" i="5"/>
  <c r="K257" i="5"/>
  <c r="L257" i="5" s="1"/>
  <c r="M257" i="5"/>
  <c r="N257" i="5" s="1"/>
  <c r="J258" i="5"/>
  <c r="L258" i="5"/>
  <c r="N258" i="5"/>
  <c r="I260" i="5"/>
  <c r="K260" i="5"/>
  <c r="L260" i="5" s="1"/>
  <c r="I262" i="5"/>
  <c r="K262" i="5"/>
  <c r="L262" i="5" s="1"/>
  <c r="M262" i="5"/>
  <c r="N262" i="5" s="1"/>
  <c r="J263" i="5"/>
  <c r="L263" i="5"/>
  <c r="N263" i="5"/>
  <c r="I265" i="5"/>
  <c r="K265" i="5"/>
  <c r="L265" i="5" s="1"/>
  <c r="M265" i="5"/>
  <c r="N265" i="5" s="1"/>
  <c r="I267" i="5"/>
  <c r="J267" i="5" s="1"/>
  <c r="K267" i="5"/>
  <c r="L267" i="5" s="1"/>
  <c r="M267" i="5"/>
  <c r="N267" i="5" s="1"/>
  <c r="I268" i="5"/>
  <c r="J269" i="5"/>
  <c r="L269" i="5"/>
  <c r="N269" i="5"/>
  <c r="K271" i="5"/>
  <c r="L271" i="5"/>
  <c r="M271" i="5"/>
  <c r="N271" i="5" s="1"/>
  <c r="I273" i="5"/>
  <c r="K273" i="5"/>
  <c r="L273" i="5" s="1"/>
  <c r="M273" i="5"/>
  <c r="N273" i="5" s="1"/>
  <c r="J275" i="5"/>
  <c r="L275" i="5"/>
  <c r="N275" i="5"/>
  <c r="I279" i="5"/>
  <c r="J279" i="5" s="1"/>
  <c r="K279" i="5"/>
  <c r="M279" i="5"/>
  <c r="N279" i="5" s="1"/>
  <c r="J281" i="5"/>
  <c r="L281" i="5"/>
  <c r="N281" i="5"/>
  <c r="I283" i="5"/>
  <c r="J283" i="5" s="1"/>
  <c r="K283" i="5"/>
  <c r="M283" i="5"/>
  <c r="N283" i="5" s="1"/>
  <c r="I285" i="5"/>
  <c r="J285" i="5" s="1"/>
  <c r="K285" i="5"/>
  <c r="M285" i="5"/>
  <c r="N285" i="5" s="1"/>
  <c r="J287" i="5"/>
  <c r="L287" i="5"/>
  <c r="N287" i="5"/>
  <c r="I289" i="5"/>
  <c r="M289" i="5"/>
  <c r="N289" i="5" s="1"/>
  <c r="J291" i="5"/>
  <c r="L291" i="5"/>
  <c r="N291" i="5"/>
  <c r="I293" i="5"/>
  <c r="K293" i="5"/>
  <c r="L293" i="5" s="1"/>
  <c r="M293" i="5"/>
  <c r="N293" i="5"/>
  <c r="I294" i="5"/>
  <c r="K294" i="5"/>
  <c r="L294" i="5"/>
  <c r="M294" i="5"/>
  <c r="N294" i="5" s="1"/>
  <c r="J296" i="5"/>
  <c r="L296" i="5"/>
  <c r="N296" i="5"/>
  <c r="I298" i="5"/>
  <c r="J298" i="5" s="1"/>
  <c r="K298" i="5"/>
  <c r="L298" i="5" s="1"/>
  <c r="M298" i="5"/>
  <c r="N298" i="5" s="1"/>
  <c r="I299" i="5"/>
  <c r="K299" i="5"/>
  <c r="L299" i="5" s="1"/>
  <c r="M299" i="5"/>
  <c r="N299" i="5" s="1"/>
  <c r="J300" i="5"/>
  <c r="L300" i="5"/>
  <c r="N300" i="5"/>
  <c r="I302" i="5"/>
  <c r="J302" i="5" s="1"/>
  <c r="M302" i="5"/>
  <c r="N302" i="5" s="1"/>
  <c r="I303" i="5"/>
  <c r="J303" i="5" s="1"/>
  <c r="K303" i="5"/>
  <c r="M303" i="5"/>
  <c r="N303" i="5"/>
  <c r="I304" i="5"/>
  <c r="J304" i="5" s="1"/>
  <c r="M304" i="5"/>
  <c r="N304" i="5"/>
  <c r="I305" i="5"/>
  <c r="J305" i="5" s="1"/>
  <c r="M305" i="5"/>
  <c r="N305" i="5" s="1"/>
  <c r="J306" i="5"/>
  <c r="L306" i="5"/>
  <c r="N306" i="5"/>
  <c r="I308" i="5"/>
  <c r="K308" i="5"/>
  <c r="L308" i="5"/>
  <c r="M308" i="5"/>
  <c r="N308" i="5" s="1"/>
  <c r="K310" i="5"/>
  <c r="M310" i="5"/>
  <c r="N310" i="5" s="1"/>
  <c r="J311" i="5"/>
  <c r="L311" i="5"/>
  <c r="N311" i="5"/>
  <c r="I313" i="5"/>
  <c r="K313" i="5"/>
  <c r="L313" i="5" s="1"/>
  <c r="M313" i="5"/>
  <c r="N313" i="5" s="1"/>
  <c r="J316" i="5"/>
  <c r="L316" i="5"/>
  <c r="N316" i="5"/>
  <c r="K318" i="5"/>
  <c r="L318" i="5" s="1"/>
  <c r="M318" i="5"/>
  <c r="N318" i="5"/>
  <c r="I320" i="5"/>
  <c r="J320" i="5" s="1"/>
  <c r="K320" i="5"/>
  <c r="L320" i="5" s="1"/>
  <c r="M320" i="5"/>
  <c r="N320" i="5" s="1"/>
  <c r="J321" i="5"/>
  <c r="L321" i="5"/>
  <c r="N321" i="5"/>
  <c r="K323" i="5"/>
  <c r="L323" i="5" s="1"/>
  <c r="M323" i="5"/>
  <c r="N323" i="5" s="1"/>
  <c r="I325" i="5"/>
  <c r="J325" i="5"/>
  <c r="K325" i="5"/>
  <c r="L325" i="5"/>
  <c r="M325" i="5"/>
  <c r="N325" i="5" s="1"/>
  <c r="J326" i="5"/>
  <c r="L326" i="5"/>
  <c r="N326" i="5"/>
  <c r="I328" i="5"/>
  <c r="J328" i="5" s="1"/>
  <c r="K328" i="5"/>
  <c r="L328" i="5" s="1"/>
  <c r="L327" i="5" s="1"/>
  <c r="M328" i="5"/>
  <c r="N328" i="5" s="1"/>
  <c r="N327" i="5" s="1"/>
  <c r="J329" i="5"/>
  <c r="L329" i="5"/>
  <c r="N329" i="5"/>
  <c r="I331" i="5"/>
  <c r="J331" i="5" s="1"/>
  <c r="K331" i="5"/>
  <c r="L331" i="5"/>
  <c r="L330" i="5" s="1"/>
  <c r="M331" i="5"/>
  <c r="N331" i="5" s="1"/>
  <c r="N330" i="5" s="1"/>
  <c r="J332" i="5"/>
  <c r="L332" i="5"/>
  <c r="N332" i="5"/>
  <c r="I334" i="5"/>
  <c r="J334" i="5"/>
  <c r="K334" i="5"/>
  <c r="L334" i="5" s="1"/>
  <c r="M334" i="5"/>
  <c r="N334" i="5" s="1"/>
  <c r="I336" i="5"/>
  <c r="J336" i="5" s="1"/>
  <c r="K336" i="5"/>
  <c r="L336" i="5" s="1"/>
  <c r="M336" i="5"/>
  <c r="N336" i="5" s="1"/>
  <c r="J337" i="5"/>
  <c r="L337" i="5"/>
  <c r="N337" i="5"/>
  <c r="I339" i="5"/>
  <c r="J339" i="5" s="1"/>
  <c r="K339" i="5"/>
  <c r="L339" i="5" s="1"/>
  <c r="M339" i="5"/>
  <c r="G339" i="5" s="1"/>
  <c r="N339" i="5"/>
  <c r="I341" i="5"/>
  <c r="K341" i="5"/>
  <c r="L341" i="5"/>
  <c r="M341" i="5"/>
  <c r="N341" i="5" s="1"/>
  <c r="J342" i="5"/>
  <c r="L342" i="5"/>
  <c r="N342" i="5"/>
  <c r="I344" i="5"/>
  <c r="J344" i="5"/>
  <c r="J343" i="5" s="1"/>
  <c r="G73" i="4" s="1"/>
  <c r="K344" i="5"/>
  <c r="L344" i="5"/>
  <c r="L343" i="5" s="1"/>
  <c r="H73" i="4" s="1"/>
  <c r="M344" i="5"/>
  <c r="N344" i="5" s="1"/>
  <c r="N343" i="5" s="1"/>
  <c r="J345" i="5"/>
  <c r="L345" i="5"/>
  <c r="N345" i="5"/>
  <c r="I347" i="5"/>
  <c r="J347" i="5" s="1"/>
  <c r="K347" i="5"/>
  <c r="L347" i="5" s="1"/>
  <c r="L346" i="5" s="1"/>
  <c r="M347" i="5"/>
  <c r="N347" i="5"/>
  <c r="N346" i="5" s="1"/>
  <c r="J348" i="5"/>
  <c r="L348" i="5"/>
  <c r="N348" i="5"/>
  <c r="I350" i="5"/>
  <c r="K350" i="5"/>
  <c r="L350" i="5" s="1"/>
  <c r="M350" i="5"/>
  <c r="N350" i="5" s="1"/>
  <c r="I352" i="5"/>
  <c r="J352" i="5" s="1"/>
  <c r="K352" i="5"/>
  <c r="L352" i="5" s="1"/>
  <c r="M352" i="5"/>
  <c r="N352" i="5" s="1"/>
  <c r="J353" i="5"/>
  <c r="L353" i="5"/>
  <c r="N353" i="5"/>
  <c r="K355" i="5"/>
  <c r="L355" i="5" s="1"/>
  <c r="K357" i="5"/>
  <c r="L357" i="5" s="1"/>
  <c r="M357" i="5"/>
  <c r="J358" i="5"/>
  <c r="L358" i="5"/>
  <c r="N358" i="5"/>
  <c r="K360" i="5"/>
  <c r="L360" i="5" s="1"/>
  <c r="J363" i="5"/>
  <c r="L363" i="5"/>
  <c r="N363" i="5"/>
  <c r="K365" i="5"/>
  <c r="L365" i="5"/>
  <c r="M365" i="5"/>
  <c r="N365" i="5" s="1"/>
  <c r="I367" i="5"/>
  <c r="J367" i="5"/>
  <c r="K367" i="5"/>
  <c r="L367" i="5" s="1"/>
  <c r="M367" i="5"/>
  <c r="N367" i="5" s="1"/>
  <c r="J368" i="5"/>
  <c r="L368" i="5"/>
  <c r="N368" i="5"/>
  <c r="I370" i="5"/>
  <c r="J370" i="5"/>
  <c r="K370" i="5"/>
  <c r="L370" i="5" s="1"/>
  <c r="M370" i="5"/>
  <c r="N370" i="5" s="1"/>
  <c r="I372" i="5"/>
  <c r="K372" i="5"/>
  <c r="L372" i="5" s="1"/>
  <c r="M372" i="5"/>
  <c r="N372" i="5" s="1"/>
  <c r="I373" i="5"/>
  <c r="J373" i="5" s="1"/>
  <c r="K373" i="5"/>
  <c r="I374" i="5"/>
  <c r="J374" i="5" s="1"/>
  <c r="K374" i="5"/>
  <c r="L374" i="5" s="1"/>
  <c r="M374" i="5"/>
  <c r="N374" i="5" s="1"/>
  <c r="J375" i="5"/>
  <c r="L375" i="5"/>
  <c r="N375" i="5"/>
  <c r="I377" i="5"/>
  <c r="J377" i="5"/>
  <c r="K377" i="5"/>
  <c r="I379" i="5"/>
  <c r="J379" i="5"/>
  <c r="K379" i="5"/>
  <c r="L379" i="5" s="1"/>
  <c r="M379" i="5"/>
  <c r="J380" i="5"/>
  <c r="L380" i="5"/>
  <c r="N380" i="5"/>
  <c r="J384" i="5"/>
  <c r="L384" i="5"/>
  <c r="N384" i="5"/>
  <c r="J387" i="5"/>
  <c r="L387" i="5"/>
  <c r="N387" i="5"/>
  <c r="I389" i="5"/>
  <c r="M389" i="5"/>
  <c r="N389" i="5" s="1"/>
  <c r="I390" i="5"/>
  <c r="M390" i="5"/>
  <c r="N390" i="5" s="1"/>
  <c r="I391" i="5"/>
  <c r="K391" i="5"/>
  <c r="L391" i="5" s="1"/>
  <c r="M391" i="5"/>
  <c r="N391" i="5" s="1"/>
  <c r="I392" i="5"/>
  <c r="K392" i="5"/>
  <c r="L392" i="5" s="1"/>
  <c r="M392" i="5"/>
  <c r="N392" i="5"/>
  <c r="I393" i="5"/>
  <c r="M393" i="5"/>
  <c r="N393" i="5" s="1"/>
  <c r="I394" i="5"/>
  <c r="M394" i="5"/>
  <c r="N394" i="5" s="1"/>
  <c r="J395" i="5"/>
  <c r="L395" i="5"/>
  <c r="N395" i="5"/>
  <c r="J398" i="5"/>
  <c r="L398" i="5"/>
  <c r="N398" i="5"/>
  <c r="I400" i="5"/>
  <c r="J400" i="5" s="1"/>
  <c r="M400" i="5"/>
  <c r="N400" i="5" s="1"/>
  <c r="I401" i="5"/>
  <c r="J401" i="5" s="1"/>
  <c r="M401" i="5"/>
  <c r="N401" i="5" s="1"/>
  <c r="I402" i="5"/>
  <c r="J402" i="5" s="1"/>
  <c r="M402" i="5"/>
  <c r="N402" i="5" s="1"/>
  <c r="I403" i="5"/>
  <c r="J403" i="5" s="1"/>
  <c r="M403" i="5"/>
  <c r="N403" i="5" s="1"/>
  <c r="I404" i="5"/>
  <c r="J404" i="5" s="1"/>
  <c r="M404" i="5"/>
  <c r="N404" i="5" s="1"/>
  <c r="I405" i="5"/>
  <c r="J405" i="5" s="1"/>
  <c r="K405" i="5"/>
  <c r="L405" i="5" s="1"/>
  <c r="M405" i="5"/>
  <c r="N405" i="5" s="1"/>
  <c r="I406" i="5"/>
  <c r="J406" i="5" s="1"/>
  <c r="K406" i="5"/>
  <c r="L406" i="5" s="1"/>
  <c r="M406" i="5"/>
  <c r="N406" i="5" s="1"/>
  <c r="I407" i="5"/>
  <c r="J407" i="5" s="1"/>
  <c r="M407" i="5"/>
  <c r="N407" i="5" s="1"/>
  <c r="I408" i="5"/>
  <c r="J408" i="5" s="1"/>
  <c r="M408" i="5"/>
  <c r="N408" i="5" s="1"/>
  <c r="J409" i="5"/>
  <c r="L409" i="5"/>
  <c r="N409" i="5"/>
  <c r="I411" i="5"/>
  <c r="K411" i="5"/>
  <c r="L411" i="5" s="1"/>
  <c r="L410" i="5" s="1"/>
  <c r="H86" i="4" s="1"/>
  <c r="M411" i="5"/>
  <c r="N411" i="5" s="1"/>
  <c r="N410" i="5" s="1"/>
  <c r="J412" i="5"/>
  <c r="L412" i="5"/>
  <c r="N412" i="5"/>
  <c r="I414" i="5"/>
  <c r="J414" i="5" s="1"/>
  <c r="K414" i="5"/>
  <c r="L414" i="5" s="1"/>
  <c r="K415" i="5" s="1"/>
  <c r="L415" i="5" s="1"/>
  <c r="M414" i="5"/>
  <c r="J415" i="5"/>
  <c r="N415" i="5"/>
  <c r="J416" i="5"/>
  <c r="L416" i="5"/>
  <c r="N416" i="5"/>
  <c r="I418" i="5"/>
  <c r="K418" i="5"/>
  <c r="L418" i="5" s="1"/>
  <c r="M418" i="5"/>
  <c r="N418" i="5" s="1"/>
  <c r="N417" i="5" s="1"/>
  <c r="I88" i="4" s="1"/>
  <c r="J419" i="5"/>
  <c r="L419" i="5"/>
  <c r="N419" i="5"/>
  <c r="I421" i="5"/>
  <c r="J421" i="5" s="1"/>
  <c r="I423" i="5"/>
  <c r="J423" i="5" s="1"/>
  <c r="K423" i="5"/>
  <c r="M423" i="5"/>
  <c r="N423" i="5" s="1"/>
  <c r="J425" i="5"/>
  <c r="L425" i="5"/>
  <c r="N425" i="5"/>
  <c r="I427" i="5"/>
  <c r="K427" i="5"/>
  <c r="L427" i="5" s="1"/>
  <c r="M427" i="5"/>
  <c r="N427" i="5" s="1"/>
  <c r="K429" i="5"/>
  <c r="L429" i="5" s="1"/>
  <c r="M429" i="5"/>
  <c r="N429" i="5" s="1"/>
  <c r="J431" i="5"/>
  <c r="L431" i="5"/>
  <c r="N431" i="5"/>
  <c r="I433" i="5"/>
  <c r="K433" i="5"/>
  <c r="L433" i="5" s="1"/>
  <c r="M433" i="5"/>
  <c r="N433" i="5" s="1"/>
  <c r="I435" i="5"/>
  <c r="K435" i="5"/>
  <c r="L435" i="5" s="1"/>
  <c r="M435" i="5"/>
  <c r="N435" i="5" s="1"/>
  <c r="J436" i="5"/>
  <c r="L436" i="5"/>
  <c r="N436" i="5"/>
  <c r="J438" i="5"/>
  <c r="L438" i="5"/>
  <c r="N438" i="5"/>
  <c r="I439" i="5"/>
  <c r="J439" i="5" s="1"/>
  <c r="K439" i="5"/>
  <c r="L439" i="5" s="1"/>
  <c r="M439" i="5"/>
  <c r="N439" i="5" s="1"/>
  <c r="I440" i="5"/>
  <c r="J440" i="5" s="1"/>
  <c r="K440" i="5"/>
  <c r="M440" i="5"/>
  <c r="N440" i="5" s="1"/>
  <c r="I441" i="5"/>
  <c r="J441" i="5" s="1"/>
  <c r="K441" i="5"/>
  <c r="L441" i="5" s="1"/>
  <c r="M441" i="5"/>
  <c r="N441" i="5" s="1"/>
  <c r="I442" i="5"/>
  <c r="M442" i="5"/>
  <c r="N442" i="5" s="1"/>
  <c r="J443" i="5"/>
  <c r="L443" i="5"/>
  <c r="N443" i="5"/>
  <c r="J445" i="5"/>
  <c r="L445" i="5"/>
  <c r="N445" i="5"/>
  <c r="I446" i="5"/>
  <c r="K446" i="5"/>
  <c r="L446" i="5" s="1"/>
  <c r="M446" i="5"/>
  <c r="N446" i="5"/>
  <c r="I447" i="5"/>
  <c r="K447" i="5"/>
  <c r="L447" i="5" s="1"/>
  <c r="M447" i="5"/>
  <c r="N447" i="5" s="1"/>
  <c r="I448" i="5"/>
  <c r="K448" i="5"/>
  <c r="L448" i="5" s="1"/>
  <c r="M448" i="5"/>
  <c r="N448" i="5" s="1"/>
  <c r="I449" i="5"/>
  <c r="M449" i="5"/>
  <c r="N449" i="5" s="1"/>
  <c r="J450" i="5"/>
  <c r="L450" i="5"/>
  <c r="N450" i="5"/>
  <c r="J452" i="5"/>
  <c r="L452" i="5"/>
  <c r="N452" i="5"/>
  <c r="I453" i="5"/>
  <c r="K453" i="5"/>
  <c r="L453" i="5"/>
  <c r="M453" i="5"/>
  <c r="N453" i="5" s="1"/>
  <c r="I454" i="5"/>
  <c r="J454" i="5" s="1"/>
  <c r="K454" i="5"/>
  <c r="L454" i="5" s="1"/>
  <c r="M454" i="5"/>
  <c r="N454" i="5" s="1"/>
  <c r="I455" i="5"/>
  <c r="J455" i="5" s="1"/>
  <c r="K455" i="5"/>
  <c r="M455" i="5"/>
  <c r="N455" i="5" s="1"/>
  <c r="I456" i="5"/>
  <c r="M456" i="5"/>
  <c r="N456" i="5" s="1"/>
  <c r="J457" i="5"/>
  <c r="L457" i="5"/>
  <c r="N457" i="5"/>
  <c r="J459" i="5"/>
  <c r="L459" i="5"/>
  <c r="N459" i="5"/>
  <c r="I460" i="5"/>
  <c r="K460" i="5"/>
  <c r="L460" i="5" s="1"/>
  <c r="M460" i="5"/>
  <c r="N460" i="5"/>
  <c r="I461" i="5"/>
  <c r="K461" i="5"/>
  <c r="L461" i="5" s="1"/>
  <c r="M461" i="5"/>
  <c r="N461" i="5"/>
  <c r="I462" i="5"/>
  <c r="K462" i="5"/>
  <c r="L462" i="5" s="1"/>
  <c r="M462" i="5"/>
  <c r="N462" i="5" s="1"/>
  <c r="I463" i="5"/>
  <c r="M463" i="5"/>
  <c r="N463" i="5" s="1"/>
  <c r="J464" i="5"/>
  <c r="L464" i="5"/>
  <c r="N464" i="5"/>
  <c r="J466" i="5"/>
  <c r="L466" i="5"/>
  <c r="N466" i="5"/>
  <c r="I467" i="5"/>
  <c r="K467" i="5"/>
  <c r="L467" i="5" s="1"/>
  <c r="M467" i="5"/>
  <c r="N467" i="5" s="1"/>
  <c r="I468" i="5"/>
  <c r="K468" i="5"/>
  <c r="L468" i="5"/>
  <c r="M468" i="5"/>
  <c r="N468" i="5" s="1"/>
  <c r="I469" i="5"/>
  <c r="J469" i="5" s="1"/>
  <c r="K469" i="5"/>
  <c r="L469" i="5"/>
  <c r="M469" i="5"/>
  <c r="N469" i="5" s="1"/>
  <c r="I470" i="5"/>
  <c r="J470" i="5" s="1"/>
  <c r="M470" i="5"/>
  <c r="N470" i="5" s="1"/>
  <c r="J471" i="5"/>
  <c r="L471" i="5"/>
  <c r="N471" i="5"/>
  <c r="J473" i="5"/>
  <c r="L473" i="5"/>
  <c r="N473" i="5"/>
  <c r="I474" i="5"/>
  <c r="K474" i="5"/>
  <c r="L474" i="5" s="1"/>
  <c r="M474" i="5"/>
  <c r="N474" i="5"/>
  <c r="I475" i="5"/>
  <c r="K475" i="5"/>
  <c r="L475" i="5" s="1"/>
  <c r="M475" i="5"/>
  <c r="N475" i="5" s="1"/>
  <c r="I476" i="5"/>
  <c r="K476" i="5"/>
  <c r="L476" i="5" s="1"/>
  <c r="M476" i="5"/>
  <c r="N476" i="5" s="1"/>
  <c r="I477" i="5"/>
  <c r="M477" i="5"/>
  <c r="N477" i="5" s="1"/>
  <c r="J478" i="5"/>
  <c r="L478" i="5"/>
  <c r="N478" i="5"/>
  <c r="J480" i="5"/>
  <c r="L480" i="5"/>
  <c r="N480" i="5"/>
  <c r="I481" i="5"/>
  <c r="J481" i="5" s="1"/>
  <c r="K481" i="5"/>
  <c r="L481" i="5" s="1"/>
  <c r="M481" i="5"/>
  <c r="N481" i="5" s="1"/>
  <c r="I482" i="5"/>
  <c r="J482" i="5" s="1"/>
  <c r="K482" i="5"/>
  <c r="L482" i="5" s="1"/>
  <c r="M482" i="5"/>
  <c r="J483" i="5"/>
  <c r="L483" i="5"/>
  <c r="N483" i="5"/>
  <c r="J485" i="5"/>
  <c r="L485" i="5"/>
  <c r="N485" i="5"/>
  <c r="I486" i="5"/>
  <c r="K486" i="5"/>
  <c r="L486" i="5" s="1"/>
  <c r="M486" i="5"/>
  <c r="N486" i="5" s="1"/>
  <c r="N484" i="5" s="1"/>
  <c r="I99" i="4" s="1"/>
  <c r="J487" i="5"/>
  <c r="L487" i="5"/>
  <c r="N487" i="5"/>
  <c r="I489" i="5"/>
  <c r="J489" i="5"/>
  <c r="M489" i="5"/>
  <c r="N489" i="5" s="1"/>
  <c r="I490" i="5"/>
  <c r="J490" i="5"/>
  <c r="K490" i="5"/>
  <c r="L490" i="5" s="1"/>
  <c r="M490" i="5"/>
  <c r="N490" i="5" s="1"/>
  <c r="J491" i="5"/>
  <c r="L491" i="5"/>
  <c r="N491" i="5"/>
  <c r="I493" i="5"/>
  <c r="J493" i="5" s="1"/>
  <c r="M493" i="5"/>
  <c r="N493" i="5" s="1"/>
  <c r="I494" i="5"/>
  <c r="J494" i="5" s="1"/>
  <c r="K494" i="5"/>
  <c r="L494" i="5" s="1"/>
  <c r="M494" i="5"/>
  <c r="N494" i="5" s="1"/>
  <c r="I495" i="5"/>
  <c r="J495" i="5" s="1"/>
  <c r="M495" i="5"/>
  <c r="N495" i="5" s="1"/>
  <c r="I496" i="5"/>
  <c r="J496" i="5" s="1"/>
  <c r="M496" i="5"/>
  <c r="N496" i="5" s="1"/>
  <c r="I497" i="5"/>
  <c r="J497" i="5" s="1"/>
  <c r="K497" i="5"/>
  <c r="L497" i="5" s="1"/>
  <c r="M497" i="5"/>
  <c r="J498" i="5"/>
  <c r="L498" i="5"/>
  <c r="N498" i="5"/>
  <c r="I500" i="5"/>
  <c r="J500" i="5" s="1"/>
  <c r="M500" i="5"/>
  <c r="N500" i="5" s="1"/>
  <c r="I501" i="5"/>
  <c r="J501" i="5" s="1"/>
  <c r="M501" i="5"/>
  <c r="N501" i="5" s="1"/>
  <c r="I502" i="5"/>
  <c r="M502" i="5"/>
  <c r="N502" i="5"/>
  <c r="I503" i="5"/>
  <c r="M503" i="5"/>
  <c r="N503" i="5" s="1"/>
  <c r="I504" i="5"/>
  <c r="J504" i="5" s="1"/>
  <c r="K504" i="5"/>
  <c r="L504" i="5" s="1"/>
  <c r="M504" i="5"/>
  <c r="N504" i="5" s="1"/>
  <c r="I505" i="5"/>
  <c r="J505" i="5" s="1"/>
  <c r="M505" i="5"/>
  <c r="N505" i="5" s="1"/>
  <c r="I506" i="5"/>
  <c r="J506" i="5"/>
  <c r="M506" i="5"/>
  <c r="N506" i="5" s="1"/>
  <c r="I507" i="5"/>
  <c r="K507" i="5"/>
  <c r="L507" i="5"/>
  <c r="M507" i="5"/>
  <c r="N507" i="5"/>
  <c r="I508" i="5"/>
  <c r="K508" i="5"/>
  <c r="L508" i="5" s="1"/>
  <c r="M508" i="5"/>
  <c r="N508" i="5" s="1"/>
  <c r="J509" i="5"/>
  <c r="L509" i="5"/>
  <c r="N509" i="5"/>
  <c r="I512" i="5"/>
  <c r="J512" i="5"/>
  <c r="K512" i="5"/>
  <c r="L512" i="5" s="1"/>
  <c r="M512" i="5"/>
  <c r="N512" i="5" s="1"/>
  <c r="J513" i="5"/>
  <c r="L513" i="5"/>
  <c r="N513" i="5"/>
  <c r="J516" i="5"/>
  <c r="L516" i="5"/>
  <c r="N516" i="5"/>
  <c r="I518" i="5"/>
  <c r="J518" i="5" s="1"/>
  <c r="J517" i="5" s="1"/>
  <c r="G105" i="4" s="1"/>
  <c r="I515" i="5" s="1"/>
  <c r="M518" i="5"/>
  <c r="N518" i="5" s="1"/>
  <c r="N517" i="5" s="1"/>
  <c r="I105" i="4" s="1"/>
  <c r="M515" i="5" s="1"/>
  <c r="N515" i="5" s="1"/>
  <c r="N514" i="5" s="1"/>
  <c r="I104" i="4" s="1"/>
  <c r="M511" i="5" s="1"/>
  <c r="N511" i="5" s="1"/>
  <c r="J519" i="5"/>
  <c r="L519" i="5"/>
  <c r="N519" i="5"/>
  <c r="I521" i="5"/>
  <c r="J521" i="5"/>
  <c r="K521" i="5"/>
  <c r="L521" i="5"/>
  <c r="M521" i="5"/>
  <c r="N521" i="5" s="1"/>
  <c r="I522" i="5"/>
  <c r="J522" i="5" s="1"/>
  <c r="M522" i="5"/>
  <c r="N522" i="5" s="1"/>
  <c r="I523" i="5"/>
  <c r="J523" i="5"/>
  <c r="M523" i="5"/>
  <c r="N523" i="5" s="1"/>
  <c r="I525" i="5"/>
  <c r="J525" i="5"/>
  <c r="K525" i="5"/>
  <c r="M525" i="5"/>
  <c r="N525" i="5" s="1"/>
  <c r="J526" i="5"/>
  <c r="L526" i="5"/>
  <c r="J527" i="5"/>
  <c r="L527" i="5"/>
  <c r="N527" i="5"/>
  <c r="I529" i="5"/>
  <c r="J529" i="5" s="1"/>
  <c r="M529" i="5"/>
  <c r="N529" i="5" s="1"/>
  <c r="I530" i="5"/>
  <c r="K530" i="5"/>
  <c r="L530" i="5" s="1"/>
  <c r="M530" i="5"/>
  <c r="N530" i="5" s="1"/>
  <c r="J531" i="5"/>
  <c r="L531" i="5"/>
  <c r="N531" i="5"/>
  <c r="I533" i="5"/>
  <c r="J533" i="5" s="1"/>
  <c r="M533" i="5"/>
  <c r="N533" i="5" s="1"/>
  <c r="I534" i="5"/>
  <c r="K534" i="5"/>
  <c r="L534" i="5" s="1"/>
  <c r="M534" i="5"/>
  <c r="N534" i="5" s="1"/>
  <c r="I535" i="5"/>
  <c r="J535" i="5" s="1"/>
  <c r="M535" i="5"/>
  <c r="N535" i="5" s="1"/>
  <c r="I536" i="5"/>
  <c r="J536" i="5" s="1"/>
  <c r="M536" i="5"/>
  <c r="N536" i="5" s="1"/>
  <c r="J537" i="5"/>
  <c r="L537" i="5"/>
  <c r="N537" i="5"/>
  <c r="I539" i="5"/>
  <c r="J539" i="5" s="1"/>
  <c r="M539" i="5"/>
  <c r="N539" i="5" s="1"/>
  <c r="I540" i="5"/>
  <c r="K540" i="5"/>
  <c r="L540" i="5" s="1"/>
  <c r="M540" i="5"/>
  <c r="N540" i="5" s="1"/>
  <c r="J541" i="5"/>
  <c r="L541" i="5"/>
  <c r="N541" i="5"/>
  <c r="I543" i="5"/>
  <c r="J543" i="5"/>
  <c r="I544" i="5"/>
  <c r="J544" i="5"/>
  <c r="K544" i="5"/>
  <c r="L544" i="5"/>
  <c r="M544" i="5"/>
  <c r="N544" i="5" s="1"/>
  <c r="J545" i="5"/>
  <c r="L545" i="5"/>
  <c r="N545" i="5"/>
  <c r="I547" i="5"/>
  <c r="K547" i="5"/>
  <c r="L547" i="5" s="1"/>
  <c r="M547" i="5"/>
  <c r="N547" i="5" s="1"/>
  <c r="I548" i="5"/>
  <c r="K548" i="5"/>
  <c r="L548" i="5" s="1"/>
  <c r="M548" i="5"/>
  <c r="N548" i="5" s="1"/>
  <c r="J549" i="5"/>
  <c r="L549" i="5"/>
  <c r="N549" i="5"/>
  <c r="I551" i="5"/>
  <c r="J551" i="5" s="1"/>
  <c r="M551" i="5"/>
  <c r="N551" i="5"/>
  <c r="I552" i="5"/>
  <c r="J552" i="5" s="1"/>
  <c r="K552" i="5"/>
  <c r="L552" i="5" s="1"/>
  <c r="M552" i="5"/>
  <c r="N552" i="5" s="1"/>
  <c r="J553" i="5"/>
  <c r="L553" i="5"/>
  <c r="N553" i="5"/>
  <c r="K555" i="5"/>
  <c r="I556" i="5"/>
  <c r="J556" i="5" s="1"/>
  <c r="K556" i="5"/>
  <c r="M556" i="5"/>
  <c r="N556" i="5" s="1"/>
  <c r="J557" i="5"/>
  <c r="L557" i="5"/>
  <c r="N557" i="5"/>
  <c r="I559" i="5"/>
  <c r="J559" i="5" s="1"/>
  <c r="K559" i="5"/>
  <c r="L559" i="5" s="1"/>
  <c r="M559" i="5"/>
  <c r="N559" i="5"/>
  <c r="I560" i="5"/>
  <c r="J560" i="5" s="1"/>
  <c r="K560" i="5"/>
  <c r="L560" i="5" s="1"/>
  <c r="M560" i="5"/>
  <c r="M561" i="5"/>
  <c r="N561" i="5" s="1"/>
  <c r="J562" i="5"/>
  <c r="L562" i="5"/>
  <c r="N562" i="5"/>
  <c r="J564" i="5"/>
  <c r="L564" i="5"/>
  <c r="N564" i="5"/>
  <c r="I566" i="5"/>
  <c r="J566" i="5" s="1"/>
  <c r="K566" i="5"/>
  <c r="M566" i="5"/>
  <c r="N566" i="5" s="1"/>
  <c r="I567" i="5"/>
  <c r="J567" i="5" s="1"/>
  <c r="K567" i="5"/>
  <c r="L567" i="5"/>
  <c r="M567" i="5"/>
  <c r="N567" i="5" s="1"/>
  <c r="I568" i="5"/>
  <c r="J568" i="5" s="1"/>
  <c r="K568" i="5"/>
  <c r="M568" i="5"/>
  <c r="N568" i="5" s="1"/>
  <c r="I569" i="5"/>
  <c r="J569" i="5" s="1"/>
  <c r="M569" i="5"/>
  <c r="N569" i="5" s="1"/>
  <c r="J570" i="5"/>
  <c r="L570" i="5"/>
  <c r="N570" i="5"/>
  <c r="J572" i="5"/>
  <c r="L572" i="5"/>
  <c r="N572" i="5"/>
  <c r="I574" i="5"/>
  <c r="K574" i="5"/>
  <c r="L574" i="5" s="1"/>
  <c r="M574" i="5"/>
  <c r="N574" i="5"/>
  <c r="I575" i="5"/>
  <c r="J575" i="5"/>
  <c r="K575" i="5"/>
  <c r="L575" i="5" s="1"/>
  <c r="M575" i="5"/>
  <c r="N575" i="5" s="1"/>
  <c r="I576" i="5"/>
  <c r="J576" i="5"/>
  <c r="K576" i="5"/>
  <c r="L576" i="5" s="1"/>
  <c r="M576" i="5"/>
  <c r="N576" i="5" s="1"/>
  <c r="I577" i="5"/>
  <c r="J577" i="5" s="1"/>
  <c r="M577" i="5"/>
  <c r="N577" i="5" s="1"/>
  <c r="J578" i="5"/>
  <c r="L578" i="5"/>
  <c r="N578" i="5"/>
  <c r="J580" i="5"/>
  <c r="L580" i="5"/>
  <c r="N580" i="5"/>
  <c r="I582" i="5"/>
  <c r="K582" i="5"/>
  <c r="L582" i="5"/>
  <c r="M582" i="5"/>
  <c r="N582" i="5" s="1"/>
  <c r="I583" i="5"/>
  <c r="J583" i="5" s="1"/>
  <c r="K583" i="5"/>
  <c r="M583" i="5"/>
  <c r="N583" i="5"/>
  <c r="I584" i="5"/>
  <c r="J584" i="5"/>
  <c r="K584" i="5"/>
  <c r="L584" i="5" s="1"/>
  <c r="M584" i="5"/>
  <c r="N584" i="5" s="1"/>
  <c r="H584" i="5" s="1"/>
  <c r="I585" i="5"/>
  <c r="J585" i="5"/>
  <c r="M585" i="5"/>
  <c r="N585" i="5" s="1"/>
  <c r="J586" i="5"/>
  <c r="L586" i="5"/>
  <c r="N586" i="5"/>
  <c r="J588" i="5"/>
  <c r="L588" i="5"/>
  <c r="N588" i="5"/>
  <c r="I590" i="5"/>
  <c r="J590" i="5" s="1"/>
  <c r="K590" i="5"/>
  <c r="L590" i="5"/>
  <c r="M590" i="5"/>
  <c r="N590" i="5" s="1"/>
  <c r="I591" i="5"/>
  <c r="J591" i="5"/>
  <c r="K591" i="5"/>
  <c r="L591" i="5" s="1"/>
  <c r="M591" i="5"/>
  <c r="I592" i="5"/>
  <c r="J592" i="5" s="1"/>
  <c r="K592" i="5"/>
  <c r="L592" i="5"/>
  <c r="M592" i="5"/>
  <c r="N592" i="5" s="1"/>
  <c r="I593" i="5"/>
  <c r="J593" i="5" s="1"/>
  <c r="M593" i="5"/>
  <c r="N593" i="5"/>
  <c r="J594" i="5"/>
  <c r="L594" i="5"/>
  <c r="N594" i="5"/>
  <c r="I596" i="5"/>
  <c r="J596" i="5" s="1"/>
  <c r="M596" i="5"/>
  <c r="N596" i="5" s="1"/>
  <c r="I597" i="5"/>
  <c r="J597" i="5" s="1"/>
  <c r="M597" i="5"/>
  <c r="N597" i="5" s="1"/>
  <c r="I598" i="5"/>
  <c r="J598" i="5" s="1"/>
  <c r="M598" i="5"/>
  <c r="N598" i="5" s="1"/>
  <c r="I599" i="5"/>
  <c r="J599" i="5" s="1"/>
  <c r="M599" i="5"/>
  <c r="N599" i="5" s="1"/>
  <c r="I600" i="5"/>
  <c r="J600" i="5" s="1"/>
  <c r="K600" i="5"/>
  <c r="L600" i="5" s="1"/>
  <c r="M600" i="5"/>
  <c r="N600" i="5" s="1"/>
  <c r="I601" i="5"/>
  <c r="J601" i="5" s="1"/>
  <c r="M601" i="5"/>
  <c r="N601" i="5" s="1"/>
  <c r="I602" i="5"/>
  <c r="J602" i="5" s="1"/>
  <c r="M602" i="5"/>
  <c r="N602" i="5" s="1"/>
  <c r="I603" i="5"/>
  <c r="K603" i="5"/>
  <c r="L603" i="5" s="1"/>
  <c r="M603" i="5"/>
  <c r="N603" i="5" s="1"/>
  <c r="I604" i="5"/>
  <c r="K604" i="5"/>
  <c r="L604" i="5" s="1"/>
  <c r="M604" i="5"/>
  <c r="N604" i="5" s="1"/>
  <c r="J605" i="5"/>
  <c r="L605" i="5"/>
  <c r="N605" i="5"/>
  <c r="I607" i="5"/>
  <c r="J607" i="5" s="1"/>
  <c r="M607" i="5"/>
  <c r="N607" i="5" s="1"/>
  <c r="I608" i="5"/>
  <c r="J608" i="5"/>
  <c r="K608" i="5"/>
  <c r="L608" i="5" s="1"/>
  <c r="M608" i="5"/>
  <c r="N608" i="5" s="1"/>
  <c r="I609" i="5"/>
  <c r="J609" i="5" s="1"/>
  <c r="M609" i="5"/>
  <c r="N609" i="5"/>
  <c r="I610" i="5"/>
  <c r="J610" i="5" s="1"/>
  <c r="M610" i="5"/>
  <c r="N610" i="5" s="1"/>
  <c r="J611" i="5"/>
  <c r="L611" i="5"/>
  <c r="N611" i="5"/>
  <c r="I613" i="5"/>
  <c r="J613" i="5" s="1"/>
  <c r="M613" i="5"/>
  <c r="N613" i="5" s="1"/>
  <c r="I614" i="5"/>
  <c r="J614" i="5" s="1"/>
  <c r="K614" i="5"/>
  <c r="L614" i="5" s="1"/>
  <c r="M614" i="5"/>
  <c r="N614" i="5" s="1"/>
  <c r="I615" i="5"/>
  <c r="J615" i="5" s="1"/>
  <c r="M615" i="5"/>
  <c r="N615" i="5" s="1"/>
  <c r="I616" i="5"/>
  <c r="J616" i="5" s="1"/>
  <c r="M616" i="5"/>
  <c r="N616" i="5" s="1"/>
  <c r="J617" i="5"/>
  <c r="L617" i="5"/>
  <c r="N617" i="5"/>
  <c r="I619" i="5"/>
  <c r="J619" i="5" s="1"/>
  <c r="M619" i="5"/>
  <c r="N619" i="5" s="1"/>
  <c r="I620" i="5"/>
  <c r="J620" i="5"/>
  <c r="K620" i="5"/>
  <c r="L620" i="5"/>
  <c r="M620" i="5"/>
  <c r="N620" i="5" s="1"/>
  <c r="I621" i="5"/>
  <c r="J621" i="5" s="1"/>
  <c r="M621" i="5"/>
  <c r="N621" i="5" s="1"/>
  <c r="I622" i="5"/>
  <c r="J622" i="5" s="1"/>
  <c r="M622" i="5"/>
  <c r="N622" i="5" s="1"/>
  <c r="J623" i="5"/>
  <c r="L623" i="5"/>
  <c r="N623" i="5"/>
  <c r="I625" i="5"/>
  <c r="M625" i="5"/>
  <c r="N625" i="5" s="1"/>
  <c r="I626" i="5"/>
  <c r="K626" i="5"/>
  <c r="L626" i="5" s="1"/>
  <c r="M626" i="5"/>
  <c r="N626" i="5" s="1"/>
  <c r="I627" i="5"/>
  <c r="M627" i="5"/>
  <c r="N627" i="5" s="1"/>
  <c r="I628" i="5"/>
  <c r="M628" i="5"/>
  <c r="N628" i="5" s="1"/>
  <c r="J629" i="5"/>
  <c r="L629" i="5"/>
  <c r="N629" i="5"/>
  <c r="I631" i="5"/>
  <c r="J631" i="5" s="1"/>
  <c r="K631" i="5"/>
  <c r="L631" i="5"/>
  <c r="M631" i="5"/>
  <c r="N631" i="5" s="1"/>
  <c r="I633" i="5"/>
  <c r="J633" i="5"/>
  <c r="K633" i="5"/>
  <c r="L633" i="5" s="1"/>
  <c r="M633" i="5"/>
  <c r="N633" i="5" s="1"/>
  <c r="J634" i="5"/>
  <c r="L634" i="5"/>
  <c r="N634" i="5"/>
  <c r="I636" i="5"/>
  <c r="J636" i="5" s="1"/>
  <c r="K636" i="5"/>
  <c r="M636" i="5"/>
  <c r="N636" i="5" s="1"/>
  <c r="N635" i="5" s="1"/>
  <c r="I125" i="4" s="1"/>
  <c r="J637" i="5"/>
  <c r="L637" i="5"/>
  <c r="N637" i="5"/>
  <c r="J639" i="5"/>
  <c r="L639" i="5"/>
  <c r="N639" i="5"/>
  <c r="I641" i="5"/>
  <c r="K641" i="5"/>
  <c r="L641" i="5" s="1"/>
  <c r="M641" i="5"/>
  <c r="N641" i="5" s="1"/>
  <c r="I642" i="5"/>
  <c r="K642" i="5"/>
  <c r="L642" i="5" s="1"/>
  <c r="M642" i="5"/>
  <c r="N642" i="5" s="1"/>
  <c r="I643" i="5"/>
  <c r="K643" i="5"/>
  <c r="L643" i="5" s="1"/>
  <c r="M643" i="5"/>
  <c r="N643" i="5" s="1"/>
  <c r="I644" i="5"/>
  <c r="M644" i="5"/>
  <c r="N644" i="5" s="1"/>
  <c r="J645" i="5"/>
  <c r="L645" i="5"/>
  <c r="N645" i="5"/>
  <c r="J647" i="5"/>
  <c r="L647" i="5"/>
  <c r="N647" i="5"/>
  <c r="I649" i="5"/>
  <c r="J649" i="5" s="1"/>
  <c r="K649" i="5"/>
  <c r="L649" i="5" s="1"/>
  <c r="M649" i="5"/>
  <c r="N649" i="5" s="1"/>
  <c r="I650" i="5"/>
  <c r="J650" i="5" s="1"/>
  <c r="K650" i="5"/>
  <c r="L650" i="5" s="1"/>
  <c r="M650" i="5"/>
  <c r="N650" i="5" s="1"/>
  <c r="I651" i="5"/>
  <c r="J651" i="5" s="1"/>
  <c r="K651" i="5"/>
  <c r="L651" i="5" s="1"/>
  <c r="M651" i="5"/>
  <c r="N651" i="5" s="1"/>
  <c r="I652" i="5"/>
  <c r="J652" i="5" s="1"/>
  <c r="M652" i="5"/>
  <c r="N652" i="5" s="1"/>
  <c r="J653" i="5"/>
  <c r="L653" i="5"/>
  <c r="N653" i="5"/>
  <c r="J655" i="5"/>
  <c r="L655" i="5"/>
  <c r="N655" i="5"/>
  <c r="I657" i="5"/>
  <c r="J657" i="5" s="1"/>
  <c r="K657" i="5"/>
  <c r="L657" i="5" s="1"/>
  <c r="M657" i="5"/>
  <c r="N657" i="5" s="1"/>
  <c r="I658" i="5"/>
  <c r="K658" i="5"/>
  <c r="L658" i="5" s="1"/>
  <c r="M658" i="5"/>
  <c r="N658" i="5" s="1"/>
  <c r="I659" i="5"/>
  <c r="J659" i="5" s="1"/>
  <c r="K659" i="5"/>
  <c r="L659" i="5" s="1"/>
  <c r="M659" i="5"/>
  <c r="N659" i="5" s="1"/>
  <c r="I660" i="5"/>
  <c r="J660" i="5" s="1"/>
  <c r="M660" i="5"/>
  <c r="N660" i="5" s="1"/>
  <c r="J661" i="5"/>
  <c r="L661" i="5"/>
  <c r="N661" i="5"/>
  <c r="I663" i="5"/>
  <c r="J663" i="5" s="1"/>
  <c r="M663" i="5"/>
  <c r="N663" i="5" s="1"/>
  <c r="I664" i="5"/>
  <c r="J664" i="5"/>
  <c r="K664" i="5"/>
  <c r="M664" i="5"/>
  <c r="N664" i="5"/>
  <c r="I665" i="5"/>
  <c r="J665" i="5" s="1"/>
  <c r="M665" i="5"/>
  <c r="N665" i="5" s="1"/>
  <c r="I666" i="5"/>
  <c r="J666" i="5" s="1"/>
  <c r="M666" i="5"/>
  <c r="N666" i="5"/>
  <c r="J667" i="5"/>
  <c r="L667" i="5"/>
  <c r="N667" i="5"/>
  <c r="I669" i="5"/>
  <c r="J669" i="5" s="1"/>
  <c r="M669" i="5"/>
  <c r="N669" i="5" s="1"/>
  <c r="I670" i="5"/>
  <c r="K670" i="5"/>
  <c r="L670" i="5" s="1"/>
  <c r="M670" i="5"/>
  <c r="N670" i="5" s="1"/>
  <c r="J671" i="5"/>
  <c r="L671" i="5"/>
  <c r="N671" i="5"/>
  <c r="I673" i="5"/>
  <c r="J673" i="5" s="1"/>
  <c r="K673" i="5"/>
  <c r="L673" i="5" s="1"/>
  <c r="I675" i="5"/>
  <c r="K675" i="5"/>
  <c r="L675" i="5"/>
  <c r="M675" i="5"/>
  <c r="N675" i="5"/>
  <c r="J676" i="5"/>
  <c r="L676" i="5"/>
  <c r="N676" i="5"/>
  <c r="I680" i="5"/>
  <c r="K680" i="5"/>
  <c r="L680" i="5" s="1"/>
  <c r="M680" i="5"/>
  <c r="N680" i="5" s="1"/>
  <c r="J681" i="5"/>
  <c r="L681" i="5"/>
  <c r="N681" i="5"/>
  <c r="I683" i="5"/>
  <c r="J683" i="5" s="1"/>
  <c r="M683" i="5"/>
  <c r="N683" i="5"/>
  <c r="I684" i="5"/>
  <c r="J684" i="5"/>
  <c r="M684" i="5"/>
  <c r="N684" i="5" s="1"/>
  <c r="I686" i="5"/>
  <c r="J686" i="5" s="1"/>
  <c r="M686" i="5"/>
  <c r="N686" i="5" s="1"/>
  <c r="I687" i="5"/>
  <c r="J687" i="5"/>
  <c r="K687" i="5"/>
  <c r="L687" i="5"/>
  <c r="M687" i="5"/>
  <c r="N687" i="5" s="1"/>
  <c r="J688" i="5"/>
  <c r="L688" i="5"/>
  <c r="N688" i="5"/>
  <c r="I690" i="5"/>
  <c r="J690" i="5" s="1"/>
  <c r="M690" i="5"/>
  <c r="N690" i="5" s="1"/>
  <c r="I691" i="5"/>
  <c r="J691" i="5" s="1"/>
  <c r="K691" i="5"/>
  <c r="M691" i="5"/>
  <c r="N691" i="5" s="1"/>
  <c r="J692" i="5"/>
  <c r="N692" i="5"/>
  <c r="J693" i="5"/>
  <c r="L693" i="5"/>
  <c r="N693" i="5"/>
  <c r="I697" i="5"/>
  <c r="K697" i="5"/>
  <c r="L697" i="5" s="1"/>
  <c r="M697" i="5"/>
  <c r="N697" i="5"/>
  <c r="J698" i="5"/>
  <c r="L698" i="5"/>
  <c r="N698" i="5"/>
  <c r="K700" i="5"/>
  <c r="L700" i="5" s="1"/>
  <c r="I702" i="5"/>
  <c r="J702" i="5" s="1"/>
  <c r="K702" i="5"/>
  <c r="L702" i="5" s="1"/>
  <c r="M702" i="5"/>
  <c r="N702" i="5" s="1"/>
  <c r="I703" i="5"/>
  <c r="J703" i="5" s="1"/>
  <c r="J704" i="5"/>
  <c r="L704" i="5"/>
  <c r="N704" i="5"/>
  <c r="I706" i="5"/>
  <c r="K706" i="5"/>
  <c r="L706" i="5"/>
  <c r="I708" i="5"/>
  <c r="J708" i="5" s="1"/>
  <c r="K708" i="5"/>
  <c r="L708" i="5" s="1"/>
  <c r="M708" i="5"/>
  <c r="N708" i="5" s="1"/>
  <c r="I709" i="5"/>
  <c r="J709" i="5" s="1"/>
  <c r="J710" i="5"/>
  <c r="L710" i="5"/>
  <c r="N710" i="5"/>
  <c r="I712" i="5"/>
  <c r="I714" i="5"/>
  <c r="K714" i="5"/>
  <c r="L714" i="5" s="1"/>
  <c r="M714" i="5"/>
  <c r="N714" i="5" s="1"/>
  <c r="J716" i="5"/>
  <c r="L716" i="5"/>
  <c r="N716" i="5"/>
  <c r="I718" i="5"/>
  <c r="J718" i="5" s="1"/>
  <c r="I720" i="5"/>
  <c r="J720" i="5" s="1"/>
  <c r="K720" i="5"/>
  <c r="L720" i="5" s="1"/>
  <c r="J722" i="5"/>
  <c r="L722" i="5"/>
  <c r="N722" i="5"/>
  <c r="I724" i="5"/>
  <c r="J724" i="5" s="1"/>
  <c r="K724" i="5"/>
  <c r="M724" i="5"/>
  <c r="N724" i="5" s="1"/>
  <c r="I726" i="5"/>
  <c r="J726" i="5" s="1"/>
  <c r="K726" i="5"/>
  <c r="M726" i="5"/>
  <c r="N726" i="5" s="1"/>
  <c r="J727" i="5"/>
  <c r="L727" i="5"/>
  <c r="N727" i="5"/>
  <c r="I729" i="5"/>
  <c r="J729" i="5" s="1"/>
  <c r="K729" i="5"/>
  <c r="L729" i="5"/>
  <c r="M729" i="5"/>
  <c r="N729" i="5" s="1"/>
  <c r="I731" i="5"/>
  <c r="J731" i="5" s="1"/>
  <c r="K731" i="5"/>
  <c r="L731" i="5" s="1"/>
  <c r="M731" i="5"/>
  <c r="N731" i="5" s="1"/>
  <c r="J732" i="5"/>
  <c r="L732" i="5"/>
  <c r="N732" i="5"/>
  <c r="I736" i="5"/>
  <c r="J736" i="5" s="1"/>
  <c r="K736" i="5"/>
  <c r="L736" i="5" s="1"/>
  <c r="M736" i="5"/>
  <c r="N736" i="5" s="1"/>
  <c r="J737" i="5"/>
  <c r="L737" i="5"/>
  <c r="N737" i="5"/>
  <c r="J739" i="5"/>
  <c r="L739" i="5"/>
  <c r="N739" i="5"/>
  <c r="J740" i="5"/>
  <c r="L740" i="5"/>
  <c r="N740" i="5"/>
  <c r="I742" i="5"/>
  <c r="K742" i="5"/>
  <c r="L742" i="5" s="1"/>
  <c r="M742" i="5"/>
  <c r="N742" i="5" s="1"/>
  <c r="I743" i="5"/>
  <c r="J743" i="5"/>
  <c r="M743" i="5"/>
  <c r="N743" i="5" s="1"/>
  <c r="I744" i="5"/>
  <c r="J744" i="5" s="1"/>
  <c r="M744" i="5"/>
  <c r="N744" i="5" s="1"/>
  <c r="I745" i="5"/>
  <c r="J745" i="5" s="1"/>
  <c r="M745" i="5"/>
  <c r="N745" i="5" s="1"/>
  <c r="I746" i="5"/>
  <c r="J746" i="5" s="1"/>
  <c r="M746" i="5"/>
  <c r="N746" i="5" s="1"/>
  <c r="I748" i="5"/>
  <c r="J748" i="5" s="1"/>
  <c r="M748" i="5"/>
  <c r="N748" i="5" s="1"/>
  <c r="I750" i="5"/>
  <c r="J750" i="5" s="1"/>
  <c r="K750" i="5"/>
  <c r="L750" i="5" s="1"/>
  <c r="M750" i="5"/>
  <c r="N750" i="5" s="1"/>
  <c r="I751" i="5"/>
  <c r="J751" i="5"/>
  <c r="K751" i="5"/>
  <c r="L751" i="5" s="1"/>
  <c r="M751" i="5"/>
  <c r="N751" i="5" s="1"/>
  <c r="I752" i="5"/>
  <c r="K752" i="5"/>
  <c r="L752" i="5"/>
  <c r="M752" i="5"/>
  <c r="N752" i="5"/>
  <c r="I754" i="5"/>
  <c r="J754" i="5" s="1"/>
  <c r="M754" i="5"/>
  <c r="N754" i="5" s="1"/>
  <c r="I755" i="5"/>
  <c r="J755" i="5" s="1"/>
  <c r="M755" i="5"/>
  <c r="N755" i="5" s="1"/>
  <c r="I756" i="5"/>
  <c r="J756" i="5"/>
  <c r="M756" i="5"/>
  <c r="N756" i="5"/>
  <c r="I757" i="5"/>
  <c r="J757" i="5" s="1"/>
  <c r="M757" i="5"/>
  <c r="N757" i="5" s="1"/>
  <c r="I758" i="5"/>
  <c r="J758" i="5" s="1"/>
  <c r="M758" i="5"/>
  <c r="N758" i="5" s="1"/>
  <c r="I759" i="5"/>
  <c r="J759" i="5" s="1"/>
  <c r="M759" i="5"/>
  <c r="N759" i="5"/>
  <c r="I760" i="5"/>
  <c r="K760" i="5"/>
  <c r="L760" i="5" s="1"/>
  <c r="M760" i="5"/>
  <c r="N760" i="5" s="1"/>
  <c r="J762" i="5"/>
  <c r="L762" i="5"/>
  <c r="N762" i="5"/>
  <c r="I764" i="5"/>
  <c r="J764" i="5" s="1"/>
  <c r="M764" i="5"/>
  <c r="N764" i="5" s="1"/>
  <c r="I765" i="5"/>
  <c r="K765" i="5"/>
  <c r="L765" i="5" s="1"/>
  <c r="M765" i="5"/>
  <c r="N765" i="5" s="1"/>
  <c r="J766" i="5"/>
  <c r="L766" i="5"/>
  <c r="N766" i="5"/>
  <c r="J768" i="5"/>
  <c r="L768" i="5"/>
  <c r="N768" i="5"/>
  <c r="J769" i="5"/>
  <c r="L769" i="5"/>
  <c r="N769" i="5"/>
  <c r="I771" i="5"/>
  <c r="J771" i="5" s="1"/>
  <c r="K771" i="5"/>
  <c r="L771" i="5" s="1"/>
  <c r="M771" i="5"/>
  <c r="N771" i="5"/>
  <c r="I772" i="5"/>
  <c r="J772" i="5"/>
  <c r="M772" i="5"/>
  <c r="N772" i="5"/>
  <c r="I773" i="5"/>
  <c r="J773" i="5" s="1"/>
  <c r="M773" i="5"/>
  <c r="N773" i="5" s="1"/>
  <c r="I774" i="5"/>
  <c r="J774" i="5" s="1"/>
  <c r="M774" i="5"/>
  <c r="N774" i="5" s="1"/>
  <c r="I775" i="5"/>
  <c r="J775" i="5"/>
  <c r="M775" i="5"/>
  <c r="N775" i="5" s="1"/>
  <c r="I777" i="5"/>
  <c r="J777" i="5" s="1"/>
  <c r="M777" i="5"/>
  <c r="N777" i="5" s="1"/>
  <c r="I779" i="5"/>
  <c r="J779" i="5" s="1"/>
  <c r="K779" i="5"/>
  <c r="L779" i="5"/>
  <c r="M779" i="5"/>
  <c r="N779" i="5"/>
  <c r="I780" i="5"/>
  <c r="J780" i="5" s="1"/>
  <c r="K780" i="5"/>
  <c r="L780" i="5" s="1"/>
  <c r="M780" i="5"/>
  <c r="I781" i="5"/>
  <c r="J781" i="5"/>
  <c r="K781" i="5"/>
  <c r="L781" i="5"/>
  <c r="M781" i="5"/>
  <c r="N781" i="5"/>
  <c r="I783" i="5"/>
  <c r="J783" i="5" s="1"/>
  <c r="M783" i="5"/>
  <c r="N783" i="5" s="1"/>
  <c r="I784" i="5"/>
  <c r="J784" i="5" s="1"/>
  <c r="M784" i="5"/>
  <c r="N784" i="5"/>
  <c r="I785" i="5"/>
  <c r="J785" i="5"/>
  <c r="M785" i="5"/>
  <c r="N785" i="5" s="1"/>
  <c r="I786" i="5"/>
  <c r="J786" i="5" s="1"/>
  <c r="M786" i="5"/>
  <c r="N786" i="5" s="1"/>
  <c r="I787" i="5"/>
  <c r="J787" i="5" s="1"/>
  <c r="M787" i="5"/>
  <c r="N787" i="5" s="1"/>
  <c r="I788" i="5"/>
  <c r="J788" i="5" s="1"/>
  <c r="M788" i="5"/>
  <c r="N788" i="5" s="1"/>
  <c r="I789" i="5"/>
  <c r="J789" i="5" s="1"/>
  <c r="K789" i="5"/>
  <c r="L789" i="5" s="1"/>
  <c r="M789" i="5"/>
  <c r="J791" i="5"/>
  <c r="L791" i="5"/>
  <c r="N791" i="5"/>
  <c r="J793" i="5"/>
  <c r="L793" i="5"/>
  <c r="N793" i="5"/>
  <c r="J794" i="5"/>
  <c r="L794" i="5"/>
  <c r="N794" i="5"/>
  <c r="I796" i="5"/>
  <c r="J796" i="5" s="1"/>
  <c r="K796" i="5"/>
  <c r="L796" i="5" s="1"/>
  <c r="M796" i="5"/>
  <c r="N796" i="5" s="1"/>
  <c r="I797" i="5"/>
  <c r="J797" i="5" s="1"/>
  <c r="M797" i="5"/>
  <c r="N797" i="5" s="1"/>
  <c r="I798" i="5"/>
  <c r="M798" i="5"/>
  <c r="N798" i="5" s="1"/>
  <c r="I800" i="5"/>
  <c r="J800" i="5" s="1"/>
  <c r="M800" i="5"/>
  <c r="N800" i="5" s="1"/>
  <c r="I801" i="5"/>
  <c r="J801" i="5" s="1"/>
  <c r="K801" i="5"/>
  <c r="L801" i="5" s="1"/>
  <c r="M801" i="5"/>
  <c r="N801" i="5" s="1"/>
  <c r="I802" i="5"/>
  <c r="J802" i="5" s="1"/>
  <c r="K802" i="5"/>
  <c r="L802" i="5" s="1"/>
  <c r="M802" i="5"/>
  <c r="N802" i="5" s="1"/>
  <c r="I803" i="5"/>
  <c r="K803" i="5"/>
  <c r="L803" i="5" s="1"/>
  <c r="M803" i="5"/>
  <c r="N803" i="5" s="1"/>
  <c r="I805" i="5"/>
  <c r="J805" i="5" s="1"/>
  <c r="M805" i="5"/>
  <c r="N805" i="5" s="1"/>
  <c r="I806" i="5"/>
  <c r="J806" i="5" s="1"/>
  <c r="M806" i="5"/>
  <c r="N806" i="5" s="1"/>
  <c r="I807" i="5"/>
  <c r="J807" i="5" s="1"/>
  <c r="M807" i="5"/>
  <c r="N807" i="5" s="1"/>
  <c r="I808" i="5"/>
  <c r="M808" i="5"/>
  <c r="N808" i="5" s="1"/>
  <c r="I809" i="5"/>
  <c r="J809" i="5" s="1"/>
  <c r="M809" i="5"/>
  <c r="N809" i="5" s="1"/>
  <c r="I810" i="5"/>
  <c r="J810" i="5" s="1"/>
  <c r="M810" i="5"/>
  <c r="N810" i="5" s="1"/>
  <c r="I811" i="5"/>
  <c r="J811" i="5" s="1"/>
  <c r="K811" i="5"/>
  <c r="M811" i="5"/>
  <c r="N811" i="5" s="1"/>
  <c r="J813" i="5"/>
  <c r="L813" i="5"/>
  <c r="N813" i="5"/>
  <c r="J815" i="5"/>
  <c r="L815" i="5"/>
  <c r="N815" i="5"/>
  <c r="J816" i="5"/>
  <c r="L816" i="5"/>
  <c r="N816" i="5"/>
  <c r="I818" i="5"/>
  <c r="J818" i="5" s="1"/>
  <c r="K818" i="5"/>
  <c r="L818" i="5" s="1"/>
  <c r="M818" i="5"/>
  <c r="N818" i="5"/>
  <c r="I819" i="5"/>
  <c r="M819" i="5"/>
  <c r="N819" i="5" s="1"/>
  <c r="I820" i="5"/>
  <c r="J820" i="5" s="1"/>
  <c r="M820" i="5"/>
  <c r="N820" i="5" s="1"/>
  <c r="I821" i="5"/>
  <c r="J821" i="5" s="1"/>
  <c r="M821" i="5"/>
  <c r="N821" i="5" s="1"/>
  <c r="I822" i="5"/>
  <c r="J822" i="5"/>
  <c r="M822" i="5"/>
  <c r="N822" i="5"/>
  <c r="I824" i="5"/>
  <c r="J824" i="5"/>
  <c r="M824" i="5"/>
  <c r="N824" i="5" s="1"/>
  <c r="I825" i="5"/>
  <c r="J825" i="5"/>
  <c r="K825" i="5"/>
  <c r="L825" i="5" s="1"/>
  <c r="M825" i="5"/>
  <c r="I826" i="5"/>
  <c r="J826" i="5"/>
  <c r="K826" i="5"/>
  <c r="L826" i="5" s="1"/>
  <c r="M826" i="5"/>
  <c r="G826" i="5" s="1"/>
  <c r="N826" i="5"/>
  <c r="I828" i="5"/>
  <c r="J828" i="5" s="1"/>
  <c r="M828" i="5"/>
  <c r="N828" i="5" s="1"/>
  <c r="I829" i="5"/>
  <c r="J829" i="5"/>
  <c r="M829" i="5"/>
  <c r="N829" i="5" s="1"/>
  <c r="I830" i="5"/>
  <c r="J830" i="5" s="1"/>
  <c r="M830" i="5"/>
  <c r="N830" i="5" s="1"/>
  <c r="I831" i="5"/>
  <c r="J831" i="5" s="1"/>
  <c r="M831" i="5"/>
  <c r="N831" i="5" s="1"/>
  <c r="I832" i="5"/>
  <c r="J832" i="5" s="1"/>
  <c r="M832" i="5"/>
  <c r="N832" i="5" s="1"/>
  <c r="I833" i="5"/>
  <c r="J833" i="5" s="1"/>
  <c r="M833" i="5"/>
  <c r="N833" i="5" s="1"/>
  <c r="I834" i="5"/>
  <c r="J834" i="5" s="1"/>
  <c r="K834" i="5"/>
  <c r="L834" i="5"/>
  <c r="M834" i="5"/>
  <c r="J836" i="5"/>
  <c r="L836" i="5"/>
  <c r="N836" i="5"/>
  <c r="J838" i="5"/>
  <c r="L838" i="5"/>
  <c r="N838" i="5"/>
  <c r="I839" i="5"/>
  <c r="J839" i="5"/>
  <c r="K839" i="5"/>
  <c r="M839" i="5"/>
  <c r="N839" i="5"/>
  <c r="I840" i="5"/>
  <c r="J840" i="5"/>
  <c r="K840" i="5"/>
  <c r="L840" i="5" s="1"/>
  <c r="M840" i="5"/>
  <c r="N840" i="5" s="1"/>
  <c r="J841" i="5"/>
  <c r="N841" i="5"/>
  <c r="M842" i="5"/>
  <c r="N842" i="5" s="1"/>
  <c r="M843" i="5" s="1"/>
  <c r="N843" i="5" s="1"/>
  <c r="N837" i="5" s="1"/>
  <c r="I148" i="4" s="1"/>
  <c r="J844" i="5"/>
  <c r="L844" i="5"/>
  <c r="N844" i="5"/>
  <c r="J849" i="5"/>
  <c r="L849" i="5"/>
  <c r="N849" i="5"/>
  <c r="I851" i="5"/>
  <c r="J851" i="5" s="1"/>
  <c r="M851" i="5"/>
  <c r="N851" i="5" s="1"/>
  <c r="I852" i="5"/>
  <c r="J852" i="5" s="1"/>
  <c r="M852" i="5"/>
  <c r="N852" i="5"/>
  <c r="I853" i="5"/>
  <c r="J853" i="5"/>
  <c r="M853" i="5"/>
  <c r="N853" i="5"/>
  <c r="I854" i="5"/>
  <c r="J854" i="5" s="1"/>
  <c r="M854" i="5"/>
  <c r="N854" i="5" s="1"/>
  <c r="I855" i="5"/>
  <c r="J855" i="5" s="1"/>
  <c r="M855" i="5"/>
  <c r="N855" i="5"/>
  <c r="I857" i="5"/>
  <c r="J857" i="5" s="1"/>
  <c r="M857" i="5"/>
  <c r="N857" i="5"/>
  <c r="I858" i="5"/>
  <c r="G858" i="5" s="1"/>
  <c r="J858" i="5"/>
  <c r="K858" i="5"/>
  <c r="L858" i="5"/>
  <c r="M858" i="5"/>
  <c r="N858" i="5" s="1"/>
  <c r="I859" i="5"/>
  <c r="J859" i="5" s="1"/>
  <c r="M859" i="5"/>
  <c r="N859" i="5" s="1"/>
  <c r="I860" i="5"/>
  <c r="K860" i="5"/>
  <c r="L860" i="5" s="1"/>
  <c r="M860" i="5"/>
  <c r="N860" i="5" s="1"/>
  <c r="J861" i="5"/>
  <c r="L861" i="5"/>
  <c r="N861" i="5"/>
  <c r="I863" i="5"/>
  <c r="J863" i="5" s="1"/>
  <c r="M863" i="5"/>
  <c r="N863" i="5" s="1"/>
  <c r="I864" i="5"/>
  <c r="J864" i="5" s="1"/>
  <c r="K864" i="5"/>
  <c r="L864" i="5" s="1"/>
  <c r="M864" i="5"/>
  <c r="N864" i="5" s="1"/>
  <c r="J865" i="5"/>
  <c r="L865" i="5"/>
  <c r="N865" i="5"/>
  <c r="I867" i="5"/>
  <c r="J867" i="5" s="1"/>
  <c r="M867" i="5"/>
  <c r="N867" i="5" s="1"/>
  <c r="I868" i="5"/>
  <c r="J868" i="5" s="1"/>
  <c r="M868" i="5"/>
  <c r="N868" i="5"/>
  <c r="I869" i="5"/>
  <c r="K869" i="5"/>
  <c r="L869" i="5" s="1"/>
  <c r="M869" i="5"/>
  <c r="N869" i="5" s="1"/>
  <c r="I870" i="5"/>
  <c r="J870" i="5"/>
  <c r="M870" i="5"/>
  <c r="N870" i="5" s="1"/>
  <c r="I871" i="5"/>
  <c r="K871" i="5"/>
  <c r="L871" i="5"/>
  <c r="M871" i="5"/>
  <c r="N871" i="5"/>
  <c r="J872" i="5"/>
  <c r="L872" i="5"/>
  <c r="N872" i="5"/>
  <c r="J874" i="5"/>
  <c r="L874" i="5"/>
  <c r="N874" i="5"/>
  <c r="I875" i="5"/>
  <c r="J875" i="5"/>
  <c r="K875" i="5"/>
  <c r="M875" i="5"/>
  <c r="N875" i="5" s="1"/>
  <c r="I876" i="5"/>
  <c r="J876" i="5" s="1"/>
  <c r="K876" i="5"/>
  <c r="L876" i="5" s="1"/>
  <c r="M876" i="5"/>
  <c r="I877" i="5"/>
  <c r="J877" i="5"/>
  <c r="M877" i="5"/>
  <c r="N877" i="5"/>
  <c r="I880" i="5"/>
  <c r="J880" i="5"/>
  <c r="M880" i="5"/>
  <c r="N880" i="5" s="1"/>
  <c r="I881" i="5"/>
  <c r="J881" i="5"/>
  <c r="K881" i="5"/>
  <c r="L881" i="5"/>
  <c r="M881" i="5"/>
  <c r="N881" i="5" s="1"/>
  <c r="I882" i="5"/>
  <c r="J882" i="5" s="1"/>
  <c r="M882" i="5"/>
  <c r="N882" i="5" s="1"/>
  <c r="I883" i="5"/>
  <c r="K883" i="5"/>
  <c r="L883" i="5" s="1"/>
  <c r="M883" i="5"/>
  <c r="N883" i="5"/>
  <c r="J884" i="5"/>
  <c r="L884" i="5"/>
  <c r="N884" i="5"/>
  <c r="I886" i="5"/>
  <c r="J886" i="5" s="1"/>
  <c r="M886" i="5"/>
  <c r="N886" i="5" s="1"/>
  <c r="I887" i="5"/>
  <c r="J887" i="5" s="1"/>
  <c r="K887" i="5"/>
  <c r="L887" i="5" s="1"/>
  <c r="M887" i="5"/>
  <c r="N887" i="5" s="1"/>
  <c r="J888" i="5"/>
  <c r="L888" i="5"/>
  <c r="N888" i="5"/>
  <c r="I890" i="5"/>
  <c r="J890" i="5" s="1"/>
  <c r="M890" i="5"/>
  <c r="N890" i="5" s="1"/>
  <c r="I891" i="5"/>
  <c r="K891" i="5"/>
  <c r="L891" i="5" s="1"/>
  <c r="M891" i="5"/>
  <c r="N891" i="5" s="1"/>
  <c r="J892" i="5"/>
  <c r="L892" i="5"/>
  <c r="N892" i="5"/>
  <c r="J897" i="5"/>
  <c r="L897" i="5"/>
  <c r="N897" i="5"/>
  <c r="I899" i="5"/>
  <c r="J899" i="5" s="1"/>
  <c r="M899" i="5"/>
  <c r="N899" i="5" s="1"/>
  <c r="I900" i="5"/>
  <c r="J900" i="5" s="1"/>
  <c r="M900" i="5"/>
  <c r="N900" i="5"/>
  <c r="I901" i="5"/>
  <c r="J901" i="5" s="1"/>
  <c r="M901" i="5"/>
  <c r="N901" i="5" s="1"/>
  <c r="I902" i="5"/>
  <c r="J902" i="5" s="1"/>
  <c r="M902" i="5"/>
  <c r="N902" i="5" s="1"/>
  <c r="I903" i="5"/>
  <c r="J903" i="5" s="1"/>
  <c r="M903" i="5"/>
  <c r="N903" i="5"/>
  <c r="I904" i="5"/>
  <c r="J904" i="5"/>
  <c r="M904" i="5"/>
  <c r="N904" i="5" s="1"/>
  <c r="I905" i="5"/>
  <c r="J905" i="5" s="1"/>
  <c r="M905" i="5"/>
  <c r="N905" i="5" s="1"/>
  <c r="I906" i="5"/>
  <c r="J906" i="5"/>
  <c r="K906" i="5"/>
  <c r="M906" i="5"/>
  <c r="N906" i="5" s="1"/>
  <c r="I907" i="5"/>
  <c r="J907" i="5" s="1"/>
  <c r="M907" i="5"/>
  <c r="N907" i="5" s="1"/>
  <c r="I908" i="5"/>
  <c r="J908" i="5" s="1"/>
  <c r="K908" i="5"/>
  <c r="L908" i="5"/>
  <c r="M908" i="5"/>
  <c r="N908" i="5" s="1"/>
  <c r="J909" i="5"/>
  <c r="L909" i="5"/>
  <c r="N909" i="5"/>
  <c r="I911" i="5"/>
  <c r="J911" i="5" s="1"/>
  <c r="M911" i="5"/>
  <c r="N911" i="5" s="1"/>
  <c r="I912" i="5"/>
  <c r="J912" i="5" s="1"/>
  <c r="M912" i="5"/>
  <c r="N912" i="5" s="1"/>
  <c r="I913" i="5"/>
  <c r="J913" i="5" s="1"/>
  <c r="K913" i="5"/>
  <c r="M913" i="5"/>
  <c r="N913" i="5" s="1"/>
  <c r="I914" i="5"/>
  <c r="J914" i="5" s="1"/>
  <c r="M914" i="5"/>
  <c r="N914" i="5" s="1"/>
  <c r="I915" i="5"/>
  <c r="J915" i="5" s="1"/>
  <c r="K915" i="5"/>
  <c r="L915" i="5" s="1"/>
  <c r="M915" i="5"/>
  <c r="N915" i="5" s="1"/>
  <c r="J916" i="5"/>
  <c r="L916" i="5"/>
  <c r="N916" i="5"/>
  <c r="J918" i="5"/>
  <c r="L918" i="5"/>
  <c r="N918" i="5"/>
  <c r="I919" i="5"/>
  <c r="J919" i="5"/>
  <c r="K919" i="5"/>
  <c r="L919" i="5" s="1"/>
  <c r="M919" i="5"/>
  <c r="N919" i="5" s="1"/>
  <c r="I920" i="5"/>
  <c r="J920" i="5" s="1"/>
  <c r="K920" i="5"/>
  <c r="L920" i="5" s="1"/>
  <c r="M920" i="5"/>
  <c r="N920" i="5" s="1"/>
  <c r="I921" i="5"/>
  <c r="M921" i="5"/>
  <c r="N921" i="5" s="1"/>
  <c r="I924" i="5"/>
  <c r="J924" i="5" s="1"/>
  <c r="M924" i="5"/>
  <c r="N924" i="5" s="1"/>
  <c r="I925" i="5"/>
  <c r="J925" i="5"/>
  <c r="K925" i="5"/>
  <c r="M925" i="5"/>
  <c r="N925" i="5" s="1"/>
  <c r="I926" i="5"/>
  <c r="M926" i="5"/>
  <c r="N926" i="5" s="1"/>
  <c r="I927" i="5"/>
  <c r="J927" i="5" s="1"/>
  <c r="K927" i="5"/>
  <c r="L927" i="5" s="1"/>
  <c r="M927" i="5"/>
  <c r="N927" i="5" s="1"/>
  <c r="J928" i="5"/>
  <c r="L928" i="5"/>
  <c r="N928" i="5"/>
  <c r="I930" i="5"/>
  <c r="J930" i="5"/>
  <c r="K930" i="5"/>
  <c r="L930" i="5" s="1"/>
  <c r="M930" i="5"/>
  <c r="N930" i="5" s="1"/>
  <c r="J932" i="5"/>
  <c r="L932" i="5"/>
  <c r="N932" i="5"/>
  <c r="I934" i="5"/>
  <c r="J934" i="5" s="1"/>
  <c r="K934" i="5"/>
  <c r="L934" i="5" s="1"/>
  <c r="M934" i="5"/>
  <c r="N934" i="5" s="1"/>
  <c r="I935" i="5"/>
  <c r="J935" i="5" s="1"/>
  <c r="K935" i="5"/>
  <c r="L935" i="5" s="1"/>
  <c r="M935" i="5"/>
  <c r="N935" i="5" s="1"/>
  <c r="J937" i="5"/>
  <c r="N937" i="5"/>
  <c r="J938" i="5"/>
  <c r="L938" i="5"/>
  <c r="N938" i="5"/>
  <c r="I940" i="5"/>
  <c r="K940" i="5"/>
  <c r="L940" i="5" s="1"/>
  <c r="M940" i="5"/>
  <c r="N940" i="5" s="1"/>
  <c r="I941" i="5"/>
  <c r="K941" i="5"/>
  <c r="L941" i="5" s="1"/>
  <c r="M941" i="5"/>
  <c r="N941" i="5" s="1"/>
  <c r="M942" i="5"/>
  <c r="N942" i="5" s="1"/>
  <c r="J943" i="5"/>
  <c r="N943" i="5"/>
  <c r="J944" i="5"/>
  <c r="L944" i="5"/>
  <c r="N944" i="5"/>
  <c r="I946" i="5"/>
  <c r="J946" i="5" s="1"/>
  <c r="M946" i="5"/>
  <c r="N946" i="5"/>
  <c r="I947" i="5"/>
  <c r="K947" i="5"/>
  <c r="L947" i="5"/>
  <c r="M947" i="5"/>
  <c r="N947" i="5" s="1"/>
  <c r="J948" i="5"/>
  <c r="L948" i="5"/>
  <c r="N948" i="5"/>
  <c r="I950" i="5"/>
  <c r="J950" i="5" s="1"/>
  <c r="M950" i="5"/>
  <c r="N950" i="5" s="1"/>
  <c r="I951" i="5"/>
  <c r="J951" i="5"/>
  <c r="K951" i="5"/>
  <c r="L951" i="5" s="1"/>
  <c r="M951" i="5"/>
  <c r="N951" i="5" s="1"/>
  <c r="J952" i="5"/>
  <c r="L952" i="5"/>
  <c r="N952" i="5"/>
  <c r="I954" i="5"/>
  <c r="J954" i="5" s="1"/>
  <c r="K954" i="5"/>
  <c r="L954" i="5" s="1"/>
  <c r="M954" i="5"/>
  <c r="N954" i="5" s="1"/>
  <c r="I955" i="5"/>
  <c r="J955" i="5" s="1"/>
  <c r="K955" i="5"/>
  <c r="L955" i="5" s="1"/>
  <c r="M955" i="5"/>
  <c r="N955" i="5" s="1"/>
  <c r="J956" i="5"/>
  <c r="L956" i="5"/>
  <c r="N956" i="5"/>
  <c r="I958" i="5"/>
  <c r="M958" i="5"/>
  <c r="N958" i="5" s="1"/>
  <c r="I959" i="5"/>
  <c r="M959" i="5"/>
  <c r="N959" i="5" s="1"/>
  <c r="I960" i="5"/>
  <c r="K960" i="5"/>
  <c r="L960" i="5" s="1"/>
  <c r="M960" i="5"/>
  <c r="N960" i="5" s="1"/>
  <c r="J961" i="5"/>
  <c r="L961" i="5"/>
  <c r="N961" i="5"/>
  <c r="I963" i="5"/>
  <c r="J963" i="5" s="1"/>
  <c r="M963" i="5"/>
  <c r="N963" i="5" s="1"/>
  <c r="I964" i="5"/>
  <c r="J964" i="5"/>
  <c r="M964" i="5"/>
  <c r="N964" i="5" s="1"/>
  <c r="I965" i="5"/>
  <c r="J965" i="5"/>
  <c r="M965" i="5"/>
  <c r="N965" i="5" s="1"/>
  <c r="I966" i="5"/>
  <c r="J966" i="5" s="1"/>
  <c r="M966" i="5"/>
  <c r="N966" i="5" s="1"/>
  <c r="I967" i="5"/>
  <c r="J967" i="5" s="1"/>
  <c r="M967" i="5"/>
  <c r="N967" i="5" s="1"/>
  <c r="I968" i="5"/>
  <c r="J968" i="5"/>
  <c r="K968" i="5"/>
  <c r="L968" i="5" s="1"/>
  <c r="M968" i="5"/>
  <c r="N968" i="5" s="1"/>
  <c r="J969" i="5"/>
  <c r="L969" i="5"/>
  <c r="N969" i="5"/>
  <c r="I971" i="5"/>
  <c r="M971" i="5"/>
  <c r="N971" i="5" s="1"/>
  <c r="I972" i="5"/>
  <c r="M972" i="5"/>
  <c r="N972" i="5" s="1"/>
  <c r="I973" i="5"/>
  <c r="M973" i="5"/>
  <c r="N973" i="5" s="1"/>
  <c r="I974" i="5"/>
  <c r="M974" i="5"/>
  <c r="N974" i="5" s="1"/>
  <c r="I975" i="5"/>
  <c r="M975" i="5"/>
  <c r="N975" i="5"/>
  <c r="I976" i="5"/>
  <c r="K976" i="5"/>
  <c r="L976" i="5" s="1"/>
  <c r="M976" i="5"/>
  <c r="N976" i="5" s="1"/>
  <c r="J977" i="5"/>
  <c r="L977" i="5"/>
  <c r="N977" i="5"/>
  <c r="I979" i="5"/>
  <c r="J979" i="5" s="1"/>
  <c r="M979" i="5"/>
  <c r="N979" i="5" s="1"/>
  <c r="I980" i="5"/>
  <c r="J980" i="5" s="1"/>
  <c r="M980" i="5"/>
  <c r="N980" i="5" s="1"/>
  <c r="I981" i="5"/>
  <c r="J981" i="5" s="1"/>
  <c r="M981" i="5"/>
  <c r="N981" i="5" s="1"/>
  <c r="I982" i="5"/>
  <c r="J982" i="5" s="1"/>
  <c r="M982" i="5"/>
  <c r="N982" i="5" s="1"/>
  <c r="I983" i="5"/>
  <c r="J983" i="5" s="1"/>
  <c r="M983" i="5"/>
  <c r="N983" i="5" s="1"/>
  <c r="I984" i="5"/>
  <c r="J984" i="5" s="1"/>
  <c r="K984" i="5"/>
  <c r="L984" i="5" s="1"/>
  <c r="M984" i="5"/>
  <c r="N984" i="5" s="1"/>
  <c r="J985" i="5"/>
  <c r="L985" i="5"/>
  <c r="N985" i="5"/>
  <c r="I987" i="5"/>
  <c r="J987" i="5"/>
  <c r="M987" i="5"/>
  <c r="N987" i="5" s="1"/>
  <c r="I988" i="5"/>
  <c r="J988" i="5" s="1"/>
  <c r="M988" i="5"/>
  <c r="N988" i="5" s="1"/>
  <c r="I989" i="5"/>
  <c r="J989" i="5" s="1"/>
  <c r="M989" i="5"/>
  <c r="N989" i="5" s="1"/>
  <c r="I990" i="5"/>
  <c r="J990" i="5" s="1"/>
  <c r="M990" i="5"/>
  <c r="N990" i="5" s="1"/>
  <c r="I991" i="5"/>
  <c r="J991" i="5" s="1"/>
  <c r="M991" i="5"/>
  <c r="N991" i="5" s="1"/>
  <c r="I992" i="5"/>
  <c r="J992" i="5" s="1"/>
  <c r="K992" i="5"/>
  <c r="M992" i="5"/>
  <c r="N992" i="5" s="1"/>
  <c r="J993" i="5"/>
  <c r="L993" i="5"/>
  <c r="N993" i="5"/>
  <c r="J996" i="5"/>
  <c r="N996" i="5"/>
  <c r="I997" i="5"/>
  <c r="J997" i="5" s="1"/>
  <c r="K997" i="5"/>
  <c r="L997" i="5" s="1"/>
  <c r="M997" i="5"/>
  <c r="N997" i="5" s="1"/>
  <c r="I998" i="5"/>
  <c r="J998" i="5" s="1"/>
  <c r="K998" i="5"/>
  <c r="L998" i="5" s="1"/>
  <c r="M998" i="5"/>
  <c r="N998" i="5" s="1"/>
  <c r="L999" i="5"/>
  <c r="N999" i="5"/>
  <c r="I1000" i="5"/>
  <c r="J1000" i="5"/>
  <c r="M1000" i="5"/>
  <c r="N1000" i="5" s="1"/>
  <c r="I1002" i="5"/>
  <c r="J1002" i="5" s="1"/>
  <c r="K1002" i="5"/>
  <c r="L1002" i="5" s="1"/>
  <c r="M1002" i="5"/>
  <c r="N1002" i="5" s="1"/>
  <c r="J1004" i="5"/>
  <c r="L1004" i="5"/>
  <c r="N1004" i="5"/>
  <c r="I1006" i="5"/>
  <c r="M1006" i="5"/>
  <c r="N1006" i="5" s="1"/>
  <c r="I1007" i="5"/>
  <c r="M1007" i="5"/>
  <c r="N1007" i="5" s="1"/>
  <c r="I1008" i="5"/>
  <c r="M1008" i="5"/>
  <c r="N1008" i="5"/>
  <c r="I1009" i="5"/>
  <c r="M1009" i="5"/>
  <c r="N1009" i="5" s="1"/>
  <c r="I1010" i="5"/>
  <c r="M1010" i="5"/>
  <c r="N1010" i="5" s="1"/>
  <c r="I1011" i="5"/>
  <c r="M1011" i="5"/>
  <c r="N1011" i="5" s="1"/>
  <c r="I1012" i="5"/>
  <c r="M1012" i="5"/>
  <c r="N1012" i="5" s="1"/>
  <c r="I1013" i="5"/>
  <c r="M1013" i="5"/>
  <c r="N1013" i="5"/>
  <c r="I1014" i="5"/>
  <c r="M1014" i="5"/>
  <c r="N1014" i="5" s="1"/>
  <c r="I1015" i="5"/>
  <c r="M1015" i="5"/>
  <c r="N1015" i="5" s="1"/>
  <c r="I1016" i="5"/>
  <c r="M1016" i="5"/>
  <c r="N1016" i="5" s="1"/>
  <c r="I1017" i="5"/>
  <c r="M1017" i="5"/>
  <c r="N1017" i="5"/>
  <c r="I1018" i="5"/>
  <c r="M1018" i="5"/>
  <c r="N1018" i="5" s="1"/>
  <c r="I1019" i="5"/>
  <c r="M1019" i="5"/>
  <c r="N1019" i="5" s="1"/>
  <c r="I1020" i="5"/>
  <c r="M1020" i="5"/>
  <c r="N1020" i="5"/>
  <c r="J1021" i="5"/>
  <c r="L1021" i="5"/>
  <c r="N1021" i="5"/>
  <c r="J1024" i="5"/>
  <c r="N1024" i="5"/>
  <c r="I1025" i="5"/>
  <c r="J1025" i="5" s="1"/>
  <c r="K1025" i="5"/>
  <c r="M1025" i="5"/>
  <c r="N1025" i="5" s="1"/>
  <c r="I1026" i="5"/>
  <c r="J1026" i="5" s="1"/>
  <c r="K1026" i="5"/>
  <c r="L1026" i="5" s="1"/>
  <c r="M1026" i="5"/>
  <c r="N1026" i="5"/>
  <c r="L1027" i="5"/>
  <c r="N1027" i="5"/>
  <c r="I1028" i="5"/>
  <c r="J1028" i="5" s="1"/>
  <c r="M1028" i="5"/>
  <c r="N1028" i="5" s="1"/>
  <c r="I1030" i="5"/>
  <c r="J1030" i="5" s="1"/>
  <c r="K1030" i="5"/>
  <c r="L1030" i="5" s="1"/>
  <c r="M1030" i="5"/>
  <c r="N1030" i="5" s="1"/>
  <c r="J1032" i="5"/>
  <c r="L1032" i="5"/>
  <c r="N1032" i="5"/>
  <c r="I1034" i="5"/>
  <c r="M1034" i="5"/>
  <c r="N1034" i="5" s="1"/>
  <c r="I1035" i="5"/>
  <c r="M1035" i="5"/>
  <c r="N1035" i="5"/>
  <c r="I1036" i="5"/>
  <c r="M1036" i="5"/>
  <c r="N1036" i="5" s="1"/>
  <c r="I1037" i="5"/>
  <c r="M1037" i="5"/>
  <c r="N1037" i="5" s="1"/>
  <c r="I1038" i="5"/>
  <c r="M1038" i="5"/>
  <c r="N1038" i="5" s="1"/>
  <c r="I1039" i="5"/>
  <c r="M1039" i="5"/>
  <c r="N1039" i="5"/>
  <c r="I1040" i="5"/>
  <c r="M1040" i="5"/>
  <c r="N1040" i="5" s="1"/>
  <c r="I1041" i="5"/>
  <c r="M1041" i="5"/>
  <c r="N1041" i="5" s="1"/>
  <c r="I1042" i="5"/>
  <c r="M1042" i="5"/>
  <c r="N1042" i="5"/>
  <c r="I1043" i="5"/>
  <c r="M1043" i="5"/>
  <c r="N1043" i="5"/>
  <c r="I1044" i="5"/>
  <c r="M1044" i="5"/>
  <c r="N1044" i="5" s="1"/>
  <c r="J1045" i="5"/>
  <c r="L1045" i="5"/>
  <c r="N1045" i="5"/>
  <c r="J1048" i="5"/>
  <c r="N1048" i="5"/>
  <c r="I1049" i="5"/>
  <c r="K1049" i="5"/>
  <c r="L1049" i="5"/>
  <c r="M1049" i="5"/>
  <c r="N1049" i="5" s="1"/>
  <c r="I1050" i="5"/>
  <c r="K1050" i="5"/>
  <c r="L1050" i="5"/>
  <c r="M1050" i="5"/>
  <c r="N1050" i="5" s="1"/>
  <c r="L1051" i="5"/>
  <c r="N1051" i="5"/>
  <c r="I1052" i="5"/>
  <c r="J1052" i="5" s="1"/>
  <c r="M1052" i="5"/>
  <c r="N1052" i="5" s="1"/>
  <c r="I1054" i="5"/>
  <c r="J1054" i="5" s="1"/>
  <c r="K1054" i="5"/>
  <c r="L1054" i="5" s="1"/>
  <c r="M1054" i="5"/>
  <c r="N1054" i="5" s="1"/>
  <c r="J1056" i="5"/>
  <c r="L1056" i="5"/>
  <c r="N1056" i="5"/>
  <c r="J1059" i="5"/>
  <c r="N1059" i="5"/>
  <c r="I1060" i="5"/>
  <c r="K1060" i="5"/>
  <c r="L1060" i="5" s="1"/>
  <c r="M1060" i="5"/>
  <c r="N1060" i="5" s="1"/>
  <c r="I1061" i="5"/>
  <c r="K1061" i="5"/>
  <c r="L1061" i="5" s="1"/>
  <c r="M1061" i="5"/>
  <c r="N1061" i="5" s="1"/>
  <c r="L1062" i="5"/>
  <c r="N1062" i="5"/>
  <c r="I1063" i="5"/>
  <c r="M1063" i="5"/>
  <c r="N1063" i="5" s="1"/>
  <c r="I1065" i="5"/>
  <c r="K1065" i="5"/>
  <c r="L1065" i="5" s="1"/>
  <c r="M1065" i="5"/>
  <c r="N1065" i="5" s="1"/>
  <c r="J1067" i="5"/>
  <c r="L1067" i="5"/>
  <c r="N1067" i="5"/>
  <c r="J1070" i="5"/>
  <c r="N1070" i="5"/>
  <c r="I1071" i="5"/>
  <c r="J1071" i="5" s="1"/>
  <c r="K1071" i="5"/>
  <c r="M1071" i="5"/>
  <c r="N1071" i="5"/>
  <c r="I1072" i="5"/>
  <c r="J1072" i="5" s="1"/>
  <c r="K1072" i="5"/>
  <c r="L1072" i="5" s="1"/>
  <c r="M1072" i="5"/>
  <c r="N1072" i="5" s="1"/>
  <c r="L1073" i="5"/>
  <c r="N1073" i="5"/>
  <c r="I1074" i="5"/>
  <c r="J1074" i="5" s="1"/>
  <c r="M1074" i="5"/>
  <c r="N1074" i="5" s="1"/>
  <c r="I1076" i="5"/>
  <c r="J1076" i="5" s="1"/>
  <c r="K1076" i="5"/>
  <c r="L1076" i="5" s="1"/>
  <c r="M1076" i="5"/>
  <c r="N1076" i="5" s="1"/>
  <c r="J1078" i="5"/>
  <c r="L1078" i="5"/>
  <c r="N1078" i="5"/>
  <c r="I1081" i="5"/>
  <c r="M1081" i="5"/>
  <c r="N1081" i="5" s="1"/>
  <c r="J1083" i="5"/>
  <c r="L1083" i="5"/>
  <c r="N1083" i="5"/>
  <c r="J1085" i="5"/>
  <c r="L1085" i="5"/>
  <c r="N1085" i="5"/>
  <c r="J1087" i="5"/>
  <c r="L1087" i="5"/>
  <c r="N1087" i="5"/>
  <c r="I1088" i="5"/>
  <c r="K1088" i="5"/>
  <c r="L1088" i="5" s="1"/>
  <c r="M1088" i="5"/>
  <c r="N1088" i="5" s="1"/>
  <c r="I1089" i="5"/>
  <c r="K1089" i="5"/>
  <c r="L1089" i="5" s="1"/>
  <c r="M1089" i="5"/>
  <c r="N1089" i="5" s="1"/>
  <c r="I1090" i="5"/>
  <c r="J1090" i="5" s="1"/>
  <c r="M1090" i="5"/>
  <c r="N1090" i="5" s="1"/>
  <c r="I1091" i="5"/>
  <c r="J1091" i="5" s="1"/>
  <c r="K1091" i="5"/>
  <c r="L1091" i="5" s="1"/>
  <c r="M1091" i="5"/>
  <c r="N1091" i="5" s="1"/>
  <c r="I1092" i="5"/>
  <c r="J1092" i="5" s="1"/>
  <c r="M1092" i="5"/>
  <c r="N1092" i="5" s="1"/>
  <c r="I1093" i="5"/>
  <c r="J1093" i="5" s="1"/>
  <c r="K1093" i="5"/>
  <c r="L1093" i="5" s="1"/>
  <c r="M1093" i="5"/>
  <c r="N1093" i="5" s="1"/>
  <c r="I1094" i="5"/>
  <c r="J1094" i="5"/>
  <c r="K1094" i="5"/>
  <c r="L1094" i="5" s="1"/>
  <c r="M1094" i="5"/>
  <c r="N1094" i="5" s="1"/>
  <c r="I1095" i="5"/>
  <c r="J1095" i="5"/>
  <c r="K1095" i="5"/>
  <c r="L1095" i="5"/>
  <c r="M1095" i="5"/>
  <c r="N1095" i="5" s="1"/>
  <c r="I1098" i="5"/>
  <c r="K1098" i="5"/>
  <c r="L1098" i="5"/>
  <c r="M1098" i="5"/>
  <c r="N1098" i="5" s="1"/>
  <c r="J1100" i="5"/>
  <c r="L1100" i="5"/>
  <c r="N1100" i="5"/>
  <c r="I1102" i="5"/>
  <c r="J1102" i="5" s="1"/>
  <c r="K1102" i="5"/>
  <c r="M1102" i="5"/>
  <c r="N1102" i="5" s="1"/>
  <c r="I1104" i="5"/>
  <c r="J1104" i="5" s="1"/>
  <c r="K1104" i="5"/>
  <c r="M1104" i="5"/>
  <c r="N1104" i="5" s="1"/>
  <c r="J1105" i="5"/>
  <c r="L1105" i="5"/>
  <c r="N1105" i="5"/>
  <c r="I1107" i="5"/>
  <c r="K1107" i="5"/>
  <c r="L1107" i="5" s="1"/>
  <c r="M1107" i="5"/>
  <c r="N1107" i="5"/>
  <c r="J1111" i="5"/>
  <c r="L1111" i="5"/>
  <c r="N1111" i="5"/>
  <c r="J1115" i="5"/>
  <c r="L1115" i="5"/>
  <c r="N1115" i="5"/>
  <c r="I1117" i="5"/>
  <c r="K1117" i="5"/>
  <c r="L1117" i="5" s="1"/>
  <c r="M1117" i="5"/>
  <c r="N1117" i="5" s="1"/>
  <c r="M1118" i="5"/>
  <c r="N1118" i="5"/>
  <c r="I1119" i="5"/>
  <c r="J1120" i="5"/>
  <c r="L1120" i="5"/>
  <c r="N1120" i="5"/>
  <c r="I1122" i="5"/>
  <c r="J1122" i="5" s="1"/>
  <c r="K1122" i="5"/>
  <c r="L1122" i="5" s="1"/>
  <c r="M1122" i="5"/>
  <c r="N1122" i="5" s="1"/>
  <c r="I1123" i="5"/>
  <c r="K1123" i="5"/>
  <c r="L1123" i="5"/>
  <c r="M1124" i="5"/>
  <c r="N1124" i="5"/>
  <c r="I1125" i="5"/>
  <c r="K1125" i="5"/>
  <c r="L1125" i="5" s="1"/>
  <c r="I1126" i="5"/>
  <c r="J1126" i="5" s="1"/>
  <c r="K1126" i="5"/>
  <c r="L1126" i="5" s="1"/>
  <c r="M1126" i="5"/>
  <c r="N1126" i="5" s="1"/>
  <c r="I1127" i="5"/>
  <c r="K1127" i="5"/>
  <c r="L1127" i="5"/>
  <c r="J1128" i="5"/>
  <c r="L1128" i="5"/>
  <c r="N1128" i="5"/>
  <c r="I1130" i="5"/>
  <c r="J1130" i="5" s="1"/>
  <c r="K1130" i="5"/>
  <c r="M1130" i="5"/>
  <c r="N1130" i="5" s="1"/>
  <c r="I1131" i="5"/>
  <c r="J1131" i="5"/>
  <c r="K1131" i="5"/>
  <c r="M1132" i="5"/>
  <c r="N1132" i="5" s="1"/>
  <c r="I1133" i="5"/>
  <c r="J1133" i="5" s="1"/>
  <c r="K1133" i="5"/>
  <c r="M1133" i="5"/>
  <c r="N1133" i="5" s="1"/>
  <c r="I1134" i="5"/>
  <c r="J1134" i="5"/>
  <c r="K1134" i="5"/>
  <c r="M1134" i="5"/>
  <c r="N1134" i="5" s="1"/>
  <c r="I1135" i="5"/>
  <c r="J1135" i="5" s="1"/>
  <c r="K1135" i="5"/>
  <c r="M1135" i="5"/>
  <c r="N1135" i="5" s="1"/>
  <c r="M1136" i="5"/>
  <c r="N1136" i="5" s="1"/>
  <c r="I1137" i="5"/>
  <c r="J1137" i="5"/>
  <c r="I1138" i="5"/>
  <c r="J1138" i="5" s="1"/>
  <c r="K1138" i="5"/>
  <c r="M1138" i="5"/>
  <c r="N1138" i="5" s="1"/>
  <c r="J1139" i="5"/>
  <c r="L1139" i="5"/>
  <c r="N1139" i="5"/>
  <c r="I1141" i="5"/>
  <c r="K1141" i="5"/>
  <c r="L1141" i="5" s="1"/>
  <c r="M1141" i="5"/>
  <c r="N1141" i="5" s="1"/>
  <c r="I1142" i="5"/>
  <c r="M1143" i="5"/>
  <c r="N1143" i="5" s="1"/>
  <c r="I1144" i="5"/>
  <c r="K1144" i="5"/>
  <c r="L1144" i="5" s="1"/>
  <c r="J1145" i="5"/>
  <c r="L1145" i="5"/>
  <c r="N1145" i="5"/>
  <c r="I1147" i="5"/>
  <c r="J1147" i="5" s="1"/>
  <c r="K1147" i="5"/>
  <c r="L1147" i="5"/>
  <c r="M1148" i="5"/>
  <c r="N1148" i="5" s="1"/>
  <c r="I1149" i="5"/>
  <c r="J1149" i="5" s="1"/>
  <c r="K1149" i="5"/>
  <c r="L1149" i="5" s="1"/>
  <c r="I1150" i="5"/>
  <c r="K1150" i="5"/>
  <c r="L1150" i="5" s="1"/>
  <c r="M1150" i="5"/>
  <c r="N1150" i="5" s="1"/>
  <c r="I1151" i="5"/>
  <c r="K1151" i="5"/>
  <c r="L1151" i="5"/>
  <c r="M1152" i="5"/>
  <c r="N1152" i="5" s="1"/>
  <c r="J1153" i="5"/>
  <c r="L1153" i="5"/>
  <c r="N1153" i="5"/>
  <c r="K1155" i="5"/>
  <c r="M1155" i="5"/>
  <c r="N1155" i="5" s="1"/>
  <c r="I1156" i="5"/>
  <c r="J1156" i="5"/>
  <c r="K1156" i="5"/>
  <c r="J1157" i="5"/>
  <c r="L1157" i="5"/>
  <c r="N1157" i="5"/>
  <c r="I1159" i="5"/>
  <c r="J1159" i="5" s="1"/>
  <c r="K1159" i="5"/>
  <c r="L1159" i="5"/>
  <c r="M1159" i="5"/>
  <c r="N1159" i="5" s="1"/>
  <c r="I1160" i="5"/>
  <c r="J1160" i="5" s="1"/>
  <c r="K1160" i="5"/>
  <c r="L1160" i="5"/>
  <c r="M1160" i="5"/>
  <c r="N1160" i="5"/>
  <c r="M1161" i="5"/>
  <c r="N1161" i="5"/>
  <c r="I1162" i="5"/>
  <c r="I1163" i="5"/>
  <c r="J1163" i="5" s="1"/>
  <c r="K1163" i="5"/>
  <c r="M1163" i="5"/>
  <c r="N1163" i="5"/>
  <c r="K1164" i="5"/>
  <c r="M1164" i="5"/>
  <c r="N1164" i="5"/>
  <c r="M1165" i="5"/>
  <c r="N1165" i="5" s="1"/>
  <c r="J1166" i="5"/>
  <c r="L1166" i="5"/>
  <c r="N1166" i="5"/>
  <c r="I1168" i="5"/>
  <c r="J1168" i="5"/>
  <c r="K1168" i="5"/>
  <c r="L1168" i="5" s="1"/>
  <c r="I1169" i="5"/>
  <c r="K1169" i="5"/>
  <c r="L1169" i="5" s="1"/>
  <c r="M1169" i="5"/>
  <c r="N1169" i="5" s="1"/>
  <c r="I1170" i="5"/>
  <c r="J1170" i="5" s="1"/>
  <c r="K1170" i="5"/>
  <c r="L1170" i="5" s="1"/>
  <c r="M1171" i="5"/>
  <c r="N1171" i="5" s="1"/>
  <c r="I1172" i="5"/>
  <c r="J1172" i="5"/>
  <c r="J1173" i="5"/>
  <c r="L1173" i="5"/>
  <c r="N1173" i="5"/>
  <c r="I1175" i="5"/>
  <c r="I1176" i="5"/>
  <c r="K1176" i="5"/>
  <c r="L1176" i="5" s="1"/>
  <c r="M1176" i="5"/>
  <c r="N1176" i="5" s="1"/>
  <c r="M1177" i="5"/>
  <c r="N1177" i="5"/>
  <c r="K1178" i="5"/>
  <c r="L1178" i="5" s="1"/>
  <c r="M1179" i="5"/>
  <c r="N1179" i="5" s="1"/>
  <c r="I1180" i="5"/>
  <c r="M1181" i="5"/>
  <c r="N1181" i="5"/>
  <c r="I1182" i="5"/>
  <c r="K1182" i="5"/>
  <c r="L1182" i="5" s="1"/>
  <c r="M1182" i="5"/>
  <c r="N1182" i="5" s="1"/>
  <c r="J1183" i="5"/>
  <c r="L1183" i="5"/>
  <c r="N1183" i="5"/>
  <c r="I1185" i="5"/>
  <c r="J1185" i="5" s="1"/>
  <c r="K1185" i="5"/>
  <c r="L1185" i="5" s="1"/>
  <c r="L1184" i="5" s="1"/>
  <c r="H192" i="4" s="1"/>
  <c r="J1186" i="5"/>
  <c r="L1186" i="5"/>
  <c r="N1186" i="5"/>
  <c r="I1188" i="5"/>
  <c r="J1188" i="5"/>
  <c r="K1188" i="5"/>
  <c r="L1188" i="5"/>
  <c r="I1189" i="5"/>
  <c r="J1189" i="5" s="1"/>
  <c r="K1189" i="5"/>
  <c r="M1189" i="5"/>
  <c r="N1189" i="5" s="1"/>
  <c r="M1190" i="5"/>
  <c r="N1190" i="5" s="1"/>
  <c r="K1191" i="5"/>
  <c r="L1191" i="5" s="1"/>
  <c r="I1192" i="5"/>
  <c r="J1192" i="5"/>
  <c r="K1192" i="5"/>
  <c r="L1192" i="5"/>
  <c r="M1192" i="5"/>
  <c r="N1192" i="5" s="1"/>
  <c r="J1193" i="5"/>
  <c r="L1193" i="5"/>
  <c r="N1193" i="5"/>
  <c r="I1195" i="5"/>
  <c r="K1195" i="5"/>
  <c r="L1195" i="5"/>
  <c r="I1196" i="5"/>
  <c r="K1196" i="5"/>
  <c r="L1196" i="5"/>
  <c r="M1196" i="5"/>
  <c r="N1196" i="5" s="1"/>
  <c r="J1197" i="5"/>
  <c r="L1197" i="5"/>
  <c r="N1197" i="5"/>
  <c r="I1199" i="5"/>
  <c r="J1199" i="5" s="1"/>
  <c r="K1199" i="5"/>
  <c r="L1199" i="5" s="1"/>
  <c r="I1200" i="5"/>
  <c r="J1200" i="5"/>
  <c r="K1200" i="5"/>
  <c r="L1200" i="5" s="1"/>
  <c r="M1200" i="5"/>
  <c r="N1200" i="5" s="1"/>
  <c r="M1201" i="5"/>
  <c r="N1201" i="5" s="1"/>
  <c r="K1202" i="5"/>
  <c r="L1202" i="5"/>
  <c r="M1202" i="5"/>
  <c r="N1202" i="5"/>
  <c r="I1203" i="5"/>
  <c r="K1203" i="5"/>
  <c r="L1203" i="5" s="1"/>
  <c r="M1203" i="5"/>
  <c r="N1203" i="5" s="1"/>
  <c r="I1204" i="5"/>
  <c r="J1204" i="5"/>
  <c r="K1204" i="5"/>
  <c r="L1204" i="5"/>
  <c r="M1205" i="5"/>
  <c r="N1205" i="5" s="1"/>
  <c r="I1206" i="5"/>
  <c r="K1206" i="5"/>
  <c r="L1206" i="5" s="1"/>
  <c r="M1206" i="5"/>
  <c r="N1206" i="5" s="1"/>
  <c r="J1207" i="5"/>
  <c r="L1207" i="5"/>
  <c r="N1207" i="5"/>
  <c r="I1209" i="5"/>
  <c r="J1209" i="5" s="1"/>
  <c r="K1209" i="5"/>
  <c r="L1209" i="5" s="1"/>
  <c r="K1210" i="5"/>
  <c r="L1210" i="5" s="1"/>
  <c r="M1211" i="5"/>
  <c r="N1211" i="5" s="1"/>
  <c r="I1212" i="5"/>
  <c r="J1212" i="5"/>
  <c r="J1213" i="5"/>
  <c r="L1213" i="5"/>
  <c r="N1213" i="5"/>
  <c r="K1215" i="5"/>
  <c r="L1215" i="5" s="1"/>
  <c r="K1216" i="5"/>
  <c r="L1216" i="5" s="1"/>
  <c r="M1216" i="5"/>
  <c r="N1216" i="5" s="1"/>
  <c r="J1217" i="5"/>
  <c r="L1217" i="5"/>
  <c r="N1217" i="5"/>
  <c r="J1221" i="5"/>
  <c r="L1221" i="5"/>
  <c r="N1221" i="5"/>
  <c r="J1228" i="5"/>
  <c r="L1228" i="5"/>
  <c r="N1228" i="5"/>
  <c r="I1230" i="5"/>
  <c r="J1230" i="5" s="1"/>
  <c r="M1230" i="5"/>
  <c r="N1230" i="5" s="1"/>
  <c r="I1231" i="5"/>
  <c r="J1231" i="5" s="1"/>
  <c r="K1231" i="5"/>
  <c r="L1231" i="5"/>
  <c r="M1231" i="5"/>
  <c r="N1231" i="5"/>
  <c r="J1232" i="5"/>
  <c r="N1232" i="5"/>
  <c r="J1233" i="5"/>
  <c r="L1233" i="5"/>
  <c r="J1234" i="5"/>
  <c r="L1234" i="5"/>
  <c r="J1235" i="5"/>
  <c r="L1235" i="5"/>
  <c r="N1235" i="5"/>
  <c r="I1237" i="5"/>
  <c r="M1237" i="5"/>
  <c r="N1237" i="5" s="1"/>
  <c r="I1238" i="5"/>
  <c r="K1238" i="5"/>
  <c r="L1238" i="5" s="1"/>
  <c r="M1238" i="5"/>
  <c r="N1238" i="5" s="1"/>
  <c r="I1239" i="5"/>
  <c r="K1239" i="5"/>
  <c r="L1239" i="5" s="1"/>
  <c r="M1239" i="5"/>
  <c r="N1239" i="5" s="1"/>
  <c r="J1240" i="5"/>
  <c r="N1240" i="5"/>
  <c r="J1241" i="5"/>
  <c r="L1241" i="5"/>
  <c r="J1242" i="5"/>
  <c r="L1242" i="5"/>
  <c r="J1243" i="5"/>
  <c r="L1243" i="5"/>
  <c r="N1243" i="5"/>
  <c r="I1245" i="5"/>
  <c r="J1245" i="5"/>
  <c r="M1245" i="5"/>
  <c r="N1245" i="5" s="1"/>
  <c r="I1246" i="5"/>
  <c r="J1246" i="5" s="1"/>
  <c r="M1246" i="5"/>
  <c r="N1246" i="5" s="1"/>
  <c r="I1247" i="5"/>
  <c r="J1247" i="5"/>
  <c r="K1247" i="5"/>
  <c r="L1247" i="5"/>
  <c r="M1247" i="5"/>
  <c r="N1247" i="5" s="1"/>
  <c r="J1248" i="5"/>
  <c r="N1248" i="5"/>
  <c r="J1249" i="5"/>
  <c r="L1249" i="5"/>
  <c r="J1250" i="5"/>
  <c r="L1250" i="5"/>
  <c r="J1251" i="5"/>
  <c r="L1251" i="5"/>
  <c r="N1251" i="5"/>
  <c r="I1253" i="5"/>
  <c r="M1253" i="5"/>
  <c r="N1253" i="5" s="1"/>
  <c r="I1254" i="5"/>
  <c r="K1254" i="5"/>
  <c r="L1254" i="5" s="1"/>
  <c r="M1254" i="5"/>
  <c r="N1254" i="5" s="1"/>
  <c r="I1255" i="5"/>
  <c r="K1255" i="5"/>
  <c r="L1255" i="5" s="1"/>
  <c r="M1255" i="5"/>
  <c r="N1255" i="5" s="1"/>
  <c r="J1256" i="5"/>
  <c r="N1256" i="5"/>
  <c r="J1257" i="5"/>
  <c r="L1257" i="5"/>
  <c r="J1258" i="5"/>
  <c r="L1258" i="5"/>
  <c r="J1259" i="5"/>
  <c r="L1259" i="5"/>
  <c r="N1259" i="5"/>
  <c r="I1261" i="5"/>
  <c r="J1261" i="5"/>
  <c r="K1261" i="5"/>
  <c r="L1261" i="5"/>
  <c r="M1261" i="5"/>
  <c r="N1261" i="5" s="1"/>
  <c r="I1262" i="5"/>
  <c r="K1262" i="5"/>
  <c r="L1262" i="5" s="1"/>
  <c r="M1262" i="5"/>
  <c r="N1262" i="5" s="1"/>
  <c r="J1263" i="5"/>
  <c r="N1263" i="5"/>
  <c r="J1264" i="5"/>
  <c r="L1264" i="5"/>
  <c r="J1265" i="5"/>
  <c r="L1265" i="5"/>
  <c r="J1266" i="5"/>
  <c r="L1266" i="5"/>
  <c r="N1266" i="5"/>
  <c r="J1270" i="5"/>
  <c r="L1270" i="5"/>
  <c r="N1270" i="5"/>
  <c r="I1272" i="5"/>
  <c r="J1272" i="5" s="1"/>
  <c r="M1272" i="5"/>
  <c r="N1272" i="5"/>
  <c r="I1273" i="5"/>
  <c r="J1273" i="5" s="1"/>
  <c r="M1273" i="5"/>
  <c r="N1273" i="5" s="1"/>
  <c r="I1274" i="5"/>
  <c r="K1274" i="5"/>
  <c r="L1274" i="5"/>
  <c r="M1274" i="5"/>
  <c r="N1274" i="5"/>
  <c r="I1275" i="5"/>
  <c r="J1275" i="5"/>
  <c r="K1275" i="5"/>
  <c r="L1275" i="5" s="1"/>
  <c r="M1275" i="5"/>
  <c r="N1275" i="5" s="1"/>
  <c r="J1276" i="5"/>
  <c r="N1276" i="5"/>
  <c r="J1277" i="5"/>
  <c r="L1277" i="5"/>
  <c r="J1278" i="5"/>
  <c r="L1278" i="5"/>
  <c r="J1279" i="5"/>
  <c r="L1279" i="5"/>
  <c r="N1279" i="5"/>
  <c r="I1281" i="5"/>
  <c r="J1281" i="5" s="1"/>
  <c r="M1281" i="5"/>
  <c r="N1281" i="5" s="1"/>
  <c r="I1282" i="5"/>
  <c r="J1282" i="5" s="1"/>
  <c r="K1282" i="5"/>
  <c r="L1282" i="5" s="1"/>
  <c r="M1282" i="5"/>
  <c r="N1282" i="5" s="1"/>
  <c r="I1283" i="5"/>
  <c r="J1283" i="5" s="1"/>
  <c r="K1283" i="5"/>
  <c r="L1283" i="5" s="1"/>
  <c r="M1283" i="5"/>
  <c r="N1283" i="5" s="1"/>
  <c r="I1284" i="5"/>
  <c r="J1284" i="5" s="1"/>
  <c r="K1284" i="5"/>
  <c r="L1284" i="5" s="1"/>
  <c r="M1284" i="5"/>
  <c r="N1284" i="5" s="1"/>
  <c r="I1285" i="5"/>
  <c r="J1285" i="5" s="1"/>
  <c r="K1285" i="5"/>
  <c r="L1285" i="5" s="1"/>
  <c r="M1285" i="5"/>
  <c r="N1285" i="5" s="1"/>
  <c r="J1286" i="5"/>
  <c r="N1286" i="5"/>
  <c r="J1287" i="5"/>
  <c r="L1287" i="5"/>
  <c r="J1288" i="5"/>
  <c r="L1288" i="5"/>
  <c r="J1289" i="5"/>
  <c r="L1289" i="5"/>
  <c r="N1289" i="5"/>
  <c r="J1296" i="5"/>
  <c r="L1296" i="5"/>
  <c r="N1296" i="5"/>
  <c r="J1299" i="5"/>
  <c r="L1299" i="5"/>
  <c r="N1299" i="5"/>
  <c r="J1302" i="5"/>
  <c r="L1302" i="5"/>
  <c r="N1302" i="5"/>
  <c r="J1305" i="5"/>
  <c r="L1305" i="5"/>
  <c r="N1305" i="5"/>
  <c r="J1311" i="5"/>
  <c r="L1311" i="5"/>
  <c r="N1311" i="5"/>
  <c r="M1313" i="5"/>
  <c r="N1313" i="5" s="1"/>
  <c r="I1314" i="5"/>
  <c r="K1314" i="5"/>
  <c r="L1314" i="5" s="1"/>
  <c r="M1314" i="5"/>
  <c r="N1314" i="5" s="1"/>
  <c r="I1315" i="5"/>
  <c r="K1315" i="5"/>
  <c r="L1315" i="5" s="1"/>
  <c r="M1315" i="5"/>
  <c r="N1315" i="5" s="1"/>
  <c r="J1316" i="5"/>
  <c r="L1316" i="5"/>
  <c r="J1317" i="5"/>
  <c r="L1317" i="5"/>
  <c r="N1317" i="5"/>
  <c r="I1319" i="5"/>
  <c r="K1319" i="5"/>
  <c r="L1319" i="5" s="1"/>
  <c r="M1319" i="5"/>
  <c r="N1319" i="5" s="1"/>
  <c r="I1320" i="5"/>
  <c r="J1320" i="5"/>
  <c r="K1320" i="5"/>
  <c r="L1320" i="5" s="1"/>
  <c r="M1320" i="5"/>
  <c r="N1320" i="5" s="1"/>
  <c r="I1321" i="5"/>
  <c r="J1321" i="5"/>
  <c r="K1321" i="5"/>
  <c r="L1321" i="5"/>
  <c r="M1321" i="5"/>
  <c r="N1321" i="5" s="1"/>
  <c r="K1323" i="5"/>
  <c r="L1323" i="5" s="1"/>
  <c r="J1325" i="5"/>
  <c r="L1325" i="5"/>
  <c r="N1325" i="5"/>
  <c r="K1327" i="5"/>
  <c r="L1327" i="5" s="1"/>
  <c r="M1327" i="5"/>
  <c r="N1327" i="5" s="1"/>
  <c r="G1332" i="5"/>
  <c r="J1332" i="5"/>
  <c r="L1332" i="5"/>
  <c r="N1332" i="5"/>
  <c r="J1333" i="5"/>
  <c r="L1333" i="5"/>
  <c r="N1333" i="5"/>
  <c r="L1334" i="5"/>
  <c r="H216" i="4" s="1"/>
  <c r="G1335" i="5"/>
  <c r="J1335" i="5"/>
  <c r="L1335" i="5"/>
  <c r="N1335" i="5"/>
  <c r="G1336" i="5"/>
  <c r="J1336" i="5"/>
  <c r="L1336" i="5"/>
  <c r="N1336" i="5"/>
  <c r="J1337" i="5"/>
  <c r="L1337" i="5"/>
  <c r="N1337" i="5"/>
  <c r="I1339" i="5"/>
  <c r="J1339" i="5" s="1"/>
  <c r="M1339" i="5"/>
  <c r="N1339" i="5" s="1"/>
  <c r="I1340" i="5"/>
  <c r="J1340" i="5"/>
  <c r="M1340" i="5"/>
  <c r="N1340" i="5" s="1"/>
  <c r="I1341" i="5"/>
  <c r="J1341" i="5" s="1"/>
  <c r="M1341" i="5"/>
  <c r="N1341" i="5" s="1"/>
  <c r="J1342" i="5"/>
  <c r="L1342" i="5"/>
  <c r="J1343" i="5"/>
  <c r="L1343" i="5"/>
  <c r="N1343" i="5"/>
  <c r="J1345" i="5"/>
  <c r="L1345" i="5"/>
  <c r="L1344" i="5" s="1"/>
  <c r="H218" i="4" s="1"/>
  <c r="J1346" i="5"/>
  <c r="L1346" i="5"/>
  <c r="N1346" i="5"/>
  <c r="J1348" i="5"/>
  <c r="J1347" i="5" s="1"/>
  <c r="G219" i="4" s="1"/>
  <c r="L1348" i="5"/>
  <c r="J1349" i="5"/>
  <c r="L1349" i="5"/>
  <c r="J1350" i="5"/>
  <c r="L1350" i="5"/>
  <c r="N1350" i="5"/>
  <c r="J1352" i="5"/>
  <c r="L1352" i="5"/>
  <c r="J1353" i="5"/>
  <c r="L1353" i="5"/>
  <c r="J1354" i="5"/>
  <c r="L1354" i="5"/>
  <c r="N1354" i="5"/>
  <c r="H69" i="4"/>
  <c r="I69" i="4"/>
  <c r="H70" i="4"/>
  <c r="I70" i="4"/>
  <c r="I73" i="4"/>
  <c r="H74" i="4"/>
  <c r="I74" i="4"/>
  <c r="I86" i="4"/>
  <c r="K539" i="23"/>
  <c r="K959" i="23"/>
  <c r="G16" i="5" l="1"/>
  <c r="H78" i="5"/>
  <c r="G308" i="5"/>
  <c r="G111" i="5"/>
  <c r="H156" i="5"/>
  <c r="G293" i="5"/>
  <c r="G582" i="5"/>
  <c r="G344" i="5"/>
  <c r="H406" i="5"/>
  <c r="N546" i="5"/>
  <c r="I111" i="4" s="1"/>
  <c r="J488" i="5"/>
  <c r="G100" i="4" s="1"/>
  <c r="H494" i="5"/>
  <c r="H781" i="5"/>
  <c r="G839" i="5"/>
  <c r="G860" i="5"/>
  <c r="H919" i="5"/>
  <c r="G930" i="5"/>
  <c r="J949" i="5"/>
  <c r="G164" i="4" s="1"/>
  <c r="H1094" i="5"/>
  <c r="L1194" i="5"/>
  <c r="H194" i="4" s="1"/>
  <c r="J1338" i="5"/>
  <c r="G217" i="4" s="1"/>
  <c r="G584" i="5"/>
  <c r="J658" i="5"/>
  <c r="G658" i="5"/>
  <c r="N55" i="5"/>
  <c r="I14" i="4" s="1"/>
  <c r="M709" i="5"/>
  <c r="N709" i="5" s="1"/>
  <c r="I1328" i="5"/>
  <c r="J1328" i="5" s="1"/>
  <c r="K162" i="5"/>
  <c r="L162" i="5" s="1"/>
  <c r="K103" i="5"/>
  <c r="L103" i="5" s="1"/>
  <c r="M761" i="5"/>
  <c r="N761" i="5" s="1"/>
  <c r="K730" i="5"/>
  <c r="L730" i="5" s="1"/>
  <c r="L728" i="5" s="1"/>
  <c r="H141" i="4" s="1"/>
  <c r="K248" i="5"/>
  <c r="L248" i="5" s="1"/>
  <c r="L246" i="5" s="1"/>
  <c r="H53" i="4" s="1"/>
  <c r="K1301" i="5"/>
  <c r="L1301" i="5" s="1"/>
  <c r="L1300" i="5" s="1"/>
  <c r="H210" i="4" s="1"/>
  <c r="K1293" i="5" s="1"/>
  <c r="L1293" i="5" s="1"/>
  <c r="M730" i="5"/>
  <c r="N730" i="5" s="1"/>
  <c r="N728" i="5" s="1"/>
  <c r="I141" i="4" s="1"/>
  <c r="I430" i="5"/>
  <c r="J430" i="5" s="1"/>
  <c r="M1298" i="5"/>
  <c r="N1298" i="5" s="1"/>
  <c r="N1297" i="5" s="1"/>
  <c r="I209" i="4" s="1"/>
  <c r="M1308" i="5" s="1"/>
  <c r="N1308" i="5" s="1"/>
  <c r="M1331" i="5"/>
  <c r="N1331" i="5" s="1"/>
  <c r="I37" i="5"/>
  <c r="J37" i="5" s="1"/>
  <c r="J35" i="5" s="1"/>
  <c r="M696" i="5"/>
  <c r="N696" i="5" s="1"/>
  <c r="N694" i="5" s="1"/>
  <c r="I135" i="4" s="1"/>
  <c r="K1291" i="5"/>
  <c r="L1291" i="5" s="1"/>
  <c r="K87" i="5"/>
  <c r="L87" i="5" s="1"/>
  <c r="K1307" i="5"/>
  <c r="L1307" i="5" s="1"/>
  <c r="M835" i="5"/>
  <c r="K366" i="5"/>
  <c r="L366" i="5" s="1"/>
  <c r="M87" i="5"/>
  <c r="N87" i="5" s="1"/>
  <c r="M1307" i="5"/>
  <c r="N1307" i="5" s="1"/>
  <c r="I679" i="5"/>
  <c r="J679" i="5" s="1"/>
  <c r="I362" i="5"/>
  <c r="J362" i="5" s="1"/>
  <c r="M256" i="5"/>
  <c r="N256" i="5" s="1"/>
  <c r="I1103" i="5"/>
  <c r="J1103" i="5" s="1"/>
  <c r="J1101" i="5" s="1"/>
  <c r="K361" i="5"/>
  <c r="L361" i="5" s="1"/>
  <c r="M77" i="5"/>
  <c r="N77" i="5" s="1"/>
  <c r="N75" i="5" s="1"/>
  <c r="I19" i="4" s="1"/>
  <c r="K674" i="5"/>
  <c r="L674" i="5" s="1"/>
  <c r="L672" i="5" s="1"/>
  <c r="H131" i="4" s="1"/>
  <c r="I229" i="5"/>
  <c r="J229" i="5" s="1"/>
  <c r="I115" i="5"/>
  <c r="J115" i="5" s="1"/>
  <c r="M366" i="5"/>
  <c r="N366" i="5" s="1"/>
  <c r="N364" i="5" s="1"/>
  <c r="I78" i="4" s="1"/>
  <c r="I315" i="5"/>
  <c r="J315" i="5" s="1"/>
  <c r="I227" i="5"/>
  <c r="J227" i="5" s="1"/>
  <c r="I1114" i="5"/>
  <c r="J1114" i="5" s="1"/>
  <c r="I778" i="5"/>
  <c r="J778" i="5" s="1"/>
  <c r="K238" i="5"/>
  <c r="L238" i="5" s="1"/>
  <c r="I335" i="5"/>
  <c r="J335" i="5" s="1"/>
  <c r="J333" i="5" s="1"/>
  <c r="M167" i="5"/>
  <c r="N167" i="5" s="1"/>
  <c r="K696" i="5"/>
  <c r="L696" i="5" s="1"/>
  <c r="I696" i="5"/>
  <c r="J696" i="5" s="1"/>
  <c r="I167" i="5"/>
  <c r="J167" i="5" s="1"/>
  <c r="I126" i="5"/>
  <c r="J126" i="5" s="1"/>
  <c r="I1113" i="5"/>
  <c r="J1113" i="5" s="1"/>
  <c r="J1112" i="5" s="1"/>
  <c r="G182" i="4" s="1"/>
  <c r="I1109" i="5" s="1"/>
  <c r="J1109" i="5" s="1"/>
  <c r="K278" i="5"/>
  <c r="L278" i="5" s="1"/>
  <c r="K167" i="5"/>
  <c r="L167" i="5" s="1"/>
  <c r="M703" i="5"/>
  <c r="N703" i="5" s="1"/>
  <c r="I319" i="5"/>
  <c r="J319" i="5" s="1"/>
  <c r="K309" i="5"/>
  <c r="L309" i="5" s="1"/>
  <c r="I166" i="5"/>
  <c r="J166" i="5" s="1"/>
  <c r="I155" i="5"/>
  <c r="J155" i="5" s="1"/>
  <c r="I931" i="5"/>
  <c r="I324" i="5"/>
  <c r="J324" i="5" s="1"/>
  <c r="K284" i="5"/>
  <c r="L284" i="5" s="1"/>
  <c r="I719" i="5"/>
  <c r="J719" i="5" s="1"/>
  <c r="K424" i="5"/>
  <c r="L424" i="5" s="1"/>
  <c r="I233" i="5"/>
  <c r="J233" i="5" s="1"/>
  <c r="K229" i="5"/>
  <c r="L229" i="5" s="1"/>
  <c r="K94" i="5"/>
  <c r="L94" i="5" s="1"/>
  <c r="L1206" i="23"/>
  <c r="K1164" i="23"/>
  <c r="L1164" i="23" s="1"/>
  <c r="J1164" i="23"/>
  <c r="N1205" i="23"/>
  <c r="M1163" i="23"/>
  <c r="N1163" i="23" s="1"/>
  <c r="L1205" i="23"/>
  <c r="K1163" i="23"/>
  <c r="L1163" i="23" s="1"/>
  <c r="L1154" i="23"/>
  <c r="H188" i="22" s="1"/>
  <c r="K1044" i="5"/>
  <c r="L1044" i="5" s="1"/>
  <c r="K1044" i="23"/>
  <c r="K1018" i="23"/>
  <c r="K501" i="23"/>
  <c r="K597" i="23"/>
  <c r="K721" i="5"/>
  <c r="L721" i="5" s="1"/>
  <c r="K715" i="5"/>
  <c r="L715" i="5" s="1"/>
  <c r="M1355" i="23"/>
  <c r="N1355" i="23" s="1"/>
  <c r="M1329" i="5"/>
  <c r="N1329" i="5" s="1"/>
  <c r="K1042" i="5"/>
  <c r="L1042" i="5" s="1"/>
  <c r="K1042" i="23"/>
  <c r="K1016" i="23"/>
  <c r="K289" i="5"/>
  <c r="L289" i="5" s="1"/>
  <c r="K289" i="23"/>
  <c r="M1188" i="5"/>
  <c r="N1188" i="5" s="1"/>
  <c r="K535" i="23"/>
  <c r="K621" i="23"/>
  <c r="K627" i="23"/>
  <c r="K304" i="23"/>
  <c r="K665" i="23"/>
  <c r="K609" i="23"/>
  <c r="K615" i="23"/>
  <c r="G462" i="5"/>
  <c r="K489" i="5"/>
  <c r="K489" i="23"/>
  <c r="K1136" i="23"/>
  <c r="L1136" i="23" s="1"/>
  <c r="K1136" i="5"/>
  <c r="L1136" i="5" s="1"/>
  <c r="H1136" i="5" s="1"/>
  <c r="M1199" i="5"/>
  <c r="M165" i="23"/>
  <c r="N165" i="23" s="1"/>
  <c r="M159" i="23"/>
  <c r="N159" i="23" s="1"/>
  <c r="M165" i="5"/>
  <c r="N165" i="5" s="1"/>
  <c r="I790" i="5"/>
  <c r="J790" i="5" s="1"/>
  <c r="I761" i="5"/>
  <c r="G761" i="5" s="1"/>
  <c r="I835" i="5"/>
  <c r="J835" i="5" s="1"/>
  <c r="K133" i="5"/>
  <c r="L133" i="5" s="1"/>
  <c r="K89" i="5"/>
  <c r="L89" i="5" s="1"/>
  <c r="M1206" i="23"/>
  <c r="M1180" i="5"/>
  <c r="N1180" i="5" s="1"/>
  <c r="M1194" i="23"/>
  <c r="M1178" i="23"/>
  <c r="K718" i="23"/>
  <c r="L718" i="23" s="1"/>
  <c r="K712" i="23"/>
  <c r="L712" i="23" s="1"/>
  <c r="K277" i="23"/>
  <c r="L277" i="23" s="1"/>
  <c r="K277" i="5"/>
  <c r="K718" i="5"/>
  <c r="L718" i="5" s="1"/>
  <c r="K831" i="5"/>
  <c r="G831" i="5" s="1"/>
  <c r="K831" i="23"/>
  <c r="K1041" i="5"/>
  <c r="L1041" i="5" s="1"/>
  <c r="K1015" i="23"/>
  <c r="K1041" i="23"/>
  <c r="K819" i="5"/>
  <c r="L819" i="5" s="1"/>
  <c r="K819" i="23"/>
  <c r="K712" i="5"/>
  <c r="L712" i="5" s="1"/>
  <c r="K130" i="5"/>
  <c r="G130" i="5" s="1"/>
  <c r="N953" i="5"/>
  <c r="I165" i="4" s="1"/>
  <c r="K1171" i="23"/>
  <c r="L1171" i="23" s="1"/>
  <c r="K1227" i="23"/>
  <c r="L1227" i="23" s="1"/>
  <c r="K1216" i="23"/>
  <c r="L1216" i="23" s="1"/>
  <c r="K1203" i="23"/>
  <c r="K1161" i="5"/>
  <c r="L1161" i="5" s="1"/>
  <c r="K1201" i="5"/>
  <c r="L1201" i="5" s="1"/>
  <c r="K1148" i="23"/>
  <c r="L1148" i="23" s="1"/>
  <c r="K1148" i="5"/>
  <c r="L1148" i="5" s="1"/>
  <c r="H1148" i="5" s="1"/>
  <c r="K1118" i="23"/>
  <c r="L1118" i="23" s="1"/>
  <c r="K1118" i="5"/>
  <c r="L1118" i="5" s="1"/>
  <c r="I700" i="23"/>
  <c r="I265" i="23"/>
  <c r="I271" i="23"/>
  <c r="I706" i="23"/>
  <c r="I700" i="5"/>
  <c r="I271" i="5"/>
  <c r="J1191" i="23"/>
  <c r="I1155" i="23"/>
  <c r="I1155" i="5"/>
  <c r="J1155" i="5" s="1"/>
  <c r="I1118" i="23"/>
  <c r="I1118" i="5"/>
  <c r="J1118" i="5" s="1"/>
  <c r="H1118" i="5" s="1"/>
  <c r="L1351" i="5"/>
  <c r="H220" i="4" s="1"/>
  <c r="M119" i="23"/>
  <c r="N119" i="23" s="1"/>
  <c r="M283" i="23"/>
  <c r="N283" i="23" s="1"/>
  <c r="M237" i="23"/>
  <c r="N237" i="23" s="1"/>
  <c r="M119" i="5"/>
  <c r="N119" i="5" s="1"/>
  <c r="M237" i="5"/>
  <c r="N237" i="5" s="1"/>
  <c r="M92" i="5"/>
  <c r="G1089" i="5"/>
  <c r="L484" i="5"/>
  <c r="H99" i="4" s="1"/>
  <c r="K747" i="5" s="1"/>
  <c r="L747" i="5" s="1"/>
  <c r="J399" i="5"/>
  <c r="G85" i="4" s="1"/>
  <c r="I397" i="5" s="1"/>
  <c r="J397" i="5" s="1"/>
  <c r="M280" i="5"/>
  <c r="N280" i="5" s="1"/>
  <c r="G1319" i="5"/>
  <c r="H367" i="5"/>
  <c r="K280" i="5"/>
  <c r="L280" i="5" s="1"/>
  <c r="M229" i="5"/>
  <c r="N229" i="5" s="1"/>
  <c r="M371" i="23"/>
  <c r="N371" i="23" s="1"/>
  <c r="N369" i="23" s="1"/>
  <c r="I79" i="22" s="1"/>
  <c r="M371" i="5"/>
  <c r="N371" i="5" s="1"/>
  <c r="L875" i="5"/>
  <c r="G875" i="5"/>
  <c r="K239" i="23"/>
  <c r="L239" i="23" s="1"/>
  <c r="K239" i="5"/>
  <c r="L239" i="5" s="1"/>
  <c r="M1137" i="23"/>
  <c r="N1137" i="23" s="1"/>
  <c r="M1137" i="5"/>
  <c r="N1137" i="5" s="1"/>
  <c r="J1107" i="5"/>
  <c r="G1107" i="5"/>
  <c r="K958" i="5"/>
  <c r="K958" i="23"/>
  <c r="K946" i="5"/>
  <c r="K946" i="23"/>
  <c r="K1143" i="23"/>
  <c r="L1143" i="23" s="1"/>
  <c r="K1143" i="5"/>
  <c r="L1143" i="5" s="1"/>
  <c r="M427" i="23"/>
  <c r="N427" i="23" s="1"/>
  <c r="M421" i="23"/>
  <c r="N421" i="23" s="1"/>
  <c r="M421" i="5"/>
  <c r="N421" i="5" s="1"/>
  <c r="G1049" i="5"/>
  <c r="J1049" i="5"/>
  <c r="I1301" i="5"/>
  <c r="I1307" i="5"/>
  <c r="I1298" i="5"/>
  <c r="J1298" i="5" s="1"/>
  <c r="I383" i="23"/>
  <c r="J383" i="23" s="1"/>
  <c r="H383" i="23" s="1"/>
  <c r="I383" i="5"/>
  <c r="I632" i="5"/>
  <c r="J632" i="5" s="1"/>
  <c r="J630" i="5" s="1"/>
  <c r="I196" i="5"/>
  <c r="J196" i="5" s="1"/>
  <c r="I42" i="5"/>
  <c r="J42" i="5" s="1"/>
  <c r="I309" i="5"/>
  <c r="J309" i="5" s="1"/>
  <c r="M1221" i="23"/>
  <c r="N1221" i="23" s="1"/>
  <c r="N1220" i="23" s="1"/>
  <c r="I197" i="22" s="1"/>
  <c r="M1195" i="5"/>
  <c r="N1195" i="5" s="1"/>
  <c r="N1194" i="5" s="1"/>
  <c r="I194" i="4" s="1"/>
  <c r="M1142" i="23"/>
  <c r="N1142" i="23" s="1"/>
  <c r="M1125" i="23"/>
  <c r="N1125" i="23" s="1"/>
  <c r="M1133" i="23"/>
  <c r="N1133" i="23" s="1"/>
  <c r="M1142" i="5"/>
  <c r="N1142" i="5" s="1"/>
  <c r="N1140" i="5" s="1"/>
  <c r="I186" i="4" s="1"/>
  <c r="M1125" i="5"/>
  <c r="N1125" i="5" s="1"/>
  <c r="K11" i="23"/>
  <c r="L11" i="23" s="1"/>
  <c r="K232" i="23"/>
  <c r="L232" i="23" s="1"/>
  <c r="K140" i="23"/>
  <c r="L140" i="23" s="1"/>
  <c r="K734" i="23"/>
  <c r="L734" i="23" s="1"/>
  <c r="K6" i="23"/>
  <c r="L6" i="23" s="1"/>
  <c r="K678" i="23"/>
  <c r="L678" i="23" s="1"/>
  <c r="K695" i="23"/>
  <c r="L695" i="23" s="1"/>
  <c r="K734" i="5"/>
  <c r="L734" i="5" s="1"/>
  <c r="L733" i="5" s="1"/>
  <c r="H142" i="4" s="1"/>
  <c r="K232" i="5"/>
  <c r="L232" i="5" s="1"/>
  <c r="L231" i="5" s="1"/>
  <c r="H50" i="4" s="1"/>
  <c r="K695" i="5"/>
  <c r="L695" i="5" s="1"/>
  <c r="K11" i="5"/>
  <c r="K140" i="5"/>
  <c r="L140" i="5" s="1"/>
  <c r="K678" i="5"/>
  <c r="L678" i="5" s="1"/>
  <c r="K690" i="5"/>
  <c r="K690" i="23"/>
  <c r="K286" i="5"/>
  <c r="L286" i="5" s="1"/>
  <c r="K122" i="5"/>
  <c r="L122" i="5" s="1"/>
  <c r="L118" i="5" s="1"/>
  <c r="H28" i="4" s="1"/>
  <c r="K240" i="5"/>
  <c r="L240" i="5" s="1"/>
  <c r="K495" i="23"/>
  <c r="K505" i="23"/>
  <c r="K601" i="23"/>
  <c r="K619" i="23"/>
  <c r="K625" i="23"/>
  <c r="K302" i="23"/>
  <c r="K663" i="23"/>
  <c r="K607" i="23"/>
  <c r="K533" i="23"/>
  <c r="K613" i="23"/>
  <c r="H18" i="5"/>
  <c r="K1237" i="23"/>
  <c r="L1237" i="23" s="1"/>
  <c r="K1181" i="23"/>
  <c r="L1181" i="23" s="1"/>
  <c r="K1171" i="5"/>
  <c r="L1171" i="5" s="1"/>
  <c r="K1152" i="23"/>
  <c r="L1152" i="23" s="1"/>
  <c r="K1152" i="5"/>
  <c r="L1152" i="5" s="1"/>
  <c r="G433" i="23"/>
  <c r="J433" i="23"/>
  <c r="H433" i="23" s="1"/>
  <c r="I81" i="23"/>
  <c r="I195" i="23"/>
  <c r="I106" i="23"/>
  <c r="I76" i="23"/>
  <c r="I81" i="5"/>
  <c r="J81" i="5" s="1"/>
  <c r="I106" i="5"/>
  <c r="I195" i="5"/>
  <c r="I76" i="5"/>
  <c r="J76" i="5" s="1"/>
  <c r="I1187" i="23"/>
  <c r="I1205" i="23"/>
  <c r="I1163" i="23" s="1"/>
  <c r="I1179" i="5"/>
  <c r="J1179" i="5" s="1"/>
  <c r="I1231" i="23"/>
  <c r="I1175" i="23"/>
  <c r="I1207" i="23"/>
  <c r="I1165" i="23" s="1"/>
  <c r="I1165" i="5"/>
  <c r="J1165" i="5" s="1"/>
  <c r="I1181" i="5"/>
  <c r="I1205" i="5"/>
  <c r="I1152" i="23"/>
  <c r="I1152" i="5"/>
  <c r="I1124" i="23"/>
  <c r="I1132" i="23"/>
  <c r="I1124" i="5"/>
  <c r="I1132" i="5"/>
  <c r="K1313" i="5"/>
  <c r="L1313" i="5" s="1"/>
  <c r="K543" i="5"/>
  <c r="L543" i="5" s="1"/>
  <c r="H543" i="5" s="1"/>
  <c r="M1149" i="5"/>
  <c r="N1149" i="5" s="1"/>
  <c r="H1149" i="5" s="1"/>
  <c r="G1088" i="5"/>
  <c r="J1088" i="5"/>
  <c r="H1088" i="5" s="1"/>
  <c r="K434" i="5"/>
  <c r="M424" i="5"/>
  <c r="N424" i="5" s="1"/>
  <c r="G102" i="5"/>
  <c r="N63" i="5"/>
  <c r="I16" i="4" s="1"/>
  <c r="M718" i="23"/>
  <c r="N718" i="23" s="1"/>
  <c r="M277" i="23"/>
  <c r="N277" i="23" s="1"/>
  <c r="M712" i="23"/>
  <c r="N712" i="23" s="1"/>
  <c r="M277" i="5"/>
  <c r="N277" i="5" s="1"/>
  <c r="M718" i="5"/>
  <c r="N718" i="5" s="1"/>
  <c r="M1198" i="23"/>
  <c r="N1198" i="23" s="1"/>
  <c r="M1182" i="23"/>
  <c r="N1182" i="23" s="1"/>
  <c r="M1238" i="23"/>
  <c r="N1238" i="23" s="1"/>
  <c r="M1212" i="5"/>
  <c r="N1212" i="5" s="1"/>
  <c r="M1156" i="23"/>
  <c r="N1156" i="23" s="1"/>
  <c r="M1156" i="5"/>
  <c r="N1156" i="5" s="1"/>
  <c r="N1154" i="5" s="1"/>
  <c r="I188" i="4" s="1"/>
  <c r="M1119" i="23"/>
  <c r="M1119" i="5"/>
  <c r="K159" i="23"/>
  <c r="L159" i="23" s="1"/>
  <c r="K165" i="23"/>
  <c r="L165" i="23" s="1"/>
  <c r="K165" i="5"/>
  <c r="L165" i="5" s="1"/>
  <c r="I1357" i="23"/>
  <c r="I1331" i="5"/>
  <c r="J1331" i="5" s="1"/>
  <c r="H552" i="5"/>
  <c r="K683" i="5"/>
  <c r="K683" i="23"/>
  <c r="K950" i="5"/>
  <c r="K950" i="23"/>
  <c r="K493" i="23"/>
  <c r="K500" i="23"/>
  <c r="K596" i="23"/>
  <c r="G1200" i="5"/>
  <c r="G925" i="5"/>
  <c r="H544" i="5"/>
  <c r="K1231" i="23"/>
  <c r="L1231" i="23" s="1"/>
  <c r="K1175" i="23"/>
  <c r="L1175" i="23" s="1"/>
  <c r="K1207" i="23"/>
  <c r="K1165" i="5"/>
  <c r="L1165" i="5" s="1"/>
  <c r="H1165" i="5" s="1"/>
  <c r="K1181" i="5"/>
  <c r="K1205" i="5"/>
  <c r="L1205" i="5" s="1"/>
  <c r="K1124" i="23"/>
  <c r="L1124" i="23" s="1"/>
  <c r="K1132" i="23"/>
  <c r="L1132" i="23" s="1"/>
  <c r="K1132" i="5"/>
  <c r="L1132" i="5" s="1"/>
  <c r="H1132" i="5" s="1"/>
  <c r="K1124" i="5"/>
  <c r="L1124" i="5" s="1"/>
  <c r="L1121" i="5" s="1"/>
  <c r="H184" i="4" s="1"/>
  <c r="I149" i="23"/>
  <c r="I125" i="23"/>
  <c r="I154" i="23"/>
  <c r="I323" i="23"/>
  <c r="I318" i="23"/>
  <c r="I149" i="5"/>
  <c r="I323" i="5"/>
  <c r="J323" i="5" s="1"/>
  <c r="H323" i="5" s="1"/>
  <c r="I125" i="5"/>
  <c r="J125" i="5" s="1"/>
  <c r="I318" i="5"/>
  <c r="I154" i="5"/>
  <c r="I1339" i="23"/>
  <c r="I1313" i="5"/>
  <c r="I1171" i="23"/>
  <c r="I1216" i="23"/>
  <c r="I1203" i="23"/>
  <c r="I1161" i="23" s="1"/>
  <c r="I1227" i="23"/>
  <c r="I1161" i="5"/>
  <c r="I1177" i="5"/>
  <c r="G1177" i="5" s="1"/>
  <c r="I1201" i="5"/>
  <c r="I1190" i="5"/>
  <c r="I1143" i="23"/>
  <c r="I1143" i="5"/>
  <c r="K1179" i="5"/>
  <c r="L1179" i="5" s="1"/>
  <c r="I1136" i="5"/>
  <c r="M255" i="23"/>
  <c r="N255" i="23" s="1"/>
  <c r="M673" i="23"/>
  <c r="N673" i="23" s="1"/>
  <c r="M260" i="23"/>
  <c r="N260" i="23" s="1"/>
  <c r="M673" i="5"/>
  <c r="M255" i="5"/>
  <c r="N255" i="5" s="1"/>
  <c r="M36" i="23"/>
  <c r="N36" i="23" s="1"/>
  <c r="M31" i="23"/>
  <c r="N31" i="23" s="1"/>
  <c r="M36" i="5"/>
  <c r="N36" i="5" s="1"/>
  <c r="H36" i="5" s="1"/>
  <c r="M31" i="5"/>
  <c r="N31" i="5" s="1"/>
  <c r="I1066" i="5"/>
  <c r="J1066" i="5" s="1"/>
  <c r="I1055" i="5"/>
  <c r="J1055" i="5" s="1"/>
  <c r="H1055" i="5" s="1"/>
  <c r="I1031" i="5"/>
  <c r="J1031" i="5" s="1"/>
  <c r="I1077" i="5"/>
  <c r="J1077" i="5" s="1"/>
  <c r="I1003" i="5"/>
  <c r="J1003" i="5" s="1"/>
  <c r="I1099" i="5"/>
  <c r="J1099" i="5" s="1"/>
  <c r="K371" i="23"/>
  <c r="L371" i="23" s="1"/>
  <c r="L369" i="23" s="1"/>
  <c r="H79" i="22" s="1"/>
  <c r="K371" i="5"/>
  <c r="L371" i="5" s="1"/>
  <c r="I701" i="5"/>
  <c r="J701" i="5" s="1"/>
  <c r="I707" i="5"/>
  <c r="J707" i="5" s="1"/>
  <c r="I266" i="5"/>
  <c r="J266" i="5" s="1"/>
  <c r="H266" i="5" s="1"/>
  <c r="K180" i="5"/>
  <c r="L180" i="5" s="1"/>
  <c r="L178" i="5" s="1"/>
  <c r="H40" i="4" s="1"/>
  <c r="K192" i="5"/>
  <c r="L192" i="5" s="1"/>
  <c r="L190" i="5" s="1"/>
  <c r="H43" i="4" s="1"/>
  <c r="K252" i="5"/>
  <c r="L252" i="5" s="1"/>
  <c r="L250" i="5" s="1"/>
  <c r="H54" i="4" s="1"/>
  <c r="M1345" i="5"/>
  <c r="N1345" i="5" s="1"/>
  <c r="N1344" i="5" s="1"/>
  <c r="I218" i="4" s="1"/>
  <c r="M1371" i="23"/>
  <c r="K1034" i="5"/>
  <c r="L1034" i="5" s="1"/>
  <c r="K1006" i="23"/>
  <c r="K1034" i="23"/>
  <c r="K854" i="5"/>
  <c r="L854" i="5" s="1"/>
  <c r="H854" i="5" s="1"/>
  <c r="K854" i="23"/>
  <c r="K902" i="23"/>
  <c r="K754" i="23"/>
  <c r="K828" i="23"/>
  <c r="K783" i="23"/>
  <c r="K805" i="23"/>
  <c r="K522" i="5"/>
  <c r="K522" i="23"/>
  <c r="K401" i="5"/>
  <c r="K401" i="23"/>
  <c r="K64" i="23"/>
  <c r="K68" i="23"/>
  <c r="I1291" i="5"/>
  <c r="H575" i="5"/>
  <c r="M295" i="5"/>
  <c r="N295" i="5" s="1"/>
  <c r="M543" i="23"/>
  <c r="M543" i="5"/>
  <c r="M130" i="23"/>
  <c r="N130" i="23" s="1"/>
  <c r="M92" i="23"/>
  <c r="N92" i="23" s="1"/>
  <c r="M86" i="23"/>
  <c r="N86" i="23" s="1"/>
  <c r="M86" i="5"/>
  <c r="N86" i="5" s="1"/>
  <c r="M11" i="23"/>
  <c r="N11" i="23" s="1"/>
  <c r="M232" i="23"/>
  <c r="N232" i="23" s="1"/>
  <c r="M140" i="23"/>
  <c r="N140" i="23" s="1"/>
  <c r="M734" i="23"/>
  <c r="N734" i="23" s="1"/>
  <c r="M6" i="23"/>
  <c r="N6" i="23" s="1"/>
  <c r="M678" i="23"/>
  <c r="N678" i="23" s="1"/>
  <c r="M695" i="23"/>
  <c r="N695" i="23" s="1"/>
  <c r="M6" i="5"/>
  <c r="M734" i="5"/>
  <c r="N734" i="5" s="1"/>
  <c r="M232" i="5"/>
  <c r="N232" i="5" s="1"/>
  <c r="M695" i="5"/>
  <c r="N695" i="5" s="1"/>
  <c r="M11" i="5"/>
  <c r="N11" i="5" s="1"/>
  <c r="G1239" i="5"/>
  <c r="K1357" i="23"/>
  <c r="L1357" i="23" s="1"/>
  <c r="K1331" i="5"/>
  <c r="L1331" i="5" s="1"/>
  <c r="M1188" i="23"/>
  <c r="N1188" i="23" s="1"/>
  <c r="M1225" i="23"/>
  <c r="N1225" i="23" s="1"/>
  <c r="M1172" i="23"/>
  <c r="N1172" i="23" s="1"/>
  <c r="M1214" i="23"/>
  <c r="N1214" i="23" s="1"/>
  <c r="M1201" i="23"/>
  <c r="M1175" i="5"/>
  <c r="N1175" i="5" s="1"/>
  <c r="K130" i="23"/>
  <c r="L130" i="23" s="1"/>
  <c r="K86" i="23"/>
  <c r="L86" i="23" s="1"/>
  <c r="K92" i="23"/>
  <c r="L92" i="23" s="1"/>
  <c r="K86" i="5"/>
  <c r="L86" i="5" s="1"/>
  <c r="K972" i="5"/>
  <c r="L972" i="5" s="1"/>
  <c r="K972" i="23"/>
  <c r="K988" i="23"/>
  <c r="K964" i="23"/>
  <c r="K980" i="23"/>
  <c r="J1244" i="5"/>
  <c r="G202" i="4" s="1"/>
  <c r="I1225" i="5" s="1"/>
  <c r="M1172" i="5"/>
  <c r="N1172" i="5" s="1"/>
  <c r="M712" i="5"/>
  <c r="N712" i="5" s="1"/>
  <c r="K974" i="5"/>
  <c r="L974" i="5" s="1"/>
  <c r="K966" i="23"/>
  <c r="K982" i="23"/>
  <c r="K990" i="23"/>
  <c r="K974" i="23"/>
  <c r="K1040" i="5"/>
  <c r="L1040" i="5" s="1"/>
  <c r="K1040" i="23"/>
  <c r="K1014" i="23"/>
  <c r="G234" i="5"/>
  <c r="G175" i="5"/>
  <c r="I555" i="23"/>
  <c r="I555" i="5"/>
  <c r="J555" i="5" s="1"/>
  <c r="I377" i="23"/>
  <c r="I355" i="23"/>
  <c r="I360" i="23"/>
  <c r="I365" i="23"/>
  <c r="I355" i="5"/>
  <c r="I365" i="5"/>
  <c r="I360" i="5"/>
  <c r="J360" i="5" s="1"/>
  <c r="I1197" i="23"/>
  <c r="J1197" i="23" s="1"/>
  <c r="I1181" i="23"/>
  <c r="I1237" i="23"/>
  <c r="I1211" i="5"/>
  <c r="I1171" i="5"/>
  <c r="J1171" i="5" s="1"/>
  <c r="I1148" i="23"/>
  <c r="I1148" i="5"/>
  <c r="J1148" i="5" s="1"/>
  <c r="J1136" i="23"/>
  <c r="M678" i="5"/>
  <c r="N678" i="5" s="1"/>
  <c r="K1177" i="5"/>
  <c r="L1177" i="5" s="1"/>
  <c r="G367" i="5"/>
  <c r="I99" i="5"/>
  <c r="J99" i="5" s="1"/>
  <c r="I172" i="5"/>
  <c r="J172" i="5" s="1"/>
  <c r="I244" i="5"/>
  <c r="J244" i="5" s="1"/>
  <c r="J242" i="5" s="1"/>
  <c r="G52" i="4" s="1"/>
  <c r="K1341" i="5"/>
  <c r="L1341" i="5" s="1"/>
  <c r="H1341" i="5" s="1"/>
  <c r="K1367" i="23"/>
  <c r="K1052" i="23"/>
  <c r="K1063" i="23"/>
  <c r="K1028" i="23"/>
  <c r="K1000" i="23"/>
  <c r="K1074" i="23"/>
  <c r="K971" i="23"/>
  <c r="K979" i="23"/>
  <c r="K987" i="23"/>
  <c r="K853" i="23"/>
  <c r="K901" i="23"/>
  <c r="K746" i="23"/>
  <c r="K822" i="23"/>
  <c r="K775" i="23"/>
  <c r="K798" i="23"/>
  <c r="K518" i="5"/>
  <c r="L518" i="5" s="1"/>
  <c r="L517" i="5" s="1"/>
  <c r="K518" i="23"/>
  <c r="K393" i="23"/>
  <c r="K407" i="23"/>
  <c r="K60" i="23"/>
  <c r="K56" i="23"/>
  <c r="H1247" i="5"/>
  <c r="K1190" i="5"/>
  <c r="L1190" i="5" s="1"/>
  <c r="M1168" i="5"/>
  <c r="N1168" i="5" s="1"/>
  <c r="H826" i="5"/>
  <c r="M715" i="5"/>
  <c r="N715" i="5" s="1"/>
  <c r="G575" i="5"/>
  <c r="N482" i="5"/>
  <c r="G482" i="5"/>
  <c r="M159" i="5"/>
  <c r="N159" i="5" s="1"/>
  <c r="I133" i="5"/>
  <c r="J133" i="5" s="1"/>
  <c r="K1340" i="5"/>
  <c r="L1340" i="5" s="1"/>
  <c r="K1366" i="23"/>
  <c r="K1020" i="5"/>
  <c r="K1020" i="23"/>
  <c r="K983" i="23"/>
  <c r="K967" i="23"/>
  <c r="K991" i="23"/>
  <c r="K975" i="23"/>
  <c r="K900" i="23"/>
  <c r="K852" i="23"/>
  <c r="K772" i="23"/>
  <c r="K743" i="23"/>
  <c r="K599" i="23"/>
  <c r="K503" i="23"/>
  <c r="K390" i="5"/>
  <c r="K390" i="23"/>
  <c r="G1314" i="5"/>
  <c r="M1301" i="5"/>
  <c r="N1301" i="5" s="1"/>
  <c r="N1300" i="5" s="1"/>
  <c r="I210" i="4" s="1"/>
  <c r="N437" i="5"/>
  <c r="I92" i="4" s="1"/>
  <c r="I434" i="5"/>
  <c r="J434" i="5" s="1"/>
  <c r="H223" i="5"/>
  <c r="K1198" i="23"/>
  <c r="L1198" i="23" s="1"/>
  <c r="K1188" i="23"/>
  <c r="L1188" i="23" s="1"/>
  <c r="K1221" i="23"/>
  <c r="L1221" i="23" s="1"/>
  <c r="K1238" i="23"/>
  <c r="L1238" i="23" s="1"/>
  <c r="K1182" i="23"/>
  <c r="L1182" i="23" s="1"/>
  <c r="H192" i="22"/>
  <c r="K1201" i="23"/>
  <c r="K1225" i="23"/>
  <c r="L1225" i="23" s="1"/>
  <c r="K1172" i="23"/>
  <c r="L1172" i="23" s="1"/>
  <c r="K1214" i="23"/>
  <c r="L1214" i="23" s="1"/>
  <c r="K1142" i="23"/>
  <c r="L1142" i="23" s="1"/>
  <c r="K1125" i="23"/>
  <c r="L1125" i="23" s="1"/>
  <c r="K1133" i="23"/>
  <c r="L1133" i="23" s="1"/>
  <c r="J543" i="23"/>
  <c r="I277" i="23"/>
  <c r="I718" i="23"/>
  <c r="I712" i="23"/>
  <c r="I159" i="23"/>
  <c r="I165" i="23"/>
  <c r="I92" i="23"/>
  <c r="I130" i="23"/>
  <c r="I86" i="23"/>
  <c r="I11" i="23"/>
  <c r="I232" i="23"/>
  <c r="I140" i="23"/>
  <c r="I734" i="23"/>
  <c r="I678" i="23"/>
  <c r="I6" i="23"/>
  <c r="I695" i="23"/>
  <c r="K1339" i="5"/>
  <c r="L1339" i="5" s="1"/>
  <c r="H1339" i="5" s="1"/>
  <c r="K1365" i="23"/>
  <c r="K1019" i="5"/>
  <c r="L1019" i="5" s="1"/>
  <c r="K1019" i="23"/>
  <c r="K965" i="23"/>
  <c r="K989" i="23"/>
  <c r="K973" i="23"/>
  <c r="K981" i="23"/>
  <c r="K899" i="23"/>
  <c r="K851" i="23"/>
  <c r="K686" i="5"/>
  <c r="K686" i="23"/>
  <c r="K598" i="23"/>
  <c r="K502" i="23"/>
  <c r="K389" i="23"/>
  <c r="K400" i="23"/>
  <c r="K1212" i="5"/>
  <c r="G1160" i="5"/>
  <c r="G1054" i="5"/>
  <c r="G781" i="5"/>
  <c r="I678" i="5"/>
  <c r="N465" i="5"/>
  <c r="I96" i="4" s="1"/>
  <c r="N221" i="5"/>
  <c r="I48" i="4" s="1"/>
  <c r="M217" i="5" s="1"/>
  <c r="N217" i="5" s="1"/>
  <c r="N215" i="5" s="1"/>
  <c r="I47" i="4" s="1"/>
  <c r="M208" i="5" s="1"/>
  <c r="N208" i="5" s="1"/>
  <c r="I140" i="5"/>
  <c r="G28" i="5"/>
  <c r="J1198" i="23"/>
  <c r="J1194" i="23"/>
  <c r="I1188" i="23"/>
  <c r="I1221" i="23"/>
  <c r="J1206" i="23"/>
  <c r="I1238" i="23"/>
  <c r="I1182" i="23"/>
  <c r="J1178" i="23"/>
  <c r="I1214" i="23"/>
  <c r="I1201" i="23"/>
  <c r="I1159" i="23" s="1"/>
  <c r="J1159" i="23" s="1"/>
  <c r="I1225" i="23"/>
  <c r="I1172" i="23"/>
  <c r="J1156" i="23"/>
  <c r="J1149" i="23"/>
  <c r="H1149" i="23" s="1"/>
  <c r="G1149" i="23"/>
  <c r="J1137" i="23"/>
  <c r="I1142" i="23"/>
  <c r="I1125" i="23"/>
  <c r="I1133" i="23"/>
  <c r="J1119" i="23"/>
  <c r="G752" i="5"/>
  <c r="G507" i="5"/>
  <c r="H146" i="5"/>
  <c r="M377" i="23"/>
  <c r="N377" i="23" s="1"/>
  <c r="M355" i="23"/>
  <c r="N355" i="23" s="1"/>
  <c r="M365" i="23"/>
  <c r="N365" i="23" s="1"/>
  <c r="M360" i="23"/>
  <c r="N360" i="23" s="1"/>
  <c r="M265" i="23"/>
  <c r="N265" i="23" s="1"/>
  <c r="M706" i="23"/>
  <c r="N706" i="23" s="1"/>
  <c r="M700" i="23"/>
  <c r="N700" i="23" s="1"/>
  <c r="M271" i="23"/>
  <c r="N271" i="23" s="1"/>
  <c r="M149" i="23"/>
  <c r="N149" i="23" s="1"/>
  <c r="M318" i="23"/>
  <c r="N318" i="23" s="1"/>
  <c r="M323" i="23"/>
  <c r="N323" i="23" s="1"/>
  <c r="M154" i="23"/>
  <c r="N154" i="23" s="1"/>
  <c r="M125" i="23"/>
  <c r="N125" i="23" s="1"/>
  <c r="M81" i="23"/>
  <c r="N81" i="23" s="1"/>
  <c r="M106" i="23"/>
  <c r="N106" i="23" s="1"/>
  <c r="M195" i="23"/>
  <c r="N195" i="23" s="1"/>
  <c r="M76" i="23"/>
  <c r="N76" i="23" s="1"/>
  <c r="K1043" i="5"/>
  <c r="L1043" i="5" s="1"/>
  <c r="K1017" i="23"/>
  <c r="K1043" i="23"/>
  <c r="K963" i="5"/>
  <c r="L963" i="5" s="1"/>
  <c r="K963" i="23"/>
  <c r="K684" i="5"/>
  <c r="G684" i="5" s="1"/>
  <c r="K684" i="23"/>
  <c r="K506" i="23"/>
  <c r="K496" i="23"/>
  <c r="K602" i="23"/>
  <c r="K616" i="23"/>
  <c r="K536" i="23"/>
  <c r="K666" i="23"/>
  <c r="K610" i="23"/>
  <c r="K628" i="23"/>
  <c r="K305" i="23"/>
  <c r="K622" i="23"/>
  <c r="G1247" i="5"/>
  <c r="I1178" i="5"/>
  <c r="K1172" i="5"/>
  <c r="L1172" i="5" s="1"/>
  <c r="H1172" i="5" s="1"/>
  <c r="N945" i="5"/>
  <c r="I163" i="4" s="1"/>
  <c r="G906" i="5"/>
  <c r="G697" i="5"/>
  <c r="N479" i="5"/>
  <c r="I98" i="4" s="1"/>
  <c r="M1086" i="5" s="1"/>
  <c r="N1086" i="5" s="1"/>
  <c r="G446" i="5"/>
  <c r="M377" i="5"/>
  <c r="I351" i="5"/>
  <c r="J351" i="5" s="1"/>
  <c r="N144" i="5"/>
  <c r="I33" i="4" s="1"/>
  <c r="K131" i="5"/>
  <c r="L131" i="5" s="1"/>
  <c r="I86" i="5"/>
  <c r="G65" i="5"/>
  <c r="M1197" i="23"/>
  <c r="M1237" i="23"/>
  <c r="N1237" i="23" s="1"/>
  <c r="M1181" i="23"/>
  <c r="N1181" i="23" s="1"/>
  <c r="M1191" i="23"/>
  <c r="N1191" i="23" s="1"/>
  <c r="M1231" i="23"/>
  <c r="N1231" i="23" s="1"/>
  <c r="M1175" i="23"/>
  <c r="N1175" i="23" s="1"/>
  <c r="M1207" i="23"/>
  <c r="M1187" i="23"/>
  <c r="N1187" i="23" s="1"/>
  <c r="M1171" i="23"/>
  <c r="N1171" i="23" s="1"/>
  <c r="M1227" i="23"/>
  <c r="N1227" i="23" s="1"/>
  <c r="M1203" i="23"/>
  <c r="M1216" i="23"/>
  <c r="N1216" i="23" s="1"/>
  <c r="N1154" i="23"/>
  <c r="I188" i="22" s="1"/>
  <c r="M1124" i="23"/>
  <c r="N1124" i="23" s="1"/>
  <c r="M1132" i="23"/>
  <c r="N1132" i="23" s="1"/>
  <c r="K365" i="23"/>
  <c r="L365" i="23" s="1"/>
  <c r="K377" i="23"/>
  <c r="L377" i="23" s="1"/>
  <c r="K355" i="23"/>
  <c r="L355" i="23" s="1"/>
  <c r="K360" i="23"/>
  <c r="L360" i="23" s="1"/>
  <c r="K265" i="23"/>
  <c r="L265" i="23" s="1"/>
  <c r="K706" i="23"/>
  <c r="L706" i="23" s="1"/>
  <c r="K700" i="23"/>
  <c r="L700" i="23" s="1"/>
  <c r="K271" i="23"/>
  <c r="L271" i="23" s="1"/>
  <c r="K149" i="23"/>
  <c r="L149" i="23" s="1"/>
  <c r="K323" i="23"/>
  <c r="L323" i="23" s="1"/>
  <c r="K154" i="23"/>
  <c r="L154" i="23" s="1"/>
  <c r="K125" i="23"/>
  <c r="L125" i="23" s="1"/>
  <c r="K318" i="23"/>
  <c r="L318" i="23" s="1"/>
  <c r="K81" i="23"/>
  <c r="L81" i="23" s="1"/>
  <c r="K106" i="23"/>
  <c r="L106" i="23" s="1"/>
  <c r="K76" i="23"/>
  <c r="L76" i="23" s="1"/>
  <c r="K195" i="23"/>
  <c r="L195" i="23" s="1"/>
  <c r="J1349" i="23"/>
  <c r="M1190" i="23"/>
  <c r="N1190" i="23" s="1"/>
  <c r="M1174" i="23"/>
  <c r="N1174" i="23" s="1"/>
  <c r="M1230" i="23"/>
  <c r="N1230" i="23" s="1"/>
  <c r="M1186" i="23"/>
  <c r="N1186" i="23" s="1"/>
  <c r="M1170" i="23"/>
  <c r="N1170" i="23" s="1"/>
  <c r="M1204" i="23"/>
  <c r="M1217" i="23"/>
  <c r="N1217" i="23" s="1"/>
  <c r="M1228" i="23"/>
  <c r="N1228" i="23" s="1"/>
  <c r="N1146" i="23"/>
  <c r="I187" i="22" s="1"/>
  <c r="M1127" i="23"/>
  <c r="N1127" i="23" s="1"/>
  <c r="M1135" i="23"/>
  <c r="N1135" i="23" s="1"/>
  <c r="M1144" i="23"/>
  <c r="N1144" i="23" s="1"/>
  <c r="N1140" i="23" s="1"/>
  <c r="I186" i="22" s="1"/>
  <c r="M1123" i="23"/>
  <c r="N1123" i="23" s="1"/>
  <c r="M1131" i="23"/>
  <c r="N1131" i="23" s="1"/>
  <c r="K421" i="23"/>
  <c r="L421" i="23" s="1"/>
  <c r="K427" i="23"/>
  <c r="L427" i="23" s="1"/>
  <c r="K36" i="23"/>
  <c r="L36" i="23" s="1"/>
  <c r="K31" i="23"/>
  <c r="L31" i="23" s="1"/>
  <c r="K1298" i="23"/>
  <c r="K1279" i="23"/>
  <c r="K1307" i="23"/>
  <c r="K1271" i="23"/>
  <c r="K1012" i="5"/>
  <c r="L1012" i="5" s="1"/>
  <c r="K1012" i="23"/>
  <c r="K886" i="5"/>
  <c r="K886" i="23"/>
  <c r="K593" i="23"/>
  <c r="K449" i="23"/>
  <c r="K660" i="23"/>
  <c r="K577" i="23"/>
  <c r="K585" i="23"/>
  <c r="K652" i="23"/>
  <c r="K463" i="23"/>
  <c r="K644" i="23"/>
  <c r="K477" i="23"/>
  <c r="K470" i="23"/>
  <c r="K569" i="23"/>
  <c r="K216" i="5"/>
  <c r="K216" i="23"/>
  <c r="G1274" i="5"/>
  <c r="G1188" i="5"/>
  <c r="K1162" i="5"/>
  <c r="G1159" i="5"/>
  <c r="K1137" i="5"/>
  <c r="L1137" i="5" s="1"/>
  <c r="K1119" i="5"/>
  <c r="L1119" i="5" s="1"/>
  <c r="L1116" i="5" s="1"/>
  <c r="H183" i="4" s="1"/>
  <c r="K1103" i="5"/>
  <c r="J862" i="5"/>
  <c r="G151" i="4" s="1"/>
  <c r="I856" i="5" s="1"/>
  <c r="J856" i="5" s="1"/>
  <c r="G751" i="5"/>
  <c r="M700" i="5"/>
  <c r="N700" i="5" s="1"/>
  <c r="K551" i="5"/>
  <c r="H336" i="5"/>
  <c r="K256" i="5"/>
  <c r="L256" i="5" s="1"/>
  <c r="J55" i="5"/>
  <c r="G14" i="4" s="1"/>
  <c r="K1196" i="23"/>
  <c r="L1196" i="23" s="1"/>
  <c r="K1235" i="23"/>
  <c r="L1235" i="23" s="1"/>
  <c r="K1241" i="23"/>
  <c r="L1241" i="23" s="1"/>
  <c r="K1186" i="23"/>
  <c r="L1186" i="23" s="1"/>
  <c r="K1211" i="23"/>
  <c r="L1211" i="23" s="1"/>
  <c r="L1210" i="23" s="1"/>
  <c r="H195" i="22" s="1"/>
  <c r="K1236" i="23"/>
  <c r="L1236" i="23" s="1"/>
  <c r="K1242" i="23"/>
  <c r="L1242" i="23" s="1"/>
  <c r="K1180" i="23"/>
  <c r="L1180" i="23" s="1"/>
  <c r="K1230" i="23"/>
  <c r="L1230" i="23" s="1"/>
  <c r="K1174" i="23"/>
  <c r="L1174" i="23" s="1"/>
  <c r="K1217" i="23"/>
  <c r="L1217" i="23" s="1"/>
  <c r="K1170" i="23"/>
  <c r="L1170" i="23" s="1"/>
  <c r="K1204" i="23"/>
  <c r="K1228" i="23"/>
  <c r="L1228" i="23" s="1"/>
  <c r="K1135" i="23"/>
  <c r="L1135" i="23" s="1"/>
  <c r="K1127" i="23"/>
  <c r="L1127" i="23" s="1"/>
  <c r="K1144" i="23"/>
  <c r="L1144" i="23" s="1"/>
  <c r="K1123" i="23"/>
  <c r="L1123" i="23" s="1"/>
  <c r="K1131" i="23"/>
  <c r="L1131" i="23" s="1"/>
  <c r="L1116" i="23"/>
  <c r="H183" i="22" s="1"/>
  <c r="J551" i="23"/>
  <c r="G551" i="23"/>
  <c r="I427" i="23"/>
  <c r="I421" i="23"/>
  <c r="J350" i="23"/>
  <c r="H350" i="23" s="1"/>
  <c r="G350" i="23"/>
  <c r="I255" i="23"/>
  <c r="I673" i="23"/>
  <c r="I260" i="23"/>
  <c r="I119" i="23"/>
  <c r="I283" i="23"/>
  <c r="I237" i="23"/>
  <c r="I36" i="23"/>
  <c r="I31" i="23"/>
  <c r="J1151" i="23"/>
  <c r="H1151" i="23" s="1"/>
  <c r="G1151" i="23"/>
  <c r="G1147" i="23"/>
  <c r="J1147" i="23"/>
  <c r="J1141" i="23"/>
  <c r="G1141" i="23"/>
  <c r="I1135" i="23"/>
  <c r="I1127" i="23"/>
  <c r="I1144" i="23"/>
  <c r="I1131" i="23"/>
  <c r="I1123" i="23"/>
  <c r="G1117" i="23"/>
  <c r="J1117" i="23"/>
  <c r="N510" i="5"/>
  <c r="I103" i="4" s="1"/>
  <c r="H1192" i="5"/>
  <c r="G159" i="5"/>
  <c r="K255" i="23"/>
  <c r="L255" i="23" s="1"/>
  <c r="K673" i="23"/>
  <c r="L673" i="23" s="1"/>
  <c r="K260" i="23"/>
  <c r="L260" i="23" s="1"/>
  <c r="I1186" i="23"/>
  <c r="I1211" i="23"/>
  <c r="I1236" i="23"/>
  <c r="I1242" i="23"/>
  <c r="I1180" i="23"/>
  <c r="I1230" i="23"/>
  <c r="I1174" i="23"/>
  <c r="K911" i="23"/>
  <c r="K867" i="23"/>
  <c r="M1108" i="5"/>
  <c r="N1108" i="5" s="1"/>
  <c r="H887" i="5"/>
  <c r="G779" i="5"/>
  <c r="I735" i="5"/>
  <c r="J735" i="5" s="1"/>
  <c r="J733" i="5" s="1"/>
  <c r="I695" i="5"/>
  <c r="J695" i="5" s="1"/>
  <c r="H695" i="5" s="1"/>
  <c r="M674" i="5"/>
  <c r="N674" i="5" s="1"/>
  <c r="N672" i="5" s="1"/>
  <c r="I131" i="4" s="1"/>
  <c r="M555" i="5"/>
  <c r="N555" i="5" s="1"/>
  <c r="N554" i="5" s="1"/>
  <c r="I113" i="4" s="1"/>
  <c r="M422" i="5"/>
  <c r="N422" i="5" s="1"/>
  <c r="M355" i="5"/>
  <c r="N355" i="5" s="1"/>
  <c r="K255" i="5"/>
  <c r="I232" i="5"/>
  <c r="J232" i="5" s="1"/>
  <c r="M195" i="5"/>
  <c r="N67" i="5"/>
  <c r="I17" i="4" s="1"/>
  <c r="K31" i="5"/>
  <c r="L31" i="5" s="1"/>
  <c r="M334" i="23"/>
  <c r="N334" i="23" s="1"/>
  <c r="M339" i="23"/>
  <c r="N339" i="23" s="1"/>
  <c r="M1102" i="23"/>
  <c r="N1102" i="23" s="1"/>
  <c r="M114" i="23"/>
  <c r="N114" i="23" s="1"/>
  <c r="M26" i="23"/>
  <c r="N26" i="23" s="1"/>
  <c r="M631" i="23"/>
  <c r="N631" i="23" s="1"/>
  <c r="M308" i="23"/>
  <c r="N308" i="23" s="1"/>
  <c r="M46" i="23"/>
  <c r="N46" i="23" s="1"/>
  <c r="M51" i="23"/>
  <c r="N51" i="23" s="1"/>
  <c r="M313" i="23"/>
  <c r="N313" i="23" s="1"/>
  <c r="M16" i="23"/>
  <c r="N16" i="23" s="1"/>
  <c r="M21" i="23"/>
  <c r="N21" i="23" s="1"/>
  <c r="M41" i="23"/>
  <c r="N41" i="23" s="1"/>
  <c r="K1039" i="5"/>
  <c r="L1039" i="5" s="1"/>
  <c r="K1039" i="23"/>
  <c r="K1013" i="23"/>
  <c r="K924" i="23"/>
  <c r="K880" i="23"/>
  <c r="G512" i="5"/>
  <c r="K868" i="23"/>
  <c r="K912" i="23"/>
  <c r="K456" i="23"/>
  <c r="K442" i="23"/>
  <c r="G294" i="5"/>
  <c r="J1190" i="23"/>
  <c r="I1217" i="23"/>
  <c r="I1170" i="23"/>
  <c r="I1204" i="23"/>
  <c r="I1162" i="23" s="1"/>
  <c r="I1228" i="23"/>
  <c r="K1038" i="5"/>
  <c r="K1010" i="23"/>
  <c r="K1038" i="23"/>
  <c r="K774" i="23"/>
  <c r="K745" i="23"/>
  <c r="K821" i="23"/>
  <c r="K797" i="23"/>
  <c r="K204" i="23"/>
  <c r="M1353" i="5"/>
  <c r="G1353" i="5" s="1"/>
  <c r="M1379" i="23"/>
  <c r="M1375" i="23"/>
  <c r="K1037" i="5"/>
  <c r="L1037" i="5" s="1"/>
  <c r="K1037" i="23"/>
  <c r="K1009" i="23"/>
  <c r="K905" i="23"/>
  <c r="K857" i="23"/>
  <c r="K786" i="23"/>
  <c r="K808" i="23"/>
  <c r="K757" i="23"/>
  <c r="K404" i="5"/>
  <c r="K404" i="23"/>
  <c r="K1090" i="23"/>
  <c r="K773" i="23"/>
  <c r="K203" i="23"/>
  <c r="K744" i="23"/>
  <c r="K820" i="23"/>
  <c r="H1285" i="5"/>
  <c r="M1204" i="5"/>
  <c r="M1170" i="5"/>
  <c r="N1170" i="5" s="1"/>
  <c r="H1170" i="5" s="1"/>
  <c r="M1151" i="5"/>
  <c r="N1151" i="5" s="1"/>
  <c r="M1147" i="5"/>
  <c r="K1142" i="5"/>
  <c r="L1142" i="5" s="1"/>
  <c r="L1140" i="5" s="1"/>
  <c r="H186" i="4" s="1"/>
  <c r="M1123" i="5"/>
  <c r="G789" i="5"/>
  <c r="M713" i="5"/>
  <c r="N713" i="5" s="1"/>
  <c r="M706" i="5"/>
  <c r="G687" i="5"/>
  <c r="G574" i="5"/>
  <c r="M284" i="5"/>
  <c r="N284" i="5" s="1"/>
  <c r="G187" i="5"/>
  <c r="G179" i="5"/>
  <c r="I165" i="5"/>
  <c r="H142" i="5"/>
  <c r="M106" i="5"/>
  <c r="M81" i="5"/>
  <c r="M1218" i="23"/>
  <c r="N1218" i="23" s="1"/>
  <c r="M1232" i="23"/>
  <c r="N1232" i="23" s="1"/>
  <c r="M1208" i="23"/>
  <c r="M1195" i="23"/>
  <c r="N1195" i="23" s="1"/>
  <c r="M1179" i="23"/>
  <c r="M1189" i="23"/>
  <c r="N1189" i="23" s="1"/>
  <c r="M1229" i="23"/>
  <c r="N1229" i="23" s="1"/>
  <c r="M1173" i="23"/>
  <c r="N1173" i="23" s="1"/>
  <c r="M1185" i="23"/>
  <c r="N1185" i="23" s="1"/>
  <c r="M1226" i="23"/>
  <c r="N1226" i="23" s="1"/>
  <c r="M1169" i="23"/>
  <c r="N1169" i="23" s="1"/>
  <c r="M1215" i="23"/>
  <c r="N1215" i="23" s="1"/>
  <c r="M1202" i="23"/>
  <c r="M1134" i="23"/>
  <c r="N1134" i="23" s="1"/>
  <c r="M1126" i="23"/>
  <c r="N1126" i="23" s="1"/>
  <c r="M1130" i="23"/>
  <c r="N1130" i="23" s="1"/>
  <c r="M1122" i="23"/>
  <c r="N1122" i="23" s="1"/>
  <c r="M729" i="23"/>
  <c r="N729" i="23" s="1"/>
  <c r="M724" i="23"/>
  <c r="N724" i="23" s="1"/>
  <c r="K339" i="23"/>
  <c r="L339" i="23" s="1"/>
  <c r="K334" i="23"/>
  <c r="L334" i="23" s="1"/>
  <c r="K1102" i="23"/>
  <c r="L1102" i="23" s="1"/>
  <c r="K114" i="23"/>
  <c r="L114" i="23" s="1"/>
  <c r="K51" i="23"/>
  <c r="L51" i="23" s="1"/>
  <c r="K21" i="23"/>
  <c r="L21" i="23" s="1"/>
  <c r="K46" i="23"/>
  <c r="L46" i="23" s="1"/>
  <c r="K631" i="23"/>
  <c r="L631" i="23" s="1"/>
  <c r="K308" i="23"/>
  <c r="L308" i="23" s="1"/>
  <c r="K313" i="23"/>
  <c r="L313" i="23" s="1"/>
  <c r="K41" i="23"/>
  <c r="L41" i="23" s="1"/>
  <c r="K26" i="23"/>
  <c r="L26" i="23" s="1"/>
  <c r="K16" i="23"/>
  <c r="L16" i="23" s="1"/>
  <c r="J10" i="5"/>
  <c r="G5" i="4" s="1"/>
  <c r="I207" i="5" s="1"/>
  <c r="M1241" i="23"/>
  <c r="N1241" i="23" s="1"/>
  <c r="M1235" i="23"/>
  <c r="N1235" i="23" s="1"/>
  <c r="K283" i="23"/>
  <c r="L283" i="23" s="1"/>
  <c r="K119" i="23"/>
  <c r="L119" i="23" s="1"/>
  <c r="K237" i="23"/>
  <c r="L237" i="23" s="1"/>
  <c r="K1011" i="5"/>
  <c r="L1011" i="5" s="1"/>
  <c r="K1011" i="23"/>
  <c r="H1321" i="5"/>
  <c r="M1215" i="5"/>
  <c r="N1215" i="5" s="1"/>
  <c r="N1214" i="5" s="1"/>
  <c r="I197" i="4" s="1"/>
  <c r="M1191" i="5"/>
  <c r="N1191" i="5" s="1"/>
  <c r="M1127" i="5"/>
  <c r="N1127" i="5" s="1"/>
  <c r="G1050" i="5"/>
  <c r="M790" i="5"/>
  <c r="N790" i="5" s="1"/>
  <c r="I382" i="5"/>
  <c r="J382" i="5" s="1"/>
  <c r="M1352" i="5"/>
  <c r="N1352" i="5" s="1"/>
  <c r="M1378" i="23"/>
  <c r="K1081" i="5"/>
  <c r="L1081" i="5" s="1"/>
  <c r="K1081" i="23"/>
  <c r="K809" i="23"/>
  <c r="K787" i="23"/>
  <c r="K758" i="23"/>
  <c r="K832" i="23"/>
  <c r="M1348" i="5"/>
  <c r="G1348" i="5" s="1"/>
  <c r="M1374" i="23"/>
  <c r="K1036" i="5"/>
  <c r="L1036" i="5" s="1"/>
  <c r="K1036" i="23"/>
  <c r="K1008" i="23"/>
  <c r="K890" i="23"/>
  <c r="K863" i="23"/>
  <c r="K830" i="23"/>
  <c r="K807" i="23"/>
  <c r="K785" i="23"/>
  <c r="K756" i="23"/>
  <c r="K529" i="5"/>
  <c r="K529" i="23"/>
  <c r="K403" i="5"/>
  <c r="K403" i="23"/>
  <c r="K669" i="23"/>
  <c r="K145" i="23"/>
  <c r="H1335" i="5"/>
  <c r="I1210" i="5"/>
  <c r="J1210" i="5" s="1"/>
  <c r="H1210" i="5" s="1"/>
  <c r="I1191" i="5"/>
  <c r="J1191" i="5" s="1"/>
  <c r="K1180" i="5"/>
  <c r="L1180" i="5" s="1"/>
  <c r="N1005" i="5"/>
  <c r="I172" i="4" s="1"/>
  <c r="G951" i="5"/>
  <c r="G608" i="5"/>
  <c r="H334" i="5"/>
  <c r="G142" i="5"/>
  <c r="K1195" i="23"/>
  <c r="L1195" i="23" s="1"/>
  <c r="K1189" i="23"/>
  <c r="L1189" i="23" s="1"/>
  <c r="K1222" i="23"/>
  <c r="L1222" i="23" s="1"/>
  <c r="K1185" i="23"/>
  <c r="L1185" i="23" s="1"/>
  <c r="K1218" i="23"/>
  <c r="L1218" i="23" s="1"/>
  <c r="K1232" i="23"/>
  <c r="L1232" i="23" s="1"/>
  <c r="K1208" i="23"/>
  <c r="K1229" i="23"/>
  <c r="L1229" i="23" s="1"/>
  <c r="K1173" i="23"/>
  <c r="L1173" i="23" s="1"/>
  <c r="K1226" i="23"/>
  <c r="L1226" i="23" s="1"/>
  <c r="K1169" i="23"/>
  <c r="L1169" i="23" s="1"/>
  <c r="K1202" i="23"/>
  <c r="K1215" i="23"/>
  <c r="L1215" i="23" s="1"/>
  <c r="K1134" i="23"/>
  <c r="L1134" i="23" s="1"/>
  <c r="K1126" i="23"/>
  <c r="L1126" i="23" s="1"/>
  <c r="K1122" i="23"/>
  <c r="L1122" i="23" s="1"/>
  <c r="K1130" i="23"/>
  <c r="L1130" i="23" s="1"/>
  <c r="K729" i="23"/>
  <c r="L729" i="23" s="1"/>
  <c r="K724" i="23"/>
  <c r="L724" i="23" s="1"/>
  <c r="J547" i="23"/>
  <c r="G547" i="23"/>
  <c r="I339" i="23"/>
  <c r="I334" i="23"/>
  <c r="J226" i="23"/>
  <c r="H226" i="23" s="1"/>
  <c r="G226" i="23"/>
  <c r="I1102" i="23"/>
  <c r="I114" i="23"/>
  <c r="I51" i="23"/>
  <c r="I21" i="23"/>
  <c r="I631" i="23"/>
  <c r="I308" i="23"/>
  <c r="I41" i="23"/>
  <c r="I313" i="23"/>
  <c r="I26" i="23"/>
  <c r="I16" i="23"/>
  <c r="I46" i="23"/>
  <c r="L959" i="23"/>
  <c r="H959" i="23" s="1"/>
  <c r="G959" i="23"/>
  <c r="K904" i="23"/>
  <c r="K219" i="23"/>
  <c r="M383" i="5"/>
  <c r="N383" i="5" s="1"/>
  <c r="M1196" i="23"/>
  <c r="N1196" i="23" s="1"/>
  <c r="M1242" i="23"/>
  <c r="N1242" i="23" s="1"/>
  <c r="M1236" i="23"/>
  <c r="N1236" i="23" s="1"/>
  <c r="M1180" i="23"/>
  <c r="N1180" i="23" s="1"/>
  <c r="K1273" i="5"/>
  <c r="L1273" i="5" s="1"/>
  <c r="H1273" i="5" s="1"/>
  <c r="K1299" i="23"/>
  <c r="K1272" i="23"/>
  <c r="K1256" i="23"/>
  <c r="K1263" i="23"/>
  <c r="K788" i="23"/>
  <c r="K759" i="23"/>
  <c r="K810" i="23"/>
  <c r="K833" i="23"/>
  <c r="K408" i="23"/>
  <c r="K914" i="23"/>
  <c r="K394" i="23"/>
  <c r="K206" i="23"/>
  <c r="K859" i="23"/>
  <c r="K748" i="23"/>
  <c r="K907" i="23"/>
  <c r="K882" i="23"/>
  <c r="K777" i="23"/>
  <c r="K800" i="23"/>
  <c r="K824" i="23"/>
  <c r="K870" i="23"/>
  <c r="K218" i="23"/>
  <c r="K1092" i="23"/>
  <c r="K926" i="23"/>
  <c r="G649" i="5"/>
  <c r="M149" i="5"/>
  <c r="N149" i="5" s="1"/>
  <c r="I1196" i="23"/>
  <c r="I1235" i="23"/>
  <c r="I1241" i="23"/>
  <c r="L539" i="23"/>
  <c r="G539" i="23"/>
  <c r="K1329" i="5"/>
  <c r="L1329" i="5" s="1"/>
  <c r="K1035" i="5"/>
  <c r="L1035" i="5" s="1"/>
  <c r="K1007" i="23"/>
  <c r="K1035" i="23"/>
  <c r="K921" i="23"/>
  <c r="K903" i="23"/>
  <c r="K855" i="23"/>
  <c r="K877" i="23"/>
  <c r="K829" i="23"/>
  <c r="K755" i="23"/>
  <c r="K784" i="23"/>
  <c r="K806" i="23"/>
  <c r="K523" i="23"/>
  <c r="K764" i="23"/>
  <c r="K402" i="5"/>
  <c r="L402" i="5" s="1"/>
  <c r="H402" i="5" s="1"/>
  <c r="K402" i="23"/>
  <c r="K72" i="5"/>
  <c r="L72" i="5" s="1"/>
  <c r="L71" i="5" s="1"/>
  <c r="H18" i="4" s="1"/>
  <c r="K72" i="23"/>
  <c r="M1209" i="5"/>
  <c r="M1185" i="5"/>
  <c r="K1175" i="5"/>
  <c r="L1175" i="5" s="1"/>
  <c r="L1174" i="5" s="1"/>
  <c r="H191" i="4" s="1"/>
  <c r="M1131" i="5"/>
  <c r="G915" i="5"/>
  <c r="I734" i="5"/>
  <c r="J734" i="5" s="1"/>
  <c r="N606" i="5"/>
  <c r="I120" i="4" s="1"/>
  <c r="K421" i="5"/>
  <c r="L421" i="5" s="1"/>
  <c r="G334" i="5"/>
  <c r="I277" i="5"/>
  <c r="G247" i="5"/>
  <c r="G171" i="5"/>
  <c r="I141" i="5"/>
  <c r="J141" i="5" s="1"/>
  <c r="I1195" i="23"/>
  <c r="I1189" i="23"/>
  <c r="I1222" i="23"/>
  <c r="I1185" i="23"/>
  <c r="I1232" i="23"/>
  <c r="I1218" i="23"/>
  <c r="I1208" i="23"/>
  <c r="I1166" i="23" s="1"/>
  <c r="J1179" i="23"/>
  <c r="I1229" i="23"/>
  <c r="I1173" i="23"/>
  <c r="I1226" i="23"/>
  <c r="I1215" i="23"/>
  <c r="I1202" i="23"/>
  <c r="I1160" i="23" s="1"/>
  <c r="I1169" i="23"/>
  <c r="G1150" i="23"/>
  <c r="J1150" i="23"/>
  <c r="H1150" i="23" s="1"/>
  <c r="J1138" i="23"/>
  <c r="H1138" i="23" s="1"/>
  <c r="G1138" i="23"/>
  <c r="I1134" i="23"/>
  <c r="I1126" i="23"/>
  <c r="I1130" i="23"/>
  <c r="I1122" i="23"/>
  <c r="I729" i="23"/>
  <c r="I724" i="23"/>
  <c r="K1328" i="5"/>
  <c r="L1328" i="5" s="1"/>
  <c r="K1066" i="5"/>
  <c r="L1066" i="5" s="1"/>
  <c r="K1077" i="5"/>
  <c r="L1077" i="5" s="1"/>
  <c r="K1114" i="5"/>
  <c r="L1114" i="5" s="1"/>
  <c r="L1112" i="5" s="1"/>
  <c r="H182" i="4" s="1"/>
  <c r="K1109" i="5" s="1"/>
  <c r="L1109" i="5" s="1"/>
  <c r="K1097" i="5"/>
  <c r="L1097" i="5" s="1"/>
  <c r="H1097" i="5" s="1"/>
  <c r="K749" i="5"/>
  <c r="L749" i="5" s="1"/>
  <c r="I7" i="5"/>
  <c r="J7" i="5" s="1"/>
  <c r="J5" i="5" s="1"/>
  <c r="K1031" i="5"/>
  <c r="L1031" i="5" s="1"/>
  <c r="K931" i="5"/>
  <c r="L931" i="5" s="1"/>
  <c r="L929" i="5" s="1"/>
  <c r="H160" i="4" s="1"/>
  <c r="K1110" i="5" s="1"/>
  <c r="L1110" i="5" s="1"/>
  <c r="K1324" i="5"/>
  <c r="L1324" i="5" s="1"/>
  <c r="K1003" i="5"/>
  <c r="K1099" i="5"/>
  <c r="M1114" i="5"/>
  <c r="N1114" i="5" s="1"/>
  <c r="M1055" i="5"/>
  <c r="N1055" i="5" s="1"/>
  <c r="M931" i="5"/>
  <c r="N931" i="5" s="1"/>
  <c r="N929" i="5" s="1"/>
  <c r="I160" i="4" s="1"/>
  <c r="M749" i="5"/>
  <c r="N749" i="5" s="1"/>
  <c r="M679" i="5"/>
  <c r="N679" i="5" s="1"/>
  <c r="N677" i="5" s="1"/>
  <c r="I132" i="4" s="1"/>
  <c r="M1003" i="5"/>
  <c r="N1003" i="5" s="1"/>
  <c r="M707" i="5"/>
  <c r="N707" i="5" s="1"/>
  <c r="M382" i="5"/>
  <c r="N382" i="5" s="1"/>
  <c r="M1113" i="5"/>
  <c r="N1113" i="5" s="1"/>
  <c r="M434" i="5"/>
  <c r="N434" i="5" s="1"/>
  <c r="N432" i="5" s="1"/>
  <c r="I91" i="4" s="1"/>
  <c r="M172" i="5"/>
  <c r="N172" i="5" s="1"/>
  <c r="N170" i="5" s="1"/>
  <c r="I38" i="4" s="1"/>
  <c r="M1324" i="5"/>
  <c r="N1324" i="5" s="1"/>
  <c r="M1077" i="5"/>
  <c r="N1077" i="5" s="1"/>
  <c r="M1066" i="5"/>
  <c r="N1066" i="5" s="1"/>
  <c r="M701" i="5"/>
  <c r="N701" i="5" s="1"/>
  <c r="M351" i="5"/>
  <c r="N351" i="5" s="1"/>
  <c r="N349" i="5" s="1"/>
  <c r="I75" i="4" s="1"/>
  <c r="M12" i="5"/>
  <c r="N12" i="5" s="1"/>
  <c r="N10" i="5" s="1"/>
  <c r="I5" i="4" s="1"/>
  <c r="M244" i="5"/>
  <c r="N244" i="5" s="1"/>
  <c r="N242" i="5" s="1"/>
  <c r="I52" i="4" s="1"/>
  <c r="M166" i="5"/>
  <c r="N166" i="5" s="1"/>
  <c r="M1328" i="5"/>
  <c r="N1328" i="5" s="1"/>
  <c r="M1099" i="5"/>
  <c r="N1099" i="5" s="1"/>
  <c r="M122" i="5"/>
  <c r="N122" i="5" s="1"/>
  <c r="M89" i="5"/>
  <c r="N89" i="5" s="1"/>
  <c r="M286" i="5"/>
  <c r="N286" i="5" s="1"/>
  <c r="M94" i="5"/>
  <c r="N94" i="5" s="1"/>
  <c r="I674" i="5"/>
  <c r="J674" i="5" s="1"/>
  <c r="J672" i="5" s="1"/>
  <c r="I721" i="5"/>
  <c r="J721" i="5" s="1"/>
  <c r="I310" i="5"/>
  <c r="J310" i="5" s="1"/>
  <c r="I1327" i="5"/>
  <c r="J1327" i="5" s="1"/>
  <c r="H1327" i="5" s="1"/>
  <c r="I730" i="5"/>
  <c r="I429" i="5"/>
  <c r="F76" i="6"/>
  <c r="I261" i="5"/>
  <c r="J261" i="5" s="1"/>
  <c r="H261" i="5" s="1"/>
  <c r="K735" i="5"/>
  <c r="L735" i="5" s="1"/>
  <c r="K707" i="5"/>
  <c r="L707" i="5" s="1"/>
  <c r="K172" i="5"/>
  <c r="L172" i="5" s="1"/>
  <c r="L170" i="5" s="1"/>
  <c r="H38" i="4" s="1"/>
  <c r="K679" i="5"/>
  <c r="K141" i="5"/>
  <c r="L141" i="5" s="1"/>
  <c r="L139" i="5" s="1"/>
  <c r="H32" i="4" s="1"/>
  <c r="K99" i="5"/>
  <c r="L99" i="5" s="1"/>
  <c r="L97" i="5" s="1"/>
  <c r="H23" i="4" s="1"/>
  <c r="K340" i="5"/>
  <c r="L340" i="5" s="1"/>
  <c r="L338" i="5" s="1"/>
  <c r="H72" i="4" s="1"/>
  <c r="K7" i="5"/>
  <c r="L7" i="5" s="1"/>
  <c r="K184" i="5"/>
  <c r="L184" i="5" s="1"/>
  <c r="L182" i="5" s="1"/>
  <c r="H41" i="4" s="1"/>
  <c r="K272" i="5"/>
  <c r="L272" i="5" s="1"/>
  <c r="K701" i="5"/>
  <c r="L701" i="5" s="1"/>
  <c r="K166" i="5"/>
  <c r="L166" i="5" s="1"/>
  <c r="K719" i="5"/>
  <c r="L719" i="5" s="1"/>
  <c r="K351" i="5"/>
  <c r="L351" i="5" s="1"/>
  <c r="L349" i="5" s="1"/>
  <c r="H75" i="4" s="1"/>
  <c r="G273" i="5"/>
  <c r="L174" i="5"/>
  <c r="H39" i="4" s="1"/>
  <c r="K383" i="5"/>
  <c r="L383" i="5" s="1"/>
  <c r="M373" i="5"/>
  <c r="N373" i="5" s="1"/>
  <c r="K319" i="5"/>
  <c r="L319" i="5" s="1"/>
  <c r="L317" i="5" s="1"/>
  <c r="H67" i="4" s="1"/>
  <c r="M309" i="5"/>
  <c r="N309" i="5" s="1"/>
  <c r="N307" i="5" s="1"/>
  <c r="I65" i="4" s="1"/>
  <c r="M248" i="5"/>
  <c r="N248" i="5" s="1"/>
  <c r="N246" i="5" s="1"/>
  <c r="I53" i="4" s="1"/>
  <c r="M196" i="5"/>
  <c r="N196" i="5" s="1"/>
  <c r="K790" i="5"/>
  <c r="L790" i="5" s="1"/>
  <c r="M356" i="5"/>
  <c r="N356" i="5" s="1"/>
  <c r="M188" i="5"/>
  <c r="N188" i="5" s="1"/>
  <c r="N186" i="5" s="1"/>
  <c r="I42" i="4" s="1"/>
  <c r="M168" i="5"/>
  <c r="N168" i="5" s="1"/>
  <c r="K126" i="5"/>
  <c r="L126" i="5" s="1"/>
  <c r="M42" i="5"/>
  <c r="N42" i="5" s="1"/>
  <c r="N40" i="5" s="1"/>
  <c r="I11" i="4" s="1"/>
  <c r="M22" i="5"/>
  <c r="N22" i="5" s="1"/>
  <c r="N20" i="5" s="1"/>
  <c r="I7" i="4" s="1"/>
  <c r="K709" i="5"/>
  <c r="L709" i="5" s="1"/>
  <c r="H709" i="5" s="1"/>
  <c r="K422" i="5"/>
  <c r="K227" i="5"/>
  <c r="M176" i="5"/>
  <c r="N176" i="5" s="1"/>
  <c r="N174" i="5" s="1"/>
  <c r="I39" i="4" s="1"/>
  <c r="G121" i="5"/>
  <c r="M52" i="5"/>
  <c r="N52" i="5" s="1"/>
  <c r="N50" i="5" s="1"/>
  <c r="I13" i="4" s="1"/>
  <c r="K812" i="5"/>
  <c r="L812" i="5" s="1"/>
  <c r="H812" i="5" s="1"/>
  <c r="K362" i="5"/>
  <c r="L362" i="5" s="1"/>
  <c r="K315" i="5"/>
  <c r="L315" i="5" s="1"/>
  <c r="K155" i="5"/>
  <c r="L155" i="5" s="1"/>
  <c r="M107" i="5"/>
  <c r="N107" i="5" s="1"/>
  <c r="M82" i="5"/>
  <c r="N82" i="5" s="1"/>
  <c r="K761" i="5"/>
  <c r="L761" i="5" s="1"/>
  <c r="M720" i="5"/>
  <c r="N720" i="5" s="1"/>
  <c r="H720" i="5" s="1"/>
  <c r="M378" i="5"/>
  <c r="N378" i="5" s="1"/>
  <c r="K324" i="5"/>
  <c r="L324" i="5" s="1"/>
  <c r="L322" i="5" s="1"/>
  <c r="H68" i="4" s="1"/>
  <c r="M239" i="5"/>
  <c r="N239" i="5" s="1"/>
  <c r="H239" i="5" s="1"/>
  <c r="M27" i="5"/>
  <c r="N27" i="5" s="1"/>
  <c r="N25" i="5" s="1"/>
  <c r="I8" i="4" s="1"/>
  <c r="M17" i="5"/>
  <c r="N17" i="5" s="1"/>
  <c r="N15" i="5" s="1"/>
  <c r="I6" i="4" s="1"/>
  <c r="F51" i="6"/>
  <c r="G1098" i="5"/>
  <c r="H708" i="5"/>
  <c r="K703" i="5"/>
  <c r="L703" i="5" s="1"/>
  <c r="H430" i="5"/>
  <c r="M361" i="5"/>
  <c r="N361" i="5" s="1"/>
  <c r="M47" i="5"/>
  <c r="N47" i="5" s="1"/>
  <c r="F25" i="6"/>
  <c r="M632" i="5"/>
  <c r="N632" i="5" s="1"/>
  <c r="K274" i="5"/>
  <c r="L274" i="5" s="1"/>
  <c r="N259" i="5"/>
  <c r="I56" i="4" s="1"/>
  <c r="N101" i="5"/>
  <c r="I24" i="4" s="1"/>
  <c r="J1353" i="23"/>
  <c r="G1353" i="23"/>
  <c r="K1113" i="23"/>
  <c r="L1113" i="23" s="1"/>
  <c r="K1097" i="23"/>
  <c r="L1097" i="23" s="1"/>
  <c r="K1077" i="23"/>
  <c r="L1077" i="23" s="1"/>
  <c r="K1055" i="23"/>
  <c r="L1055" i="23" s="1"/>
  <c r="K1031" i="23"/>
  <c r="L1031" i="23" s="1"/>
  <c r="K1003" i="23"/>
  <c r="L1003" i="23" s="1"/>
  <c r="K1350" i="23"/>
  <c r="L1350" i="23" s="1"/>
  <c r="K1099" i="23"/>
  <c r="L1099" i="23" s="1"/>
  <c r="K1066" i="23"/>
  <c r="L1066" i="23" s="1"/>
  <c r="K931" i="23"/>
  <c r="L931" i="23" s="1"/>
  <c r="L929" i="23" s="1"/>
  <c r="H160" i="22" s="1"/>
  <c r="K1110" i="23" s="1"/>
  <c r="L1110" i="23" s="1"/>
  <c r="K1114" i="23"/>
  <c r="L1114" i="23" s="1"/>
  <c r="M749" i="23"/>
  <c r="N749" i="23" s="1"/>
  <c r="M778" i="23"/>
  <c r="N778" i="23" s="1"/>
  <c r="I422" i="23"/>
  <c r="I428" i="23"/>
  <c r="I340" i="23"/>
  <c r="I335" i="23"/>
  <c r="K274" i="23"/>
  <c r="L274" i="23" s="1"/>
  <c r="K709" i="23"/>
  <c r="L709" i="23" s="1"/>
  <c r="K703" i="23"/>
  <c r="L703" i="23" s="1"/>
  <c r="K268" i="23"/>
  <c r="L268" i="23" s="1"/>
  <c r="L225" i="23"/>
  <c r="H49" i="22" s="1"/>
  <c r="M168" i="23"/>
  <c r="N168" i="23" s="1"/>
  <c r="M162" i="23"/>
  <c r="N162" i="23" s="1"/>
  <c r="K324" i="23"/>
  <c r="L324" i="23" s="1"/>
  <c r="K319" i="23"/>
  <c r="L319" i="23" s="1"/>
  <c r="K126" i="23"/>
  <c r="L126" i="23" s="1"/>
  <c r="K155" i="23"/>
  <c r="L155" i="23" s="1"/>
  <c r="K150" i="23"/>
  <c r="L150" i="23" s="1"/>
  <c r="M248" i="23"/>
  <c r="N248" i="23" s="1"/>
  <c r="N246" i="23" s="1"/>
  <c r="I53" i="22" s="1"/>
  <c r="M176" i="23"/>
  <c r="N176" i="23" s="1"/>
  <c r="N174" i="23" s="1"/>
  <c r="I39" i="22" s="1"/>
  <c r="M103" i="23"/>
  <c r="N103" i="23" s="1"/>
  <c r="N101" i="23" s="1"/>
  <c r="I24" i="22" s="1"/>
  <c r="M188" i="23"/>
  <c r="N188" i="23" s="1"/>
  <c r="N186" i="23" s="1"/>
  <c r="I42" i="22" s="1"/>
  <c r="I94" i="5"/>
  <c r="J94" i="5" s="1"/>
  <c r="I94" i="23"/>
  <c r="K362" i="23"/>
  <c r="L362" i="23" s="1"/>
  <c r="K315" i="23"/>
  <c r="L315" i="23" s="1"/>
  <c r="K48" i="23"/>
  <c r="L48" i="23" s="1"/>
  <c r="M632" i="23"/>
  <c r="M378" i="23"/>
  <c r="N378" i="23" s="1"/>
  <c r="M77" i="23"/>
  <c r="N77" i="23" s="1"/>
  <c r="M361" i="23"/>
  <c r="N361" i="23" s="1"/>
  <c r="M356" i="23"/>
  <c r="N356" i="23" s="1"/>
  <c r="M314" i="23"/>
  <c r="N314" i="23" s="1"/>
  <c r="M309" i="23"/>
  <c r="N309" i="23" s="1"/>
  <c r="M27" i="23"/>
  <c r="N27" i="23" s="1"/>
  <c r="M22" i="23"/>
  <c r="N22" i="23" s="1"/>
  <c r="M17" i="23"/>
  <c r="N17" i="23" s="1"/>
  <c r="M366" i="23"/>
  <c r="N366" i="23" s="1"/>
  <c r="M52" i="23"/>
  <c r="N52" i="23" s="1"/>
  <c r="M107" i="23"/>
  <c r="N107" i="23" s="1"/>
  <c r="M47" i="23"/>
  <c r="N47" i="23" s="1"/>
  <c r="M196" i="23"/>
  <c r="N196" i="23" s="1"/>
  <c r="M82" i="23"/>
  <c r="N82" i="23" s="1"/>
  <c r="M42" i="23"/>
  <c r="N42" i="23" s="1"/>
  <c r="L135" i="5"/>
  <c r="H31" i="4" s="1"/>
  <c r="I1097" i="23"/>
  <c r="I1113" i="23"/>
  <c r="I1066" i="23"/>
  <c r="I931" i="23"/>
  <c r="I1077" i="23"/>
  <c r="I1055" i="23"/>
  <c r="I1031" i="23"/>
  <c r="I1003" i="23"/>
  <c r="I1350" i="23"/>
  <c r="I1099" i="23"/>
  <c r="I1114" i="23"/>
  <c r="K778" i="23"/>
  <c r="K749" i="23"/>
  <c r="L749" i="23" s="1"/>
  <c r="F69" i="6"/>
  <c r="I720" i="23"/>
  <c r="J720" i="23" s="1"/>
  <c r="M715" i="23"/>
  <c r="N715" i="23" s="1"/>
  <c r="M721" i="23"/>
  <c r="N721" i="23" s="1"/>
  <c r="M280" i="23"/>
  <c r="N280" i="23" s="1"/>
  <c r="I268" i="23"/>
  <c r="J268" i="23" s="1"/>
  <c r="I274" i="23"/>
  <c r="I709" i="23"/>
  <c r="I703" i="23"/>
  <c r="J227" i="23"/>
  <c r="K168" i="23"/>
  <c r="L168" i="23" s="1"/>
  <c r="K162" i="23"/>
  <c r="L162" i="23" s="1"/>
  <c r="I324" i="23"/>
  <c r="I319" i="23"/>
  <c r="I126" i="23"/>
  <c r="I150" i="23"/>
  <c r="I155" i="23"/>
  <c r="J155" i="23" s="1"/>
  <c r="K176" i="23"/>
  <c r="L176" i="23" s="1"/>
  <c r="L174" i="23" s="1"/>
  <c r="H39" i="22" s="1"/>
  <c r="K103" i="23"/>
  <c r="L103" i="23" s="1"/>
  <c r="L101" i="23" s="1"/>
  <c r="H24" i="22" s="1"/>
  <c r="K248" i="23"/>
  <c r="L248" i="23" s="1"/>
  <c r="L246" i="23" s="1"/>
  <c r="H53" i="22" s="1"/>
  <c r="K188" i="23"/>
  <c r="L188" i="23" s="1"/>
  <c r="L186" i="23" s="1"/>
  <c r="H42" i="22" s="1"/>
  <c r="M133" i="5"/>
  <c r="N133" i="5" s="1"/>
  <c r="N129" i="5" s="1"/>
  <c r="I30" i="4" s="1"/>
  <c r="M95" i="23"/>
  <c r="N95" i="23" s="1"/>
  <c r="M89" i="23"/>
  <c r="N89" i="23" s="1"/>
  <c r="M133" i="23"/>
  <c r="N133" i="23" s="1"/>
  <c r="I362" i="23"/>
  <c r="I315" i="23"/>
  <c r="I48" i="23"/>
  <c r="J48" i="23" s="1"/>
  <c r="K82" i="23"/>
  <c r="L82" i="23" s="1"/>
  <c r="K378" i="23"/>
  <c r="L378" i="23" s="1"/>
  <c r="K77" i="23"/>
  <c r="L77" i="23" s="1"/>
  <c r="K632" i="23"/>
  <c r="L632" i="23" s="1"/>
  <c r="K314" i="23"/>
  <c r="L314" i="23" s="1"/>
  <c r="K361" i="23"/>
  <c r="K356" i="23"/>
  <c r="L356" i="23" s="1"/>
  <c r="K309" i="23"/>
  <c r="L309" i="23" s="1"/>
  <c r="K52" i="23"/>
  <c r="L52" i="23" s="1"/>
  <c r="K366" i="23"/>
  <c r="L366" i="23" s="1"/>
  <c r="K107" i="23"/>
  <c r="L107" i="23" s="1"/>
  <c r="K47" i="23"/>
  <c r="L47" i="23" s="1"/>
  <c r="K42" i="23"/>
  <c r="L42" i="23" s="1"/>
  <c r="K17" i="23"/>
  <c r="L17" i="23" s="1"/>
  <c r="K27" i="23"/>
  <c r="K196" i="23"/>
  <c r="L196" i="23" s="1"/>
  <c r="K22" i="23"/>
  <c r="L22" i="23" s="1"/>
  <c r="N322" i="5"/>
  <c r="I68" i="4" s="1"/>
  <c r="L101" i="5"/>
  <c r="H24" i="4" s="1"/>
  <c r="F92" i="6"/>
  <c r="I1355" i="23"/>
  <c r="J1355" i="23" s="1"/>
  <c r="F71" i="6"/>
  <c r="I778" i="23"/>
  <c r="J778" i="23" s="1"/>
  <c r="I749" i="23"/>
  <c r="G429" i="23"/>
  <c r="J429" i="23"/>
  <c r="H429" i="23" s="1"/>
  <c r="N381" i="23"/>
  <c r="I81" i="22" s="1"/>
  <c r="J373" i="23"/>
  <c r="H373" i="23" s="1"/>
  <c r="G373" i="23"/>
  <c r="K715" i="23"/>
  <c r="L715" i="23" s="1"/>
  <c r="K721" i="23"/>
  <c r="L721" i="23" s="1"/>
  <c r="K280" i="23"/>
  <c r="L280" i="23" s="1"/>
  <c r="M272" i="5"/>
  <c r="N272" i="5" s="1"/>
  <c r="M266" i="23"/>
  <c r="N266" i="23" s="1"/>
  <c r="M272" i="23"/>
  <c r="N272" i="23" s="1"/>
  <c r="M701" i="23"/>
  <c r="N701" i="23" s="1"/>
  <c r="M707" i="23"/>
  <c r="N707" i="23" s="1"/>
  <c r="F26" i="6"/>
  <c r="I239" i="23"/>
  <c r="I162" i="23"/>
  <c r="I168" i="23"/>
  <c r="M286" i="23"/>
  <c r="N286" i="23" s="1"/>
  <c r="M240" i="23"/>
  <c r="N240" i="23" s="1"/>
  <c r="M122" i="23"/>
  <c r="N122" i="23" s="1"/>
  <c r="I248" i="23"/>
  <c r="I176" i="23"/>
  <c r="I103" i="23"/>
  <c r="I188" i="23"/>
  <c r="K95" i="5"/>
  <c r="L95" i="5" s="1"/>
  <c r="H95" i="5" s="1"/>
  <c r="K95" i="23"/>
  <c r="L95" i="23" s="1"/>
  <c r="K89" i="23"/>
  <c r="L89" i="23" s="1"/>
  <c r="K133" i="23"/>
  <c r="L133" i="23" s="1"/>
  <c r="M43" i="23"/>
  <c r="N43" i="23" s="1"/>
  <c r="M310" i="23"/>
  <c r="M357" i="23"/>
  <c r="N357" i="23" s="1"/>
  <c r="I107" i="5"/>
  <c r="J107" i="5" s="1"/>
  <c r="I378" i="23"/>
  <c r="I82" i="23"/>
  <c r="I77" i="23"/>
  <c r="I314" i="23"/>
  <c r="I632" i="23"/>
  <c r="J632" i="23" s="1"/>
  <c r="I309" i="23"/>
  <c r="I52" i="23"/>
  <c r="I22" i="23"/>
  <c r="I196" i="23"/>
  <c r="I107" i="23"/>
  <c r="I47" i="23"/>
  <c r="I42" i="23"/>
  <c r="I366" i="23"/>
  <c r="I361" i="23"/>
  <c r="J361" i="23" s="1"/>
  <c r="I356" i="23"/>
  <c r="I17" i="23"/>
  <c r="I27" i="23"/>
  <c r="J27" i="23" s="1"/>
  <c r="M725" i="23"/>
  <c r="N725" i="23" s="1"/>
  <c r="M730" i="23"/>
  <c r="N730" i="23" s="1"/>
  <c r="M424" i="23"/>
  <c r="N424" i="23" s="1"/>
  <c r="M430" i="23"/>
  <c r="N430" i="23" s="1"/>
  <c r="K382" i="5"/>
  <c r="L382" i="5" s="1"/>
  <c r="K382" i="23"/>
  <c r="I280" i="5"/>
  <c r="J280" i="5" s="1"/>
  <c r="I715" i="23"/>
  <c r="I721" i="23"/>
  <c r="I280" i="23"/>
  <c r="K707" i="23"/>
  <c r="L707" i="23" s="1"/>
  <c r="K272" i="23"/>
  <c r="L272" i="23" s="1"/>
  <c r="K266" i="23"/>
  <c r="L266" i="23" s="1"/>
  <c r="K701" i="23"/>
  <c r="L701" i="23" s="1"/>
  <c r="M160" i="5"/>
  <c r="N160" i="5" s="1"/>
  <c r="H160" i="5" s="1"/>
  <c r="M166" i="23"/>
  <c r="N166" i="23" s="1"/>
  <c r="M160" i="23"/>
  <c r="N160" i="23" s="1"/>
  <c r="M719" i="23"/>
  <c r="N719" i="23" s="1"/>
  <c r="K240" i="23"/>
  <c r="L240" i="23" s="1"/>
  <c r="K286" i="23"/>
  <c r="L286" i="23" s="1"/>
  <c r="K122" i="23"/>
  <c r="L122" i="23" s="1"/>
  <c r="M184" i="5"/>
  <c r="N184" i="5" s="1"/>
  <c r="N182" i="5" s="1"/>
  <c r="I41" i="4" s="1"/>
  <c r="M244" i="23"/>
  <c r="N244" i="23" s="1"/>
  <c r="N242" i="23" s="1"/>
  <c r="I52" i="22" s="1"/>
  <c r="M99" i="23"/>
  <c r="N99" i="23" s="1"/>
  <c r="N97" i="23" s="1"/>
  <c r="I23" i="22" s="1"/>
  <c r="M184" i="23"/>
  <c r="N184" i="23" s="1"/>
  <c r="N182" i="23" s="1"/>
  <c r="I41" i="22" s="1"/>
  <c r="M172" i="23"/>
  <c r="N172" i="23" s="1"/>
  <c r="N170" i="23" s="1"/>
  <c r="I38" i="22" s="1"/>
  <c r="I133" i="23"/>
  <c r="I89" i="23"/>
  <c r="I95" i="23"/>
  <c r="K43" i="23"/>
  <c r="L43" i="23" s="1"/>
  <c r="K357" i="23"/>
  <c r="L357" i="23" s="1"/>
  <c r="K310" i="23"/>
  <c r="L310" i="23" s="1"/>
  <c r="M735" i="23"/>
  <c r="N735" i="23" s="1"/>
  <c r="M233" i="23"/>
  <c r="N233" i="23" s="1"/>
  <c r="M696" i="23"/>
  <c r="M679" i="23"/>
  <c r="N679" i="23" s="1"/>
  <c r="M351" i="23"/>
  <c r="N351" i="23" s="1"/>
  <c r="N349" i="23" s="1"/>
  <c r="I75" i="22" s="1"/>
  <c r="M141" i="23"/>
  <c r="N141" i="23" s="1"/>
  <c r="M434" i="23"/>
  <c r="N434" i="23" s="1"/>
  <c r="N432" i="23" s="1"/>
  <c r="I91" i="22" s="1"/>
  <c r="M12" i="23"/>
  <c r="N12" i="23" s="1"/>
  <c r="M7" i="23"/>
  <c r="N7" i="23" s="1"/>
  <c r="M1333" i="23"/>
  <c r="N1333" i="23" s="1"/>
  <c r="M1324" i="23"/>
  <c r="N1324" i="23" s="1"/>
  <c r="N1323" i="23" s="1"/>
  <c r="I212" i="22" s="1"/>
  <c r="M1317" i="23"/>
  <c r="N1317" i="23" s="1"/>
  <c r="M1327" i="23"/>
  <c r="N1327" i="23" s="1"/>
  <c r="N1326" i="23" s="1"/>
  <c r="I213" i="22" s="1"/>
  <c r="K730" i="23"/>
  <c r="L730" i="23" s="1"/>
  <c r="K725" i="23"/>
  <c r="L725" i="23" s="1"/>
  <c r="K424" i="23"/>
  <c r="L424" i="23" s="1"/>
  <c r="K430" i="23"/>
  <c r="L430" i="23" s="1"/>
  <c r="M713" i="23"/>
  <c r="N713" i="23" s="1"/>
  <c r="M278" i="23"/>
  <c r="N278" i="23" s="1"/>
  <c r="I707" i="23"/>
  <c r="I272" i="23"/>
  <c r="I266" i="23"/>
  <c r="I701" i="23"/>
  <c r="K166" i="23"/>
  <c r="L166" i="23" s="1"/>
  <c r="K160" i="23"/>
  <c r="L160" i="23" s="1"/>
  <c r="K719" i="23"/>
  <c r="L719" i="23" s="1"/>
  <c r="M252" i="23"/>
  <c r="N252" i="23" s="1"/>
  <c r="N250" i="23" s="1"/>
  <c r="I54" i="22" s="1"/>
  <c r="M137" i="23"/>
  <c r="M180" i="23"/>
  <c r="N180" i="23" s="1"/>
  <c r="N178" i="23" s="1"/>
  <c r="I40" i="22" s="1"/>
  <c r="M192" i="23"/>
  <c r="N192" i="23" s="1"/>
  <c r="N190" i="23" s="1"/>
  <c r="I43" i="22" s="1"/>
  <c r="I240" i="23"/>
  <c r="I122" i="23"/>
  <c r="I286" i="23"/>
  <c r="K184" i="23"/>
  <c r="L184" i="23" s="1"/>
  <c r="L182" i="23" s="1"/>
  <c r="H41" i="22" s="1"/>
  <c r="K172" i="23"/>
  <c r="L172" i="23" s="1"/>
  <c r="L170" i="23" s="1"/>
  <c r="H38" i="22" s="1"/>
  <c r="K99" i="23"/>
  <c r="L99" i="23" s="1"/>
  <c r="L97" i="23" s="1"/>
  <c r="H23" i="22" s="1"/>
  <c r="K244" i="23"/>
  <c r="L244" i="23" s="1"/>
  <c r="L242" i="23" s="1"/>
  <c r="H52" i="22" s="1"/>
  <c r="M93" i="5"/>
  <c r="N93" i="5" s="1"/>
  <c r="M87" i="23"/>
  <c r="N87" i="23" s="1"/>
  <c r="M131" i="23"/>
  <c r="N131" i="23" s="1"/>
  <c r="M93" i="23"/>
  <c r="N93" i="23" s="1"/>
  <c r="I357" i="5"/>
  <c r="J357" i="5" s="1"/>
  <c r="I357" i="23"/>
  <c r="I43" i="23"/>
  <c r="I310" i="23"/>
  <c r="J310" i="23" s="1"/>
  <c r="K12" i="5"/>
  <c r="K735" i="23"/>
  <c r="L735" i="23" s="1"/>
  <c r="K434" i="23"/>
  <c r="L434" i="23" s="1"/>
  <c r="L432" i="23" s="1"/>
  <c r="H91" i="22" s="1"/>
  <c r="K233" i="23"/>
  <c r="L233" i="23" s="1"/>
  <c r="K12" i="23"/>
  <c r="L12" i="23" s="1"/>
  <c r="K696" i="23"/>
  <c r="L696" i="23" s="1"/>
  <c r="K351" i="23"/>
  <c r="L351" i="23" s="1"/>
  <c r="L349" i="23" s="1"/>
  <c r="H75" i="22" s="1"/>
  <c r="K141" i="23"/>
  <c r="L141" i="23" s="1"/>
  <c r="K7" i="23"/>
  <c r="L7" i="23" s="1"/>
  <c r="L5" i="23" s="1"/>
  <c r="H4" i="22" s="1"/>
  <c r="K679" i="23"/>
  <c r="L679" i="23" s="1"/>
  <c r="J1354" i="23"/>
  <c r="H1354" i="23" s="1"/>
  <c r="G1354" i="23"/>
  <c r="K1333" i="23"/>
  <c r="L1333" i="23" s="1"/>
  <c r="K1317" i="23"/>
  <c r="K1324" i="23"/>
  <c r="L1324" i="23" s="1"/>
  <c r="L1323" i="23" s="1"/>
  <c r="H212" i="22" s="1"/>
  <c r="K1327" i="23"/>
  <c r="L1327" i="23" s="1"/>
  <c r="L1326" i="23" s="1"/>
  <c r="H213" i="22" s="1"/>
  <c r="M790" i="23"/>
  <c r="N790" i="23" s="1"/>
  <c r="M761" i="23"/>
  <c r="N761" i="23" s="1"/>
  <c r="M835" i="23"/>
  <c r="N835" i="23" s="1"/>
  <c r="N814" i="23" s="1"/>
  <c r="I147" i="22" s="1"/>
  <c r="M812" i="23"/>
  <c r="N812" i="23" s="1"/>
  <c r="N792" i="23" s="1"/>
  <c r="I146" i="22" s="1"/>
  <c r="I725" i="23"/>
  <c r="I730" i="23"/>
  <c r="I424" i="23"/>
  <c r="I430" i="23"/>
  <c r="F33" i="6"/>
  <c r="I371" i="23"/>
  <c r="K713" i="23"/>
  <c r="L713" i="23" s="1"/>
  <c r="K278" i="23"/>
  <c r="L278" i="23" s="1"/>
  <c r="M261" i="23"/>
  <c r="N261" i="23" s="1"/>
  <c r="M256" i="23"/>
  <c r="N256" i="23" s="1"/>
  <c r="M674" i="23"/>
  <c r="N674" i="23" s="1"/>
  <c r="G229" i="23"/>
  <c r="J229" i="23"/>
  <c r="H229" i="23" s="1"/>
  <c r="I166" i="23"/>
  <c r="I160" i="23"/>
  <c r="I719" i="23"/>
  <c r="K192" i="23"/>
  <c r="L192" i="23" s="1"/>
  <c r="L190" i="23" s="1"/>
  <c r="H43" i="22" s="1"/>
  <c r="K252" i="23"/>
  <c r="L252" i="23" s="1"/>
  <c r="L250" i="23" s="1"/>
  <c r="H54" i="22" s="1"/>
  <c r="K137" i="23"/>
  <c r="L137" i="23" s="1"/>
  <c r="L135" i="23" s="1"/>
  <c r="H31" i="22" s="1"/>
  <c r="K180" i="23"/>
  <c r="L180" i="23" s="1"/>
  <c r="L178" i="23" s="1"/>
  <c r="H40" i="22" s="1"/>
  <c r="M120" i="5"/>
  <c r="N120" i="5" s="1"/>
  <c r="M120" i="23"/>
  <c r="N120" i="23" s="1"/>
  <c r="M284" i="23"/>
  <c r="N284" i="23" s="1"/>
  <c r="M238" i="23"/>
  <c r="N238" i="23" s="1"/>
  <c r="I99" i="23"/>
  <c r="I184" i="23"/>
  <c r="I244" i="23"/>
  <c r="I172" i="23"/>
  <c r="K131" i="23"/>
  <c r="L131" i="23" s="1"/>
  <c r="K87" i="23"/>
  <c r="L87" i="23" s="1"/>
  <c r="K93" i="23"/>
  <c r="L93" i="23" s="1"/>
  <c r="M115" i="23"/>
  <c r="N115" i="23" s="1"/>
  <c r="M32" i="23"/>
  <c r="N32" i="23" s="1"/>
  <c r="M37" i="23"/>
  <c r="N37" i="23" s="1"/>
  <c r="M1103" i="23"/>
  <c r="N1103" i="23" s="1"/>
  <c r="I696" i="23"/>
  <c r="J696" i="23" s="1"/>
  <c r="I141" i="23"/>
  <c r="I7" i="23"/>
  <c r="I735" i="23"/>
  <c r="I434" i="23"/>
  <c r="I233" i="23"/>
  <c r="I679" i="23"/>
  <c r="I351" i="23"/>
  <c r="I12" i="23"/>
  <c r="I1333" i="23"/>
  <c r="I1317" i="23"/>
  <c r="J1317" i="23" s="1"/>
  <c r="I1327" i="23"/>
  <c r="I1324" i="23"/>
  <c r="K790" i="23"/>
  <c r="L790" i="23" s="1"/>
  <c r="K835" i="23"/>
  <c r="L835" i="23" s="1"/>
  <c r="K812" i="23"/>
  <c r="L812" i="23" s="1"/>
  <c r="K761" i="23"/>
  <c r="F70" i="6"/>
  <c r="M422" i="23"/>
  <c r="N422" i="23" s="1"/>
  <c r="M428" i="23"/>
  <c r="N428" i="23" s="1"/>
  <c r="M335" i="23"/>
  <c r="N335" i="23" s="1"/>
  <c r="M340" i="23"/>
  <c r="N340" i="23" s="1"/>
  <c r="I278" i="5"/>
  <c r="J278" i="5" s="1"/>
  <c r="I278" i="23"/>
  <c r="I713" i="23"/>
  <c r="K261" i="23"/>
  <c r="L261" i="23" s="1"/>
  <c r="K256" i="23"/>
  <c r="L256" i="23" s="1"/>
  <c r="K674" i="23"/>
  <c r="L674" i="23" s="1"/>
  <c r="I192" i="23"/>
  <c r="I252" i="23"/>
  <c r="I137" i="23"/>
  <c r="J137" i="23" s="1"/>
  <c r="I180" i="23"/>
  <c r="K284" i="23"/>
  <c r="L284" i="23" s="1"/>
  <c r="K238" i="23"/>
  <c r="L238" i="23" s="1"/>
  <c r="K120" i="23"/>
  <c r="L120" i="23" s="1"/>
  <c r="I93" i="23"/>
  <c r="I131" i="23"/>
  <c r="I87" i="23"/>
  <c r="K32" i="5"/>
  <c r="L32" i="5" s="1"/>
  <c r="K1103" i="23"/>
  <c r="L1103" i="23" s="1"/>
  <c r="K115" i="23"/>
  <c r="L115" i="23" s="1"/>
  <c r="K37" i="23"/>
  <c r="L37" i="23" s="1"/>
  <c r="K32" i="23"/>
  <c r="L32" i="23" s="1"/>
  <c r="M1113" i="23"/>
  <c r="N1113" i="23" s="1"/>
  <c r="M1097" i="23"/>
  <c r="N1097" i="23" s="1"/>
  <c r="M1099" i="23"/>
  <c r="N1099" i="23" s="1"/>
  <c r="M1350" i="23"/>
  <c r="N1350" i="23" s="1"/>
  <c r="M1114" i="23"/>
  <c r="N1114" i="23" s="1"/>
  <c r="M1077" i="23"/>
  <c r="N1077" i="23" s="1"/>
  <c r="N1068" i="23" s="1"/>
  <c r="I177" i="22" s="1"/>
  <c r="M1031" i="23"/>
  <c r="N1031" i="23" s="1"/>
  <c r="N1022" i="23" s="1"/>
  <c r="I173" i="22" s="1"/>
  <c r="M1055" i="23"/>
  <c r="N1055" i="23" s="1"/>
  <c r="N1046" i="23" s="1"/>
  <c r="I175" i="22" s="1"/>
  <c r="M1003" i="23"/>
  <c r="N1003" i="23" s="1"/>
  <c r="N994" i="23" s="1"/>
  <c r="I171" i="22" s="1"/>
  <c r="M931" i="23"/>
  <c r="N931" i="23" s="1"/>
  <c r="N929" i="23" s="1"/>
  <c r="I160" i="22" s="1"/>
  <c r="M1110" i="23" s="1"/>
  <c r="N1110" i="23" s="1"/>
  <c r="M1066" i="23"/>
  <c r="N1066" i="23" s="1"/>
  <c r="N1057" i="23" s="1"/>
  <c r="I176" i="22" s="1"/>
  <c r="F72" i="6"/>
  <c r="I790" i="23"/>
  <c r="I835" i="23"/>
  <c r="I812" i="23"/>
  <c r="I761" i="23"/>
  <c r="J761" i="23" s="1"/>
  <c r="N720" i="23"/>
  <c r="K422" i="23"/>
  <c r="L422" i="23" s="1"/>
  <c r="K428" i="23"/>
  <c r="L428" i="23" s="1"/>
  <c r="K335" i="23"/>
  <c r="L335" i="23" s="1"/>
  <c r="K340" i="23"/>
  <c r="L340" i="23" s="1"/>
  <c r="M274" i="5"/>
  <c r="N274" i="5" s="1"/>
  <c r="M709" i="23"/>
  <c r="N709" i="23" s="1"/>
  <c r="M274" i="23"/>
  <c r="N274" i="23" s="1"/>
  <c r="M268" i="23"/>
  <c r="M703" i="23"/>
  <c r="N703" i="23" s="1"/>
  <c r="F27" i="6"/>
  <c r="I674" i="23"/>
  <c r="I261" i="23"/>
  <c r="I256" i="23"/>
  <c r="M227" i="5"/>
  <c r="N227" i="5" s="1"/>
  <c r="M227" i="23"/>
  <c r="N227" i="23" s="1"/>
  <c r="N225" i="23" s="1"/>
  <c r="I49" i="22" s="1"/>
  <c r="J167" i="23"/>
  <c r="H167" i="23" s="1"/>
  <c r="G167" i="23"/>
  <c r="M319" i="23"/>
  <c r="N319" i="23" s="1"/>
  <c r="M324" i="23"/>
  <c r="N324" i="23" s="1"/>
  <c r="M126" i="23"/>
  <c r="N126" i="23" s="1"/>
  <c r="M155" i="23"/>
  <c r="M150" i="23"/>
  <c r="N150" i="23" s="1"/>
  <c r="I120" i="5"/>
  <c r="J120" i="5" s="1"/>
  <c r="I284" i="23"/>
  <c r="I238" i="23"/>
  <c r="I120" i="23"/>
  <c r="M48" i="5"/>
  <c r="N48" i="5" s="1"/>
  <c r="H48" i="5" s="1"/>
  <c r="M315" i="23"/>
  <c r="N315" i="23" s="1"/>
  <c r="M362" i="23"/>
  <c r="N362" i="23" s="1"/>
  <c r="M48" i="23"/>
  <c r="I1103" i="23"/>
  <c r="I115" i="23"/>
  <c r="I37" i="23"/>
  <c r="I32" i="23"/>
  <c r="H771" i="5"/>
  <c r="K400" i="5"/>
  <c r="G400" i="5" s="1"/>
  <c r="K389" i="5"/>
  <c r="L389" i="5" s="1"/>
  <c r="J978" i="5"/>
  <c r="G169" i="4" s="1"/>
  <c r="H908" i="5"/>
  <c r="G1262" i="5"/>
  <c r="J1262" i="5"/>
  <c r="G1206" i="5"/>
  <c r="J1206" i="5"/>
  <c r="H1206" i="5" s="1"/>
  <c r="L1163" i="5"/>
  <c r="H1163" i="5" s="1"/>
  <c r="G1163" i="5"/>
  <c r="J1127" i="5"/>
  <c r="H1127" i="5" s="1"/>
  <c r="G1127" i="5"/>
  <c r="H881" i="5"/>
  <c r="J272" i="5"/>
  <c r="I1323" i="5"/>
  <c r="J1323" i="5" s="1"/>
  <c r="N889" i="5"/>
  <c r="I155" i="4" s="1"/>
  <c r="M879" i="5" s="1"/>
  <c r="N879" i="5" s="1"/>
  <c r="J706" i="5"/>
  <c r="L377" i="5"/>
  <c r="J1125" i="5"/>
  <c r="J603" i="5"/>
  <c r="G603" i="5"/>
  <c r="K1272" i="5"/>
  <c r="L1272" i="5" s="1"/>
  <c r="H1272" i="5" s="1"/>
  <c r="K1253" i="5"/>
  <c r="L1253" i="5" s="1"/>
  <c r="H1336" i="5"/>
  <c r="H1320" i="5"/>
  <c r="N1158" i="5"/>
  <c r="I189" i="4" s="1"/>
  <c r="G1025" i="5"/>
  <c r="N898" i="5"/>
  <c r="I157" i="4" s="1"/>
  <c r="M894" i="5" s="1"/>
  <c r="N894" i="5" s="1"/>
  <c r="J1260" i="5"/>
  <c r="G204" i="4" s="1"/>
  <c r="G1164" i="5"/>
  <c r="L1164" i="5"/>
  <c r="H1164" i="5" s="1"/>
  <c r="L1071" i="5"/>
  <c r="H1071" i="5" s="1"/>
  <c r="G1071" i="5"/>
  <c r="N876" i="5"/>
  <c r="H876" i="5" s="1"/>
  <c r="G876" i="5"/>
  <c r="J1162" i="5"/>
  <c r="J947" i="5"/>
  <c r="H947" i="5" s="1"/>
  <c r="G947" i="5"/>
  <c r="G664" i="5"/>
  <c r="L664" i="5"/>
  <c r="H664" i="5" s="1"/>
  <c r="J1229" i="5"/>
  <c r="G200" i="4" s="1"/>
  <c r="I1223" i="5" s="1"/>
  <c r="J1223" i="5" s="1"/>
  <c r="G1202" i="5"/>
  <c r="J1202" i="5"/>
  <c r="H1202" i="5" s="1"/>
  <c r="J1169" i="5"/>
  <c r="J1167" i="5" s="1"/>
  <c r="G190" i="4" s="1"/>
  <c r="G1169" i="5"/>
  <c r="J1123" i="5"/>
  <c r="G883" i="5"/>
  <c r="H750" i="5"/>
  <c r="G1321" i="5"/>
  <c r="G1261" i="5"/>
  <c r="G1255" i="5"/>
  <c r="G1203" i="5"/>
  <c r="L1025" i="5"/>
  <c r="H1025" i="5" s="1"/>
  <c r="J883" i="5"/>
  <c r="H883" i="5" s="1"/>
  <c r="N835" i="5"/>
  <c r="G760" i="5"/>
  <c r="J697" i="5"/>
  <c r="H697" i="5" s="1"/>
  <c r="J582" i="5"/>
  <c r="H582" i="5" s="1"/>
  <c r="G566" i="5"/>
  <c r="L566" i="5"/>
  <c r="H566" i="5" s="1"/>
  <c r="J530" i="5"/>
  <c r="G530" i="5"/>
  <c r="G481" i="5"/>
  <c r="N451" i="5"/>
  <c r="I94" i="4" s="1"/>
  <c r="L440" i="5"/>
  <c r="G440" i="5"/>
  <c r="J418" i="5"/>
  <c r="J417" i="5" s="1"/>
  <c r="G88" i="4" s="1"/>
  <c r="G418" i="5"/>
  <c r="H267" i="5"/>
  <c r="L186" i="5"/>
  <c r="H42" i="4" s="1"/>
  <c r="G1315" i="5"/>
  <c r="H1231" i="5"/>
  <c r="J1214" i="5"/>
  <c r="G197" i="4" s="1"/>
  <c r="G1191" i="5"/>
  <c r="G984" i="5"/>
  <c r="N970" i="5"/>
  <c r="I168" i="4" s="1"/>
  <c r="N957" i="5"/>
  <c r="I166" i="4" s="1"/>
  <c r="G881" i="5"/>
  <c r="H802" i="5"/>
  <c r="H620" i="5"/>
  <c r="N550" i="5"/>
  <c r="I112" i="4" s="1"/>
  <c r="N497" i="5"/>
  <c r="G497" i="5"/>
  <c r="J257" i="5"/>
  <c r="H257" i="5" s="1"/>
  <c r="G257" i="5"/>
  <c r="L148" i="5"/>
  <c r="H34" i="4" s="1"/>
  <c r="H38" i="5"/>
  <c r="F62" i="6"/>
  <c r="H1332" i="5"/>
  <c r="H1283" i="5"/>
  <c r="G1231" i="5"/>
  <c r="G1150" i="5"/>
  <c r="J953" i="5"/>
  <c r="G165" i="4" s="1"/>
  <c r="N910" i="5"/>
  <c r="I158" i="4" s="1"/>
  <c r="M895" i="5" s="1"/>
  <c r="N895" i="5" s="1"/>
  <c r="G818" i="5"/>
  <c r="G802" i="5"/>
  <c r="H796" i="5"/>
  <c r="G771" i="5"/>
  <c r="N662" i="5"/>
  <c r="I129" i="4" s="1"/>
  <c r="G620" i="5"/>
  <c r="J606" i="5"/>
  <c r="G120" i="4" s="1"/>
  <c r="H576" i="5"/>
  <c r="G568" i="5"/>
  <c r="L568" i="5"/>
  <c r="H568" i="5" s="1"/>
  <c r="G534" i="5"/>
  <c r="J534" i="5"/>
  <c r="H534" i="5" s="1"/>
  <c r="L479" i="5"/>
  <c r="H98" i="4" s="1"/>
  <c r="K1086" i="5" s="1"/>
  <c r="L1086" i="5" s="1"/>
  <c r="J372" i="5"/>
  <c r="H372" i="5" s="1"/>
  <c r="G372" i="5"/>
  <c r="J355" i="5"/>
  <c r="H355" i="5" s="1"/>
  <c r="H83" i="5"/>
  <c r="N71" i="5"/>
  <c r="I18" i="4" s="1"/>
  <c r="J1319" i="5"/>
  <c r="H1319" i="5" s="1"/>
  <c r="J1274" i="5"/>
  <c r="H1274" i="5" s="1"/>
  <c r="G1254" i="5"/>
  <c r="J1098" i="5"/>
  <c r="H1098" i="5" s="1"/>
  <c r="J1089" i="5"/>
  <c r="H1089" i="5" s="1"/>
  <c r="J1050" i="5"/>
  <c r="H1050" i="5" s="1"/>
  <c r="H935" i="5"/>
  <c r="J931" i="5"/>
  <c r="G920" i="5"/>
  <c r="N885" i="5"/>
  <c r="I154" i="4" s="1"/>
  <c r="M878" i="5" s="1"/>
  <c r="N878" i="5" s="1"/>
  <c r="G750" i="5"/>
  <c r="G675" i="5"/>
  <c r="J675" i="5"/>
  <c r="H675" i="5" s="1"/>
  <c r="N618" i="5"/>
  <c r="I122" i="4" s="1"/>
  <c r="G591" i="5"/>
  <c r="N591" i="5"/>
  <c r="G379" i="5"/>
  <c r="N379" i="5"/>
  <c r="H379" i="5" s="1"/>
  <c r="N1334" i="5"/>
  <c r="I216" i="4" s="1"/>
  <c r="H1200" i="5"/>
  <c r="H997" i="5"/>
  <c r="N939" i="5"/>
  <c r="I162" i="4" s="1"/>
  <c r="G780" i="5"/>
  <c r="J662" i="5"/>
  <c r="G129" i="4" s="1"/>
  <c r="L632" i="5"/>
  <c r="L630" i="5" s="1"/>
  <c r="H124" i="4" s="1"/>
  <c r="N532" i="5"/>
  <c r="I108" i="4" s="1"/>
  <c r="J256" i="5"/>
  <c r="F84" i="6"/>
  <c r="L1347" i="5"/>
  <c r="H219" i="4" s="1"/>
  <c r="G1192" i="5"/>
  <c r="H1126" i="5"/>
  <c r="G1122" i="5"/>
  <c r="H1054" i="5"/>
  <c r="H915" i="5"/>
  <c r="N789" i="5"/>
  <c r="H789" i="5" s="1"/>
  <c r="G614" i="5"/>
  <c r="H951" i="5"/>
  <c r="L583" i="5"/>
  <c r="H583" i="5" s="1"/>
  <c r="G583" i="5"/>
  <c r="N178" i="5"/>
  <c r="I40" i="4" s="1"/>
  <c r="G1320" i="5"/>
  <c r="G1072" i="5"/>
  <c r="L906" i="5"/>
  <c r="H906" i="5" s="1"/>
  <c r="G869" i="5"/>
  <c r="J860" i="5"/>
  <c r="H860" i="5" s="1"/>
  <c r="G834" i="5"/>
  <c r="G742" i="5"/>
  <c r="G731" i="5"/>
  <c r="G729" i="5"/>
  <c r="H657" i="5"/>
  <c r="H651" i="5"/>
  <c r="H608" i="5"/>
  <c r="H469" i="5"/>
  <c r="L455" i="5"/>
  <c r="H455" i="5" s="1"/>
  <c r="G455" i="5"/>
  <c r="H374" i="5"/>
  <c r="G260" i="5"/>
  <c r="J260" i="5"/>
  <c r="H260" i="5" s="1"/>
  <c r="J21" i="5"/>
  <c r="H21" i="5" s="1"/>
  <c r="G21" i="5"/>
  <c r="H1076" i="5"/>
  <c r="N866" i="5"/>
  <c r="I152" i="4" s="1"/>
  <c r="M847" i="5" s="1"/>
  <c r="N847" i="5" s="1"/>
  <c r="H751" i="5"/>
  <c r="G736" i="5"/>
  <c r="J670" i="5"/>
  <c r="H670" i="5" s="1"/>
  <c r="G670" i="5"/>
  <c r="G657" i="5"/>
  <c r="G651" i="5"/>
  <c r="J604" i="5"/>
  <c r="G604" i="5"/>
  <c r="H1275" i="5"/>
  <c r="G1238" i="5"/>
  <c r="H1216" i="5"/>
  <c r="G1189" i="5"/>
  <c r="N1033" i="5"/>
  <c r="I174" i="4" s="1"/>
  <c r="G1026" i="5"/>
  <c r="H955" i="5"/>
  <c r="H927" i="5"/>
  <c r="H875" i="5"/>
  <c r="H864" i="5"/>
  <c r="G702" i="5"/>
  <c r="H567" i="5"/>
  <c r="G525" i="5"/>
  <c r="L525" i="5"/>
  <c r="H525" i="5" s="1"/>
  <c r="L373" i="5"/>
  <c r="H151" i="5"/>
  <c r="K47" i="5"/>
  <c r="L47" i="5" s="1"/>
  <c r="L45" i="5" s="1"/>
  <c r="H12" i="4" s="1"/>
  <c r="K77" i="5"/>
  <c r="L77" i="5" s="1"/>
  <c r="L75" i="5" s="1"/>
  <c r="H19" i="4" s="1"/>
  <c r="K314" i="5"/>
  <c r="L314" i="5" s="1"/>
  <c r="K196" i="5"/>
  <c r="L196" i="5" s="1"/>
  <c r="L194" i="5" s="1"/>
  <c r="H44" i="4" s="1"/>
  <c r="K52" i="5"/>
  <c r="L52" i="5" s="1"/>
  <c r="K22" i="5"/>
  <c r="L22" i="5" s="1"/>
  <c r="L20" i="5" s="1"/>
  <c r="H7" i="4" s="1"/>
  <c r="K82" i="5"/>
  <c r="L82" i="5" s="1"/>
  <c r="L80" i="5" s="1"/>
  <c r="H20" i="4" s="1"/>
  <c r="K107" i="5"/>
  <c r="K356" i="5"/>
  <c r="L356" i="5" s="1"/>
  <c r="L354" i="5" s="1"/>
  <c r="H76" i="4" s="1"/>
  <c r="K17" i="5"/>
  <c r="L17" i="5" s="1"/>
  <c r="K27" i="5"/>
  <c r="L27" i="5" s="1"/>
  <c r="L25" i="5" s="1"/>
  <c r="H8" i="4" s="1"/>
  <c r="K378" i="5"/>
  <c r="L378" i="5" s="1"/>
  <c r="L376" i="5" s="1"/>
  <c r="H80" i="4" s="1"/>
  <c r="K42" i="5"/>
  <c r="L42" i="5" s="1"/>
  <c r="L40" i="5" s="1"/>
  <c r="H11" i="4" s="1"/>
  <c r="G1275" i="5"/>
  <c r="H1030" i="5"/>
  <c r="G927" i="5"/>
  <c r="G908" i="5"/>
  <c r="G840" i="5"/>
  <c r="G708" i="5"/>
  <c r="H590" i="5"/>
  <c r="G560" i="5"/>
  <c r="N560" i="5"/>
  <c r="G490" i="5"/>
  <c r="M340" i="5"/>
  <c r="N340" i="5" s="1"/>
  <c r="N338" i="5" s="1"/>
  <c r="I72" i="4" s="1"/>
  <c r="M335" i="5"/>
  <c r="N335" i="5" s="1"/>
  <c r="F17" i="6"/>
  <c r="I192" i="5"/>
  <c r="J192" i="5" s="1"/>
  <c r="H659" i="5"/>
  <c r="N612" i="5"/>
  <c r="I121" i="4" s="1"/>
  <c r="L542" i="5"/>
  <c r="H110" i="4" s="1"/>
  <c r="H504" i="5"/>
  <c r="H440" i="5"/>
  <c r="L413" i="5"/>
  <c r="H87" i="4" s="1"/>
  <c r="J187" i="5"/>
  <c r="H187" i="5" s="1"/>
  <c r="L92" i="5"/>
  <c r="F88" i="6"/>
  <c r="F77" i="6"/>
  <c r="F9" i="6"/>
  <c r="G659" i="5"/>
  <c r="G633" i="5"/>
  <c r="G631" i="5"/>
  <c r="G576" i="5"/>
  <c r="J574" i="5"/>
  <c r="H574" i="5" s="1"/>
  <c r="J507" i="5"/>
  <c r="H507" i="5" s="1"/>
  <c r="J420" i="5"/>
  <c r="G89" i="4" s="1"/>
  <c r="G313" i="5"/>
  <c r="N297" i="5"/>
  <c r="I63" i="4" s="1"/>
  <c r="J294" i="5"/>
  <c r="H294" i="5" s="1"/>
  <c r="G151" i="5"/>
  <c r="J121" i="5"/>
  <c r="H121" i="5" s="1"/>
  <c r="J102" i="5"/>
  <c r="N97" i="5"/>
  <c r="I23" i="4" s="1"/>
  <c r="G38" i="5"/>
  <c r="G23" i="5"/>
  <c r="F58" i="6"/>
  <c r="F54" i="6"/>
  <c r="F28" i="6"/>
  <c r="H633" i="5"/>
  <c r="H631" i="5"/>
  <c r="L364" i="5"/>
  <c r="H78" i="4" s="1"/>
  <c r="N301" i="5"/>
  <c r="I64" i="4" s="1"/>
  <c r="L297" i="5"/>
  <c r="H63" i="4" s="1"/>
  <c r="L221" i="5"/>
  <c r="H48" i="4" s="1"/>
  <c r="K217" i="5" s="1"/>
  <c r="L217" i="5" s="1"/>
  <c r="H212" i="5"/>
  <c r="K37" i="5"/>
  <c r="L37" i="5" s="1"/>
  <c r="L35" i="5" s="1"/>
  <c r="H10" i="4" s="1"/>
  <c r="H26" i="5"/>
  <c r="F45" i="6"/>
  <c r="H649" i="5"/>
  <c r="H482" i="5"/>
  <c r="G447" i="5"/>
  <c r="I238" i="5"/>
  <c r="J238" i="5" s="1"/>
  <c r="J179" i="5"/>
  <c r="H179" i="5" s="1"/>
  <c r="J159" i="5"/>
  <c r="H159" i="5" s="1"/>
  <c r="N61" i="5"/>
  <c r="L57" i="5"/>
  <c r="L16" i="5"/>
  <c r="H591" i="5"/>
  <c r="N488" i="5"/>
  <c r="I100" i="4" s="1"/>
  <c r="H439" i="5"/>
  <c r="G262" i="5"/>
  <c r="G222" i="5"/>
  <c r="J33" i="5"/>
  <c r="H33" i="5" s="1"/>
  <c r="G33" i="5"/>
  <c r="F94" i="6"/>
  <c r="G552" i="5"/>
  <c r="N528" i="5"/>
  <c r="I107" i="4" s="1"/>
  <c r="M524" i="5" s="1"/>
  <c r="N524" i="5" s="1"/>
  <c r="J492" i="5"/>
  <c r="G101" i="4" s="1"/>
  <c r="L310" i="5"/>
  <c r="J308" i="5"/>
  <c r="J273" i="5"/>
  <c r="H273" i="5" s="1"/>
  <c r="G197" i="5"/>
  <c r="G98" i="5"/>
  <c r="J65" i="5"/>
  <c r="H65" i="5" s="1"/>
  <c r="J28" i="5"/>
  <c r="H28" i="5" s="1"/>
  <c r="F90" i="6"/>
  <c r="F68" i="6"/>
  <c r="F34" i="6"/>
  <c r="F11" i="6"/>
  <c r="H441" i="5"/>
  <c r="H343" i="5"/>
  <c r="G341" i="5"/>
  <c r="N135" i="5"/>
  <c r="I31" i="4" s="1"/>
  <c r="G26" i="5"/>
  <c r="G11" i="5"/>
  <c r="L11" i="5"/>
  <c r="F86" i="6"/>
  <c r="F60" i="6"/>
  <c r="G544" i="5"/>
  <c r="H481" i="5"/>
  <c r="G441" i="5"/>
  <c r="H405" i="5"/>
  <c r="J293" i="5"/>
  <c r="H293" i="5" s="1"/>
  <c r="L264" i="5"/>
  <c r="H57" i="4" s="1"/>
  <c r="G228" i="5"/>
  <c r="L210" i="5"/>
  <c r="H46" i="4" s="1"/>
  <c r="G205" i="5"/>
  <c r="G202" i="5"/>
  <c r="G360" i="5"/>
  <c r="H344" i="5"/>
  <c r="H325" i="5"/>
  <c r="G323" i="5"/>
  <c r="G283" i="5"/>
  <c r="H213" i="5"/>
  <c r="J210" i="5"/>
  <c r="G46" i="4" s="1"/>
  <c r="G146" i="5"/>
  <c r="H102" i="5"/>
  <c r="F78" i="6"/>
  <c r="F43" i="6"/>
  <c r="F37" i="6"/>
  <c r="F10" i="6"/>
  <c r="I89" i="5"/>
  <c r="J89" i="5" s="1"/>
  <c r="H614" i="5"/>
  <c r="G592" i="5"/>
  <c r="G590" i="5"/>
  <c r="G567" i="5"/>
  <c r="G559" i="5"/>
  <c r="L546" i="5"/>
  <c r="H111" i="4" s="1"/>
  <c r="N538" i="5"/>
  <c r="I109" i="4" s="1"/>
  <c r="G405" i="5"/>
  <c r="G268" i="5"/>
  <c r="G36" i="5"/>
  <c r="F87" i="6"/>
  <c r="F36" i="6"/>
  <c r="F20" i="6"/>
  <c r="F12" i="6"/>
  <c r="F93" i="6"/>
  <c r="F56" i="6"/>
  <c r="F4" i="6"/>
  <c r="L1214" i="5"/>
  <c r="H197" i="4" s="1"/>
  <c r="K1292" i="5"/>
  <c r="L1292" i="5" s="1"/>
  <c r="K1308" i="5"/>
  <c r="L1308" i="5" s="1"/>
  <c r="H1282" i="5"/>
  <c r="J1184" i="5"/>
  <c r="I1330" i="5"/>
  <c r="H1284" i="5"/>
  <c r="J1280" i="5"/>
  <c r="N1101" i="5"/>
  <c r="I180" i="4" s="1"/>
  <c r="M1096" i="5" s="1"/>
  <c r="N1096" i="5" s="1"/>
  <c r="J1225" i="5"/>
  <c r="M1287" i="5"/>
  <c r="L1312" i="5"/>
  <c r="H213" i="4" s="1"/>
  <c r="H1191" i="5"/>
  <c r="N978" i="5"/>
  <c r="I169" i="4" s="1"/>
  <c r="J798" i="5"/>
  <c r="K890" i="5"/>
  <c r="L890" i="5" s="1"/>
  <c r="K863" i="5"/>
  <c r="L863" i="5" s="1"/>
  <c r="K756" i="5"/>
  <c r="L756" i="5" s="1"/>
  <c r="H756" i="5" s="1"/>
  <c r="K785" i="5"/>
  <c r="K830" i="5"/>
  <c r="K807" i="5"/>
  <c r="G683" i="5"/>
  <c r="L683" i="5"/>
  <c r="H683" i="5" s="1"/>
  <c r="K505" i="5"/>
  <c r="L505" i="5" s="1"/>
  <c r="H505" i="5" s="1"/>
  <c r="K601" i="5"/>
  <c r="K495" i="5"/>
  <c r="G403" i="5"/>
  <c r="L403" i="5"/>
  <c r="H403" i="5" s="1"/>
  <c r="K621" i="5"/>
  <c r="L621" i="5" s="1"/>
  <c r="H621" i="5" s="1"/>
  <c r="K615" i="5"/>
  <c r="L615" i="5" s="1"/>
  <c r="H615" i="5" s="1"/>
  <c r="K535" i="5"/>
  <c r="K609" i="5"/>
  <c r="K665" i="5"/>
  <c r="K304" i="5"/>
  <c r="K627" i="5"/>
  <c r="L627" i="5" s="1"/>
  <c r="K145" i="5"/>
  <c r="K669" i="5"/>
  <c r="L669" i="5" s="1"/>
  <c r="L668" i="5" s="1"/>
  <c r="H130" i="4" s="1"/>
  <c r="M1349" i="5"/>
  <c r="J1334" i="5"/>
  <c r="M1277" i="5"/>
  <c r="J1255" i="5"/>
  <c r="J1254" i="5"/>
  <c r="H1254" i="5" s="1"/>
  <c r="J1253" i="5"/>
  <c r="K1246" i="5"/>
  <c r="L1246" i="5" s="1"/>
  <c r="H1246" i="5" s="1"/>
  <c r="K1245" i="5"/>
  <c r="L1245" i="5" s="1"/>
  <c r="H1245" i="5" s="1"/>
  <c r="L1189" i="5"/>
  <c r="H1189" i="5" s="1"/>
  <c r="J1150" i="5"/>
  <c r="H1150" i="5" s="1"/>
  <c r="G1126" i="5"/>
  <c r="G1094" i="5"/>
  <c r="G1065" i="5"/>
  <c r="J1060" i="5"/>
  <c r="H1060" i="5" s="1"/>
  <c r="G1060" i="5"/>
  <c r="J1043" i="5"/>
  <c r="J1035" i="5"/>
  <c r="J959" i="5"/>
  <c r="H954" i="5"/>
  <c r="G941" i="5"/>
  <c r="H930" i="5"/>
  <c r="L913" i="5"/>
  <c r="G913" i="5"/>
  <c r="G825" i="5"/>
  <c r="N825" i="5"/>
  <c r="H825" i="5" s="1"/>
  <c r="G765" i="5"/>
  <c r="J765" i="5"/>
  <c r="H765" i="5" s="1"/>
  <c r="G726" i="5"/>
  <c r="L726" i="5"/>
  <c r="H726" i="5" s="1"/>
  <c r="J540" i="5"/>
  <c r="H540" i="5" s="1"/>
  <c r="G540" i="5"/>
  <c r="G88" i="5"/>
  <c r="L88" i="5"/>
  <c r="H88" i="5" s="1"/>
  <c r="K506" i="5"/>
  <c r="L506" i="5" s="1"/>
  <c r="H506" i="5" s="1"/>
  <c r="K496" i="5"/>
  <c r="K602" i="5"/>
  <c r="M747" i="5"/>
  <c r="N747" i="5" s="1"/>
  <c r="M799" i="5"/>
  <c r="N799" i="5" s="1"/>
  <c r="M776" i="5"/>
  <c r="N776" i="5" s="1"/>
  <c r="M823" i="5"/>
  <c r="N823" i="5" s="1"/>
  <c r="G1285" i="5"/>
  <c r="G1284" i="5"/>
  <c r="G1283" i="5"/>
  <c r="G1282" i="5"/>
  <c r="H1261" i="5"/>
  <c r="K1263" i="5" s="1"/>
  <c r="K1237" i="5"/>
  <c r="L1237" i="5" s="1"/>
  <c r="G1216" i="5"/>
  <c r="J1195" i="5"/>
  <c r="J1182" i="5"/>
  <c r="H1182" i="5" s="1"/>
  <c r="G1182" i="5"/>
  <c r="H1122" i="5"/>
  <c r="J1119" i="5"/>
  <c r="J1040" i="5"/>
  <c r="G1040" i="5"/>
  <c r="K1017" i="5"/>
  <c r="L1017" i="5" s="1"/>
  <c r="K1015" i="5"/>
  <c r="L1015" i="5" s="1"/>
  <c r="K1013" i="5"/>
  <c r="L1013" i="5" s="1"/>
  <c r="K1009" i="5"/>
  <c r="L1009" i="5" s="1"/>
  <c r="K1007" i="5"/>
  <c r="L1007" i="5" s="1"/>
  <c r="H1002" i="5"/>
  <c r="L811" i="5"/>
  <c r="H811" i="5" s="1"/>
  <c r="G811" i="5"/>
  <c r="J808" i="5"/>
  <c r="H779" i="5"/>
  <c r="J618" i="5"/>
  <c r="J542" i="5"/>
  <c r="H370" i="5"/>
  <c r="K622" i="5"/>
  <c r="L622" i="5" s="1"/>
  <c r="K616" i="5"/>
  <c r="K536" i="5"/>
  <c r="K610" i="5"/>
  <c r="K666" i="5"/>
  <c r="K628" i="5"/>
  <c r="K305" i="5"/>
  <c r="K755" i="5"/>
  <c r="K784" i="5"/>
  <c r="K829" i="5"/>
  <c r="K806" i="5"/>
  <c r="L806" i="5" s="1"/>
  <c r="H806" i="5" s="1"/>
  <c r="K966" i="5"/>
  <c r="K990" i="5"/>
  <c r="K982" i="5"/>
  <c r="L982" i="5" s="1"/>
  <c r="H982" i="5" s="1"/>
  <c r="K500" i="5"/>
  <c r="L500" i="5" s="1"/>
  <c r="H500" i="5" s="1"/>
  <c r="K493" i="5"/>
  <c r="K596" i="5"/>
  <c r="G946" i="5"/>
  <c r="L946" i="5"/>
  <c r="L945" i="5" s="1"/>
  <c r="H163" i="4" s="1"/>
  <c r="K754" i="5"/>
  <c r="K783" i="5"/>
  <c r="K828" i="5"/>
  <c r="K805" i="5"/>
  <c r="L805" i="5" s="1"/>
  <c r="H805" i="5" s="1"/>
  <c r="K68" i="5"/>
  <c r="K64" i="5"/>
  <c r="J1351" i="5"/>
  <c r="J1344" i="5"/>
  <c r="J1315" i="5"/>
  <c r="J1314" i="5"/>
  <c r="H1314" i="5" s="1"/>
  <c r="M1249" i="5"/>
  <c r="J1239" i="5"/>
  <c r="J1238" i="5"/>
  <c r="H1238" i="5" s="1"/>
  <c r="J1237" i="5"/>
  <c r="K1230" i="5"/>
  <c r="L1230" i="5" s="1"/>
  <c r="H1230" i="5" s="1"/>
  <c r="K1232" i="5" s="1"/>
  <c r="J1203" i="5"/>
  <c r="H1203" i="5" s="1"/>
  <c r="G1155" i="5"/>
  <c r="L1155" i="5"/>
  <c r="H1155" i="5" s="1"/>
  <c r="G1144" i="5"/>
  <c r="J1144" i="5"/>
  <c r="H1144" i="5" s="1"/>
  <c r="L1135" i="5"/>
  <c r="H1135" i="5" s="1"/>
  <c r="G1135" i="5"/>
  <c r="H1095" i="5"/>
  <c r="J1081" i="5"/>
  <c r="H1081" i="5" s="1"/>
  <c r="G1081" i="5"/>
  <c r="H1049" i="5"/>
  <c r="J1037" i="5"/>
  <c r="G1011" i="5"/>
  <c r="G976" i="5"/>
  <c r="G974" i="5"/>
  <c r="N949" i="5"/>
  <c r="I164" i="4" s="1"/>
  <c r="J945" i="5"/>
  <c r="K902" i="5"/>
  <c r="H858" i="5"/>
  <c r="H801" i="5"/>
  <c r="G547" i="5"/>
  <c r="J547" i="5"/>
  <c r="K203" i="5"/>
  <c r="L203" i="5" s="1"/>
  <c r="K744" i="5"/>
  <c r="L744" i="5" s="1"/>
  <c r="H744" i="5" s="1"/>
  <c r="K773" i="5"/>
  <c r="K820" i="5"/>
  <c r="K1090" i="5"/>
  <c r="L1090" i="5" s="1"/>
  <c r="H1090" i="5" s="1"/>
  <c r="L1134" i="5"/>
  <c r="H1134" i="5" s="1"/>
  <c r="G1134" i="5"/>
  <c r="K855" i="5"/>
  <c r="K877" i="5"/>
  <c r="K921" i="5"/>
  <c r="L921" i="5" s="1"/>
  <c r="K903" i="5"/>
  <c r="K1000" i="5"/>
  <c r="K1028" i="5"/>
  <c r="L1028" i="5" s="1"/>
  <c r="H1028" i="5" s="1"/>
  <c r="K1074" i="5"/>
  <c r="L1074" i="5" s="1"/>
  <c r="H1074" i="5" s="1"/>
  <c r="K1052" i="5"/>
  <c r="K987" i="5"/>
  <c r="K979" i="5"/>
  <c r="L979" i="5" s="1"/>
  <c r="H979" i="5" s="1"/>
  <c r="K880" i="5"/>
  <c r="K924" i="5"/>
  <c r="L924" i="5" s="1"/>
  <c r="H924" i="5" s="1"/>
  <c r="K853" i="5"/>
  <c r="K901" i="5"/>
  <c r="K959" i="5"/>
  <c r="L959" i="5" s="1"/>
  <c r="K746" i="5"/>
  <c r="K775" i="5"/>
  <c r="K822" i="5"/>
  <c r="K798" i="5"/>
  <c r="L798" i="5" s="1"/>
  <c r="K393" i="5"/>
  <c r="L393" i="5" s="1"/>
  <c r="K407" i="5"/>
  <c r="K219" i="5"/>
  <c r="K904" i="5"/>
  <c r="K60" i="5"/>
  <c r="K56" i="5"/>
  <c r="J515" i="5"/>
  <c r="G1196" i="5"/>
  <c r="J1196" i="5"/>
  <c r="H1196" i="5" s="1"/>
  <c r="H1188" i="5"/>
  <c r="J1180" i="5"/>
  <c r="H1180" i="5" s="1"/>
  <c r="H1159" i="5"/>
  <c r="J1154" i="5"/>
  <c r="J1151" i="5"/>
  <c r="G1148" i="5"/>
  <c r="L1138" i="5"/>
  <c r="H1138" i="5" s="1"/>
  <c r="G1138" i="5"/>
  <c r="L1130" i="5"/>
  <c r="G1130" i="5"/>
  <c r="J1117" i="5"/>
  <c r="G1117" i="5"/>
  <c r="G1095" i="5"/>
  <c r="K1063" i="5"/>
  <c r="L1063" i="5" s="1"/>
  <c r="J1042" i="5"/>
  <c r="H1042" i="5" s="1"/>
  <c r="G1042" i="5"/>
  <c r="J1034" i="5"/>
  <c r="N986" i="5"/>
  <c r="I170" i="4" s="1"/>
  <c r="N962" i="5"/>
  <c r="I167" i="4" s="1"/>
  <c r="J958" i="5"/>
  <c r="J898" i="5"/>
  <c r="J803" i="5"/>
  <c r="H803" i="5" s="1"/>
  <c r="G803" i="5"/>
  <c r="G636" i="5"/>
  <c r="L636" i="5"/>
  <c r="H622" i="5"/>
  <c r="J456" i="5"/>
  <c r="N399" i="5"/>
  <c r="I85" i="4" s="1"/>
  <c r="M397" i="5" s="1"/>
  <c r="N397" i="5" s="1"/>
  <c r="N396" i="5" s="1"/>
  <c r="I84" i="4" s="1"/>
  <c r="J216" i="5"/>
  <c r="K857" i="5"/>
  <c r="K905" i="5"/>
  <c r="J1176" i="5"/>
  <c r="H1176" i="5" s="1"/>
  <c r="G1176" i="5"/>
  <c r="J1038" i="5"/>
  <c r="K523" i="5"/>
  <c r="K764" i="5"/>
  <c r="K302" i="5"/>
  <c r="K619" i="5"/>
  <c r="L619" i="5" s="1"/>
  <c r="K613" i="5"/>
  <c r="K533" i="5"/>
  <c r="K607" i="5"/>
  <c r="K663" i="5"/>
  <c r="K625" i="5"/>
  <c r="L625" i="5" s="1"/>
  <c r="K967" i="5"/>
  <c r="K991" i="5"/>
  <c r="K983" i="5"/>
  <c r="K852" i="5"/>
  <c r="K900" i="5"/>
  <c r="K743" i="5"/>
  <c r="L743" i="5" s="1"/>
  <c r="H743" i="5" s="1"/>
  <c r="K772" i="5"/>
  <c r="K503" i="5"/>
  <c r="L503" i="5" s="1"/>
  <c r="K599" i="5"/>
  <c r="K577" i="5"/>
  <c r="L577" i="5" s="1"/>
  <c r="H577" i="5" s="1"/>
  <c r="K463" i="5"/>
  <c r="L463" i="5" s="1"/>
  <c r="L458" i="5" s="1"/>
  <c r="H95" i="4" s="1"/>
  <c r="K652" i="5"/>
  <c r="L652" i="5" s="1"/>
  <c r="H652" i="5" s="1"/>
  <c r="K470" i="5"/>
  <c r="K585" i="5"/>
  <c r="K477" i="5"/>
  <c r="L477" i="5" s="1"/>
  <c r="L472" i="5" s="1"/>
  <c r="H97" i="4" s="1"/>
  <c r="K660" i="5"/>
  <c r="K593" i="5"/>
  <c r="K569" i="5"/>
  <c r="K644" i="5"/>
  <c r="L644" i="5" s="1"/>
  <c r="K449" i="5"/>
  <c r="L449" i="5" s="1"/>
  <c r="L444" i="5" s="1"/>
  <c r="H93" i="4" s="1"/>
  <c r="F73" i="4"/>
  <c r="M1233" i="5"/>
  <c r="J1205" i="5"/>
  <c r="H1205" i="5" s="1"/>
  <c r="J1175" i="5"/>
  <c r="G1175" i="5"/>
  <c r="H1168" i="5"/>
  <c r="G1141" i="5"/>
  <c r="J1141" i="5"/>
  <c r="L1133" i="5"/>
  <c r="H1133" i="5" s="1"/>
  <c r="G1133" i="5"/>
  <c r="J1129" i="5"/>
  <c r="J1124" i="5"/>
  <c r="H1124" i="5" s="1"/>
  <c r="H1107" i="5"/>
  <c r="G1104" i="5"/>
  <c r="H1093" i="5"/>
  <c r="H1072" i="5"/>
  <c r="J1061" i="5"/>
  <c r="G1061" i="5"/>
  <c r="J1039" i="5"/>
  <c r="H1026" i="5"/>
  <c r="G992" i="5"/>
  <c r="J962" i="5"/>
  <c r="G940" i="5"/>
  <c r="G622" i="5"/>
  <c r="K757" i="5"/>
  <c r="L757" i="5" s="1"/>
  <c r="H757" i="5" s="1"/>
  <c r="K786" i="5"/>
  <c r="K808" i="5"/>
  <c r="L808" i="5" s="1"/>
  <c r="K965" i="5"/>
  <c r="K989" i="5"/>
  <c r="K981" i="5"/>
  <c r="L981" i="5" s="1"/>
  <c r="H981" i="5" s="1"/>
  <c r="K868" i="5"/>
  <c r="K912" i="5"/>
  <c r="K851" i="5"/>
  <c r="K899" i="5"/>
  <c r="K759" i="5"/>
  <c r="L759" i="5" s="1"/>
  <c r="H759" i="5" s="1"/>
  <c r="K788" i="5"/>
  <c r="K833" i="5"/>
  <c r="K810" i="5"/>
  <c r="K502" i="5"/>
  <c r="L502" i="5" s="1"/>
  <c r="K598" i="5"/>
  <c r="K456" i="5"/>
  <c r="L456" i="5" s="1"/>
  <c r="K442" i="5"/>
  <c r="K206" i="5"/>
  <c r="L206" i="5" s="1"/>
  <c r="H206" i="5" s="1"/>
  <c r="K218" i="5"/>
  <c r="K748" i="5"/>
  <c r="L748" i="5" s="1"/>
  <c r="H748" i="5" s="1"/>
  <c r="K870" i="5"/>
  <c r="L870" i="5" s="1"/>
  <c r="H870" i="5" s="1"/>
  <c r="K859" i="5"/>
  <c r="K882" i="5"/>
  <c r="K394" i="5"/>
  <c r="L394" i="5" s="1"/>
  <c r="K408" i="5"/>
  <c r="K777" i="5"/>
  <c r="K824" i="5"/>
  <c r="K800" i="5"/>
  <c r="K907" i="5"/>
  <c r="K914" i="5"/>
  <c r="K926" i="5"/>
  <c r="L926" i="5" s="1"/>
  <c r="K1092" i="5"/>
  <c r="L1092" i="5" s="1"/>
  <c r="H1092" i="5" s="1"/>
  <c r="M1047" i="5"/>
  <c r="N1047" i="5" s="1"/>
  <c r="M1058" i="5"/>
  <c r="N1058" i="5" s="1"/>
  <c r="M995" i="5"/>
  <c r="N995" i="5" s="1"/>
  <c r="K1281" i="5"/>
  <c r="L1281" i="5" s="1"/>
  <c r="H1281" i="5" s="1"/>
  <c r="H1160" i="5"/>
  <c r="L1156" i="5"/>
  <c r="G1093" i="5"/>
  <c r="H1091" i="5"/>
  <c r="J1044" i="5"/>
  <c r="J1036" i="5"/>
  <c r="K1018" i="5"/>
  <c r="L1018" i="5" s="1"/>
  <c r="K1016" i="5"/>
  <c r="L1016" i="5" s="1"/>
  <c r="K1014" i="5"/>
  <c r="L1014" i="5" s="1"/>
  <c r="K1010" i="5"/>
  <c r="L1010" i="5" s="1"/>
  <c r="K1008" i="5"/>
  <c r="L1008" i="5" s="1"/>
  <c r="K1006" i="5"/>
  <c r="L1006" i="5" s="1"/>
  <c r="H984" i="5"/>
  <c r="K975" i="5"/>
  <c r="L975" i="5" s="1"/>
  <c r="K973" i="5"/>
  <c r="L973" i="5" s="1"/>
  <c r="K971" i="5"/>
  <c r="L971" i="5" s="1"/>
  <c r="H968" i="5"/>
  <c r="J960" i="5"/>
  <c r="H960" i="5" s="1"/>
  <c r="G960" i="5"/>
  <c r="G871" i="5"/>
  <c r="J871" i="5"/>
  <c r="H871" i="5" s="1"/>
  <c r="N778" i="5"/>
  <c r="J625" i="5"/>
  <c r="G427" i="5"/>
  <c r="J427" i="5"/>
  <c r="G423" i="5"/>
  <c r="L423" i="5"/>
  <c r="H423" i="5" s="1"/>
  <c r="K964" i="5"/>
  <c r="K988" i="5"/>
  <c r="K980" i="5"/>
  <c r="L980" i="5" s="1"/>
  <c r="H980" i="5" s="1"/>
  <c r="K867" i="5"/>
  <c r="L867" i="5" s="1"/>
  <c r="K911" i="5"/>
  <c r="L911" i="5" s="1"/>
  <c r="H911" i="5" s="1"/>
  <c r="K758" i="5"/>
  <c r="L758" i="5" s="1"/>
  <c r="H758" i="5" s="1"/>
  <c r="K787" i="5"/>
  <c r="K832" i="5"/>
  <c r="K809" i="5"/>
  <c r="L809" i="5" s="1"/>
  <c r="H809" i="5" s="1"/>
  <c r="G690" i="5"/>
  <c r="L690" i="5"/>
  <c r="H690" i="5" s="1"/>
  <c r="K539" i="5"/>
  <c r="K501" i="5"/>
  <c r="K597" i="5"/>
  <c r="K204" i="5"/>
  <c r="K745" i="5"/>
  <c r="L745" i="5" s="1"/>
  <c r="H745" i="5" s="1"/>
  <c r="K774" i="5"/>
  <c r="K821" i="5"/>
  <c r="K797" i="5"/>
  <c r="N1187" i="5"/>
  <c r="I193" i="4" s="1"/>
  <c r="J1181" i="5"/>
  <c r="J1142" i="5"/>
  <c r="L1131" i="5"/>
  <c r="G1102" i="5"/>
  <c r="G1091" i="5"/>
  <c r="J1041" i="5"/>
  <c r="H998" i="5"/>
  <c r="L953" i="5"/>
  <c r="H165" i="4" s="1"/>
  <c r="H934" i="5"/>
  <c r="G891" i="5"/>
  <c r="J891" i="5"/>
  <c r="H891" i="5" s="1"/>
  <c r="J467" i="5"/>
  <c r="G467" i="5"/>
  <c r="J442" i="5"/>
  <c r="G285" i="5"/>
  <c r="L285" i="5"/>
  <c r="H285" i="5" s="1"/>
  <c r="L1104" i="5"/>
  <c r="H1104" i="5" s="1"/>
  <c r="L1102" i="5"/>
  <c r="H1102" i="5" s="1"/>
  <c r="G1076" i="5"/>
  <c r="J1065" i="5"/>
  <c r="H1065" i="5" s="1"/>
  <c r="J1063" i="5"/>
  <c r="G1030" i="5"/>
  <c r="J1020" i="5"/>
  <c r="J1019" i="5"/>
  <c r="J1018" i="5"/>
  <c r="H1018" i="5" s="1"/>
  <c r="J1017" i="5"/>
  <c r="J1016" i="5"/>
  <c r="J1015" i="5"/>
  <c r="J1014" i="5"/>
  <c r="J1013" i="5"/>
  <c r="J1012" i="5"/>
  <c r="J1011" i="5"/>
  <c r="J1010" i="5"/>
  <c r="J1009" i="5"/>
  <c r="J1008" i="5"/>
  <c r="J1007" i="5"/>
  <c r="J1006" i="5"/>
  <c r="G998" i="5"/>
  <c r="G997" i="5"/>
  <c r="L992" i="5"/>
  <c r="H992" i="5" s="1"/>
  <c r="J986" i="5"/>
  <c r="J976" i="5"/>
  <c r="H976" i="5" s="1"/>
  <c r="J975" i="5"/>
  <c r="J974" i="5"/>
  <c r="H974" i="5" s="1"/>
  <c r="J973" i="5"/>
  <c r="J972" i="5"/>
  <c r="H972" i="5" s="1"/>
  <c r="J971" i="5"/>
  <c r="G955" i="5"/>
  <c r="G954" i="5"/>
  <c r="J941" i="5"/>
  <c r="H941" i="5" s="1"/>
  <c r="J940" i="5"/>
  <c r="G935" i="5"/>
  <c r="G934" i="5"/>
  <c r="L925" i="5"/>
  <c r="H925" i="5" s="1"/>
  <c r="H913" i="5"/>
  <c r="G887" i="5"/>
  <c r="G867" i="5"/>
  <c r="N834" i="5"/>
  <c r="H834" i="5" s="1"/>
  <c r="N780" i="5"/>
  <c r="H780" i="5" s="1"/>
  <c r="N763" i="5"/>
  <c r="I144" i="4" s="1"/>
  <c r="J749" i="5"/>
  <c r="N735" i="5"/>
  <c r="N733" i="5" s="1"/>
  <c r="I142" i="4" s="1"/>
  <c r="H734" i="5"/>
  <c r="J713" i="5"/>
  <c r="H687" i="5"/>
  <c r="N668" i="5"/>
  <c r="I130" i="4" s="1"/>
  <c r="G642" i="5"/>
  <c r="J642" i="5"/>
  <c r="H642" i="5" s="1"/>
  <c r="J635" i="5"/>
  <c r="J612" i="5"/>
  <c r="H600" i="5"/>
  <c r="G556" i="5"/>
  <c r="L556" i="5"/>
  <c r="H556" i="5" s="1"/>
  <c r="H490" i="5"/>
  <c r="G435" i="5"/>
  <c r="J433" i="5"/>
  <c r="G433" i="5"/>
  <c r="L417" i="5"/>
  <c r="H920" i="5"/>
  <c r="G919" i="5"/>
  <c r="H840" i="5"/>
  <c r="H818" i="5"/>
  <c r="H731" i="5"/>
  <c r="G680" i="5"/>
  <c r="J680" i="5"/>
  <c r="H680" i="5" s="1"/>
  <c r="H650" i="5"/>
  <c r="J627" i="5"/>
  <c r="G600" i="5"/>
  <c r="H592" i="5"/>
  <c r="N499" i="5"/>
  <c r="I102" i="4" s="1"/>
  <c r="H454" i="5"/>
  <c r="J449" i="5"/>
  <c r="G411" i="5"/>
  <c r="J411" i="5"/>
  <c r="G393" i="5"/>
  <c r="J391" i="5"/>
  <c r="H391" i="5" s="1"/>
  <c r="G391" i="5"/>
  <c r="H331" i="5"/>
  <c r="J330" i="5"/>
  <c r="J72" i="5"/>
  <c r="G1002" i="5"/>
  <c r="G968" i="5"/>
  <c r="K841" i="5"/>
  <c r="G725" i="5"/>
  <c r="L725" i="5"/>
  <c r="H725" i="5" s="1"/>
  <c r="J715" i="5"/>
  <c r="G691" i="5"/>
  <c r="L691" i="5"/>
  <c r="H691" i="5" s="1"/>
  <c r="H658" i="5"/>
  <c r="G650" i="5"/>
  <c r="J644" i="5"/>
  <c r="H604" i="5"/>
  <c r="G577" i="5"/>
  <c r="J538" i="5"/>
  <c r="J503" i="5"/>
  <c r="G476" i="5"/>
  <c r="J474" i="5"/>
  <c r="G474" i="5"/>
  <c r="J463" i="5"/>
  <c r="H463" i="5" s="1"/>
  <c r="G461" i="5"/>
  <c r="N444" i="5"/>
  <c r="I93" i="4" s="1"/>
  <c r="J350" i="5"/>
  <c r="G350" i="5"/>
  <c r="H347" i="5"/>
  <c r="J346" i="5"/>
  <c r="N251" i="5"/>
  <c r="G251" i="5"/>
  <c r="H226" i="5"/>
  <c r="J221" i="5"/>
  <c r="H222" i="5"/>
  <c r="J195" i="5"/>
  <c r="J926" i="5"/>
  <c r="J921" i="5"/>
  <c r="J885" i="5"/>
  <c r="J869" i="5"/>
  <c r="H869" i="5" s="1"/>
  <c r="G864" i="5"/>
  <c r="G801" i="5"/>
  <c r="G796" i="5"/>
  <c r="J760" i="5"/>
  <c r="H760" i="5" s="1"/>
  <c r="J752" i="5"/>
  <c r="H752" i="5" s="1"/>
  <c r="J742" i="5"/>
  <c r="H742" i="5" s="1"/>
  <c r="J712" i="5"/>
  <c r="K692" i="5"/>
  <c r="G641" i="5"/>
  <c r="J641" i="5"/>
  <c r="H641" i="5" s="1"/>
  <c r="N595" i="5"/>
  <c r="I119" i="4" s="1"/>
  <c r="L555" i="5"/>
  <c r="G486" i="5"/>
  <c r="J486" i="5"/>
  <c r="N472" i="5"/>
  <c r="I97" i="4" s="1"/>
  <c r="J468" i="5"/>
  <c r="H468" i="5" s="1"/>
  <c r="G468" i="5"/>
  <c r="N458" i="5"/>
  <c r="I95" i="4" s="1"/>
  <c r="H377" i="5"/>
  <c r="G318" i="5"/>
  <c r="J318" i="5"/>
  <c r="J301" i="5"/>
  <c r="N292" i="5"/>
  <c r="I62" i="4" s="1"/>
  <c r="M290" i="5" s="1"/>
  <c r="N290" i="5" s="1"/>
  <c r="N288" i="5" s="1"/>
  <c r="I61" i="4" s="1"/>
  <c r="N862" i="5"/>
  <c r="I151" i="4" s="1"/>
  <c r="M856" i="5" s="1"/>
  <c r="N856" i="5" s="1"/>
  <c r="N850" i="5" s="1"/>
  <c r="I150" i="4" s="1"/>
  <c r="M846" i="5" s="1"/>
  <c r="N846" i="5" s="1"/>
  <c r="G819" i="5"/>
  <c r="N723" i="5"/>
  <c r="I140" i="4" s="1"/>
  <c r="N689" i="5"/>
  <c r="I134" i="4" s="1"/>
  <c r="M685" i="5" s="1"/>
  <c r="N685" i="5" s="1"/>
  <c r="N682" i="5" s="1"/>
  <c r="I133" i="4" s="1"/>
  <c r="G626" i="5"/>
  <c r="J626" i="5"/>
  <c r="H626" i="5" s="1"/>
  <c r="G548" i="5"/>
  <c r="J548" i="5"/>
  <c r="H548" i="5" s="1"/>
  <c r="G508" i="5"/>
  <c r="J508" i="5"/>
  <c r="H508" i="5" s="1"/>
  <c r="N426" i="5"/>
  <c r="I90" i="4" s="1"/>
  <c r="J910" i="5"/>
  <c r="G870" i="5"/>
  <c r="L839" i="5"/>
  <c r="H839" i="5" s="1"/>
  <c r="H729" i="5"/>
  <c r="G724" i="5"/>
  <c r="L724" i="5"/>
  <c r="H724" i="5" s="1"/>
  <c r="G714" i="5"/>
  <c r="J714" i="5"/>
  <c r="H714" i="5" s="1"/>
  <c r="H702" i="5"/>
  <c r="G643" i="5"/>
  <c r="J643" i="5"/>
  <c r="H643" i="5" s="1"/>
  <c r="N624" i="5"/>
  <c r="I123" i="4" s="1"/>
  <c r="J502" i="5"/>
  <c r="J453" i="5"/>
  <c r="G453" i="5"/>
  <c r="J448" i="5"/>
  <c r="H448" i="5" s="1"/>
  <c r="G448" i="5"/>
  <c r="L426" i="5"/>
  <c r="H90" i="4" s="1"/>
  <c r="G394" i="5"/>
  <c r="G392" i="5"/>
  <c r="J392" i="5"/>
  <c r="H392" i="5" s="1"/>
  <c r="N388" i="5"/>
  <c r="I83" i="4" s="1"/>
  <c r="M386" i="5" s="1"/>
  <c r="N386" i="5" s="1"/>
  <c r="N385" i="5" s="1"/>
  <c r="I82" i="4" s="1"/>
  <c r="N362" i="5"/>
  <c r="N357" i="5"/>
  <c r="G265" i="5"/>
  <c r="J265" i="5"/>
  <c r="H243" i="5"/>
  <c r="H736" i="5"/>
  <c r="J723" i="5"/>
  <c r="J689" i="5"/>
  <c r="J628" i="5"/>
  <c r="H559" i="5"/>
  <c r="J550" i="5"/>
  <c r="H521" i="5"/>
  <c r="G475" i="5"/>
  <c r="J475" i="5"/>
  <c r="H475" i="5" s="1"/>
  <c r="G460" i="5"/>
  <c r="J460" i="5"/>
  <c r="G414" i="5"/>
  <c r="N414" i="5"/>
  <c r="N413" i="5" s="1"/>
  <c r="I87" i="4" s="1"/>
  <c r="H339" i="5"/>
  <c r="G303" i="5"/>
  <c r="L303" i="5"/>
  <c r="H303" i="5" s="1"/>
  <c r="H328" i="5"/>
  <c r="J327" i="5"/>
  <c r="L277" i="5"/>
  <c r="L259" i="5"/>
  <c r="H56" i="4" s="1"/>
  <c r="J106" i="5"/>
  <c r="G328" i="5"/>
  <c r="M315" i="5"/>
  <c r="N315" i="5" s="1"/>
  <c r="N312" i="5" s="1"/>
  <c r="I66" i="4" s="1"/>
  <c r="G223" i="5"/>
  <c r="J150" i="5"/>
  <c r="J69" i="5"/>
  <c r="H69" i="5" s="1"/>
  <c r="G69" i="5"/>
  <c r="G41" i="5"/>
  <c r="J41" i="5"/>
  <c r="I103" i="5"/>
  <c r="I176" i="5"/>
  <c r="I248" i="5"/>
  <c r="I188" i="5"/>
  <c r="F13" i="6"/>
  <c r="J819" i="5"/>
  <c r="G521" i="5"/>
  <c r="G494" i="5"/>
  <c r="J476" i="5"/>
  <c r="H476" i="5" s="1"/>
  <c r="J461" i="5"/>
  <c r="H461" i="5" s="1"/>
  <c r="J446" i="5"/>
  <c r="J435" i="5"/>
  <c r="H435" i="5" s="1"/>
  <c r="I428" i="5"/>
  <c r="G406" i="5"/>
  <c r="J393" i="5"/>
  <c r="J389" i="5"/>
  <c r="G370" i="5"/>
  <c r="J341" i="5"/>
  <c r="H341" i="5" s="1"/>
  <c r="G325" i="5"/>
  <c r="H298" i="5"/>
  <c r="H161" i="5"/>
  <c r="L158" i="5"/>
  <c r="H36" i="4" s="1"/>
  <c r="G136" i="5"/>
  <c r="G127" i="5"/>
  <c r="L127" i="5"/>
  <c r="G43" i="5"/>
  <c r="J43" i="5"/>
  <c r="H43" i="5" s="1"/>
  <c r="H13" i="5"/>
  <c r="F80" i="6"/>
  <c r="F47" i="6"/>
  <c r="F35" i="6"/>
  <c r="G504" i="5"/>
  <c r="J413" i="5"/>
  <c r="G374" i="5"/>
  <c r="H352" i="5"/>
  <c r="G347" i="5"/>
  <c r="G336" i="5"/>
  <c r="G331" i="5"/>
  <c r="G298" i="5"/>
  <c r="J268" i="5"/>
  <c r="H268" i="5" s="1"/>
  <c r="J262" i="5"/>
  <c r="H262" i="5" s="1"/>
  <c r="G243" i="5"/>
  <c r="G237" i="5"/>
  <c r="L237" i="5"/>
  <c r="J205" i="5"/>
  <c r="H205" i="5" s="1"/>
  <c r="N190" i="5"/>
  <c r="I43" i="4" s="1"/>
  <c r="H127" i="5"/>
  <c r="L113" i="5"/>
  <c r="H27" i="4" s="1"/>
  <c r="H76" i="5"/>
  <c r="J479" i="5"/>
  <c r="J477" i="5"/>
  <c r="J462" i="5"/>
  <c r="H462" i="5" s="1"/>
  <c r="J447" i="5"/>
  <c r="H447" i="5" s="1"/>
  <c r="J394" i="5"/>
  <c r="J390" i="5"/>
  <c r="G352" i="5"/>
  <c r="L333" i="5"/>
  <c r="H71" i="4" s="1"/>
  <c r="J299" i="5"/>
  <c r="H299" i="5" s="1"/>
  <c r="G299" i="5"/>
  <c r="J289" i="5"/>
  <c r="G289" i="5"/>
  <c r="L283" i="5"/>
  <c r="G266" i="5"/>
  <c r="J228" i="5"/>
  <c r="H228" i="5" s="1"/>
  <c r="G212" i="5"/>
  <c r="J145" i="5"/>
  <c r="G73" i="5"/>
  <c r="J73" i="5"/>
  <c r="H73" i="5" s="1"/>
  <c r="J31" i="5"/>
  <c r="H512" i="5"/>
  <c r="G469" i="5"/>
  <c r="G454" i="5"/>
  <c r="G439" i="5"/>
  <c r="H320" i="5"/>
  <c r="L279" i="5"/>
  <c r="H279" i="5" s="1"/>
  <c r="G279" i="5"/>
  <c r="H247" i="5"/>
  <c r="G213" i="5"/>
  <c r="J202" i="5"/>
  <c r="H202" i="5" s="1"/>
  <c r="G191" i="5"/>
  <c r="J191" i="5"/>
  <c r="J183" i="5"/>
  <c r="G183" i="5"/>
  <c r="H175" i="5"/>
  <c r="H98" i="5"/>
  <c r="G51" i="5"/>
  <c r="L51" i="5"/>
  <c r="H51" i="5" s="1"/>
  <c r="H23" i="5"/>
  <c r="I274" i="5"/>
  <c r="F29" i="6"/>
  <c r="F19" i="6"/>
  <c r="M115" i="5"/>
  <c r="N115" i="5" s="1"/>
  <c r="N113" i="5" s="1"/>
  <c r="I27" i="4" s="1"/>
  <c r="M37" i="5"/>
  <c r="N37" i="5" s="1"/>
  <c r="M32" i="5"/>
  <c r="H360" i="5"/>
  <c r="G320" i="5"/>
  <c r="J313" i="5"/>
  <c r="N264" i="5"/>
  <c r="I57" i="4" s="1"/>
  <c r="L244" i="5"/>
  <c r="J234" i="5"/>
  <c r="H234" i="5" s="1"/>
  <c r="J203" i="5"/>
  <c r="J197" i="5"/>
  <c r="H197" i="5" s="1"/>
  <c r="G116" i="5"/>
  <c r="J116" i="5"/>
  <c r="H116" i="5" s="1"/>
  <c r="J111" i="5"/>
  <c r="J108" i="5"/>
  <c r="H108" i="5" s="1"/>
  <c r="G108" i="5"/>
  <c r="G53" i="5"/>
  <c r="L53" i="5"/>
  <c r="H53" i="5" s="1"/>
  <c r="F64" i="6"/>
  <c r="G156" i="5"/>
  <c r="H119" i="5"/>
  <c r="H114" i="5"/>
  <c r="G83" i="5"/>
  <c r="I77" i="5"/>
  <c r="J59" i="5"/>
  <c r="H46" i="5"/>
  <c r="H8" i="5"/>
  <c r="L5" i="5"/>
  <c r="H4" i="4" s="1"/>
  <c r="F89" i="6"/>
  <c r="F57" i="6"/>
  <c r="F22" i="6"/>
  <c r="I286" i="5"/>
  <c r="I240" i="5"/>
  <c r="I122" i="5"/>
  <c r="F6" i="6"/>
  <c r="I366" i="5"/>
  <c r="G267" i="5"/>
  <c r="G226" i="5"/>
  <c r="N210" i="5"/>
  <c r="I46" i="4" s="1"/>
  <c r="H171" i="5"/>
  <c r="G160" i="5"/>
  <c r="G119" i="5"/>
  <c r="G114" i="5"/>
  <c r="H92" i="5"/>
  <c r="H57" i="5"/>
  <c r="G46" i="5"/>
  <c r="G13" i="5"/>
  <c r="G8" i="5"/>
  <c r="F91" i="6"/>
  <c r="F82" i="6"/>
  <c r="F66" i="6"/>
  <c r="F49" i="6"/>
  <c r="F31" i="6"/>
  <c r="F24" i="6"/>
  <c r="I180" i="5"/>
  <c r="I252" i="5"/>
  <c r="I137" i="5"/>
  <c r="F15" i="6"/>
  <c r="F8" i="6"/>
  <c r="I168" i="5"/>
  <c r="I162" i="5"/>
  <c r="M155" i="5"/>
  <c r="N155" i="5" s="1"/>
  <c r="N153" i="5" s="1"/>
  <c r="I35" i="4" s="1"/>
  <c r="M150" i="5"/>
  <c r="N150" i="5" s="1"/>
  <c r="N148" i="5" s="1"/>
  <c r="I34" i="4" s="1"/>
  <c r="I27" i="5"/>
  <c r="I22" i="5"/>
  <c r="I17" i="5"/>
  <c r="I356" i="5"/>
  <c r="I52" i="5"/>
  <c r="I47" i="5"/>
  <c r="I82" i="5"/>
  <c r="H132" i="5"/>
  <c r="G78" i="5"/>
  <c r="G76" i="5"/>
  <c r="G18" i="5"/>
  <c r="H11" i="5"/>
  <c r="F30" i="6"/>
  <c r="F21" i="6"/>
  <c r="F14" i="6"/>
  <c r="F5" i="6"/>
  <c r="I378" i="5"/>
  <c r="I361" i="5"/>
  <c r="M319" i="5"/>
  <c r="N319" i="5" s="1"/>
  <c r="N317" i="5" s="1"/>
  <c r="I67" i="4" s="1"/>
  <c r="I314" i="5"/>
  <c r="G161" i="5"/>
  <c r="L153" i="5"/>
  <c r="H35" i="4" s="1"/>
  <c r="H136" i="5"/>
  <c r="G132" i="5"/>
  <c r="M126" i="5"/>
  <c r="N126" i="5" s="1"/>
  <c r="N124" i="5" s="1"/>
  <c r="I29" i="4" s="1"/>
  <c r="H16" i="5"/>
  <c r="F74" i="6"/>
  <c r="F67" i="6"/>
  <c r="F39" i="6"/>
  <c r="F32" i="6"/>
  <c r="F23" i="6"/>
  <c r="F16" i="6"/>
  <c r="I93" i="5"/>
  <c r="I131" i="5"/>
  <c r="I87" i="5"/>
  <c r="F7" i="6"/>
  <c r="M7" i="5"/>
  <c r="N7" i="5" s="1"/>
  <c r="M233" i="5"/>
  <c r="N233" i="5" s="1"/>
  <c r="M141" i="5"/>
  <c r="F85" i="6"/>
  <c r="F83" i="6"/>
  <c r="F81" i="6"/>
  <c r="F79" i="6"/>
  <c r="F75" i="6"/>
  <c r="F73" i="6"/>
  <c r="F65" i="6"/>
  <c r="F63" i="6"/>
  <c r="F61" i="6"/>
  <c r="F59" i="6"/>
  <c r="F55" i="6"/>
  <c r="F53" i="6"/>
  <c r="F50" i="6"/>
  <c r="F48" i="6"/>
  <c r="F46" i="6"/>
  <c r="F44" i="6"/>
  <c r="F42" i="6"/>
  <c r="F38" i="6"/>
  <c r="F18" i="6"/>
  <c r="N254" i="5" l="1"/>
  <c r="I55" i="4" s="1"/>
  <c r="J113" i="5"/>
  <c r="L694" i="5"/>
  <c r="H135" i="4" s="1"/>
  <c r="J322" i="5"/>
  <c r="H718" i="5"/>
  <c r="L1198" i="5"/>
  <c r="H195" i="4" s="1"/>
  <c r="L1167" i="5"/>
  <c r="H190" i="4" s="1"/>
  <c r="L1146" i="5"/>
  <c r="H187" i="4" s="1"/>
  <c r="H1179" i="5"/>
  <c r="G1205" i="5"/>
  <c r="N1174" i="5"/>
  <c r="I191" i="4" s="1"/>
  <c r="H555" i="5"/>
  <c r="N1167" i="5"/>
  <c r="I190" i="4" s="1"/>
  <c r="H421" i="5"/>
  <c r="H1324" i="5"/>
  <c r="N699" i="5"/>
  <c r="I136" i="4" s="1"/>
  <c r="N85" i="5"/>
  <c r="I21" i="4" s="1"/>
  <c r="L630" i="23"/>
  <c r="H124" i="22" s="1"/>
  <c r="L672" i="23"/>
  <c r="H131" i="22" s="1"/>
  <c r="N733" i="23"/>
  <c r="I142" i="22" s="1"/>
  <c r="N231" i="23"/>
  <c r="I50" i="22" s="1"/>
  <c r="L728" i="23"/>
  <c r="H141" i="22" s="1"/>
  <c r="L723" i="23"/>
  <c r="H140" i="22" s="1"/>
  <c r="N30" i="23"/>
  <c r="I9" i="22" s="1"/>
  <c r="L254" i="23"/>
  <c r="H55" i="22" s="1"/>
  <c r="L30" i="5"/>
  <c r="H9" i="4" s="1"/>
  <c r="L1101" i="23"/>
  <c r="H180" i="22" s="1"/>
  <c r="K1096" i="23" s="1"/>
  <c r="L1096" i="23" s="1"/>
  <c r="L15" i="5"/>
  <c r="H6" i="4" s="1"/>
  <c r="H1151" i="5"/>
  <c r="L451" i="5"/>
  <c r="H94" i="4" s="1"/>
  <c r="H1142" i="5"/>
  <c r="N1199" i="5"/>
  <c r="H1199" i="5" s="1"/>
  <c r="G1199" i="5"/>
  <c r="N92" i="5"/>
  <c r="G92" i="5"/>
  <c r="J1132" i="5"/>
  <c r="G1132" i="5"/>
  <c r="L950" i="5"/>
  <c r="G950" i="5"/>
  <c r="L1181" i="5"/>
  <c r="H1181" i="5" s="1"/>
  <c r="G1181" i="5"/>
  <c r="G149" i="5"/>
  <c r="J149" i="5"/>
  <c r="G154" i="5"/>
  <c r="J154" i="5"/>
  <c r="J1313" i="5"/>
  <c r="G1313" i="5"/>
  <c r="J1161" i="5"/>
  <c r="G1161" i="5"/>
  <c r="J1201" i="5"/>
  <c r="H1201" i="5" s="1"/>
  <c r="G1201" i="5"/>
  <c r="J1143" i="5"/>
  <c r="G1143" i="5"/>
  <c r="J1136" i="5"/>
  <c r="G1136" i="5"/>
  <c r="N673" i="5"/>
  <c r="H673" i="5" s="1"/>
  <c r="G673" i="5"/>
  <c r="G522" i="5"/>
  <c r="L522" i="5"/>
  <c r="H522" i="5" s="1"/>
  <c r="L401" i="5"/>
  <c r="H401" i="5" s="1"/>
  <c r="G401" i="5"/>
  <c r="N543" i="23"/>
  <c r="N542" i="23" s="1"/>
  <c r="I110" i="22" s="1"/>
  <c r="G543" i="23"/>
  <c r="N543" i="5"/>
  <c r="N542" i="5" s="1"/>
  <c r="I110" i="4" s="1"/>
  <c r="G543" i="5"/>
  <c r="L390" i="5"/>
  <c r="G390" i="5"/>
  <c r="L686" i="5"/>
  <c r="H686" i="5" s="1"/>
  <c r="G686" i="5"/>
  <c r="L1212" i="5"/>
  <c r="G1212" i="5"/>
  <c r="J678" i="5"/>
  <c r="G678" i="5"/>
  <c r="G1178" i="5"/>
  <c r="J1178" i="5"/>
  <c r="H1178" i="5" s="1"/>
  <c r="N377" i="5"/>
  <c r="N376" i="5" s="1"/>
  <c r="I80" i="4" s="1"/>
  <c r="G377" i="5"/>
  <c r="J86" i="5"/>
  <c r="H86" i="5" s="1"/>
  <c r="G86" i="5"/>
  <c r="G886" i="5"/>
  <c r="L886" i="5"/>
  <c r="L216" i="5"/>
  <c r="G216" i="5"/>
  <c r="L551" i="5"/>
  <c r="G551" i="5"/>
  <c r="L255" i="5"/>
  <c r="G255" i="5"/>
  <c r="N195" i="5"/>
  <c r="N194" i="5" s="1"/>
  <c r="I44" i="4" s="1"/>
  <c r="G195" i="5"/>
  <c r="G404" i="5"/>
  <c r="L404" i="5"/>
  <c r="H404" i="5" s="1"/>
  <c r="N1204" i="5"/>
  <c r="G1204" i="5"/>
  <c r="N1147" i="5"/>
  <c r="G1147" i="5"/>
  <c r="N706" i="5"/>
  <c r="G706" i="5"/>
  <c r="J165" i="5"/>
  <c r="G165" i="5"/>
  <c r="N106" i="5"/>
  <c r="N105" i="5" s="1"/>
  <c r="I25" i="4" s="1"/>
  <c r="G106" i="5"/>
  <c r="N81" i="5"/>
  <c r="G81" i="5"/>
  <c r="N1179" i="23"/>
  <c r="G1179" i="23"/>
  <c r="N1185" i="5"/>
  <c r="N1184" i="5" s="1"/>
  <c r="I192" i="4" s="1"/>
  <c r="G1185" i="5"/>
  <c r="N1131" i="5"/>
  <c r="G1131" i="5"/>
  <c r="J277" i="5"/>
  <c r="H277" i="5" s="1"/>
  <c r="G277" i="5"/>
  <c r="H1262" i="5"/>
  <c r="M1264" i="5"/>
  <c r="H603" i="5"/>
  <c r="J595" i="5"/>
  <c r="G119" i="4" s="1"/>
  <c r="M1069" i="5"/>
  <c r="N1069" i="5" s="1"/>
  <c r="M1023" i="5"/>
  <c r="N1023" i="5" s="1"/>
  <c r="M573" i="5"/>
  <c r="N573" i="5" s="1"/>
  <c r="N571" i="5" s="1"/>
  <c r="I116" i="4" s="1"/>
  <c r="M640" i="5"/>
  <c r="N640" i="5" s="1"/>
  <c r="N638" i="5" s="1"/>
  <c r="I126" i="4" s="1"/>
  <c r="K1064" i="5"/>
  <c r="L1064" i="5" s="1"/>
  <c r="K1001" i="5"/>
  <c r="L1001" i="5" s="1"/>
  <c r="K640" i="5"/>
  <c r="L640" i="5" s="1"/>
  <c r="L638" i="5" s="1"/>
  <c r="H126" i="4" s="1"/>
  <c r="K1029" i="5"/>
  <c r="L1029" i="5" s="1"/>
  <c r="K770" i="5"/>
  <c r="L770" i="5" s="1"/>
  <c r="K201" i="5"/>
  <c r="L201" i="5" s="1"/>
  <c r="K741" i="5"/>
  <c r="L741" i="5" s="1"/>
  <c r="K817" i="5"/>
  <c r="L817" i="5" s="1"/>
  <c r="K795" i="5"/>
  <c r="L795" i="5" s="1"/>
  <c r="I741" i="5"/>
  <c r="J741" i="5" s="1"/>
  <c r="I201" i="5"/>
  <c r="L628" i="5"/>
  <c r="G628" i="5"/>
  <c r="L755" i="5"/>
  <c r="H755" i="5" s="1"/>
  <c r="G755" i="5"/>
  <c r="G1352" i="5"/>
  <c r="H1019" i="5"/>
  <c r="G477" i="5"/>
  <c r="G1008" i="5"/>
  <c r="G1037" i="5"/>
  <c r="G854" i="5"/>
  <c r="H1043" i="5"/>
  <c r="G1345" i="5"/>
  <c r="N1348" i="5"/>
  <c r="G619" i="5"/>
  <c r="H1007" i="5"/>
  <c r="G1019" i="5"/>
  <c r="G1043" i="5"/>
  <c r="G911" i="5"/>
  <c r="G652" i="5"/>
  <c r="H1009" i="5"/>
  <c r="H1017" i="5"/>
  <c r="L400" i="5"/>
  <c r="H400" i="5" s="1"/>
  <c r="G972" i="5"/>
  <c r="G1028" i="5"/>
  <c r="G1036" i="5"/>
  <c r="G402" i="5"/>
  <c r="G1017" i="5"/>
  <c r="G506" i="5"/>
  <c r="G863" i="5"/>
  <c r="G890" i="5"/>
  <c r="G463" i="5"/>
  <c r="G669" i="5"/>
  <c r="L618" i="5"/>
  <c r="H122" i="4" s="1"/>
  <c r="H1037" i="5"/>
  <c r="G1339" i="5"/>
  <c r="N873" i="5"/>
  <c r="I153" i="4" s="1"/>
  <c r="M848" i="5" s="1"/>
  <c r="N848" i="5" s="1"/>
  <c r="N845" i="5" s="1"/>
  <c r="I149" i="4" s="1"/>
  <c r="G389" i="5"/>
  <c r="G1006" i="5"/>
  <c r="M923" i="5"/>
  <c r="N923" i="5" s="1"/>
  <c r="L1338" i="5"/>
  <c r="H217" i="4" s="1"/>
  <c r="K1330" i="5" s="1"/>
  <c r="L1330" i="5" s="1"/>
  <c r="L1326" i="5" s="1"/>
  <c r="H215" i="4" s="1"/>
  <c r="H203" i="5"/>
  <c r="H1011" i="5"/>
  <c r="G1014" i="5"/>
  <c r="G1044" i="5"/>
  <c r="G1039" i="5"/>
  <c r="N1353" i="5"/>
  <c r="H946" i="5"/>
  <c r="H627" i="5"/>
  <c r="G1041" i="5"/>
  <c r="H1044" i="5"/>
  <c r="H1039" i="5"/>
  <c r="G449" i="5"/>
  <c r="H393" i="5"/>
  <c r="H1010" i="5"/>
  <c r="G1010" i="5"/>
  <c r="G627" i="5"/>
  <c r="G756" i="5"/>
  <c r="H1041" i="5"/>
  <c r="G1034" i="5"/>
  <c r="H1014" i="5"/>
  <c r="G621" i="5"/>
  <c r="G615" i="5"/>
  <c r="G1007" i="5"/>
  <c r="H1328" i="5"/>
  <c r="H703" i="5"/>
  <c r="H1331" i="5"/>
  <c r="H696" i="5"/>
  <c r="K1309" i="5"/>
  <c r="L1309" i="5" s="1"/>
  <c r="N359" i="5"/>
  <c r="I77" i="4" s="1"/>
  <c r="L312" i="5"/>
  <c r="H66" i="4" s="1"/>
  <c r="G99" i="5"/>
  <c r="M1292" i="5"/>
  <c r="N1292" i="5" s="1"/>
  <c r="G430" i="5"/>
  <c r="H284" i="5"/>
  <c r="N369" i="5"/>
  <c r="I79" i="4" s="1"/>
  <c r="G383" i="23"/>
  <c r="N1112" i="5"/>
  <c r="I182" i="4" s="1"/>
  <c r="M1109" i="5" s="1"/>
  <c r="N1109" i="5" s="1"/>
  <c r="G1307" i="5"/>
  <c r="G696" i="5"/>
  <c r="H1066" i="5"/>
  <c r="H99" i="5"/>
  <c r="L270" i="5"/>
  <c r="H58" i="4" s="1"/>
  <c r="G1328" i="5"/>
  <c r="N91" i="5"/>
  <c r="I22" i="4" s="1"/>
  <c r="G424" i="5"/>
  <c r="H244" i="5"/>
  <c r="H373" i="5"/>
  <c r="H1077" i="5"/>
  <c r="N45" i="5"/>
  <c r="I12" i="4" s="1"/>
  <c r="G362" i="5"/>
  <c r="G48" i="5"/>
  <c r="G1055" i="5"/>
  <c r="J1307" i="5"/>
  <c r="H1307" i="5" s="1"/>
  <c r="N711" i="5"/>
  <c r="I138" i="4" s="1"/>
  <c r="H778" i="5"/>
  <c r="G778" i="5"/>
  <c r="N225" i="5"/>
  <c r="I49" i="4" s="1"/>
  <c r="H1114" i="5"/>
  <c r="H1113" i="5"/>
  <c r="G1103" i="5"/>
  <c r="H1298" i="5"/>
  <c r="G371" i="5"/>
  <c r="N118" i="5"/>
  <c r="I28" i="4" s="1"/>
  <c r="G735" i="5"/>
  <c r="J97" i="5"/>
  <c r="G23" i="4" s="1"/>
  <c r="G335" i="5"/>
  <c r="H382" i="5"/>
  <c r="G167" i="5"/>
  <c r="G89" i="5"/>
  <c r="L359" i="5"/>
  <c r="H77" i="4" s="1"/>
  <c r="L124" i="5"/>
  <c r="H29" i="4" s="1"/>
  <c r="J717" i="5"/>
  <c r="G139" i="4" s="1"/>
  <c r="H120" i="5"/>
  <c r="H278" i="5"/>
  <c r="H713" i="5"/>
  <c r="N381" i="5"/>
  <c r="I81" i="4" s="1"/>
  <c r="H167" i="5"/>
  <c r="G713" i="5"/>
  <c r="H192" i="5"/>
  <c r="H324" i="5"/>
  <c r="H238" i="5"/>
  <c r="H719" i="5"/>
  <c r="H707" i="5"/>
  <c r="H1329" i="5"/>
  <c r="J124" i="5"/>
  <c r="G29" i="4" s="1"/>
  <c r="H94" i="5"/>
  <c r="H749" i="5"/>
  <c r="G719" i="5"/>
  <c r="H1031" i="5"/>
  <c r="G1114" i="5"/>
  <c r="G703" i="5"/>
  <c r="G310" i="5"/>
  <c r="L164" i="5"/>
  <c r="H37" i="4" s="1"/>
  <c r="G324" i="5"/>
  <c r="H229" i="5"/>
  <c r="G1113" i="5"/>
  <c r="G1066" i="5"/>
  <c r="H89" i="5"/>
  <c r="L699" i="5"/>
  <c r="H136" i="4" s="1"/>
  <c r="G166" i="5"/>
  <c r="H233" i="5"/>
  <c r="N236" i="5"/>
  <c r="I51" i="4" s="1"/>
  <c r="G1298" i="5"/>
  <c r="G261" i="5"/>
  <c r="J761" i="5"/>
  <c r="H761" i="5" s="1"/>
  <c r="H835" i="5"/>
  <c r="J705" i="5"/>
  <c r="G137" i="4" s="1"/>
  <c r="H256" i="5"/>
  <c r="G351" i="5"/>
  <c r="G1327" i="5"/>
  <c r="H674" i="5"/>
  <c r="G12" i="5"/>
  <c r="H166" i="5"/>
  <c r="G256" i="5"/>
  <c r="G239" i="5"/>
  <c r="G357" i="5"/>
  <c r="G674" i="5"/>
  <c r="G94" i="5"/>
  <c r="H172" i="5"/>
  <c r="H357" i="5"/>
  <c r="G1329" i="5"/>
  <c r="J1297" i="5"/>
  <c r="H1297" i="5" s="1"/>
  <c r="G120" i="5"/>
  <c r="G835" i="5"/>
  <c r="G1097" i="5"/>
  <c r="J1163" i="23"/>
  <c r="H1163" i="23" s="1"/>
  <c r="G1163" i="23"/>
  <c r="N1204" i="23"/>
  <c r="M1162" i="23"/>
  <c r="N1162" i="23" s="1"/>
  <c r="L1201" i="23"/>
  <c r="K1159" i="23"/>
  <c r="N333" i="23"/>
  <c r="I71" i="22" s="1"/>
  <c r="L1203" i="23"/>
  <c r="K1161" i="23"/>
  <c r="L1161" i="23" s="1"/>
  <c r="L1140" i="23"/>
  <c r="H186" i="22" s="1"/>
  <c r="N1208" i="23"/>
  <c r="M1166" i="23"/>
  <c r="N1166" i="23" s="1"/>
  <c r="L1204" i="23"/>
  <c r="K1162" i="23"/>
  <c r="L1162" i="23" s="1"/>
  <c r="L124" i="23"/>
  <c r="H29" i="22" s="1"/>
  <c r="L1202" i="23"/>
  <c r="K1160" i="23"/>
  <c r="L1160" i="23" s="1"/>
  <c r="N1206" i="23"/>
  <c r="M1164" i="23"/>
  <c r="N1201" i="23"/>
  <c r="M1159" i="23"/>
  <c r="N1159" i="23" s="1"/>
  <c r="J1161" i="23"/>
  <c r="J1166" i="23"/>
  <c r="L148" i="23"/>
  <c r="H34" i="22" s="1"/>
  <c r="J1162" i="23"/>
  <c r="L1208" i="23"/>
  <c r="K1166" i="23"/>
  <c r="L1166" i="23" s="1"/>
  <c r="N1203" i="23"/>
  <c r="M1161" i="23"/>
  <c r="N1161" i="23" s="1"/>
  <c r="N1207" i="23"/>
  <c r="M1165" i="23"/>
  <c r="N1165" i="23" s="1"/>
  <c r="L1207" i="23"/>
  <c r="K1165" i="23"/>
  <c r="L1165" i="23" s="1"/>
  <c r="N5" i="23"/>
  <c r="I4" i="22" s="1"/>
  <c r="N35" i="23"/>
  <c r="I10" i="22" s="1"/>
  <c r="N139" i="23"/>
  <c r="I32" i="22" s="1"/>
  <c r="L322" i="23"/>
  <c r="H68" i="22" s="1"/>
  <c r="J1160" i="23"/>
  <c r="N1202" i="23"/>
  <c r="M1160" i="23"/>
  <c r="N1160" i="23" s="1"/>
  <c r="J1165" i="23"/>
  <c r="G1190" i="23"/>
  <c r="N677" i="23"/>
  <c r="I132" i="22" s="1"/>
  <c r="L259" i="23"/>
  <c r="H56" i="22" s="1"/>
  <c r="L231" i="23"/>
  <c r="H50" i="22" s="1"/>
  <c r="H1191" i="23"/>
  <c r="N10" i="23"/>
  <c r="I5" i="22" s="1"/>
  <c r="M207" i="23" s="1"/>
  <c r="N207" i="23" s="1"/>
  <c r="N199" i="23" s="1"/>
  <c r="I45" i="22" s="1"/>
  <c r="L1177" i="23"/>
  <c r="H191" i="22" s="1"/>
  <c r="N113" i="23"/>
  <c r="I27" i="22" s="1"/>
  <c r="L75" i="23"/>
  <c r="H19" i="22" s="1"/>
  <c r="L113" i="23"/>
  <c r="H27" i="22" s="1"/>
  <c r="N148" i="23"/>
  <c r="I34" i="22" s="1"/>
  <c r="H1190" i="23"/>
  <c r="N254" i="23"/>
  <c r="I55" i="22" s="1"/>
  <c r="N259" i="23"/>
  <c r="I56" i="22" s="1"/>
  <c r="L45" i="23"/>
  <c r="H12" i="22" s="1"/>
  <c r="N15" i="23"/>
  <c r="I6" i="22" s="1"/>
  <c r="L1193" i="23"/>
  <c r="H1137" i="23"/>
  <c r="G1357" i="23"/>
  <c r="L194" i="23"/>
  <c r="H44" i="22" s="1"/>
  <c r="N672" i="23"/>
  <c r="I131" i="22" s="1"/>
  <c r="N50" i="23"/>
  <c r="I13" i="22" s="1"/>
  <c r="N364" i="23"/>
  <c r="I78" i="22" s="1"/>
  <c r="L105" i="23"/>
  <c r="H25" i="22" s="1"/>
  <c r="N20" i="23"/>
  <c r="I7" i="22" s="1"/>
  <c r="L1121" i="23"/>
  <c r="H184" i="22" s="1"/>
  <c r="L1146" i="23"/>
  <c r="H187" i="22" s="1"/>
  <c r="N1184" i="23"/>
  <c r="I192" i="22" s="1"/>
  <c r="L164" i="23"/>
  <c r="H37" i="22" s="1"/>
  <c r="G1136" i="23"/>
  <c r="L30" i="23"/>
  <c r="H9" i="22" s="1"/>
  <c r="H1136" i="23"/>
  <c r="L35" i="23"/>
  <c r="H10" i="22" s="1"/>
  <c r="L364" i="23"/>
  <c r="H78" i="22" s="1"/>
  <c r="N25" i="23"/>
  <c r="I8" i="22" s="1"/>
  <c r="N322" i="23"/>
  <c r="I68" i="22" s="1"/>
  <c r="N317" i="23"/>
  <c r="I67" i="22" s="1"/>
  <c r="N85" i="23"/>
  <c r="I21" i="22" s="1"/>
  <c r="L153" i="23"/>
  <c r="H35" i="22" s="1"/>
  <c r="L1240" i="23"/>
  <c r="H200" i="22" s="1"/>
  <c r="L1234" i="23"/>
  <c r="H199" i="22" s="1"/>
  <c r="L1224" i="23"/>
  <c r="H198" i="22" s="1"/>
  <c r="N1234" i="23"/>
  <c r="I199" i="22" s="1"/>
  <c r="N1240" i="23"/>
  <c r="I200" i="22" s="1"/>
  <c r="L800" i="5"/>
  <c r="H800" i="5" s="1"/>
  <c r="G800" i="5"/>
  <c r="L529" i="23"/>
  <c r="G529" i="23"/>
  <c r="L809" i="23"/>
  <c r="H809" i="23" s="1"/>
  <c r="G809" i="23"/>
  <c r="G808" i="23"/>
  <c r="L808" i="23"/>
  <c r="H808" i="23" s="1"/>
  <c r="G1010" i="23"/>
  <c r="L1010" i="23"/>
  <c r="H1010" i="23" s="1"/>
  <c r="L924" i="23"/>
  <c r="H924" i="23" s="1"/>
  <c r="G924" i="23"/>
  <c r="G36" i="23"/>
  <c r="J36" i="23"/>
  <c r="H36" i="23" s="1"/>
  <c r="M1309" i="5"/>
  <c r="N1309" i="5" s="1"/>
  <c r="M1293" i="5"/>
  <c r="N1293" i="5" s="1"/>
  <c r="L1366" i="23"/>
  <c r="H1366" i="23" s="1"/>
  <c r="G1366" i="23"/>
  <c r="L518" i="23"/>
  <c r="G518" i="23"/>
  <c r="L1367" i="23"/>
  <c r="G1367" i="23"/>
  <c r="L1035" i="23"/>
  <c r="H1035" i="23" s="1"/>
  <c r="G1035" i="23"/>
  <c r="L800" i="23"/>
  <c r="H800" i="23" s="1"/>
  <c r="G800" i="23"/>
  <c r="J41" i="23"/>
  <c r="H41" i="23" s="1"/>
  <c r="G41" i="23"/>
  <c r="N1123" i="5"/>
  <c r="N1121" i="5" s="1"/>
  <c r="I184" i="4" s="1"/>
  <c r="G1123" i="5"/>
  <c r="G786" i="23"/>
  <c r="L786" i="23"/>
  <c r="H786" i="23" s="1"/>
  <c r="H105" i="4"/>
  <c r="K515" i="5" s="1"/>
  <c r="H517" i="5"/>
  <c r="H1161" i="5"/>
  <c r="L635" i="5"/>
  <c r="H125" i="4" s="1"/>
  <c r="H636" i="5"/>
  <c r="L754" i="5"/>
  <c r="H754" i="5" s="1"/>
  <c r="G754" i="5"/>
  <c r="L227" i="5"/>
  <c r="L225" i="5" s="1"/>
  <c r="H49" i="4" s="1"/>
  <c r="G227" i="5"/>
  <c r="L679" i="5"/>
  <c r="L677" i="5" s="1"/>
  <c r="H132" i="4" s="1"/>
  <c r="G679" i="5"/>
  <c r="J730" i="5"/>
  <c r="G730" i="5"/>
  <c r="L1003" i="5"/>
  <c r="H1003" i="5" s="1"/>
  <c r="G1003" i="5"/>
  <c r="J1222" i="23"/>
  <c r="H1222" i="23" s="1"/>
  <c r="G1222" i="23"/>
  <c r="N1209" i="5"/>
  <c r="G1209" i="5"/>
  <c r="G1007" i="23"/>
  <c r="L1007" i="23"/>
  <c r="H1007" i="23" s="1"/>
  <c r="L777" i="23"/>
  <c r="H777" i="23" s="1"/>
  <c r="G777" i="23"/>
  <c r="L1299" i="23"/>
  <c r="H1299" i="23" s="1"/>
  <c r="G1299" i="23"/>
  <c r="J308" i="23"/>
  <c r="H308" i="23" s="1"/>
  <c r="G308" i="23"/>
  <c r="L899" i="23"/>
  <c r="G899" i="23"/>
  <c r="G86" i="23"/>
  <c r="J86" i="23"/>
  <c r="H86" i="23" s="1"/>
  <c r="L983" i="5"/>
  <c r="H983" i="5" s="1"/>
  <c r="G983" i="5"/>
  <c r="F190" i="4"/>
  <c r="L422" i="5"/>
  <c r="H422" i="5" s="1"/>
  <c r="G422" i="5"/>
  <c r="G140" i="5"/>
  <c r="J140" i="5"/>
  <c r="J139" i="5" s="1"/>
  <c r="G32" i="4" s="1"/>
  <c r="J1134" i="23"/>
  <c r="H1134" i="23" s="1"/>
  <c r="G1134" i="23"/>
  <c r="J1185" i="23"/>
  <c r="G1185" i="23"/>
  <c r="G1272" i="23"/>
  <c r="L1272" i="23"/>
  <c r="H1272" i="23" s="1"/>
  <c r="L529" i="5"/>
  <c r="L528" i="5" s="1"/>
  <c r="H107" i="4" s="1"/>
  <c r="K524" i="5" s="1"/>
  <c r="L524" i="5" s="1"/>
  <c r="G529" i="5"/>
  <c r="L1081" i="23"/>
  <c r="H1081" i="23" s="1"/>
  <c r="G1081" i="23"/>
  <c r="L1038" i="5"/>
  <c r="G1038" i="5"/>
  <c r="G851" i="23"/>
  <c r="L851" i="23"/>
  <c r="G11" i="23"/>
  <c r="J11" i="23"/>
  <c r="H11" i="23" s="1"/>
  <c r="H715" i="5"/>
  <c r="G921" i="5"/>
  <c r="L145" i="5"/>
  <c r="G145" i="5"/>
  <c r="J429" i="5"/>
  <c r="H429" i="5" s="1"/>
  <c r="G429" i="5"/>
  <c r="L1099" i="5"/>
  <c r="H1099" i="5" s="1"/>
  <c r="G1099" i="5"/>
  <c r="L764" i="5"/>
  <c r="G764" i="5"/>
  <c r="G715" i="5"/>
  <c r="H701" i="5"/>
  <c r="L442" i="5"/>
  <c r="L437" i="5" s="1"/>
  <c r="H92" i="4" s="1"/>
  <c r="G442" i="5"/>
  <c r="M1322" i="5"/>
  <c r="N1322" i="5" s="1"/>
  <c r="M1348" i="23"/>
  <c r="N1348" i="23" s="1"/>
  <c r="L746" i="5"/>
  <c r="H746" i="5" s="1"/>
  <c r="G746" i="5"/>
  <c r="J383" i="5"/>
  <c r="J381" i="5" s="1"/>
  <c r="G81" i="4" s="1"/>
  <c r="G383" i="5"/>
  <c r="L711" i="5"/>
  <c r="H138" i="4" s="1"/>
  <c r="J271" i="5"/>
  <c r="H271" i="5" s="1"/>
  <c r="G271" i="5"/>
  <c r="H1185" i="5"/>
  <c r="H61" i="5"/>
  <c r="N59" i="5"/>
  <c r="I15" i="4" s="1"/>
  <c r="L505" i="23"/>
  <c r="H505" i="23" s="1"/>
  <c r="G505" i="23"/>
  <c r="N558" i="5"/>
  <c r="I114" i="4" s="1"/>
  <c r="H560" i="5"/>
  <c r="H497" i="5"/>
  <c r="N492" i="5"/>
  <c r="I101" i="4" s="1"/>
  <c r="L501" i="5"/>
  <c r="G501" i="5"/>
  <c r="G489" i="5"/>
  <c r="L489" i="5"/>
  <c r="L488" i="5" s="1"/>
  <c r="L628" i="23"/>
  <c r="H628" i="23" s="1"/>
  <c r="G628" i="23"/>
  <c r="L958" i="5"/>
  <c r="G958" i="5"/>
  <c r="L1162" i="5"/>
  <c r="H1162" i="5" s="1"/>
  <c r="G1162" i="5"/>
  <c r="L886" i="23"/>
  <c r="G886" i="23"/>
  <c r="N1119" i="5"/>
  <c r="N1116" i="5" s="1"/>
  <c r="I183" i="4" s="1"/>
  <c r="G1119" i="5"/>
  <c r="L434" i="5"/>
  <c r="L432" i="5" s="1"/>
  <c r="H91" i="4" s="1"/>
  <c r="G434" i="5"/>
  <c r="J1207" i="23"/>
  <c r="G1207" i="23"/>
  <c r="L495" i="23"/>
  <c r="H495" i="23" s="1"/>
  <c r="G495" i="23"/>
  <c r="M936" i="5"/>
  <c r="N936" i="5" s="1"/>
  <c r="N933" i="5" s="1"/>
  <c r="I161" i="4" s="1"/>
  <c r="M936" i="23"/>
  <c r="N936" i="23" s="1"/>
  <c r="N933" i="23" s="1"/>
  <c r="I161" i="22" s="1"/>
  <c r="J1225" i="23"/>
  <c r="G1225" i="23"/>
  <c r="J1201" i="23"/>
  <c r="H1201" i="23" s="1"/>
  <c r="G1201" i="23"/>
  <c r="L305" i="23"/>
  <c r="H305" i="23" s="1"/>
  <c r="G305" i="23"/>
  <c r="H530" i="5"/>
  <c r="J528" i="5"/>
  <c r="G107" i="4" s="1"/>
  <c r="J1211" i="5"/>
  <c r="G1211" i="5"/>
  <c r="L1014" i="23"/>
  <c r="H1014" i="23" s="1"/>
  <c r="G1014" i="23"/>
  <c r="L1006" i="23"/>
  <c r="G1006" i="23"/>
  <c r="G1190" i="5"/>
  <c r="J1190" i="5"/>
  <c r="J323" i="23"/>
  <c r="H323" i="23" s="1"/>
  <c r="G323" i="23"/>
  <c r="N1119" i="23"/>
  <c r="N1116" i="23" s="1"/>
  <c r="I183" i="22" s="1"/>
  <c r="G1119" i="23"/>
  <c r="J1175" i="23"/>
  <c r="H1175" i="23" s="1"/>
  <c r="G1175" i="23"/>
  <c r="L868" i="5"/>
  <c r="H868" i="5" s="1"/>
  <c r="G868" i="5"/>
  <c r="N1178" i="23"/>
  <c r="N1177" i="23" s="1"/>
  <c r="I191" i="22" s="1"/>
  <c r="G1178" i="23"/>
  <c r="N276" i="5"/>
  <c r="I59" i="4" s="1"/>
  <c r="H280" i="5"/>
  <c r="N1194" i="23"/>
  <c r="H1194" i="23" s="1"/>
  <c r="G1194" i="23"/>
  <c r="G382" i="5"/>
  <c r="H518" i="5"/>
  <c r="L880" i="23"/>
  <c r="H880" i="23" s="1"/>
  <c r="G880" i="23"/>
  <c r="J31" i="23"/>
  <c r="H31" i="23" s="1"/>
  <c r="G31" i="23"/>
  <c r="L1020" i="5"/>
  <c r="G1020" i="5"/>
  <c r="L393" i="23"/>
  <c r="H393" i="23" s="1"/>
  <c r="G393" i="23"/>
  <c r="L1052" i="23"/>
  <c r="H1052" i="23" s="1"/>
  <c r="G1052" i="23"/>
  <c r="J1237" i="23"/>
  <c r="G1237" i="23"/>
  <c r="L1040" i="23"/>
  <c r="H1040" i="23" s="1"/>
  <c r="G1040" i="23"/>
  <c r="N6" i="5"/>
  <c r="H6" i="5" s="1"/>
  <c r="G6" i="5"/>
  <c r="J1291" i="5"/>
  <c r="H1291" i="5" s="1"/>
  <c r="G1291" i="5"/>
  <c r="J154" i="23"/>
  <c r="H154" i="23" s="1"/>
  <c r="G154" i="23"/>
  <c r="L596" i="23"/>
  <c r="H596" i="23" s="1"/>
  <c r="G596" i="23"/>
  <c r="G1301" i="5"/>
  <c r="G755" i="23"/>
  <c r="L755" i="23"/>
  <c r="H755" i="23" s="1"/>
  <c r="G442" i="23"/>
  <c r="L442" i="23"/>
  <c r="L1168" i="23"/>
  <c r="H190" i="22" s="1"/>
  <c r="G1142" i="5"/>
  <c r="J724" i="23"/>
  <c r="H724" i="23" s="1"/>
  <c r="G724" i="23"/>
  <c r="L926" i="23"/>
  <c r="H926" i="23" s="1"/>
  <c r="G926" i="23"/>
  <c r="L585" i="23"/>
  <c r="G585" i="23"/>
  <c r="L963" i="23"/>
  <c r="H963" i="23" s="1"/>
  <c r="G963" i="23"/>
  <c r="L971" i="23"/>
  <c r="G971" i="23"/>
  <c r="G377" i="23"/>
  <c r="J377" i="23"/>
  <c r="H377" i="23" s="1"/>
  <c r="L980" i="23"/>
  <c r="H980" i="23" s="1"/>
  <c r="G980" i="23"/>
  <c r="J76" i="23"/>
  <c r="H76" i="23" s="1"/>
  <c r="G76" i="23"/>
  <c r="N1084" i="5"/>
  <c r="I179" i="4" s="1"/>
  <c r="M1080" i="5" s="1"/>
  <c r="N1080" i="5" s="1"/>
  <c r="G193" i="22"/>
  <c r="H1179" i="23"/>
  <c r="L877" i="23"/>
  <c r="G877" i="23"/>
  <c r="L759" i="23"/>
  <c r="H759" i="23" s="1"/>
  <c r="G759" i="23"/>
  <c r="L1184" i="23"/>
  <c r="L145" i="23"/>
  <c r="G145" i="23"/>
  <c r="L1011" i="23"/>
  <c r="H1011" i="23" s="1"/>
  <c r="G1011" i="23"/>
  <c r="L912" i="23"/>
  <c r="H912" i="23" s="1"/>
  <c r="G912" i="23"/>
  <c r="H1147" i="23"/>
  <c r="L991" i="23"/>
  <c r="H991" i="23" s="1"/>
  <c r="G991" i="23"/>
  <c r="G1229" i="23"/>
  <c r="J1229" i="23"/>
  <c r="H1229" i="23" s="1"/>
  <c r="L833" i="23"/>
  <c r="H833" i="23" s="1"/>
  <c r="G833" i="23"/>
  <c r="L203" i="23"/>
  <c r="H203" i="23" s="1"/>
  <c r="G203" i="23"/>
  <c r="L204" i="23"/>
  <c r="H204" i="23" s="1"/>
  <c r="G204" i="23"/>
  <c r="J1211" i="23"/>
  <c r="G1211" i="23"/>
  <c r="J421" i="23"/>
  <c r="H421" i="23" s="1"/>
  <c r="G421" i="23"/>
  <c r="J1188" i="23"/>
  <c r="H1188" i="23" s="1"/>
  <c r="G1188" i="23"/>
  <c r="L400" i="23"/>
  <c r="G400" i="23"/>
  <c r="J695" i="23"/>
  <c r="H695" i="23" s="1"/>
  <c r="G695" i="23"/>
  <c r="H543" i="23"/>
  <c r="J542" i="23"/>
  <c r="L900" i="23"/>
  <c r="H900" i="23" s="1"/>
  <c r="G900" i="23"/>
  <c r="L979" i="23"/>
  <c r="G979" i="23"/>
  <c r="J355" i="23"/>
  <c r="H355" i="23" s="1"/>
  <c r="G355" i="23"/>
  <c r="L828" i="23"/>
  <c r="H828" i="23" s="1"/>
  <c r="G828" i="23"/>
  <c r="J1124" i="23"/>
  <c r="H1124" i="23" s="1"/>
  <c r="G1124" i="23"/>
  <c r="L663" i="23"/>
  <c r="G663" i="23"/>
  <c r="L289" i="23"/>
  <c r="H289" i="23" s="1"/>
  <c r="G289" i="23"/>
  <c r="H1036" i="5"/>
  <c r="H1040" i="5"/>
  <c r="L684" i="5"/>
  <c r="H684" i="5" s="1"/>
  <c r="M1342" i="5"/>
  <c r="N1374" i="23"/>
  <c r="G1374" i="23"/>
  <c r="L773" i="23"/>
  <c r="H773" i="23" s="1"/>
  <c r="G773" i="23"/>
  <c r="L797" i="23"/>
  <c r="H797" i="23" s="1"/>
  <c r="G797" i="23"/>
  <c r="G1186" i="23"/>
  <c r="J1186" i="23"/>
  <c r="H1186" i="23" s="1"/>
  <c r="H1141" i="23"/>
  <c r="J427" i="23"/>
  <c r="H427" i="23" s="1"/>
  <c r="G427" i="23"/>
  <c r="L389" i="23"/>
  <c r="G389" i="23"/>
  <c r="G975" i="23"/>
  <c r="L975" i="23"/>
  <c r="H975" i="23" s="1"/>
  <c r="L754" i="23"/>
  <c r="H754" i="23" s="1"/>
  <c r="G754" i="23"/>
  <c r="G1152" i="5"/>
  <c r="L302" i="23"/>
  <c r="G302" i="23"/>
  <c r="G518" i="5"/>
  <c r="J729" i="23"/>
  <c r="H729" i="23" s="1"/>
  <c r="G729" i="23"/>
  <c r="H547" i="23"/>
  <c r="J546" i="23"/>
  <c r="L1090" i="23"/>
  <c r="H1090" i="23" s="1"/>
  <c r="G1090" i="23"/>
  <c r="L577" i="23"/>
  <c r="G577" i="23"/>
  <c r="L902" i="23"/>
  <c r="H902" i="23" s="1"/>
  <c r="G902" i="23"/>
  <c r="G280" i="5"/>
  <c r="H790" i="5"/>
  <c r="G701" i="5"/>
  <c r="L717" i="5"/>
  <c r="H139" i="4" s="1"/>
  <c r="G1012" i="5"/>
  <c r="J1152" i="5"/>
  <c r="K1286" i="5"/>
  <c r="L1286" i="5" s="1"/>
  <c r="J1177" i="5"/>
  <c r="I795" i="5"/>
  <c r="J795" i="5" s="1"/>
  <c r="G1171" i="5"/>
  <c r="G1341" i="5"/>
  <c r="H1215" i="5"/>
  <c r="J170" i="5"/>
  <c r="G1165" i="5"/>
  <c r="H272" i="5"/>
  <c r="N270" i="5"/>
  <c r="I58" i="4" s="1"/>
  <c r="H184" i="5"/>
  <c r="L50" i="23"/>
  <c r="H13" i="22" s="1"/>
  <c r="J1122" i="23"/>
  <c r="G1122" i="23"/>
  <c r="J1208" i="23"/>
  <c r="G1208" i="23"/>
  <c r="L855" i="23"/>
  <c r="H855" i="23" s="1"/>
  <c r="G855" i="23"/>
  <c r="L218" i="23"/>
  <c r="H218" i="23" s="1"/>
  <c r="G218" i="23"/>
  <c r="L788" i="23"/>
  <c r="H788" i="23" s="1"/>
  <c r="G788" i="23"/>
  <c r="J16" i="23"/>
  <c r="H16" i="23" s="1"/>
  <c r="G16" i="23"/>
  <c r="L669" i="23"/>
  <c r="G669" i="23"/>
  <c r="L832" i="23"/>
  <c r="H832" i="23" s="1"/>
  <c r="G832" i="23"/>
  <c r="L404" i="23"/>
  <c r="H404" i="23" s="1"/>
  <c r="G404" i="23"/>
  <c r="L745" i="23"/>
  <c r="H745" i="23" s="1"/>
  <c r="G745" i="23"/>
  <c r="L868" i="23"/>
  <c r="H868" i="23" s="1"/>
  <c r="G868" i="23"/>
  <c r="H551" i="23"/>
  <c r="J550" i="23"/>
  <c r="L660" i="23"/>
  <c r="G660" i="23"/>
  <c r="L1043" i="23"/>
  <c r="H1043" i="23" s="1"/>
  <c r="G1043" i="23"/>
  <c r="G1156" i="23"/>
  <c r="G1198" i="23"/>
  <c r="G598" i="23"/>
  <c r="L598" i="23"/>
  <c r="J734" i="23"/>
  <c r="H734" i="23" s="1"/>
  <c r="G734" i="23"/>
  <c r="L967" i="23"/>
  <c r="H967" i="23" s="1"/>
  <c r="G967" i="23"/>
  <c r="L56" i="23"/>
  <c r="G56" i="23"/>
  <c r="L1000" i="23"/>
  <c r="H1000" i="23" s="1"/>
  <c r="G1000" i="23"/>
  <c r="J555" i="23"/>
  <c r="G555" i="23"/>
  <c r="L988" i="23"/>
  <c r="H988" i="23" s="1"/>
  <c r="G988" i="23"/>
  <c r="L854" i="23"/>
  <c r="H854" i="23" s="1"/>
  <c r="G854" i="23"/>
  <c r="J195" i="23"/>
  <c r="H195" i="23" s="1"/>
  <c r="G195" i="23"/>
  <c r="L619" i="23"/>
  <c r="G619" i="23"/>
  <c r="L946" i="23"/>
  <c r="G946" i="23"/>
  <c r="L1042" i="23"/>
  <c r="H1042" i="23" s="1"/>
  <c r="G1042" i="23"/>
  <c r="L829" i="23"/>
  <c r="H829" i="23" s="1"/>
  <c r="G829" i="23"/>
  <c r="L810" i="23"/>
  <c r="H810" i="23" s="1"/>
  <c r="G810" i="23"/>
  <c r="H1020" i="5"/>
  <c r="G1149" i="5"/>
  <c r="G229" i="5"/>
  <c r="L139" i="23"/>
  <c r="H32" i="22" s="1"/>
  <c r="L1092" i="23"/>
  <c r="H1092" i="23" s="1"/>
  <c r="G1092" i="23"/>
  <c r="L821" i="23"/>
  <c r="H821" i="23" s="1"/>
  <c r="G821" i="23"/>
  <c r="L502" i="23"/>
  <c r="H502" i="23" s="1"/>
  <c r="G502" i="23"/>
  <c r="J678" i="23"/>
  <c r="H678" i="23" s="1"/>
  <c r="G678" i="23"/>
  <c r="L964" i="23"/>
  <c r="H964" i="23" s="1"/>
  <c r="G964" i="23"/>
  <c r="J1118" i="23"/>
  <c r="G1118" i="23"/>
  <c r="H125" i="5"/>
  <c r="G31" i="5"/>
  <c r="G505" i="5"/>
  <c r="J554" i="5"/>
  <c r="L554" i="5"/>
  <c r="H113" i="4" s="1"/>
  <c r="H503" i="5"/>
  <c r="G72" i="5"/>
  <c r="G734" i="5"/>
  <c r="H721" i="5"/>
  <c r="J1158" i="5"/>
  <c r="G189" i="4" s="1"/>
  <c r="G963" i="5"/>
  <c r="K1053" i="5"/>
  <c r="L1053" i="5" s="1"/>
  <c r="I817" i="5"/>
  <c r="G1035" i="5"/>
  <c r="G1179" i="5"/>
  <c r="H1137" i="5"/>
  <c r="G272" i="5"/>
  <c r="N124" i="23"/>
  <c r="I29" i="22" s="1"/>
  <c r="L338" i="23"/>
  <c r="H72" i="22" s="1"/>
  <c r="L85" i="23"/>
  <c r="H21" i="22" s="1"/>
  <c r="J1130" i="23"/>
  <c r="G1130" i="23"/>
  <c r="G1218" i="23"/>
  <c r="J1218" i="23"/>
  <c r="H1218" i="23" s="1"/>
  <c r="L903" i="23"/>
  <c r="H903" i="23" s="1"/>
  <c r="G903" i="23"/>
  <c r="L870" i="23"/>
  <c r="H870" i="23" s="1"/>
  <c r="G870" i="23"/>
  <c r="L1263" i="23"/>
  <c r="G1263" i="23"/>
  <c r="J26" i="23"/>
  <c r="G26" i="23"/>
  <c r="G403" i="23"/>
  <c r="L403" i="23"/>
  <c r="H403" i="23" s="1"/>
  <c r="L758" i="23"/>
  <c r="H758" i="23" s="1"/>
  <c r="G758" i="23"/>
  <c r="L774" i="23"/>
  <c r="H774" i="23" s="1"/>
  <c r="G774" i="23"/>
  <c r="L449" i="23"/>
  <c r="G449" i="23"/>
  <c r="G1197" i="23"/>
  <c r="N1197" i="23"/>
  <c r="H1197" i="23" s="1"/>
  <c r="L1017" i="23"/>
  <c r="H1017" i="23" s="1"/>
  <c r="G1017" i="23"/>
  <c r="H1156" i="23"/>
  <c r="H1198" i="23"/>
  <c r="L686" i="23"/>
  <c r="H686" i="23" s="1"/>
  <c r="G686" i="23"/>
  <c r="J140" i="23"/>
  <c r="H140" i="23" s="1"/>
  <c r="G140" i="23"/>
  <c r="L983" i="23"/>
  <c r="H983" i="23" s="1"/>
  <c r="G983" i="23"/>
  <c r="L60" i="23"/>
  <c r="G60" i="23"/>
  <c r="L1028" i="23"/>
  <c r="H1028" i="23" s="1"/>
  <c r="G1028" i="23"/>
  <c r="J1148" i="23"/>
  <c r="H1148" i="23" s="1"/>
  <c r="G1148" i="23"/>
  <c r="G972" i="23"/>
  <c r="L972" i="23"/>
  <c r="H972" i="23" s="1"/>
  <c r="G81" i="23"/>
  <c r="J81" i="23"/>
  <c r="H81" i="23" s="1"/>
  <c r="G1170" i="5"/>
  <c r="J1155" i="23"/>
  <c r="G1155" i="23"/>
  <c r="G339" i="23"/>
  <c r="J339" i="23"/>
  <c r="H339" i="23" s="1"/>
  <c r="L652" i="23"/>
  <c r="G652" i="23"/>
  <c r="G456" i="23"/>
  <c r="L456" i="23"/>
  <c r="J6" i="23"/>
  <c r="H6" i="23" s="1"/>
  <c r="G6" i="23"/>
  <c r="H477" i="5"/>
  <c r="J46" i="23"/>
  <c r="H46" i="23" s="1"/>
  <c r="G46" i="23"/>
  <c r="L1074" i="23"/>
  <c r="H1074" i="23" s="1"/>
  <c r="G1074" i="23"/>
  <c r="J1152" i="23"/>
  <c r="H1152" i="23" s="1"/>
  <c r="G1152" i="23"/>
  <c r="J106" i="23"/>
  <c r="H106" i="23" s="1"/>
  <c r="G106" i="23"/>
  <c r="G625" i="23"/>
  <c r="L625" i="23"/>
  <c r="L1016" i="23"/>
  <c r="H1016" i="23" s="1"/>
  <c r="G1016" i="23"/>
  <c r="H628" i="5"/>
  <c r="G555" i="5"/>
  <c r="G1031" i="5"/>
  <c r="G1180" i="5"/>
  <c r="K1075" i="5"/>
  <c r="L1075" i="5" s="1"/>
  <c r="I770" i="5"/>
  <c r="J770" i="5" s="1"/>
  <c r="H1035" i="5"/>
  <c r="L130" i="5"/>
  <c r="H130" i="5" s="1"/>
  <c r="N282" i="5"/>
  <c r="I60" i="4" s="1"/>
  <c r="J1301" i="5"/>
  <c r="J1300" i="5" s="1"/>
  <c r="N338" i="23"/>
  <c r="I72" i="22" s="1"/>
  <c r="L129" i="23"/>
  <c r="H30" i="22" s="1"/>
  <c r="L10" i="23"/>
  <c r="H5" i="22" s="1"/>
  <c r="K207" i="23" s="1"/>
  <c r="L207" i="23" s="1"/>
  <c r="J1126" i="23"/>
  <c r="H1126" i="23" s="1"/>
  <c r="G1126" i="23"/>
  <c r="J1232" i="23"/>
  <c r="H1232" i="23" s="1"/>
  <c r="G1232" i="23"/>
  <c r="L921" i="23"/>
  <c r="H921" i="23" s="1"/>
  <c r="G921" i="23"/>
  <c r="L824" i="23"/>
  <c r="H824" i="23" s="1"/>
  <c r="G824" i="23"/>
  <c r="L1256" i="23"/>
  <c r="G1256" i="23"/>
  <c r="J313" i="23"/>
  <c r="H313" i="23" s="1"/>
  <c r="G313" i="23"/>
  <c r="L1129" i="23"/>
  <c r="H185" i="22" s="1"/>
  <c r="L787" i="23"/>
  <c r="H787" i="23" s="1"/>
  <c r="G787" i="23"/>
  <c r="L757" i="23"/>
  <c r="H757" i="23" s="1"/>
  <c r="G757" i="23"/>
  <c r="L1038" i="23"/>
  <c r="H1038" i="23" s="1"/>
  <c r="G1038" i="23"/>
  <c r="L593" i="23"/>
  <c r="G593" i="23"/>
  <c r="L622" i="23"/>
  <c r="H622" i="23" s="1"/>
  <c r="G622" i="23"/>
  <c r="J1172" i="23"/>
  <c r="H1172" i="23" s="1"/>
  <c r="G1172" i="23"/>
  <c r="J232" i="23"/>
  <c r="H232" i="23" s="1"/>
  <c r="G232" i="23"/>
  <c r="L1213" i="23"/>
  <c r="H196" i="22" s="1"/>
  <c r="L1020" i="23"/>
  <c r="H1020" i="23" s="1"/>
  <c r="G1020" i="23"/>
  <c r="L407" i="23"/>
  <c r="H407" i="23" s="1"/>
  <c r="G407" i="23"/>
  <c r="L1063" i="23"/>
  <c r="H1063" i="23" s="1"/>
  <c r="G1063" i="23"/>
  <c r="H1171" i="5"/>
  <c r="L1034" i="23"/>
  <c r="G1034" i="23"/>
  <c r="J1143" i="23"/>
  <c r="H1143" i="23" s="1"/>
  <c r="G1143" i="23"/>
  <c r="J318" i="23"/>
  <c r="H318" i="23" s="1"/>
  <c r="G318" i="23"/>
  <c r="L601" i="23"/>
  <c r="H601" i="23" s="1"/>
  <c r="G601" i="23"/>
  <c r="L958" i="23"/>
  <c r="G958" i="23"/>
  <c r="G1191" i="23"/>
  <c r="L489" i="23"/>
  <c r="G489" i="23"/>
  <c r="L317" i="23"/>
  <c r="H67" i="22" s="1"/>
  <c r="G882" i="23"/>
  <c r="L882" i="23"/>
  <c r="H882" i="23" s="1"/>
  <c r="G857" i="23"/>
  <c r="L857" i="23"/>
  <c r="H857" i="23" s="1"/>
  <c r="J237" i="23"/>
  <c r="H237" i="23" s="1"/>
  <c r="G237" i="23"/>
  <c r="L1012" i="23"/>
  <c r="H1012" i="23" s="1"/>
  <c r="G1012" i="23"/>
  <c r="L610" i="23"/>
  <c r="H610" i="23" s="1"/>
  <c r="G610" i="23"/>
  <c r="J1214" i="23"/>
  <c r="G1214" i="23"/>
  <c r="L68" i="23"/>
  <c r="G68" i="23"/>
  <c r="J125" i="23"/>
  <c r="H125" i="23" s="1"/>
  <c r="G125" i="23"/>
  <c r="L500" i="23"/>
  <c r="G500" i="23"/>
  <c r="J1231" i="23"/>
  <c r="H1231" i="23" s="1"/>
  <c r="G1231" i="23"/>
  <c r="L867" i="23"/>
  <c r="G867" i="23"/>
  <c r="L597" i="23"/>
  <c r="H597" i="23" s="1"/>
  <c r="G597" i="23"/>
  <c r="G244" i="5"/>
  <c r="H921" i="5"/>
  <c r="H1012" i="5"/>
  <c r="G1077" i="5"/>
  <c r="K589" i="5"/>
  <c r="L589" i="5" s="1"/>
  <c r="N717" i="5"/>
  <c r="I139" i="4" s="1"/>
  <c r="L402" i="23"/>
  <c r="H402" i="23" s="1"/>
  <c r="G402" i="23"/>
  <c r="N1129" i="23"/>
  <c r="I185" i="22" s="1"/>
  <c r="L1009" i="23"/>
  <c r="H1009" i="23" s="1"/>
  <c r="G1009" i="23"/>
  <c r="L911" i="23"/>
  <c r="G911" i="23"/>
  <c r="J119" i="23"/>
  <c r="H119" i="23" s="1"/>
  <c r="G119" i="23"/>
  <c r="L1271" i="23"/>
  <c r="G1271" i="23"/>
  <c r="L536" i="23"/>
  <c r="H536" i="23" s="1"/>
  <c r="G536" i="23"/>
  <c r="G192" i="22"/>
  <c r="L989" i="23"/>
  <c r="H989" i="23" s="1"/>
  <c r="G989" i="23"/>
  <c r="J165" i="23"/>
  <c r="H165" i="23" s="1"/>
  <c r="G165" i="23"/>
  <c r="L775" i="23"/>
  <c r="H775" i="23" s="1"/>
  <c r="G775" i="23"/>
  <c r="L990" i="23"/>
  <c r="H990" i="23" s="1"/>
  <c r="G990" i="23"/>
  <c r="L401" i="23"/>
  <c r="H401" i="23" s="1"/>
  <c r="G401" i="23"/>
  <c r="J1227" i="23"/>
  <c r="H1227" i="23" s="1"/>
  <c r="G1227" i="23"/>
  <c r="L950" i="23"/>
  <c r="G950" i="23"/>
  <c r="G1205" i="23"/>
  <c r="J1205" i="23"/>
  <c r="H1205" i="23" s="1"/>
  <c r="L501" i="23"/>
  <c r="H501" i="23" s="1"/>
  <c r="G501" i="23"/>
  <c r="G125" i="5"/>
  <c r="L12" i="5"/>
  <c r="H12" i="5" s="1"/>
  <c r="G206" i="5"/>
  <c r="G203" i="5"/>
  <c r="H644" i="5"/>
  <c r="H669" i="5"/>
  <c r="G1210" i="5"/>
  <c r="K656" i="5"/>
  <c r="L656" i="5" s="1"/>
  <c r="L831" i="5"/>
  <c r="H831" i="5" s="1"/>
  <c r="K776" i="5"/>
  <c r="L776" i="5" s="1"/>
  <c r="G1151" i="5"/>
  <c r="G720" i="5"/>
  <c r="G1125" i="5"/>
  <c r="N282" i="23"/>
  <c r="I60" i="22" s="1"/>
  <c r="L711" i="23"/>
  <c r="H138" i="22" s="1"/>
  <c r="N164" i="23"/>
  <c r="I37" i="22" s="1"/>
  <c r="N723" i="23"/>
  <c r="I140" i="22" s="1"/>
  <c r="L20" i="23"/>
  <c r="H7" i="22" s="1"/>
  <c r="L80" i="23"/>
  <c r="H20" i="22" s="1"/>
  <c r="G749" i="5"/>
  <c r="J1169" i="23"/>
  <c r="G1169" i="23"/>
  <c r="L538" i="23"/>
  <c r="H539" i="23"/>
  <c r="L859" i="23"/>
  <c r="H859" i="23" s="1"/>
  <c r="G859" i="23"/>
  <c r="J114" i="23"/>
  <c r="H114" i="23" s="1"/>
  <c r="G114" i="23"/>
  <c r="L830" i="23"/>
  <c r="H830" i="23" s="1"/>
  <c r="G830" i="23"/>
  <c r="L1037" i="23"/>
  <c r="H1037" i="23" s="1"/>
  <c r="G1037" i="23"/>
  <c r="J1217" i="23"/>
  <c r="H1217" i="23" s="1"/>
  <c r="G1217" i="23"/>
  <c r="J1174" i="23"/>
  <c r="H1174" i="23" s="1"/>
  <c r="G1174" i="23"/>
  <c r="G1123" i="23"/>
  <c r="J1123" i="23"/>
  <c r="H1123" i="23" s="1"/>
  <c r="J260" i="23"/>
  <c r="H260" i="23" s="1"/>
  <c r="G260" i="23"/>
  <c r="L569" i="23"/>
  <c r="G569" i="23"/>
  <c r="L1307" i="23"/>
  <c r="G1307" i="23"/>
  <c r="N1168" i="23"/>
  <c r="I190" i="22" s="1"/>
  <c r="L616" i="23"/>
  <c r="H616" i="23" s="1"/>
  <c r="G616" i="23"/>
  <c r="H1119" i="23"/>
  <c r="J1182" i="23"/>
  <c r="H1182" i="23" s="1"/>
  <c r="G1182" i="23"/>
  <c r="L965" i="23"/>
  <c r="H965" i="23" s="1"/>
  <c r="G965" i="23"/>
  <c r="J159" i="23"/>
  <c r="H159" i="23" s="1"/>
  <c r="G159" i="23"/>
  <c r="L503" i="23"/>
  <c r="H503" i="23" s="1"/>
  <c r="G503" i="23"/>
  <c r="L822" i="23"/>
  <c r="H822" i="23" s="1"/>
  <c r="G822" i="23"/>
  <c r="L982" i="23"/>
  <c r="H982" i="23" s="1"/>
  <c r="G982" i="23"/>
  <c r="G1203" i="23"/>
  <c r="J1203" i="23"/>
  <c r="J1187" i="23"/>
  <c r="H1187" i="23" s="1"/>
  <c r="G1187" i="23"/>
  <c r="L690" i="23"/>
  <c r="G690" i="23"/>
  <c r="J265" i="23"/>
  <c r="H265" i="23" s="1"/>
  <c r="G265" i="23"/>
  <c r="L304" i="23"/>
  <c r="H304" i="23" s="1"/>
  <c r="G304" i="23"/>
  <c r="L1018" i="23"/>
  <c r="H1018" i="23" s="1"/>
  <c r="G1018" i="23"/>
  <c r="L118" i="23"/>
  <c r="H28" i="22" s="1"/>
  <c r="G1013" i="23"/>
  <c r="L1013" i="23"/>
  <c r="H1013" i="23" s="1"/>
  <c r="L981" i="23"/>
  <c r="H981" i="23" s="1"/>
  <c r="G981" i="23"/>
  <c r="K799" i="5"/>
  <c r="L799" i="5" s="1"/>
  <c r="N75" i="23"/>
  <c r="I19" i="22" s="1"/>
  <c r="L216" i="23"/>
  <c r="G216" i="23"/>
  <c r="L666" i="23"/>
  <c r="H666" i="23" s="1"/>
  <c r="G666" i="23"/>
  <c r="G1215" i="5"/>
  <c r="K823" i="5"/>
  <c r="L823" i="5" s="1"/>
  <c r="L748" i="23"/>
  <c r="H748" i="23" s="1"/>
  <c r="G748" i="23"/>
  <c r="J1170" i="23"/>
  <c r="H1170" i="23" s="1"/>
  <c r="G1170" i="23"/>
  <c r="L665" i="23"/>
  <c r="H665" i="23" s="1"/>
  <c r="G665" i="23"/>
  <c r="G1063" i="5"/>
  <c r="K581" i="5"/>
  <c r="L581" i="5" s="1"/>
  <c r="L579" i="5" s="1"/>
  <c r="H117" i="4" s="1"/>
  <c r="H931" i="5"/>
  <c r="H1125" i="5"/>
  <c r="J1357" i="23"/>
  <c r="H1357" i="23" s="1"/>
  <c r="N158" i="5"/>
  <c r="I36" i="4" s="1"/>
  <c r="N80" i="23"/>
  <c r="I20" i="22" s="1"/>
  <c r="H351" i="5"/>
  <c r="J1202" i="23"/>
  <c r="G1202" i="23"/>
  <c r="L764" i="23"/>
  <c r="G764" i="23"/>
  <c r="J1241" i="23"/>
  <c r="G1241" i="23"/>
  <c r="L206" i="23"/>
  <c r="H206" i="23" s="1"/>
  <c r="G206" i="23"/>
  <c r="J1102" i="23"/>
  <c r="H1102" i="23" s="1"/>
  <c r="G1102" i="23"/>
  <c r="L863" i="23"/>
  <c r="G863" i="23"/>
  <c r="G1230" i="23"/>
  <c r="J1230" i="23"/>
  <c r="H1230" i="23" s="1"/>
  <c r="J1131" i="23"/>
  <c r="H1131" i="23" s="1"/>
  <c r="G1131" i="23"/>
  <c r="J673" i="23"/>
  <c r="H673" i="23" s="1"/>
  <c r="G673" i="23"/>
  <c r="G470" i="23"/>
  <c r="L470" i="23"/>
  <c r="L1279" i="23"/>
  <c r="G1279" i="23"/>
  <c r="L602" i="23"/>
  <c r="H602" i="23" s="1"/>
  <c r="G602" i="23"/>
  <c r="G1133" i="23"/>
  <c r="J1133" i="23"/>
  <c r="H1133" i="23" s="1"/>
  <c r="J1238" i="23"/>
  <c r="H1238" i="23" s="1"/>
  <c r="G1238" i="23"/>
  <c r="G1019" i="23"/>
  <c r="L1019" i="23"/>
  <c r="H1019" i="23" s="1"/>
  <c r="J712" i="23"/>
  <c r="H712" i="23" s="1"/>
  <c r="G712" i="23"/>
  <c r="L599" i="23"/>
  <c r="H599" i="23" s="1"/>
  <c r="G599" i="23"/>
  <c r="L746" i="23"/>
  <c r="H746" i="23" s="1"/>
  <c r="G746" i="23"/>
  <c r="G365" i="5"/>
  <c r="J365" i="5"/>
  <c r="H365" i="5" s="1"/>
  <c r="L966" i="23"/>
  <c r="G966" i="23"/>
  <c r="L522" i="23"/>
  <c r="G522" i="23"/>
  <c r="J1216" i="23"/>
  <c r="H1216" i="23" s="1"/>
  <c r="G1216" i="23"/>
  <c r="J700" i="23"/>
  <c r="H700" i="23" s="1"/>
  <c r="G700" i="23"/>
  <c r="L1041" i="23"/>
  <c r="H1041" i="23" s="1"/>
  <c r="G1041" i="23"/>
  <c r="L627" i="23"/>
  <c r="H627" i="23" s="1"/>
  <c r="G627" i="23"/>
  <c r="L1044" i="23"/>
  <c r="H1044" i="23" s="1"/>
  <c r="G1044" i="23"/>
  <c r="L733" i="23"/>
  <c r="H142" i="22" s="1"/>
  <c r="L756" i="23"/>
  <c r="H756" i="23" s="1"/>
  <c r="G756" i="23"/>
  <c r="H1156" i="5"/>
  <c r="K565" i="5"/>
  <c r="L565" i="5" s="1"/>
  <c r="J1195" i="23"/>
  <c r="G1195" i="23"/>
  <c r="L907" i="23"/>
  <c r="H907" i="23" s="1"/>
  <c r="G907" i="23"/>
  <c r="G1378" i="23"/>
  <c r="N1378" i="23"/>
  <c r="J283" i="23"/>
  <c r="H283" i="23" s="1"/>
  <c r="G283" i="23"/>
  <c r="L390" i="23"/>
  <c r="H390" i="23" s="1"/>
  <c r="G390" i="23"/>
  <c r="L974" i="23"/>
  <c r="H974" i="23" s="1"/>
  <c r="G974" i="23"/>
  <c r="L64" i="23"/>
  <c r="G64" i="23"/>
  <c r="J149" i="23"/>
  <c r="H149" i="23" s="1"/>
  <c r="G149" i="23"/>
  <c r="L493" i="23"/>
  <c r="G493" i="23"/>
  <c r="G706" i="23"/>
  <c r="J706" i="23"/>
  <c r="H706" i="23" s="1"/>
  <c r="G609" i="23"/>
  <c r="L609" i="23"/>
  <c r="H609" i="23" s="1"/>
  <c r="G1331" i="5"/>
  <c r="G718" i="5"/>
  <c r="L282" i="23"/>
  <c r="H60" i="22" s="1"/>
  <c r="N158" i="23"/>
  <c r="I36" i="22" s="1"/>
  <c r="N728" i="23"/>
  <c r="I141" i="22" s="1"/>
  <c r="L376" i="23"/>
  <c r="H80" i="22" s="1"/>
  <c r="N376" i="23"/>
  <c r="I80" i="22" s="1"/>
  <c r="J51" i="23"/>
  <c r="H51" i="23" s="1"/>
  <c r="G51" i="23"/>
  <c r="L807" i="23"/>
  <c r="H807" i="23" s="1"/>
  <c r="G807" i="23"/>
  <c r="N5" i="5"/>
  <c r="I4" i="4" s="1"/>
  <c r="L236" i="5"/>
  <c r="H51" i="4" s="1"/>
  <c r="G644" i="5"/>
  <c r="J668" i="5"/>
  <c r="H668" i="5" s="1"/>
  <c r="F165" i="4"/>
  <c r="G1118" i="5"/>
  <c r="M922" i="5"/>
  <c r="N922" i="5" s="1"/>
  <c r="N917" i="5" s="1"/>
  <c r="I159" i="4" s="1"/>
  <c r="M896" i="5" s="1"/>
  <c r="N896" i="5" s="1"/>
  <c r="N893" i="5" s="1"/>
  <c r="I156" i="4" s="1"/>
  <c r="G1195" i="5"/>
  <c r="H390" i="5"/>
  <c r="G748" i="5"/>
  <c r="N420" i="5"/>
  <c r="I89" i="4" s="1"/>
  <c r="G712" i="5"/>
  <c r="L1103" i="5"/>
  <c r="H1103" i="5" s="1"/>
  <c r="G973" i="5"/>
  <c r="G1168" i="5"/>
  <c r="K648" i="5"/>
  <c r="L648" i="5" s="1"/>
  <c r="G1137" i="5"/>
  <c r="G172" i="5"/>
  <c r="G1324" i="5"/>
  <c r="G373" i="5"/>
  <c r="G695" i="5"/>
  <c r="G309" i="5"/>
  <c r="L699" i="23"/>
  <c r="H136" i="22" s="1"/>
  <c r="N194" i="23"/>
  <c r="I44" i="22" s="1"/>
  <c r="J1215" i="23"/>
  <c r="H1215" i="23" s="1"/>
  <c r="G1215" i="23"/>
  <c r="L523" i="23"/>
  <c r="H523" i="23" s="1"/>
  <c r="G523" i="23"/>
  <c r="J1235" i="23"/>
  <c r="H1235" i="23" s="1"/>
  <c r="G1235" i="23"/>
  <c r="L394" i="23"/>
  <c r="H394" i="23" s="1"/>
  <c r="G394" i="23"/>
  <c r="L890" i="23"/>
  <c r="G890" i="23"/>
  <c r="G1375" i="23"/>
  <c r="N1375" i="23"/>
  <c r="H1375" i="23" s="1"/>
  <c r="J1180" i="23"/>
  <c r="H1180" i="23" s="1"/>
  <c r="G1180" i="23"/>
  <c r="J1144" i="23"/>
  <c r="H1144" i="23" s="1"/>
  <c r="G1144" i="23"/>
  <c r="J255" i="23"/>
  <c r="H255" i="23" s="1"/>
  <c r="G255" i="23"/>
  <c r="L477" i="23"/>
  <c r="G477" i="23"/>
  <c r="L1298" i="23"/>
  <c r="G1298" i="23"/>
  <c r="L496" i="23"/>
  <c r="H496" i="23" s="1"/>
  <c r="G496" i="23"/>
  <c r="J1125" i="23"/>
  <c r="H1125" i="23" s="1"/>
  <c r="G1125" i="23"/>
  <c r="G1206" i="23"/>
  <c r="J718" i="23"/>
  <c r="H718" i="23" s="1"/>
  <c r="G718" i="23"/>
  <c r="L1220" i="23"/>
  <c r="H197" i="22" s="1"/>
  <c r="L743" i="23"/>
  <c r="H743" i="23" s="1"/>
  <c r="G743" i="23"/>
  <c r="L901" i="23"/>
  <c r="H901" i="23" s="1"/>
  <c r="G901" i="23"/>
  <c r="J1171" i="23"/>
  <c r="H1171" i="23" s="1"/>
  <c r="G1171" i="23"/>
  <c r="L683" i="23"/>
  <c r="G683" i="23"/>
  <c r="L613" i="23"/>
  <c r="G613" i="23"/>
  <c r="N1121" i="23"/>
  <c r="I184" i="22" s="1"/>
  <c r="L1015" i="23"/>
  <c r="H1015" i="23" s="1"/>
  <c r="G1015" i="23"/>
  <c r="G621" i="23"/>
  <c r="L621" i="23"/>
  <c r="H621" i="23" s="1"/>
  <c r="J271" i="23"/>
  <c r="H271" i="23" s="1"/>
  <c r="G271" i="23"/>
  <c r="G232" i="5"/>
  <c r="H975" i="5"/>
  <c r="G982" i="5"/>
  <c r="H1169" i="5"/>
  <c r="K573" i="5"/>
  <c r="L573" i="5" s="1"/>
  <c r="L571" i="5" s="1"/>
  <c r="H116" i="4" s="1"/>
  <c r="H1167" i="5"/>
  <c r="L369" i="5"/>
  <c r="H79" i="4" s="1"/>
  <c r="G355" i="5"/>
  <c r="H1123" i="5"/>
  <c r="G184" i="5"/>
  <c r="N91" i="23"/>
  <c r="I22" i="22" s="1"/>
  <c r="L158" i="23"/>
  <c r="H36" i="22" s="1"/>
  <c r="L15" i="23"/>
  <c r="H6" i="22" s="1"/>
  <c r="J1226" i="23"/>
  <c r="H1226" i="23" s="1"/>
  <c r="G1226" i="23"/>
  <c r="L806" i="23"/>
  <c r="H806" i="23" s="1"/>
  <c r="G806" i="23"/>
  <c r="J1196" i="23"/>
  <c r="H1196" i="23" s="1"/>
  <c r="G1196" i="23"/>
  <c r="L914" i="23"/>
  <c r="H914" i="23" s="1"/>
  <c r="G914" i="23"/>
  <c r="L219" i="23"/>
  <c r="H219" i="23" s="1"/>
  <c r="G219" i="23"/>
  <c r="L1008" i="23"/>
  <c r="H1008" i="23" s="1"/>
  <c r="G1008" i="23"/>
  <c r="N1213" i="23"/>
  <c r="I196" i="22" s="1"/>
  <c r="L820" i="23"/>
  <c r="G820" i="23"/>
  <c r="N1379" i="23"/>
  <c r="H1379" i="23" s="1"/>
  <c r="G1379" i="23"/>
  <c r="J1242" i="23"/>
  <c r="H1242" i="23" s="1"/>
  <c r="G1242" i="23"/>
  <c r="J1127" i="23"/>
  <c r="H1127" i="23" s="1"/>
  <c r="G1127" i="23"/>
  <c r="G644" i="23"/>
  <c r="L644" i="23"/>
  <c r="L506" i="23"/>
  <c r="H506" i="23" s="1"/>
  <c r="G506" i="23"/>
  <c r="J1142" i="23"/>
  <c r="H1142" i="23" s="1"/>
  <c r="G1142" i="23"/>
  <c r="H1206" i="23"/>
  <c r="L1365" i="23"/>
  <c r="G1365" i="23"/>
  <c r="J277" i="23"/>
  <c r="H277" i="23" s="1"/>
  <c r="G277" i="23"/>
  <c r="G772" i="23"/>
  <c r="L772" i="23"/>
  <c r="H772" i="23" s="1"/>
  <c r="L853" i="23"/>
  <c r="H853" i="23" s="1"/>
  <c r="G853" i="23"/>
  <c r="J365" i="23"/>
  <c r="H365" i="23" s="1"/>
  <c r="G365" i="23"/>
  <c r="N1224" i="23"/>
  <c r="I198" i="22" s="1"/>
  <c r="L805" i="23"/>
  <c r="H805" i="23" s="1"/>
  <c r="G805" i="23"/>
  <c r="L533" i="23"/>
  <c r="G533" i="23"/>
  <c r="L535" i="23"/>
  <c r="H535" i="23" s="1"/>
  <c r="G535" i="23"/>
  <c r="G1172" i="5"/>
  <c r="G421" i="5"/>
  <c r="J1189" i="23"/>
  <c r="H1189" i="23" s="1"/>
  <c r="G1189" i="23"/>
  <c r="L72" i="23"/>
  <c r="G72" i="23"/>
  <c r="J631" i="23"/>
  <c r="H631" i="23" s="1"/>
  <c r="G631" i="23"/>
  <c r="J1228" i="23"/>
  <c r="H1228" i="23" s="1"/>
  <c r="G1228" i="23"/>
  <c r="J130" i="23"/>
  <c r="H130" i="23" s="1"/>
  <c r="G130" i="23"/>
  <c r="J1181" i="23"/>
  <c r="H1181" i="23" s="1"/>
  <c r="G1181" i="23"/>
  <c r="N1371" i="23"/>
  <c r="G1371" i="23"/>
  <c r="J700" i="5"/>
  <c r="G700" i="5"/>
  <c r="L615" i="23"/>
  <c r="H615" i="23" s="1"/>
  <c r="G615" i="23"/>
  <c r="G1273" i="5"/>
  <c r="G720" i="23"/>
  <c r="J21" i="23"/>
  <c r="H21" i="23" s="1"/>
  <c r="G21" i="23"/>
  <c r="L785" i="23"/>
  <c r="H785" i="23" s="1"/>
  <c r="G785" i="23"/>
  <c r="L905" i="23"/>
  <c r="H905" i="23" s="1"/>
  <c r="G905" i="23"/>
  <c r="J1204" i="23"/>
  <c r="G1204" i="23"/>
  <c r="L1039" i="23"/>
  <c r="H1039" i="23" s="1"/>
  <c r="G1039" i="23"/>
  <c r="H1117" i="23"/>
  <c r="L973" i="23"/>
  <c r="H973" i="23" s="1"/>
  <c r="G973" i="23"/>
  <c r="J92" i="23"/>
  <c r="H92" i="23" s="1"/>
  <c r="G92" i="23"/>
  <c r="L798" i="23"/>
  <c r="H798" i="23" s="1"/>
  <c r="G798" i="23"/>
  <c r="G284" i="5"/>
  <c r="H418" i="5"/>
  <c r="G1156" i="5"/>
  <c r="G1340" i="5"/>
  <c r="H1340" i="5"/>
  <c r="L819" i="23"/>
  <c r="G819" i="23"/>
  <c r="G500" i="5"/>
  <c r="G745" i="5"/>
  <c r="H449" i="5"/>
  <c r="L624" i="5"/>
  <c r="H123" i="4" s="1"/>
  <c r="L388" i="5"/>
  <c r="H83" i="4" s="1"/>
  <c r="K386" i="5" s="1"/>
  <c r="L386" i="5" s="1"/>
  <c r="L385" i="5" s="1"/>
  <c r="H82" i="4" s="1"/>
  <c r="H1143" i="5"/>
  <c r="G721" i="5"/>
  <c r="G1124" i="5"/>
  <c r="N1101" i="23"/>
  <c r="I180" i="22" s="1"/>
  <c r="M1096" i="23" s="1"/>
  <c r="N1096" i="23" s="1"/>
  <c r="N1084" i="23" s="1"/>
  <c r="I179" i="22" s="1"/>
  <c r="M1080" i="23" s="1"/>
  <c r="N1080" i="23" s="1"/>
  <c r="N105" i="23"/>
  <c r="I25" i="22" s="1"/>
  <c r="J1173" i="23"/>
  <c r="H1173" i="23" s="1"/>
  <c r="G1173" i="23"/>
  <c r="L784" i="23"/>
  <c r="H784" i="23" s="1"/>
  <c r="G784" i="23"/>
  <c r="L408" i="23"/>
  <c r="H408" i="23" s="1"/>
  <c r="G408" i="23"/>
  <c r="L904" i="23"/>
  <c r="H904" i="23" s="1"/>
  <c r="G904" i="23"/>
  <c r="J334" i="23"/>
  <c r="H334" i="23" s="1"/>
  <c r="G334" i="23"/>
  <c r="L1036" i="23"/>
  <c r="H1036" i="23" s="1"/>
  <c r="G1036" i="23"/>
  <c r="L744" i="23"/>
  <c r="H744" i="23" s="1"/>
  <c r="G744" i="23"/>
  <c r="J1236" i="23"/>
  <c r="H1236" i="23" s="1"/>
  <c r="G1236" i="23"/>
  <c r="J1135" i="23"/>
  <c r="H1135" i="23" s="1"/>
  <c r="G1135" i="23"/>
  <c r="L463" i="23"/>
  <c r="G463" i="23"/>
  <c r="L684" i="23"/>
  <c r="H684" i="23" s="1"/>
  <c r="G684" i="23"/>
  <c r="G1137" i="23"/>
  <c r="J1221" i="23"/>
  <c r="G1221" i="23"/>
  <c r="L852" i="23"/>
  <c r="H852" i="23" s="1"/>
  <c r="G852" i="23"/>
  <c r="L987" i="23"/>
  <c r="G987" i="23"/>
  <c r="J360" i="23"/>
  <c r="H360" i="23" s="1"/>
  <c r="G360" i="23"/>
  <c r="L783" i="23"/>
  <c r="H783" i="23" s="1"/>
  <c r="G783" i="23"/>
  <c r="J1339" i="23"/>
  <c r="G1339" i="23"/>
  <c r="J1132" i="23"/>
  <c r="H1132" i="23" s="1"/>
  <c r="G1132" i="23"/>
  <c r="L607" i="23"/>
  <c r="G607" i="23"/>
  <c r="G831" i="23"/>
  <c r="L831" i="23"/>
  <c r="H831" i="23" s="1"/>
  <c r="N236" i="23"/>
  <c r="I51" i="22" s="1"/>
  <c r="J381" i="23"/>
  <c r="G81" i="22" s="1"/>
  <c r="N129" i="23"/>
  <c r="I30" i="22" s="1"/>
  <c r="L717" i="23"/>
  <c r="H139" i="22" s="1"/>
  <c r="H1109" i="5"/>
  <c r="G931" i="5"/>
  <c r="H37" i="5"/>
  <c r="G238" i="5"/>
  <c r="G192" i="5"/>
  <c r="H1355" i="23"/>
  <c r="N164" i="5"/>
  <c r="I37" i="4" s="1"/>
  <c r="H371" i="5"/>
  <c r="L91" i="23"/>
  <c r="H22" i="22" s="1"/>
  <c r="H632" i="5"/>
  <c r="L236" i="23"/>
  <c r="H51" i="22" s="1"/>
  <c r="G812" i="5"/>
  <c r="G340" i="5"/>
  <c r="L426" i="23"/>
  <c r="H90" i="22" s="1"/>
  <c r="N630" i="5"/>
  <c r="I124" i="4" s="1"/>
  <c r="J276" i="5"/>
  <c r="G59" i="4" s="1"/>
  <c r="N420" i="23"/>
  <c r="I89" i="22" s="1"/>
  <c r="G278" i="5"/>
  <c r="G632" i="5"/>
  <c r="N118" i="23"/>
  <c r="I28" i="22" s="1"/>
  <c r="N711" i="23"/>
  <c r="I138" i="22" s="1"/>
  <c r="H340" i="5"/>
  <c r="G37" i="5"/>
  <c r="H735" i="5"/>
  <c r="H309" i="5"/>
  <c r="L307" i="5"/>
  <c r="H65" i="4" s="1"/>
  <c r="L91" i="5"/>
  <c r="H22" i="4" s="1"/>
  <c r="L264" i="23"/>
  <c r="H57" i="22" s="1"/>
  <c r="G95" i="5"/>
  <c r="H42" i="5"/>
  <c r="L705" i="23"/>
  <c r="H137" i="22" s="1"/>
  <c r="G42" i="5"/>
  <c r="L705" i="5"/>
  <c r="H137" i="4" s="1"/>
  <c r="G709" i="5"/>
  <c r="G707" i="5"/>
  <c r="N276" i="23"/>
  <c r="I59" i="22" s="1"/>
  <c r="L420" i="23"/>
  <c r="H89" i="22" s="1"/>
  <c r="N426" i="23"/>
  <c r="I90" i="22" s="1"/>
  <c r="H315" i="5"/>
  <c r="G315" i="5"/>
  <c r="H133" i="5"/>
  <c r="G790" i="5"/>
  <c r="L381" i="5"/>
  <c r="H81" i="4" s="1"/>
  <c r="G133" i="5"/>
  <c r="H115" i="5"/>
  <c r="H424" i="5"/>
  <c r="J1103" i="23"/>
  <c r="G1103" i="23"/>
  <c r="J1333" i="23"/>
  <c r="G1333" i="23"/>
  <c r="J12" i="23"/>
  <c r="G12" i="23"/>
  <c r="G172" i="23"/>
  <c r="J172" i="23"/>
  <c r="J430" i="23"/>
  <c r="H430" i="23" s="1"/>
  <c r="G430" i="23"/>
  <c r="K1335" i="23"/>
  <c r="L1335" i="23" s="1"/>
  <c r="K1319" i="23"/>
  <c r="L1319" i="23" s="1"/>
  <c r="J286" i="23"/>
  <c r="H286" i="23" s="1"/>
  <c r="G286" i="23"/>
  <c r="M1318" i="23"/>
  <c r="N1318" i="23" s="1"/>
  <c r="M1334" i="23"/>
  <c r="N1334" i="23" s="1"/>
  <c r="J309" i="23"/>
  <c r="G309" i="23"/>
  <c r="G310" i="23"/>
  <c r="N310" i="23"/>
  <c r="H310" i="23" s="1"/>
  <c r="J176" i="23"/>
  <c r="G176" i="23"/>
  <c r="L307" i="23"/>
  <c r="H65" i="22" s="1"/>
  <c r="G778" i="23"/>
  <c r="L778" i="23"/>
  <c r="G931" i="23"/>
  <c r="J931" i="23"/>
  <c r="N40" i="23"/>
  <c r="I11" i="22" s="1"/>
  <c r="G632" i="23"/>
  <c r="N632" i="23"/>
  <c r="N630" i="23" s="1"/>
  <c r="I124" i="22" s="1"/>
  <c r="J428" i="23"/>
  <c r="G428" i="23"/>
  <c r="H7" i="5"/>
  <c r="G48" i="23"/>
  <c r="N48" i="23"/>
  <c r="H48" i="23" s="1"/>
  <c r="J713" i="23"/>
  <c r="G713" i="23"/>
  <c r="G761" i="23"/>
  <c r="L761" i="23"/>
  <c r="H761" i="23" s="1"/>
  <c r="J351" i="23"/>
  <c r="G351" i="23"/>
  <c r="J244" i="23"/>
  <c r="G244" i="23"/>
  <c r="J424" i="23"/>
  <c r="H424" i="23" s="1"/>
  <c r="G424" i="23"/>
  <c r="K1318" i="23"/>
  <c r="L1318" i="23" s="1"/>
  <c r="K1334" i="23"/>
  <c r="L1334" i="23" s="1"/>
  <c r="J122" i="23"/>
  <c r="H122" i="23" s="1"/>
  <c r="G122" i="23"/>
  <c r="J366" i="23"/>
  <c r="G366" i="23"/>
  <c r="G248" i="23"/>
  <c r="J248" i="23"/>
  <c r="N705" i="23"/>
  <c r="I137" i="22" s="1"/>
  <c r="G27" i="23"/>
  <c r="L27" i="23"/>
  <c r="L25" i="23" s="1"/>
  <c r="H8" i="22" s="1"/>
  <c r="L354" i="23"/>
  <c r="H76" i="22" s="1"/>
  <c r="J315" i="23"/>
  <c r="H315" i="23" s="1"/>
  <c r="G315" i="23"/>
  <c r="J1114" i="23"/>
  <c r="H1114" i="23" s="1"/>
  <c r="G1114" i="23"/>
  <c r="G1066" i="23"/>
  <c r="J1066" i="23"/>
  <c r="J422" i="23"/>
  <c r="G422" i="23"/>
  <c r="H1353" i="23"/>
  <c r="G155" i="23"/>
  <c r="N155" i="23"/>
  <c r="N153" i="23" s="1"/>
  <c r="I35" i="22" s="1"/>
  <c r="G256" i="23"/>
  <c r="J256" i="23"/>
  <c r="J812" i="23"/>
  <c r="G812" i="23"/>
  <c r="J180" i="23"/>
  <c r="G180" i="23"/>
  <c r="G278" i="23"/>
  <c r="J278" i="23"/>
  <c r="H278" i="23" s="1"/>
  <c r="J679" i="23"/>
  <c r="G679" i="23"/>
  <c r="G184" i="23"/>
  <c r="J184" i="23"/>
  <c r="G730" i="23"/>
  <c r="J730" i="23"/>
  <c r="G1317" i="23"/>
  <c r="L1317" i="23"/>
  <c r="L677" i="23"/>
  <c r="H132" i="22" s="1"/>
  <c r="J240" i="23"/>
  <c r="H240" i="23" s="1"/>
  <c r="G240" i="23"/>
  <c r="J701" i="23"/>
  <c r="G701" i="23"/>
  <c r="J95" i="23"/>
  <c r="H95" i="23" s="1"/>
  <c r="G95" i="23"/>
  <c r="G382" i="23"/>
  <c r="L382" i="23"/>
  <c r="J42" i="23"/>
  <c r="G42" i="23"/>
  <c r="J314" i="23"/>
  <c r="G314" i="23"/>
  <c r="N699" i="23"/>
  <c r="I136" i="22" s="1"/>
  <c r="G361" i="23"/>
  <c r="L361" i="23"/>
  <c r="L359" i="23" s="1"/>
  <c r="H77" i="22" s="1"/>
  <c r="G362" i="23"/>
  <c r="J362" i="23"/>
  <c r="H362" i="23" s="1"/>
  <c r="G227" i="23"/>
  <c r="G1099" i="23"/>
  <c r="J1099" i="23"/>
  <c r="H1099" i="23" s="1"/>
  <c r="N767" i="23"/>
  <c r="I145" i="22" s="1"/>
  <c r="G261" i="23"/>
  <c r="J261" i="23"/>
  <c r="G835" i="23"/>
  <c r="J835" i="23"/>
  <c r="J135" i="23"/>
  <c r="J233" i="23"/>
  <c r="G233" i="23"/>
  <c r="J99" i="23"/>
  <c r="G99" i="23"/>
  <c r="J725" i="23"/>
  <c r="G725" i="23"/>
  <c r="G266" i="23"/>
  <c r="J266" i="23"/>
  <c r="G89" i="23"/>
  <c r="J89" i="23"/>
  <c r="H89" i="23" s="1"/>
  <c r="L270" i="23"/>
  <c r="H58" i="22" s="1"/>
  <c r="G47" i="23"/>
  <c r="J47" i="23"/>
  <c r="J77" i="23"/>
  <c r="G77" i="23"/>
  <c r="N270" i="23"/>
  <c r="I58" i="22" s="1"/>
  <c r="L40" i="23"/>
  <c r="H11" i="22" s="1"/>
  <c r="L312" i="23"/>
  <c r="H66" i="22" s="1"/>
  <c r="J225" i="23"/>
  <c r="H227" i="23"/>
  <c r="G1350" i="23"/>
  <c r="J1350" i="23"/>
  <c r="J1113" i="23"/>
  <c r="G1113" i="23"/>
  <c r="N312" i="23"/>
  <c r="I66" i="22" s="1"/>
  <c r="N738" i="23"/>
  <c r="I143" i="22" s="1"/>
  <c r="G1355" i="23"/>
  <c r="G115" i="5"/>
  <c r="J674" i="23"/>
  <c r="G674" i="23"/>
  <c r="L333" i="23"/>
  <c r="H71" i="22" s="1"/>
  <c r="J790" i="23"/>
  <c r="H790" i="23" s="1"/>
  <c r="G790" i="23"/>
  <c r="N1112" i="23"/>
  <c r="I182" i="22" s="1"/>
  <c r="M1109" i="23" s="1"/>
  <c r="N1109" i="23" s="1"/>
  <c r="N1106" i="23" s="1"/>
  <c r="I181" i="22" s="1"/>
  <c r="M1082" i="23" s="1"/>
  <c r="N1082" i="23" s="1"/>
  <c r="J87" i="23"/>
  <c r="G87" i="23"/>
  <c r="J252" i="23"/>
  <c r="G252" i="23"/>
  <c r="J434" i="23"/>
  <c r="G434" i="23"/>
  <c r="G719" i="23"/>
  <c r="J719" i="23"/>
  <c r="L276" i="23"/>
  <c r="H59" i="22" s="1"/>
  <c r="J272" i="23"/>
  <c r="G272" i="23"/>
  <c r="G696" i="23"/>
  <c r="N696" i="23"/>
  <c r="N694" i="23" s="1"/>
  <c r="I135" i="22" s="1"/>
  <c r="G133" i="23"/>
  <c r="J133" i="23"/>
  <c r="H133" i="23" s="1"/>
  <c r="G107" i="23"/>
  <c r="J107" i="23"/>
  <c r="J82" i="23"/>
  <c r="G82" i="23"/>
  <c r="G150" i="23"/>
  <c r="J150" i="23"/>
  <c r="J703" i="23"/>
  <c r="H703" i="23" s="1"/>
  <c r="G703" i="23"/>
  <c r="J1003" i="23"/>
  <c r="G1003" i="23"/>
  <c r="J1097" i="23"/>
  <c r="H1097" i="23" s="1"/>
  <c r="G1097" i="23"/>
  <c r="N354" i="23"/>
  <c r="I76" i="22" s="1"/>
  <c r="J94" i="23"/>
  <c r="H94" i="23" s="1"/>
  <c r="G94" i="23"/>
  <c r="H362" i="5"/>
  <c r="J32" i="23"/>
  <c r="G32" i="23"/>
  <c r="G120" i="23"/>
  <c r="J120" i="23"/>
  <c r="J131" i="23"/>
  <c r="G131" i="23"/>
  <c r="G192" i="23"/>
  <c r="J192" i="23"/>
  <c r="J1324" i="23"/>
  <c r="G1324" i="23"/>
  <c r="J735" i="23"/>
  <c r="G735" i="23"/>
  <c r="J160" i="23"/>
  <c r="G160" i="23"/>
  <c r="G43" i="23"/>
  <c r="J43" i="23"/>
  <c r="H43" i="23" s="1"/>
  <c r="G137" i="23"/>
  <c r="N137" i="23"/>
  <c r="N135" i="23" s="1"/>
  <c r="I31" i="22" s="1"/>
  <c r="J707" i="23"/>
  <c r="G707" i="23"/>
  <c r="N717" i="23"/>
  <c r="I139" i="22" s="1"/>
  <c r="J280" i="23"/>
  <c r="H280" i="23" s="1"/>
  <c r="G280" i="23"/>
  <c r="J196" i="23"/>
  <c r="G196" i="23"/>
  <c r="G378" i="23"/>
  <c r="J378" i="23"/>
  <c r="G168" i="23"/>
  <c r="J168" i="23"/>
  <c r="H168" i="23" s="1"/>
  <c r="J126" i="23"/>
  <c r="G126" i="23"/>
  <c r="G709" i="23"/>
  <c r="J709" i="23"/>
  <c r="H709" i="23" s="1"/>
  <c r="H720" i="23"/>
  <c r="G1031" i="23"/>
  <c r="J1031" i="23"/>
  <c r="N359" i="23"/>
  <c r="I77" i="22" s="1"/>
  <c r="J37" i="23"/>
  <c r="G37" i="23"/>
  <c r="J238" i="23"/>
  <c r="G238" i="23"/>
  <c r="G93" i="23"/>
  <c r="J93" i="23"/>
  <c r="G1327" i="23"/>
  <c r="J1327" i="23"/>
  <c r="G7" i="23"/>
  <c r="J7" i="23"/>
  <c r="J166" i="23"/>
  <c r="G166" i="23"/>
  <c r="G371" i="23"/>
  <c r="J371" i="23"/>
  <c r="L694" i="23"/>
  <c r="H135" i="22" s="1"/>
  <c r="G357" i="23"/>
  <c r="J357" i="23"/>
  <c r="H357" i="23" s="1"/>
  <c r="M1335" i="23"/>
  <c r="N1335" i="23" s="1"/>
  <c r="M1319" i="23"/>
  <c r="N1319" i="23" s="1"/>
  <c r="J721" i="23"/>
  <c r="H721" i="23" s="1"/>
  <c r="G721" i="23"/>
  <c r="J17" i="23"/>
  <c r="G17" i="23"/>
  <c r="G22" i="23"/>
  <c r="J22" i="23"/>
  <c r="J188" i="23"/>
  <c r="G188" i="23"/>
  <c r="J162" i="23"/>
  <c r="H162" i="23" s="1"/>
  <c r="G162" i="23"/>
  <c r="G749" i="23"/>
  <c r="J749" i="23"/>
  <c r="J319" i="23"/>
  <c r="G319" i="23"/>
  <c r="J274" i="23"/>
  <c r="H274" i="23" s="1"/>
  <c r="G274" i="23"/>
  <c r="J1055" i="23"/>
  <c r="G1055" i="23"/>
  <c r="G335" i="23"/>
  <c r="J335" i="23"/>
  <c r="G115" i="23"/>
  <c r="J115" i="23"/>
  <c r="J284" i="23"/>
  <c r="G284" i="23"/>
  <c r="G268" i="23"/>
  <c r="N268" i="23"/>
  <c r="N264" i="23" s="1"/>
  <c r="I57" i="22" s="1"/>
  <c r="G141" i="23"/>
  <c r="J141" i="23"/>
  <c r="J715" i="23"/>
  <c r="H715" i="23" s="1"/>
  <c r="G715" i="23"/>
  <c r="J356" i="23"/>
  <c r="G356" i="23"/>
  <c r="J52" i="23"/>
  <c r="G52" i="23"/>
  <c r="J103" i="23"/>
  <c r="G103" i="23"/>
  <c r="G239" i="23"/>
  <c r="J239" i="23"/>
  <c r="H239" i="23" s="1"/>
  <c r="J324" i="23"/>
  <c r="G324" i="23"/>
  <c r="J1077" i="23"/>
  <c r="G1077" i="23"/>
  <c r="J340" i="23"/>
  <c r="G340" i="23"/>
  <c r="L1112" i="23"/>
  <c r="H182" i="22" s="1"/>
  <c r="K1109" i="23" s="1"/>
  <c r="L1109" i="23" s="1"/>
  <c r="M565" i="5"/>
  <c r="N565" i="5" s="1"/>
  <c r="N563" i="5" s="1"/>
  <c r="I115" i="4" s="1"/>
  <c r="H196" i="5"/>
  <c r="G758" i="5"/>
  <c r="M1053" i="5"/>
  <c r="N1053" i="5" s="1"/>
  <c r="J63" i="5"/>
  <c r="G16" i="4" s="1"/>
  <c r="M1349" i="23"/>
  <c r="J67" i="5"/>
  <c r="G17" i="4" s="1"/>
  <c r="G196" i="5"/>
  <c r="H1008" i="5"/>
  <c r="G456" i="5"/>
  <c r="J369" i="5"/>
  <c r="M656" i="5"/>
  <c r="N656" i="5" s="1"/>
  <c r="N654" i="5" s="1"/>
  <c r="I128" i="4" s="1"/>
  <c r="J532" i="5"/>
  <c r="G108" i="4" s="1"/>
  <c r="N1046" i="5"/>
  <c r="I175" i="4" s="1"/>
  <c r="H456" i="5"/>
  <c r="M1075" i="5"/>
  <c r="N1075" i="5" s="1"/>
  <c r="J307" i="5"/>
  <c r="G65" i="4" s="1"/>
  <c r="H308" i="5"/>
  <c r="J866" i="5"/>
  <c r="G152" i="4" s="1"/>
  <c r="M1029" i="5"/>
  <c r="N1029" i="5" s="1"/>
  <c r="G1272" i="5"/>
  <c r="H237" i="5"/>
  <c r="M1001" i="5"/>
  <c r="N1001" i="5" s="1"/>
  <c r="N994" i="5" s="1"/>
  <c r="I171" i="4" s="1"/>
  <c r="G155" i="5"/>
  <c r="M1064" i="5"/>
  <c r="N1064" i="5" s="1"/>
  <c r="N1057" i="5" s="1"/>
  <c r="I176" i="4" s="1"/>
  <c r="G233" i="5"/>
  <c r="G975" i="5"/>
  <c r="M589" i="5"/>
  <c r="N589" i="5" s="1"/>
  <c r="N587" i="5" s="1"/>
  <c r="I118" i="4" s="1"/>
  <c r="L107" i="5"/>
  <c r="G107" i="5"/>
  <c r="J929" i="5"/>
  <c r="G160" i="4" s="1"/>
  <c r="F160" i="4" s="1"/>
  <c r="N231" i="5"/>
  <c r="I50" i="4" s="1"/>
  <c r="J225" i="5"/>
  <c r="G49" i="4" s="1"/>
  <c r="L1154" i="5"/>
  <c r="H188" i="4" s="1"/>
  <c r="G808" i="5"/>
  <c r="M581" i="5"/>
  <c r="N581" i="5" s="1"/>
  <c r="N579" i="5" s="1"/>
  <c r="I117" i="4" s="1"/>
  <c r="K1276" i="5"/>
  <c r="L1276" i="5" s="1"/>
  <c r="N333" i="5"/>
  <c r="I71" i="4" s="1"/>
  <c r="H335" i="5"/>
  <c r="G1074" i="5"/>
  <c r="H808" i="5"/>
  <c r="M648" i="5"/>
  <c r="N648" i="5" s="1"/>
  <c r="N646" i="5" s="1"/>
  <c r="I127" i="4" s="1"/>
  <c r="K1248" i="5"/>
  <c r="G1248" i="5" s="1"/>
  <c r="J254" i="5"/>
  <c r="J338" i="5"/>
  <c r="H338" i="5" s="1"/>
  <c r="H310" i="5"/>
  <c r="J694" i="5"/>
  <c r="J1271" i="5"/>
  <c r="G206" i="4" s="1"/>
  <c r="I1268" i="5" s="1"/>
  <c r="G1253" i="5"/>
  <c r="L1263" i="5"/>
  <c r="G1263" i="5"/>
  <c r="G1232" i="5"/>
  <c r="L1232" i="5"/>
  <c r="H1232" i="5" s="1"/>
  <c r="J356" i="5"/>
  <c r="G356" i="5"/>
  <c r="H126" i="5"/>
  <c r="H313" i="5"/>
  <c r="G274" i="5"/>
  <c r="J274" i="5"/>
  <c r="H274" i="5" s="1"/>
  <c r="J182" i="5"/>
  <c r="H183" i="5"/>
  <c r="H446" i="5"/>
  <c r="J444" i="5"/>
  <c r="H327" i="5"/>
  <c r="G69" i="4"/>
  <c r="G809" i="5"/>
  <c r="H318" i="5"/>
  <c r="J317" i="5"/>
  <c r="N250" i="5"/>
  <c r="I54" i="4" s="1"/>
  <c r="H251" i="5"/>
  <c r="G503" i="5"/>
  <c r="G759" i="5"/>
  <c r="G170" i="4"/>
  <c r="J677" i="5"/>
  <c r="H678" i="5"/>
  <c r="G832" i="5"/>
  <c r="L832" i="5"/>
  <c r="H832" i="5" s="1"/>
  <c r="G988" i="5"/>
  <c r="L988" i="5"/>
  <c r="H988" i="5" s="1"/>
  <c r="J624" i="5"/>
  <c r="H625" i="5"/>
  <c r="L970" i="5"/>
  <c r="H168" i="4" s="1"/>
  <c r="G788" i="5"/>
  <c r="L788" i="5"/>
  <c r="H788" i="5" s="1"/>
  <c r="L965" i="5"/>
  <c r="H965" i="5" s="1"/>
  <c r="G965" i="5"/>
  <c r="G185" i="4"/>
  <c r="H1175" i="5"/>
  <c r="G772" i="5"/>
  <c r="L772" i="5"/>
  <c r="H772" i="5" s="1"/>
  <c r="L967" i="5"/>
  <c r="H967" i="5" s="1"/>
  <c r="G967" i="5"/>
  <c r="L663" i="5"/>
  <c r="G663" i="5"/>
  <c r="G905" i="5"/>
  <c r="L905" i="5"/>
  <c r="H905" i="5" s="1"/>
  <c r="J396" i="5"/>
  <c r="L60" i="5"/>
  <c r="G60" i="5"/>
  <c r="G853" i="5"/>
  <c r="L853" i="5"/>
  <c r="H853" i="5" s="1"/>
  <c r="L855" i="5"/>
  <c r="H855" i="5" s="1"/>
  <c r="G855" i="5"/>
  <c r="G773" i="5"/>
  <c r="L773" i="5"/>
  <c r="H773" i="5" s="1"/>
  <c r="G828" i="5"/>
  <c r="L828" i="5"/>
  <c r="H828" i="5" s="1"/>
  <c r="G829" i="5"/>
  <c r="L829" i="5"/>
  <c r="H829" i="5" s="1"/>
  <c r="J817" i="5"/>
  <c r="L536" i="5"/>
  <c r="H536" i="5" s="1"/>
  <c r="G536" i="5"/>
  <c r="J1252" i="5"/>
  <c r="H1253" i="5"/>
  <c r="G1349" i="5"/>
  <c r="N1349" i="5"/>
  <c r="H1349" i="5" s="1"/>
  <c r="L665" i="5"/>
  <c r="H665" i="5" s="1"/>
  <c r="G665" i="5"/>
  <c r="L601" i="5"/>
  <c r="H601" i="5" s="1"/>
  <c r="G601" i="5"/>
  <c r="G785" i="5"/>
  <c r="L785" i="5"/>
  <c r="H785" i="5" s="1"/>
  <c r="G798" i="5"/>
  <c r="J1198" i="5"/>
  <c r="H1184" i="5"/>
  <c r="G192" i="4"/>
  <c r="J103" i="5"/>
  <c r="G103" i="5"/>
  <c r="G833" i="5"/>
  <c r="L833" i="5"/>
  <c r="H833" i="5" s="1"/>
  <c r="J957" i="5"/>
  <c r="G56" i="5"/>
  <c r="L56" i="5"/>
  <c r="L820" i="5"/>
  <c r="G820" i="5"/>
  <c r="J137" i="5"/>
  <c r="G137" i="5"/>
  <c r="G122" i="5"/>
  <c r="J122" i="5"/>
  <c r="G77" i="5"/>
  <c r="J77" i="5"/>
  <c r="N32" i="5"/>
  <c r="G32" i="5"/>
  <c r="L797" i="5"/>
  <c r="H797" i="5" s="1"/>
  <c r="G797" i="5"/>
  <c r="G1009" i="5"/>
  <c r="H1239" i="5"/>
  <c r="M1241" i="5"/>
  <c r="G783" i="5"/>
  <c r="L783" i="5"/>
  <c r="H783" i="5" s="1"/>
  <c r="L596" i="5"/>
  <c r="G596" i="5"/>
  <c r="G784" i="5"/>
  <c r="L784" i="5"/>
  <c r="H784" i="5" s="1"/>
  <c r="L616" i="5"/>
  <c r="H616" i="5" s="1"/>
  <c r="G616" i="5"/>
  <c r="L609" i="5"/>
  <c r="H609" i="5" s="1"/>
  <c r="G609" i="5"/>
  <c r="H798" i="5"/>
  <c r="I1227" i="5"/>
  <c r="L1187" i="5"/>
  <c r="J30" i="5"/>
  <c r="H31" i="5"/>
  <c r="G841" i="5"/>
  <c r="L841" i="5"/>
  <c r="H841" i="5" s="1"/>
  <c r="J465" i="5"/>
  <c r="H467" i="5"/>
  <c r="G991" i="5"/>
  <c r="L991" i="5"/>
  <c r="H991" i="5" s="1"/>
  <c r="H945" i="5"/>
  <c r="G163" i="4"/>
  <c r="G131" i="5"/>
  <c r="J131" i="5"/>
  <c r="G17" i="5"/>
  <c r="J17" i="5"/>
  <c r="J388" i="5"/>
  <c r="H389" i="5"/>
  <c r="J71" i="5"/>
  <c r="H72" i="5"/>
  <c r="M753" i="5"/>
  <c r="N753" i="5" s="1"/>
  <c r="M804" i="5"/>
  <c r="N804" i="5" s="1"/>
  <c r="M782" i="5"/>
  <c r="N782" i="5" s="1"/>
  <c r="M827" i="5"/>
  <c r="N827" i="5" s="1"/>
  <c r="L964" i="5"/>
  <c r="H964" i="5" s="1"/>
  <c r="G964" i="5"/>
  <c r="G625" i="5"/>
  <c r="L585" i="5"/>
  <c r="H585" i="5" s="1"/>
  <c r="G585" i="5"/>
  <c r="L1129" i="5"/>
  <c r="H185" i="4" s="1"/>
  <c r="G904" i="5"/>
  <c r="L904" i="5"/>
  <c r="H904" i="5" s="1"/>
  <c r="G1052" i="5"/>
  <c r="L1052" i="5"/>
  <c r="H1052" i="5" s="1"/>
  <c r="G93" i="5"/>
  <c r="J93" i="5"/>
  <c r="G7" i="5"/>
  <c r="J22" i="5"/>
  <c r="G22" i="5"/>
  <c r="J252" i="5"/>
  <c r="G252" i="5"/>
  <c r="M201" i="5"/>
  <c r="N201" i="5" s="1"/>
  <c r="M817" i="5"/>
  <c r="N817" i="5" s="1"/>
  <c r="M741" i="5"/>
  <c r="M795" i="5"/>
  <c r="N795" i="5" s="1"/>
  <c r="M770" i="5"/>
  <c r="N770" i="5" s="1"/>
  <c r="G240" i="5"/>
  <c r="J240" i="5"/>
  <c r="H165" i="5"/>
  <c r="H414" i="5"/>
  <c r="J153" i="5"/>
  <c r="H154" i="5"/>
  <c r="H319" i="5"/>
  <c r="G4" i="4"/>
  <c r="L85" i="5"/>
  <c r="H21" i="4" s="1"/>
  <c r="G140" i="4"/>
  <c r="L723" i="5"/>
  <c r="H140" i="4" s="1"/>
  <c r="G692" i="5"/>
  <c r="L692" i="5"/>
  <c r="H692" i="5" s="1"/>
  <c r="G121" i="4"/>
  <c r="J970" i="5"/>
  <c r="H971" i="5"/>
  <c r="G1016" i="5"/>
  <c r="G821" i="5"/>
  <c r="L821" i="5"/>
  <c r="H821" i="5" s="1"/>
  <c r="J259" i="5"/>
  <c r="G914" i="5"/>
  <c r="L914" i="5"/>
  <c r="H914" i="5" s="1"/>
  <c r="G859" i="5"/>
  <c r="L859" i="5"/>
  <c r="H859" i="5" s="1"/>
  <c r="G899" i="5"/>
  <c r="L899" i="5"/>
  <c r="L470" i="5"/>
  <c r="G470" i="5"/>
  <c r="G900" i="5"/>
  <c r="L900" i="5"/>
  <c r="H900" i="5" s="1"/>
  <c r="L533" i="5"/>
  <c r="G533" i="5"/>
  <c r="H210" i="5"/>
  <c r="G157" i="4"/>
  <c r="L219" i="5"/>
  <c r="H219" i="5" s="1"/>
  <c r="G219" i="5"/>
  <c r="G822" i="5"/>
  <c r="L822" i="5"/>
  <c r="H822" i="5" s="1"/>
  <c r="L880" i="5"/>
  <c r="H880" i="5" s="1"/>
  <c r="G880" i="5"/>
  <c r="J850" i="5"/>
  <c r="G1249" i="5"/>
  <c r="N1249" i="5"/>
  <c r="L64" i="5"/>
  <c r="G64" i="5"/>
  <c r="L493" i="5"/>
  <c r="G493" i="5"/>
  <c r="J1194" i="5"/>
  <c r="H1195" i="5"/>
  <c r="G1281" i="5"/>
  <c r="G959" i="5"/>
  <c r="H1255" i="5"/>
  <c r="M1257" i="5"/>
  <c r="F46" i="4"/>
  <c r="L535" i="5"/>
  <c r="H535" i="5" s="1"/>
  <c r="G535" i="5"/>
  <c r="G1230" i="5"/>
  <c r="F197" i="4"/>
  <c r="N354" i="5"/>
  <c r="I76" i="4" s="1"/>
  <c r="G408" i="5"/>
  <c r="L408" i="5"/>
  <c r="H408" i="5" s="1"/>
  <c r="G304" i="5"/>
  <c r="L304" i="5"/>
  <c r="H304" i="5" s="1"/>
  <c r="G495" i="5"/>
  <c r="L495" i="5"/>
  <c r="H495" i="5" s="1"/>
  <c r="G87" i="5"/>
  <c r="J87" i="5"/>
  <c r="G10" i="4"/>
  <c r="H479" i="5"/>
  <c r="G98" i="4"/>
  <c r="H413" i="5"/>
  <c r="G87" i="4"/>
  <c r="G787" i="5"/>
  <c r="L787" i="5"/>
  <c r="H787" i="5" s="1"/>
  <c r="G857" i="5"/>
  <c r="L857" i="5"/>
  <c r="H857" i="5" s="1"/>
  <c r="J27" i="5"/>
  <c r="G27" i="5"/>
  <c r="J180" i="5"/>
  <c r="G180" i="5"/>
  <c r="M207" i="5"/>
  <c r="N207" i="5" s="1"/>
  <c r="G286" i="5"/>
  <c r="J286" i="5"/>
  <c r="L282" i="5"/>
  <c r="H60" i="4" s="1"/>
  <c r="H283" i="5"/>
  <c r="H232" i="5"/>
  <c r="J231" i="5"/>
  <c r="H460" i="5"/>
  <c r="J458" i="5"/>
  <c r="G319" i="5"/>
  <c r="G806" i="5"/>
  <c r="H926" i="5"/>
  <c r="H346" i="5"/>
  <c r="G74" i="4"/>
  <c r="G109" i="4"/>
  <c r="H330" i="5"/>
  <c r="G70" i="4"/>
  <c r="J410" i="5"/>
  <c r="H411" i="5"/>
  <c r="H733" i="5"/>
  <c r="G142" i="4"/>
  <c r="H1013" i="5"/>
  <c r="G1018" i="5"/>
  <c r="G774" i="5"/>
  <c r="L774" i="5"/>
  <c r="H774" i="5" s="1"/>
  <c r="L539" i="5"/>
  <c r="G539" i="5"/>
  <c r="L1005" i="5"/>
  <c r="H172" i="4" s="1"/>
  <c r="G907" i="5"/>
  <c r="L907" i="5"/>
  <c r="H907" i="5" s="1"/>
  <c r="G851" i="5"/>
  <c r="L851" i="5"/>
  <c r="H1141" i="5"/>
  <c r="J1140" i="5"/>
  <c r="N1233" i="5"/>
  <c r="G1233" i="5"/>
  <c r="G852" i="5"/>
  <c r="L852" i="5"/>
  <c r="H852" i="5" s="1"/>
  <c r="L613" i="5"/>
  <c r="G613" i="5"/>
  <c r="H953" i="5"/>
  <c r="G924" i="5"/>
  <c r="G407" i="5"/>
  <c r="L407" i="5"/>
  <c r="H407" i="5" s="1"/>
  <c r="G775" i="5"/>
  <c r="L775" i="5"/>
  <c r="H775" i="5" s="1"/>
  <c r="L978" i="5"/>
  <c r="G1013" i="5"/>
  <c r="H1313" i="5"/>
  <c r="J1312" i="5"/>
  <c r="L68" i="5"/>
  <c r="G68" i="5"/>
  <c r="H542" i="5"/>
  <c r="G110" i="4"/>
  <c r="J1121" i="5"/>
  <c r="H959" i="5"/>
  <c r="G1264" i="5"/>
  <c r="N1264" i="5"/>
  <c r="G1246" i="5"/>
  <c r="H1345" i="5"/>
  <c r="G207" i="4"/>
  <c r="H1214" i="5"/>
  <c r="J361" i="5"/>
  <c r="G361" i="5"/>
  <c r="G52" i="5"/>
  <c r="J52" i="5"/>
  <c r="G786" i="5"/>
  <c r="L786" i="5"/>
  <c r="H786" i="5" s="1"/>
  <c r="G523" i="5"/>
  <c r="L523" i="5"/>
  <c r="H523" i="5" s="1"/>
  <c r="J1116" i="5"/>
  <c r="H1117" i="5"/>
  <c r="G901" i="5"/>
  <c r="L901" i="5"/>
  <c r="H901" i="5" s="1"/>
  <c r="H1237" i="5"/>
  <c r="J1236" i="5"/>
  <c r="N1287" i="5"/>
  <c r="G1287" i="5"/>
  <c r="J110" i="5"/>
  <c r="H111" i="5"/>
  <c r="J190" i="5"/>
  <c r="H191" i="5"/>
  <c r="H195" i="5"/>
  <c r="J194" i="5"/>
  <c r="H88" i="4"/>
  <c r="H417" i="5"/>
  <c r="G980" i="5"/>
  <c r="L597" i="5"/>
  <c r="H597" i="5" s="1"/>
  <c r="G597" i="5"/>
  <c r="L882" i="5"/>
  <c r="H882" i="5" s="1"/>
  <c r="G882" i="5"/>
  <c r="L607" i="5"/>
  <c r="G607" i="5"/>
  <c r="J207" i="5"/>
  <c r="N141" i="5"/>
  <c r="G141" i="5"/>
  <c r="J297" i="5"/>
  <c r="G126" i="5"/>
  <c r="H394" i="5"/>
  <c r="J188" i="5"/>
  <c r="G188" i="5"/>
  <c r="N35" i="5"/>
  <c r="I10" i="4" s="1"/>
  <c r="J105" i="5"/>
  <c r="H106" i="5"/>
  <c r="G112" i="4"/>
  <c r="L242" i="5"/>
  <c r="H453" i="5"/>
  <c r="J451" i="5"/>
  <c r="G158" i="4"/>
  <c r="H221" i="5"/>
  <c r="G48" i="4"/>
  <c r="H433" i="5"/>
  <c r="J432" i="5"/>
  <c r="G124" i="4"/>
  <c r="G805" i="5"/>
  <c r="H973" i="5"/>
  <c r="J1005" i="5"/>
  <c r="H1006" i="5"/>
  <c r="G180" i="4"/>
  <c r="G912" i="5"/>
  <c r="L912" i="5"/>
  <c r="H912" i="5" s="1"/>
  <c r="H216" i="5"/>
  <c r="G926" i="5"/>
  <c r="G987" i="5"/>
  <c r="L987" i="5"/>
  <c r="L1000" i="5"/>
  <c r="H1000" i="5" s="1"/>
  <c r="G1000" i="5"/>
  <c r="G1015" i="5"/>
  <c r="G1090" i="5"/>
  <c r="G305" i="5"/>
  <c r="L305" i="5"/>
  <c r="H305" i="5" s="1"/>
  <c r="H619" i="5"/>
  <c r="L602" i="5"/>
  <c r="H602" i="5" s="1"/>
  <c r="G602" i="5"/>
  <c r="G1277" i="5"/>
  <c r="N1277" i="5"/>
  <c r="L862" i="5"/>
  <c r="H863" i="5"/>
  <c r="J1330" i="5"/>
  <c r="G168" i="5"/>
  <c r="J168" i="5"/>
  <c r="G134" i="4"/>
  <c r="G154" i="4"/>
  <c r="L660" i="5"/>
  <c r="G660" i="5"/>
  <c r="L877" i="5"/>
  <c r="G877" i="5"/>
  <c r="G220" i="4"/>
  <c r="G830" i="5"/>
  <c r="L830" i="5"/>
  <c r="H830" i="5" s="1"/>
  <c r="I1108" i="23"/>
  <c r="G82" i="5"/>
  <c r="J82" i="5"/>
  <c r="G15" i="4"/>
  <c r="H155" i="5"/>
  <c r="L50" i="5"/>
  <c r="H13" i="4" s="1"/>
  <c r="H289" i="5"/>
  <c r="J248" i="5"/>
  <c r="G248" i="5"/>
  <c r="J40" i="5"/>
  <c r="H41" i="5"/>
  <c r="H150" i="5"/>
  <c r="H672" i="5"/>
  <c r="G131" i="4"/>
  <c r="H322" i="5"/>
  <c r="G68" i="4"/>
  <c r="H502" i="5"/>
  <c r="J499" i="5"/>
  <c r="H486" i="5"/>
  <c r="J484" i="5"/>
  <c r="G757" i="5"/>
  <c r="H474" i="5"/>
  <c r="J472" i="5"/>
  <c r="H1015" i="5"/>
  <c r="H1130" i="5"/>
  <c r="L204" i="5"/>
  <c r="H204" i="5" s="1"/>
  <c r="G204" i="5"/>
  <c r="H427" i="5"/>
  <c r="G824" i="5"/>
  <c r="L824" i="5"/>
  <c r="H824" i="5" s="1"/>
  <c r="L218" i="5"/>
  <c r="G218" i="5"/>
  <c r="H963" i="5"/>
  <c r="G569" i="5"/>
  <c r="L569" i="5"/>
  <c r="H569" i="5" s="1"/>
  <c r="L885" i="5"/>
  <c r="H154" i="4" s="1"/>
  <c r="H886" i="5"/>
  <c r="G302" i="5"/>
  <c r="L302" i="5"/>
  <c r="G903" i="5"/>
  <c r="L903" i="5"/>
  <c r="H903" i="5" s="1"/>
  <c r="G902" i="5"/>
  <c r="L902" i="5"/>
  <c r="H902" i="5" s="1"/>
  <c r="G979" i="5"/>
  <c r="H1315" i="5"/>
  <c r="M1316" i="5"/>
  <c r="L646" i="5"/>
  <c r="H127" i="4" s="1"/>
  <c r="G990" i="5"/>
  <c r="L990" i="5"/>
  <c r="H990" i="5" s="1"/>
  <c r="G122" i="4"/>
  <c r="J889" i="5"/>
  <c r="G496" i="5"/>
  <c r="L496" i="5"/>
  <c r="H496" i="5" s="1"/>
  <c r="L889" i="5"/>
  <c r="H155" i="4" s="1"/>
  <c r="H890" i="5"/>
  <c r="H1352" i="5"/>
  <c r="G989" i="5"/>
  <c r="L989" i="5"/>
  <c r="H989" i="5" s="1"/>
  <c r="L610" i="5"/>
  <c r="H610" i="5" s="1"/>
  <c r="G610" i="5"/>
  <c r="J378" i="5"/>
  <c r="G378" i="5"/>
  <c r="G314" i="5"/>
  <c r="J314" i="5"/>
  <c r="H314" i="5" s="1"/>
  <c r="G47" i="5"/>
  <c r="J47" i="5"/>
  <c r="G162" i="5"/>
  <c r="J162" i="5"/>
  <c r="J366" i="5"/>
  <c r="G366" i="5"/>
  <c r="H113" i="5"/>
  <c r="G27" i="4"/>
  <c r="G71" i="4"/>
  <c r="J144" i="5"/>
  <c r="G428" i="5"/>
  <c r="J428" i="5"/>
  <c r="H428" i="5" s="1"/>
  <c r="J176" i="5"/>
  <c r="G176" i="5"/>
  <c r="G150" i="5"/>
  <c r="L276" i="5"/>
  <c r="H59" i="4" s="1"/>
  <c r="J264" i="5"/>
  <c r="H265" i="5"/>
  <c r="G502" i="5"/>
  <c r="G743" i="5"/>
  <c r="H554" i="5"/>
  <c r="G113" i="4"/>
  <c r="G64" i="4"/>
  <c r="J711" i="5"/>
  <c r="H712" i="5"/>
  <c r="H350" i="5"/>
  <c r="J349" i="5"/>
  <c r="J763" i="5"/>
  <c r="J437" i="5"/>
  <c r="H635" i="5"/>
  <c r="G125" i="4"/>
  <c r="G744" i="5"/>
  <c r="H940" i="5"/>
  <c r="H1016" i="5"/>
  <c r="H1063" i="5"/>
  <c r="G971" i="5"/>
  <c r="L866" i="5"/>
  <c r="H152" i="4" s="1"/>
  <c r="K847" i="5" s="1"/>
  <c r="L847" i="5" s="1"/>
  <c r="H867" i="5"/>
  <c r="N1068" i="5"/>
  <c r="I177" i="4" s="1"/>
  <c r="G777" i="5"/>
  <c r="L777" i="5"/>
  <c r="H777" i="5" s="1"/>
  <c r="L598" i="5"/>
  <c r="H598" i="5" s="1"/>
  <c r="G598" i="5"/>
  <c r="L810" i="5"/>
  <c r="H810" i="5" s="1"/>
  <c r="G810" i="5"/>
  <c r="G167" i="4"/>
  <c r="H1061" i="5"/>
  <c r="G593" i="5"/>
  <c r="L593" i="5"/>
  <c r="L599" i="5"/>
  <c r="H599" i="5" s="1"/>
  <c r="G599" i="5"/>
  <c r="J1033" i="5"/>
  <c r="H1034" i="5"/>
  <c r="G188" i="4"/>
  <c r="J514" i="5"/>
  <c r="J546" i="5"/>
  <c r="H547" i="5"/>
  <c r="G981" i="5"/>
  <c r="G218" i="4"/>
  <c r="H1344" i="5"/>
  <c r="L966" i="5"/>
  <c r="H966" i="5" s="1"/>
  <c r="G966" i="5"/>
  <c r="G201" i="5"/>
  <c r="J201" i="5"/>
  <c r="L666" i="5"/>
  <c r="H666" i="5" s="1"/>
  <c r="G666" i="5"/>
  <c r="G1092" i="5"/>
  <c r="M1110" i="5"/>
  <c r="N1110" i="5" s="1"/>
  <c r="G216" i="4"/>
  <c r="F216" i="4" s="1"/>
  <c r="H1334" i="5"/>
  <c r="L807" i="5"/>
  <c r="H807" i="5" s="1"/>
  <c r="G807" i="5"/>
  <c r="G1237" i="5"/>
  <c r="G1245" i="5"/>
  <c r="L949" i="5" l="1"/>
  <c r="H950" i="5"/>
  <c r="J148" i="5"/>
  <c r="H149" i="5"/>
  <c r="H1212" i="5"/>
  <c r="L1208" i="5"/>
  <c r="H196" i="4" s="1"/>
  <c r="H551" i="5"/>
  <c r="L550" i="5"/>
  <c r="L254" i="5"/>
  <c r="H255" i="5"/>
  <c r="N1198" i="5"/>
  <c r="I195" i="4" s="1"/>
  <c r="H1204" i="5"/>
  <c r="N1146" i="5"/>
  <c r="I187" i="4" s="1"/>
  <c r="H1147" i="5"/>
  <c r="N705" i="5"/>
  <c r="I137" i="4" s="1"/>
  <c r="H706" i="5"/>
  <c r="N80" i="5"/>
  <c r="I20" i="4" s="1"/>
  <c r="H81" i="5"/>
  <c r="H1131" i="5"/>
  <c r="N1129" i="5"/>
  <c r="I185" i="4" s="1"/>
  <c r="N1347" i="5"/>
  <c r="L1200" i="23"/>
  <c r="H194" i="22" s="1"/>
  <c r="N1022" i="5"/>
  <c r="I173" i="4" s="1"/>
  <c r="H1353" i="5"/>
  <c r="N1351" i="5"/>
  <c r="L1033" i="5"/>
  <c r="H174" i="4" s="1"/>
  <c r="K1023" i="5" s="1"/>
  <c r="L1023" i="5" s="1"/>
  <c r="H1038" i="5"/>
  <c r="L144" i="5"/>
  <c r="H33" i="4" s="1"/>
  <c r="H145" i="5"/>
  <c r="H501" i="5"/>
  <c r="L499" i="5"/>
  <c r="H102" i="4" s="1"/>
  <c r="L957" i="5"/>
  <c r="H166" i="4" s="1"/>
  <c r="H958" i="5"/>
  <c r="H1152" i="5"/>
  <c r="J1146" i="5"/>
  <c r="H1177" i="5"/>
  <c r="J1174" i="5"/>
  <c r="H1118" i="23"/>
  <c r="J1116" i="23"/>
  <c r="H26" i="23"/>
  <c r="J25" i="23"/>
  <c r="H1286" i="5"/>
  <c r="L1280" i="5"/>
  <c r="H207" i="4" s="1"/>
  <c r="K1269" i="5" s="1"/>
  <c r="L1269" i="5" s="1"/>
  <c r="H1348" i="5"/>
  <c r="G1286" i="5"/>
  <c r="H528" i="5"/>
  <c r="H489" i="5"/>
  <c r="H618" i="5"/>
  <c r="H529" i="5"/>
  <c r="F105" i="4"/>
  <c r="H1112" i="5"/>
  <c r="H630" i="5"/>
  <c r="N1106" i="5"/>
  <c r="I181" i="4" s="1"/>
  <c r="M1082" i="5" s="1"/>
  <c r="N1082" i="5" s="1"/>
  <c r="G1109" i="5"/>
  <c r="F182" i="4"/>
  <c r="H97" i="5"/>
  <c r="N1079" i="5"/>
  <c r="I178" i="4" s="1"/>
  <c r="F137" i="4"/>
  <c r="L10" i="5"/>
  <c r="H124" i="5"/>
  <c r="L1101" i="5"/>
  <c r="H180" i="4" s="1"/>
  <c r="K1096" i="5" s="1"/>
  <c r="L1096" i="5" s="1"/>
  <c r="L1084" i="5" s="1"/>
  <c r="H179" i="4" s="1"/>
  <c r="K1080" i="5" s="1"/>
  <c r="L1080" i="5" s="1"/>
  <c r="H333" i="5"/>
  <c r="G55" i="4"/>
  <c r="H717" i="5"/>
  <c r="H679" i="5"/>
  <c r="J1352" i="23"/>
  <c r="G218" i="22" s="1"/>
  <c r="H1301" i="5"/>
  <c r="H369" i="5"/>
  <c r="H5" i="5"/>
  <c r="G209" i="4"/>
  <c r="I1292" i="5" s="1"/>
  <c r="N1200" i="23"/>
  <c r="I194" i="22" s="1"/>
  <c r="H1207" i="23"/>
  <c r="H1165" i="23"/>
  <c r="G1160" i="23"/>
  <c r="H1160" i="23"/>
  <c r="G1161" i="23"/>
  <c r="H1161" i="23"/>
  <c r="G1162" i="23"/>
  <c r="H1202" i="23"/>
  <c r="H1208" i="23"/>
  <c r="H1162" i="23"/>
  <c r="G1166" i="23"/>
  <c r="H1204" i="23"/>
  <c r="H1195" i="23"/>
  <c r="H1203" i="23"/>
  <c r="G1159" i="23"/>
  <c r="L1159" i="23"/>
  <c r="J1158" i="23"/>
  <c r="G189" i="22" s="1"/>
  <c r="N1164" i="23"/>
  <c r="H1164" i="23" s="1"/>
  <c r="G1164" i="23"/>
  <c r="H1166" i="23"/>
  <c r="G1165" i="23"/>
  <c r="F192" i="22"/>
  <c r="H1178" i="23"/>
  <c r="J630" i="23"/>
  <c r="G124" i="22" s="1"/>
  <c r="F124" i="22" s="1"/>
  <c r="J694" i="23"/>
  <c r="G135" i="22" s="1"/>
  <c r="F135" i="22" s="1"/>
  <c r="J1213" i="23"/>
  <c r="G196" i="22" s="1"/>
  <c r="F196" i="22" s="1"/>
  <c r="J333" i="23"/>
  <c r="H333" i="23" s="1"/>
  <c r="H1154" i="5"/>
  <c r="L71" i="23"/>
  <c r="H72" i="23"/>
  <c r="H64" i="23"/>
  <c r="L63" i="23"/>
  <c r="J1210" i="23"/>
  <c r="H1211" i="23"/>
  <c r="H1185" i="23"/>
  <c r="J1184" i="23"/>
  <c r="H1184" i="23" s="1"/>
  <c r="H585" i="23"/>
  <c r="L579" i="23"/>
  <c r="H1116" i="23"/>
  <c r="G183" i="22"/>
  <c r="F183" i="22" s="1"/>
  <c r="L962" i="23"/>
  <c r="H966" i="23"/>
  <c r="H1256" i="23"/>
  <c r="K1258" i="23" s="1"/>
  <c r="J1154" i="23"/>
  <c r="H1155" i="23"/>
  <c r="H669" i="23"/>
  <c r="L668" i="23"/>
  <c r="H1374" i="23"/>
  <c r="N1373" i="23"/>
  <c r="L978" i="23"/>
  <c r="H979" i="23"/>
  <c r="H730" i="5"/>
  <c r="J728" i="5"/>
  <c r="H463" i="23"/>
  <c r="L458" i="23"/>
  <c r="L866" i="23"/>
  <c r="H867" i="23"/>
  <c r="G1342" i="5"/>
  <c r="N1342" i="5"/>
  <c r="H145" i="23"/>
  <c r="L144" i="23"/>
  <c r="L970" i="23"/>
  <c r="H971" i="23"/>
  <c r="J1208" i="5"/>
  <c r="H1211" i="5"/>
  <c r="J1108" i="23"/>
  <c r="L1084" i="23"/>
  <c r="H179" i="22" s="1"/>
  <c r="K1080" i="23" s="1"/>
  <c r="L1080" i="23" s="1"/>
  <c r="H1279" i="23"/>
  <c r="K1282" i="23" s="1"/>
  <c r="J1240" i="23"/>
  <c r="H1241" i="23"/>
  <c r="G795" i="5"/>
  <c r="H140" i="5"/>
  <c r="H470" i="23"/>
  <c r="L465" i="23"/>
  <c r="H1034" i="23"/>
  <c r="L1033" i="23"/>
  <c r="H1263" i="23"/>
  <c r="K1266" i="23" s="1"/>
  <c r="G110" i="22"/>
  <c r="F110" i="22" s="1"/>
  <c r="H542" i="23"/>
  <c r="H383" i="5"/>
  <c r="L499" i="23"/>
  <c r="H500" i="23"/>
  <c r="H1339" i="23"/>
  <c r="J1338" i="23"/>
  <c r="M1342" i="23"/>
  <c r="H700" i="5"/>
  <c r="J699" i="5"/>
  <c r="H911" i="23"/>
  <c r="L910" i="23"/>
  <c r="G38" i="4"/>
  <c r="F38" i="4" s="1"/>
  <c r="H170" i="5"/>
  <c r="L420" i="5"/>
  <c r="H89" i="4" s="1"/>
  <c r="G130" i="4"/>
  <c r="L1229" i="5"/>
  <c r="H200" i="4" s="1"/>
  <c r="N1370" i="23"/>
  <c r="H1371" i="23"/>
  <c r="H1365" i="23"/>
  <c r="L1364" i="23"/>
  <c r="H227" i="5"/>
  <c r="L763" i="23"/>
  <c r="H764" i="23"/>
  <c r="H593" i="23"/>
  <c r="L587" i="23"/>
  <c r="H555" i="23"/>
  <c r="J554" i="23"/>
  <c r="H660" i="23"/>
  <c r="L654" i="23"/>
  <c r="H577" i="23"/>
  <c r="L571" i="23"/>
  <c r="L388" i="23"/>
  <c r="H389" i="23"/>
  <c r="H851" i="23"/>
  <c r="L532" i="23"/>
  <c r="H533" i="23"/>
  <c r="H569" i="23"/>
  <c r="L563" i="23"/>
  <c r="H225" i="5"/>
  <c r="J153" i="23"/>
  <c r="G35" i="22" s="1"/>
  <c r="F35" i="22" s="1"/>
  <c r="L986" i="23"/>
  <c r="H987" i="23"/>
  <c r="L612" i="23"/>
  <c r="H613" i="23"/>
  <c r="J1177" i="23"/>
  <c r="L488" i="23"/>
  <c r="H489" i="23"/>
  <c r="L55" i="23"/>
  <c r="H56" i="23"/>
  <c r="L662" i="23"/>
  <c r="H663" i="23"/>
  <c r="H400" i="23"/>
  <c r="L399" i="23"/>
  <c r="J1200" i="23"/>
  <c r="M1368" i="23"/>
  <c r="H1367" i="23"/>
  <c r="H456" i="23"/>
  <c r="L451" i="23"/>
  <c r="H442" i="5"/>
  <c r="G111" i="22"/>
  <c r="F111" i="22" s="1"/>
  <c r="H546" i="23"/>
  <c r="J1140" i="23"/>
  <c r="H886" i="23"/>
  <c r="L885" i="23"/>
  <c r="K1069" i="5"/>
  <c r="L1069" i="5" s="1"/>
  <c r="K1070" i="5" s="1"/>
  <c r="H109" i="22"/>
  <c r="F109" i="22" s="1"/>
  <c r="H538" i="23"/>
  <c r="L949" i="23"/>
  <c r="H950" i="23"/>
  <c r="L67" i="23"/>
  <c r="H68" i="23"/>
  <c r="L624" i="23"/>
  <c r="H625" i="23"/>
  <c r="H449" i="23"/>
  <c r="L444" i="23"/>
  <c r="J1193" i="23"/>
  <c r="L763" i="5"/>
  <c r="H144" i="4" s="1"/>
  <c r="H764" i="5"/>
  <c r="H1307" i="23"/>
  <c r="K1312" i="23" s="1"/>
  <c r="H890" i="23"/>
  <c r="L889" i="23"/>
  <c r="H1119" i="5"/>
  <c r="H683" i="23"/>
  <c r="H1298" i="23"/>
  <c r="K1302" i="23" s="1"/>
  <c r="L945" i="23"/>
  <c r="H946" i="23"/>
  <c r="J1146" i="23"/>
  <c r="L129" i="5"/>
  <c r="H30" i="4" s="1"/>
  <c r="H1190" i="5"/>
  <c r="J1187" i="5"/>
  <c r="G193" i="4" s="1"/>
  <c r="H1225" i="23"/>
  <c r="J1224" i="23"/>
  <c r="H1209" i="5"/>
  <c r="N1208" i="5"/>
  <c r="I196" i="4" s="1"/>
  <c r="L517" i="23"/>
  <c r="H518" i="23"/>
  <c r="H1130" i="23"/>
  <c r="J1129" i="23"/>
  <c r="L528" i="23"/>
  <c r="H529" i="23"/>
  <c r="G112" i="22"/>
  <c r="F112" i="22" s="1"/>
  <c r="H550" i="23"/>
  <c r="N1377" i="23"/>
  <c r="H1378" i="23"/>
  <c r="H493" i="23"/>
  <c r="L492" i="23"/>
  <c r="J1168" i="23"/>
  <c r="H1169" i="23"/>
  <c r="H1213" i="23"/>
  <c r="L472" i="23"/>
  <c r="H477" i="23"/>
  <c r="H863" i="23"/>
  <c r="L862" i="23"/>
  <c r="H216" i="23"/>
  <c r="L215" i="23"/>
  <c r="H1214" i="23"/>
  <c r="H652" i="23"/>
  <c r="L646" i="23"/>
  <c r="L618" i="23"/>
  <c r="H619" i="23"/>
  <c r="H1122" i="23"/>
  <c r="J1121" i="23"/>
  <c r="N1193" i="23"/>
  <c r="I193" i="22" s="1"/>
  <c r="L515" i="5"/>
  <c r="G515" i="5"/>
  <c r="H877" i="23"/>
  <c r="L910" i="5"/>
  <c r="H158" i="4" s="1"/>
  <c r="K895" i="5" s="1"/>
  <c r="L895" i="5" s="1"/>
  <c r="H644" i="23"/>
  <c r="L638" i="23"/>
  <c r="L957" i="23"/>
  <c r="H958" i="23"/>
  <c r="H929" i="5"/>
  <c r="H1221" i="23"/>
  <c r="J1220" i="23"/>
  <c r="J677" i="23"/>
  <c r="H677" i="23" s="1"/>
  <c r="H690" i="23"/>
  <c r="L689" i="23"/>
  <c r="H1300" i="5"/>
  <c r="G210" i="4"/>
  <c r="L595" i="23"/>
  <c r="H598" i="23"/>
  <c r="H302" i="23"/>
  <c r="L301" i="23"/>
  <c r="H442" i="23"/>
  <c r="L437" i="23"/>
  <c r="H1006" i="23"/>
  <c r="L1005" i="23"/>
  <c r="L59" i="23"/>
  <c r="H60" i="23"/>
  <c r="N1349" i="23"/>
  <c r="G1349" i="23"/>
  <c r="L606" i="23"/>
  <c r="H607" i="23"/>
  <c r="H522" i="23"/>
  <c r="H434" i="5"/>
  <c r="H1271" i="23"/>
  <c r="K1274" i="23" s="1"/>
  <c r="J1234" i="23"/>
  <c r="H1237" i="23"/>
  <c r="L898" i="23"/>
  <c r="H899" i="23"/>
  <c r="L1158" i="5"/>
  <c r="H189" i="4" s="1"/>
  <c r="F65" i="4"/>
  <c r="H381" i="5"/>
  <c r="H155" i="23"/>
  <c r="F81" i="4"/>
  <c r="H705" i="5"/>
  <c r="G79" i="4"/>
  <c r="F79" i="4" s="1"/>
  <c r="H778" i="23"/>
  <c r="H307" i="5"/>
  <c r="J312" i="23"/>
  <c r="H312" i="23" s="1"/>
  <c r="J270" i="5"/>
  <c r="G58" i="4" s="1"/>
  <c r="H679" i="23"/>
  <c r="H314" i="23"/>
  <c r="N307" i="23"/>
  <c r="I65" i="22" s="1"/>
  <c r="N45" i="23"/>
  <c r="I12" i="22" s="1"/>
  <c r="H696" i="23"/>
  <c r="J767" i="23"/>
  <c r="G72" i="4"/>
  <c r="F72" i="4" s="1"/>
  <c r="H27" i="23"/>
  <c r="H340" i="23"/>
  <c r="J338" i="23"/>
  <c r="H749" i="23"/>
  <c r="J738" i="23"/>
  <c r="H1327" i="23"/>
  <c r="J1326" i="23"/>
  <c r="J1323" i="23"/>
  <c r="H1324" i="23"/>
  <c r="H32" i="23"/>
  <c r="J30" i="23"/>
  <c r="J80" i="23"/>
  <c r="H82" i="23"/>
  <c r="J270" i="23"/>
  <c r="J250" i="23"/>
  <c r="H252" i="23"/>
  <c r="J1112" i="23"/>
  <c r="H1113" i="23"/>
  <c r="H272" i="23"/>
  <c r="H261" i="23"/>
  <c r="J259" i="23"/>
  <c r="J40" i="23"/>
  <c r="H42" i="23"/>
  <c r="H184" i="23"/>
  <c r="J182" i="23"/>
  <c r="J426" i="23"/>
  <c r="H428" i="23"/>
  <c r="H361" i="23"/>
  <c r="H356" i="23"/>
  <c r="J354" i="23"/>
  <c r="H17" i="23"/>
  <c r="J15" i="23"/>
  <c r="H1031" i="23"/>
  <c r="J1022" i="23"/>
  <c r="H192" i="23"/>
  <c r="J190" i="23"/>
  <c r="H1003" i="23"/>
  <c r="J994" i="23"/>
  <c r="H107" i="23"/>
  <c r="J105" i="23"/>
  <c r="J672" i="23"/>
  <c r="H674" i="23"/>
  <c r="H1350" i="23"/>
  <c r="H99" i="23"/>
  <c r="J97" i="23"/>
  <c r="L381" i="23"/>
  <c r="H382" i="23"/>
  <c r="H812" i="23"/>
  <c r="J792" i="23"/>
  <c r="J420" i="23"/>
  <c r="H422" i="23"/>
  <c r="J10" i="23"/>
  <c r="H12" i="23"/>
  <c r="H371" i="23"/>
  <c r="J369" i="23"/>
  <c r="J91" i="23"/>
  <c r="H93" i="23"/>
  <c r="H378" i="23"/>
  <c r="J376" i="23"/>
  <c r="J85" i="23"/>
  <c r="H87" i="23"/>
  <c r="H256" i="23"/>
  <c r="J254" i="23"/>
  <c r="H366" i="23"/>
  <c r="J364" i="23"/>
  <c r="J711" i="23"/>
  <c r="H713" i="23"/>
  <c r="J174" i="23"/>
  <c r="H176" i="23"/>
  <c r="H1077" i="23"/>
  <c r="J1068" i="23"/>
  <c r="H1055" i="23"/>
  <c r="J1046" i="23"/>
  <c r="J717" i="23"/>
  <c r="H719" i="23"/>
  <c r="J264" i="23"/>
  <c r="H266" i="23"/>
  <c r="J231" i="23"/>
  <c r="H233" i="23"/>
  <c r="H1066" i="23"/>
  <c r="J1057" i="23"/>
  <c r="H244" i="23"/>
  <c r="J242" i="23"/>
  <c r="H1333" i="23"/>
  <c r="H160" i="23"/>
  <c r="J158" i="23"/>
  <c r="H131" i="23"/>
  <c r="J129" i="23"/>
  <c r="H150" i="23"/>
  <c r="J148" i="23"/>
  <c r="H225" i="23"/>
  <c r="G49" i="22"/>
  <c r="F49" i="22" s="1"/>
  <c r="J75" i="23"/>
  <c r="H77" i="23"/>
  <c r="H135" i="23"/>
  <c r="G31" i="22"/>
  <c r="F31" i="22" s="1"/>
  <c r="H1317" i="23"/>
  <c r="J276" i="23"/>
  <c r="N1079" i="23"/>
  <c r="I178" i="22" s="1"/>
  <c r="J929" i="23"/>
  <c r="H931" i="23"/>
  <c r="H172" i="23"/>
  <c r="J170" i="23"/>
  <c r="H268" i="23"/>
  <c r="J101" i="23"/>
  <c r="H103" i="23"/>
  <c r="J282" i="23"/>
  <c r="H284" i="23"/>
  <c r="H188" i="23"/>
  <c r="J186" i="23"/>
  <c r="J164" i="23"/>
  <c r="H166" i="23"/>
  <c r="H238" i="23"/>
  <c r="J236" i="23"/>
  <c r="J194" i="23"/>
  <c r="H196" i="23"/>
  <c r="H707" i="23"/>
  <c r="J705" i="23"/>
  <c r="H120" i="23"/>
  <c r="J118" i="23"/>
  <c r="H47" i="23"/>
  <c r="J45" i="23"/>
  <c r="H137" i="23"/>
  <c r="H248" i="23"/>
  <c r="J246" i="23"/>
  <c r="J1101" i="23"/>
  <c r="H1103" i="23"/>
  <c r="J139" i="23"/>
  <c r="H141" i="23"/>
  <c r="H115" i="23"/>
  <c r="J113" i="23"/>
  <c r="H22" i="23"/>
  <c r="J20" i="23"/>
  <c r="H7" i="23"/>
  <c r="J5" i="23"/>
  <c r="H25" i="23"/>
  <c r="G8" i="22"/>
  <c r="F8" i="22" s="1"/>
  <c r="J733" i="23"/>
  <c r="H735" i="23"/>
  <c r="H434" i="23"/>
  <c r="J432" i="23"/>
  <c r="H835" i="23"/>
  <c r="J814" i="23"/>
  <c r="H730" i="23"/>
  <c r="J728" i="23"/>
  <c r="H351" i="23"/>
  <c r="J349" i="23"/>
  <c r="H309" i="23"/>
  <c r="J307" i="23"/>
  <c r="H324" i="23"/>
  <c r="J322" i="23"/>
  <c r="H52" i="23"/>
  <c r="J50" i="23"/>
  <c r="J317" i="23"/>
  <c r="H319" i="23"/>
  <c r="H37" i="23"/>
  <c r="J35" i="23"/>
  <c r="H126" i="23"/>
  <c r="J124" i="23"/>
  <c r="H335" i="23"/>
  <c r="H725" i="23"/>
  <c r="J723" i="23"/>
  <c r="H701" i="23"/>
  <c r="J699" i="23"/>
  <c r="J178" i="23"/>
  <c r="H180" i="23"/>
  <c r="H632" i="23"/>
  <c r="J359" i="23"/>
  <c r="H35" i="5"/>
  <c r="G1276" i="5"/>
  <c r="K1256" i="5"/>
  <c r="L1256" i="5" s="1"/>
  <c r="G135" i="4"/>
  <c r="H694" i="5"/>
  <c r="N767" i="5"/>
  <c r="I145" i="4" s="1"/>
  <c r="H723" i="5"/>
  <c r="L1248" i="5"/>
  <c r="M1323" i="5"/>
  <c r="I1110" i="5"/>
  <c r="J1110" i="5" s="1"/>
  <c r="H1110" i="5" s="1"/>
  <c r="H5" i="4"/>
  <c r="H10" i="5"/>
  <c r="J426" i="5"/>
  <c r="G90" i="4" s="1"/>
  <c r="N814" i="5"/>
  <c r="I147" i="4" s="1"/>
  <c r="L520" i="5"/>
  <c r="H106" i="4" s="1"/>
  <c r="H107" i="5"/>
  <c r="L105" i="5"/>
  <c r="H25" i="4" s="1"/>
  <c r="H877" i="5"/>
  <c r="H444" i="5"/>
  <c r="G93" i="4"/>
  <c r="F29" i="4"/>
  <c r="H201" i="5"/>
  <c r="F188" i="4"/>
  <c r="G144" i="4"/>
  <c r="H378" i="5"/>
  <c r="J376" i="5"/>
  <c r="F68" i="4"/>
  <c r="H40" i="5"/>
  <c r="G11" i="4"/>
  <c r="H866" i="5"/>
  <c r="H1005" i="5"/>
  <c r="G172" i="4"/>
  <c r="H52" i="5"/>
  <c r="J50" i="5"/>
  <c r="F110" i="4"/>
  <c r="K1047" i="5"/>
  <c r="L1047" i="5" s="1"/>
  <c r="K1058" i="5"/>
  <c r="L1058" i="5" s="1"/>
  <c r="K995" i="5"/>
  <c r="L995" i="5" s="1"/>
  <c r="F10" i="4"/>
  <c r="I1348" i="23"/>
  <c r="G150" i="4"/>
  <c r="L898" i="5"/>
  <c r="H899" i="5"/>
  <c r="F4" i="4"/>
  <c r="H131" i="5"/>
  <c r="J129" i="5"/>
  <c r="H1198" i="5"/>
  <c r="G195" i="4"/>
  <c r="L59" i="5"/>
  <c r="H60" i="5"/>
  <c r="F69" i="4"/>
  <c r="F113" i="4"/>
  <c r="H242" i="5"/>
  <c r="H52" i="4"/>
  <c r="H180" i="5"/>
  <c r="J178" i="5"/>
  <c r="G96" i="4"/>
  <c r="I219" i="4"/>
  <c r="H1347" i="5"/>
  <c r="H349" i="5"/>
  <c r="G75" i="4"/>
  <c r="I878" i="5"/>
  <c r="I922" i="5"/>
  <c r="F154" i="4"/>
  <c r="H190" i="5"/>
  <c r="G43" i="4"/>
  <c r="H851" i="5"/>
  <c r="H410" i="5"/>
  <c r="G86" i="4"/>
  <c r="H231" i="5"/>
  <c r="G50" i="4"/>
  <c r="H27" i="5"/>
  <c r="J25" i="5"/>
  <c r="H1194" i="5"/>
  <c r="G194" i="4"/>
  <c r="H252" i="5"/>
  <c r="J250" i="5"/>
  <c r="H71" i="5"/>
  <c r="G18" i="4"/>
  <c r="H193" i="4"/>
  <c r="H488" i="5"/>
  <c r="H100" i="4"/>
  <c r="L595" i="5"/>
  <c r="H596" i="5"/>
  <c r="H137" i="5"/>
  <c r="J135" i="5"/>
  <c r="K1024" i="5"/>
  <c r="H1174" i="5"/>
  <c r="G191" i="4"/>
  <c r="J312" i="5"/>
  <c r="H87" i="5"/>
  <c r="J85" i="5"/>
  <c r="I842" i="23"/>
  <c r="H660" i="5"/>
  <c r="L654" i="5"/>
  <c r="H128" i="4" s="1"/>
  <c r="J1268" i="5"/>
  <c r="H795" i="5"/>
  <c r="H1116" i="5"/>
  <c r="G183" i="4"/>
  <c r="F70" i="4"/>
  <c r="G1257" i="5"/>
  <c r="N1257" i="5"/>
  <c r="F23" i="4"/>
  <c r="F185" i="4"/>
  <c r="H624" i="5"/>
  <c r="G123" i="4"/>
  <c r="H1277" i="5"/>
  <c r="H141" i="5"/>
  <c r="N139" i="5"/>
  <c r="L986" i="5"/>
  <c r="H987" i="5"/>
  <c r="H1033" i="5"/>
  <c r="G174" i="4"/>
  <c r="F125" i="4"/>
  <c r="H144" i="5"/>
  <c r="G33" i="4"/>
  <c r="H162" i="5"/>
  <c r="J158" i="5"/>
  <c r="I685" i="5"/>
  <c r="I524" i="5"/>
  <c r="F107" i="4"/>
  <c r="F124" i="4"/>
  <c r="I895" i="5"/>
  <c r="G25" i="4"/>
  <c r="H297" i="5"/>
  <c r="G63" i="4"/>
  <c r="F88" i="4"/>
  <c r="H110" i="5"/>
  <c r="G26" i="4"/>
  <c r="G201" i="4"/>
  <c r="H361" i="5"/>
  <c r="J359" i="5"/>
  <c r="H169" i="4"/>
  <c r="H978" i="5"/>
  <c r="H1233" i="5"/>
  <c r="M1234" i="5" s="1"/>
  <c r="L492" i="5"/>
  <c r="H493" i="5"/>
  <c r="L465" i="5"/>
  <c r="H96" i="4" s="1"/>
  <c r="H470" i="5"/>
  <c r="H259" i="5"/>
  <c r="G56" i="4"/>
  <c r="N792" i="5"/>
  <c r="I146" i="4" s="1"/>
  <c r="G9" i="4"/>
  <c r="J1227" i="5"/>
  <c r="N30" i="5"/>
  <c r="I9" i="4" s="1"/>
  <c r="H32" i="5"/>
  <c r="H957" i="5"/>
  <c r="G166" i="4"/>
  <c r="H103" i="5"/>
  <c r="J101" i="5"/>
  <c r="G84" i="4"/>
  <c r="H1129" i="5"/>
  <c r="H317" i="5"/>
  <c r="G67" i="4"/>
  <c r="H472" i="5"/>
  <c r="G97" i="4"/>
  <c r="H176" i="5"/>
  <c r="J174" i="5"/>
  <c r="F131" i="4"/>
  <c r="H188" i="5"/>
  <c r="J186" i="5"/>
  <c r="H711" i="5"/>
  <c r="G138" i="4"/>
  <c r="F71" i="4"/>
  <c r="F27" i="4"/>
  <c r="I942" i="23"/>
  <c r="F139" i="4"/>
  <c r="F59" i="4"/>
  <c r="F220" i="4"/>
  <c r="H194" i="5"/>
  <c r="G44" i="4"/>
  <c r="I561" i="23"/>
  <c r="H1264" i="5"/>
  <c r="L67" i="5"/>
  <c r="H68" i="5"/>
  <c r="H1140" i="5"/>
  <c r="G186" i="4"/>
  <c r="L538" i="5"/>
  <c r="H539" i="5"/>
  <c r="I295" i="23"/>
  <c r="F87" i="4"/>
  <c r="H970" i="5"/>
  <c r="G168" i="4"/>
  <c r="H153" i="5"/>
  <c r="G35" i="4"/>
  <c r="N741" i="5"/>
  <c r="G741" i="5"/>
  <c r="H22" i="5"/>
  <c r="J20" i="5"/>
  <c r="H770" i="5"/>
  <c r="L563" i="5"/>
  <c r="H115" i="4" s="1"/>
  <c r="H77" i="5"/>
  <c r="J75" i="5"/>
  <c r="F192" i="4"/>
  <c r="H817" i="5"/>
  <c r="H1263" i="5"/>
  <c r="L1260" i="5"/>
  <c r="I847" i="5"/>
  <c r="F152" i="4"/>
  <c r="I217" i="5"/>
  <c r="F48" i="4"/>
  <c r="H1287" i="5"/>
  <c r="M1288" i="5" s="1"/>
  <c r="H1121" i="5"/>
  <c r="G184" i="4"/>
  <c r="G104" i="4"/>
  <c r="H82" i="5"/>
  <c r="J80" i="5"/>
  <c r="K878" i="5"/>
  <c r="L878" i="5" s="1"/>
  <c r="K922" i="5"/>
  <c r="L922" i="5" s="1"/>
  <c r="H248" i="5"/>
  <c r="J246" i="5"/>
  <c r="K879" i="5"/>
  <c r="L879" i="5" s="1"/>
  <c r="K923" i="5"/>
  <c r="L923" i="5" s="1"/>
  <c r="H889" i="5"/>
  <c r="G155" i="4"/>
  <c r="G1316" i="5"/>
  <c r="N1316" i="5"/>
  <c r="H276" i="5"/>
  <c r="I1108" i="5"/>
  <c r="H168" i="5"/>
  <c r="J164" i="5"/>
  <c r="J1326" i="5"/>
  <c r="H151" i="4"/>
  <c r="H862" i="5"/>
  <c r="I1096" i="5"/>
  <c r="H432" i="5"/>
  <c r="G91" i="4"/>
  <c r="H451" i="5"/>
  <c r="G94" i="4"/>
  <c r="L606" i="5"/>
  <c r="H607" i="5"/>
  <c r="L612" i="5"/>
  <c r="H613" i="5"/>
  <c r="H458" i="5"/>
  <c r="G95" i="4"/>
  <c r="L63" i="5"/>
  <c r="H64" i="5"/>
  <c r="L532" i="5"/>
  <c r="H533" i="5"/>
  <c r="L399" i="5"/>
  <c r="F140" i="4"/>
  <c r="H388" i="5"/>
  <c r="G83" i="4"/>
  <c r="L962" i="5"/>
  <c r="G770" i="5"/>
  <c r="G1241" i="5"/>
  <c r="N1241" i="5"/>
  <c r="G203" i="4"/>
  <c r="G817" i="5"/>
  <c r="L662" i="5"/>
  <c r="H663" i="5"/>
  <c r="H182" i="5"/>
  <c r="G41" i="4"/>
  <c r="H356" i="5"/>
  <c r="J354" i="5"/>
  <c r="H1276" i="5"/>
  <c r="L1271" i="5"/>
  <c r="I894" i="5"/>
  <c r="H546" i="5"/>
  <c r="G111" i="4"/>
  <c r="H593" i="5"/>
  <c r="L587" i="5"/>
  <c r="H118" i="4" s="1"/>
  <c r="H366" i="5"/>
  <c r="J364" i="5"/>
  <c r="H484" i="5"/>
  <c r="G99" i="4"/>
  <c r="H885" i="5"/>
  <c r="H437" i="5"/>
  <c r="G92" i="4"/>
  <c r="H47" i="5"/>
  <c r="J45" i="5"/>
  <c r="F218" i="4"/>
  <c r="F130" i="4"/>
  <c r="H264" i="5"/>
  <c r="G57" i="4"/>
  <c r="F122" i="4"/>
  <c r="L301" i="5"/>
  <c r="H302" i="5"/>
  <c r="H218" i="5"/>
  <c r="L215" i="5"/>
  <c r="H47" i="4" s="1"/>
  <c r="K208" i="5" s="1"/>
  <c r="L208" i="5" s="1"/>
  <c r="L689" i="5"/>
  <c r="H499" i="5"/>
  <c r="G102" i="4"/>
  <c r="F49" i="4"/>
  <c r="I1269" i="5"/>
  <c r="G213" i="4"/>
  <c r="F142" i="4"/>
  <c r="F74" i="4"/>
  <c r="H286" i="5"/>
  <c r="J282" i="5"/>
  <c r="I1086" i="5"/>
  <c r="F98" i="4"/>
  <c r="H1249" i="5"/>
  <c r="H240" i="5"/>
  <c r="J236" i="5"/>
  <c r="N199" i="5"/>
  <c r="I45" i="4" s="1"/>
  <c r="H93" i="5"/>
  <c r="J91" i="5"/>
  <c r="I936" i="23"/>
  <c r="H17" i="5"/>
  <c r="J15" i="5"/>
  <c r="F163" i="4"/>
  <c r="K1240" i="5"/>
  <c r="H122" i="5"/>
  <c r="J118" i="5"/>
  <c r="H56" i="5"/>
  <c r="L55" i="5"/>
  <c r="H677" i="5"/>
  <c r="G132" i="4"/>
  <c r="H949" i="5" l="1"/>
  <c r="H164" i="4"/>
  <c r="F164" i="4" s="1"/>
  <c r="G34" i="4"/>
  <c r="F34" i="4" s="1"/>
  <c r="H148" i="5"/>
  <c r="H550" i="5"/>
  <c r="H112" i="4"/>
  <c r="F112" i="4" s="1"/>
  <c r="H254" i="5"/>
  <c r="H55" i="4"/>
  <c r="F55" i="4" s="1"/>
  <c r="H1146" i="5"/>
  <c r="G187" i="4"/>
  <c r="F187" i="4" s="1"/>
  <c r="I220" i="4"/>
  <c r="H1351" i="5"/>
  <c r="H1159" i="23"/>
  <c r="L1158" i="23"/>
  <c r="H189" i="22" s="1"/>
  <c r="H910" i="5"/>
  <c r="H763" i="5"/>
  <c r="F158" i="4"/>
  <c r="G1256" i="5"/>
  <c r="H1101" i="5"/>
  <c r="F180" i="4"/>
  <c r="G132" i="22"/>
  <c r="F132" i="22" s="1"/>
  <c r="H426" i="5"/>
  <c r="I1308" i="5"/>
  <c r="G1308" i="5" s="1"/>
  <c r="G1110" i="5"/>
  <c r="F209" i="4"/>
  <c r="N1158" i="23"/>
  <c r="I189" i="22" s="1"/>
  <c r="F189" i="22" s="1"/>
  <c r="G71" i="22"/>
  <c r="F71" i="22" s="1"/>
  <c r="H694" i="23"/>
  <c r="H630" i="23"/>
  <c r="H1158" i="23"/>
  <c r="L1302" i="23"/>
  <c r="G1302" i="23"/>
  <c r="L1266" i="23"/>
  <c r="G1266" i="23"/>
  <c r="F210" i="4"/>
  <c r="I1293" i="5"/>
  <c r="I1309" i="5"/>
  <c r="H123" i="22"/>
  <c r="F123" i="22" s="1"/>
  <c r="H624" i="23"/>
  <c r="K295" i="5"/>
  <c r="L295" i="5" s="1"/>
  <c r="L292" i="5" s="1"/>
  <c r="H62" i="4" s="1"/>
  <c r="K290" i="5" s="1"/>
  <c r="L290" i="5" s="1"/>
  <c r="L288" i="5" s="1"/>
  <c r="H61" i="4" s="1"/>
  <c r="K295" i="23"/>
  <c r="L295" i="23" s="1"/>
  <c r="L292" i="23" s="1"/>
  <c r="H62" i="22" s="1"/>
  <c r="K290" i="23" s="1"/>
  <c r="L290" i="23" s="1"/>
  <c r="L288" i="23" s="1"/>
  <c r="H61" i="22" s="1"/>
  <c r="J842" i="23"/>
  <c r="H174" i="22"/>
  <c r="H1033" i="23"/>
  <c r="G141" i="4"/>
  <c r="F141" i="4" s="1"/>
  <c r="H728" i="5"/>
  <c r="H120" i="22"/>
  <c r="F120" i="22" s="1"/>
  <c r="H606" i="23"/>
  <c r="H689" i="23"/>
  <c r="H134" i="22"/>
  <c r="H105" i="22"/>
  <c r="H517" i="23"/>
  <c r="H170" i="22"/>
  <c r="F170" i="22" s="1"/>
  <c r="H986" i="23"/>
  <c r="H167" i="22"/>
  <c r="F167" i="22" s="1"/>
  <c r="H962" i="23"/>
  <c r="J295" i="23"/>
  <c r="H1187" i="5"/>
  <c r="L514" i="5"/>
  <c r="H515" i="5"/>
  <c r="H97" i="22"/>
  <c r="F97" i="22" s="1"/>
  <c r="H472" i="23"/>
  <c r="H17" i="22"/>
  <c r="F17" i="22" s="1"/>
  <c r="H67" i="23"/>
  <c r="L1274" i="23"/>
  <c r="G1274" i="23"/>
  <c r="H117" i="22"/>
  <c r="F117" i="22" s="1"/>
  <c r="H579" i="23"/>
  <c r="K842" i="5"/>
  <c r="L842" i="5" s="1"/>
  <c r="K843" i="5" s="1"/>
  <c r="L843" i="5" s="1"/>
  <c r="L837" i="5" s="1"/>
  <c r="H148" i="4" s="1"/>
  <c r="K842" i="23"/>
  <c r="L842" i="23" s="1"/>
  <c r="K843" i="23" s="1"/>
  <c r="L843" i="23" s="1"/>
  <c r="L837" i="23" s="1"/>
  <c r="H148" i="22" s="1"/>
  <c r="H1349" i="23"/>
  <c r="N1344" i="23"/>
  <c r="I217" i="22" s="1"/>
  <c r="F193" i="22"/>
  <c r="H164" i="22"/>
  <c r="F164" i="22" s="1"/>
  <c r="H949" i="23"/>
  <c r="H85" i="22"/>
  <c r="H399" i="23"/>
  <c r="H115" i="22"/>
  <c r="F115" i="22" s="1"/>
  <c r="H563" i="23"/>
  <c r="G113" i="22"/>
  <c r="F113" i="22" s="1"/>
  <c r="H554" i="23"/>
  <c r="F189" i="4"/>
  <c r="G1368" i="23"/>
  <c r="N1368" i="23"/>
  <c r="G194" i="22"/>
  <c r="F194" i="22" s="1"/>
  <c r="H1200" i="23"/>
  <c r="H587" i="23"/>
  <c r="H118" i="22"/>
  <c r="F118" i="22" s="1"/>
  <c r="H158" i="22"/>
  <c r="H910" i="23"/>
  <c r="G196" i="4"/>
  <c r="F196" i="4" s="1"/>
  <c r="H1208" i="5"/>
  <c r="K1322" i="5"/>
  <c r="L1322" i="5" s="1"/>
  <c r="L1318" i="5" s="1"/>
  <c r="H214" i="4" s="1"/>
  <c r="K1348" i="23"/>
  <c r="L1348" i="23" s="1"/>
  <c r="L1344" i="23" s="1"/>
  <c r="H217" i="22" s="1"/>
  <c r="K561" i="5"/>
  <c r="L561" i="5" s="1"/>
  <c r="L558" i="5" s="1"/>
  <c r="H114" i="4" s="1"/>
  <c r="K561" i="23"/>
  <c r="L561" i="23" s="1"/>
  <c r="L558" i="23" s="1"/>
  <c r="H114" i="22" s="1"/>
  <c r="H1158" i="5"/>
  <c r="H1224" i="23"/>
  <c r="G198" i="22"/>
  <c r="F198" i="22" s="1"/>
  <c r="H155" i="22"/>
  <c r="H889" i="23"/>
  <c r="G136" i="4"/>
  <c r="F136" i="4" s="1"/>
  <c r="H699" i="5"/>
  <c r="H96" i="22"/>
  <c r="F96" i="22" s="1"/>
  <c r="H465" i="23"/>
  <c r="H168" i="22"/>
  <c r="F168" i="22" s="1"/>
  <c r="H970" i="23"/>
  <c r="H33" i="22"/>
  <c r="F33" i="22" s="1"/>
  <c r="H144" i="23"/>
  <c r="H15" i="22"/>
  <c r="F15" i="22" s="1"/>
  <c r="H59" i="23"/>
  <c r="H1373" i="23"/>
  <c r="I222" i="22"/>
  <c r="F222" i="22" s="1"/>
  <c r="H154" i="22"/>
  <c r="H885" i="23"/>
  <c r="K942" i="5"/>
  <c r="L942" i="5" s="1"/>
  <c r="K942" i="23"/>
  <c r="L942" i="23" s="1"/>
  <c r="G195" i="22"/>
  <c r="F195" i="22" s="1"/>
  <c r="H1210" i="23"/>
  <c r="H220" i="22"/>
  <c r="H130" i="22"/>
  <c r="F130" i="22" s="1"/>
  <c r="H668" i="23"/>
  <c r="H92" i="22"/>
  <c r="F92" i="22" s="1"/>
  <c r="H437" i="23"/>
  <c r="H127" i="22"/>
  <c r="F127" i="22" s="1"/>
  <c r="H646" i="23"/>
  <c r="I223" i="22"/>
  <c r="F223" i="22" s="1"/>
  <c r="H1377" i="23"/>
  <c r="H1146" i="23"/>
  <c r="G187" i="22"/>
  <c r="F187" i="22" s="1"/>
  <c r="G186" i="22"/>
  <c r="F186" i="22" s="1"/>
  <c r="H1140" i="23"/>
  <c r="G197" i="22"/>
  <c r="F197" i="22" s="1"/>
  <c r="H1220" i="23"/>
  <c r="G190" i="22"/>
  <c r="F190" i="22" s="1"/>
  <c r="H1168" i="23"/>
  <c r="H169" i="22"/>
  <c r="F169" i="22" s="1"/>
  <c r="H978" i="23"/>
  <c r="H101" i="22"/>
  <c r="F101" i="22" s="1"/>
  <c r="H492" i="23"/>
  <c r="H129" i="22"/>
  <c r="F129" i="22" s="1"/>
  <c r="H662" i="23"/>
  <c r="H108" i="22"/>
  <c r="F108" i="22" s="1"/>
  <c r="H532" i="23"/>
  <c r="H144" i="22"/>
  <c r="H763" i="23"/>
  <c r="G1342" i="23"/>
  <c r="N1342" i="23"/>
  <c r="H172" i="22"/>
  <c r="H1005" i="23"/>
  <c r="G216" i="22"/>
  <c r="H1342" i="5"/>
  <c r="N1338" i="5"/>
  <c r="H157" i="22"/>
  <c r="H898" i="23"/>
  <c r="H122" i="22"/>
  <c r="F122" i="22" s="1"/>
  <c r="H618" i="23"/>
  <c r="G1312" i="23"/>
  <c r="L1312" i="23"/>
  <c r="H14" i="22"/>
  <c r="F14" i="22" s="1"/>
  <c r="H55" i="23"/>
  <c r="H16" i="22"/>
  <c r="F16" i="22" s="1"/>
  <c r="H63" i="23"/>
  <c r="L917" i="5"/>
  <c r="H159" i="4" s="1"/>
  <c r="K896" i="5" s="1"/>
  <c r="L896" i="5" s="1"/>
  <c r="G199" i="22"/>
  <c r="F199" i="22" s="1"/>
  <c r="H1234" i="23"/>
  <c r="H166" i="22"/>
  <c r="F166" i="22" s="1"/>
  <c r="H957" i="23"/>
  <c r="K753" i="5"/>
  <c r="L753" i="5" s="1"/>
  <c r="L738" i="5" s="1"/>
  <c r="H143" i="4" s="1"/>
  <c r="K782" i="5"/>
  <c r="L782" i="5" s="1"/>
  <c r="L767" i="5" s="1"/>
  <c r="H145" i="4" s="1"/>
  <c r="K827" i="5"/>
  <c r="L827" i="5" s="1"/>
  <c r="L814" i="5" s="1"/>
  <c r="H147" i="4" s="1"/>
  <c r="K804" i="5"/>
  <c r="L804" i="5" s="1"/>
  <c r="L792" i="5" s="1"/>
  <c r="H146" i="4" s="1"/>
  <c r="H100" i="22"/>
  <c r="F100" i="22" s="1"/>
  <c r="H488" i="23"/>
  <c r="H102" i="22"/>
  <c r="F102" i="22" s="1"/>
  <c r="H499" i="23"/>
  <c r="H1240" i="23"/>
  <c r="G200" i="22"/>
  <c r="F200" i="22" s="1"/>
  <c r="H152" i="22"/>
  <c r="H866" i="23"/>
  <c r="H153" i="23"/>
  <c r="H64" i="22"/>
  <c r="F64" i="22" s="1"/>
  <c r="H301" i="23"/>
  <c r="H638" i="23"/>
  <c r="H126" i="22"/>
  <c r="F126" i="22" s="1"/>
  <c r="H163" i="22"/>
  <c r="F163" i="22" s="1"/>
  <c r="H945" i="23"/>
  <c r="H1193" i="23"/>
  <c r="G191" i="22"/>
  <c r="F191" i="22" s="1"/>
  <c r="H1177" i="23"/>
  <c r="H83" i="22"/>
  <c r="H388" i="23"/>
  <c r="I221" i="22"/>
  <c r="F221" i="22" s="1"/>
  <c r="H1370" i="23"/>
  <c r="G188" i="22"/>
  <c r="F188" i="22" s="1"/>
  <c r="H1154" i="23"/>
  <c r="H18" i="22"/>
  <c r="F18" i="22" s="1"/>
  <c r="H71" i="23"/>
  <c r="J936" i="23"/>
  <c r="H47" i="22"/>
  <c r="H215" i="23"/>
  <c r="H93" i="22"/>
  <c r="F93" i="22" s="1"/>
  <c r="H444" i="23"/>
  <c r="H116" i="22"/>
  <c r="F116" i="22" s="1"/>
  <c r="H571" i="23"/>
  <c r="L1282" i="23"/>
  <c r="G1282" i="23"/>
  <c r="H95" i="22"/>
  <c r="F95" i="22" s="1"/>
  <c r="H458" i="23"/>
  <c r="J1348" i="23"/>
  <c r="H420" i="5"/>
  <c r="J942" i="23"/>
  <c r="H107" i="22"/>
  <c r="H528" i="23"/>
  <c r="H94" i="22"/>
  <c r="F94" i="22" s="1"/>
  <c r="H451" i="23"/>
  <c r="H121" i="22"/>
  <c r="F121" i="22" s="1"/>
  <c r="H612" i="23"/>
  <c r="G1258" i="23"/>
  <c r="L1258" i="23"/>
  <c r="J561" i="23"/>
  <c r="G561" i="23"/>
  <c r="G184" i="22"/>
  <c r="F184" i="22" s="1"/>
  <c r="H1121" i="23"/>
  <c r="K936" i="5"/>
  <c r="L936" i="5" s="1"/>
  <c r="K936" i="23"/>
  <c r="L936" i="23" s="1"/>
  <c r="H119" i="22"/>
  <c r="F119" i="22" s="1"/>
  <c r="H595" i="23"/>
  <c r="H862" i="23"/>
  <c r="H151" i="22"/>
  <c r="G185" i="22"/>
  <c r="F185" i="22" s="1"/>
  <c r="H1129" i="23"/>
  <c r="H128" i="22"/>
  <c r="F128" i="22" s="1"/>
  <c r="H654" i="23"/>
  <c r="G66" i="22"/>
  <c r="F66" i="22" s="1"/>
  <c r="H270" i="5"/>
  <c r="G145" i="22"/>
  <c r="H699" i="23"/>
  <c r="G136" i="22"/>
  <c r="F136" i="22" s="1"/>
  <c r="H307" i="23"/>
  <c r="G65" i="22"/>
  <c r="F65" i="22" s="1"/>
  <c r="H733" i="23"/>
  <c r="G142" i="22"/>
  <c r="F142" i="22" s="1"/>
  <c r="H45" i="23"/>
  <c r="G12" i="22"/>
  <c r="F12" i="22" s="1"/>
  <c r="G160" i="22"/>
  <c r="H929" i="23"/>
  <c r="H75" i="23"/>
  <c r="G19" i="22"/>
  <c r="F19" i="22" s="1"/>
  <c r="G175" i="22"/>
  <c r="H364" i="23"/>
  <c r="G78" i="22"/>
  <c r="F78" i="22" s="1"/>
  <c r="G146" i="22"/>
  <c r="G173" i="22"/>
  <c r="H426" i="23"/>
  <c r="G90" i="22"/>
  <c r="F90" i="22" s="1"/>
  <c r="G20" i="22"/>
  <c r="F20" i="22" s="1"/>
  <c r="H80" i="23"/>
  <c r="H194" i="23"/>
  <c r="G44" i="22"/>
  <c r="F44" i="22" s="1"/>
  <c r="H282" i="23"/>
  <c r="G60" i="22"/>
  <c r="F60" i="22" s="1"/>
  <c r="H91" i="23"/>
  <c r="G22" i="22"/>
  <c r="F22" i="22" s="1"/>
  <c r="H672" i="23"/>
  <c r="G131" i="22"/>
  <c r="F131" i="22" s="1"/>
  <c r="G9" i="22"/>
  <c r="F9" i="22" s="1"/>
  <c r="H30" i="23"/>
  <c r="H723" i="23"/>
  <c r="G140" i="22"/>
  <c r="F140" i="22" s="1"/>
  <c r="H317" i="23"/>
  <c r="G67" i="22"/>
  <c r="F67" i="22" s="1"/>
  <c r="G75" i="22"/>
  <c r="F75" i="22" s="1"/>
  <c r="H349" i="23"/>
  <c r="G147" i="22"/>
  <c r="G32" i="22"/>
  <c r="F32" i="22" s="1"/>
  <c r="H139" i="23"/>
  <c r="H236" i="23"/>
  <c r="G51" i="22"/>
  <c r="F51" i="22" s="1"/>
  <c r="G59" i="22"/>
  <c r="F59" i="22" s="1"/>
  <c r="H276" i="23"/>
  <c r="G177" i="22"/>
  <c r="G55" i="22"/>
  <c r="F55" i="22" s="1"/>
  <c r="H254" i="23"/>
  <c r="H369" i="23"/>
  <c r="G79" i="22"/>
  <c r="F79" i="22" s="1"/>
  <c r="G25" i="22"/>
  <c r="F25" i="22" s="1"/>
  <c r="H105" i="23"/>
  <c r="H15" i="23"/>
  <c r="G6" i="22"/>
  <c r="F6" i="22" s="1"/>
  <c r="H50" i="23"/>
  <c r="G13" i="22"/>
  <c r="F13" i="22" s="1"/>
  <c r="G4" i="22"/>
  <c r="F4" i="22" s="1"/>
  <c r="H5" i="23"/>
  <c r="G24" i="22"/>
  <c r="F24" i="22" s="1"/>
  <c r="H101" i="23"/>
  <c r="H148" i="23"/>
  <c r="G34" i="22"/>
  <c r="F34" i="22" s="1"/>
  <c r="H231" i="23"/>
  <c r="G50" i="22"/>
  <c r="F50" i="22" s="1"/>
  <c r="H81" i="22"/>
  <c r="F81" i="22" s="1"/>
  <c r="H381" i="23"/>
  <c r="G41" i="22"/>
  <c r="F41" i="22" s="1"/>
  <c r="H182" i="23"/>
  <c r="G182" i="22"/>
  <c r="H1112" i="23"/>
  <c r="H359" i="23"/>
  <c r="G77" i="22"/>
  <c r="F77" i="22" s="1"/>
  <c r="H1101" i="23"/>
  <c r="G180" i="22"/>
  <c r="G28" i="22"/>
  <c r="F28" i="22" s="1"/>
  <c r="H118" i="23"/>
  <c r="H242" i="23"/>
  <c r="G52" i="22"/>
  <c r="F52" i="22" s="1"/>
  <c r="H97" i="23"/>
  <c r="G23" i="22"/>
  <c r="F23" i="22" s="1"/>
  <c r="G171" i="22"/>
  <c r="H354" i="23"/>
  <c r="G76" i="22"/>
  <c r="F76" i="22" s="1"/>
  <c r="G212" i="22"/>
  <c r="H1323" i="23"/>
  <c r="H124" i="23"/>
  <c r="G29" i="22"/>
  <c r="F29" i="22" s="1"/>
  <c r="G68" i="22"/>
  <c r="F68" i="22" s="1"/>
  <c r="H322" i="23"/>
  <c r="H432" i="23"/>
  <c r="G91" i="22"/>
  <c r="F91" i="22" s="1"/>
  <c r="H20" i="23"/>
  <c r="G7" i="22"/>
  <c r="F7" i="22" s="1"/>
  <c r="H246" i="23"/>
  <c r="G53" i="22"/>
  <c r="F53" i="22" s="1"/>
  <c r="G37" i="22"/>
  <c r="F37" i="22" s="1"/>
  <c r="H164" i="23"/>
  <c r="H170" i="23"/>
  <c r="G38" i="22"/>
  <c r="F38" i="22" s="1"/>
  <c r="H129" i="23"/>
  <c r="G30" i="22"/>
  <c r="F30" i="22" s="1"/>
  <c r="H264" i="23"/>
  <c r="G57" i="22"/>
  <c r="F57" i="22" s="1"/>
  <c r="G39" i="22"/>
  <c r="F39" i="22" s="1"/>
  <c r="H174" i="23"/>
  <c r="H85" i="23"/>
  <c r="G21" i="22"/>
  <c r="F21" i="22" s="1"/>
  <c r="G5" i="22"/>
  <c r="H10" i="23"/>
  <c r="H250" i="23"/>
  <c r="G54" i="22"/>
  <c r="F54" i="22" s="1"/>
  <c r="H1326" i="23"/>
  <c r="G213" i="22"/>
  <c r="H338" i="23"/>
  <c r="G72" i="22"/>
  <c r="F72" i="22" s="1"/>
  <c r="G141" i="22"/>
  <c r="F141" i="22" s="1"/>
  <c r="H728" i="23"/>
  <c r="H705" i="23"/>
  <c r="G137" i="22"/>
  <c r="F137" i="22" s="1"/>
  <c r="G42" i="22"/>
  <c r="F42" i="22" s="1"/>
  <c r="H186" i="23"/>
  <c r="G176" i="22"/>
  <c r="H376" i="23"/>
  <c r="G80" i="22"/>
  <c r="F80" i="22" s="1"/>
  <c r="H190" i="23"/>
  <c r="G43" i="22"/>
  <c r="F43" i="22" s="1"/>
  <c r="H40" i="23"/>
  <c r="G11" i="22"/>
  <c r="F11" i="22" s="1"/>
  <c r="H270" i="23"/>
  <c r="G58" i="22"/>
  <c r="F58" i="22" s="1"/>
  <c r="H178" i="23"/>
  <c r="G40" i="22"/>
  <c r="F40" i="22" s="1"/>
  <c r="H35" i="23"/>
  <c r="G10" i="22"/>
  <c r="F10" i="22" s="1"/>
  <c r="H113" i="23"/>
  <c r="G27" i="22"/>
  <c r="F27" i="22" s="1"/>
  <c r="G36" i="22"/>
  <c r="F36" i="22" s="1"/>
  <c r="H158" i="23"/>
  <c r="G139" i="22"/>
  <c r="F139" i="22" s="1"/>
  <c r="H717" i="23"/>
  <c r="H711" i="23"/>
  <c r="G138" i="22"/>
  <c r="F138" i="22" s="1"/>
  <c r="H420" i="23"/>
  <c r="G89" i="22"/>
  <c r="F89" i="22" s="1"/>
  <c r="H259" i="23"/>
  <c r="G56" i="22"/>
  <c r="F56" i="22" s="1"/>
  <c r="G143" i="22"/>
  <c r="K207" i="5"/>
  <c r="F5" i="4"/>
  <c r="H1248" i="5"/>
  <c r="M1250" i="5" s="1"/>
  <c r="L1244" i="5"/>
  <c r="H202" i="4" s="1"/>
  <c r="K1225" i="5" s="1"/>
  <c r="F135" i="4"/>
  <c r="K1108" i="23"/>
  <c r="L873" i="5"/>
  <c r="H153" i="4" s="1"/>
  <c r="K848" i="5" s="1"/>
  <c r="L848" i="5" s="1"/>
  <c r="H30" i="5"/>
  <c r="N1323" i="5"/>
  <c r="G1323" i="5"/>
  <c r="H105" i="5"/>
  <c r="K1059" i="5"/>
  <c r="H14" i="4"/>
  <c r="H55" i="5"/>
  <c r="H15" i="5"/>
  <c r="G6" i="4"/>
  <c r="F92" i="4"/>
  <c r="H164" i="5"/>
  <c r="G37" i="4"/>
  <c r="H246" i="5"/>
  <c r="G53" i="4"/>
  <c r="J217" i="5"/>
  <c r="G217" i="5"/>
  <c r="I942" i="5"/>
  <c r="H186" i="5"/>
  <c r="G42" i="4"/>
  <c r="I581" i="5"/>
  <c r="I656" i="5"/>
  <c r="I589" i="5"/>
  <c r="I565" i="5"/>
  <c r="I573" i="5"/>
  <c r="I1029" i="5"/>
  <c r="I1075" i="5"/>
  <c r="I640" i="5"/>
  <c r="I1053" i="5"/>
  <c r="I1064" i="5"/>
  <c r="I1001" i="5"/>
  <c r="F63" i="4"/>
  <c r="I648" i="5"/>
  <c r="F123" i="4"/>
  <c r="F191" i="4"/>
  <c r="H119" i="4"/>
  <c r="H595" i="5"/>
  <c r="F219" i="4"/>
  <c r="K1223" i="5"/>
  <c r="H129" i="5"/>
  <c r="G30" i="4"/>
  <c r="K1048" i="5"/>
  <c r="I936" i="5"/>
  <c r="I511" i="5"/>
  <c r="F52" i="4"/>
  <c r="H91" i="5"/>
  <c r="G22" i="4"/>
  <c r="G1096" i="5"/>
  <c r="J1096" i="5"/>
  <c r="H1096" i="5" s="1"/>
  <c r="I1023" i="5"/>
  <c r="I1069" i="5"/>
  <c r="F174" i="4"/>
  <c r="I32" i="4"/>
  <c r="H139" i="5"/>
  <c r="F100" i="4"/>
  <c r="F43" i="4"/>
  <c r="F96" i="4"/>
  <c r="H157" i="4"/>
  <c r="H898" i="5"/>
  <c r="H364" i="5"/>
  <c r="G78" i="4"/>
  <c r="H312" i="5"/>
  <c r="G66" i="4"/>
  <c r="H50" i="5"/>
  <c r="G13" i="4"/>
  <c r="H282" i="5"/>
  <c r="G60" i="4"/>
  <c r="F57" i="4"/>
  <c r="H16" i="4"/>
  <c r="H63" i="5"/>
  <c r="J847" i="5"/>
  <c r="H847" i="5" s="1"/>
  <c r="G847" i="5"/>
  <c r="N738" i="5"/>
  <c r="I143" i="4" s="1"/>
  <c r="H741" i="5"/>
  <c r="F44" i="4"/>
  <c r="F138" i="4"/>
  <c r="N1234" i="5"/>
  <c r="G1234" i="5"/>
  <c r="F26" i="4"/>
  <c r="H85" i="5"/>
  <c r="G21" i="4"/>
  <c r="G1024" i="5"/>
  <c r="L1024" i="5"/>
  <c r="H25" i="5"/>
  <c r="G8" i="4"/>
  <c r="H465" i="5"/>
  <c r="F195" i="4"/>
  <c r="H206" i="4"/>
  <c r="I1226" i="5"/>
  <c r="H20" i="5"/>
  <c r="G7" i="4"/>
  <c r="H101" i="5"/>
  <c r="G24" i="4"/>
  <c r="I1224" i="5"/>
  <c r="H118" i="5"/>
  <c r="G28" i="4"/>
  <c r="H45" i="5"/>
  <c r="G12" i="4"/>
  <c r="H354" i="5"/>
  <c r="G76" i="4"/>
  <c r="H129" i="4"/>
  <c r="H662" i="5"/>
  <c r="H85" i="4"/>
  <c r="H399" i="5"/>
  <c r="F184" i="4"/>
  <c r="F35" i="4"/>
  <c r="H17" i="4"/>
  <c r="H67" i="5"/>
  <c r="F97" i="4"/>
  <c r="F67" i="4"/>
  <c r="F166" i="4"/>
  <c r="M1278" i="5"/>
  <c r="F58" i="4"/>
  <c r="I842" i="5"/>
  <c r="F194" i="4"/>
  <c r="J922" i="5"/>
  <c r="G922" i="5"/>
  <c r="I1058" i="5"/>
  <c r="I995" i="5"/>
  <c r="I1047" i="5"/>
  <c r="F172" i="4"/>
  <c r="J895" i="5"/>
  <c r="H895" i="5" s="1"/>
  <c r="G895" i="5"/>
  <c r="F90" i="4"/>
  <c r="H134" i="4"/>
  <c r="H689" i="5"/>
  <c r="H1241" i="5"/>
  <c r="F95" i="4"/>
  <c r="H120" i="4"/>
  <c r="H606" i="5"/>
  <c r="I879" i="5"/>
  <c r="I923" i="5"/>
  <c r="F155" i="4"/>
  <c r="J685" i="5"/>
  <c r="F132" i="4"/>
  <c r="G1240" i="5"/>
  <c r="L1240" i="5"/>
  <c r="H236" i="5"/>
  <c r="G51" i="4"/>
  <c r="J1269" i="5"/>
  <c r="J894" i="5"/>
  <c r="H167" i="4"/>
  <c r="H962" i="5"/>
  <c r="F94" i="4"/>
  <c r="J1108" i="5"/>
  <c r="H109" i="4"/>
  <c r="H538" i="5"/>
  <c r="F9" i="4"/>
  <c r="H101" i="4"/>
  <c r="H492" i="5"/>
  <c r="F169" i="4"/>
  <c r="F25" i="4"/>
  <c r="G524" i="5"/>
  <c r="J524" i="5"/>
  <c r="H158" i="5"/>
  <c r="G36" i="4"/>
  <c r="H170" i="4"/>
  <c r="H986" i="5"/>
  <c r="F193" i="4"/>
  <c r="F50" i="4"/>
  <c r="G878" i="5"/>
  <c r="J878" i="5"/>
  <c r="H178" i="5"/>
  <c r="G40" i="4"/>
  <c r="J1292" i="5"/>
  <c r="G1292" i="5"/>
  <c r="I846" i="5"/>
  <c r="F11" i="4"/>
  <c r="F102" i="4"/>
  <c r="H108" i="4"/>
  <c r="H532" i="5"/>
  <c r="H1316" i="5"/>
  <c r="N1312" i="5"/>
  <c r="F186" i="4"/>
  <c r="J1086" i="5"/>
  <c r="G1086" i="5"/>
  <c r="G1288" i="5"/>
  <c r="N1288" i="5"/>
  <c r="H75" i="5"/>
  <c r="G19" i="4"/>
  <c r="F168" i="4"/>
  <c r="I295" i="5"/>
  <c r="M1265" i="5"/>
  <c r="H1256" i="5"/>
  <c r="L1252" i="5"/>
  <c r="F89" i="4"/>
  <c r="F75" i="4"/>
  <c r="H15" i="4"/>
  <c r="H59" i="5"/>
  <c r="H376" i="5"/>
  <c r="G80" i="4"/>
  <c r="I782" i="5"/>
  <c r="I827" i="5"/>
  <c r="I753" i="5"/>
  <c r="I804" i="5"/>
  <c r="F144" i="4"/>
  <c r="F93" i="4"/>
  <c r="I776" i="5"/>
  <c r="I823" i="5"/>
  <c r="I799" i="5"/>
  <c r="I747" i="5"/>
  <c r="F99" i="4"/>
  <c r="F111" i="4"/>
  <c r="I386" i="5"/>
  <c r="F83" i="4"/>
  <c r="K856" i="5"/>
  <c r="F151" i="4"/>
  <c r="H80" i="5"/>
  <c r="G20" i="4"/>
  <c r="H135" i="5"/>
  <c r="G31" i="4"/>
  <c r="F18" i="4"/>
  <c r="H64" i="4"/>
  <c r="H301" i="5"/>
  <c r="F41" i="4"/>
  <c r="H121" i="4"/>
  <c r="H612" i="5"/>
  <c r="F91" i="4"/>
  <c r="G215" i="4"/>
  <c r="H204" i="4"/>
  <c r="I561" i="5"/>
  <c r="H174" i="5"/>
  <c r="G39" i="4"/>
  <c r="F56" i="4"/>
  <c r="H359" i="5"/>
  <c r="G77" i="4"/>
  <c r="F33" i="4"/>
  <c r="H1257" i="5"/>
  <c r="M1258" i="5" s="1"/>
  <c r="F183" i="4"/>
  <c r="H250" i="5"/>
  <c r="G54" i="4"/>
  <c r="F86" i="4"/>
  <c r="G1070" i="5"/>
  <c r="L1070" i="5"/>
  <c r="I1322" i="5"/>
  <c r="K996" i="5"/>
  <c r="J1308" i="5" l="1"/>
  <c r="G842" i="23"/>
  <c r="N1250" i="5"/>
  <c r="G1250" i="5"/>
  <c r="I843" i="23"/>
  <c r="H842" i="23"/>
  <c r="F172" i="22"/>
  <c r="K1058" i="23"/>
  <c r="K1047" i="23"/>
  <c r="K995" i="23"/>
  <c r="J292" i="23"/>
  <c r="H295" i="23"/>
  <c r="K1069" i="23"/>
  <c r="K1023" i="23"/>
  <c r="F174" i="22"/>
  <c r="G942" i="23"/>
  <c r="K386" i="23"/>
  <c r="F83" i="22"/>
  <c r="H1282" i="23"/>
  <c r="M1284" i="23" s="1"/>
  <c r="L1278" i="23"/>
  <c r="K847" i="23"/>
  <c r="F152" i="22"/>
  <c r="H1342" i="23"/>
  <c r="N1338" i="23"/>
  <c r="K1356" i="23"/>
  <c r="H1274" i="23"/>
  <c r="M1276" i="23" s="1"/>
  <c r="L1270" i="23"/>
  <c r="K397" i="23"/>
  <c r="F85" i="22"/>
  <c r="H561" i="23"/>
  <c r="J558" i="23"/>
  <c r="K879" i="23"/>
  <c r="K923" i="23"/>
  <c r="F155" i="22"/>
  <c r="K515" i="23"/>
  <c r="F105" i="22"/>
  <c r="G1293" i="5"/>
  <c r="J1293" i="5"/>
  <c r="H1293" i="5" s="1"/>
  <c r="H1312" i="23"/>
  <c r="M1314" i="23" s="1"/>
  <c r="L1306" i="23"/>
  <c r="K827" i="23"/>
  <c r="K804" i="23"/>
  <c r="K782" i="23"/>
  <c r="K753" i="23"/>
  <c r="F144" i="22"/>
  <c r="H1258" i="23"/>
  <c r="M1260" i="23" s="1"/>
  <c r="L1255" i="23"/>
  <c r="F134" i="22"/>
  <c r="K685" i="23"/>
  <c r="L1108" i="23"/>
  <c r="G1108" i="23"/>
  <c r="G1348" i="23"/>
  <c r="G936" i="23"/>
  <c r="K922" i="23"/>
  <c r="K878" i="23"/>
  <c r="F154" i="22"/>
  <c r="K524" i="23"/>
  <c r="F107" i="22"/>
  <c r="H942" i="23"/>
  <c r="J939" i="23"/>
  <c r="K943" i="23"/>
  <c r="K208" i="23"/>
  <c r="F47" i="22"/>
  <c r="H1348" i="23"/>
  <c r="J1344" i="23"/>
  <c r="H936" i="23"/>
  <c r="K937" i="23"/>
  <c r="J933" i="23"/>
  <c r="H1368" i="23"/>
  <c r="N1364" i="23"/>
  <c r="H104" i="4"/>
  <c r="H514" i="5"/>
  <c r="H1266" i="23"/>
  <c r="M1268" i="23" s="1"/>
  <c r="L1262" i="23"/>
  <c r="K894" i="23"/>
  <c r="F157" i="22"/>
  <c r="K895" i="23"/>
  <c r="F158" i="22"/>
  <c r="J1309" i="5"/>
  <c r="H1309" i="5" s="1"/>
  <c r="G1309" i="5"/>
  <c r="F151" i="22"/>
  <c r="K856" i="23"/>
  <c r="I217" i="4"/>
  <c r="H1338" i="5"/>
  <c r="G295" i="23"/>
  <c r="H1302" i="23"/>
  <c r="M1304" i="23" s="1"/>
  <c r="L1297" i="23"/>
  <c r="F213" i="22"/>
  <c r="I1335" i="23"/>
  <c r="I1319" i="23"/>
  <c r="F180" i="22"/>
  <c r="I1096" i="23"/>
  <c r="I207" i="23"/>
  <c r="F5" i="22"/>
  <c r="I1318" i="23"/>
  <c r="I1334" i="23"/>
  <c r="F212" i="22"/>
  <c r="I1109" i="23"/>
  <c r="F182" i="22"/>
  <c r="I1110" i="23"/>
  <c r="F160" i="22"/>
  <c r="L207" i="5"/>
  <c r="G207" i="5"/>
  <c r="K1108" i="5"/>
  <c r="N1318" i="5"/>
  <c r="I214" i="4" s="1"/>
  <c r="H1323" i="5"/>
  <c r="F31" i="4"/>
  <c r="F170" i="4"/>
  <c r="F17" i="4"/>
  <c r="H1308" i="5"/>
  <c r="J1075" i="5"/>
  <c r="H1075" i="5" s="1"/>
  <c r="G1075" i="5"/>
  <c r="H217" i="5"/>
  <c r="J215" i="5"/>
  <c r="K1227" i="5"/>
  <c r="F64" i="4"/>
  <c r="G386" i="5"/>
  <c r="J386" i="5"/>
  <c r="G1265" i="5"/>
  <c r="N1265" i="5"/>
  <c r="H1292" i="5"/>
  <c r="F36" i="4"/>
  <c r="G1047" i="5"/>
  <c r="J1047" i="5"/>
  <c r="G1278" i="5"/>
  <c r="N1278" i="5"/>
  <c r="F28" i="4"/>
  <c r="F7" i="4"/>
  <c r="F66" i="4"/>
  <c r="K894" i="5"/>
  <c r="F157" i="4"/>
  <c r="F32" i="4"/>
  <c r="F30" i="4"/>
  <c r="J1267" i="5"/>
  <c r="J1029" i="5"/>
  <c r="H1029" i="5" s="1"/>
  <c r="G1029" i="5"/>
  <c r="F53" i="4"/>
  <c r="I213" i="4"/>
  <c r="H1312" i="5"/>
  <c r="G879" i="5"/>
  <c r="J879" i="5"/>
  <c r="H879" i="5" s="1"/>
  <c r="F121" i="4"/>
  <c r="F15" i="4"/>
  <c r="J295" i="5"/>
  <c r="G295" i="5"/>
  <c r="F51" i="4"/>
  <c r="F120" i="4"/>
  <c r="K685" i="5"/>
  <c r="F134" i="4"/>
  <c r="G995" i="5"/>
  <c r="J995" i="5"/>
  <c r="H922" i="5"/>
  <c r="F12" i="4"/>
  <c r="F21" i="4"/>
  <c r="F16" i="4"/>
  <c r="F22" i="4"/>
  <c r="J648" i="5"/>
  <c r="G648" i="5"/>
  <c r="G573" i="5"/>
  <c r="J573" i="5"/>
  <c r="F14" i="4"/>
  <c r="J1226" i="5"/>
  <c r="G1069" i="5"/>
  <c r="J1069" i="5"/>
  <c r="J511" i="5"/>
  <c r="L1048" i="5"/>
  <c r="G1048" i="5"/>
  <c r="G565" i="5"/>
  <c r="J565" i="5"/>
  <c r="F42" i="4"/>
  <c r="F37" i="4"/>
  <c r="J1322" i="5"/>
  <c r="G1322" i="5"/>
  <c r="F77" i="4"/>
  <c r="J1106" i="5"/>
  <c r="F20" i="4"/>
  <c r="G753" i="5"/>
  <c r="J753" i="5"/>
  <c r="H753" i="5" s="1"/>
  <c r="F40" i="4"/>
  <c r="H524" i="5"/>
  <c r="M526" i="5"/>
  <c r="J520" i="5"/>
  <c r="F101" i="4"/>
  <c r="F167" i="4"/>
  <c r="H1234" i="5"/>
  <c r="N1229" i="5"/>
  <c r="F60" i="4"/>
  <c r="G1023" i="5"/>
  <c r="J1023" i="5"/>
  <c r="J936" i="5"/>
  <c r="G936" i="5"/>
  <c r="L1223" i="5"/>
  <c r="G1001" i="5"/>
  <c r="J1001" i="5"/>
  <c r="H1001" i="5" s="1"/>
  <c r="G589" i="5"/>
  <c r="J589" i="5"/>
  <c r="H1288" i="5"/>
  <c r="N1280" i="5"/>
  <c r="H1086" i="5"/>
  <c r="J1084" i="5"/>
  <c r="F109" i="4"/>
  <c r="G996" i="5"/>
  <c r="L996" i="5"/>
  <c r="N1258" i="5"/>
  <c r="G1258" i="5"/>
  <c r="F39" i="4"/>
  <c r="G747" i="5"/>
  <c r="J747" i="5"/>
  <c r="G827" i="5"/>
  <c r="J827" i="5"/>
  <c r="H827" i="5" s="1"/>
  <c r="H203" i="4"/>
  <c r="J682" i="5"/>
  <c r="K397" i="5"/>
  <c r="F85" i="4"/>
  <c r="J1224" i="5"/>
  <c r="F8" i="4"/>
  <c r="F78" i="4"/>
  <c r="F119" i="4"/>
  <c r="G1064" i="5"/>
  <c r="J1064" i="5"/>
  <c r="H1064" i="5" s="1"/>
  <c r="J656" i="5"/>
  <c r="G656" i="5"/>
  <c r="F76" i="4"/>
  <c r="H1024" i="5"/>
  <c r="L1022" i="5"/>
  <c r="H173" i="4" s="1"/>
  <c r="G561" i="5"/>
  <c r="J561" i="5"/>
  <c r="J804" i="5"/>
  <c r="H804" i="5" s="1"/>
  <c r="G804" i="5"/>
  <c r="F108" i="4"/>
  <c r="J846" i="5"/>
  <c r="J1058" i="5"/>
  <c r="G1058" i="5"/>
  <c r="H1070" i="5"/>
  <c r="L1068" i="5"/>
  <c r="H177" i="4" s="1"/>
  <c r="F54" i="4"/>
  <c r="J799" i="5"/>
  <c r="G799" i="5"/>
  <c r="G782" i="5"/>
  <c r="J782" i="5"/>
  <c r="H782" i="5" s="1"/>
  <c r="F19" i="4"/>
  <c r="H878" i="5"/>
  <c r="H1240" i="5"/>
  <c r="M1242" i="5" s="1"/>
  <c r="L1236" i="5"/>
  <c r="K1268" i="5"/>
  <c r="G1053" i="5"/>
  <c r="J1053" i="5"/>
  <c r="H1053" i="5" s="1"/>
  <c r="J581" i="5"/>
  <c r="G581" i="5"/>
  <c r="H1250" i="5"/>
  <c r="N1244" i="5"/>
  <c r="L1059" i="5"/>
  <c r="G1059" i="5"/>
  <c r="L1225" i="5"/>
  <c r="G776" i="5"/>
  <c r="J776" i="5"/>
  <c r="L856" i="5"/>
  <c r="G856" i="5"/>
  <c r="G823" i="5"/>
  <c r="J823" i="5"/>
  <c r="F80" i="4"/>
  <c r="G923" i="5"/>
  <c r="J923" i="5"/>
  <c r="H923" i="5" s="1"/>
  <c r="G842" i="5"/>
  <c r="J842" i="5"/>
  <c r="F129" i="4"/>
  <c r="F24" i="4"/>
  <c r="F13" i="4"/>
  <c r="G640" i="5"/>
  <c r="J640" i="5"/>
  <c r="G942" i="5"/>
  <c r="J942" i="5"/>
  <c r="F6" i="4"/>
  <c r="J873" i="5" l="1"/>
  <c r="L804" i="23"/>
  <c r="G804" i="23"/>
  <c r="H205" i="22"/>
  <c r="L1023" i="23"/>
  <c r="G1023" i="23"/>
  <c r="L856" i="23"/>
  <c r="G856" i="23"/>
  <c r="I220" i="22"/>
  <c r="H1364" i="23"/>
  <c r="L878" i="23"/>
  <c r="G878" i="23"/>
  <c r="L827" i="23"/>
  <c r="G827" i="23"/>
  <c r="G1276" i="23"/>
  <c r="N1276" i="23"/>
  <c r="L1069" i="23"/>
  <c r="G1069" i="23"/>
  <c r="G161" i="22"/>
  <c r="L922" i="23"/>
  <c r="H922" i="23" s="1"/>
  <c r="G922" i="23"/>
  <c r="H210" i="22"/>
  <c r="I216" i="22"/>
  <c r="F216" i="22" s="1"/>
  <c r="H1338" i="23"/>
  <c r="L1356" i="23"/>
  <c r="H1344" i="23"/>
  <c r="G217" i="22"/>
  <c r="F217" i="22" s="1"/>
  <c r="L894" i="23"/>
  <c r="H894" i="23" s="1"/>
  <c r="G894" i="23"/>
  <c r="L943" i="23"/>
  <c r="G943" i="23"/>
  <c r="L685" i="23"/>
  <c r="G685" i="23"/>
  <c r="L923" i="23"/>
  <c r="G923" i="23"/>
  <c r="H206" i="22"/>
  <c r="G162" i="22"/>
  <c r="L879" i="23"/>
  <c r="H879" i="23" s="1"/>
  <c r="G879" i="23"/>
  <c r="G1284" i="23"/>
  <c r="N1284" i="23"/>
  <c r="L937" i="23"/>
  <c r="G937" i="23"/>
  <c r="H292" i="23"/>
  <c r="G62" i="22"/>
  <c r="H209" i="22"/>
  <c r="H203" i="22"/>
  <c r="H558" i="23"/>
  <c r="G114" i="22"/>
  <c r="F114" i="22" s="1"/>
  <c r="L895" i="23"/>
  <c r="H895" i="23" s="1"/>
  <c r="G895" i="23"/>
  <c r="L208" i="23"/>
  <c r="G208" i="23"/>
  <c r="L847" i="23"/>
  <c r="H847" i="23" s="1"/>
  <c r="G847" i="23"/>
  <c r="N1304" i="23"/>
  <c r="G1304" i="23"/>
  <c r="H204" i="22"/>
  <c r="N1260" i="23"/>
  <c r="G1260" i="23"/>
  <c r="L386" i="23"/>
  <c r="G386" i="23"/>
  <c r="J843" i="23"/>
  <c r="G843" i="23"/>
  <c r="L995" i="23"/>
  <c r="G995" i="23"/>
  <c r="G1268" i="23"/>
  <c r="N1268" i="23"/>
  <c r="L524" i="23"/>
  <c r="G524" i="23"/>
  <c r="L1047" i="23"/>
  <c r="G1047" i="23"/>
  <c r="L753" i="23"/>
  <c r="G753" i="23"/>
  <c r="G1314" i="23"/>
  <c r="N1314" i="23"/>
  <c r="L1106" i="23"/>
  <c r="H181" i="22" s="1"/>
  <c r="K1082" i="23" s="1"/>
  <c r="L1082" i="23" s="1"/>
  <c r="L1079" i="23" s="1"/>
  <c r="H178" i="22" s="1"/>
  <c r="H1108" i="23"/>
  <c r="L515" i="23"/>
  <c r="G515" i="23"/>
  <c r="L1058" i="23"/>
  <c r="G1058" i="23"/>
  <c r="F217" i="4"/>
  <c r="M1330" i="5"/>
  <c r="K511" i="5"/>
  <c r="F104" i="4"/>
  <c r="L782" i="23"/>
  <c r="G782" i="23"/>
  <c r="L397" i="23"/>
  <c r="G397" i="23"/>
  <c r="J1318" i="23"/>
  <c r="G1318" i="23"/>
  <c r="J207" i="23"/>
  <c r="G207" i="23"/>
  <c r="G1110" i="23"/>
  <c r="J1110" i="23"/>
  <c r="H1110" i="23" s="1"/>
  <c r="G1096" i="23"/>
  <c r="J1096" i="23"/>
  <c r="J1109" i="23"/>
  <c r="G1109" i="23"/>
  <c r="J1319" i="23"/>
  <c r="H1319" i="23" s="1"/>
  <c r="G1319" i="23"/>
  <c r="J1335" i="23"/>
  <c r="H1335" i="23" s="1"/>
  <c r="G1335" i="23"/>
  <c r="J1334" i="23"/>
  <c r="G1334" i="23"/>
  <c r="H207" i="5"/>
  <c r="L199" i="5"/>
  <c r="H45" i="4" s="1"/>
  <c r="L1108" i="5"/>
  <c r="G1108" i="5"/>
  <c r="N1242" i="5"/>
  <c r="G1242" i="5"/>
  <c r="H873" i="5"/>
  <c r="G153" i="4"/>
  <c r="H1265" i="5"/>
  <c r="N1260" i="5"/>
  <c r="H942" i="5"/>
  <c r="K943" i="5"/>
  <c r="J939" i="5"/>
  <c r="H823" i="5"/>
  <c r="J814" i="5"/>
  <c r="H1084" i="5"/>
  <c r="G179" i="4"/>
  <c r="H589" i="5"/>
  <c r="J587" i="5"/>
  <c r="H1023" i="5"/>
  <c r="I1027" i="5"/>
  <c r="G106" i="4"/>
  <c r="H1322" i="5"/>
  <c r="J1318" i="5"/>
  <c r="L685" i="5"/>
  <c r="G685" i="5"/>
  <c r="H215" i="5"/>
  <c r="G47" i="4"/>
  <c r="H747" i="5"/>
  <c r="J738" i="5"/>
  <c r="K937" i="5"/>
  <c r="H936" i="5"/>
  <c r="J933" i="5"/>
  <c r="G133" i="4"/>
  <c r="G526" i="5"/>
  <c r="N526" i="5"/>
  <c r="G205" i="4"/>
  <c r="I200" i="4"/>
  <c r="H1229" i="5"/>
  <c r="H565" i="5"/>
  <c r="J563" i="5"/>
  <c r="L894" i="5"/>
  <c r="G894" i="5"/>
  <c r="I202" i="4"/>
  <c r="H1244" i="5"/>
  <c r="H1048" i="5"/>
  <c r="L1046" i="5"/>
  <c r="H175" i="4" s="1"/>
  <c r="H776" i="5"/>
  <c r="J767" i="5"/>
  <c r="H799" i="5"/>
  <c r="J792" i="5"/>
  <c r="H561" i="5"/>
  <c r="J558" i="5"/>
  <c r="L397" i="5"/>
  <c r="G397" i="5"/>
  <c r="K1226" i="5"/>
  <c r="H996" i="5"/>
  <c r="L994" i="5"/>
  <c r="H171" i="4" s="1"/>
  <c r="H856" i="5"/>
  <c r="L850" i="5"/>
  <c r="L1268" i="5"/>
  <c r="J510" i="5"/>
  <c r="J571" i="5"/>
  <c r="H573" i="5"/>
  <c r="J917" i="5"/>
  <c r="H1278" i="5"/>
  <c r="N1271" i="5"/>
  <c r="H1059" i="5"/>
  <c r="L1057" i="5"/>
  <c r="H176" i="4" s="1"/>
  <c r="H640" i="5"/>
  <c r="J638" i="5"/>
  <c r="H295" i="5"/>
  <c r="J292" i="5"/>
  <c r="H201" i="4"/>
  <c r="J579" i="5"/>
  <c r="H581" i="5"/>
  <c r="J1222" i="5"/>
  <c r="I207" i="4"/>
  <c r="H1280" i="5"/>
  <c r="H1069" i="5"/>
  <c r="I1073" i="5"/>
  <c r="H995" i="5"/>
  <c r="I999" i="5"/>
  <c r="F213" i="4"/>
  <c r="H1047" i="5"/>
  <c r="I1051" i="5"/>
  <c r="J385" i="5"/>
  <c r="H386" i="5"/>
  <c r="L1227" i="5"/>
  <c r="H1258" i="5"/>
  <c r="N1252" i="5"/>
  <c r="I843" i="5"/>
  <c r="H842" i="5"/>
  <c r="H1058" i="5"/>
  <c r="I1062" i="5"/>
  <c r="H656" i="5"/>
  <c r="J654" i="5"/>
  <c r="G181" i="4"/>
  <c r="H648" i="5"/>
  <c r="J646" i="5"/>
  <c r="N1278" i="23" l="1"/>
  <c r="H1284" i="23"/>
  <c r="N1330" i="5"/>
  <c r="G1330" i="5"/>
  <c r="H1268" i="23"/>
  <c r="N1262" i="23"/>
  <c r="H827" i="23"/>
  <c r="L814" i="23"/>
  <c r="H937" i="23"/>
  <c r="L933" i="23"/>
  <c r="H524" i="23"/>
  <c r="L520" i="23"/>
  <c r="H208" i="23"/>
  <c r="L199" i="23"/>
  <c r="H45" i="22" s="1"/>
  <c r="K1048" i="23"/>
  <c r="H1047" i="23"/>
  <c r="H1304" i="23"/>
  <c r="N1297" i="23"/>
  <c r="H1276" i="23"/>
  <c r="N1270" i="23"/>
  <c r="L511" i="5"/>
  <c r="G511" i="5"/>
  <c r="L1352" i="23"/>
  <c r="H878" i="23"/>
  <c r="L873" i="23"/>
  <c r="K1295" i="23"/>
  <c r="H1314" i="23"/>
  <c r="N1306" i="23"/>
  <c r="K1249" i="23"/>
  <c r="L917" i="23"/>
  <c r="H923" i="23"/>
  <c r="K1024" i="23"/>
  <c r="H1023" i="23"/>
  <c r="J837" i="23"/>
  <c r="H843" i="23"/>
  <c r="H856" i="23"/>
  <c r="L850" i="23"/>
  <c r="L396" i="23"/>
  <c r="H397" i="23"/>
  <c r="H1260" i="23"/>
  <c r="N1255" i="23"/>
  <c r="L514" i="23"/>
  <c r="H515" i="23"/>
  <c r="K1252" i="23"/>
  <c r="L385" i="23"/>
  <c r="H386" i="23"/>
  <c r="K1294" i="23"/>
  <c r="H685" i="23"/>
  <c r="L682" i="23"/>
  <c r="K1251" i="23"/>
  <c r="M1356" i="23"/>
  <c r="F220" i="22"/>
  <c r="H782" i="23"/>
  <c r="L767" i="23"/>
  <c r="H753" i="23"/>
  <c r="L738" i="23"/>
  <c r="K1250" i="23"/>
  <c r="I290" i="23"/>
  <c r="F62" i="22"/>
  <c r="K1059" i="23"/>
  <c r="H1058" i="23"/>
  <c r="K996" i="23"/>
  <c r="H995" i="23"/>
  <c r="H943" i="23"/>
  <c r="L939" i="23"/>
  <c r="K1070" i="23"/>
  <c r="H1069" i="23"/>
  <c r="H804" i="23"/>
  <c r="L792" i="23"/>
  <c r="H1096" i="23"/>
  <c r="J1084" i="23"/>
  <c r="H1334" i="23"/>
  <c r="J1332" i="23"/>
  <c r="H207" i="23"/>
  <c r="J199" i="23"/>
  <c r="J1106" i="23"/>
  <c r="H1109" i="23"/>
  <c r="H1318" i="23"/>
  <c r="L1106" i="5"/>
  <c r="H1108" i="5"/>
  <c r="H917" i="5"/>
  <c r="G159" i="4"/>
  <c r="H558" i="5"/>
  <c r="G114" i="4"/>
  <c r="H563" i="5"/>
  <c r="G115" i="4"/>
  <c r="H738" i="5"/>
  <c r="G143" i="4"/>
  <c r="G1027" i="5"/>
  <c r="J1027" i="5"/>
  <c r="G943" i="5"/>
  <c r="L943" i="5"/>
  <c r="I204" i="4"/>
  <c r="H1260" i="5"/>
  <c r="G1051" i="5"/>
  <c r="J1051" i="5"/>
  <c r="G843" i="5"/>
  <c r="J843" i="5"/>
  <c r="H292" i="5"/>
  <c r="G62" i="4"/>
  <c r="L1226" i="5"/>
  <c r="G214" i="4"/>
  <c r="H1318" i="5"/>
  <c r="J1062" i="5"/>
  <c r="G1062" i="5"/>
  <c r="H385" i="5"/>
  <c r="G82" i="4"/>
  <c r="F82" i="4" s="1"/>
  <c r="J999" i="5"/>
  <c r="G999" i="5"/>
  <c r="G199" i="4"/>
  <c r="I206" i="4"/>
  <c r="H1271" i="5"/>
  <c r="H571" i="5"/>
  <c r="G116" i="4"/>
  <c r="H792" i="5"/>
  <c r="G146" i="4"/>
  <c r="I1220" i="5"/>
  <c r="I848" i="5"/>
  <c r="F153" i="4"/>
  <c r="H814" i="5"/>
  <c r="G147" i="4"/>
  <c r="H638" i="5"/>
  <c r="G126" i="4"/>
  <c r="G103" i="4"/>
  <c r="H150" i="4"/>
  <c r="H850" i="5"/>
  <c r="L682" i="5"/>
  <c r="H685" i="5"/>
  <c r="I1082" i="5"/>
  <c r="L396" i="5"/>
  <c r="H397" i="5"/>
  <c r="M1223" i="5"/>
  <c r="F200" i="4"/>
  <c r="H587" i="5"/>
  <c r="G118" i="4"/>
  <c r="G1073" i="5"/>
  <c r="J1073" i="5"/>
  <c r="M1269" i="5"/>
  <c r="F207" i="4"/>
  <c r="K1224" i="5"/>
  <c r="L893" i="5"/>
  <c r="H156" i="4" s="1"/>
  <c r="H894" i="5"/>
  <c r="G161" i="4"/>
  <c r="I208" i="5"/>
  <c r="F47" i="4"/>
  <c r="F179" i="4"/>
  <c r="I1080" i="5"/>
  <c r="H654" i="5"/>
  <c r="G128" i="4"/>
  <c r="L1267" i="5"/>
  <c r="H526" i="5"/>
  <c r="N520" i="5"/>
  <c r="I203" i="4"/>
  <c r="H1252" i="5"/>
  <c r="H767" i="5"/>
  <c r="G145" i="4"/>
  <c r="H646" i="5"/>
  <c r="G127" i="4"/>
  <c r="H579" i="5"/>
  <c r="G117" i="4"/>
  <c r="M1225" i="5"/>
  <c r="F202" i="4"/>
  <c r="L937" i="5"/>
  <c r="G937" i="5"/>
  <c r="G162" i="4"/>
  <c r="H1242" i="5"/>
  <c r="N1236" i="5"/>
  <c r="I203" i="22" l="1"/>
  <c r="H1255" i="23"/>
  <c r="N1356" i="23"/>
  <c r="G1356" i="23"/>
  <c r="H106" i="22"/>
  <c r="F106" i="22" s="1"/>
  <c r="H520" i="23"/>
  <c r="H84" i="22"/>
  <c r="F84" i="22" s="1"/>
  <c r="H396" i="23"/>
  <c r="H153" i="22"/>
  <c r="H873" i="23"/>
  <c r="L1295" i="23"/>
  <c r="L1251" i="23"/>
  <c r="H850" i="23"/>
  <c r="H150" i="22"/>
  <c r="H161" i="22"/>
  <c r="F161" i="22" s="1"/>
  <c r="H933" i="23"/>
  <c r="H104" i="22"/>
  <c r="H514" i="23"/>
  <c r="H218" i="22"/>
  <c r="H147" i="22"/>
  <c r="F147" i="22" s="1"/>
  <c r="H814" i="23"/>
  <c r="L510" i="5"/>
  <c r="H511" i="5"/>
  <c r="H146" i="22"/>
  <c r="F146" i="22" s="1"/>
  <c r="H792" i="23"/>
  <c r="J290" i="23"/>
  <c r="G290" i="23"/>
  <c r="L1024" i="23"/>
  <c r="G1024" i="23"/>
  <c r="H145" i="22"/>
  <c r="F145" i="22" s="1"/>
  <c r="H767" i="23"/>
  <c r="G996" i="23"/>
  <c r="L996" i="23"/>
  <c r="I205" i="22"/>
  <c r="H1270" i="23"/>
  <c r="H82" i="22"/>
  <c r="F82" i="22" s="1"/>
  <c r="H385" i="23"/>
  <c r="I209" i="22"/>
  <c r="H1297" i="23"/>
  <c r="G1048" i="23"/>
  <c r="L1048" i="23"/>
  <c r="L1294" i="23"/>
  <c r="I204" i="22"/>
  <c r="H1262" i="23"/>
  <c r="L1250" i="23"/>
  <c r="H159" i="22"/>
  <c r="H917" i="23"/>
  <c r="N1326" i="5"/>
  <c r="H1330" i="5"/>
  <c r="H162" i="22"/>
  <c r="F162" i="22" s="1"/>
  <c r="H939" i="23"/>
  <c r="H133" i="22"/>
  <c r="F133" i="22" s="1"/>
  <c r="H682" i="23"/>
  <c r="H837" i="23"/>
  <c r="G148" i="22"/>
  <c r="F148" i="22" s="1"/>
  <c r="H143" i="22"/>
  <c r="F143" i="22" s="1"/>
  <c r="H738" i="23"/>
  <c r="L1252" i="23"/>
  <c r="I210" i="22"/>
  <c r="H1306" i="23"/>
  <c r="L1059" i="23"/>
  <c r="G1059" i="23"/>
  <c r="G1070" i="23"/>
  <c r="L1070" i="23"/>
  <c r="L1249" i="23"/>
  <c r="I206" i="22"/>
  <c r="H1278" i="23"/>
  <c r="H1106" i="23"/>
  <c r="G181" i="22"/>
  <c r="H199" i="23"/>
  <c r="G45" i="22"/>
  <c r="F45" i="22" s="1"/>
  <c r="G215" i="22"/>
  <c r="H1084" i="23"/>
  <c r="G179" i="22"/>
  <c r="H181" i="4"/>
  <c r="H1106" i="5"/>
  <c r="I201" i="4"/>
  <c r="H1236" i="5"/>
  <c r="F117" i="4"/>
  <c r="I106" i="4"/>
  <c r="H520" i="5"/>
  <c r="N1269" i="5"/>
  <c r="H1269" i="5" s="1"/>
  <c r="G1269" i="5"/>
  <c r="F118" i="4"/>
  <c r="F126" i="4"/>
  <c r="I1219" i="5"/>
  <c r="H1073" i="5"/>
  <c r="J1068" i="5"/>
  <c r="J1082" i="5"/>
  <c r="F116" i="4"/>
  <c r="H1062" i="5"/>
  <c r="J1057" i="5"/>
  <c r="F114" i="4"/>
  <c r="M1226" i="5"/>
  <c r="F203" i="4"/>
  <c r="H937" i="5"/>
  <c r="L933" i="5"/>
  <c r="J1080" i="5"/>
  <c r="G1080" i="5"/>
  <c r="J848" i="5"/>
  <c r="G848" i="5"/>
  <c r="J837" i="5"/>
  <c r="H843" i="5"/>
  <c r="F145" i="4"/>
  <c r="N1225" i="5"/>
  <c r="H1225" i="5" s="1"/>
  <c r="G1225" i="5"/>
  <c r="H205" i="4"/>
  <c r="N1223" i="5"/>
  <c r="G1223" i="5"/>
  <c r="H133" i="4"/>
  <c r="H682" i="5"/>
  <c r="K846" i="5"/>
  <c r="F150" i="4"/>
  <c r="J1220" i="5"/>
  <c r="F214" i="4"/>
  <c r="I896" i="5"/>
  <c r="F159" i="4"/>
  <c r="F127" i="4"/>
  <c r="M1268" i="5"/>
  <c r="F206" i="4"/>
  <c r="M1227" i="5"/>
  <c r="F204" i="4"/>
  <c r="F143" i="4"/>
  <c r="H84" i="4"/>
  <c r="F84" i="4" s="1"/>
  <c r="H396" i="5"/>
  <c r="F146" i="4"/>
  <c r="H999" i="5"/>
  <c r="J994" i="5"/>
  <c r="H943" i="5"/>
  <c r="L939" i="5"/>
  <c r="F128" i="4"/>
  <c r="L1224" i="5"/>
  <c r="I290" i="5"/>
  <c r="F62" i="4"/>
  <c r="H1051" i="5"/>
  <c r="J1046" i="5"/>
  <c r="F115" i="4"/>
  <c r="F147" i="4"/>
  <c r="H1027" i="5"/>
  <c r="J1022" i="5"/>
  <c r="G208" i="5"/>
  <c r="J208" i="5"/>
  <c r="L1293" i="23" l="1"/>
  <c r="H1048" i="23"/>
  <c r="L1046" i="23"/>
  <c r="H290" i="23"/>
  <c r="J288" i="23"/>
  <c r="M1252" i="23"/>
  <c r="F206" i="22"/>
  <c r="M1294" i="23"/>
  <c r="F209" i="22"/>
  <c r="H103" i="4"/>
  <c r="F103" i="4" s="1"/>
  <c r="H510" i="5"/>
  <c r="K848" i="23"/>
  <c r="F153" i="22"/>
  <c r="H1326" i="5"/>
  <c r="I215" i="4"/>
  <c r="F215" i="4" s="1"/>
  <c r="K511" i="23"/>
  <c r="F104" i="22"/>
  <c r="N1352" i="23"/>
  <c r="H1356" i="23"/>
  <c r="H1059" i="23"/>
  <c r="L1057" i="23"/>
  <c r="M1295" i="23"/>
  <c r="F210" i="22"/>
  <c r="L1248" i="23"/>
  <c r="H1070" i="23"/>
  <c r="L1068" i="23"/>
  <c r="M1249" i="23"/>
  <c r="F203" i="22"/>
  <c r="M1251" i="23"/>
  <c r="F205" i="22"/>
  <c r="K896" i="23"/>
  <c r="F159" i="22"/>
  <c r="H996" i="23"/>
  <c r="L994" i="23"/>
  <c r="M1250" i="23"/>
  <c r="F204" i="22"/>
  <c r="F150" i="22"/>
  <c r="K846" i="23"/>
  <c r="H1024" i="23"/>
  <c r="L1022" i="23"/>
  <c r="F179" i="22"/>
  <c r="I1080" i="23"/>
  <c r="I1321" i="23"/>
  <c r="F181" i="22"/>
  <c r="I1082" i="23"/>
  <c r="K1082" i="5"/>
  <c r="F181" i="4"/>
  <c r="H208" i="5"/>
  <c r="J199" i="5"/>
  <c r="G896" i="5"/>
  <c r="J896" i="5"/>
  <c r="J290" i="5"/>
  <c r="G290" i="5"/>
  <c r="H1022" i="5"/>
  <c r="G173" i="4"/>
  <c r="L1222" i="5"/>
  <c r="N1227" i="5"/>
  <c r="H1227" i="5" s="1"/>
  <c r="G1227" i="5"/>
  <c r="F106" i="4"/>
  <c r="N1268" i="5"/>
  <c r="G1268" i="5"/>
  <c r="F133" i="4"/>
  <c r="K1220" i="5"/>
  <c r="J1079" i="5"/>
  <c r="H1080" i="5"/>
  <c r="H1068" i="5"/>
  <c r="G177" i="4"/>
  <c r="H162" i="4"/>
  <c r="H939" i="5"/>
  <c r="H1223" i="5"/>
  <c r="H1057" i="5"/>
  <c r="G176" i="4"/>
  <c r="H161" i="4"/>
  <c r="H933" i="5"/>
  <c r="H1046" i="5"/>
  <c r="G175" i="4"/>
  <c r="H848" i="5"/>
  <c r="J845" i="5"/>
  <c r="H994" i="5"/>
  <c r="G171" i="4"/>
  <c r="J1219" i="5"/>
  <c r="M1224" i="5"/>
  <c r="F201" i="4"/>
  <c r="H837" i="5"/>
  <c r="G148" i="4"/>
  <c r="L846" i="5"/>
  <c r="G846" i="5"/>
  <c r="N1226" i="5"/>
  <c r="H1226" i="5" s="1"/>
  <c r="G1226" i="5"/>
  <c r="N1295" i="23" l="1"/>
  <c r="H1295" i="23" s="1"/>
  <c r="G1295" i="23"/>
  <c r="N1250" i="23"/>
  <c r="H1250" i="23" s="1"/>
  <c r="G1250" i="23"/>
  <c r="H173" i="22"/>
  <c r="F173" i="22" s="1"/>
  <c r="H1022" i="23"/>
  <c r="H176" i="22"/>
  <c r="F176" i="22" s="1"/>
  <c r="H1057" i="23"/>
  <c r="L896" i="23"/>
  <c r="G896" i="23"/>
  <c r="I218" i="22"/>
  <c r="F218" i="22" s="1"/>
  <c r="H1352" i="23"/>
  <c r="N1249" i="23"/>
  <c r="G1249" i="23"/>
  <c r="G846" i="23"/>
  <c r="L846" i="23"/>
  <c r="N1294" i="23"/>
  <c r="G1294" i="23"/>
  <c r="H171" i="22"/>
  <c r="F171" i="22" s="1"/>
  <c r="H994" i="23"/>
  <c r="H177" i="22"/>
  <c r="F177" i="22" s="1"/>
  <c r="H1068" i="23"/>
  <c r="L848" i="23"/>
  <c r="H848" i="23" s="1"/>
  <c r="G848" i="23"/>
  <c r="H202" i="22"/>
  <c r="N1252" i="23"/>
  <c r="H1252" i="23" s="1"/>
  <c r="G1252" i="23"/>
  <c r="G61" i="22"/>
  <c r="F61" i="22" s="1"/>
  <c r="H288" i="23"/>
  <c r="H175" i="22"/>
  <c r="F175" i="22" s="1"/>
  <c r="H1046" i="23"/>
  <c r="N1251" i="23"/>
  <c r="H1251" i="23" s="1"/>
  <c r="G1251" i="23"/>
  <c r="L511" i="23"/>
  <c r="G511" i="23"/>
  <c r="H208" i="22"/>
  <c r="G1082" i="23"/>
  <c r="J1082" i="23"/>
  <c r="H1082" i="23" s="1"/>
  <c r="J1321" i="23"/>
  <c r="J1080" i="23"/>
  <c r="G1080" i="23"/>
  <c r="L1082" i="5"/>
  <c r="G1082" i="5"/>
  <c r="F171" i="4"/>
  <c r="F177" i="4"/>
  <c r="H896" i="5"/>
  <c r="J893" i="5"/>
  <c r="G149" i="4"/>
  <c r="F161" i="4"/>
  <c r="N1267" i="5"/>
  <c r="H1268" i="5"/>
  <c r="H290" i="5"/>
  <c r="J288" i="5"/>
  <c r="L845" i="5"/>
  <c r="H149" i="4" s="1"/>
  <c r="H846" i="5"/>
  <c r="N1224" i="5"/>
  <c r="G1224" i="5"/>
  <c r="F162" i="4"/>
  <c r="J1218" i="5"/>
  <c r="F175" i="4"/>
  <c r="H199" i="4"/>
  <c r="H199" i="5"/>
  <c r="G45" i="4"/>
  <c r="G178" i="4"/>
  <c r="F148" i="4"/>
  <c r="F176" i="4"/>
  <c r="F173" i="4"/>
  <c r="L1220" i="5"/>
  <c r="N1248" i="23" l="1"/>
  <c r="H1249" i="23"/>
  <c r="L893" i="23"/>
  <c r="H896" i="23"/>
  <c r="L510" i="23"/>
  <c r="H511" i="23"/>
  <c r="K1245" i="23"/>
  <c r="H845" i="5"/>
  <c r="L845" i="23"/>
  <c r="H846" i="23"/>
  <c r="K1246" i="23"/>
  <c r="N1293" i="23"/>
  <c r="H1294" i="23"/>
  <c r="H1080" i="23"/>
  <c r="J1079" i="23"/>
  <c r="J1316" i="23"/>
  <c r="L1079" i="5"/>
  <c r="H1082" i="5"/>
  <c r="H1224" i="5"/>
  <c r="N1222" i="5"/>
  <c r="F45" i="4"/>
  <c r="H288" i="5"/>
  <c r="G61" i="4"/>
  <c r="F149" i="4"/>
  <c r="H893" i="5"/>
  <c r="G156" i="4"/>
  <c r="K1219" i="5"/>
  <c r="G198" i="4"/>
  <c r="I205" i="4"/>
  <c r="H1267" i="5"/>
  <c r="I208" i="22" l="1"/>
  <c r="H1293" i="23"/>
  <c r="H156" i="22"/>
  <c r="F156" i="22" s="1"/>
  <c r="H893" i="23"/>
  <c r="L1245" i="23"/>
  <c r="L1246" i="23"/>
  <c r="H149" i="22"/>
  <c r="F149" i="22" s="1"/>
  <c r="H845" i="23"/>
  <c r="H103" i="22"/>
  <c r="F103" i="22" s="1"/>
  <c r="H510" i="23"/>
  <c r="I202" i="22"/>
  <c r="H1248" i="23"/>
  <c r="G211" i="22"/>
  <c r="H1079" i="23"/>
  <c r="G178" i="22"/>
  <c r="F178" i="22" s="1"/>
  <c r="H178" i="4"/>
  <c r="H1079" i="5"/>
  <c r="M1220" i="5"/>
  <c r="F205" i="4"/>
  <c r="I1304" i="5"/>
  <c r="F61" i="4"/>
  <c r="L1219" i="5"/>
  <c r="F156" i="4"/>
  <c r="I199" i="4"/>
  <c r="H1222" i="5"/>
  <c r="L1244" i="23" l="1"/>
  <c r="M1245" i="23"/>
  <c r="F202" i="22"/>
  <c r="M1246" i="23"/>
  <c r="F208" i="22"/>
  <c r="F178" i="4"/>
  <c r="L1218" i="5"/>
  <c r="J1304" i="5"/>
  <c r="N1220" i="5"/>
  <c r="H1220" i="5" s="1"/>
  <c r="G1220" i="5"/>
  <c r="M1219" i="5"/>
  <c r="F199" i="4"/>
  <c r="N1245" i="23" l="1"/>
  <c r="G1245" i="23"/>
  <c r="H201" i="22"/>
  <c r="N1246" i="23"/>
  <c r="H1246" i="23" s="1"/>
  <c r="G1246" i="23"/>
  <c r="J1303" i="5"/>
  <c r="N1219" i="5"/>
  <c r="G1219" i="5"/>
  <c r="H198" i="4"/>
  <c r="K1330" i="23" l="1"/>
  <c r="N1244" i="23"/>
  <c r="H1245" i="23"/>
  <c r="G211" i="4"/>
  <c r="N1218" i="5"/>
  <c r="H1219" i="5"/>
  <c r="K1304" i="5"/>
  <c r="I201" i="22" l="1"/>
  <c r="H1244" i="23"/>
  <c r="L1330" i="23"/>
  <c r="I198" i="4"/>
  <c r="H1218" i="5"/>
  <c r="L1304" i="5"/>
  <c r="I1294" i="5"/>
  <c r="I1310" i="5"/>
  <c r="L1329" i="23" l="1"/>
  <c r="M1330" i="23"/>
  <c r="F201" i="22"/>
  <c r="L1303" i="5"/>
  <c r="J1310" i="5"/>
  <c r="M1304" i="5"/>
  <c r="F198" i="4"/>
  <c r="J1294" i="5"/>
  <c r="N1330" i="23" l="1"/>
  <c r="G1330" i="23"/>
  <c r="H214" i="22"/>
  <c r="J1306" i="5"/>
  <c r="H211" i="4"/>
  <c r="N1304" i="5"/>
  <c r="G1304" i="5"/>
  <c r="K1336" i="23" l="1"/>
  <c r="K1320" i="23"/>
  <c r="N1329" i="23"/>
  <c r="H1330" i="23"/>
  <c r="N1303" i="5"/>
  <c r="H1304" i="5"/>
  <c r="K1294" i="5"/>
  <c r="K1310" i="5"/>
  <c r="G212" i="4"/>
  <c r="L1320" i="23" l="1"/>
  <c r="I214" i="22"/>
  <c r="H1329" i="23"/>
  <c r="L1336" i="23"/>
  <c r="L1294" i="5"/>
  <c r="L1310" i="5"/>
  <c r="I1295" i="5"/>
  <c r="I211" i="4"/>
  <c r="H1303" i="5"/>
  <c r="M1336" i="23" l="1"/>
  <c r="M1320" i="23"/>
  <c r="F214" i="22"/>
  <c r="L1332" i="23"/>
  <c r="L1306" i="5"/>
  <c r="M1310" i="5"/>
  <c r="M1294" i="5"/>
  <c r="F211" i="4"/>
  <c r="J1295" i="5"/>
  <c r="H215" i="22" l="1"/>
  <c r="N1320" i="23"/>
  <c r="G1320" i="23"/>
  <c r="N1336" i="23"/>
  <c r="G1336" i="23"/>
  <c r="H212" i="4"/>
  <c r="J1290" i="5"/>
  <c r="N1294" i="5"/>
  <c r="G1294" i="5"/>
  <c r="N1310" i="5"/>
  <c r="G1310" i="5"/>
  <c r="N1332" i="23" l="1"/>
  <c r="H1336" i="23"/>
  <c r="H1320" i="23"/>
  <c r="K1321" i="23"/>
  <c r="N1306" i="5"/>
  <c r="H1310" i="5"/>
  <c r="K1295" i="5"/>
  <c r="H1294" i="5"/>
  <c r="G208" i="4"/>
  <c r="L1321" i="23" l="1"/>
  <c r="I215" i="22"/>
  <c r="H1332" i="23"/>
  <c r="L1295" i="5"/>
  <c r="I212" i="4"/>
  <c r="H1306" i="5"/>
  <c r="M1321" i="23" l="1"/>
  <c r="F215" i="22"/>
  <c r="L1316" i="23"/>
  <c r="L1290" i="5"/>
  <c r="M1295" i="5"/>
  <c r="F212" i="4"/>
  <c r="H211" i="22" l="1"/>
  <c r="N1321" i="23"/>
  <c r="G1321" i="23"/>
  <c r="N1295" i="5"/>
  <c r="G1295" i="5"/>
  <c r="H208" i="4"/>
  <c r="N1316" i="23" l="1"/>
  <c r="H1321" i="23"/>
  <c r="N1290" i="5"/>
  <c r="H1295" i="5"/>
  <c r="I211" i="22" l="1"/>
  <c r="F211" i="22" s="1"/>
  <c r="H1316" i="23"/>
  <c r="I208" i="4"/>
  <c r="H1290" i="5"/>
  <c r="F208" i="4" l="1"/>
</calcChain>
</file>

<file path=xl/sharedStrings.xml><?xml version="1.0" encoding="utf-8"?>
<sst xmlns="http://schemas.openxmlformats.org/spreadsheetml/2006/main" count="30222" uniqueCount="4210">
  <si>
    <t xml:space="preserve"> 3. 야적 : 굴삭기(타이어형) (0.6㎥)</t>
  </si>
  <si>
    <t xml:space="preserve"> c = ───── = 0.73</t>
  </si>
  <si>
    <t>900×1200</t>
  </si>
  <si>
    <t xml:space="preserve">  경  비 : 18,042 ÷ 0.54 =  33,411</t>
  </si>
  <si>
    <t xml:space="preserve"> q = 0.5㎥×1.85 = 0.93㎥    f = 0.9     E = 0.8    Cm = 2.37분</t>
  </si>
  <si>
    <t>단  가</t>
  </si>
  <si>
    <t>수축줄눈</t>
  </si>
  <si>
    <t xml:space="preserve">  t3 = (qr÷Q2)×60 = 1,288.5분 {투하시간}</t>
  </si>
  <si>
    <t>제96호표</t>
  </si>
  <si>
    <t xml:space="preserve">  노무비 : 510,419 + 22,975 + 22,550 = 555,944</t>
  </si>
  <si>
    <t xml:space="preserve">  재료비 : 45 + 149 = 194</t>
  </si>
  <si>
    <t xml:space="preserve"> 소    계 :                     118</t>
  </si>
  <si>
    <t xml:space="preserve">    경  비 : 20,900 ÷ 61 = 342</t>
  </si>
  <si>
    <t xml:space="preserve">   소  계 :                11,668</t>
  </si>
  <si>
    <t xml:space="preserve">  T4 = t1+t2+t3+t4 = 2.75분 {동다짐 시간}</t>
  </si>
  <si>
    <t xml:space="preserve">   Cm = 1.83분          {1회 사이클 시간}         rt = 2.60             {자연상태 토석의 단위중량}</t>
  </si>
  <si>
    <t>42.동치환(서측분리 1구간)(치환두께 4.0m이하)[㎡]</t>
  </si>
  <si>
    <t xml:space="preserve">  재료비 : 18,696</t>
  </si>
  <si>
    <t xml:space="preserve"> 경  비 :  34,972 ÷ 244.44 = 143</t>
  </si>
  <si>
    <t>제119호표</t>
  </si>
  <si>
    <t>견적101참조</t>
  </si>
  <si>
    <t xml:space="preserve">  fm = 0.9         {체적환산계수}            k = 0.70         {버킷계수}</t>
  </si>
  <si>
    <t xml:space="preserve"> 작업반장 : 189,313×(0.1인÷8hr)×(2.53/60) = 99</t>
  </si>
  <si>
    <t xml:space="preserve"> Cm = t1+t2+t3+t4+t5+t6 = 46.22분</t>
  </si>
  <si>
    <t xml:space="preserve"> 조합기중기선 (10Ton)</t>
  </si>
  <si>
    <t xml:space="preserve">  9) 시공B-04. 지능형 CCTV를 삭제하자</t>
  </si>
  <si>
    <t xml:space="preserve">  Cm1 = T1+T2+T3+(20회×T4) = 63.5분</t>
  </si>
  <si>
    <t>0.1~0.4㎥(크레인 10톤)</t>
  </si>
  <si>
    <t xml:space="preserve">  라. 물탱크 (5500ℓ)</t>
  </si>
  <si>
    <t xml:space="preserve">  Va = 5.5km/hr    {적재시의 예선속도}       Vb = 9.3km/hr    {공선시의 예선속도}</t>
  </si>
  <si>
    <t xml:space="preserve"> 1) 설치비</t>
  </si>
  <si>
    <t xml:space="preserve">    계   : 194,089</t>
  </si>
  <si>
    <t>제65호표</t>
  </si>
  <si>
    <t>대형장비</t>
  </si>
  <si>
    <t>대형장비</t>
  </si>
  <si>
    <t>수상</t>
  </si>
  <si>
    <t xml:space="preserve"> 47.5Ton×q÷0.9 = 316.67Ton</t>
  </si>
  <si>
    <t>수상</t>
  </si>
  <si>
    <t xml:space="preserve"> 재료비 : 20,275 ÷ 16.95 = 1,196</t>
  </si>
  <si>
    <t xml:space="preserve">  소  계 :                   39,500</t>
  </si>
  <si>
    <t>사석덤프적재</t>
  </si>
  <si>
    <t xml:space="preserve"> 재료비 : 42,078 ÷ 1.16 × c = 12,695</t>
  </si>
  <si>
    <t xml:space="preserve">    계   : 211,114</t>
  </si>
  <si>
    <t xml:space="preserve">  ※ 건설공사 안전관리 업무수행지침 제47조 건설공사 안전점검 비용 참고</t>
  </si>
  <si>
    <t xml:space="preserve">      계   : 11,160,000</t>
  </si>
  <si>
    <t xml:space="preserve">   1) 직접인건비</t>
  </si>
  <si>
    <t xml:space="preserve"> 블록전치(1회)(20톤초과~25톤이하(크레인35톤)[개]  *표준31참조*</t>
  </si>
  <si>
    <t>사석덤프적재</t>
  </si>
  <si>
    <t>여수토 점검로(하부공)</t>
  </si>
  <si>
    <t xml:space="preserve">    소  계 :                  1,558</t>
  </si>
  <si>
    <t xml:space="preserve"> Q = 55.91×6hr = 335.46 조/㎥</t>
  </si>
  <si>
    <t>다. 지주해체(강관지주) &lt; 2017년 개정품셈 적용&gt;</t>
  </si>
  <si>
    <t>제143호표</t>
  </si>
  <si>
    <t xml:space="preserve">      60·D·S·E</t>
  </si>
  <si>
    <t xml:space="preserve"> 6,787,660 ×52개월 = 352,958,320</t>
  </si>
  <si>
    <t xml:space="preserve"> Q=1/Q1= 21.28 ㎡/hr</t>
  </si>
  <si>
    <t xml:space="preserve"> 경  비 : 49,123 ÷ 0.81 = 60,645</t>
  </si>
  <si>
    <t xml:space="preserve">   La = 6.0km           {해상운반거리}            Ea = 0.8              {해상 작업효율}</t>
  </si>
  <si>
    <t xml:space="preserve">  Q = N×q×E = 5.43개/hr</t>
  </si>
  <si>
    <t xml:space="preserve"> 경  비 : 21,031 ÷ 1.23 = 17,098</t>
  </si>
  <si>
    <t>별도계상</t>
  </si>
  <si>
    <t xml:space="preserve">    소  계 : 2,015kg</t>
  </si>
  <si>
    <t>150H×1,000L</t>
  </si>
  <si>
    <t xml:space="preserve">  2차다짐       ㉠             20           15          10          333.3</t>
  </si>
  <si>
    <t>해상작업기지블록제작(TYPE-B)</t>
  </si>
  <si>
    <t>표준40참조</t>
  </si>
  <si>
    <t>54</t>
  </si>
  <si>
    <t xml:space="preserve"> 경  비 : 21,031 ÷ 1.23 = 17,098</t>
  </si>
  <si>
    <t xml:space="preserve">   La = 6.0km           {해상운반거리}            Ea = 0.8              {해상 작업효율}</t>
  </si>
  <si>
    <t xml:space="preserve"> 경  비 : 30,761 ÷ 14.49 = 2,122</t>
  </si>
  <si>
    <t xml:space="preserve"> Q = Cm/60 = 0.045hr/㎡</t>
  </si>
  <si>
    <t>150H×1,000L</t>
  </si>
  <si>
    <t xml:space="preserve"> 경  비 : 10,344 + 16 + 1 + 176 = 10,537</t>
  </si>
  <si>
    <t xml:space="preserve">  노무비 : 407,400 × 1 = 407,400</t>
  </si>
  <si>
    <t>모서리 보호</t>
  </si>
  <si>
    <t xml:space="preserve">    소  계 :                 1,360</t>
  </si>
  <si>
    <t xml:space="preserve">  q = 2.68㎥    K = 0.9    f = 0.9     E = 0.25     Cm = 36.5+1.17 = 37.67 초{120˚}</t>
  </si>
  <si>
    <t xml:space="preserve">    노무비 : 47,849 ÷ 96.23 = 497</t>
  </si>
  <si>
    <t xml:space="preserve">  {모선시간당 실운전시간}</t>
  </si>
  <si>
    <t>차수매트부설(수상)</t>
  </si>
  <si>
    <t xml:space="preserve"> 2) 보조인부</t>
  </si>
  <si>
    <t xml:space="preserve">  Q = N×qr×E = 232.2 ㎥/hr</t>
  </si>
  <si>
    <t xml:space="preserve">  감 액 : 44,200,000원 ÷1.1 = 40,181,818원</t>
  </si>
  <si>
    <t xml:space="preserve"> 재료비 :  12,625 × 1 =  12,625</t>
  </si>
  <si>
    <t>제49호표</t>
  </si>
  <si>
    <t>4.사석투하(육상수중,크램셀)(0.03㎥이하)[㎥]</t>
  </si>
  <si>
    <t xml:space="preserve">   T = 60분                                       qr = 728㎥            {대선의 적재용량}</t>
  </si>
  <si>
    <t xml:space="preserve"> 3) 마무리 다짐 {동다짐기+다짐판(30TON)+DROP HEIGHT(5M)}</t>
  </si>
  <si>
    <t>CHAIR BAR</t>
  </si>
  <si>
    <t xml:space="preserve"> 소  계 :                    6,929</t>
  </si>
  <si>
    <t xml:space="preserve">  Q = (1.6 + 3.3) ÷ 2 = 2.45 ㎥/hr</t>
  </si>
  <si>
    <t xml:space="preserve"> 보통인부 : 148,510×(0.2인÷8hr)×(5.97/60) = 369</t>
  </si>
  <si>
    <t>부대공(동다짐구간)</t>
  </si>
  <si>
    <t xml:space="preserve"> Q = ─────── = 18.54㎥/hr</t>
  </si>
  <si>
    <t xml:space="preserve"> q = 17.96×8hr = 143.68㎥   L = 1.0km         t = 35분</t>
  </si>
  <si>
    <t xml:space="preserve">  7) 구조B-02. 상치콘크리트 하면의 온도철근(BH-01~02, BH32~33)을 삭제하자</t>
  </si>
  <si>
    <t xml:space="preserve"> 측량초급기능사 : 142,459×(0.1인÷8hr)×(1.19/60) = 35</t>
  </si>
  <si>
    <t>사면보호사석고르기</t>
  </si>
  <si>
    <t xml:space="preserve"> 소    계                                            776</t>
  </si>
  <si>
    <t>13.피복석육상운반(석산→현장) (0.1㎥급) [㎥]</t>
  </si>
  <si>
    <t xml:space="preserve">  노무비 : 66,935 ÷ 0.72 = 92,965</t>
  </si>
  <si>
    <t>0.1㎥급(H=0~15m)</t>
  </si>
  <si>
    <t xml:space="preserve">   소  계 :                6,094</t>
  </si>
  <si>
    <t xml:space="preserve">    재료비 : 459 + 298 + 359 = 1,116</t>
  </si>
  <si>
    <t>87.신호수배치(북측가설교량 진입부)[식]</t>
  </si>
  <si>
    <t>그밖의 비용</t>
  </si>
  <si>
    <t>나. 기중기선 피예인 노력비</t>
  </si>
  <si>
    <t xml:space="preserve">  노무비 : 92,965 + 16,167 = 109,132</t>
  </si>
  <si>
    <t xml:space="preserve">    인부소계 : 2,394</t>
  </si>
  <si>
    <t xml:space="preserve"> 경  비 : 41,286 × 1 = 41,286</t>
  </si>
  <si>
    <t>제13호표</t>
  </si>
  <si>
    <t xml:space="preserve">  재료비 : 10,766</t>
  </si>
  <si>
    <t>수 량</t>
  </si>
  <si>
    <t xml:space="preserve">      계   : 1,038</t>
  </si>
  <si>
    <t>14</t>
  </si>
  <si>
    <t xml:space="preserve">  노무비 : 429,570 × 1 = 429,570</t>
  </si>
  <si>
    <t xml:space="preserve">         V2=8km/hr</t>
  </si>
  <si>
    <t>표준36참조</t>
  </si>
  <si>
    <t xml:space="preserve">  Q = N×qr = 58.05 ㎥/hr</t>
  </si>
  <si>
    <t>-</t>
  </si>
  <si>
    <t xml:space="preserve">  3) 구조A-03. 가설교량 확폭부의 주형거더 설치를 최적화하자</t>
  </si>
  <si>
    <t>가. 콘크리트 절단</t>
  </si>
  <si>
    <t xml:space="preserve">  재료비 : 244 + 96 = 340</t>
  </si>
  <si>
    <t xml:space="preserve"> Cm = t1+t2+t3+t4+t5 = 113.43분</t>
  </si>
  <si>
    <t xml:space="preserve">  Q1 = ────────= 16.95 ×2대 = 33.9 ㎥/hr</t>
  </si>
  <si>
    <t xml:space="preserve"> Q = N×q×E = 108.26㎥/hr</t>
  </si>
  <si>
    <t xml:space="preserve">         V2=8km/hr</t>
  </si>
  <si>
    <t>T=20m/m(비중0.03)</t>
  </si>
  <si>
    <t>레미콘타설(장비사용타설)</t>
  </si>
  <si>
    <t xml:space="preserve"> ☞ 백호관련 : qt = 2.0㎥   K = 0.55    Cms = 27초(135˚)    Es = 0.45</t>
  </si>
  <si>
    <t>제135호표</t>
  </si>
  <si>
    <t xml:space="preserve">    배합비(㎥당)</t>
  </si>
  <si>
    <t xml:space="preserve">        L1=0.1Km</t>
  </si>
  <si>
    <t xml:space="preserve"> 소  계 :                  68,656</t>
  </si>
  <si>
    <t>세로줄눈</t>
  </si>
  <si>
    <t xml:space="preserve">             60</t>
  </si>
  <si>
    <t xml:space="preserve"> 재료비 :  20,438 × 1 =  20,438</t>
  </si>
  <si>
    <t>나. 하차비</t>
  </si>
  <si>
    <t xml:space="preserve"> N = ─────────── = 0.829회/hr</t>
  </si>
  <si>
    <t>표준42참조</t>
  </si>
  <si>
    <t xml:space="preserve">  2) 구조A-02. 교량폭을 10m에서 9m로 축소하자</t>
  </si>
  <si>
    <t>마. 합  계</t>
  </si>
  <si>
    <t>VE건설기술자 인건비의 1/100</t>
  </si>
  <si>
    <t>제141호표</t>
  </si>
  <si>
    <t xml:space="preserve">  2차다짐       ㉠             30           8           28          1,075.2</t>
  </si>
  <si>
    <t xml:space="preserve">             60</t>
  </si>
  <si>
    <t xml:space="preserve"> q = 15/2.60×1.85 = 10.67   n = 1.0÷(0.1×1.85) = 5.41개/㎥</t>
  </si>
  <si>
    <t xml:space="preserve">   2) 초기안전점검비</t>
  </si>
  <si>
    <t xml:space="preserve"> 보통인부 : 148,510×(0.2인÷8hr)×(1.19/60) = 73</t>
  </si>
  <si>
    <t>양호(S15, 100m3 이하)</t>
  </si>
  <si>
    <t xml:space="preserve">    계   : 903,599</t>
  </si>
  <si>
    <t xml:space="preserve"> 노무비 :  47,849 ÷ 41.67 = 1,148</t>
  </si>
  <si>
    <t xml:space="preserve">   노무비 :  120,749 × 0.029 = 3,501</t>
  </si>
  <si>
    <t xml:space="preserve">   ◎────────◎</t>
  </si>
  <si>
    <t xml:space="preserve"> ※ 1일 시공량 : Qd = 1,600㎡/일</t>
  </si>
  <si>
    <t>제체사석(해상수중)</t>
  </si>
  <si>
    <t xml:space="preserve"> Cm = Cm11+Cm22 = 2.49분</t>
  </si>
  <si>
    <t xml:space="preserve"> 경  비 : 39,269 × 1 = 39,269</t>
  </si>
  <si>
    <t xml:space="preserve"> 1) 배치인원</t>
  </si>
  <si>
    <t xml:space="preserve">  N = ────────── =  0.086회/hr</t>
  </si>
  <si>
    <t xml:space="preserve"> 노무비 : 81,317 ÷ 16.95 = 4,797</t>
  </si>
  <si>
    <t>제67호표</t>
  </si>
  <si>
    <t xml:space="preserve">    재료비 : 831</t>
  </si>
  <si>
    <t>아스콘포장/택코팅</t>
  </si>
  <si>
    <t>아스콘포장/택코팅</t>
  </si>
  <si>
    <t xml:space="preserve">     계   : 3,613,338</t>
  </si>
  <si>
    <t xml:space="preserve">    계   : 3,582</t>
  </si>
  <si>
    <t>0.3㎥급(H=0~15m)</t>
  </si>
  <si>
    <t>복합매트부설(수중)</t>
  </si>
  <si>
    <t xml:space="preserve">  2) 토질A-02. 해상작업기지 콘크리트 포장을 시공 중 쇄석포설, 준공전 콘크리트 타설하자.</t>
  </si>
  <si>
    <t xml:space="preserve"> GRID형다짐판손료(육상용,20톤급)[식]  *일위79참조*</t>
  </si>
  <si>
    <t xml:space="preserve">    노무비 : 39,645 × 0.26 ÷ 2.5m = 4,123</t>
  </si>
  <si>
    <t xml:space="preserve"> 5,099,050 ×52개월 = 265,150,600</t>
  </si>
  <si>
    <t xml:space="preserve">       ((La/Va)+(La/Vb))·60 +t</t>
  </si>
  <si>
    <t>수중(잠수조</t>
  </si>
  <si>
    <t>수중(잠수조</t>
  </si>
  <si>
    <t>표준18참조</t>
  </si>
  <si>
    <t>31</t>
  </si>
  <si>
    <t>견적103참조</t>
  </si>
  <si>
    <t xml:space="preserve">    재료비 :  8,870 ÷ 37.5 =  236</t>
  </si>
  <si>
    <t xml:space="preserve"> Cm22 = Cm2÷(6.0×12.5) = 0.54분</t>
  </si>
  <si>
    <t xml:space="preserve"> 노무비 : 1,148 + 2,294 + 603 + 202 = 4,247</t>
  </si>
  <si>
    <t>사석투하(육상수중,크램셀)</t>
  </si>
  <si>
    <t xml:space="preserve">       ((La/Va)+(La/Vb))·60 +t</t>
  </si>
  <si>
    <t xml:space="preserve">  감 액 : 88,830,000원 ÷1.1 = 80,754,545원</t>
  </si>
  <si>
    <t xml:space="preserve">    계   : 12,276</t>
  </si>
  <si>
    <t xml:space="preserve"> 소    계                                            202</t>
  </si>
  <si>
    <t xml:space="preserve">  노무비 : 399,745 + 22,975 + 22,550 = 445,270</t>
  </si>
  <si>
    <t xml:space="preserve"> 경  비 : 33,525 ÷ 16.95 = 1,977</t>
  </si>
  <si>
    <t>견적15참조</t>
  </si>
  <si>
    <t xml:space="preserve">  경  비 :  16,813 ÷ 5.43 =  3,096</t>
  </si>
  <si>
    <t>피복석제거 및 유용(육상수상)</t>
  </si>
  <si>
    <t xml:space="preserve">    인부소계 : 1,938</t>
  </si>
  <si>
    <t xml:space="preserve"> 노무비 : 47,849 ÷ 1.16 = 41,249</t>
  </si>
  <si>
    <t xml:space="preserve">  재료비 : 40,339 ÷ 51.86 =   777</t>
  </si>
  <si>
    <t>제94호표</t>
  </si>
  <si>
    <t xml:space="preserve"> t21 = (──+──+──+──)×60 = 11.87 분</t>
  </si>
  <si>
    <t xml:space="preserve"> 재료비 : 599</t>
  </si>
  <si>
    <t>61.콘크리트 포장줄눈 절단[M]</t>
  </si>
  <si>
    <t xml:space="preserve"> 측량초급기능사 : 142,459×(0.1인÷8hr)×(4.53/60) = 134</t>
  </si>
  <si>
    <t xml:space="preserve">      경인쇄비(50부까지,백상지,16절)[면]*일위213참조*×300면 = 63,900</t>
  </si>
  <si>
    <t>제137호표</t>
  </si>
  <si>
    <t xml:space="preserve"> 노무비 : 40,161 ÷ 25.65 = 1,565</t>
  </si>
  <si>
    <t>일반용</t>
  </si>
  <si>
    <t xml:space="preserve">       2×L   2×L   35</t>
  </si>
  <si>
    <t xml:space="preserve"> 소  계 :                   3,297</t>
  </si>
  <si>
    <t xml:space="preserve">  4) 항만A-04. 보호대상 해양생물 출몰지의 오탁방지막 삭제</t>
  </si>
  <si>
    <t xml:space="preserve"> 다. 합 계</t>
  </si>
  <si>
    <t>표준34참조</t>
  </si>
  <si>
    <t>100kN/m</t>
  </si>
  <si>
    <t xml:space="preserve"> 다. 합 계</t>
  </si>
  <si>
    <t>사전확인 지반조사</t>
  </si>
  <si>
    <t>일반용</t>
  </si>
  <si>
    <t>100kN/m</t>
  </si>
  <si>
    <t xml:space="preserve"> 11) 시공B-06. 공사용 등부표를 재활용하자</t>
  </si>
  <si>
    <t>보통(S8~12, 100m3 이하)</t>
  </si>
  <si>
    <t xml:space="preserve">  노무비 : 549,819 × 1 = 549,819</t>
  </si>
  <si>
    <t xml:space="preserve"> 경  비 : 155</t>
  </si>
  <si>
    <t>특별인부</t>
  </si>
  <si>
    <t xml:space="preserve">  재료비 :  59,206 ÷ 5.1 = 11,609</t>
  </si>
  <si>
    <t>제11호표</t>
  </si>
  <si>
    <t xml:space="preserve"> 측량초급기능사 : 142,459×(0.1인÷8hr)×(2.29/60) = 67</t>
  </si>
  <si>
    <t>전    력</t>
  </si>
  <si>
    <t xml:space="preserve"> 불도우저(무한궤도)(19Ton)</t>
  </si>
  <si>
    <t>단산22참조</t>
  </si>
  <si>
    <t xml:space="preserve"> 블록전치(1회)(55톤초과~60톤이하(크레인80톤)[개]  *표준55참조*</t>
  </si>
  <si>
    <t xml:space="preserve"> T = 24Ton   rt = 1.6Ton/㎥   L = 1.175</t>
  </si>
  <si>
    <t>야적장   L1=5.0㎞    현장</t>
  </si>
  <si>
    <t>보통(S8~12, 100m3 이하)</t>
  </si>
  <si>
    <t>견적90참조</t>
  </si>
  <si>
    <t xml:space="preserve">  융착식프라이머(도로용접착제) 4,500 ×0.04×2×0.25ℓ/㎡×1.03 = 92</t>
  </si>
  <si>
    <t>전    력</t>
  </si>
  <si>
    <t xml:space="preserve">    노무비 : 637 + 528 = 1,165</t>
  </si>
  <si>
    <t xml:space="preserve"> 재료비 : 721</t>
  </si>
  <si>
    <t>건축목공</t>
  </si>
  <si>
    <t>각종</t>
  </si>
  <si>
    <t>71</t>
  </si>
  <si>
    <t xml:space="preserve">  재료비 : 33,858 + 10,172 = 44,030</t>
  </si>
  <si>
    <t>건축목공</t>
  </si>
  <si>
    <t xml:space="preserve"> 소  계 :                   4,254</t>
  </si>
  <si>
    <t>각종</t>
  </si>
  <si>
    <t xml:space="preserve">    포 장 공 : 225,104 × 1 인 ÷ Qd =  375</t>
  </si>
  <si>
    <t xml:space="preserve"> 소  계 :               93,366</t>
  </si>
  <si>
    <t xml:space="preserve"> 재료비 :  18,278 × 3 = 54,834</t>
  </si>
  <si>
    <t xml:space="preserve">  t3 = (qr÷Qm)×60 = 343.39분 {투하시간}</t>
  </si>
  <si>
    <t>☞ 40~45톤미만 1일 거치수량(수상) : q = 6개</t>
  </si>
  <si>
    <t>B-TYPE</t>
  </si>
  <si>
    <t xml:space="preserve">    계   : 155,873</t>
  </si>
  <si>
    <t xml:space="preserve"> q1 = 1개     E = 0.9     cms = 20분</t>
  </si>
  <si>
    <t xml:space="preserve"> 노무비 : 1,722 + 3,501 + 603 + 267 + 272 = 6,365</t>
  </si>
  <si>
    <t xml:space="preserve">  소  계 :                644,750</t>
  </si>
  <si>
    <t xml:space="preserve">  소  계 :                        492</t>
  </si>
  <si>
    <t xml:space="preserve">  t1 = (qr÷Q1)×60 = 1,227.66   {적재시간}</t>
  </si>
  <si>
    <t xml:space="preserve">    재료비 :  13,182 ÷ 200 =  65</t>
  </si>
  <si>
    <t xml:space="preserve"> 재료비 :    423 × 1 =    423</t>
  </si>
  <si>
    <t xml:space="preserve"> 노무비 : 1,083 + 741 = 1,824</t>
  </si>
  <si>
    <t xml:space="preserve">  노무비 : 520,435 + 22,975 + 22,550 = 565,960</t>
  </si>
  <si>
    <t>제17호표</t>
  </si>
  <si>
    <t>제체사석(육상수중,크람셀)</t>
  </si>
  <si>
    <t xml:space="preserve"> Q = ─────── = 17.79㎥/hr</t>
  </si>
  <si>
    <t xml:space="preserve">   qo = 0.5㎥           {피복석 규격}              L = 1.85             {체적변화율}</t>
  </si>
  <si>
    <t>교통안전표지판</t>
  </si>
  <si>
    <t>단산24참조</t>
  </si>
  <si>
    <t xml:space="preserve"> Cm22 = Cm2÷(2.5×12.5) = 2.72분</t>
  </si>
  <si>
    <t xml:space="preserve"> 보통인부 : 148,510×(0.2인÷8hr)×(3.57/60) = 220</t>
  </si>
  <si>
    <t>보통인부</t>
  </si>
  <si>
    <t>해상작업기지블록제작(TYPE-B2)</t>
  </si>
  <si>
    <t xml:space="preserve">  Cm = 25초        {1회 사이클시간}          T = 60분</t>
  </si>
  <si>
    <t>공시체 제작</t>
  </si>
  <si>
    <t xml:space="preserve">  ta = (L1/Va+L1/Vb)×60 = 104.16분</t>
  </si>
  <si>
    <t xml:space="preserve"> Q = ─────── = 16.95㎥/hr</t>
  </si>
  <si>
    <t xml:space="preserve">   qo = 0.03㎥           {피복석 규격}              L = 1.85             {체적변화율}</t>
  </si>
  <si>
    <t xml:space="preserve">    경  비 : 20,900 ÷ 16.88 = 1,238</t>
  </si>
  <si>
    <t xml:space="preserve"> 재료비 :  50,476 ÷ 27.78 = 1,816</t>
  </si>
  <si>
    <t xml:space="preserve"> 재료비 : 10,576 + 1,347 + 1,192 = 13,115</t>
  </si>
  <si>
    <t>경    비</t>
  </si>
  <si>
    <t xml:space="preserve">  Cm = 25초        {1회 사이클시간}          T = 60분</t>
  </si>
  <si>
    <t>보통인부</t>
  </si>
  <si>
    <t>제131호표</t>
  </si>
  <si>
    <t>견적129참조</t>
  </si>
  <si>
    <t xml:space="preserve">  Q = N×q×E = 5.1개/hr</t>
  </si>
  <si>
    <t xml:space="preserve">  T3 = 2분{동다짐기 위치잡기시간}</t>
  </si>
  <si>
    <t>제198호표</t>
  </si>
  <si>
    <t xml:space="preserve">    경  비 :  209 × 0.005 = 1</t>
  </si>
  <si>
    <t xml:space="preserve">  소  계 :                   53,750</t>
  </si>
  <si>
    <t xml:space="preserve"> 블록이적및대선적재(2회)(30톤초과~40톤이하(크레인50톤)[개]  *표준76참조*</t>
  </si>
  <si>
    <t xml:space="preserve"> Q = ─────── = 14.49㎥/hr</t>
  </si>
  <si>
    <t>본</t>
  </si>
  <si>
    <t>D-TYPE</t>
  </si>
  <si>
    <t>41.동치환(서측분리 1구간)(치환두께 2.5m이하)[㎡]</t>
  </si>
  <si>
    <t xml:space="preserve">       V1   V2</t>
  </si>
  <si>
    <t xml:space="preserve"> 경  비 : 22,383 ÷ 20.89 = 1,071</t>
  </si>
  <si>
    <t xml:space="preserve"> q = T/rt×L = 18.17㎥    f = 0.9     E = 0.90</t>
  </si>
  <si>
    <t>필터사석해상운반(L=6.0km)</t>
  </si>
  <si>
    <t xml:space="preserve"> 재료비 : 55,862 ÷ 15.65 × c = 2,534</t>
  </si>
  <si>
    <t xml:space="preserve">  경  비 : 74,438 × 1 = 74,438</t>
  </si>
  <si>
    <t xml:space="preserve"> ※ 2019년 충청북도 설계기준 참조</t>
  </si>
  <si>
    <t>인력식 소규모 장비사용 시공</t>
  </si>
  <si>
    <t>35</t>
  </si>
  <si>
    <t>표준68참조</t>
  </si>
  <si>
    <t xml:space="preserve">  노무비 : 100,403 ÷ 5.1 = 19,686</t>
  </si>
  <si>
    <t>D=13mm</t>
  </si>
  <si>
    <t>견적78</t>
  </si>
  <si>
    <t>일위199참조</t>
  </si>
  <si>
    <t xml:space="preserve">  q = qo ×L = 0.93</t>
  </si>
  <si>
    <t>D=13mm</t>
  </si>
  <si>
    <t xml:space="preserve">  재료비 : 58,912 + 15,300 = 74,212</t>
  </si>
  <si>
    <t xml:space="preserve">   감액 : 1,233,090,000원÷1.1 = 1,120,990,909원</t>
  </si>
  <si>
    <t>가설실험실</t>
  </si>
  <si>
    <t xml:space="preserve">   재료비 : 1,936</t>
  </si>
  <si>
    <t xml:space="preserve"> 재료비 :  59,206 ÷ 12.39 = 4,778</t>
  </si>
  <si>
    <t xml:space="preserve">  재료비 : 777</t>
  </si>
  <si>
    <t>제61호표</t>
  </si>
  <si>
    <t xml:space="preserve">  노무비 : 123,953 + 21,545 = 145,498</t>
  </si>
  <si>
    <t xml:space="preserve">   재료비 :  43,799 × 0.078 = 3,416</t>
  </si>
  <si>
    <t>Barge 임대 및 운영비</t>
  </si>
  <si>
    <t xml:space="preserve">  노무비 : 123,953 + 21,545 = 145,498</t>
  </si>
  <si>
    <t>단산52참조</t>
  </si>
  <si>
    <t xml:space="preserve">   계   : 9,044</t>
  </si>
  <si>
    <t>육상운반(야적장→현장)</t>
  </si>
  <si>
    <t xml:space="preserve"> t1 = ──── = 16.4분</t>
  </si>
  <si>
    <t xml:space="preserve"> Cm = t1+t2+t3+t4+t5+t6 = 20.72분</t>
  </si>
  <si>
    <t>일위96참조</t>
  </si>
  <si>
    <t xml:space="preserve">   보통인부 : 148,510 ×2인 ÷(4.8Ton/hr ×8hr) = 7,734 ￦/Ton</t>
  </si>
  <si>
    <t>제147호표</t>
  </si>
  <si>
    <t>투수아스팔트 표층 포설및다짐</t>
  </si>
  <si>
    <t>부가가치세</t>
  </si>
  <si>
    <t xml:space="preserve">          V       60</t>
  </si>
  <si>
    <t xml:space="preserve"> 재료비 : 1,160</t>
  </si>
  <si>
    <t>제92호표</t>
  </si>
  <si>
    <t xml:space="preserve">  Q2 = ───────  = 16.95 ㎥/hr ×2대 = 33.9 ㎥/hr</t>
  </si>
  <si>
    <t>견적13참조</t>
  </si>
  <si>
    <t xml:space="preserve"> Q = ───── = 1.16개/hr</t>
  </si>
  <si>
    <t xml:space="preserve">  본선까지의 왕복시간</t>
  </si>
  <si>
    <t xml:space="preserve"> 노무비 : 4,360 + 7,015 = 11,375</t>
  </si>
  <si>
    <t xml:space="preserve">     t3 = 0.5분 {CABLE 조정시간}</t>
  </si>
  <si>
    <t>3.73B×1.7H×4.5L</t>
  </si>
  <si>
    <t>44개월</t>
  </si>
  <si>
    <t>0.3㎥급, 기중기25Ton</t>
  </si>
  <si>
    <t xml:space="preserve">   계   : 2,013</t>
  </si>
  <si>
    <t xml:space="preserve"> 소  계 :                    1,896</t>
  </si>
  <si>
    <t>75</t>
  </si>
  <si>
    <t>73.폐기물상차 (백호1.0㎥) [㎥]</t>
  </si>
  <si>
    <t xml:space="preserve">    노무비 : 39,645 × 0.47 = 18,633</t>
  </si>
  <si>
    <t xml:space="preserve"> 작업반장 : 189,313×(0.1인÷8hr)×(2.08/60) = 82</t>
  </si>
  <si>
    <t xml:space="preserve"> 측량고급기능사 : 195,285×(0.1인÷8hr)×(2.08/60) = 84</t>
  </si>
  <si>
    <t xml:space="preserve"> 측량초급기능사 : 142,459×(0.1인÷8hr)×(1.57/60) = 46</t>
  </si>
  <si>
    <t xml:space="preserve">  1) 구조A-01. 어초블록(육측벽) 상부 돌출부 두께를 변경하자</t>
  </si>
  <si>
    <t>1 : 3</t>
  </si>
  <si>
    <t>제169호표</t>
  </si>
  <si>
    <t>연암,NX</t>
  </si>
  <si>
    <t xml:space="preserve"> f{토량환산계수} = 0.90           계획수심  H = {-}  1.00m</t>
  </si>
  <si>
    <t xml:space="preserve"> Cm = t1+t2+t3+t4 = 66.49분</t>
  </si>
  <si>
    <t xml:space="preserve">    재료비 :  7,043 ÷ 62.5 =  112</t>
  </si>
  <si>
    <t>해상수중:20~25톤</t>
  </si>
  <si>
    <t xml:space="preserve"> 소  계 :                   645</t>
  </si>
  <si>
    <t xml:space="preserve"> 경  비 : 21,031 ÷ 1.16 = 18,130</t>
  </si>
  <si>
    <t xml:space="preserve">    초기안전점검비 = C ×Q = 7,440,000</t>
  </si>
  <si>
    <t xml:space="preserve"> 소  계 :                   645</t>
  </si>
  <si>
    <t xml:space="preserve">     (L/V1+L/V2+L/V3×2)×60+t</t>
  </si>
  <si>
    <t xml:space="preserve">    ※한국시설안전공단 검토비 참고</t>
  </si>
  <si>
    <t xml:space="preserve">    경  비 : 176 + 61 + 120 = 357</t>
  </si>
  <si>
    <t>잡철물제작 및 설치</t>
  </si>
  <si>
    <t xml:space="preserve">  경  비 : 100,298 × 1 = 100,298</t>
  </si>
  <si>
    <t xml:space="preserve">   계   : 54,359</t>
  </si>
  <si>
    <t>L=1200</t>
  </si>
  <si>
    <t>침하핀</t>
  </si>
  <si>
    <t xml:space="preserve">  t1 = q×Cm÷E = 96.25분</t>
  </si>
  <si>
    <t>염화물</t>
  </si>
  <si>
    <t>침하핀</t>
  </si>
  <si>
    <t>L=1200</t>
  </si>
  <si>
    <t xml:space="preserve">  경  비 : 46,532 ÷ 58.05 = 801</t>
  </si>
  <si>
    <t>3.4B×3.15H×3.4L</t>
  </si>
  <si>
    <t xml:space="preserve"> 노무비 : 2,649 + 1,053 + 1,565 + 492 + 922 + 4,200 + 131 = 11,012</t>
  </si>
  <si>
    <t xml:space="preserve"> 16) 시공B-11. 공사중 드론 측량을 삭제하자</t>
  </si>
  <si>
    <t>제133호표</t>
  </si>
  <si>
    <t xml:space="preserve"> 노무비 : 33,540 + 38,901 + 34,018 + 109,132 + 441,580 = 657,171</t>
  </si>
  <si>
    <t xml:space="preserve"> 블록이적및대선적재(2회)(25톤초과~30톤이하(크레인40톤)[개]  *표준50참조*</t>
  </si>
  <si>
    <t>50</t>
  </si>
  <si>
    <t>익스펜션죠인트 실란트</t>
  </si>
  <si>
    <t xml:space="preserve">    경  비 : 1,238 + 104 + 267 = 1,609</t>
  </si>
  <si>
    <t xml:space="preserve">  증 액 : -186,000,000원 ÷1.1 = -169,090,909원</t>
  </si>
  <si>
    <t xml:space="preserve">  재료비 : 0 ÷ 51.86 = 0</t>
  </si>
  <si>
    <t>부상토파쇄(중추식10Ton)</t>
  </si>
  <si>
    <t>익스펜션죠인트 실란트</t>
  </si>
  <si>
    <t xml:space="preserve"> 소  계 :                 6,679</t>
  </si>
  <si>
    <t xml:space="preserve">  t1 = q×Cm÷E = 112.5분</t>
  </si>
  <si>
    <t xml:space="preserve"> 32.5Ton×q÷0.9 = 216.67Ton</t>
  </si>
  <si>
    <t>54.콘크리트블록운반거치(해상수중:40~45톤)[EA]</t>
  </si>
  <si>
    <t>표준30참조</t>
  </si>
  <si>
    <t xml:space="preserve"> a = 3.8×E = 2.85㎡/hr</t>
  </si>
  <si>
    <t xml:space="preserve"> 노무비 : 2,248 + 8,791 + 1,156 + 355 + 272 = 12,822</t>
  </si>
  <si>
    <t>사석(대선상차도)</t>
  </si>
  <si>
    <t xml:space="preserve">    + 기술료(직접인건비에 제경비를 합한 금액의 20~40%)} × 검토대상 가시설 수</t>
  </si>
  <si>
    <t>일위대가</t>
  </si>
  <si>
    <t>제15호표</t>
  </si>
  <si>
    <t xml:space="preserve">   경  비 : 281,418,182</t>
  </si>
  <si>
    <t>50kN</t>
  </si>
  <si>
    <t xml:space="preserve">  경  비 : 1,750 ÷ 55.91 = 31</t>
  </si>
  <si>
    <t>단산26참조</t>
  </si>
  <si>
    <t xml:space="preserve">  소  계 :                 7,792</t>
  </si>
  <si>
    <t>68.여수토점검로운반거치[기]</t>
  </si>
  <si>
    <t xml:space="preserve">  증 액 : -312,160,000원÷1.1= -283,781,818원</t>
  </si>
  <si>
    <t xml:space="preserve">    소  계 :                   1,485</t>
  </si>
  <si>
    <t xml:space="preserve">  나. 타이어로울러(자주식)(5~8Ton)</t>
  </si>
  <si>
    <t xml:space="preserve"> 경  비 : 1,421</t>
  </si>
  <si>
    <t>중량A(Ton당)</t>
  </si>
  <si>
    <t>15Ton</t>
  </si>
  <si>
    <t xml:space="preserve">   4) 합 계</t>
  </si>
  <si>
    <t xml:space="preserve">    경  비 :  5,965 ÷ 75 =  79</t>
  </si>
  <si>
    <t xml:space="preserve"> 측량고급기능사 : 195,285×(0.1인÷8hr)×(3.57/60) = 145</t>
  </si>
  <si>
    <t>기</t>
  </si>
  <si>
    <t xml:space="preserve">  경  비 : 801 + 237 = 1,038</t>
  </si>
  <si>
    <t xml:space="preserve">  감 액 : 171,600,000원÷1.1 = 156,000,000원</t>
  </si>
  <si>
    <t xml:space="preserve">    소  계 :                 537</t>
  </si>
  <si>
    <t xml:space="preserve">  노무비 : 47,849 × 0.035 = 1,674</t>
  </si>
  <si>
    <t>해상수중:35~40톤</t>
  </si>
  <si>
    <t xml:space="preserve">  L = 1.0km      V1 = 5.5km/hr      V2 = 9.3km/hr</t>
  </si>
  <si>
    <t xml:space="preserve">  t1 = (qr÷Q1)×60 = 1,393.75   {적재시간}</t>
  </si>
  <si>
    <t xml:space="preserve">   계   : 38,596</t>
  </si>
  <si>
    <t>피복석제거 및 유용(육상수중)</t>
  </si>
  <si>
    <t xml:space="preserve"> 재료비 : 721 + 161 = 882</t>
  </si>
  <si>
    <t xml:space="preserve"> Cm = t1+t2+t3+t4 = 43.99분</t>
  </si>
  <si>
    <t>시선유도 표지철거</t>
  </si>
  <si>
    <t xml:space="preserve">    시험실 규모 : 50㎡ 이상</t>
  </si>
  <si>
    <t xml:space="preserve">  보통인부 : 148,510 ×0.011인 = 1,633</t>
  </si>
  <si>
    <t xml:space="preserve">  T4 = t1+t2+t3+t4 = 3.75분 {동다짐 시간}</t>
  </si>
  <si>
    <t>견적11참조</t>
  </si>
  <si>
    <t xml:space="preserve"> 재료비 :  75,891 ÷ 59.51 = 1,275</t>
  </si>
  <si>
    <t>■ 굴삭기(유압식백호)(1.0㎥)</t>
  </si>
  <si>
    <t xml:space="preserve"> Cm = t1+t2+t3+t4 = 43.99분</t>
  </si>
  <si>
    <t>제90호표</t>
  </si>
  <si>
    <t xml:space="preserve">  T4 = t1+t2+t3+t4 = 3.75분 {동다짐 시간}</t>
  </si>
  <si>
    <t>제39호표</t>
  </si>
  <si>
    <t xml:space="preserve">   경  비 :  386 × 0.091 = 35</t>
  </si>
  <si>
    <t xml:space="preserve"> Cm = t1+t2+t3+t4+t5 = 71.02분</t>
  </si>
  <si>
    <t>내역서</t>
  </si>
  <si>
    <t xml:space="preserve">    소  계 :                         931</t>
  </si>
  <si>
    <t xml:space="preserve"> 경  비 : 105,510 ÷ 17.86 = 5,907</t>
  </si>
  <si>
    <t>1.0㎥급</t>
  </si>
  <si>
    <t>트럭탑재형크레인</t>
  </si>
  <si>
    <t xml:space="preserve"> {㎡당 단가산출 코자 변환}</t>
  </si>
  <si>
    <t xml:space="preserve">   경  비 : 1,269,925 + 1,460,413 + 819,100 + 63,900 = 3,613,338</t>
  </si>
  <si>
    <t xml:space="preserve"> 바. 합 계</t>
  </si>
  <si>
    <t>트럭탑재형크레인</t>
  </si>
  <si>
    <t xml:space="preserve">    재료비 :  10,384 ÷ 200 =  51</t>
  </si>
  <si>
    <t xml:space="preserve">   Q = ─────── =  4.8 Ton/hr</t>
  </si>
  <si>
    <t>83.철근 운반비[Ton]</t>
  </si>
  <si>
    <t>1.0㎥급</t>
  </si>
  <si>
    <t xml:space="preserve">      계   : 5,294</t>
  </si>
  <si>
    <t>쇄석포설 및 다짐</t>
  </si>
  <si>
    <t>10</t>
  </si>
  <si>
    <t xml:space="preserve"> 보통인부 : 148,510 × 0.03인 = 4,455</t>
  </si>
  <si>
    <t>단수정리</t>
  </si>
  <si>
    <t>제145호표</t>
  </si>
  <si>
    <t xml:space="preserve"> 재료비 : 546</t>
  </si>
  <si>
    <t xml:space="preserve"> 경  비 : 105,510 ÷ 10.2 = 10,344</t>
  </si>
  <si>
    <t xml:space="preserve"> c = ────── = 0.27</t>
  </si>
  <si>
    <t xml:space="preserve"> 노무비 : 5,535 + 7,015 = 12,550</t>
  </si>
  <si>
    <t>굴삭기+브레이커+압쇄기</t>
  </si>
  <si>
    <t xml:space="preserve"> 재료비 :  59,206 ÷ 103.27 =   573</t>
  </si>
  <si>
    <t>복합매트부설(수상)</t>
  </si>
  <si>
    <t>모르타르</t>
  </si>
  <si>
    <t xml:space="preserve"> 1. 상차 : 굴삭기(타이어형) (0.6㎥)</t>
  </si>
  <si>
    <t>제체사석(해상수상)</t>
  </si>
  <si>
    <t>단산50참조</t>
  </si>
  <si>
    <t>복합매트부설(수상)</t>
  </si>
  <si>
    <t>제63호표</t>
  </si>
  <si>
    <t>제체사석(해상수상)</t>
  </si>
  <si>
    <t xml:space="preserve"> Q1 = (Cm/60) ÷ 0.8 = 0.024hr/㎡</t>
  </si>
  <si>
    <t xml:space="preserve"> N = ─────────── = 0.91회/hr</t>
  </si>
  <si>
    <t>T=10cm이하</t>
  </si>
  <si>
    <t xml:space="preserve"> 3) 기중기선 피예인 노력비(조합기중기선 (100Ton))</t>
  </si>
  <si>
    <t>차막이 설치</t>
  </si>
  <si>
    <t xml:space="preserve"> Q = ─────── = 175.61㎡/hr</t>
  </si>
  <si>
    <t>40W 투광등</t>
  </si>
  <si>
    <t xml:space="preserve">             T</t>
  </si>
  <si>
    <t xml:space="preserve">  경  비 : 444</t>
  </si>
  <si>
    <t>84.안전관리계획 작성 및 검토비[식]</t>
  </si>
  <si>
    <t xml:space="preserve">  재료비 :   22,223 × 1 =   22,223</t>
  </si>
  <si>
    <t xml:space="preserve">  노무비 : 47,849 ÷ 55.91 =   855</t>
  </si>
  <si>
    <t>견적85참조</t>
  </si>
  <si>
    <t xml:space="preserve">    노무비 : 39,645 ÷ 75 = 528</t>
  </si>
  <si>
    <t>다. 기중기선 피예인 노력비</t>
  </si>
  <si>
    <t xml:space="preserve">  3,741 × 3% = 112</t>
  </si>
  <si>
    <t xml:space="preserve">             T</t>
  </si>
  <si>
    <t xml:space="preserve"> t2 = (──+──)×60 = 80.36분</t>
  </si>
  <si>
    <t>레미콘</t>
  </si>
  <si>
    <t>차막이 설치</t>
  </si>
  <si>
    <t>품질시험비의 1/100</t>
  </si>
  <si>
    <t xml:space="preserve">  경  비 :  9,909 ÷ 0.54 =  18,350</t>
  </si>
  <si>
    <t>석재</t>
  </si>
  <si>
    <t>다. 기중기선 피예인 노력비</t>
  </si>
  <si>
    <t>건물철거</t>
  </si>
  <si>
    <t xml:space="preserve">    소  계 :                           1,118</t>
  </si>
  <si>
    <t xml:space="preserve">  8) 시공B-03. 수질관측용 태양광 센서시스템을 삭제하자</t>
  </si>
  <si>
    <t xml:space="preserve">   계   : 22,893</t>
  </si>
  <si>
    <t>일위179참조</t>
  </si>
  <si>
    <t>철근콘크리트깨기 및 상차</t>
  </si>
  <si>
    <t xml:space="preserve"> 소  계 :                    1,780</t>
  </si>
  <si>
    <t xml:space="preserve">      (L/V1+L/V2+L/V3×2)×60+t</t>
  </si>
  <si>
    <t xml:space="preserve"> 재료비 : 4,778</t>
  </si>
  <si>
    <t xml:space="preserve">  블록거치(해상수상)(20톤초과~25톤이하(조합기중기선50톤)[개]  *표준33참조*</t>
  </si>
  <si>
    <t>제122호표</t>
  </si>
  <si>
    <t>24.필터사석해상운반(L=6.0km)(각종, 굴삭기 2.0㎥)[㎥]</t>
  </si>
  <si>
    <t xml:space="preserve"> 노무비 : 81,317 ÷ 121.38 = 669</t>
  </si>
  <si>
    <t xml:space="preserve">    + 기술료(직접인건비에 제경비를 합한 금액의 20~40%)</t>
  </si>
  <si>
    <t xml:space="preserve"> 소  계 :                            303</t>
  </si>
  <si>
    <t>포장절단/콘크리트</t>
  </si>
  <si>
    <t xml:space="preserve">    인부소계 : 1,995</t>
  </si>
  <si>
    <t>제9호표</t>
  </si>
  <si>
    <t>표준5참조</t>
  </si>
  <si>
    <t>73</t>
  </si>
  <si>
    <t xml:space="preserve">    계   : 181,803</t>
  </si>
  <si>
    <t xml:space="preserve"> 10) 소 계</t>
  </si>
  <si>
    <t xml:space="preserve">  노무비 : 1,349 + 303 = 1,652</t>
  </si>
  <si>
    <t xml:space="preserve">  가. 머캐덤로울러(자주식) (8~10Ton)</t>
  </si>
  <si>
    <t xml:space="preserve">  10) 항만B-06. 해상작업기지 내 곡주 위치 변경</t>
  </si>
  <si>
    <t xml:space="preserve">      (1,269,925) ×30% = 380,977</t>
  </si>
  <si>
    <t>점토층,NX</t>
  </si>
  <si>
    <t xml:space="preserve">  L1 = 6.0km       {해상운반거리}            E = 0.80         {해상작업효율}</t>
  </si>
  <si>
    <t xml:space="preserve">  합   계                                                           1,728.0</t>
  </si>
  <si>
    <t>점토층,NX</t>
  </si>
  <si>
    <t xml:space="preserve">  2차다짐       ㉠             20           15          16          768.0</t>
  </si>
  <si>
    <t>내부판넬 (목재문)</t>
  </si>
  <si>
    <t>내부판넬 (목재문)</t>
  </si>
  <si>
    <t>34.부상토 파쇄(부상토)[㎥]</t>
  </si>
  <si>
    <t xml:space="preserve"> q = 1.0      f = 1 / 1.5 = 0.67     K = 0.55</t>
  </si>
  <si>
    <t>보호마개</t>
  </si>
  <si>
    <t>이형철근(SD400),전국</t>
  </si>
  <si>
    <t xml:space="preserve">   계   : 35,169</t>
  </si>
  <si>
    <t xml:space="preserve"> 노무비 : 81,317 ÷ 109.68 = 741</t>
  </si>
  <si>
    <t xml:space="preserve"> 경  비 : 1,919</t>
  </si>
  <si>
    <t>피복석투하(육상수중)</t>
  </si>
  <si>
    <t xml:space="preserve">  재료비 : 55,157 + 15,300 = 70,457</t>
  </si>
  <si>
    <t>보호마개</t>
  </si>
  <si>
    <t>0.001~0.03㎥급이하</t>
  </si>
  <si>
    <t xml:space="preserve">   2) 제경비 (직접인건비의 115%)</t>
  </si>
  <si>
    <t xml:space="preserve">    노무비 : 47,849 ÷ 75 =  637</t>
  </si>
  <si>
    <t xml:space="preserve"> 소  계 :                    1,623</t>
  </si>
  <si>
    <t>피복석투하(육상수중)</t>
  </si>
  <si>
    <t>제178호표</t>
  </si>
  <si>
    <t xml:space="preserve">  노무비 : 100,403 ÷ 6.21 = 16,167</t>
  </si>
  <si>
    <t>☞ t3 = 1.1분{적하}     t4 = 0.42분{적재}     t5 = 0.5분{자동덮개}    t6 = 1.5분{세륜기}</t>
  </si>
  <si>
    <t xml:space="preserve">    재료비 : 25,315 ÷ 200 =  126</t>
  </si>
  <si>
    <t xml:space="preserve">    포 설 공 : 183,371 × 2.0인 ÷ Qd = 2,716</t>
  </si>
  <si>
    <t>제72호표</t>
  </si>
  <si>
    <t xml:space="preserve">  인부소계 : 3,741</t>
  </si>
  <si>
    <t>사면보호사석(해상수중)</t>
  </si>
  <si>
    <t xml:space="preserve"> 노무비 :  47,849 ÷ 21.28 = 2,248</t>
  </si>
  <si>
    <t>86.안전점검비용[식]</t>
  </si>
  <si>
    <t>20×40×70×2.3t</t>
  </si>
  <si>
    <t>80.성 토 (백호0.6㎥) [㎥]</t>
  </si>
  <si>
    <t xml:space="preserve"> 노무비 : 100,403 ÷ 108.26 = 927</t>
  </si>
  <si>
    <t>쇄석(석선상차도)</t>
  </si>
  <si>
    <t xml:space="preserve">  2) 항만A-02. 방제여수로 11개소를 삭제</t>
  </si>
  <si>
    <t>중간피복석(육상수상)</t>
  </si>
  <si>
    <t>20×40×70×2.3t</t>
  </si>
  <si>
    <t xml:space="preserve">   계   : 5,679</t>
  </si>
  <si>
    <t>32.부상토파쇄(중추식10Ton)[㎥]</t>
  </si>
  <si>
    <t xml:space="preserve">    18,846 × 1% = 188</t>
  </si>
  <si>
    <t xml:space="preserve">    소  계 :                700</t>
  </si>
  <si>
    <t xml:space="preserve">    초기안전점검비 = C ×Q = 3,720,000</t>
  </si>
  <si>
    <t>제154호표</t>
  </si>
  <si>
    <t xml:space="preserve">   경  비 : 1,115,881,818 + -54,136,364 + 157,490,909 + -100,454,545 + -541,109,091 + 92,990,909 + -2,707,945,454 = -2,037,281,818</t>
  </si>
  <si>
    <t>피복석(해상수중)</t>
  </si>
  <si>
    <t xml:space="preserve">  합   계                                                          1,728.0</t>
  </si>
  <si>
    <t xml:space="preserve">  q1 = Td/rt×L = 17.08  {흐트러진상태의 1회 적재량}</t>
  </si>
  <si>
    <t xml:space="preserve">  재료비 : 11,948 ÷ 75 = 159</t>
  </si>
  <si>
    <t xml:space="preserve">    소  계 :                          8,543</t>
  </si>
  <si>
    <t>53.콘크리트블록운반거치(해상수중:25~30톤)[EA]</t>
  </si>
  <si>
    <t>PS단가(설계VE 절감액)</t>
  </si>
  <si>
    <t xml:space="preserve">   계   : 2,690</t>
  </si>
  <si>
    <t>기초사석(해상수중)</t>
  </si>
  <si>
    <t>노무비의</t>
  </si>
  <si>
    <t>실선</t>
  </si>
  <si>
    <t>제28호표</t>
  </si>
  <si>
    <t>제81호표</t>
  </si>
  <si>
    <t>실선</t>
  </si>
  <si>
    <t>단산3참조</t>
  </si>
  <si>
    <t xml:space="preserve"> 보통인부 : 148,510×(0.2인÷8hr)×(4.53/60) = 280</t>
  </si>
  <si>
    <t xml:space="preserve">    경  비 :  1,767 ÷ 31.25 =   56</t>
  </si>
  <si>
    <t xml:space="preserve">    배관공(수도) : 216,011 × 0.17인 ÷ 2.5m = 14,688</t>
  </si>
  <si>
    <t xml:space="preserve"> 노무비 : 927 + 645 = 1,572</t>
  </si>
  <si>
    <t>22.해상기중기 예인 및 피예인(0.2㎥급)[㎥]</t>
  </si>
  <si>
    <t xml:space="preserve"> 노무비 : 37,977 × 1 = 37,977</t>
  </si>
  <si>
    <t xml:space="preserve">  경  비 :  16,253 ÷ 100.26 × c =  34</t>
  </si>
  <si>
    <t xml:space="preserve"> 노무비 : 927 + 645 = 1,572</t>
  </si>
  <si>
    <t>33</t>
  </si>
  <si>
    <t>견적116참조</t>
  </si>
  <si>
    <t>견적9참조</t>
  </si>
  <si>
    <t xml:space="preserve"> 3) 소 계</t>
  </si>
  <si>
    <t xml:space="preserve">  노무비 : 106,246 + 18,490 = 124,736</t>
  </si>
  <si>
    <t xml:space="preserve">   감액 : 287,560,000원÷1.1 = 261,418,182원</t>
  </si>
  <si>
    <t>용 접 공</t>
  </si>
  <si>
    <t>용 접 공</t>
  </si>
  <si>
    <t>일위155참조</t>
  </si>
  <si>
    <t xml:space="preserve"> Cm22 = Cm2÷(2.5×12.5) = 0.25분</t>
  </si>
  <si>
    <t xml:space="preserve"> 경  비 : 105,510 ÷ 41.67 = 2,532</t>
  </si>
  <si>
    <t xml:space="preserve"> 경  비 :   640 × 1 =  640</t>
  </si>
  <si>
    <t xml:space="preserve"> 재료비 : 737 + 77 = 814</t>
  </si>
  <si>
    <t>1.0㎥</t>
  </si>
  <si>
    <t>RSC 3</t>
  </si>
  <si>
    <t xml:space="preserve">  항만B-02 항목과 중복 : 금액변경 없음</t>
  </si>
  <si>
    <t>☞ 백호관련 : qt = 1.0㎥   K = 0.55    Cms = 27초(135˚)    Es = 0.45</t>
  </si>
  <si>
    <t xml:space="preserve"> 27.5Ton×q÷0.9 = 183.33Ton</t>
  </si>
  <si>
    <t>58</t>
  </si>
  <si>
    <t xml:space="preserve"> 재료비 : 2,321 + 1,620 + 218 + 290 = 4,449</t>
  </si>
  <si>
    <t>1.0㎥</t>
  </si>
  <si>
    <t xml:space="preserve">    경  비 : 428</t>
  </si>
  <si>
    <t xml:space="preserve"> 2. 토질 및 기초</t>
  </si>
  <si>
    <t>폐기물운반비(상차제외)</t>
  </si>
  <si>
    <t xml:space="preserve"> q = 15.67×8hr = 125.36㎥   L = 1.0km         t = 35분</t>
  </si>
  <si>
    <t xml:space="preserve">  재료비 : 1,038</t>
  </si>
  <si>
    <t xml:space="preserve"> 보통인부 : 0.022인 × 148,510 = 3,267</t>
  </si>
  <si>
    <t>8.피복석투하(해상수상)(0.4㎥급,기중기선 25톤급)[㎥]</t>
  </si>
  <si>
    <t xml:space="preserve">  노무비 : 4,597 + 534 = 5,131</t>
  </si>
  <si>
    <t>풍화암,NX</t>
  </si>
  <si>
    <t xml:space="preserve">  재료비 : 1,038</t>
  </si>
  <si>
    <t>나. 육상운반 : 덤프트럭(자동덮개)(15Ton(발파)</t>
  </si>
  <si>
    <t xml:space="preserve">   계   : 2,354</t>
  </si>
  <si>
    <t>폐합성수지</t>
  </si>
  <si>
    <t xml:space="preserve">  노무비 : 4,597 + 534 = 5,131</t>
  </si>
  <si>
    <t>폐기물운반비(상차제외)</t>
  </si>
  <si>
    <t>풍화암,NX</t>
  </si>
  <si>
    <t xml:space="preserve"> 보통인부 : 0.022인 × 148,510 = 3,267</t>
  </si>
  <si>
    <t xml:space="preserve">    소  계 :                          174</t>
  </si>
  <si>
    <t xml:space="preserve">  t2 = ((L/V1+L/V2)×60+35분)÷E = 65.45분</t>
  </si>
  <si>
    <t xml:space="preserve">  재료비 :  66,862 ÷ 4.66 = 14,348</t>
  </si>
  <si>
    <t>44.동치환(서측분리 2구간)(치환두께 4.0m이하)[㎡]</t>
  </si>
  <si>
    <t>우천형(고굴절)</t>
  </si>
  <si>
    <t xml:space="preserve">  감 액 : 10,780,000원÷1.1 = 9,800,000</t>
  </si>
  <si>
    <t xml:space="preserve"> 3) 소  계</t>
  </si>
  <si>
    <t xml:space="preserve"> q1 = 1개     E = 0.9     cms = 12분</t>
  </si>
  <si>
    <t>제189호표</t>
  </si>
  <si>
    <t>30.사석 선별[㎥]</t>
  </si>
  <si>
    <t xml:space="preserve">  소  계 :                   40,242</t>
  </si>
  <si>
    <t>동치환(서측분리 1구간)</t>
  </si>
  <si>
    <t>견적138참조</t>
  </si>
  <si>
    <t>철근가공및조립</t>
  </si>
  <si>
    <t>제120호표</t>
  </si>
  <si>
    <t xml:space="preserve"> t1 = cms×q1÷0.8 = 15분</t>
  </si>
  <si>
    <t>표준23참조</t>
  </si>
  <si>
    <t>나. 기중기선 예인</t>
  </si>
  <si>
    <t>나. 기중기선 예인</t>
  </si>
  <si>
    <t xml:space="preserve"> 소  계 :                 84,223</t>
  </si>
  <si>
    <t>25-18-080</t>
  </si>
  <si>
    <t>0.2㎥급</t>
  </si>
  <si>
    <t>0.001~0.03㎥급</t>
  </si>
  <si>
    <t>A-Type</t>
  </si>
  <si>
    <t xml:space="preserve"> 노무비 : 948 + 184 = 1,132</t>
  </si>
  <si>
    <t>16</t>
  </si>
  <si>
    <t xml:space="preserve"> 경  비 : 30,415 + 44,142 + 66,898 + 39,472 + 211,894 = 392,821</t>
  </si>
  <si>
    <t>5Ton</t>
  </si>
  <si>
    <t xml:space="preserve"> Cm22 = Cm2÷(2.5×12.5) = 2.81분</t>
  </si>
  <si>
    <t>동치환(내부가호안 1구간)</t>
  </si>
  <si>
    <t xml:space="preserve"> 재료비 :  10,192 × 1 =   10,192</t>
  </si>
  <si>
    <t xml:space="preserve"> E1 = 0.85{흙의두께:적당}</t>
  </si>
  <si>
    <t xml:space="preserve">                     시험·검사장비</t>
  </si>
  <si>
    <t>견적87참조</t>
  </si>
  <si>
    <t>0.001~0.03㎥급</t>
  </si>
  <si>
    <t xml:space="preserve"> Cm = t1+t2+t3+t4 = 55.58분</t>
  </si>
  <si>
    <t xml:space="preserve">    재료비 :  2,133 ÷ 31.25 =  68</t>
  </si>
  <si>
    <t>중급품질관리원</t>
  </si>
  <si>
    <t>Φ114.3×6000</t>
  </si>
  <si>
    <t>일위157참조</t>
  </si>
  <si>
    <t>사석투하(해상수상)</t>
  </si>
  <si>
    <t>ea</t>
  </si>
  <si>
    <t xml:space="preserve">  감 액 : 3,850,000원÷1.1 = 3,500,000원</t>
  </si>
  <si>
    <t>18</t>
  </si>
  <si>
    <t>상치지보공 설치</t>
  </si>
  <si>
    <t xml:space="preserve">    재료비 : 21,278 ÷ 16.88 × 0.5대 =   630</t>
  </si>
  <si>
    <t>25-35-120</t>
  </si>
  <si>
    <t xml:space="preserve">    소  계 :                   1,020</t>
  </si>
  <si>
    <t>72.보차도 및 도로경계블록 철거(A-Type, 300mm미만(폭+높이))[M]</t>
  </si>
  <si>
    <t xml:space="preserve">  Q = N×q×E = 6.21개/hr</t>
  </si>
  <si>
    <t xml:space="preserve">  L = 1.0km        E = 0.8         T = 60분</t>
  </si>
  <si>
    <t>Barge운반</t>
  </si>
  <si>
    <t>견적114참조</t>
  </si>
  <si>
    <t>25-35-120</t>
  </si>
  <si>
    <t>31.육상운반(야적장→현장)(0.03㎥급이하)[㎥]</t>
  </si>
  <si>
    <t xml:space="preserve"> {블록 전치로 반영함.}</t>
  </si>
  <si>
    <t>단산1참조</t>
  </si>
  <si>
    <t xml:space="preserve"> Q = ───── = 1개/hr</t>
  </si>
  <si>
    <t xml:space="preserve"> Q = N×q×E = 44.34㎥/hr</t>
  </si>
  <si>
    <t>단산19참조</t>
  </si>
  <si>
    <t xml:space="preserve">      Cm - t1</t>
  </si>
  <si>
    <t xml:space="preserve"> 3. 합 계</t>
  </si>
  <si>
    <t xml:space="preserve"> 재료비 : 1,380</t>
  </si>
  <si>
    <t>치환사석(육상덤프)</t>
  </si>
  <si>
    <t xml:space="preserve">      Cm - t1</t>
  </si>
  <si>
    <t>제83호표</t>
  </si>
  <si>
    <t>라. 토운선예인 : 예선(336kW:GRAB)</t>
  </si>
  <si>
    <t>10Ton</t>
  </si>
  <si>
    <t>☞ 20~25톤미만 1일 거치수량(수상) : q = 7개</t>
  </si>
  <si>
    <t>조 경 공</t>
  </si>
  <si>
    <t xml:space="preserve"> 노무비 : 47,849 ÷ 1 = 47,849</t>
  </si>
  <si>
    <t xml:space="preserve"> ※ A-Type : 공원,단지내 보도 등 장비이동 및 적재가 용이한 구간</t>
  </si>
  <si>
    <t xml:space="preserve"> 바. 정지</t>
  </si>
  <si>
    <t>제156호표</t>
  </si>
  <si>
    <t xml:space="preserve"> E = E1×E2 = 0.81{작업효율}</t>
  </si>
  <si>
    <t xml:space="preserve">    1일 시공량 : Qd = 500m/일</t>
  </si>
  <si>
    <t>10Ton</t>
  </si>
  <si>
    <t>조 경 공</t>
  </si>
  <si>
    <t>콘크리트 포장줄눈 절단</t>
  </si>
  <si>
    <t xml:space="preserve"> Q = ────────── = 6,456.52 ℓ/hr</t>
  </si>
  <si>
    <t xml:space="preserve">  Es = 0.9         {덤프트럭의 작업효율}     L = 1.85         {체적변화율}</t>
  </si>
  <si>
    <t xml:space="preserve">    노무비 : 622 + 1,165 = 1,787</t>
  </si>
  <si>
    <t xml:space="preserve">  ※ 건설기술진흥법 시행령 제98조(안전관리계획의 수립) 5항 에 따라 안전점검비용 반영</t>
  </si>
  <si>
    <t xml:space="preserve"> 재료비 :   814 ×1 =   814</t>
  </si>
  <si>
    <t>견적58참조</t>
  </si>
  <si>
    <t xml:space="preserve">  경  비 : 82,771 + 3,719 = 86,490</t>
  </si>
  <si>
    <t>콘크리트 포장줄눈 절단</t>
  </si>
  <si>
    <t>제70호표</t>
  </si>
  <si>
    <t xml:space="preserve">  소  계 :                          410</t>
  </si>
  <si>
    <t xml:space="preserve">  경  비 : 12,688 × 0.035 =   444</t>
  </si>
  <si>
    <t>56</t>
  </si>
  <si>
    <t xml:space="preserve">  Q = N×q = 0.54개/hr</t>
  </si>
  <si>
    <t xml:space="preserve"> Q = ────────── = 42.21㎥/hr</t>
  </si>
  <si>
    <t xml:space="preserve">    계   : 198,925</t>
  </si>
  <si>
    <t xml:space="preserve">    ※ 검토비용은 부가가치세 미포함 금액임</t>
  </si>
  <si>
    <t>제85호표</t>
  </si>
  <si>
    <t xml:space="preserve"> Q = Cm11+Cm22 ×0.2 = 2.29분</t>
  </si>
  <si>
    <t xml:space="preserve">  경  비 : 95,990 ÷ 55.91 = 1,716</t>
  </si>
  <si>
    <t xml:space="preserve">    특별인부 : 187,435 × 2인 ÷ 17개 = 22,051</t>
  </si>
  <si>
    <t xml:space="preserve">  1차다짐       ㉠             20           15          22          1,056.0</t>
  </si>
  <si>
    <t xml:space="preserve"> 사. 합 계</t>
  </si>
  <si>
    <t xml:space="preserve"> 사. 합 계</t>
  </si>
  <si>
    <t>ASTM D 1191</t>
  </si>
  <si>
    <t xml:space="preserve">  소  계 :                 106,727</t>
  </si>
  <si>
    <t xml:space="preserve"> n = q/(qt×K)= 12.59회{백호 사이클 회수}</t>
  </si>
  <si>
    <t>단산7참조</t>
  </si>
  <si>
    <t xml:space="preserve"> 3. 트럭탑재형크레인(10Ton)</t>
  </si>
  <si>
    <t xml:space="preserve"> Q = ────────── = 28.43 ㎥/hr</t>
  </si>
  <si>
    <t>1호,고휘도</t>
  </si>
  <si>
    <t xml:space="preserve">    계   : 3,323</t>
  </si>
  <si>
    <t>150mm이하</t>
  </si>
  <si>
    <t>각종(크레인(트럭)10톤)</t>
  </si>
  <si>
    <t xml:space="preserve"> 경  비 : 8,230 + 12 + 1 + 176 = 8,419</t>
  </si>
  <si>
    <t>견적112참조</t>
  </si>
  <si>
    <t>0.4㎥급, 기중기25Ton</t>
  </si>
  <si>
    <t>경인쇄비</t>
  </si>
  <si>
    <t>39.동치환(북측배수호안)(치환두께 2.5m이하)[㎡]</t>
  </si>
  <si>
    <t xml:space="preserve">         V1=7km/hr</t>
  </si>
  <si>
    <t xml:space="preserve"> t2 = (──+──)×60 = 0.8분</t>
  </si>
  <si>
    <t>가. 콘크리트 포장줄눈 절단  [M]  *단산61참조*</t>
  </si>
  <si>
    <t>열연강판(박판)</t>
  </si>
  <si>
    <t>열연강판(박판)</t>
  </si>
  <si>
    <t xml:space="preserve">    노무비 : 1,046 + 765 + 634 = 2,445</t>
  </si>
  <si>
    <t>일위151참조</t>
  </si>
  <si>
    <t xml:space="preserve"> 소    계                                            349</t>
  </si>
  <si>
    <t>잡철물 설치</t>
  </si>
  <si>
    <t xml:space="preserve"> 트럭트랙터및평판트레일러 (40Ton)</t>
  </si>
  <si>
    <t>중간피복석(육상수중)</t>
  </si>
  <si>
    <t xml:space="preserve"> t1 = ──── = 15.53분</t>
  </si>
  <si>
    <t>제76호표</t>
  </si>
  <si>
    <t xml:space="preserve">  t2 = (───+──)÷E = 0.37hr</t>
  </si>
  <si>
    <t xml:space="preserve">      (1,460,413) × 30% = 438,123</t>
  </si>
  <si>
    <t>잡철물 설치</t>
  </si>
  <si>
    <t>12</t>
  </si>
  <si>
    <t>사면보호사석(해상수상)</t>
  </si>
  <si>
    <t xml:space="preserve"> 경  비 : 1,797</t>
  </si>
  <si>
    <t>계측관리(중급기술자)</t>
  </si>
  <si>
    <t xml:space="preserve">         30분×4회</t>
  </si>
  <si>
    <t>30mm</t>
  </si>
  <si>
    <t>적출장블록제작(SB5)</t>
  </si>
  <si>
    <t xml:space="preserve">       3600·q·K·f·E</t>
  </si>
  <si>
    <t xml:space="preserve">  T2 = (─── + ──)÷E = 0.51hr</t>
  </si>
  <si>
    <t xml:space="preserve">          60</t>
  </si>
  <si>
    <t xml:space="preserve">   소  계 :                14,167</t>
  </si>
  <si>
    <t>현장타설</t>
  </si>
  <si>
    <t xml:space="preserve">  5) 구조A-05. 여수토 점검로 폭을 재검토하자</t>
  </si>
  <si>
    <t>제150호표</t>
  </si>
  <si>
    <t xml:space="preserve">    재료비 : 283 + 93 = 376</t>
  </si>
  <si>
    <t>30mm</t>
  </si>
  <si>
    <t xml:space="preserve">  1차다짐       ㉠             30           8          20           768.0</t>
  </si>
  <si>
    <t xml:space="preserve">  감액 : 173,240,000원 ÷1.1 = 157,490,909원</t>
  </si>
  <si>
    <t xml:space="preserve"> 블록대선적재(1회)(60톤초과~80톤이하(크레인100톤)[개]  *표준88참조*</t>
  </si>
  <si>
    <t>피복석(해상수상)</t>
  </si>
  <si>
    <t xml:space="preserve">       3600·q·K·f·E</t>
  </si>
  <si>
    <t xml:space="preserve">          60</t>
  </si>
  <si>
    <t xml:space="preserve">  경  비 : 206,816 + 5,078 = 211,894</t>
  </si>
  <si>
    <t xml:space="preserve">    재료비 :  15,783 ÷ 200 =  78</t>
  </si>
  <si>
    <t xml:space="preserve">  Q = N×qr = 41.18 ㎥/hr</t>
  </si>
  <si>
    <t>표준1참조</t>
  </si>
  <si>
    <t xml:space="preserve">  감 액 : 11,980,000원÷1.1 = 10,890,909원</t>
  </si>
  <si>
    <t xml:space="preserve">    시간당 시공량 : Q = Qd ÷ 8hr =  33.75 m/hr</t>
  </si>
  <si>
    <t>■ 정지(불도우저(무한궤도) 19Ton) : 1회계상</t>
  </si>
  <si>
    <t xml:space="preserve">      (1,269,925) × 115% = 1,460,413</t>
  </si>
  <si>
    <t>피복석투하(육상수상)</t>
  </si>
  <si>
    <t>철근가공조립(간단)</t>
  </si>
  <si>
    <t xml:space="preserve">   재료비 :  75,356 × 0.038 = 2,863</t>
  </si>
  <si>
    <t xml:space="preserve"> 소  계 :                    19,983</t>
  </si>
  <si>
    <t xml:space="preserve">    재료비 :  2,133 ÷ 37.5 =  56</t>
  </si>
  <si>
    <t xml:space="preserve"> 노무비 : 5,048 + 3,302 + 9,230 = 17,580</t>
  </si>
  <si>
    <t>합판거푸집</t>
  </si>
  <si>
    <t>피복석투하(육상수상)</t>
  </si>
  <si>
    <t>합판거푸집</t>
  </si>
  <si>
    <t xml:space="preserve">   재료비 :  43,799 × 0.019 = 832</t>
  </si>
  <si>
    <t xml:space="preserve"> 소  계 :                   676</t>
  </si>
  <si>
    <t xml:space="preserve">  노무비 : 304,476 × 1 = 304,476</t>
  </si>
  <si>
    <t xml:space="preserve">  N = ───────────── = 0.43회/hr</t>
  </si>
  <si>
    <t>%</t>
  </si>
  <si>
    <t>출입구채양 (CANOPY)</t>
  </si>
  <si>
    <t xml:space="preserve"> 경  비 : 38,845 ÷ 0.96 = 40,463</t>
  </si>
  <si>
    <t>커플링</t>
  </si>
  <si>
    <t xml:space="preserve">  c = (t1+t2)÷10hr = 0.24 {본선1시간당}</t>
  </si>
  <si>
    <t>대</t>
  </si>
  <si>
    <t xml:space="preserve">    경  비 : 451 + 783 + 258 = 1,492</t>
  </si>
  <si>
    <t>견적81참조</t>
  </si>
  <si>
    <t xml:space="preserve">  qm = 2.00㎥      {투하장비 버킷용량}       Vc = 12.9km/hr   {독항시의 예선속도}</t>
  </si>
  <si>
    <t>철근구조물</t>
  </si>
  <si>
    <t xml:space="preserve">  qm = 2.00㎥      {투하장비 버킷용량}       Vc = 12.9km/hr   {독항시의 예선속도}</t>
  </si>
  <si>
    <t xml:space="preserve"> 작업반장 : 189,313×(0.1인÷8hr)×(2.29/60) = 90</t>
  </si>
  <si>
    <t>0.4㎥급</t>
  </si>
  <si>
    <t>52</t>
  </si>
  <si>
    <t xml:space="preserve"> 3) 기중기선 피예인 노력비(조합기중기선 (80Ton))</t>
  </si>
  <si>
    <t xml:space="preserve"> 재료비 :  5,080 × 1 =  5,080</t>
  </si>
  <si>
    <t xml:space="preserve"> Q = ─────── = 7.32㎥/hr</t>
  </si>
  <si>
    <t xml:space="preserve">   경  비 : 3,613,338 + 1,550,000 = 5,163,338</t>
  </si>
  <si>
    <t xml:space="preserve">  경  비 : 13,346</t>
  </si>
  <si>
    <t>0.4㎥급</t>
  </si>
  <si>
    <t>단산33참조</t>
  </si>
  <si>
    <t xml:space="preserve"> Q = N×q×E = 98.72㎥/hr</t>
  </si>
  <si>
    <t xml:space="preserve"> 재료비 : 2,573 + 1,795 + 218 + 290 = 4,876</t>
  </si>
  <si>
    <t>해상수중:45~50톤</t>
  </si>
  <si>
    <t xml:space="preserve"> 노무비 : 855 + 118 = 973</t>
  </si>
  <si>
    <t xml:space="preserve"> 노무비 : 2,637 + 1,833 = 4,470</t>
  </si>
  <si>
    <t>커플링</t>
  </si>
  <si>
    <t xml:space="preserve">    소  계 :                 489</t>
  </si>
  <si>
    <t xml:space="preserve">    경  비 : 10,993 ÷ 200 =  54</t>
  </si>
  <si>
    <t xml:space="preserve"> 경  비 :  16,253 ÷ 103.27 =   157</t>
  </si>
  <si>
    <t xml:space="preserve"> 경  비 :  16,253 ÷ 92.69 =   175</t>
  </si>
  <si>
    <t>표준25참조</t>
  </si>
  <si>
    <t xml:space="preserve">  노무비 : 47,849 ÷ 2.45 = 19,530</t>
  </si>
  <si>
    <t xml:space="preserve"> L = 1.0km     V = 20km/hr      E = 0.9</t>
  </si>
  <si>
    <t>제126호표</t>
  </si>
  <si>
    <t xml:space="preserve">    경  비 : 255 + 95 = 350</t>
  </si>
  <si>
    <t xml:space="preserve">    경  비 : 3,720,000 + 7,440,000 = 11,160,000</t>
  </si>
  <si>
    <t xml:space="preserve"> E = 0.8      T = 60분      V1 = 5.5km/hr     V3 = 12.9km/hr</t>
  </si>
  <si>
    <t xml:space="preserve">    계   : 1,710</t>
  </si>
  <si>
    <t xml:space="preserve"> 소  계 :                   1,833</t>
  </si>
  <si>
    <t xml:space="preserve">  3) 토질A-03. 친수시설 해측 DCM 1열을 장주에서 단주로 변경하자.</t>
  </si>
  <si>
    <t>25.피복석해상운반(0.03㎥급)[㎥]</t>
  </si>
  <si>
    <t>39</t>
  </si>
  <si>
    <t>T-BAR</t>
  </si>
  <si>
    <t>투기장방재,애향공간 마련 등</t>
  </si>
  <si>
    <t>22mm</t>
  </si>
  <si>
    <t xml:space="preserve"> 1) 1차 다짐 {동다짐기 + 다짐판(30TON) + DROP HEIGHT(8)}</t>
  </si>
  <si>
    <t>사후확인 지반조사</t>
  </si>
  <si>
    <t xml:space="preserve">       V1      60</t>
  </si>
  <si>
    <t>22mm</t>
  </si>
  <si>
    <t xml:space="preserve">  2차다짐       ㉠             20           15          22          1,056.0</t>
  </si>
  <si>
    <t>47.동치환(내부가호안 2구간)(치환두께 2.5m이하)[㎡]</t>
  </si>
  <si>
    <t>동치환(외곽호안 1구간)</t>
  </si>
  <si>
    <t>제152호표</t>
  </si>
  <si>
    <t xml:space="preserve">  가. 아스팔트페이버(피니셔) (1.7m)</t>
  </si>
  <si>
    <t xml:space="preserve"> 작업반장 : 189,313×(0.1인÷8hr)×(2.05/60) = 80</t>
  </si>
  <si>
    <t xml:space="preserve">   &lt; 2021년 품셈 개정 &gt;</t>
  </si>
  <si>
    <t>27.피복석해상운반(1.0㎥급)[㎥]</t>
  </si>
  <si>
    <t xml:space="preserve"> Q = ───────  = 19.57㎥/hr</t>
  </si>
  <si>
    <t>제208호표</t>
  </si>
  <si>
    <t xml:space="preserve">       60·q·f·E</t>
  </si>
  <si>
    <t xml:space="preserve"> 노무비 : 56,247 × 2 = 112,494</t>
  </si>
  <si>
    <t>앙카천공</t>
  </si>
  <si>
    <t>제74호표</t>
  </si>
  <si>
    <t xml:space="preserve">  증액 : -59,550,000 ÷ 1.1 = -54,136,364원</t>
  </si>
  <si>
    <t>간  단</t>
  </si>
  <si>
    <t xml:space="preserve">     시간당 시공량 : Q = Qd ÷ 8hr =  16.88 ㎥/hr</t>
  </si>
  <si>
    <t>구조용STS사각관</t>
  </si>
  <si>
    <t>A-Type, 300mm미만(폭+높이)</t>
  </si>
  <si>
    <t xml:space="preserve">  L = 1.0km{현장적출장→쇄암현장}</t>
  </si>
  <si>
    <t>2000*600*900</t>
  </si>
  <si>
    <t xml:space="preserve"> Cm11 = Cm1÷(2.5×12.5) = 2.24분</t>
  </si>
  <si>
    <t>구조용STS사각관</t>
  </si>
  <si>
    <t xml:space="preserve">  경  비 : 8 + 34 = 42</t>
  </si>
  <si>
    <t>2000*600*900</t>
  </si>
  <si>
    <t xml:space="preserve"> 경  비 : 105,510 ÷ 12.82 = 8,230</t>
  </si>
  <si>
    <t>간  단</t>
  </si>
  <si>
    <t>사석투하(해상수중)</t>
  </si>
  <si>
    <t xml:space="preserve">   qo = 1.0㎥           {피복석 규격}              L = 1.85             {체적변화율}</t>
  </si>
  <si>
    <t xml:space="preserve"> 2) 기중기선 예인 : 예선 (119kW)</t>
  </si>
  <si>
    <t>제108호표</t>
  </si>
  <si>
    <t xml:space="preserve"> 1. 노무비</t>
  </si>
  <si>
    <t>공</t>
  </si>
  <si>
    <t xml:space="preserve">    재료비 : 21,257 ÷ 33.75 =  629</t>
  </si>
  <si>
    <t>비    고</t>
  </si>
  <si>
    <t xml:space="preserve"> q = T/rt×L = 17.63㎥        f = 0.9      E = 0.9           Es = 0.65</t>
  </si>
  <si>
    <t>단산5참조</t>
  </si>
  <si>
    <t xml:space="preserve">   계   : 618,108,920</t>
  </si>
  <si>
    <t>PE차막이</t>
  </si>
  <si>
    <t>☞ 25~30톤미만 1일 거치수량(수상) : q = 6개</t>
  </si>
  <si>
    <t>간극수압계</t>
  </si>
  <si>
    <t xml:space="preserve"> 소  계 :                  16,308</t>
  </si>
  <si>
    <t xml:space="preserve"> 노무비 : 37,977 + 43,499 + 77,707 + 145,498 + 565,960 = 870,641</t>
  </si>
  <si>
    <t xml:space="preserve"> 1) 운 반 : 대선 (300Ton) : 적출장~거치현장</t>
  </si>
  <si>
    <t xml:space="preserve"> q = T/rt×L = 18.6㎥   f = 1÷L = 0.81    E = 0.90</t>
  </si>
  <si>
    <t>제87호표</t>
  </si>
  <si>
    <t>일위209참조</t>
  </si>
  <si>
    <t>PE차막이</t>
  </si>
  <si>
    <t>계측관리비</t>
  </si>
  <si>
    <t>43.동치환(서측분리 2구간)(치환두께 2.5m이하)[㎡]</t>
  </si>
  <si>
    <t>77</t>
  </si>
  <si>
    <t xml:space="preserve"> Q = Cm/60 = 0.038hr/㎡</t>
  </si>
  <si>
    <t xml:space="preserve">  t1 = (──────) = 2hr</t>
  </si>
  <si>
    <t>제124호표</t>
  </si>
  <si>
    <t xml:space="preserve"> 12) 시공B-07. 스마트 송장관리를 삭제하자</t>
  </si>
  <si>
    <t>보호압사석(육상수상,크람셀)</t>
  </si>
  <si>
    <t xml:space="preserve"> 경  비 : 105,510 ÷ 27.78 = 3,798</t>
  </si>
  <si>
    <t xml:space="preserve">     t1 = 8.0 m÷10m/min = 0.8  분 {LIFTING 시간}</t>
  </si>
  <si>
    <t>백호0.6㎥</t>
  </si>
  <si>
    <t>표준27참조</t>
  </si>
  <si>
    <t>79</t>
  </si>
  <si>
    <t xml:space="preserve">    재료비 : 188 + 2,262 = 2,450</t>
  </si>
  <si>
    <t>잔토처리</t>
  </si>
  <si>
    <t>단산31참조</t>
  </si>
  <si>
    <t>수중(H=0~15m)(잠수조)</t>
  </si>
  <si>
    <t>잔토처리</t>
  </si>
  <si>
    <t xml:space="preserve"> Q = 1÷(T÷(a×6)) = 14.49㎡/hr</t>
  </si>
  <si>
    <t>신축이음설치</t>
  </si>
  <si>
    <t xml:space="preserve">                              (ton)        (m)         (회)        (ton.m)</t>
  </si>
  <si>
    <t>PE방호벽</t>
  </si>
  <si>
    <t xml:space="preserve"> 노무비 : 47,849 ÷ 11.39 = 4,200</t>
  </si>
  <si>
    <t>수중(H=0~15m)(잠수조)</t>
  </si>
  <si>
    <t xml:space="preserve">        V31  V32  V41  V42</t>
  </si>
  <si>
    <t xml:space="preserve">              Cm</t>
  </si>
  <si>
    <t>견적83참조</t>
  </si>
  <si>
    <t xml:space="preserve"> t22 = (──+──+──+──)×60 = 22.11  분</t>
  </si>
  <si>
    <t xml:space="preserve"> t2 = (──+──)×60 = 16.07분</t>
  </si>
  <si>
    <t xml:space="preserve"> 가. 각 다짐별 Cm 산정</t>
  </si>
  <si>
    <t>17.피복석해상운반(0.5㎥급)[㎥]</t>
  </si>
  <si>
    <t>PE방호벽</t>
  </si>
  <si>
    <t xml:space="preserve">   qo = 0.1㎥           {피복석 규격}              L = 1.85             {체적변화율}</t>
  </si>
  <si>
    <t xml:space="preserve"> t2 = ((L/5.5+L/9.3)×60+35)÷E2 = 87.15분</t>
  </si>
  <si>
    <t xml:space="preserve"> 재료비 : 648</t>
  </si>
  <si>
    <t xml:space="preserve">    노무비 : 39,645 ÷ 31.25 ×0.5대 = 634</t>
  </si>
  <si>
    <t xml:space="preserve"> 노무비 : 47,849 ÷ 28.43 = 1,683</t>
  </si>
  <si>
    <t xml:space="preserve"> 2) 연락선취업</t>
  </si>
  <si>
    <t xml:space="preserve"> 10) 구조B-05. 여수토 집수정의 내진철근을 일반철근으로 변경하자</t>
  </si>
  <si>
    <t xml:space="preserve"> Cm = Cm11+Cm22+Cm33 = 5.48분</t>
  </si>
  <si>
    <t xml:space="preserve">   경  비 : 5,936</t>
  </si>
  <si>
    <t xml:space="preserve">    재료비 : 629 + 208 = 837</t>
  </si>
  <si>
    <t>제58호표</t>
  </si>
  <si>
    <t>폐콘크리트</t>
  </si>
  <si>
    <t>37</t>
  </si>
  <si>
    <t xml:space="preserve">  &lt; 2021년 품셈 개정 &gt;</t>
  </si>
  <si>
    <t>탄성파토모그래피</t>
  </si>
  <si>
    <t xml:space="preserve"> t1 = q×n×t11÷E1 = 31.75분</t>
  </si>
  <si>
    <t xml:space="preserve">  Q1 = ────────= 17.47 ×2대 = 34.94 ㎥/hr</t>
  </si>
  <si>
    <t>시추조사(DCM,해상,NX)</t>
  </si>
  <si>
    <t>시추조사(DCM,해상,NX)</t>
  </si>
  <si>
    <t>상치지보공 조립및해체</t>
  </si>
  <si>
    <t xml:space="preserve"> c = ───── = 0.05</t>
  </si>
  <si>
    <t>T=30cm미만(기계100%)</t>
  </si>
  <si>
    <t>0.03㎥급이하</t>
  </si>
  <si>
    <t>T=30cm미만(기계100%)</t>
  </si>
  <si>
    <t>표준3참조</t>
  </si>
  <si>
    <t xml:space="preserve"> c = ────── = 0.32</t>
  </si>
  <si>
    <t xml:space="preserve"> t3 = cms×q1÷0.8 = 22.5분</t>
  </si>
  <si>
    <t>탄성파토모그래피</t>
  </si>
  <si>
    <t xml:space="preserve">  감 액 : 286,050,000원 ÷1.1 = 260,045,455원</t>
  </si>
  <si>
    <t xml:space="preserve">      Q = 0.04%       {안전점검비 요율}</t>
  </si>
  <si>
    <t xml:space="preserve">  노무비 :</t>
  </si>
  <si>
    <t xml:space="preserve">  4) 시공A-04. 공사용 등부표를 최적화하자</t>
  </si>
  <si>
    <t>외부판넬 (창문)</t>
  </si>
  <si>
    <t>단산11참조</t>
  </si>
  <si>
    <t xml:space="preserve">   Va = 5.5km/hr        {적재시의 예선속도}       Vb = 9.3km/hr         {공선시의 예선속도}</t>
  </si>
  <si>
    <t xml:space="preserve"> 3. 다  짐 : 진동로울러(핸드가이드식) (0.7Ton)</t>
  </si>
  <si>
    <t>제22호표</t>
  </si>
  <si>
    <t xml:space="preserve">    경  비 : 24,867 ÷ 96.23 = 258</t>
  </si>
  <si>
    <t>피복석고르기(해상수상)</t>
  </si>
  <si>
    <t>여수토 점검로(HAND RAIL)</t>
  </si>
  <si>
    <t xml:space="preserve"> 1) 혼화제</t>
  </si>
  <si>
    <t xml:space="preserve">   노무비 :  120,749 × 0.037 = 4,467</t>
  </si>
  <si>
    <t>외부판넬 (창문)</t>
  </si>
  <si>
    <t>단산9참조</t>
  </si>
  <si>
    <t xml:space="preserve">    경  비 : 473 + 176 = 649</t>
  </si>
  <si>
    <t xml:space="preserve">  마무리다짐                   30            5           2           무시</t>
  </si>
  <si>
    <t>피복석고르기(해상수상)</t>
  </si>
  <si>
    <t>보조기층 포설 및 다짐</t>
  </si>
  <si>
    <t>Φ32</t>
  </si>
  <si>
    <t>Ton당</t>
  </si>
  <si>
    <t xml:space="preserve"> 경  비 :  16,253 ÷ 104.25 =   155</t>
  </si>
  <si>
    <t>견적3참조</t>
  </si>
  <si>
    <t xml:space="preserve"> 노무비 : 81,317 ÷ 18.65 = 4,360</t>
  </si>
  <si>
    <t>제104호표</t>
  </si>
  <si>
    <t xml:space="preserve">  다. 소  계</t>
  </si>
  <si>
    <t>보조기층 포설 및 다짐</t>
  </si>
  <si>
    <t xml:space="preserve">  노무비 : 100,403 ÷ 5.43 = 18,490</t>
  </si>
  <si>
    <t xml:space="preserve"> 경  비 : 1,884</t>
  </si>
  <si>
    <t>Ton당</t>
  </si>
  <si>
    <t>마. 합 계</t>
  </si>
  <si>
    <t>모서리보호공</t>
  </si>
  <si>
    <t xml:space="preserve"> 재료비 :</t>
  </si>
  <si>
    <t>4.0B×1.4H×1.98L</t>
  </si>
  <si>
    <t>Φ32</t>
  </si>
  <si>
    <t xml:space="preserve">  5) 항만B-01. 율촌제1산단 전면에 설치된 돌제식 흐름유도공 2기를 삭제하자</t>
  </si>
  <si>
    <t xml:space="preserve"> 소  계 :                   7,970</t>
  </si>
  <si>
    <t>M27*400</t>
  </si>
  <si>
    <t xml:space="preserve"> q = 17.96㎥/hr×8hr = 143.68㎥    L = 1.0km     t = 35분</t>
  </si>
  <si>
    <t>고정핀</t>
  </si>
  <si>
    <t xml:space="preserve">  * 재료의 손율 : 전기아연도금강판 손율 적용 &lt;2022년 품셈 개정&gt;</t>
  </si>
  <si>
    <t>제78호표</t>
  </si>
  <si>
    <t xml:space="preserve"> 소  계 :              49,763</t>
  </si>
  <si>
    <t>고정핀</t>
  </si>
  <si>
    <t xml:space="preserve"> 재료비 :  59,206 ÷ 11.43 = 5,179</t>
  </si>
  <si>
    <t xml:space="preserve"> 재료비 : 51,040 ÷ 175.61 × 1회 = 290</t>
  </si>
  <si>
    <t xml:space="preserve"> 42.5Ton×q÷0.9 = 283.33Ton</t>
  </si>
  <si>
    <t xml:space="preserve"> 하차비(VAT포함) 2,261.69÷1.1 = 2,056</t>
  </si>
  <si>
    <t xml:space="preserve"> T = 24Ton   rt = 1.75Ton/㎥   L = 1.325     qt = 2.68㎥     K = 0.9</t>
  </si>
  <si>
    <t>제204호표</t>
  </si>
  <si>
    <t xml:space="preserve">  7) 토질B-01.DCM구간 시공 중 확인조사 수량을 추가하자</t>
  </si>
  <si>
    <t xml:space="preserve"> 11) 구조B-06. 가설교량 표층부 MMA포장 삭제하자</t>
  </si>
  <si>
    <t>44</t>
  </si>
  <si>
    <t>여수토 점검로(본체)</t>
  </si>
  <si>
    <t>No</t>
  </si>
  <si>
    <t>앵커볼트</t>
  </si>
  <si>
    <t>피복석속고르기 이우선예인 및 피예인노력비(해상수중</t>
  </si>
  <si>
    <t xml:space="preserve">        60×q×f×E</t>
  </si>
  <si>
    <t>앵커볼트</t>
  </si>
  <si>
    <t xml:space="preserve">                T</t>
  </si>
  <si>
    <t xml:space="preserve">       V11=7km/hr</t>
  </si>
  <si>
    <t xml:space="preserve">  노무비 : 0 ÷ 55.91 = 0</t>
  </si>
  <si>
    <t xml:space="preserve">    소  계 :                 1,687</t>
  </si>
  <si>
    <t>☞ 65~70톤미만 1일 거치수량(수상) : q = 6개</t>
  </si>
  <si>
    <t>사석속고르기</t>
  </si>
  <si>
    <t>보호압사석(해상수중,백호)</t>
  </si>
  <si>
    <t>안전관리비</t>
  </si>
  <si>
    <t>잡재료비</t>
  </si>
  <si>
    <t xml:space="preserve"> 블록이적및대선적재(2회)(40톤초과~50톤이하(크레인70톤)[개]  *표준53참조*</t>
  </si>
  <si>
    <t xml:space="preserve">        60×q×f×E</t>
  </si>
  <si>
    <t>소규모포설,t=5~7cm</t>
  </si>
  <si>
    <t>필터사석(해상수상)</t>
  </si>
  <si>
    <t xml:space="preserve">                T</t>
  </si>
  <si>
    <t xml:space="preserve"> Q = Cm/60 = 0.078hr/㎡</t>
  </si>
  <si>
    <t>보통,100㎥미만/회</t>
  </si>
  <si>
    <t xml:space="preserve">    재료비 : 21,257 ÷ 75 =  283</t>
  </si>
  <si>
    <t xml:space="preserve"> 재료비 : 5,179</t>
  </si>
  <si>
    <t>사석속고르기</t>
  </si>
  <si>
    <t xml:space="preserve">       (L/V1+L/V2+L/V3×2)×60+t</t>
  </si>
  <si>
    <t xml:space="preserve">    시험·검사장비 : 영 제91조제1항에 따른 품질시험 및 검사를 실시하는데에 필요한</t>
  </si>
  <si>
    <t>풍화토,NX</t>
  </si>
  <si>
    <t xml:space="preserve">    경  비 : 212 + 79 = 291</t>
  </si>
  <si>
    <t>RANDO(200ℓ)</t>
  </si>
  <si>
    <t>아스팔트유제</t>
  </si>
  <si>
    <t xml:space="preserve"> Cm = t1+t2+t3+t4+t5+t6 = 53.03분</t>
  </si>
  <si>
    <t>다. 해상 운반</t>
  </si>
  <si>
    <t xml:space="preserve">  경  비 :</t>
  </si>
  <si>
    <t xml:space="preserve"> 덤프트럭(자동덮개)(24Ton)</t>
  </si>
  <si>
    <t xml:space="preserve">  블록거치(해상수중)(25톤초과~30톤이하(조합기중기선70톤,잠수조)[개]  *표준51참조*</t>
  </si>
  <si>
    <t>제3호표</t>
  </si>
  <si>
    <t>단</t>
  </si>
  <si>
    <t xml:space="preserve"> 재료비 : 1,087</t>
  </si>
  <si>
    <t xml:space="preserve"> 노무비 : 100,403 ÷ 14.49 = 6,929</t>
  </si>
  <si>
    <t xml:space="preserve">        V11    V12</t>
  </si>
  <si>
    <t>피복석해상운반</t>
  </si>
  <si>
    <t xml:space="preserve">  V1 = 5.5km/hr    t = 35분 {접이안,인투묘시간}</t>
  </si>
  <si>
    <t>기계기구설치</t>
  </si>
  <si>
    <t xml:space="preserve">  보통인부 : 148,510 ×2인 ÷ 900m = 330</t>
  </si>
  <si>
    <t xml:space="preserve"> 재료비 :  50,476 ÷ 8.77 = 5,755</t>
  </si>
  <si>
    <t>기계기구설치</t>
  </si>
  <si>
    <t>제54호표</t>
  </si>
  <si>
    <t xml:space="preserve"> 노무비 : 49,866 + 54,373 + 101,370 + 145,498 + 595,344 = 946,451</t>
  </si>
  <si>
    <t xml:space="preserve"> 블록전치(1회)(25톤초과~30톤이하(크레인40톤)[개]  *표준49참조*</t>
  </si>
  <si>
    <t xml:space="preserve">      (1,460,413) ×30% = 438,123</t>
  </si>
  <si>
    <t>표준71참조</t>
  </si>
  <si>
    <t xml:space="preserve"> N = ───────── = 1.056회/hr</t>
  </si>
  <si>
    <t xml:space="preserve">  ※ 1일 시공량 : Qd = 250㎡/일</t>
  </si>
  <si>
    <t>L=2400</t>
  </si>
  <si>
    <t xml:space="preserve">  감 액 : 52,320,000원÷1.1 = 47,563,636원</t>
  </si>
  <si>
    <t xml:space="preserve">    포 장 공 : 225,104 ×3.0인 ÷ Qd = 422</t>
  </si>
  <si>
    <t>L=2400</t>
  </si>
  <si>
    <t>3.5B×1.3H×1.98L</t>
  </si>
  <si>
    <t>11.피복석해상운반(0.3㎥급)[㎥]</t>
  </si>
  <si>
    <t>치환사석(육상수상,백호)</t>
  </si>
  <si>
    <t xml:space="preserve">    경  비 : 15,965 ÷ 75 =  212</t>
  </si>
  <si>
    <t>제172호표</t>
  </si>
  <si>
    <t xml:space="preserve"> 피복석제거(육상수상)(0.1~0.4㎥(크레인25톤)[㎥]  *표준22참조*</t>
  </si>
  <si>
    <t xml:space="preserve">    계   : 9,584</t>
  </si>
  <si>
    <t>3.5B×1.3H×2.98L</t>
  </si>
  <si>
    <t xml:space="preserve">      3,600 × q × k × f × E</t>
  </si>
  <si>
    <t>EA</t>
  </si>
  <si>
    <t xml:space="preserve">    노무비 : 70,913,525</t>
  </si>
  <si>
    <t xml:space="preserve">     ◎───────◎────────◎─────────◎─────────◎</t>
  </si>
  <si>
    <t xml:space="preserve"> 재료비 : 5,009 + 12,657 + 5,080 + 12,313 + 33,832 = 68,891</t>
  </si>
  <si>
    <t xml:space="preserve">    노무비 : 4,916 + 2,834 + 1,732 + 1,174 = 10,656</t>
  </si>
  <si>
    <t xml:space="preserve">    계   : 9,584</t>
  </si>
  <si>
    <t xml:space="preserve">  T1 = (2.5m÷2m/min)/5= 0.25 분  {동다짐기 이동 시간,다짐판을 매단체 이동,1회이동으로 5점시공}</t>
  </si>
  <si>
    <t xml:space="preserve">     ◎───────◎────────◎─────────◎─────────◎</t>
  </si>
  <si>
    <t xml:space="preserve"> 재료비 : 756 + 150 + 622 + 777 + 4,904 + 140 = 7,349</t>
  </si>
  <si>
    <t xml:space="preserve">         2×L      t</t>
  </si>
  <si>
    <t xml:space="preserve">       V11=7Km/hr</t>
  </si>
  <si>
    <t xml:space="preserve"> 노무비 : 44,171 + 47,849 + 84,601 + 145,498 + 564,415 = 886,534</t>
  </si>
  <si>
    <t xml:space="preserve">      계   : 3,247</t>
  </si>
  <si>
    <t xml:space="preserve">   소  계 :                7,412</t>
  </si>
  <si>
    <t>표준82참조</t>
  </si>
  <si>
    <t xml:space="preserve">    시간당 시공량 : Q = Qd / 8hr = 75 m/hr</t>
  </si>
  <si>
    <t xml:space="preserve"> 노무비 : 100,403 ÷ 104.25 = 963</t>
  </si>
  <si>
    <t xml:space="preserve"> 재료비 : 2,371 + 2,863 + 376 + 290 = 5,900</t>
  </si>
  <si>
    <t xml:space="preserve"> 노무비 : 47,849 ÷ 7.21 = 6,636</t>
  </si>
  <si>
    <t>아스팔트 표층 포설및다짐</t>
  </si>
  <si>
    <t>제181호표</t>
  </si>
  <si>
    <t xml:space="preserve">   경  비 :  209 × 0.062 = 12</t>
  </si>
  <si>
    <t xml:space="preserve">  Cm1 = T1+T2+T3+(24회×T4) = 75.7분</t>
  </si>
  <si>
    <t>견적130참조</t>
  </si>
  <si>
    <t xml:space="preserve">        60 ·q ·E</t>
  </si>
  <si>
    <t>52.피복석투하(해상수상)(0.1㎥급, 기중기선25톤)[㎥]</t>
  </si>
  <si>
    <t xml:space="preserve">    노무비 : 47,849 ÷ 37.5 = 1,275</t>
  </si>
  <si>
    <t>제128호표</t>
  </si>
  <si>
    <t xml:space="preserve">  Q1 = ────────= 12.96 ×2대 = 25.92 ㎥/hr</t>
  </si>
  <si>
    <t>발포폴리스티렌단열재(압출)</t>
  </si>
  <si>
    <t>1</t>
  </si>
  <si>
    <t xml:space="preserve">  t3 = (qr÷Q2)×60 = 1,171.05분 {투하시간}</t>
  </si>
  <si>
    <t>나. 육상운반</t>
  </si>
  <si>
    <t>와이어메쉬</t>
  </si>
  <si>
    <t>와이어메쉬</t>
  </si>
  <si>
    <t xml:space="preserve"> 경  비 : 150</t>
  </si>
  <si>
    <t>나. 육상운반</t>
  </si>
  <si>
    <t xml:space="preserve">  t3 = (qr÷Q2)×60 = 1,216.04분 {투하시간}</t>
  </si>
  <si>
    <t>발포폴리스티렌단열재(압출)</t>
  </si>
  <si>
    <t xml:space="preserve"> 소  계 :              150,124</t>
  </si>
  <si>
    <t xml:space="preserve">  감 액 : 275,920,000원÷1.1 = 250,836,364원</t>
  </si>
  <si>
    <t xml:space="preserve">  인부소계 : 559</t>
  </si>
  <si>
    <t xml:space="preserve"> 경  비 : 150</t>
  </si>
  <si>
    <t xml:space="preserve">         60</t>
  </si>
  <si>
    <t xml:space="preserve">  1) 시공A-01. DCM구간 세굴방지공을 삭제하자</t>
  </si>
  <si>
    <t>제206호표</t>
  </si>
  <si>
    <t xml:space="preserve">    재료비 : 65 + 126 = 191</t>
  </si>
  <si>
    <t xml:space="preserve"> 재료비 : 42,078 ÷ 1.23 × c = 12,657</t>
  </si>
  <si>
    <t xml:space="preserve"> 인부소계  : 367,903</t>
  </si>
  <si>
    <t xml:space="preserve">  Q1 = ────────= 18.65 ×2대 = 37.3 ㎥/hr</t>
  </si>
  <si>
    <t xml:space="preserve"> 소  계 :                  118,255</t>
  </si>
  <si>
    <t xml:space="preserve">  경  비 : 95,990 ÷ 51.86 = 1,850</t>
  </si>
  <si>
    <t xml:space="preserve"> q = 8hr÷(1.53hr÷10㎡) = 52.29㎥/일    L = 1.0km    t = 35분</t>
  </si>
  <si>
    <t xml:space="preserve">  T3 = 2분 {동다짐기 위치잡기시간}</t>
  </si>
  <si>
    <t xml:space="preserve">    30,786 × 2% = 615</t>
  </si>
  <si>
    <t>바. 합  계</t>
  </si>
  <si>
    <t xml:space="preserve"> 재료비 : 42,078 ÷ 1.23 × c = 12,657</t>
  </si>
  <si>
    <t xml:space="preserve"> 노무비 : 1,100 + 764 = 1,864</t>
  </si>
  <si>
    <t xml:space="preserve">  Q = N×q×E = 4.66개/hr</t>
  </si>
  <si>
    <t xml:space="preserve"> 소  계 :                     4,149</t>
  </si>
  <si>
    <t xml:space="preserve">  블록거치(해상수중)(20톤초과~25톤이하(조합기중기선50톤,잠수조)[개]  *표준79참조*</t>
  </si>
  <si>
    <t xml:space="preserve">   재료비 :  43,799 × 0.102 = 4,467</t>
  </si>
  <si>
    <t>육각볼트</t>
  </si>
  <si>
    <t xml:space="preserve"> t4 = 0.42분</t>
  </si>
  <si>
    <t xml:space="preserve"> 2. 기계경비</t>
  </si>
  <si>
    <t xml:space="preserve"> 경  비 : 20,503 × 1 =  20,503</t>
  </si>
  <si>
    <t>육각볼트</t>
  </si>
  <si>
    <t>견적1참조</t>
  </si>
  <si>
    <t xml:space="preserve">   경  비 :  209 × 0.029 = 6</t>
  </si>
  <si>
    <t>제106호표</t>
  </si>
  <si>
    <t>보통:펌프차S=8~12cm</t>
  </si>
  <si>
    <t xml:space="preserve"> Q=1/Q1= 10.2 ㎡/hr</t>
  </si>
  <si>
    <t xml:space="preserve">    인부소계 : 4,916</t>
  </si>
  <si>
    <t>여수토 점검로 제작</t>
  </si>
  <si>
    <t xml:space="preserve">    경  비 : 20,758 × 0.26 ÷ 2.5m = 2,158</t>
  </si>
  <si>
    <t xml:space="preserve">  합   계                                                           768.0</t>
  </si>
  <si>
    <t xml:space="preserve"> q = T/rt×L = 17.08㎥   f = 0.9   E = 0.90</t>
  </si>
  <si>
    <t xml:space="preserve"> 25.0Ton×q÷0.9 = 194.44Ton</t>
  </si>
  <si>
    <t xml:space="preserve"> 보통인부 : 148,510×(0.2인÷8hr)×(5.28/60) = 326</t>
  </si>
  <si>
    <t xml:space="preserve"> 경  비 : 27,097 ÷ 42.21 =   641</t>
  </si>
  <si>
    <t xml:space="preserve"> 재료비 : 64,340 ÷ 0.88 × c = 19,740</t>
  </si>
  <si>
    <t xml:space="preserve">  노무비 : 66,935 ÷ 58.05 = 1,153</t>
  </si>
  <si>
    <t>제20호표</t>
  </si>
  <si>
    <t>단산13참조</t>
  </si>
  <si>
    <t>일위207참조</t>
  </si>
  <si>
    <t xml:space="preserve">   qo = 0.4㎥           {피복석 규격}              L = 1.85             {체적변화율}</t>
  </si>
  <si>
    <t xml:space="preserve">    계   : 763,876</t>
  </si>
  <si>
    <t>21</t>
  </si>
  <si>
    <t>바닥비닐깔기</t>
  </si>
  <si>
    <t>안전관리계획 작성 및 검토비</t>
  </si>
  <si>
    <t>제89호표</t>
  </si>
  <si>
    <t xml:space="preserve"> t3 = cms×q1÷0.8 = 25분</t>
  </si>
  <si>
    <t xml:space="preserve">  경  비 :  16,253 ÷ 5.82 =  2,792</t>
  </si>
  <si>
    <t xml:space="preserve"> 4. 시공</t>
  </si>
  <si>
    <t>제183호표</t>
  </si>
  <si>
    <t>차선도색 / 융착식 도료 수동식</t>
  </si>
  <si>
    <t xml:space="preserve"> 재료비 : 20,275 ÷ 18.65 = 1,087</t>
  </si>
  <si>
    <t xml:space="preserve"> Q = ─────── = 14.94㎥/hr</t>
  </si>
  <si>
    <t xml:space="preserve"> 소  계 :                    1,702</t>
  </si>
  <si>
    <t>64.피복석육상운반(석산→현장) (1.0㎥급) [㎥]</t>
  </si>
  <si>
    <t>견적132참조</t>
  </si>
  <si>
    <t xml:space="preserve"> t1 = q×n×t11÷E1 = 32.95분</t>
  </si>
  <si>
    <t xml:space="preserve">  재료비 :  55,157 × 1 =  55,157</t>
  </si>
  <si>
    <t xml:space="preserve"> 작업반장 : 189,313×(0.1인÷8hr)×(3.57/60) = 140</t>
  </si>
  <si>
    <t>표준29참조</t>
  </si>
  <si>
    <t xml:space="preserve"> 재료비 :  50,476 ÷ 10.2 = 4,948</t>
  </si>
  <si>
    <t xml:space="preserve"> 노무비 :  9,230 × 1 = 9,230</t>
  </si>
  <si>
    <t xml:space="preserve">            Cm</t>
  </si>
  <si>
    <t xml:space="preserve">  노무비 : 922</t>
  </si>
  <si>
    <t xml:space="preserve"> 노무비 : 47,849 ÷ 181.89 × 0.5 = 131</t>
  </si>
  <si>
    <t xml:space="preserve">    인부소계 : 622</t>
  </si>
  <si>
    <t xml:space="preserve"> 1) 1차 다짐 {동다짐기 + 다짐판(20TON) + DROP HEIGHT(15)}</t>
  </si>
  <si>
    <t xml:space="preserve">            Cm</t>
  </si>
  <si>
    <t>일위171참조</t>
  </si>
  <si>
    <t>비상주, 주2회</t>
  </si>
  <si>
    <t>소형장비,t=8~10cm</t>
  </si>
  <si>
    <t>0.015~0.03㎥급</t>
  </si>
  <si>
    <t xml:space="preserve"> 측량초급기능사 : 142,459×(0.1인÷8hr)×(2.08/60) = 61</t>
  </si>
  <si>
    <t xml:space="preserve"> 1) 인건비 (지주높이 3.5m이하)</t>
  </si>
  <si>
    <t xml:space="preserve"> Q=1/Q1= 9.26 ㎡/hr</t>
  </si>
  <si>
    <t xml:space="preserve">        L1   L1</t>
  </si>
  <si>
    <t xml:space="preserve"> 3) 기중기선 피예인 노력비(조합기중기선 (150Ton))</t>
  </si>
  <si>
    <t xml:space="preserve">  소  계 :                  149,086</t>
  </si>
  <si>
    <t xml:space="preserve"> Q1 = (Cm/60) ÷ 0.8 = 0.036hr/㎡</t>
  </si>
  <si>
    <t xml:space="preserve">    경  비 : 46,625 ÷ 200 = 233</t>
  </si>
  <si>
    <t xml:space="preserve"> 경  비 : 13,509 + 21 + 1 + 176 = 13,707</t>
  </si>
  <si>
    <t xml:space="preserve"> 노무비 : 5,048 × 1 = 5,048</t>
  </si>
  <si>
    <t xml:space="preserve">  경  비 :  9,909 ÷ 0.63 = 15,728</t>
  </si>
  <si>
    <t>계선주(곡주)설치</t>
  </si>
  <si>
    <t xml:space="preserve"> 경  비 : 1,311</t>
  </si>
  <si>
    <t xml:space="preserve"> 경  비 : 3,798 + 6 + 1 + 176 = 3,981</t>
  </si>
  <si>
    <t xml:space="preserve">   경  비 :  209 × 0.102 = 21</t>
  </si>
  <si>
    <t xml:space="preserve">    재료비 : 459 + 298 + 263 = 1,020</t>
  </si>
  <si>
    <t xml:space="preserve">  재료비 : 23,682 ÷ 2.45 = 9,666</t>
  </si>
  <si>
    <t>표준102참조</t>
  </si>
  <si>
    <t>계선주설치</t>
  </si>
  <si>
    <t xml:space="preserve"> 노무비 : 367,903</t>
  </si>
  <si>
    <t xml:space="preserve"> q = 1.0×1.85÷0.8 = 2.31 ㎥  f = 0.9   E = 0.8   Cm = 5.1분</t>
  </si>
  <si>
    <t xml:space="preserve">  노무비 : 100,403 ÷ 4.66 = 21,545</t>
  </si>
  <si>
    <t>L=200-400</t>
  </si>
  <si>
    <t>제170호표</t>
  </si>
  <si>
    <t>표준73참조</t>
  </si>
  <si>
    <t>84</t>
  </si>
  <si>
    <t xml:space="preserve"> q1 = 1개     E = 0.9     cms = 18분</t>
  </si>
  <si>
    <t xml:space="preserve">    E = 0.65   Cm = 20sec(135˚)</t>
  </si>
  <si>
    <t>시공이음</t>
  </si>
  <si>
    <t xml:space="preserve"> 소    계                                            904</t>
  </si>
  <si>
    <t xml:space="preserve">       t1+t2+t3</t>
  </si>
  <si>
    <t xml:space="preserve"> 경  비 :  27,017 ÷ 335.46 =   80</t>
  </si>
  <si>
    <t xml:space="preserve">    계   : 136,367</t>
  </si>
  <si>
    <t xml:space="preserve"> t3 = cms×q1÷0.8 = 13.75분</t>
  </si>
  <si>
    <t>D=25mm</t>
  </si>
  <si>
    <t>D=100mm 이하(굴삭기(무한궤도 1.0㎥), 잠수조)</t>
  </si>
  <si>
    <t xml:space="preserve">    직접인건비(고급기술자 노임 × 작성 인수 × 작성 일수) + 제경비(직접인건비의 110~130%)</t>
  </si>
  <si>
    <t xml:space="preserve"> 경  비 : 20,985 × 1 = 20,985</t>
  </si>
  <si>
    <t>단산65참조</t>
  </si>
  <si>
    <t xml:space="preserve"> q1 = 1개     E = 0.9     cms = 13분</t>
  </si>
  <si>
    <t>D=100mm 이하(굴삭기(무한궤도 1.0㎥), 잠수조)</t>
  </si>
  <si>
    <t xml:space="preserve"> Q=1/Q1= 19.61 ㎡/hr</t>
  </si>
  <si>
    <t>제56호표</t>
  </si>
  <si>
    <t>D=25mm</t>
  </si>
  <si>
    <t>61</t>
  </si>
  <si>
    <t xml:space="preserve"> 재료비 : 6,462 + 4,467 + 218 + 290 = 11,437</t>
  </si>
  <si>
    <t>무기질 중방식도장(현장)</t>
  </si>
  <si>
    <t>제1호표</t>
  </si>
  <si>
    <t xml:space="preserve">   계   : 19,097</t>
  </si>
  <si>
    <t xml:space="preserve">  감 액 : 33,430,000원÷1.1 = 30,390,909원</t>
  </si>
  <si>
    <t xml:space="preserve"> 블록대선적재(1회)(20톤초과~25톤이하(크레인35톤)[개]  *표준32참조*</t>
  </si>
  <si>
    <t xml:space="preserve">  1) 토질A-01. 남서측호안구간 DCM해측단주(5m) 2열을 1열로 최적화하자.</t>
  </si>
  <si>
    <t xml:space="preserve">  재료비 :  58,912 × 1 =  58,912</t>
  </si>
  <si>
    <t>굴삭기(무한궤도)</t>
  </si>
  <si>
    <t xml:space="preserve"> 소  계 :                    9,577</t>
  </si>
  <si>
    <t>Φ25*500</t>
  </si>
  <si>
    <t xml:space="preserve"> Cm11 = Cm1÷(6.0×12.5) = 0.54분</t>
  </si>
  <si>
    <t xml:space="preserve">                                -----------─--------------</t>
  </si>
  <si>
    <t xml:space="preserve"> 노무비 : 5,167 + 10,384 + 603 + 858 + 272 = 17,284</t>
  </si>
  <si>
    <t xml:space="preserve"> 경  비 : 33,525 ÷ 17.47 = 1,919</t>
  </si>
  <si>
    <t>잡철물 제작</t>
  </si>
  <si>
    <t xml:space="preserve"> q = 0.1㎥×1.85 = 0.19㎥    f = 0.9     E = 0.8    Cm = 0.44분</t>
  </si>
  <si>
    <t xml:space="preserve">    노무비 : 1,531 + 935 + 935 + 634 = 4,035</t>
  </si>
  <si>
    <t>압쇄기(펄버라이저)</t>
  </si>
  <si>
    <t xml:space="preserve">  ☞ 65~70톤미만 1일 거치수량(수상) : q = 6개</t>
  </si>
  <si>
    <t xml:space="preserve">    노무비 : 514 + 478 + 717 + 99 = 1,808</t>
  </si>
  <si>
    <t>잡철물 제작</t>
  </si>
  <si>
    <t xml:space="preserve">    계   : 715,290</t>
  </si>
  <si>
    <t xml:space="preserve">  특별인부 : 187,435 ×3인 ÷ 900m = 624</t>
  </si>
  <si>
    <t xml:space="preserve">  소  계 :                   30,215</t>
  </si>
  <si>
    <t xml:space="preserve"> Cm = t1+t2+t3+t4+t5 = 77.55분</t>
  </si>
  <si>
    <t xml:space="preserve"> 재료비 : 1,211 + 832 + 218 = 2,261</t>
  </si>
  <si>
    <t>50W/5m</t>
  </si>
  <si>
    <t>일위177참조</t>
  </si>
  <si>
    <t>표준86참조</t>
  </si>
  <si>
    <t xml:space="preserve">               T</t>
  </si>
  <si>
    <t>중도리 (PURLIN)</t>
  </si>
  <si>
    <t xml:space="preserve">  예선 (119kW:GRAB)</t>
  </si>
  <si>
    <t>보호압사석(해상수상,백호)</t>
  </si>
  <si>
    <t xml:space="preserve"> D = 1.5m{쇄암깊이}    S = 2.0㎡{1본당 쇄암면적}</t>
  </si>
  <si>
    <t>중도리 (PURLIN)</t>
  </si>
  <si>
    <t xml:space="preserve"> Cm11 = Cm1÷(2.5×12.5) = 2분</t>
  </si>
  <si>
    <t xml:space="preserve"> Q=1/Q1= 12.82 ㎡/hr</t>
  </si>
  <si>
    <t>50W/5m</t>
  </si>
  <si>
    <t xml:space="preserve"> 경  비 :  16,253 ÷ 12.39 =   1,311</t>
  </si>
  <si>
    <t xml:space="preserve">  경  비 :  9,909 ÷ 0.72 = 13,762</t>
  </si>
  <si>
    <t>5</t>
  </si>
  <si>
    <t>제185호표</t>
  </si>
  <si>
    <t xml:space="preserve"> 소  계 :                 106,639</t>
  </si>
  <si>
    <t xml:space="preserve"> 3) 치즐소모비</t>
  </si>
  <si>
    <t xml:space="preserve">       V11  V12</t>
  </si>
  <si>
    <t xml:space="preserve"> N = ─────────── = 0.907회/hr</t>
  </si>
  <si>
    <t>견적78참조</t>
  </si>
  <si>
    <t>25</t>
  </si>
  <si>
    <t>제7호표</t>
  </si>
  <si>
    <t xml:space="preserve">  Q = N×qr×Ea = 250.43 ㎥/hr</t>
  </si>
  <si>
    <t xml:space="preserve">    경  비 :  1,767 ÷ 16.88 =    104</t>
  </si>
  <si>
    <t>제50호표</t>
  </si>
  <si>
    <t>단산63참조</t>
  </si>
  <si>
    <t xml:space="preserve"> Q = Cm11+Cm22+Cm33×0.2 = 5.28분</t>
  </si>
  <si>
    <t xml:space="preserve"> 3. 굴삭기(무한궤도) (0.6㎥)</t>
  </si>
  <si>
    <t xml:space="preserve">       V11  V12</t>
  </si>
  <si>
    <t xml:space="preserve"> 2) 2차 다짐 {동다짐기 + 다짐판(20TON) + DROP HEIGHT(10)}</t>
  </si>
  <si>
    <t>KSM-6080(백색,R5)</t>
  </si>
  <si>
    <t>부대공</t>
  </si>
  <si>
    <t xml:space="preserve"> 재료비 : 423 + 308 + 739 = 1,470</t>
  </si>
  <si>
    <t>철근 운반비</t>
  </si>
  <si>
    <t>입도조정기층포설및다짐</t>
  </si>
  <si>
    <t xml:space="preserve"> Q = ─────── = 17.47㎥/hr</t>
  </si>
  <si>
    <t>제176호표</t>
  </si>
  <si>
    <t xml:space="preserve"> 노무비 : 963 + 669 = 1,632</t>
  </si>
  <si>
    <t>소계÷2.5M</t>
  </si>
  <si>
    <t>표준104참조</t>
  </si>
  <si>
    <t xml:space="preserve"> 67.5Ton×q÷0.9 = 450Ton</t>
  </si>
  <si>
    <t>SEP Barge 임대 및 운영비</t>
  </si>
  <si>
    <t xml:space="preserve"> Q = ───── = 1.1개/hr</t>
  </si>
  <si>
    <t>기계기구 대운반</t>
  </si>
  <si>
    <t>5.사석투하(육상수상,크램셀)(0.03㎥이하)[㎥]</t>
  </si>
  <si>
    <t xml:space="preserve">      계   : 5,095</t>
  </si>
  <si>
    <t xml:space="preserve">   경  비 :  209 × 0.078 = 16</t>
  </si>
  <si>
    <t xml:space="preserve">      (1,269,925) × 30% = 380,977</t>
  </si>
  <si>
    <t>40.동치환(북측배수호안)(치환두께 4.0m이하)[㎡]</t>
  </si>
  <si>
    <t>견적54참조</t>
  </si>
  <si>
    <t>제200호표</t>
  </si>
  <si>
    <t xml:space="preserve">   계   : 13,940</t>
  </si>
  <si>
    <t>부 자 재</t>
  </si>
  <si>
    <t xml:space="preserve">    노무비 : 868 + 1,218 + 784 = 2,870</t>
  </si>
  <si>
    <t xml:space="preserve">   계   : 14,748</t>
  </si>
  <si>
    <t xml:space="preserve"> q = 17.79×8hr = 142.32㎥   L = 1.0km         t = 35분</t>
  </si>
  <si>
    <t xml:space="preserve"> q = 1.0㎥   k = 0.55    f = 0.9    E = 0.45    Cm = 19초 {90˚}</t>
  </si>
  <si>
    <t>보호압사석(육상수중,크람셀)</t>
  </si>
  <si>
    <t>각종(굴삭기(무한궤도1.0㎥))</t>
  </si>
  <si>
    <t>각종(굴삭기(무한궤도 2.0㎥)</t>
  </si>
  <si>
    <t xml:space="preserve">  마무리다짐                   20            5           2           무시</t>
  </si>
  <si>
    <t>철    근</t>
  </si>
  <si>
    <t xml:space="preserve"> 재료비 : 55,862 ÷ 14.94 = 3,739.08 ×c = 186</t>
  </si>
  <si>
    <t xml:space="preserve">  8) 항만B-04.바다숲 조성을 위한 잘피이식 대신 해조류로 변경하자</t>
  </si>
  <si>
    <t>구조용강관(백관)</t>
  </si>
  <si>
    <t>구조용강관(백관)</t>
  </si>
  <si>
    <t xml:space="preserve"> 노무비 :  5,304 × 1 = 5,304</t>
  </si>
  <si>
    <t>일위101참조</t>
  </si>
  <si>
    <t xml:space="preserve"> Cm11 = Cm1÷(2.5×12.5) = 2.72분</t>
  </si>
  <si>
    <t xml:space="preserve"> 소  계 :                   2,765</t>
  </si>
  <si>
    <t xml:space="preserve"> 재료비 : 66,323 + 657 + 261 + 340 = 67,581</t>
  </si>
  <si>
    <t>일위201참조</t>
  </si>
  <si>
    <t>피복석고르기(해상수중)</t>
  </si>
  <si>
    <t xml:space="preserve"> 경  비 : 2,532 + 3 + 1 = 2,536</t>
  </si>
  <si>
    <t>적출장블록제작(SB4)</t>
  </si>
  <si>
    <t>제26호표</t>
  </si>
  <si>
    <t xml:space="preserve">  재료비 : 10,648 × 0.014 = 149</t>
  </si>
  <si>
    <t>65</t>
  </si>
  <si>
    <t>ton</t>
  </si>
  <si>
    <t xml:space="preserve"> 경  비 : 10,775 + 17,098 + 10,928 + 16,469 + 77,230 = 132,500</t>
  </si>
  <si>
    <t>통행안전시설비</t>
  </si>
  <si>
    <t xml:space="preserve">  Td = 24Ton       {덤프트럭의 적재중량}     ts = 4.1분       {덤프트럭의 대선적하시간}</t>
  </si>
  <si>
    <t xml:space="preserve"> Q = 1÷(T÷(a×6)) = 12.39㎡/hr</t>
  </si>
  <si>
    <t>잡석부설</t>
  </si>
  <si>
    <t>택코팅</t>
  </si>
  <si>
    <t xml:space="preserve">        L    L</t>
  </si>
  <si>
    <t>100HW×9T,STS 316</t>
  </si>
  <si>
    <t xml:space="preserve">  나. 굴삭기(타이어형)(0.6㎥)</t>
  </si>
  <si>
    <t>압축강도</t>
  </si>
  <si>
    <t xml:space="preserve">  감 액 : 43,010,000원÷1.1 = 39,100,000원</t>
  </si>
  <si>
    <t xml:space="preserve">    Q = ────────── = 55.11 ㎥/hr</t>
  </si>
  <si>
    <t>시추조사(육상)</t>
  </si>
  <si>
    <t xml:space="preserve">  8,155 × 3% = 244</t>
  </si>
  <si>
    <t xml:space="preserve"> 노무비 : 47,849 ÷ 20.89 = 2,290</t>
  </si>
  <si>
    <t>80</t>
  </si>
  <si>
    <t>견적118참조</t>
  </si>
  <si>
    <t>견적7참조</t>
  </si>
  <si>
    <t>열연강판(후판)</t>
  </si>
  <si>
    <t>제100호표</t>
  </si>
  <si>
    <t>잡석부설</t>
  </si>
  <si>
    <t>각종(굴삭기(무한궤도 1.0㎥))</t>
  </si>
  <si>
    <t>프리즘타켓용</t>
  </si>
  <si>
    <t>0.2×0.16×2.1</t>
  </si>
  <si>
    <t xml:space="preserve"> 노무비 : 47,849 ÷ 6.82 = 7,015</t>
  </si>
  <si>
    <t xml:space="preserve">  노무비 : 9,501 + 1,674 = 11,175</t>
  </si>
  <si>
    <t>66.무수축몰탈[㎥]</t>
  </si>
  <si>
    <t xml:space="preserve"> 경  비 : 105,510 ÷ 8.77 = 12,030</t>
  </si>
  <si>
    <t xml:space="preserve">  5) 토질A-05. 사질토 구간 동다짐 범위 최적화하자</t>
  </si>
  <si>
    <t>0.2×0.16×2.1</t>
  </si>
  <si>
    <t xml:space="preserve">  소  계 :                 121,974</t>
  </si>
  <si>
    <t>각종(굴삭기(무한궤도 1.0㎥))</t>
  </si>
  <si>
    <t xml:space="preserve">  노무비 : 80,323 ÷ 59.51 = 1,349</t>
  </si>
  <si>
    <t xml:space="preserve">    재료비 :  43,799 × 0.005 = 218</t>
  </si>
  <si>
    <t xml:space="preserve">   감액 : 160,510,000원÷1.1 = 145,918,182원</t>
  </si>
  <si>
    <t xml:space="preserve"> 노무비 : 100,403 ÷ 12.39 = 8,103</t>
  </si>
  <si>
    <t>스틸그레이팅</t>
  </si>
  <si>
    <t>제174호표</t>
  </si>
  <si>
    <t xml:space="preserve">  비 계 공 : 262,297 ×0.026인 = 6,819</t>
  </si>
  <si>
    <t xml:space="preserve">   ------------------------</t>
  </si>
  <si>
    <t xml:space="preserve"> t3 = cms×q1÷0.8 = 17.5분</t>
  </si>
  <si>
    <t xml:space="preserve"> 보통인부 : 148,510×(0.2인÷8hr)×(1.57/60) = 97</t>
  </si>
  <si>
    <t xml:space="preserve"> 소  계 :                     2,238</t>
  </si>
  <si>
    <t xml:space="preserve">   노무비 :  120,749 × 0.045 = 5,433</t>
  </si>
  <si>
    <t>라. 해상 거치</t>
  </si>
  <si>
    <t>0.1~1.0㎥급 이하(크레인10톤)</t>
  </si>
  <si>
    <t xml:space="preserve">  Q = N×qr = 14.56㎥/hr</t>
  </si>
  <si>
    <t xml:space="preserve">  &lt; 2021년 품셈 개정(신설) &gt;</t>
  </si>
  <si>
    <t>0.1~1.0㎥급 이하(크레인10톤)</t>
  </si>
  <si>
    <t xml:space="preserve">  Q = N×qr = 14.56㎥/hr</t>
  </si>
  <si>
    <t>특급품질관리원</t>
  </si>
  <si>
    <t xml:space="preserve"> 37.5Ton×q÷0.9 = 250Ton</t>
  </si>
  <si>
    <t>일위2참조</t>
  </si>
  <si>
    <t>제52호표</t>
  </si>
  <si>
    <t xml:space="preserve"> 노무비 : 100,403 ÷ 11.43 = 8,784</t>
  </si>
  <si>
    <t xml:space="preserve"> 재료비 : 21,278 ÷ 6,456.52 ×30ℓ×To = 77</t>
  </si>
  <si>
    <t>특급품질관리원</t>
  </si>
  <si>
    <t>0.5㎥급(H=0~15m)</t>
  </si>
  <si>
    <t xml:space="preserve">  1차다짐       ㉠             20           15          16          768.0</t>
  </si>
  <si>
    <t>제5호표</t>
  </si>
  <si>
    <t>표준9참조</t>
  </si>
  <si>
    <t xml:space="preserve"> 노무비 : 265,676 ÷100.26  = 2,649</t>
  </si>
  <si>
    <t>가. 크레인 취업</t>
  </si>
  <si>
    <t xml:space="preserve">  경  비 :  16,253 ÷ 59.51 ×c =  40</t>
  </si>
  <si>
    <t xml:space="preserve">  N = ────────────── = 0.97회/hr</t>
  </si>
  <si>
    <t xml:space="preserve"> Q = N×q×E = 109.68㎥/hr</t>
  </si>
  <si>
    <t xml:space="preserve">  나. 진동로울러(핸드가이드식)(0.7Ton)</t>
  </si>
  <si>
    <t xml:space="preserve">    재료비 : 376</t>
  </si>
  <si>
    <t>계측관리(특급기술자)</t>
  </si>
  <si>
    <t>제187호표</t>
  </si>
  <si>
    <t>해상작업기지블록제작(TYPE-C1)</t>
  </si>
  <si>
    <t xml:space="preserve"> Q = ─────── = 7.21㎥/hr</t>
  </si>
  <si>
    <t>2.48B×1.7H×3.0L</t>
  </si>
  <si>
    <t xml:space="preserve">   소  계 :                10,213</t>
  </si>
  <si>
    <t>표준84참조</t>
  </si>
  <si>
    <t>계측관리(특급기술자)</t>
  </si>
  <si>
    <t xml:space="preserve">  재료비 :   45,542 × 1 =   45,542</t>
  </si>
  <si>
    <t xml:space="preserve">  노무비 : 120,484 ÷ 59.51 ×c = 303</t>
  </si>
  <si>
    <t xml:space="preserve">  1차다짐       ㉠             20          15           16          768.0</t>
  </si>
  <si>
    <t>50부 까지,백상지,16절</t>
  </si>
  <si>
    <t xml:space="preserve">  N = ────────────── = 0.97회/hr</t>
  </si>
  <si>
    <t xml:space="preserve">  Q1 = ────────= 15.67 ×2대 = 31.34 ㎥/hr</t>
  </si>
  <si>
    <t>40</t>
  </si>
  <si>
    <t xml:space="preserve"> 소    계                                            355</t>
  </si>
  <si>
    <t xml:space="preserve"> R = ───── = 0.52</t>
  </si>
  <si>
    <t xml:space="preserve"> 노무비 : 8,103 + 6,929 = 15,032</t>
  </si>
  <si>
    <t>품질시험비</t>
  </si>
  <si>
    <t>1350×1350×2T</t>
  </si>
  <si>
    <t>본선 포설</t>
  </si>
  <si>
    <t>안전점검비용</t>
  </si>
  <si>
    <t>A1050,t=3mm</t>
  </si>
  <si>
    <t>견적89참조</t>
  </si>
  <si>
    <t xml:space="preserve">  Em = 0.45        {투하장비 작업효율}</t>
  </si>
  <si>
    <t>본선 포설</t>
  </si>
  <si>
    <t xml:space="preserve"> 재료비 : 1,816 + 1,270 + 218 + 290 = 3,594</t>
  </si>
  <si>
    <t xml:space="preserve">    보통인부 : 148,510 × 0.07인 ÷ 2.5m = 4,158</t>
  </si>
  <si>
    <t xml:space="preserve">      계   : 7,688</t>
  </si>
  <si>
    <t>방충재(OV-Type)</t>
  </si>
  <si>
    <t>나. 지주설치(강관지주) &lt; 2017년 개정품셈 적용&gt;</t>
  </si>
  <si>
    <t xml:space="preserve">  노무비 : 80,323 ÷ 100.26 = 801</t>
  </si>
  <si>
    <t xml:space="preserve">  경  비 : 1,129 + 237 = 1,366</t>
  </si>
  <si>
    <t xml:space="preserve">                   T</t>
  </si>
  <si>
    <t>25-30-120</t>
  </si>
  <si>
    <t xml:space="preserve">    보통인부 : 148,510 ×1인 ÷ Qd = 550</t>
  </si>
  <si>
    <t>방충재(OV-Type)</t>
  </si>
  <si>
    <t xml:space="preserve"> 경  비 : 30,761 ÷ 15.65 = 1,965</t>
  </si>
  <si>
    <t xml:space="preserve"> 측량초급기능사 : 142,459×(0.1인÷8hr)×(5.01/60) = 148</t>
  </si>
  <si>
    <t>견적5참조</t>
  </si>
  <si>
    <t>제102호표</t>
  </si>
  <si>
    <t xml:space="preserve">  재료비 :  59,206 ÷ 5.82 = 10,172</t>
  </si>
  <si>
    <t>단위</t>
  </si>
  <si>
    <t>데이터로거 외 기타부속품</t>
  </si>
  <si>
    <t xml:space="preserve"> 경  비 : 14,949 + 2,056 = 17,005</t>
  </si>
  <si>
    <t xml:space="preserve">     ((L1/Va)+(L1/Vb))·60 +t</t>
  </si>
  <si>
    <t xml:space="preserve"> t1 = ──── = 18.88분</t>
  </si>
  <si>
    <t xml:space="preserve">  재료비 : 260,177 ÷ 250.43 = 1,038</t>
  </si>
  <si>
    <t xml:space="preserve"> 경  비 : 5,907 + 9 + 1 + 176 = 6,093</t>
  </si>
  <si>
    <t xml:space="preserve">    보통인부 : 148,510 × 19.1일[육상작업일수/월]×25개월 ×1인 = 70,913,525</t>
  </si>
  <si>
    <t xml:space="preserve">     시간당 시공량 : Q = Qd ÷ 8hr =  31.25 ㎡/hr</t>
  </si>
  <si>
    <t xml:space="preserve">  재료비 : 260,177 ÷ 250.43 = 1,038</t>
  </si>
  <si>
    <t xml:space="preserve">     계   : 281,418,182</t>
  </si>
  <si>
    <t xml:space="preserve"> 노무비 : 100,403 ÷ 103.27 = 972</t>
  </si>
  <si>
    <t xml:space="preserve"> 노무비 : 101,370 × 1 = 101,370</t>
  </si>
  <si>
    <t>제24호표</t>
  </si>
  <si>
    <t>데이터로거 외 기타부속품</t>
  </si>
  <si>
    <t>단산17참조</t>
  </si>
  <si>
    <t>일위203참조</t>
  </si>
  <si>
    <t xml:space="preserve"> Cm11 = Cm1÷(2.5×12.5) = 1.52분</t>
  </si>
  <si>
    <t xml:space="preserve"> 노무비 : 352,958,320 + 265,150,600 = 618,108,920</t>
  </si>
  <si>
    <t xml:space="preserve"> 생산공장상차도 (전남 광양시 광양읍 덕내리 297-2)</t>
  </si>
  <si>
    <t>개월</t>
  </si>
  <si>
    <t xml:space="preserve"> Q = Cm11+Cm22 ×0.2 = 2.08분</t>
  </si>
  <si>
    <t xml:space="preserve">  노무비 : 100,403 ÷ 4.37 = 22,975</t>
  </si>
  <si>
    <t xml:space="preserve"> 재료비 : 18,741 × 1 = 18,741</t>
  </si>
  <si>
    <t xml:space="preserve">    경  비 :  6,623 ÷ 37.5 =  176</t>
  </si>
  <si>
    <t>다. 합  계</t>
  </si>
  <si>
    <t xml:space="preserve">  노무비 : 100,403 ÷ 4.37 = 22,975</t>
  </si>
  <si>
    <t xml:space="preserve"> 소  계 :             2,013</t>
  </si>
  <si>
    <t>다. 합  계</t>
  </si>
  <si>
    <t xml:space="preserve">  c = T ÷ H = 0.25hr</t>
  </si>
  <si>
    <t>제158호표</t>
  </si>
  <si>
    <t>이동식/고정형 CCTV</t>
  </si>
  <si>
    <t>견적56참조</t>
  </si>
  <si>
    <t xml:space="preserve">       (L/V1+L/V3)×2×60+t</t>
  </si>
  <si>
    <t xml:space="preserve">  T2 = 0.25분 {BOOM SWING시간}}</t>
  </si>
  <si>
    <t>M</t>
  </si>
  <si>
    <t>제202호표</t>
  </si>
  <si>
    <t xml:space="preserve">  노무비 : 801 + 252 = 1,053</t>
  </si>
  <si>
    <t xml:space="preserve"> 3. 덤프트럭(2.5Ton)</t>
  </si>
  <si>
    <t xml:space="preserve">    재료비 : 21,901 ÷ 16.88 =   1,297</t>
  </si>
  <si>
    <t xml:space="preserve"> 노무비 : 112,494 + 88,573 + 145,498 + 595,344 = 941,909</t>
  </si>
  <si>
    <t xml:space="preserve">  증액 : -2,978,740,000원÷1.1 = -2,707,945,454원</t>
  </si>
  <si>
    <t>면</t>
  </si>
  <si>
    <t>65*65,6T</t>
  </si>
  <si>
    <t>보도용 블록 장비사용 철거</t>
  </si>
  <si>
    <t>65*65,6T</t>
  </si>
  <si>
    <t xml:space="preserve">  노무비 : 304,476 + 19,686 + 19,323 = 343,485</t>
  </si>
  <si>
    <t>되메우기 및 다짐</t>
  </si>
  <si>
    <t>집수정(TYPE-1)</t>
  </si>
  <si>
    <t>견적98참조</t>
  </si>
  <si>
    <t xml:space="preserve">  4) 구조A-04. 가설교량 강관파일 해상이음을 육상이음으로 변경하자</t>
  </si>
  <si>
    <t>Wood Pannel</t>
  </si>
  <si>
    <t xml:space="preserve">  (싣는시간)</t>
  </si>
  <si>
    <t>제19호표</t>
  </si>
  <si>
    <t xml:space="preserve">  E = 0.8       T = 60분</t>
  </si>
  <si>
    <t xml:space="preserve"> 노무비 : 81,317 ÷ 44.34 = 1,833</t>
  </si>
  <si>
    <t xml:space="preserve"> Cm = t1+t2+t3+t4 = 61.49분</t>
  </si>
  <si>
    <t>다 웰 바</t>
  </si>
  <si>
    <t xml:space="preserve"> 경  비 : 10,928 × 1 = 10,928</t>
  </si>
  <si>
    <t>피복석(대선상차도)</t>
  </si>
  <si>
    <t xml:space="preserve">   계   : 45,484</t>
  </si>
  <si>
    <t>표준95참조</t>
  </si>
  <si>
    <t xml:space="preserve">  소  계 :                515,696</t>
  </si>
  <si>
    <t>부상토굴착(그래브준설선3.0㎥급)</t>
  </si>
  <si>
    <t>피복석(대선상차도)</t>
  </si>
  <si>
    <t xml:space="preserve"> 마.작업인부</t>
  </si>
  <si>
    <t>제196호표</t>
  </si>
  <si>
    <t xml:space="preserve">   계   : 17,377</t>
  </si>
  <si>
    <t xml:space="preserve"> 경  비 : 744 + 42 + 1,732 + 143 + 1,883 + 2,700 + 85 = 7,329</t>
  </si>
  <si>
    <t xml:space="preserve"> q = 24/2.60×1.85 = 17.08   n = 1.0÷(0.4×1.85) = 1.35개/㎥</t>
  </si>
  <si>
    <t>견적127참조</t>
  </si>
  <si>
    <t xml:space="preserve">      60·q·f·E</t>
  </si>
  <si>
    <t xml:space="preserve">   감액 : 248,240,000원÷1.1 = 225,672,727원</t>
  </si>
  <si>
    <t xml:space="preserve">    A = 9,300,000,000원    {가설교량 하부공의 순공사원가}</t>
  </si>
  <si>
    <t xml:space="preserve">      60·q·f·E</t>
  </si>
  <si>
    <t>52개월기준</t>
  </si>
  <si>
    <t xml:space="preserve"> q = 15.67㎥/hr×8hr = 125.36㎥    L = 1.0km     t = 35분</t>
  </si>
  <si>
    <t xml:space="preserve"> q = 18.65×8hr = 149.2 18.65×8 = 149.2㎥   L = 1.0km         t = 35분</t>
  </si>
  <si>
    <t xml:space="preserve">         L1   L1   L2   L2</t>
  </si>
  <si>
    <t xml:space="preserve"> ☞ 대선규격 산정</t>
  </si>
  <si>
    <t>86</t>
  </si>
  <si>
    <t xml:space="preserve">  인부소계 : 3,216</t>
  </si>
  <si>
    <t>제43호표</t>
  </si>
  <si>
    <t>보호박스</t>
  </si>
  <si>
    <t>일위197참조</t>
  </si>
  <si>
    <t>63</t>
  </si>
  <si>
    <t>표준66참조</t>
  </si>
  <si>
    <t xml:space="preserve"> ※ 일당 시공량 : Qd = 600m/일</t>
  </si>
  <si>
    <t>82.건설기술자 인건비[식]</t>
  </si>
  <si>
    <t>16mm이하</t>
  </si>
  <si>
    <t>보호박스</t>
  </si>
  <si>
    <t xml:space="preserve">  Q2 = ───────  = 17.47 ㎥/hr ×2대 = 34.94 ㎥/hr</t>
  </si>
  <si>
    <t>무근콘크리트깨기 및 상차</t>
  </si>
  <si>
    <t xml:space="preserve">  Q = ────────── = 55.91㎥/hr</t>
  </si>
  <si>
    <t xml:space="preserve">   계   : 16,212</t>
  </si>
  <si>
    <t>단가산출총괄표</t>
  </si>
  <si>
    <t>15*15, 1.2T</t>
  </si>
  <si>
    <t>시추조사(DCM구간)</t>
  </si>
  <si>
    <t xml:space="preserve"> 경  비 :  16,253 ÷ 91.26 =   178</t>
  </si>
  <si>
    <t xml:space="preserve"> 재료비 :     754 × 1 =    754</t>
  </si>
  <si>
    <t>제165호표</t>
  </si>
  <si>
    <t xml:space="preserve">    계   : 1,901</t>
  </si>
  <si>
    <t>사석투하(육상수상,크램셀)</t>
  </si>
  <si>
    <t xml:space="preserve"> 측량초급기능사 : 142,459×(0.1인÷8hr)×(5.97/60) = 177</t>
  </si>
  <si>
    <t xml:space="preserve"> 재료비 :  5,009 × 1 =  5,009</t>
  </si>
  <si>
    <t xml:space="preserve">    재료비 : 191 + 182 + 53 = 426</t>
  </si>
  <si>
    <t xml:space="preserve"> E = 0.45     Cm = 21sec (135˚)</t>
  </si>
  <si>
    <t xml:space="preserve">    포 장 공 : 225,104 ×2.0인 ÷ Qd = 1,500</t>
  </si>
  <si>
    <t xml:space="preserve"> 1) 운 반 (대선 (500Ton)) : 적출장~거치현장</t>
  </si>
  <si>
    <t xml:space="preserve"> 소  계 :                12,729</t>
  </si>
  <si>
    <t>필터사석(석산상차도)</t>
  </si>
  <si>
    <t xml:space="preserve"> 노무비 : 47,849 ÷ 1.05 = 45,570</t>
  </si>
  <si>
    <t>3</t>
  </si>
  <si>
    <t>적출장블록제작(SB1)</t>
  </si>
  <si>
    <t xml:space="preserve"> Q = ─────── = 7.3㎥/hr</t>
  </si>
  <si>
    <t xml:space="preserve">  4) 토질A-04. 층별침하계를 삭제하자(간극수압계 포함)</t>
  </si>
  <si>
    <t>제213호표</t>
  </si>
  <si>
    <t>시추조사,육상</t>
  </si>
  <si>
    <t>동다짐</t>
  </si>
  <si>
    <t>제149호표</t>
  </si>
  <si>
    <t>RSC-3</t>
  </si>
  <si>
    <t>기초잡석부설(육상수상)</t>
  </si>
  <si>
    <t xml:space="preserve"> n = q/(qt×K)= 15.53회 {사이클 회수}</t>
  </si>
  <si>
    <t>T=30cm미만</t>
  </si>
  <si>
    <t xml:space="preserve">  1차다짐       ㉠             20          15           13          624.0</t>
  </si>
  <si>
    <t>합  계</t>
  </si>
  <si>
    <t xml:space="preserve">  소  계 :                   3,292</t>
  </si>
  <si>
    <t xml:space="preserve">  소  계 :                   42,122</t>
  </si>
  <si>
    <t>각종(불도저 19톤)</t>
  </si>
  <si>
    <t xml:space="preserve"> 노무비 : 4,691 + 9,418 + 603 + 776 + 272 = 15,760</t>
  </si>
  <si>
    <t>각종(불도저 19톤)</t>
  </si>
  <si>
    <t>88</t>
  </si>
  <si>
    <t>제35호표</t>
  </si>
  <si>
    <t xml:space="preserve">  소  계 :                395,423</t>
  </si>
  <si>
    <t>M20*500</t>
  </si>
  <si>
    <t xml:space="preserve"> 재료비 : 198,925</t>
  </si>
  <si>
    <t xml:space="preserve">    보통인부 : 148,510 × 1 인 ÷ Qd =  247</t>
  </si>
  <si>
    <t xml:space="preserve"> 3. 덤프트럭 (2.5Ton)</t>
  </si>
  <si>
    <t>침하핀 설치비</t>
  </si>
  <si>
    <t xml:space="preserve">  9,501 × 3% = 285</t>
  </si>
  <si>
    <t xml:space="preserve"> 노무비 : 88,573 × 1 = 88,573</t>
  </si>
  <si>
    <t>70.보도용 블록 장비사용 철거(A-Type)[㎡]</t>
  </si>
  <si>
    <t>침하핀 설치비</t>
  </si>
  <si>
    <t>해상작업기지블록제작(TYPE-C)</t>
  </si>
  <si>
    <t xml:space="preserve">  경  비 : 1,750 ÷ 51.86 = 33</t>
  </si>
  <si>
    <t xml:space="preserve">  t1 = (qr÷Q1)×60 = 1,288.5   {적재시간}</t>
  </si>
  <si>
    <t xml:space="preserve">  Cm1 = T1+T2+T3+(22회×T4) = 85분</t>
  </si>
  <si>
    <t xml:space="preserve"> 노무비 : 855 + 118 + 1,997 = 2,970</t>
  </si>
  <si>
    <t>제113호표</t>
  </si>
  <si>
    <t xml:space="preserve">    보통인부 : 148,510 ×1.0인 ÷ Qd = 92</t>
  </si>
  <si>
    <t xml:space="preserve"> q = 16.95×8hr = 135.6㎥    L = 1.0km         t = 35분</t>
  </si>
  <si>
    <t xml:space="preserve"> 재료비 :  54,067 ÷ 335.46 =   161</t>
  </si>
  <si>
    <t>노 무 비</t>
  </si>
  <si>
    <t xml:space="preserve">  경  비 :  16,253 ÷ 38.07 =   426</t>
  </si>
  <si>
    <t xml:space="preserve">          V3    T</t>
  </si>
  <si>
    <t>71.보차도 및 도로경계블록 철거(A-Type, 500mm미만(폭+높이))[M]</t>
  </si>
  <si>
    <t xml:space="preserve"> 특급기술자 : 308,530×1인×22일 = 6,787,660</t>
  </si>
  <si>
    <t xml:space="preserve"> 재료비 :     423 × 1 =    423</t>
  </si>
  <si>
    <t>다짐두께 2.5m이하</t>
  </si>
  <si>
    <t xml:space="preserve">  소  계 :                       19</t>
  </si>
  <si>
    <t>일위148참조</t>
  </si>
  <si>
    <t>육상용,30톤급</t>
  </si>
  <si>
    <t xml:space="preserve">    노무비 : 47,849 ÷ 61 = 784</t>
  </si>
  <si>
    <t xml:space="preserve">  Q = N×q×E = 4.37개/hr</t>
  </si>
  <si>
    <t xml:space="preserve">  1. 가설구조물의 구조적 안전성 확인비용</t>
  </si>
  <si>
    <t>TYPE-A</t>
  </si>
  <si>
    <t>표준10참조</t>
  </si>
  <si>
    <t>23</t>
  </si>
  <si>
    <t xml:space="preserve">    W/C    : 25 - 30%</t>
  </si>
  <si>
    <t>사석정리</t>
  </si>
  <si>
    <t xml:space="preserve">    계   : 740,562</t>
  </si>
  <si>
    <t>제167호표</t>
  </si>
  <si>
    <t xml:space="preserve"> 소  계 :                   707</t>
  </si>
  <si>
    <t xml:space="preserve"> t1 = cms×q1÷0.8 = 13.75분</t>
  </si>
  <si>
    <t>표준64참조</t>
  </si>
  <si>
    <t>일위195참조</t>
  </si>
  <si>
    <t xml:space="preserve"> 소  계 :                   7,244</t>
  </si>
  <si>
    <t xml:space="preserve">  블록거치(해상수상)(50톤초과~80톤이하(조합기중기선150톤)[개]  *표준89참조*</t>
  </si>
  <si>
    <t>도로용 접착제</t>
  </si>
  <si>
    <t xml:space="preserve"> 피복석투하(육상수중)(0.1~0.4㎥(크레인10톤,잠수조)[㎥]  *표준21참조*</t>
  </si>
  <si>
    <t xml:space="preserve">  Q = 0.014hr/m</t>
  </si>
  <si>
    <t xml:space="preserve">            60분</t>
  </si>
  <si>
    <t>제41호표</t>
  </si>
  <si>
    <t>7.해상기중기 예인 및 피예인(0.4㎥급)[㎥]</t>
  </si>
  <si>
    <t xml:space="preserve">    q = 0.6    f = 0.98 / 1.24 = 0.79    k = 1.1</t>
  </si>
  <si>
    <t>필터사석투하(육상수상)</t>
  </si>
  <si>
    <t xml:space="preserve">  노무비 : 510,419 × 1 = 510,419</t>
  </si>
  <si>
    <t xml:space="preserve">      Cm-(t1+t3)</t>
  </si>
  <si>
    <t xml:space="preserve">      V1     V2</t>
  </si>
  <si>
    <t xml:space="preserve"> 가. 해상 운반 (대선(1,500Ton))</t>
  </si>
  <si>
    <t>48</t>
  </si>
  <si>
    <t xml:space="preserve"> 가. 해상 운반 (대선(1,500Ton))</t>
  </si>
  <si>
    <t>GRID형 다짐판 제작</t>
  </si>
  <si>
    <t xml:space="preserve">   계   : 21,121</t>
  </si>
  <si>
    <t>시추조사</t>
  </si>
  <si>
    <t>도로용 접착제</t>
  </si>
  <si>
    <t xml:space="preserve">  t1 = q×Cm÷E = 90분</t>
  </si>
  <si>
    <t xml:space="preserve">   3) 정기안전점검비</t>
  </si>
  <si>
    <t xml:space="preserve">  경  비 : 12,688 × 0.014 = 177</t>
  </si>
  <si>
    <t xml:space="preserve">  T4 = t1+t2+t3+t4 = 3.05분 {동다짐 시간}</t>
  </si>
  <si>
    <t>제194호표</t>
  </si>
  <si>
    <t xml:space="preserve"> N = ───── = 0.057회/hr</t>
  </si>
  <si>
    <t>일위45참조</t>
  </si>
  <si>
    <t xml:space="preserve">  재료비 : 159 + 18 + 526 + 34 = 737</t>
  </si>
  <si>
    <t>세륜기설치 및 해체</t>
  </si>
  <si>
    <t xml:space="preserve">  나. 진동로울러(핸드가이드식) (0.7Ton)</t>
  </si>
  <si>
    <t>품질관련 문서작성 및 관리에 관련한 비용</t>
  </si>
  <si>
    <t>0.6㎥</t>
  </si>
  <si>
    <t xml:space="preserve">  노무비 : 133,871 ÷ 232.2 = 576</t>
  </si>
  <si>
    <t>물(상수도)</t>
  </si>
  <si>
    <t xml:space="preserve"> E = 0.8     T = 60분     V1 = 5.5km/hr     V3 = 12.9km/hr</t>
  </si>
  <si>
    <t xml:space="preserve">    소  계 :                   2,025</t>
  </si>
  <si>
    <t xml:space="preserve">  노무비 : 133,871 ÷ 232.2 = 576</t>
  </si>
  <si>
    <t xml:space="preserve">  </t>
  </si>
  <si>
    <t>55.콘크리트블록운반거치(해상수중:45~50톤)[EA]</t>
  </si>
  <si>
    <t>표준97참조</t>
  </si>
  <si>
    <t xml:space="preserve"> Q = ───────  = 22.58㎥/hr</t>
  </si>
  <si>
    <t>단산81참조</t>
  </si>
  <si>
    <t xml:space="preserve"> 노무비 :  47,849 ÷ 8.77 = 5,455</t>
  </si>
  <si>
    <t xml:space="preserve">    소  계 :                   2,095</t>
  </si>
  <si>
    <t xml:space="preserve"> 경  비 : 80,528 + 41,113 + 39,472 + 211,894 = 373,007</t>
  </si>
  <si>
    <t>단산28참조</t>
  </si>
  <si>
    <t>접속부 고무방사판</t>
  </si>
  <si>
    <t xml:space="preserve"> 노무비 : 47,849 ÷ 14.94 = 3,202</t>
  </si>
  <si>
    <t xml:space="preserve"> 소  계 :                   9,197</t>
  </si>
  <si>
    <t xml:space="preserve"> 14) 시공B-09. 무인 수중드론 및 실시간 수중 모니터링 삭제하자</t>
  </si>
  <si>
    <t xml:space="preserve">  소  계 :                  33</t>
  </si>
  <si>
    <t xml:space="preserve"> 경  비 : 5,380 + 8 + 1 + 176 = 5,565</t>
  </si>
  <si>
    <t xml:space="preserve">    경  비 :  386 × 0.005 = 1</t>
  </si>
  <si>
    <t xml:space="preserve">  t1 = q×Cm÷E = 97.5분</t>
  </si>
  <si>
    <t xml:space="preserve"> 소  계 :              143,391</t>
  </si>
  <si>
    <t xml:space="preserve"> 소  계 :                 13,288</t>
  </si>
  <si>
    <t xml:space="preserve"> 경  비 : 20,503 × 1 = 20,503</t>
  </si>
  <si>
    <t xml:space="preserve">  Cm2 = T1+T2+T3+(2회×T4) = 7.95분</t>
  </si>
  <si>
    <t xml:space="preserve">  재료비 : 260,177 ÷ 232.2 = 1,120</t>
  </si>
  <si>
    <t>표준12참조</t>
  </si>
  <si>
    <t>t=0.1㎜</t>
  </si>
  <si>
    <t>1200×1200</t>
  </si>
  <si>
    <t>제111호표</t>
  </si>
  <si>
    <t xml:space="preserve"> 노무비 : 100,403 ÷ 98.72 = 1,017</t>
  </si>
  <si>
    <t xml:space="preserve">  노무비 : 549,819 + 22,975 + 22,550 = 595,344</t>
  </si>
  <si>
    <t xml:space="preserve">   경  비 : 28,495 ÷4.8 = 5,936</t>
  </si>
  <si>
    <t xml:space="preserve">    노무비 : 47,849 ÷ 200 = 239</t>
  </si>
  <si>
    <t xml:space="preserve"> 노무비 : 57,673 × 1 = 57,673</t>
  </si>
  <si>
    <t>1200×1200</t>
  </si>
  <si>
    <t xml:space="preserve">  t = 35분         {접·이안, 투·인묘시간}  tb = 15분        {접·이안시간}</t>
  </si>
  <si>
    <t xml:space="preserve"> 노무비 : 4,464 + 1,652 = 6,116</t>
  </si>
  <si>
    <t xml:space="preserve"> 재료비 :  50,476 ÷ 12.82 = 3,937</t>
  </si>
  <si>
    <t>폐기물처리비(상차포함)</t>
  </si>
  <si>
    <t xml:space="preserve"> 경  비 : 22,704 ÷ 6.82 = 3,329</t>
  </si>
  <si>
    <t xml:space="preserve"> 노무비 :  47,849 ÷ 9.26 = 5,167</t>
  </si>
  <si>
    <t xml:space="preserve"> 3) 기중기선 피예인 노력비(조합기중기선 (50Ton))</t>
  </si>
  <si>
    <t>문자,기호</t>
  </si>
  <si>
    <t xml:space="preserve">    재료비 : 25,315 ÷ 55.11 = 459</t>
  </si>
  <si>
    <t>문자,기호</t>
  </si>
  <si>
    <t xml:space="preserve"> Q = N×q = 25.65㎥/hr</t>
  </si>
  <si>
    <t>제37호표</t>
  </si>
  <si>
    <t xml:space="preserve"> Q = Cm/60 = 0.029hr/㎡</t>
  </si>
  <si>
    <t xml:space="preserve">  tb = (La/Va+La/Vb)×60 = 104.16 분</t>
  </si>
  <si>
    <t xml:space="preserve">  tb = (La/Va+La/Vb)×60 = 104.16 분</t>
  </si>
  <si>
    <t xml:space="preserve"> 재료비 : 24,907 ÷ 20.89 = 1,192</t>
  </si>
  <si>
    <t xml:space="preserve"> 3) 기중기선 피예인 노력비(조합기중기선 (50Ton))</t>
  </si>
  <si>
    <t xml:space="preserve">   계   : 2,268</t>
  </si>
  <si>
    <t xml:space="preserve">  모래,광양,도착도 (강모래) 28,000 ×1,000kg ÷ 1,600kg = 17,500</t>
  </si>
  <si>
    <t xml:space="preserve"> 재료비 : 13,806 + 19,740 + 26,675 + 26,144 + 96,361 = 182,726</t>
  </si>
  <si>
    <t>표준48참조</t>
  </si>
  <si>
    <t xml:space="preserve">  노무비 : 100,403 ÷ 5.82 = 17,251</t>
  </si>
  <si>
    <t>바. 합 계</t>
  </si>
  <si>
    <t xml:space="preserve">   계   : 2,268</t>
  </si>
  <si>
    <t xml:space="preserve">      (L/V1+L/V3)×2×60+t</t>
  </si>
  <si>
    <t xml:space="preserve">  q = qo ×L = 1.85</t>
  </si>
  <si>
    <t>절토 및 야적</t>
  </si>
  <si>
    <t xml:space="preserve">  5) 시공A-05. Fall Pipe+이동식 오탁방지막을 삭제하자</t>
  </si>
  <si>
    <t xml:space="preserve">  t1 = q×Cm÷E = 110분</t>
  </si>
  <si>
    <t>46</t>
  </si>
  <si>
    <t xml:space="preserve">      (L/V1+L/V3)×2×60+t</t>
  </si>
  <si>
    <t xml:space="preserve">  ※ 1일 시공량 : Qd = 300㎡/일</t>
  </si>
  <si>
    <t>바. 합 계</t>
  </si>
  <si>
    <t xml:space="preserve"> 경  비 : 66,898 × 1 = 66,898</t>
  </si>
  <si>
    <t xml:space="preserve">  N = ────────── =  0.061회/hr</t>
  </si>
  <si>
    <t xml:space="preserve"> 재료비 : 1,139</t>
  </si>
  <si>
    <t xml:space="preserve"> 노무비 :  47,849 ÷ 21.74 = 2,200</t>
  </si>
  <si>
    <t xml:space="preserve"> 아세틸렌(98%(용접용) 20,200 ×0.05kg  = 1,010</t>
  </si>
  <si>
    <t xml:space="preserve">  재료비 : 10,901 ÷ 59.51 ×c = 45</t>
  </si>
  <si>
    <t xml:space="preserve"> 산소(6000ℓ/병) 2.5 × 135ℓ = 337</t>
  </si>
  <si>
    <t xml:space="preserve">   Cm = 5.10분          {1회 사이클 시간}         rt = 2.60             {자연상태 토석의 단위중량}</t>
  </si>
  <si>
    <t xml:space="preserve"> 재료비 : 55,862 ÷ 18.54 × c = 2,440</t>
  </si>
  <si>
    <t>복합매트</t>
  </si>
  <si>
    <t xml:space="preserve">  Cm1 = T1+T2+T3+(10회×T4) = 40.35분</t>
  </si>
  <si>
    <t>제211호표</t>
  </si>
  <si>
    <t xml:space="preserve"> Q = ───── = 0.81개/hr</t>
  </si>
  <si>
    <t>복합매트</t>
  </si>
  <si>
    <t xml:space="preserve"> 2) 마무리 다짐 {동다짐기+다짐판(30TON)+DROP HEIGHT(5M)}</t>
  </si>
  <si>
    <t xml:space="preserve">  재료비 :  59,206 ÷ 100.26 × c = 124</t>
  </si>
  <si>
    <t>9.피복석속고르기 이우선예인 및 피예인노력비(해상수중)(0.5㎥급까지)[㎡]</t>
  </si>
  <si>
    <t xml:space="preserve">  블록거치(해상수중)(40톤초과~50톤이하(조합기중기선100톤,잠수조)[개]  *표준54참조*</t>
  </si>
  <si>
    <t xml:space="preserve">  재료비 : 14,348</t>
  </si>
  <si>
    <t xml:space="preserve">    소  계 :                            2,071</t>
  </si>
  <si>
    <t xml:space="preserve">  노무비 : 66,935 ÷ 41.18 = 1,625</t>
  </si>
  <si>
    <t>제98호표</t>
  </si>
  <si>
    <t>제31호표</t>
  </si>
  <si>
    <t>콘크리트블록운반거치</t>
  </si>
  <si>
    <t xml:space="preserve">      3,600×q×K×f×E</t>
  </si>
  <si>
    <t xml:space="preserve">  Cm2 = T1+T2+T3+(20회×T4) = 77.5분</t>
  </si>
  <si>
    <t xml:space="preserve">     계   : 25,574￦/Ton</t>
  </si>
  <si>
    <t xml:space="preserve"> Q = ────────── = 20.89 ㎥/hr</t>
  </si>
  <si>
    <t>콘크리트 양생</t>
  </si>
  <si>
    <t xml:space="preserve">    재료비 :  4,375 ÷ 37.5 =  116</t>
  </si>
  <si>
    <t xml:space="preserve"> t3 = 1.1분    t4 = 0.42분     t5 = 3.77분</t>
  </si>
  <si>
    <t xml:space="preserve"> 소  계 :                   4,553</t>
  </si>
  <si>
    <t>H 형강(광주)</t>
  </si>
  <si>
    <t xml:space="preserve"> 나. 대선 예인 (예선 (597kW))</t>
  </si>
  <si>
    <t>제117호표</t>
  </si>
  <si>
    <t xml:space="preserve">  비 계 공 : 262,297 ×0.012인 = 3,147</t>
  </si>
  <si>
    <t xml:space="preserve"> E = 0.8       T = 60             V1 = 5.5km/hr</t>
  </si>
  <si>
    <t xml:space="preserve"> 재료비 : 38,617 ÷ 7.21 × R = 2,945</t>
  </si>
  <si>
    <t xml:space="preserve">    인부소계 : 30,786</t>
  </si>
  <si>
    <t xml:space="preserve"> 나. 대선 예인 (예선 (597kW))</t>
  </si>
  <si>
    <t xml:space="preserve"> 소    계 :                      7,015</t>
  </si>
  <si>
    <t>0.8~1.0㎥(크레인 25톤, 잠수조)</t>
  </si>
  <si>
    <t xml:space="preserve"> 경  비 : 33,525 ÷ 17.79 = 1,884</t>
  </si>
  <si>
    <t xml:space="preserve"> 소    계 :                      7,015</t>
  </si>
  <si>
    <t xml:space="preserve">  소  계 : 1,409</t>
  </si>
  <si>
    <t>2.48B×1.7H×4.5L</t>
  </si>
  <si>
    <t>표준14참조</t>
  </si>
  <si>
    <t xml:space="preserve">       V12=8Km/hr</t>
  </si>
  <si>
    <t xml:space="preserve"> E = 0.8       T = 60             V1 = 5.5km/hr</t>
  </si>
  <si>
    <t>0.8~1.0㎥(크레인 25톤, 잠수조)</t>
  </si>
  <si>
    <t xml:space="preserve"> Cm = Cm11+Cm22 = 2.28분</t>
  </si>
  <si>
    <t xml:space="preserve"> 경  비 : 1,977</t>
  </si>
  <si>
    <t>박공판넬</t>
  </si>
  <si>
    <t>피복석고르기 이우선예인 및 피예인노력비(해상수중)</t>
  </si>
  <si>
    <t xml:space="preserve"> Cm = t1+t2+t3+t4+t5 = 76분</t>
  </si>
  <si>
    <t xml:space="preserve"> Cm = t1+t2+t3+t4 = 53.99분</t>
  </si>
  <si>
    <t xml:space="preserve">  재료비 : 121,834 ÷ 4.66 = 26,144</t>
  </si>
  <si>
    <t xml:space="preserve">    재료비 : 21,278 ÷ 37.5 ×0.5대 =  283</t>
  </si>
  <si>
    <t>나.조력인부</t>
  </si>
  <si>
    <t xml:space="preserve"> c = ───── = 0.08</t>
  </si>
  <si>
    <t xml:space="preserve"> 경  비 : 105,510 ÷ 7.81 = 13,509</t>
  </si>
  <si>
    <t>석재 시험비</t>
  </si>
  <si>
    <t xml:space="preserve"> Q = N×q×E = 38.07㎥/hr</t>
  </si>
  <si>
    <t>박공판넬</t>
  </si>
  <si>
    <t xml:space="preserve">    ◎────────◎</t>
  </si>
  <si>
    <t>제217호표</t>
  </si>
  <si>
    <t xml:space="preserve">    노무비 : 47,849 ÷ 55.11 = 868</t>
  </si>
  <si>
    <t xml:space="preserve"> N = ───────── = 0.981회/hr</t>
  </si>
  <si>
    <t xml:space="preserve"> Q = Cm/60 = 0.102hr/㎡</t>
  </si>
  <si>
    <t xml:space="preserve"> 경  비 :  1,110 × 1 = 1,110</t>
  </si>
  <si>
    <t xml:space="preserve"> L = 1.0km    V1 = 5.5km/hr    E1 = 0.8{해상,항내}</t>
  </si>
  <si>
    <t xml:space="preserve">   소  계 :                4,777</t>
  </si>
  <si>
    <t xml:space="preserve">  소  계 :                557,883</t>
  </si>
  <si>
    <t xml:space="preserve"> 측량고급기능사 : 195,285×(0.1인÷8hr)×(2.29/60) = 93</t>
  </si>
  <si>
    <t xml:space="preserve">  노무비 : 954</t>
  </si>
  <si>
    <t xml:space="preserve">  q = qo ×L = 0.37</t>
  </si>
  <si>
    <t xml:space="preserve"> 노무비 : 5,048 + 3,202 + 5,304 = 13,554</t>
  </si>
  <si>
    <t xml:space="preserve"> 경  비 : 20,503 + 38,845 + 39,269 + 29,895 + 155,079 = 283,591</t>
  </si>
  <si>
    <t xml:space="preserve">    재료비 :  7,043 ÷ 33.75 =  208</t>
  </si>
  <si>
    <t xml:space="preserve"> 2. 포  설 : 굴삭기(무한궤도) (0.6㎥)</t>
  </si>
  <si>
    <t xml:space="preserve">  소  계 :                   45,003</t>
  </si>
  <si>
    <t xml:space="preserve"> 소  계 :              5,939</t>
  </si>
  <si>
    <t xml:space="preserve"> 노무비 : 1,132 + 954 = 2,086</t>
  </si>
  <si>
    <t>Q = Cm11+Cm22+Cm33 = 1.19분</t>
  </si>
  <si>
    <t xml:space="preserve">      500억원이상  : 1,550,000원</t>
  </si>
  <si>
    <t>와이어메시 설치</t>
  </si>
  <si>
    <t>70*50,9T</t>
  </si>
  <si>
    <t xml:space="preserve"> 1. 흄  관 : 1M (별도계상)</t>
  </si>
  <si>
    <t xml:space="preserve">         H ×Cm</t>
  </si>
  <si>
    <t>사무소</t>
  </si>
  <si>
    <t>16절 백상지 인쇄비</t>
  </si>
  <si>
    <t>공상센서 3개소 적용</t>
  </si>
  <si>
    <t>70*50,9T</t>
  </si>
  <si>
    <t>나. 이우선 피예인 노력비</t>
  </si>
  <si>
    <t>제47호표</t>
  </si>
  <si>
    <t xml:space="preserve">  경  비 :  16,813 ÷ 4.37 =  3,847</t>
  </si>
  <si>
    <t xml:space="preserve"> 재료비 : 64,340 ÷ 0.96 × c = 19,436</t>
  </si>
  <si>
    <t xml:space="preserve"> E = 0.8           T = 60분        V1 = 5.5km/hr</t>
  </si>
  <si>
    <t xml:space="preserve"> Q = 1÷(T÷(a×6)) = 13.37㎡/hr</t>
  </si>
  <si>
    <t>조</t>
  </si>
  <si>
    <t xml:space="preserve">  V = 12.9km/hr   H = 10hr{모선작업시간}   t = 15분{접·이안시간}   E = 0.80</t>
  </si>
  <si>
    <t xml:space="preserve"> 3) 시멘트</t>
  </si>
  <si>
    <t>강판</t>
  </si>
  <si>
    <t>제체사석(육상수상:백호)</t>
  </si>
  <si>
    <t>도로표지용페인트(융착식)</t>
  </si>
  <si>
    <t>모 래, 광양, 도착도</t>
  </si>
  <si>
    <t>라.합  계</t>
  </si>
  <si>
    <t>표준62참조</t>
  </si>
  <si>
    <t>재료비의</t>
  </si>
  <si>
    <t xml:space="preserve">  블록거치(해상수중)(50톤초과~80톤이하(조합기중기선150톤,잠수조)[개]  *표준57참조*</t>
  </si>
  <si>
    <t xml:space="preserve"> 노무비 : 34,018 × 1 = 34,018</t>
  </si>
  <si>
    <t xml:space="preserve">  미반영 : 금액변경 없음</t>
  </si>
  <si>
    <t>1.사석해상운반(L=6.0km)(각종, 굴삭기 2.0㎥)[㎥]</t>
  </si>
  <si>
    <t xml:space="preserve">   1) 시설물 공사비</t>
  </si>
  <si>
    <t xml:space="preserve"> 소  계 :               50,026</t>
  </si>
  <si>
    <t>제161호표</t>
  </si>
  <si>
    <t xml:space="preserve">       V12=8km/hr</t>
  </si>
  <si>
    <t>강판</t>
  </si>
  <si>
    <t xml:space="preserve">  노무비 : 114,784 ÷ 6.78 = 16,929</t>
  </si>
  <si>
    <t>L=1200mm</t>
  </si>
  <si>
    <t>L=1200mm</t>
  </si>
  <si>
    <t>지표침하계</t>
  </si>
  <si>
    <t>피복석속고르기(해상수중)</t>
  </si>
  <si>
    <t xml:space="preserve">      계   : 5,562</t>
  </si>
  <si>
    <t xml:space="preserve"> 재료비 :  50,476 ÷ 9.26 = 5,450</t>
  </si>
  <si>
    <t xml:space="preserve">   재료비 :  75,356 × 0.091 = 6,857</t>
  </si>
  <si>
    <t xml:space="preserve">    소  계 :                 362</t>
  </si>
  <si>
    <t>0.1~0.4㎥(크레인 25톤, 잠수조)</t>
  </si>
  <si>
    <t xml:space="preserve">  q = qo ×L = 0.19</t>
  </si>
  <si>
    <t xml:space="preserve">  V1 = 5.5km/hr   V2 = 9.3km/hr   V3 = 12.9km/hr   t = 35분{접이안.인투묘시간}</t>
  </si>
  <si>
    <t xml:space="preserve"> 노무비 : 47,849 ÷ 7.3 = 6,554</t>
  </si>
  <si>
    <t xml:space="preserve"> q = 0.3×1.85÷0.8 = 0.69 ㎥  f = 0.9   E = 0.8   Cm = 1.36분</t>
  </si>
  <si>
    <t>관급</t>
  </si>
  <si>
    <t xml:space="preserve">    재료비 :  75,356 × 0.005 = 376</t>
  </si>
  <si>
    <t xml:space="preserve">    노무비 : 39,645 ÷ 37.5 ×0.5대 =  528</t>
  </si>
  <si>
    <t xml:space="preserve">  경  비 : 46,532 ÷ 14.56 = 3,195</t>
  </si>
  <si>
    <t>단산87참조</t>
  </si>
  <si>
    <t xml:space="preserve">  경  비 : 46,532 ÷ 14.56 = 3,195</t>
  </si>
  <si>
    <t xml:space="preserve"> 노무비 : 27,107 + 18,517 + 2,290 = 47,914</t>
  </si>
  <si>
    <t xml:space="preserve">    인부소계 : 18,846</t>
  </si>
  <si>
    <t>42</t>
  </si>
  <si>
    <t>표준38참조</t>
  </si>
  <si>
    <t xml:space="preserve"> 소  계 :                10,609</t>
  </si>
  <si>
    <t xml:space="preserve"> 소  계 :                   764</t>
  </si>
  <si>
    <t>견적123참조</t>
  </si>
  <si>
    <t>일위43참조</t>
  </si>
  <si>
    <t xml:space="preserve"> 소  계 :                 12,573</t>
  </si>
  <si>
    <t>사석해상운반(L=6.0km)</t>
  </si>
  <si>
    <t>제192호표</t>
  </si>
  <si>
    <t>경  비</t>
  </si>
  <si>
    <t>10.피복석고르기 이우선예인 및 피예인노력비(해상수중)(0.5㎥급까지)[㎡]</t>
  </si>
  <si>
    <t xml:space="preserve">     t2 = 0.5분 {다짐 시간}</t>
  </si>
  <si>
    <t xml:space="preserve">   Cm = 1.36분          {1회 사이클 시간}         rt = 2.60             {자연상태 토석의 단위중량}</t>
  </si>
  <si>
    <t>☞ 20~25톤미만 1일 거치수량(수상) : q = 8개</t>
  </si>
  <si>
    <t xml:space="preserve"> 재료비 : 74,125 ÷ 0.81 × c = 22,878</t>
  </si>
  <si>
    <t xml:space="preserve"> 1) 양묘선(22.4kW:GRAB)</t>
  </si>
  <si>
    <t>0.1㎥급, 기중기25Ton</t>
  </si>
  <si>
    <t xml:space="preserve"> T = (──×2+──)÷E1 = 1.18hr</t>
  </si>
  <si>
    <t xml:space="preserve"> 측량초급기능사 : 142,459×(0.1인÷8hr)×(5.28/60) = 156</t>
  </si>
  <si>
    <t xml:space="preserve"> Q1 = (Cm/60) ÷ 0.8 = 0.108hr/㎡</t>
  </si>
  <si>
    <t xml:space="preserve">  가. 로우더(타이어) (0.57㎥)</t>
  </si>
  <si>
    <t xml:space="preserve">  t1 = q×Cm÷E = 150분</t>
  </si>
  <si>
    <t xml:space="preserve">  1차다짐       ㉠             20           15          10          333.3</t>
  </si>
  <si>
    <t>산    출    근    거</t>
  </si>
  <si>
    <t>치환두께 2.5m이하</t>
  </si>
  <si>
    <t>계선주(곡주)</t>
  </si>
  <si>
    <t>일반고무판</t>
  </si>
  <si>
    <t xml:space="preserve"> To = (Cm-t3) / Cm = 0.78</t>
  </si>
  <si>
    <t>견적41참조</t>
  </si>
  <si>
    <t>29</t>
  </si>
  <si>
    <t xml:space="preserve">    B = 0.0 원             {해당공사의 도급자설치 관급자재비}</t>
  </si>
  <si>
    <t xml:space="preserve"> 노무비 : 84,601 × 1 = 84,601</t>
  </si>
  <si>
    <t xml:space="preserve"> 블록전치(1회)(60톤초과~80톤이하(크레인100톤)[개]  *표준58참조*</t>
  </si>
  <si>
    <t xml:space="preserve"> Q = 1.0m</t>
  </si>
  <si>
    <t>제체사석(육상수상,크람셀)</t>
  </si>
  <si>
    <t>58.콘크리트블록운반거치(해상수중:30~35톤)[EA]</t>
  </si>
  <si>
    <t>철재면, 2회붓칠</t>
  </si>
  <si>
    <t>제215호표</t>
  </si>
  <si>
    <t xml:space="preserve"> Q = ───── = 0.96개/hr</t>
  </si>
  <si>
    <t xml:space="preserve"> t3 = cms×q1÷0.8 = 20분</t>
  </si>
  <si>
    <t xml:space="preserve"> Q = Cm/60 = 0.041hr/㎡</t>
  </si>
  <si>
    <t xml:space="preserve">    노무비 : 39,645 ÷ 200 × 0.5대 =  99</t>
  </si>
  <si>
    <t xml:space="preserve">  3) 항만A-03. 내부가호안 제체사석 규격 변경(0.001~0.03㎥→0.03㎥이하)</t>
  </si>
  <si>
    <t>철재면, 2회붓칠</t>
  </si>
  <si>
    <t>제69호표</t>
  </si>
  <si>
    <t xml:space="preserve"> 노무비 : 84,601 × 1 = 84,601</t>
  </si>
  <si>
    <t xml:space="preserve">  N = ────── = 0.09회/hr</t>
  </si>
  <si>
    <t xml:space="preserve">    노무비 : 868 + 1,218 + 497 = 2,583</t>
  </si>
  <si>
    <t xml:space="preserve"> c = ────── = 0.37</t>
  </si>
  <si>
    <t>표준16참조</t>
  </si>
  <si>
    <t>29mm, 5.18kg/m</t>
  </si>
  <si>
    <t xml:space="preserve"> 재료비 : 423 + 186 + 754 = 1,363</t>
  </si>
  <si>
    <t xml:space="preserve"> 노무비 : 47,849 ÷ 0.81 = 59,072</t>
  </si>
  <si>
    <t xml:space="preserve"> Q = ───── = 1.05개/hr</t>
  </si>
  <si>
    <t>29mm, 5.18kg/m</t>
  </si>
  <si>
    <t>9</t>
  </si>
  <si>
    <t>지중경사계 설치비</t>
  </si>
  <si>
    <t xml:space="preserve">  T1 = (2.0m÷2m/min)/5 = 0.2분 {동다짐기 이동 시간,다짐판을 매단체 이동,1회 이동으로 5점시공}</t>
  </si>
  <si>
    <t xml:space="preserve">  경  비 :  22,194 ÷ 4.37 =  5,078</t>
  </si>
  <si>
    <t xml:space="preserve">  경  비 : 33,411 + 6,061 = 39,472</t>
  </si>
  <si>
    <t>지중경사계 설치비</t>
  </si>
  <si>
    <t>67</t>
  </si>
  <si>
    <t>제115호표</t>
  </si>
  <si>
    <t>82</t>
  </si>
  <si>
    <t>팽창줄눈</t>
  </si>
  <si>
    <t>60.5×2.3t</t>
  </si>
  <si>
    <t xml:space="preserve"> 노무비 : 100,403 ÷ 92.69 = 1,083</t>
  </si>
  <si>
    <t xml:space="preserve">  Q2 = ───────  = 17.79 ㎥/hr ×2대 = 35.58 ㎥/hr</t>
  </si>
  <si>
    <t xml:space="preserve">   t1 = 2분 {묶고,푸는시간}       t2 = 2분 {권상 시간}</t>
  </si>
  <si>
    <t xml:space="preserve">  증 액 : -6,550,000원÷1.1 = -5,954,545원</t>
  </si>
  <si>
    <t>일위214참조</t>
  </si>
  <si>
    <t xml:space="preserve"> q = 3.2×1.0 = 3.2    f = 0.90     t = 0.25</t>
  </si>
  <si>
    <t>제33호표</t>
  </si>
  <si>
    <t xml:space="preserve">   재료비 :  43,799 × 0.037 = 1,620</t>
  </si>
  <si>
    <t xml:space="preserve">  경  비 :  16,253 ÷ 5.1 =  3,186</t>
  </si>
  <si>
    <t>월1회</t>
  </si>
  <si>
    <t xml:space="preserve">    노무비 : 239 + 239 = 478</t>
  </si>
  <si>
    <t>월1회</t>
  </si>
  <si>
    <t>가설화장실</t>
  </si>
  <si>
    <t>제139호표</t>
  </si>
  <si>
    <t xml:space="preserve">         L×2   t</t>
  </si>
  <si>
    <t>견적121참조</t>
  </si>
  <si>
    <t>바. 육상운반</t>
  </si>
  <si>
    <t xml:space="preserve">  2. 안전관리 검토비용</t>
  </si>
  <si>
    <t>다. 합 계</t>
  </si>
  <si>
    <t>제190호표</t>
  </si>
  <si>
    <t xml:space="preserve">  Cm2 = T1+T2+T3+(16회×T4) = 62.5분</t>
  </si>
  <si>
    <t xml:space="preserve">  2차다짐       ㉠             20           15          26          1,248.0</t>
  </si>
  <si>
    <t>다. 합 계</t>
  </si>
  <si>
    <t xml:space="preserve"> 2) 대선 예인 : 예선 (261kW)</t>
  </si>
  <si>
    <t>표준93참조</t>
  </si>
  <si>
    <t xml:space="preserve"> {토운선적재시간}</t>
  </si>
  <si>
    <t xml:space="preserve">  Cm2 = T1+T2+T3+(16회×T4) = 62.5분</t>
  </si>
  <si>
    <t xml:space="preserve"> 재료비 : 18,278 × 2 = 36,556</t>
  </si>
  <si>
    <t xml:space="preserve"> 경  비 : 468 + 2,122 + 640 = 3,230</t>
  </si>
  <si>
    <t xml:space="preserve"> 1) 기중기선 취업</t>
  </si>
  <si>
    <t>앵커볼트 설치</t>
  </si>
  <si>
    <t xml:space="preserve">  시멘트,여수(40kg入(포장품)  5,727 ×1,000kg ÷ 40kg/포 = 143,175</t>
  </si>
  <si>
    <t>PE 필름(0.1mm)</t>
  </si>
  <si>
    <t>PE 필름(0.1mm)</t>
  </si>
  <si>
    <t xml:space="preserve">    경  비 : 291</t>
  </si>
  <si>
    <t>비중 및 흡수율</t>
  </si>
  <si>
    <t>단산85참조</t>
  </si>
  <si>
    <t xml:space="preserve">  T1 = (2.0÷2m/min)÷5 = 0.2분 {동다짐기 이동 시간,다짐판을 매단체 이동,1회 이동으로 5점시공}</t>
  </si>
  <si>
    <t xml:space="preserve"> 특별인부 : 187,435 × 0.05인 = 9,371</t>
  </si>
  <si>
    <t xml:space="preserve"> 3. 합  계</t>
  </si>
  <si>
    <t xml:space="preserve">  소  계 :                    4,618</t>
  </si>
  <si>
    <t xml:space="preserve"> 2) 대선 예인 (예선 (261kW))</t>
  </si>
  <si>
    <t>7</t>
  </si>
  <si>
    <t xml:space="preserve"> q1 = 1개     E = 0.9     cms = 16분</t>
  </si>
  <si>
    <t xml:space="preserve">    모  래 : 1,000kg</t>
  </si>
  <si>
    <t xml:space="preserve"> 측량고급기능사 : 195,285×(0.1인÷8hr)×(2.05/60) = 83</t>
  </si>
  <si>
    <t>69</t>
  </si>
  <si>
    <t xml:space="preserve">      고급기술자 : 253,985 × 5인 ×1일 = 1,269,925</t>
  </si>
  <si>
    <t>제163호표</t>
  </si>
  <si>
    <t>27</t>
  </si>
  <si>
    <t xml:space="preserve"> q = 15/2.60×1.85 = 10.67   n = 1.0÷(0.4×1.85) = 1.35개/㎥</t>
  </si>
  <si>
    <t xml:space="preserve">   계   : 18,553</t>
  </si>
  <si>
    <t xml:space="preserve">        V12=8km/hr       V22=35km/hr        V32=35km/hr         V42=20km/hr</t>
  </si>
  <si>
    <t xml:space="preserve"> q = 1.0㎥    k = 0.7    f = 0.85</t>
  </si>
  <si>
    <t xml:space="preserve">        V12=8km/hr       V22=35km/hr        V32=35km/hr         V42=20km/hr</t>
  </si>
  <si>
    <t xml:space="preserve">  인부소계 : 954</t>
  </si>
  <si>
    <t>백호1.0㎥</t>
  </si>
  <si>
    <t xml:space="preserve">     t4 = 1.25분 {기어변속 시간}</t>
  </si>
  <si>
    <t xml:space="preserve"> q = 0.1×1.85÷0.8 = 0.23 ㎥  f = 0.9   E = 0.8   Cm = 0.44분</t>
  </si>
  <si>
    <t>표준60참조</t>
  </si>
  <si>
    <t>0.4㎥급(H=0~15m)</t>
  </si>
  <si>
    <t xml:space="preserve"> k{버킷계수} = 0.80               평균수심 hm = {+}  1.00m</t>
  </si>
  <si>
    <t xml:space="preserve">  ※ 1일 시공량 : Qd = 600㎡/일</t>
  </si>
  <si>
    <t xml:space="preserve">  노무비 : 3,741 + 669 = 4,410</t>
  </si>
  <si>
    <t xml:space="preserve">      300~500억미만: 1,250,000원</t>
  </si>
  <si>
    <t>제45호표</t>
  </si>
  <si>
    <t>차수매트</t>
  </si>
  <si>
    <t>차수매트</t>
  </si>
  <si>
    <t xml:space="preserve"> q = 1.0㎥×1.85 = 1.85㎥    f = 0.9     E = 0.75    Cm = 5.1분</t>
  </si>
  <si>
    <t>크레인 (트럭)</t>
  </si>
  <si>
    <t>외부판넬 (벽)</t>
  </si>
  <si>
    <t>12t×1220×2440mm</t>
  </si>
  <si>
    <t xml:space="preserve"> Cm= ── + ── + t = 0.57분</t>
  </si>
  <si>
    <t>외부판넬 (벽)</t>
  </si>
  <si>
    <t>10m이하</t>
  </si>
  <si>
    <t>10m이하</t>
  </si>
  <si>
    <t>☞ 45~50톤미만 1일 거치수량(수상) : q = 6개</t>
  </si>
  <si>
    <t xml:space="preserve"> 재료비 :  50,476 ÷ 41.67 = 1,211</t>
  </si>
  <si>
    <t xml:space="preserve">  경  비 : 100,298 + 3,847 = 104,145</t>
  </si>
  <si>
    <t xml:space="preserve"> 경  비 : 31,020 ÷ 181.89 × 0.5 =  85</t>
  </si>
  <si>
    <t xml:space="preserve">    보통인부 : 148,510 × 2.0인 ÷ Qd = 2,200</t>
  </si>
  <si>
    <t>2.사석육상운반(석산→현장)(0.03㎥급이하)[㎥]</t>
  </si>
  <si>
    <t xml:space="preserve"> 경  비 : 4,853 + 7 + 1 + 176 = 5,037</t>
  </si>
  <si>
    <t xml:space="preserve">  t3 = (qr÷Q2)×60 = 1,250.14분 {투하시간}</t>
  </si>
  <si>
    <t>철골공</t>
  </si>
  <si>
    <t xml:space="preserve"> L = 20m   V1 = 40m/분   V2 = 46m/분</t>
  </si>
  <si>
    <t>19.피복석투하(해상수상)(0.5㎥급, 기중기선25톤)[㎥]</t>
  </si>
  <si>
    <t xml:space="preserve"> 노무비 : 47,849 ÷ 175.61 × 1회 = 272</t>
  </si>
  <si>
    <t xml:space="preserve">        V1     V3    60</t>
  </si>
  <si>
    <t>제155호표</t>
  </si>
  <si>
    <t xml:space="preserve"> 경  비 : 22,704 ÷ 7.21 = 3,148</t>
  </si>
  <si>
    <t xml:space="preserve">  ※ 1일 시공량 : Qd = 135㎥/일</t>
  </si>
  <si>
    <t>합판(내수), 여수</t>
  </si>
  <si>
    <t xml:space="preserve">      계   : 27,577</t>
  </si>
  <si>
    <t xml:space="preserve"> Q = Cm/60 = 0.086hr/㎡</t>
  </si>
  <si>
    <t xml:space="preserve">    소  계 :                  1,131</t>
  </si>
  <si>
    <t>공구손료 및 잡재료</t>
  </si>
  <si>
    <t xml:space="preserve">  공구손료 및 경장비의 기계경비(노무비의 3%)</t>
  </si>
  <si>
    <t xml:space="preserve">  q = 2.68㎥    K = 0.55    f = 0.9     E = 0.5     Cm = 36.5×1.17 = 42.71초{180˚}</t>
  </si>
  <si>
    <t xml:space="preserve"> 노무비 : 265,676 ÷ 59.51 = 4,464</t>
  </si>
  <si>
    <t xml:space="preserve"> Q1 = (Cm/60) ÷ 0.8 = 0.078hr/㎡</t>
  </si>
  <si>
    <t xml:space="preserve">    노무비 : 30,786 + 18,633 = 49,419</t>
  </si>
  <si>
    <t xml:space="preserve"> Cm = Cm11+Cm22+Cm33 = 3.77분</t>
  </si>
  <si>
    <t>74</t>
  </si>
  <si>
    <t xml:space="preserve"> EGI휀스용클램프(고정)  2,800 × 2.26EA × 84% = 5,315</t>
  </si>
  <si>
    <t xml:space="preserve">    재료비 : 25,315 ÷ 96.23 = 263</t>
  </si>
  <si>
    <t xml:space="preserve"> Cm = Cm11+Cm22+Cm33 = 3.77분</t>
  </si>
  <si>
    <t xml:space="preserve">    계   : 51,029</t>
  </si>
  <si>
    <t>제73호표</t>
  </si>
  <si>
    <t xml:space="preserve">    경  비 : 24,867 ÷ 55.11 = 451</t>
  </si>
  <si>
    <t>65.철근 권상(H = 7m이상)[Ton]</t>
  </si>
  <si>
    <t xml:space="preserve"> Q = N×q×E = 92.69㎥/hr</t>
  </si>
  <si>
    <t>고무방충재설치</t>
  </si>
  <si>
    <t>#467, 40mm</t>
  </si>
  <si>
    <t xml:space="preserve"> c = ───── = 0.71</t>
  </si>
  <si>
    <t>공기량</t>
  </si>
  <si>
    <t>일위154참조</t>
  </si>
  <si>
    <t xml:space="preserve"> t11 = 5.1분   E1 = 0.8      f = 0.9      E = 0.9</t>
  </si>
  <si>
    <t xml:space="preserve"> Q = 2.0</t>
  </si>
  <si>
    <t xml:space="preserve">    소  계 :                  1,778</t>
  </si>
  <si>
    <t xml:space="preserve">  증액 : -110,500,000원÷1.1 = -100,454,545원</t>
  </si>
  <si>
    <t xml:space="preserve">    재료비 : 78 + 53 + 51 = 182</t>
  </si>
  <si>
    <t xml:space="preserve"> 노무비 :  47,849 ÷ 17.86 = 2,679</t>
  </si>
  <si>
    <t xml:space="preserve">      L      L</t>
  </si>
  <si>
    <t xml:space="preserve">    특별인부 : 187,435 ×2인 ÷ Qd = 1,388</t>
  </si>
  <si>
    <t xml:space="preserve"> Q = N×q×E = 91.26㎥/hr</t>
  </si>
  <si>
    <t xml:space="preserve">  보통인부 : 148,510 ×0.004인 = 594</t>
  </si>
  <si>
    <t>고무방충재설치</t>
  </si>
  <si>
    <t>견적8참조</t>
  </si>
  <si>
    <t>견적117참조</t>
  </si>
  <si>
    <t xml:space="preserve">    재료비 : 236 + 172 + 283 = 691</t>
  </si>
  <si>
    <t xml:space="preserve"> Q = Cm11+Cm22 ×0.2 = 2.05분</t>
  </si>
  <si>
    <t xml:space="preserve"> 1) 양묘선 취업 : 양묘선(22.4kW:GRAB)</t>
  </si>
  <si>
    <t xml:space="preserve">  합   계                                                           666.6</t>
  </si>
  <si>
    <t>무근콘크리트</t>
  </si>
  <si>
    <t xml:space="preserve">                 T</t>
  </si>
  <si>
    <t xml:space="preserve"> Q = ─────── = 17.96㎥/hr</t>
  </si>
  <si>
    <t>단산2참조</t>
  </si>
  <si>
    <t xml:space="preserve">        V11=7km/hr</t>
  </si>
  <si>
    <t>제80호표</t>
  </si>
  <si>
    <t>무근콘크리트</t>
  </si>
  <si>
    <t xml:space="preserve">    경  비 : 2,803</t>
  </si>
  <si>
    <t xml:space="preserve">    경  비 : 45 + 54 + 40 = 139</t>
  </si>
  <si>
    <t>제29호표</t>
  </si>
  <si>
    <t xml:space="preserve">  t2 = (ta+35)÷E = 173.95분 {운반시간}</t>
  </si>
  <si>
    <t>제123호표</t>
  </si>
  <si>
    <t>금   액</t>
  </si>
  <si>
    <t>50kN/m</t>
  </si>
  <si>
    <t>어초블록운반거치</t>
  </si>
  <si>
    <t xml:space="preserve">  노무비 : 114,784 ÷ 5.94 = 19,323</t>
  </si>
  <si>
    <t>50kN/m</t>
  </si>
  <si>
    <t>필터사석투하(해상수중)</t>
  </si>
  <si>
    <t xml:space="preserve"> Q = N×q×E = 103.27㎥/hr</t>
  </si>
  <si>
    <t>일위178참조</t>
  </si>
  <si>
    <t xml:space="preserve">   계   : 1,330,797</t>
  </si>
  <si>
    <t>85.가설구조물의 구조적 안전성 확인비용[개소]</t>
  </si>
  <si>
    <t xml:space="preserve"> t1 = cms×q1÷0.8 = 25분</t>
  </si>
  <si>
    <t>필터사석투하(해상수중)</t>
  </si>
  <si>
    <t xml:space="preserve">   계   : 2,637</t>
  </si>
  <si>
    <t xml:space="preserve">  ※ 실시설계 적격심의 의견에 따라 친수시설 해측 DCM1열은 기본설계안과 동일하게 반영</t>
  </si>
  <si>
    <t xml:space="preserve">  8) 토질B-02. 비효율적인 계측항목을 삭제하자</t>
  </si>
  <si>
    <t xml:space="preserve"> t2 = t21 + t22 =33.98 분</t>
  </si>
  <si>
    <t xml:space="preserve"> 노무비 : 33,540 + 38,901 + 34,018 + 124,736 + 343,485 = 574,680</t>
  </si>
  <si>
    <t>0.1㎥급</t>
  </si>
  <si>
    <t>나. 대선적재</t>
  </si>
  <si>
    <t xml:space="preserve">  9) 구조B-04. 여수토 집수정에 적정 철근량을 배치하자</t>
  </si>
  <si>
    <t>0.1㎥급</t>
  </si>
  <si>
    <t>62.콘크리트블록운반거치(해상수중:20~25톤)[EA]</t>
  </si>
  <si>
    <t xml:space="preserve">  t1 = (qr÷Q1)×60 = 1,171.05   {적재시간}</t>
  </si>
  <si>
    <t xml:space="preserve"> 재료비 :  50,476 ÷ 21.28 = 2,371</t>
  </si>
  <si>
    <t>34</t>
  </si>
  <si>
    <t>T=9mm</t>
  </si>
  <si>
    <t>견적84참조</t>
  </si>
  <si>
    <t xml:space="preserve"> 2) 기중기선 예인 (예선 (187kW))</t>
  </si>
  <si>
    <t xml:space="preserve"> 재료비 :  9,826 × 1 =  9,826</t>
  </si>
  <si>
    <t xml:space="preserve">  합   계                                                           2,304.0</t>
  </si>
  <si>
    <t xml:space="preserve">  t2 = (L/V3×2+t/60)÷E×3회 = 2.1hr</t>
  </si>
  <si>
    <t xml:space="preserve"> t2 = t21 + t22 =33.98 분</t>
  </si>
  <si>
    <t xml:space="preserve"> 경  비 : 30,761 ÷ 18.54 = 1,659</t>
  </si>
  <si>
    <t>제179호표</t>
  </si>
  <si>
    <t xml:space="preserve"> 1. 배치인원</t>
  </si>
  <si>
    <t xml:space="preserve"> Q = N×q×E = 121.38㎥/hr</t>
  </si>
  <si>
    <t xml:space="preserve"> 경  비 : 175</t>
  </si>
  <si>
    <t xml:space="preserve">  재료비 : 22,223 + 11,609 = 33,832</t>
  </si>
  <si>
    <t xml:space="preserve"> 2. 포  설</t>
  </si>
  <si>
    <t xml:space="preserve">  노무비 : 47,849 ÷ 51.86 =   922</t>
  </si>
  <si>
    <t xml:space="preserve"> 1) 대형브레이카+굴삭기(0.7㎥)</t>
  </si>
  <si>
    <t xml:space="preserve"> 재료비 : 638</t>
  </si>
  <si>
    <t>석    공</t>
  </si>
  <si>
    <t xml:space="preserve"> 10) 시공B-05. 수륙양용차를 순시선으로 대체하자</t>
  </si>
  <si>
    <t xml:space="preserve"> 경  비 :  9,041 ÷ 6,456.52 ×30ℓ = 42</t>
  </si>
  <si>
    <t>☞ 백호관련 : qt = 0.6㎥   K = 0.9    Cms = 20초(135˚)    Es = 0.7</t>
  </si>
  <si>
    <t xml:space="preserve"> 경  비 :  16,253 ÷ 108.26 =   150</t>
  </si>
  <si>
    <t xml:space="preserve"> Cm = t1+t2+t3+t4 = 46.49분</t>
  </si>
  <si>
    <t xml:space="preserve"> 경  비 : 33,525 ÷ 18.65 = 1,797</t>
  </si>
  <si>
    <t xml:space="preserve">  소  계 :                741,272</t>
  </si>
  <si>
    <t>제8호표</t>
  </si>
  <si>
    <t xml:space="preserve">  경  비 : 129,873 × 1 = 129,873</t>
  </si>
  <si>
    <t>시설비용,검정,교정비</t>
  </si>
  <si>
    <t>표준4참조</t>
  </si>
  <si>
    <t xml:space="preserve"> 소  계 :               5,939</t>
  </si>
  <si>
    <t xml:space="preserve"> 노무비 : 47,849 ÷ 14.49 = 3,302</t>
  </si>
  <si>
    <t xml:space="preserve"> 소  계 :                  87,278</t>
  </si>
  <si>
    <t>제82호표</t>
  </si>
  <si>
    <t xml:space="preserve"> Cm11 = Cm1÷(2.5×12.5) = 2.03분</t>
  </si>
  <si>
    <t xml:space="preserve">  경  비 : 129,873 + 3,847 = 133,720</t>
  </si>
  <si>
    <t xml:space="preserve">  Cm = 12분     E = 0.8</t>
  </si>
  <si>
    <t>나. 물운반(30ℓ소요) : 물탱크 (5500ℓ)</t>
  </si>
  <si>
    <t>단산18참조</t>
  </si>
  <si>
    <t xml:space="preserve">  소  계 :                833,059</t>
  </si>
  <si>
    <t>보호박스&amp;표지판</t>
  </si>
  <si>
    <t>50T</t>
  </si>
  <si>
    <t xml:space="preserve"> t21 = (──+──+──+──)×60 = 11.87  분</t>
  </si>
  <si>
    <t>신호수배치(북측가설교량 진입부)</t>
  </si>
  <si>
    <t xml:space="preserve"> 노무비 : 77,707 × 1 = 77,707</t>
  </si>
  <si>
    <t>11</t>
  </si>
  <si>
    <t>투광등</t>
  </si>
  <si>
    <t xml:space="preserve"> 경  비 : 30,415 × 1 =  30,415</t>
  </si>
  <si>
    <t xml:space="preserve"> 노무비 : 44,171 × 1 = 44,171</t>
  </si>
  <si>
    <t>4.0B×1.8H×1.98L</t>
  </si>
  <si>
    <t xml:space="preserve"> 2. 인  력</t>
  </si>
  <si>
    <t>9.6t×914mm×10m</t>
  </si>
  <si>
    <t xml:space="preserve"> 쇄암선(중추식10Ton)</t>
  </si>
  <si>
    <t>78.입도조정기층포설및다짐 (인력식 소규모 장비사용 시공) [㎥]</t>
  </si>
  <si>
    <t xml:space="preserve">  c = t2/10 = 0.21 {실운전 가동율}</t>
  </si>
  <si>
    <t>견적115참조</t>
  </si>
  <si>
    <t>20×90×70×2.3t</t>
  </si>
  <si>
    <t xml:space="preserve"> 재료비 : 152,169 ÷ 244.44 = 622</t>
  </si>
  <si>
    <t>1인 상주</t>
  </si>
  <si>
    <t>9.6t×914mm×10m</t>
  </si>
  <si>
    <t>일위156참조</t>
  </si>
  <si>
    <t>20×90×70×2.3t</t>
  </si>
  <si>
    <t xml:space="preserve"> 인부소계 : 18,517</t>
  </si>
  <si>
    <t xml:space="preserve">  노무비 : 114,784 ÷ 5.09 = 22,550</t>
  </si>
  <si>
    <t xml:space="preserve"> 소  계 :                   1,257</t>
  </si>
  <si>
    <t xml:space="preserve">    노무비 : 29,239 ÷ 37.5 = 779</t>
  </si>
  <si>
    <t>적출장블록제작(SB2)</t>
  </si>
  <si>
    <t xml:space="preserve">  ※ 실시설계 적격심의 의견에 따라 검토결과 DCM 공사기간 장기화로 상주 대비 비상주가 경쟁력 있음.</t>
  </si>
  <si>
    <t>제71호표</t>
  </si>
  <si>
    <t xml:space="preserve">  경  비 :  68,724 × 1 =  68,724</t>
  </si>
  <si>
    <t xml:space="preserve"> 재료비 :  59,206 ÷ 104.25 =   567</t>
  </si>
  <si>
    <t xml:space="preserve"> 경  비 :  16,253 ÷ 98.72 =   164</t>
  </si>
  <si>
    <t xml:space="preserve">   노무비 :  120,749 × 0.019 = 2,294</t>
  </si>
  <si>
    <t xml:space="preserve">    인부소계 : 514</t>
  </si>
  <si>
    <t>40mm</t>
  </si>
  <si>
    <t>수  량</t>
  </si>
  <si>
    <t>견적59참조</t>
  </si>
  <si>
    <t xml:space="preserve">      계   : 6,404</t>
  </si>
  <si>
    <t>12.해상기중기 예인 및 피예인(0.3㎥급)[㎥]</t>
  </si>
  <si>
    <t xml:space="preserve"> 재료비 :  59,206 ÷ 98.72 =   599</t>
  </si>
  <si>
    <t xml:space="preserve">  2) 시공A-02. 오탁방지막 폭 200m이상 확보하자</t>
  </si>
  <si>
    <t xml:space="preserve"> 노무비 : 47,849 ÷ 18.54 = 2,580</t>
  </si>
  <si>
    <t xml:space="preserve">   재료비 :  9,296 ÷4.8 =   1,936</t>
  </si>
  <si>
    <t xml:space="preserve"> n = q/(qt×K)= 34.44회{백호 사이클 회수}</t>
  </si>
  <si>
    <t xml:space="preserve">   qo = 0.3㎥           {피복석 규격}              L = 1.85             {체적변화율}</t>
  </si>
  <si>
    <t>제157호표</t>
  </si>
  <si>
    <t xml:space="preserve">   노무비 : 47,849 ÷4.8 = 9,968</t>
  </si>
  <si>
    <t xml:space="preserve"> Q = ─────── = 11.39㎥/hr</t>
  </si>
  <si>
    <t xml:space="preserve"> 경  비 : 105,510 ÷ 9.26 = 11,394</t>
  </si>
  <si>
    <t xml:space="preserve"> 재료비 : 10,192 + 19,945 + 19,521 + 18,696 + 92,318 = 160,672</t>
  </si>
  <si>
    <t xml:space="preserve">  &lt; 2018년 품셈 개정 &gt;</t>
  </si>
  <si>
    <t xml:space="preserve"> 경  비 : 30,761 ÷ 39.26 = 783</t>
  </si>
  <si>
    <t xml:space="preserve">  특별인부 : 187,435 ×1.0인 ÷ Qd = 312</t>
  </si>
  <si>
    <t xml:space="preserve">     시간당 시공량 : Q = Qd ÷ 8hr =  75 ㎡/hr</t>
  </si>
  <si>
    <t>A-Type, 500mm미만(폭+높이)</t>
  </si>
  <si>
    <t>RSC 4</t>
  </si>
  <si>
    <t xml:space="preserve">  재료비 : 0 ÷ 55.91 = 0</t>
  </si>
  <si>
    <t xml:space="preserve">  비 계 공 : 262,297 ×0.030인 = 7,868</t>
  </si>
  <si>
    <t xml:space="preserve"> 소  계 :               61,254</t>
  </si>
  <si>
    <t xml:space="preserve">   재료비 :  43,799 × 0.045 = 1,970</t>
  </si>
  <si>
    <t xml:space="preserve"> 2. 기구손료(노무비의 2%)</t>
  </si>
  <si>
    <t>51</t>
  </si>
  <si>
    <t>9.0&lt;T≤12.0</t>
  </si>
  <si>
    <t>쇄석골재, 광양, 도착도</t>
  </si>
  <si>
    <t xml:space="preserve"> 노무비 :  47,849 ÷ 10.2 = 4,691</t>
  </si>
  <si>
    <t xml:space="preserve">   재료비 :  43,799 × 0.041 = 1,795</t>
  </si>
  <si>
    <t xml:space="preserve"> Q = ─────── = 14.69㎥/hr</t>
  </si>
  <si>
    <t xml:space="preserve"> 노무비 :  47,849 ÷ 27.78 = 1,722</t>
  </si>
  <si>
    <t>다. 들어내기 : 굴삭기(무한궤도)(0.7㎥)</t>
  </si>
  <si>
    <t xml:space="preserve"> 소  계 :                  11,804</t>
  </si>
  <si>
    <t xml:space="preserve"> Q = N×q×E = 126.04㎥/hr</t>
  </si>
  <si>
    <t xml:space="preserve"> 노무비 : 47,849 ÷ 1.23 = 38,901</t>
  </si>
  <si>
    <t>견적86참조</t>
  </si>
  <si>
    <t>0.3㎥급</t>
  </si>
  <si>
    <t xml:space="preserve"> 소  계 :                    6,993</t>
  </si>
  <si>
    <t>방충재 설치(OV-Type)</t>
  </si>
  <si>
    <t xml:space="preserve">  소  계 :                  157,364</t>
  </si>
  <si>
    <t xml:space="preserve">   재료비 :  43,799 × 0.062 = 2,715</t>
  </si>
  <si>
    <t>제체사석(육상덤프)</t>
  </si>
  <si>
    <t>0.3㎥급</t>
  </si>
  <si>
    <t>단산34참조</t>
  </si>
  <si>
    <t xml:space="preserve"> 예선(119kW)</t>
  </si>
  <si>
    <t xml:space="preserve"> 3) 계</t>
  </si>
  <si>
    <t>집수정(TYPE-2)</t>
  </si>
  <si>
    <t xml:space="preserve">   계   : 3,441</t>
  </si>
  <si>
    <t xml:space="preserve">   계   : 2,487</t>
  </si>
  <si>
    <t xml:space="preserve"> 제작장   L=1.0㎞   적출장</t>
  </si>
  <si>
    <t>콘크리트 타설/장비사용</t>
  </si>
  <si>
    <t>콘크리트 타설/장비사용</t>
  </si>
  <si>
    <t>간극수압 센서</t>
  </si>
  <si>
    <t>☞ t3 = 1.1분{적하}     t4 = 0.42분{적재}     t5 = 0.5분{자동덮개}</t>
  </si>
  <si>
    <t xml:space="preserve">  가. 굴삭기(무한궤도) (0.4㎥)</t>
  </si>
  <si>
    <t>EA당</t>
  </si>
  <si>
    <t xml:space="preserve">  재료비 :  59,206 ÷ 59.51 ×c = 149</t>
  </si>
  <si>
    <t xml:space="preserve"> q = 0.5㎥×1.85 = 0.93㎥    f = 0.9     E = 0.80    Cm = 2.37분</t>
  </si>
  <si>
    <t>일위59참조</t>
  </si>
  <si>
    <t xml:space="preserve"> 경  비 : 157</t>
  </si>
  <si>
    <t>제121호표</t>
  </si>
  <si>
    <t xml:space="preserve"> 2. 포  설 : 로우더(타이어) (0.57㎥)</t>
  </si>
  <si>
    <t>제188호표</t>
  </si>
  <si>
    <t xml:space="preserve"> Q = N×q×E = 120.23㎥/hr</t>
  </si>
  <si>
    <t xml:space="preserve">   재료비 :  43,799 × 0.029 = 1,270</t>
  </si>
  <si>
    <t xml:space="preserve"> T = 24Ton   rt = 1.6Ton/㎥   L = 1.24</t>
  </si>
  <si>
    <t xml:space="preserve">  감 액 : 30,960,000원÷1.1 = 28,145,455</t>
  </si>
  <si>
    <t xml:space="preserve">  재료비 : 2,773 ÷ 75 ×0.5대 = 18</t>
  </si>
  <si>
    <t xml:space="preserve">  경  비 : 15,728 + 3,096 = 18,824</t>
  </si>
  <si>
    <t xml:space="preserve">  감액 : 20,520,000원 ÷1.1 = 18,654,545원</t>
  </si>
  <si>
    <t xml:space="preserve"> 경  비 : 38,845 ÷ 0.88 = 44,142</t>
  </si>
  <si>
    <t>15</t>
  </si>
  <si>
    <t xml:space="preserve"> 소  계 :                 142,595</t>
  </si>
  <si>
    <t xml:space="preserve">   증액 : -81,950,000 ÷1.1 = -74,500,000원</t>
  </si>
  <si>
    <t xml:space="preserve"> 노무비 : 2,200 + 4,467 + 603 + 349 + 272 = 7,891</t>
  </si>
  <si>
    <t xml:space="preserve"> E = 0.8      T = 60분       V1 = 5.5km/hr</t>
  </si>
  <si>
    <t xml:space="preserve"> 소  계 :                    9,374</t>
  </si>
  <si>
    <t xml:space="preserve"> c = ────── = 0.29</t>
  </si>
  <si>
    <t>견적73참조</t>
  </si>
  <si>
    <t>사석(석산상차도)</t>
  </si>
  <si>
    <t xml:space="preserve">    재료비 : 21,753 × 0.26 ÷ 2.5m = 2,262</t>
  </si>
  <si>
    <t>M20*350</t>
  </si>
  <si>
    <t>M20*350</t>
  </si>
  <si>
    <t xml:space="preserve">  재료비 :  72,381 × 1 =  72,381</t>
  </si>
  <si>
    <t xml:space="preserve"> Cm = t1+t2+t3+t4 = 51.49분</t>
  </si>
  <si>
    <t xml:space="preserve"> 측량고급기능사 : 195,285×(0.1인÷8hr)×(2.53/60) = 102</t>
  </si>
  <si>
    <t xml:space="preserve"> Q = ─────── = 15.65㎥/hr</t>
  </si>
  <si>
    <t>26.해상기중기 예인 및 피예인(0.03㎥급)[㎥]</t>
  </si>
  <si>
    <t xml:space="preserve"> 소    계                                            267</t>
  </si>
  <si>
    <t xml:space="preserve">  ◎ 안전점검비 : 시설물 공사비 × 점검비 요율</t>
  </si>
  <si>
    <t>1200×2400</t>
  </si>
  <si>
    <t>제127호표</t>
  </si>
  <si>
    <t>필터사석투하(해상수상)</t>
  </si>
  <si>
    <t xml:space="preserve">      계   : 1,791</t>
  </si>
  <si>
    <t xml:space="preserve">  t3 = (qr÷Q2)×60 = 1,685.19분 {투하시간}</t>
  </si>
  <si>
    <t>지중경사계관</t>
  </si>
  <si>
    <t xml:space="preserve">    계   : 3,887</t>
  </si>
  <si>
    <t xml:space="preserve">   감액 : 22,550,000원÷1.1 = 20,500,000원</t>
  </si>
  <si>
    <t xml:space="preserve">    경  비 :  9,041 ÷ 16.88 × 0.5대 =   267</t>
  </si>
  <si>
    <t xml:space="preserve"> 보통인부 : 148,510×(0.2인÷8hr)×(2.08/60) = 128</t>
  </si>
  <si>
    <t>지중경사계관</t>
  </si>
  <si>
    <t xml:space="preserve"> Cm = Cm11+Cm22+Cm33 = 1.19분</t>
  </si>
  <si>
    <t xml:space="preserve"> 13) 시공B-08. 준공시 Amfirol 1대 제공을 삭제하자</t>
  </si>
  <si>
    <t>양호</t>
  </si>
  <si>
    <t xml:space="preserve"> 재료비 :  10,192 × 1 =  10,192</t>
  </si>
  <si>
    <t>양호</t>
  </si>
  <si>
    <t>STS강판(9t*100w)</t>
  </si>
  <si>
    <t>STS강판(9t*100w)</t>
  </si>
  <si>
    <t>0.5㎥급</t>
  </si>
  <si>
    <t xml:space="preserve">   증액 : -16,200,000원 ÷1.1 = -14,727,273원</t>
  </si>
  <si>
    <t>0.5㎥급</t>
  </si>
  <si>
    <t xml:space="preserve">  12) 항만B-08. 작업부두 계선주 추가 설치하자</t>
  </si>
  <si>
    <t xml:space="preserve"> q1 = 1개     E = 0.9     cms = 15분</t>
  </si>
  <si>
    <t>견적80참조</t>
  </si>
  <si>
    <t>IPI센서</t>
  </si>
  <si>
    <t xml:space="preserve">  Q = N×q×E = 5.94개/hr</t>
  </si>
  <si>
    <t xml:space="preserve"> q = 0.4㎥×1.85 = 0.74㎥    f = 0.9     E = 0.8    Cm = 1.83분</t>
  </si>
  <si>
    <t xml:space="preserve">  경  비 :  3,636 ÷ 59.51 ×c = 15</t>
  </si>
  <si>
    <t>일위150참조</t>
  </si>
  <si>
    <t xml:space="preserve">    재료비 : 56 + 116 = 172</t>
  </si>
  <si>
    <t>피복석투하(해상수상)-품</t>
  </si>
  <si>
    <t xml:space="preserve">  Q1 = ────────= 17.96 ×2대 = 35.92 ㎥/hr</t>
  </si>
  <si>
    <t xml:space="preserve">   계   : 773,106</t>
  </si>
  <si>
    <t xml:space="preserve"> 용 접 공 : 234,564 × 0.02인 = 4,691</t>
  </si>
  <si>
    <t>창고</t>
  </si>
  <si>
    <t>견적113참조</t>
  </si>
  <si>
    <t xml:space="preserve"> 소  계 :                    4,891</t>
  </si>
  <si>
    <t xml:space="preserve">  노무비 : 29,239 ÷ 75 = 389</t>
  </si>
  <si>
    <t xml:space="preserve">  소  계 :                   29,640</t>
  </si>
  <si>
    <t>상치 지보공 자재비</t>
  </si>
  <si>
    <t xml:space="preserve"> 측량초급기능사 : 142,459×(0.1인÷8hr)×(2.53/60) = 75</t>
  </si>
  <si>
    <t>단산6참조</t>
  </si>
  <si>
    <t xml:space="preserve">  합   계                                                           960.0</t>
  </si>
  <si>
    <t>필터매트부설</t>
  </si>
  <si>
    <t xml:space="preserve">   소  계 :                12,850</t>
  </si>
  <si>
    <t>필터매트부설</t>
  </si>
  <si>
    <t xml:space="preserve">  (운반시간)</t>
  </si>
  <si>
    <t xml:space="preserve">  경  비 :  22,194 ÷ 4.66 =  4,762</t>
  </si>
  <si>
    <t xml:space="preserve">  증 액 : -20,520,000원÷1.1 = -18,654,545원</t>
  </si>
  <si>
    <t xml:space="preserve">  Cm = 13분     E = 0.8</t>
  </si>
  <si>
    <t xml:space="preserve">  (운반시간)</t>
  </si>
  <si>
    <t>제84호표</t>
  </si>
  <si>
    <t>55</t>
  </si>
  <si>
    <t>어초블록제작</t>
  </si>
  <si>
    <t xml:space="preserve">   t = 35분             {접·이안,투·인묘시간}   ta = 15분             {접·이안 시간}</t>
  </si>
  <si>
    <t xml:space="preserve"> 노무비 : 37,977 + 45,570 + 77,707 + 145,498 + 555,944 = 862,696</t>
  </si>
  <si>
    <t>철근 권상</t>
  </si>
  <si>
    <t xml:space="preserve"> 블록전치(1회)(40톤초과~50톤이하(크레인70톤)[개]  *표준52참조*</t>
  </si>
  <si>
    <t xml:space="preserve"> 3) 마무리 다짐 {동다짐기+다짐판(20TON)+DROP HEIGHT(5M)}</t>
  </si>
  <si>
    <t xml:space="preserve"> EGI휀스용연결핀  2,800 ×0.56EA × 84% = 1,317</t>
  </si>
  <si>
    <t>25-18-120</t>
  </si>
  <si>
    <t>초급품질관리원</t>
  </si>
  <si>
    <t>초급품질관리원</t>
  </si>
  <si>
    <t>제151호표</t>
  </si>
  <si>
    <t xml:space="preserve">    계   : 3,883</t>
  </si>
  <si>
    <t>건설폐기물</t>
  </si>
  <si>
    <t>25-18-120</t>
  </si>
  <si>
    <t>일위80참조</t>
  </si>
  <si>
    <t xml:space="preserve">  ※ A-Type : 공원,단지내 보도 등 장비이동 및 적재가 용이한 구간</t>
  </si>
  <si>
    <t xml:space="preserve"> 1) 크레인(무한궤도)(80Ton)</t>
  </si>
  <si>
    <t xml:space="preserve">      3,600·q·k·f·E</t>
  </si>
  <si>
    <t xml:space="preserve">    {직접인건비(고급기술자 노임 × 작성 인수 × 작성 일수) + 제경비(직접인건비의 110~130%)</t>
  </si>
  <si>
    <t>고  철</t>
  </si>
  <si>
    <t>m</t>
  </si>
  <si>
    <t>고  철</t>
  </si>
  <si>
    <t xml:space="preserve">  증액 : -595,220,000원 ÷1.1 = -541,109,091원</t>
  </si>
  <si>
    <t xml:space="preserve"> Q = Cm/60 = 0.091hr/㎡</t>
  </si>
  <si>
    <t xml:space="preserve">      3,600·q·k·f·E</t>
  </si>
  <si>
    <t xml:space="preserve"> 1) 크레인(무한궤도)(80Ton)</t>
  </si>
  <si>
    <t xml:space="preserve">  노무비 : 855</t>
  </si>
  <si>
    <t xml:space="preserve">  T = T1 + T2 = 2.51hr</t>
  </si>
  <si>
    <t>제77호표</t>
  </si>
  <si>
    <t>kg</t>
  </si>
  <si>
    <t>점토(야적장)</t>
  </si>
  <si>
    <t xml:space="preserve"> 2) 모래 구입 및 운반</t>
  </si>
  <si>
    <t xml:space="preserve"> t3 = 1.5분     t4 = 0.42분     t5 = 0.5분</t>
  </si>
  <si>
    <t xml:space="preserve"> Cm = Cm11+Cm22 = 1.77분</t>
  </si>
  <si>
    <t xml:space="preserve">  보통인부 : 148,510 ×1.0인 ÷ Qd = 247</t>
  </si>
  <si>
    <t xml:space="preserve">  재료비 :  10,648 × 0.035 =  372</t>
  </si>
  <si>
    <t>강재거푸집</t>
  </si>
  <si>
    <t xml:space="preserve">  합   계                                                           576.0</t>
  </si>
  <si>
    <t>견적82참조</t>
  </si>
  <si>
    <t>70</t>
  </si>
  <si>
    <t xml:space="preserve"> 재료비 :  59,206 ÷ 92.69 =   638</t>
  </si>
  <si>
    <t xml:space="preserve">  3) 시공A-03. 여수토 전면 오탁방지막(4중→3중)으로 변경(침전지 구간 제외)</t>
  </si>
  <si>
    <t>23.피복석투하(해상수상)-품(0.3㎥급)[㎥]</t>
  </si>
  <si>
    <t xml:space="preserve">     계   : 680,509,091</t>
  </si>
  <si>
    <t xml:space="preserve">   Cm = t1 + t2 + t3 + t4 = 10 분</t>
  </si>
  <si>
    <t>단산30참조</t>
  </si>
  <si>
    <t>20.0&lt;t≤30.0</t>
  </si>
  <si>
    <t>표준26참조</t>
  </si>
  <si>
    <t xml:space="preserve"> t11 = 0.44분   E1 = 0.8     f = 0.9      E = 0.9</t>
  </si>
  <si>
    <t xml:space="preserve">   ◎─────────◎</t>
  </si>
  <si>
    <t xml:space="preserve"> t1 = q×n×t11÷E1 = 32.65분</t>
  </si>
  <si>
    <t xml:space="preserve">   ◎─────────◎</t>
  </si>
  <si>
    <t>38.동치환(외곽호안 2구간)(치환두께 4.0m이하)[㎡]</t>
  </si>
  <si>
    <t>20.0&lt;t≤30.0</t>
  </si>
  <si>
    <t xml:space="preserve">  경  비 :  16,253 ÷ 4.37 =  3,719</t>
  </si>
  <si>
    <t xml:space="preserve"> Q1 = (Cm/60) ÷ 0.8 = 0.114hr/㎡</t>
  </si>
  <si>
    <t xml:space="preserve">  보통인부 : 148,510 ×0.009인 = 1,336</t>
  </si>
  <si>
    <t>육상운반(석산→현장)</t>
  </si>
  <si>
    <t>제125호표</t>
  </si>
  <si>
    <t>조경유용석 쌓기및놓기</t>
  </si>
  <si>
    <t>수중(잠수조),50kN</t>
  </si>
  <si>
    <t xml:space="preserve">  2차다짐       ㉠             20           15          20          960.0</t>
  </si>
  <si>
    <t xml:space="preserve"> ※ 대상공사 구분 : 특급품질관리 대상공사</t>
  </si>
  <si>
    <t xml:space="preserve"> t1 = q×n×t11÷E1 = 36.73분</t>
  </si>
  <si>
    <t>표준2참조</t>
  </si>
  <si>
    <t xml:space="preserve">    Q = ────────── = 96.23 ㎥/hr</t>
  </si>
  <si>
    <t xml:space="preserve">  ※ 실시설계 적격심의 의견에 따라 사질토구간의 동다짐은 기본설계안과 동일하게 반영</t>
  </si>
  <si>
    <t xml:space="preserve"> 노무비 : 81,317 ÷ 106.31 = 764</t>
  </si>
  <si>
    <t xml:space="preserve"> N = ───────────── = 0.679회/hr</t>
  </si>
  <si>
    <t>14.피복석고르기 기중기예인 및 피예인노력비(해상수상)(각종)[㎡]</t>
  </si>
  <si>
    <t>설치비</t>
  </si>
  <si>
    <t xml:space="preserve">  경  비 : 13,572 ÷ 0.54 =  25,133</t>
  </si>
  <si>
    <t xml:space="preserve">    경  비 : 15,965 ÷ 33.75 =  473</t>
  </si>
  <si>
    <t xml:space="preserve">    Q = ────────── = 61 ㎥/hr</t>
  </si>
  <si>
    <t xml:space="preserve">  1. 안전관리 작성비용</t>
  </si>
  <si>
    <t>28.해상기중기 예인 및 피예인(1.0㎥급)[㎥]</t>
  </si>
  <si>
    <t xml:space="preserve"> 노무비 : 168,741 + 59,072 + 57,673 + 145,498 + 445,270 = 876,254</t>
  </si>
  <si>
    <t>제59호표</t>
  </si>
  <si>
    <t>ㄱ형강</t>
  </si>
  <si>
    <t>ㄱ형강</t>
  </si>
  <si>
    <t xml:space="preserve">   계   : 8,894</t>
  </si>
  <si>
    <t xml:space="preserve"> 2) 기 계 : 굴삭기(무한궤도)(0.2㎥)</t>
  </si>
  <si>
    <t xml:space="preserve"> 노무비 : 33,839 × 1 = 33,839</t>
  </si>
  <si>
    <t xml:space="preserve">  (거치시간)</t>
  </si>
  <si>
    <t xml:space="preserve">    보통인부 : 148,510 ×1인 ÷ Qd = 297</t>
  </si>
  <si>
    <t>가. 전치 및 이적, 적재</t>
  </si>
  <si>
    <t>50kN/㎡</t>
  </si>
  <si>
    <t>50kN/㎡</t>
  </si>
  <si>
    <t>가. 전치 및 이적, 적재</t>
  </si>
  <si>
    <t xml:space="preserve"> 재료비 : 5,078 + 12,695 + 9,826 + 14,348 + 59,090 = 101,037</t>
  </si>
  <si>
    <t xml:space="preserve">  {출퇴근 2회 + 업무연락및 준설위치 확인 1회 = 3회/일}</t>
  </si>
  <si>
    <t xml:space="preserve">    계   : 4,687</t>
  </si>
  <si>
    <t xml:space="preserve">  (거치시간)</t>
  </si>
  <si>
    <t>제75호표</t>
  </si>
  <si>
    <t>레미콘(관급)</t>
  </si>
  <si>
    <t xml:space="preserve">   계   : 1,494,415</t>
  </si>
  <si>
    <t>레미콘(관급)</t>
  </si>
  <si>
    <t xml:space="preserve"> t1 = cms×q1÷0.8 = 17.5분</t>
  </si>
  <si>
    <t xml:space="preserve"> 노무비 : 33,839 + 41,249 + 62,555 + 145,498 + 475,095 = 758,236</t>
  </si>
  <si>
    <t>제209호표</t>
  </si>
  <si>
    <t>30</t>
  </si>
  <si>
    <t xml:space="preserve"> * 운반 거리 50Km 이내  (트럭 10.5ton 기준)</t>
  </si>
  <si>
    <t xml:space="preserve">    계   : 4,848</t>
  </si>
  <si>
    <t>레 미 콘</t>
  </si>
  <si>
    <t xml:space="preserve"> R = ───── = 0.55</t>
  </si>
  <si>
    <t xml:space="preserve">       계   : -2,037,281,818</t>
  </si>
  <si>
    <t xml:space="preserve"> 1. 인건비</t>
  </si>
  <si>
    <t>제153호표</t>
  </si>
  <si>
    <t>단가산출</t>
  </si>
  <si>
    <t xml:space="preserve">  V1 = 5.5km/hr   V3 = 12.9km/hr    t = 35분 {접이안,인투묘시간}</t>
  </si>
  <si>
    <t xml:space="preserve"> c = ────── = 0.25</t>
  </si>
  <si>
    <t xml:space="preserve">  Cm = 20분       E = 0.80          E1 = 0.80</t>
  </si>
  <si>
    <t>가설숙소</t>
  </si>
  <si>
    <t>일위82참조</t>
  </si>
  <si>
    <t xml:space="preserve"> Q = Cm/60 = 0.019hr/㎡</t>
  </si>
  <si>
    <t xml:space="preserve"> 보통인부 : 148,510×(0.2인÷8hr)×(2.53/60) = 156</t>
  </si>
  <si>
    <t>0.1~0.5㎥급 이하(크레인10톤,잠수조)</t>
  </si>
  <si>
    <t xml:space="preserve"> E = 0.65    Cm = 21sec(135˚)</t>
  </si>
  <si>
    <t>D=100mm 이하(굴삭기(무한궤도 1.0㎥))</t>
  </si>
  <si>
    <t xml:space="preserve">  노무비 : 133,871 ÷ 250.43 = 534</t>
  </si>
  <si>
    <t>D=100mm 이하(굴삭기(무한궤도 1.0㎥))</t>
  </si>
  <si>
    <t>0.1~0.5㎥급 이하(크레인10톤,잠수조)</t>
  </si>
  <si>
    <t xml:space="preserve">   경  비 : 1,987,609,090</t>
  </si>
  <si>
    <t xml:space="preserve">   노무비 :  120,749 × 0.102 = 12,316</t>
  </si>
  <si>
    <t>철근콘크리트타설/펌프카</t>
  </si>
  <si>
    <t xml:space="preserve"> 재료비 : 5,009 + 12,657 + 5,080 + 10,766 + 44,030 = 77,542</t>
  </si>
  <si>
    <t>지중경사계</t>
  </si>
  <si>
    <t>일위208참조</t>
  </si>
  <si>
    <t xml:space="preserve">    소  계 :                  330</t>
  </si>
  <si>
    <t>철근콘크리트타설/펌프카</t>
  </si>
  <si>
    <t>0.8~1.0㎥(조합기중기선 10톤, 잠수조)</t>
  </si>
  <si>
    <t xml:space="preserve">      고급기술자 : 253,985 × 1인 ×5일 = 1,269,925</t>
  </si>
  <si>
    <t xml:space="preserve">   3. 합  계</t>
  </si>
  <si>
    <t>개</t>
  </si>
  <si>
    <t>제86호표</t>
  </si>
  <si>
    <t>지중경사계</t>
  </si>
  <si>
    <t>33.부상토굴착(그래브준설선3.0㎥급)(점토(야적장))[㎥]</t>
  </si>
  <si>
    <t>단산4참조</t>
  </si>
  <si>
    <t>0.8~1.0㎥(조합기중기선 10톤, 잠수조)</t>
  </si>
  <si>
    <t xml:space="preserve"> 가. 신호수 배치[북측 가설교량 진입부]</t>
  </si>
  <si>
    <t>재료비</t>
  </si>
  <si>
    <t>40.0&lt;t≤50.0</t>
  </si>
  <si>
    <t xml:space="preserve">  7) 항만B-03. 외곡호안 2구간 어초블록을 삭제하고 사석경사제 단면으로 변경하자</t>
  </si>
  <si>
    <t xml:space="preserve">       3,600·qm·k·fm·Em</t>
  </si>
  <si>
    <t xml:space="preserve">  t2 = (tb+35)÷Ea = 173.95분 {운반시간}</t>
  </si>
  <si>
    <t>필터매트</t>
  </si>
  <si>
    <t xml:space="preserve">  재료비 :  66,862 ÷ 5.43 = 12,313</t>
  </si>
  <si>
    <t>필터매트</t>
  </si>
  <si>
    <t>제109호표</t>
  </si>
  <si>
    <t>견적111참조</t>
  </si>
  <si>
    <t xml:space="preserve"> t1 = cms×q1÷0.8 = 18.75분</t>
  </si>
  <si>
    <t>방재용여수로</t>
  </si>
  <si>
    <t>0.8~1.0㎥(크레인 10톤)</t>
  </si>
  <si>
    <t xml:space="preserve"> Cm11 = Cm1÷(2.5×12.5) = 2.48분</t>
  </si>
  <si>
    <t>일위152참조</t>
  </si>
  <si>
    <t xml:space="preserve">    공사규모 : 영 제89조제1항 제1호 및 제2호에 따라 품질관리계획을 수립하여야하는</t>
  </si>
  <si>
    <t xml:space="preserve"> t1 = cms×q1÷0.8 = 16.25분</t>
  </si>
  <si>
    <t xml:space="preserve"> E = 0.75{고르기 작업효율}</t>
  </si>
  <si>
    <t xml:space="preserve"> Q1 = (Cm/60) ÷ 0.8 = 0.098hr/㎡</t>
  </si>
  <si>
    <t>철근콘크리트깨기</t>
  </si>
  <si>
    <t xml:space="preserve"> 3. 다  짐</t>
  </si>
  <si>
    <t xml:space="preserve"> L = 2.0Km   V1 = 5.5Km/hr    V2 = 9.3Km/hr    V3 = 12.9km/hr     t = 35분{접이안투인묘시간}</t>
  </si>
  <si>
    <t xml:space="preserve"> 보통인부 : 148,510×0.0008인 = 118</t>
  </si>
  <si>
    <t xml:space="preserve"> 소  계 :                   669</t>
  </si>
  <si>
    <t>다. 잠수조(1조)</t>
  </si>
  <si>
    <t xml:space="preserve">  1차다짐       ㉠             20           15          12          576.0</t>
  </si>
  <si>
    <t>차선도색(융착식,백색)</t>
  </si>
  <si>
    <t>천정판 (CEILING)</t>
  </si>
  <si>
    <t>통행안전 및 교통, 소통</t>
  </si>
  <si>
    <t>53</t>
  </si>
  <si>
    <t xml:space="preserve">  본선 앙카 이동 : 1일 4회{1회 30분}</t>
  </si>
  <si>
    <t xml:space="preserve">  무수축혼화제 (접착증강재) 2,500 ×15kg×1.02 = 38,250</t>
  </si>
  <si>
    <t xml:space="preserve">  보통인부 : 148,510 × 1인 ÷ (8hr × 2.45) = 7,577</t>
  </si>
  <si>
    <t xml:space="preserve">    E = 0.9    Cm = 18sec(90˚)</t>
  </si>
  <si>
    <t>에코스톤(해상수중)</t>
  </si>
  <si>
    <t xml:space="preserve">    계   : 11,711</t>
  </si>
  <si>
    <t xml:space="preserve">  재료비 : 721</t>
  </si>
  <si>
    <t xml:space="preserve"> ☞ E1{흙의 두께에 따른 효율} = 0.85    E2{해상조건에 따른 효율} = 0.95</t>
  </si>
  <si>
    <t>여수토점검로운반거치</t>
  </si>
  <si>
    <t>A-TYPE</t>
  </si>
  <si>
    <t>제48호표</t>
  </si>
  <si>
    <t xml:space="preserve">  9) 토질B-03. 내부가호안 구간 추가조사를 통한 지층 재분석으로 DCM기초 안정성을 확보하자(설계보완)</t>
  </si>
  <si>
    <t>개소</t>
  </si>
  <si>
    <t>개소</t>
  </si>
  <si>
    <t xml:space="preserve"> 구역화물(10.5톤,50km) 172,670÷1.1÷10.5Ton = 14,949</t>
  </si>
  <si>
    <t xml:space="preserve"> 측량초급기능사 : 142,459×(0.1인÷8hr)×(2.05/60) = 60</t>
  </si>
  <si>
    <t xml:space="preserve">  경  비 :   233 ÷ 75 ×0.5대 =  1</t>
  </si>
  <si>
    <t xml:space="preserve">  경  비 : 15 + 40 = 55</t>
  </si>
  <si>
    <t xml:space="preserve">   노무비 :  120,749 × 0.041 = 4,950</t>
  </si>
  <si>
    <t xml:space="preserve">  에폭시실란트(Con코킹용) 8,200 ×0.336kg×1.03 = 2,837</t>
  </si>
  <si>
    <t xml:space="preserve"> q = 17.79㎥/hr×8hr = 142.32㎥    L = 1.0km     t = 35분</t>
  </si>
  <si>
    <t xml:space="preserve">    노무비 : 39,645 ÷ 62.5 = 634</t>
  </si>
  <si>
    <t>내선전공</t>
  </si>
  <si>
    <t xml:space="preserve"> 재료비 :  50,476 ÷ 21.74 = 2,321</t>
  </si>
  <si>
    <t>제134호표</t>
  </si>
  <si>
    <t>태양광 투광등</t>
  </si>
  <si>
    <t xml:space="preserve">  경  비 : 187,732 + 5,078 = 192,810</t>
  </si>
  <si>
    <t xml:space="preserve"> 경  비 : 2,282</t>
  </si>
  <si>
    <t xml:space="preserve"> 4. 합 계</t>
  </si>
  <si>
    <t>L-형강 65*65*6 / 800*800*1,100</t>
  </si>
  <si>
    <t xml:space="preserve">  노무비 : 518,890 × 1 = 518,890</t>
  </si>
  <si>
    <t xml:space="preserve">   f = 0.9              {체적환산계수}             E = 0.8              {작업효율}</t>
  </si>
  <si>
    <t xml:space="preserve"> 경  비 : 164</t>
  </si>
  <si>
    <t xml:space="preserve"> Q = ───── = 1.23개/hr</t>
  </si>
  <si>
    <t>가. 제  거</t>
  </si>
  <si>
    <t>당초합계</t>
  </si>
  <si>
    <t>피복석(육상덤프)</t>
  </si>
  <si>
    <t xml:space="preserve">                                -------─------------------</t>
  </si>
  <si>
    <t>내선전공</t>
  </si>
  <si>
    <t xml:space="preserve">   감액 : 87,630,000원÷1.1 = 79,663,636원</t>
  </si>
  <si>
    <t>해상수중:65~70톤</t>
  </si>
  <si>
    <t>표준37참조</t>
  </si>
  <si>
    <t xml:space="preserve"> 경  비 : 27,746 ÷ 1.05 = 26,424</t>
  </si>
  <si>
    <t xml:space="preserve">  노무비 : 520,435 × 1 = 520,435</t>
  </si>
  <si>
    <t xml:space="preserve">  노무비 : 66,935 ÷ 0.63 = 106,246</t>
  </si>
  <si>
    <t>단산21참조</t>
  </si>
  <si>
    <t xml:space="preserve">   계   : 1,531,066</t>
  </si>
  <si>
    <t>자갈층,NX</t>
  </si>
  <si>
    <t>자갈층,NX</t>
  </si>
  <si>
    <t xml:space="preserve">  재료비 : 38,250 + 17,500 + 143,175 = 198,925</t>
  </si>
  <si>
    <t xml:space="preserve"> 경  비 : 22,704 ÷ 7.3 = 3,110</t>
  </si>
  <si>
    <t>제12호표</t>
  </si>
  <si>
    <t xml:space="preserve">  1차다짐       ㉠             20          15           12          576.0</t>
  </si>
  <si>
    <t xml:space="preserve"> 재료비 : 41,870 ÷ 66.3 = 631</t>
  </si>
  <si>
    <t>40W, 태양광패널포함</t>
  </si>
  <si>
    <t xml:space="preserve">  구   분     기 호         추 중 량    낙 하 고     타격횟수     타격에너지</t>
  </si>
  <si>
    <t>비상주, 주1회</t>
  </si>
  <si>
    <t xml:space="preserve">  합   계                                                          1,344.0</t>
  </si>
  <si>
    <t>나. 부속선 가동</t>
  </si>
  <si>
    <t>비닐깔기</t>
  </si>
  <si>
    <t>녹막이페인트칠</t>
  </si>
  <si>
    <t xml:space="preserve"> 소  계 :               7,168</t>
  </si>
  <si>
    <t xml:space="preserve">     항만 계류시설 1만톤급 안전점검비용 요율 적용하여 산정함</t>
  </si>
  <si>
    <t>소형구조물</t>
  </si>
  <si>
    <t xml:space="preserve">    재료비 :  10,607 ÷ 200 =  53</t>
  </si>
  <si>
    <t xml:space="preserve"> E = 0.45     Cm = 20sec (135˚)</t>
  </si>
  <si>
    <t xml:space="preserve">    시간당 시공량 : Q = Qd ÷ 8hr =  62.5 m/hr</t>
  </si>
  <si>
    <t>소형구조물</t>
  </si>
  <si>
    <t>13</t>
  </si>
  <si>
    <t xml:space="preserve">  합   계                                                           1,344.0</t>
  </si>
  <si>
    <t>일위대가총괄표</t>
  </si>
  <si>
    <t>비닐깔기</t>
  </si>
  <si>
    <t>일위60참조</t>
  </si>
  <si>
    <t xml:space="preserve">  증 액 : -8,400,000원 ÷1.1 = -7,636,363원</t>
  </si>
  <si>
    <t>견적100참조</t>
  </si>
  <si>
    <t>제118호표</t>
  </si>
  <si>
    <t xml:space="preserve"> 노무비 : 4,654 + 7,015 = 11,669</t>
  </si>
  <si>
    <t xml:space="preserve"> Q = ───── = 0.88개/hr</t>
  </si>
  <si>
    <t>견적16참조</t>
  </si>
  <si>
    <t xml:space="preserve"> 블록이적및대선적재(2회)(55톤초과~60톤이하(크레인80톤)[개]  *표준56참조*</t>
  </si>
  <si>
    <t>SPAN:L=7.2</t>
  </si>
  <si>
    <t xml:space="preserve"> Q = ─────── = 39.26㎥/hr</t>
  </si>
  <si>
    <t>간단, 0~7m, 6회</t>
  </si>
  <si>
    <t xml:space="preserve">  재료비 : 26,144</t>
  </si>
  <si>
    <t xml:space="preserve">  소  계 :                   1,954</t>
  </si>
  <si>
    <t>제97호표</t>
  </si>
  <si>
    <t>품    명</t>
  </si>
  <si>
    <t xml:space="preserve"> 경  비 : 27,097 ÷ 66.3 = 408</t>
  </si>
  <si>
    <t xml:space="preserve">    소  계 :                  841</t>
  </si>
  <si>
    <t xml:space="preserve"> E = 0.8      T = 60분     V1 = 5.5km/hr     V3 = 12.9km/hr</t>
  </si>
  <si>
    <t>라. 가설울타리판(EGI휀스) 설치 &lt;2017년 개정품셈 적용&gt;</t>
  </si>
  <si>
    <t xml:space="preserve"> 소  계 :                   7,733</t>
  </si>
  <si>
    <t>표준41참조</t>
  </si>
  <si>
    <t>다. 대선적재</t>
  </si>
  <si>
    <t xml:space="preserve"> L = 2.0km     E2 = 0.8</t>
  </si>
  <si>
    <t>회</t>
  </si>
  <si>
    <t>ECOSEAL PU-100N</t>
  </si>
  <si>
    <t xml:space="preserve"> 소  계 :            7,556</t>
  </si>
  <si>
    <t>필터사석(육상수상:백호)</t>
  </si>
  <si>
    <t>0.5㎥급, 기중기25Ton</t>
  </si>
  <si>
    <t xml:space="preserve">    혼화제 :    15kg</t>
  </si>
  <si>
    <t>ECOSEAL PU-100N</t>
  </si>
  <si>
    <t>제142호표</t>
  </si>
  <si>
    <t xml:space="preserve"> L = 10m    V1 = 55Km/hr    V2 = 70Km/hr     E = 0.60</t>
  </si>
  <si>
    <t xml:space="preserve">  Q = N×q = 0.63개/hr</t>
  </si>
  <si>
    <t>쇄석(육상덤프)</t>
  </si>
  <si>
    <t xml:space="preserve">   계   : 14,608</t>
  </si>
  <si>
    <t>슬럼프</t>
  </si>
  <si>
    <t xml:space="preserve">  경  비 : 46,532 ÷ 41.18 = 1,129</t>
  </si>
  <si>
    <t>제64호표</t>
  </si>
  <si>
    <t>Φ100mm이하</t>
  </si>
  <si>
    <t xml:space="preserve"> GRID형다짐판손료(육상용,30톤급)[식]  *일위81참조*</t>
  </si>
  <si>
    <t>Φ100mm이하</t>
  </si>
  <si>
    <t>65*65,6t</t>
  </si>
  <si>
    <t xml:space="preserve">  소  계 :                   22,550</t>
  </si>
  <si>
    <t>HSA-M10×83</t>
  </si>
  <si>
    <t xml:space="preserve">  경  비 : 68,724 + 3,186 = 71,910</t>
  </si>
  <si>
    <t xml:space="preserve"> 적출장    L1=3.5㎞   야적장</t>
  </si>
  <si>
    <t>견적91참조</t>
  </si>
  <si>
    <t>무근콘크리트타설/펌프차</t>
  </si>
  <si>
    <t xml:space="preserve">  노무비 : 19,530 + 7,577 = 27,107</t>
  </si>
  <si>
    <t xml:space="preserve">  자재소계 : 2,929</t>
  </si>
  <si>
    <t>제10호표</t>
  </si>
  <si>
    <t>단산23참조</t>
  </si>
  <si>
    <t xml:space="preserve"> 재료비 : 1,555</t>
  </si>
  <si>
    <t>P.E 필름(T=0.1mm)</t>
  </si>
  <si>
    <t>75.투수아스팔트 표층 포설및다짐(소규모포설,t=5~7cm)  [㎡]</t>
  </si>
  <si>
    <t>P.E 필름(T=0.1mm)</t>
  </si>
  <si>
    <t xml:space="preserve"> 4) 소 계</t>
  </si>
  <si>
    <t xml:space="preserve">  경  비 : 24 + 1 = 25</t>
  </si>
  <si>
    <t>36</t>
  </si>
  <si>
    <t xml:space="preserve">  소  계 :                   16,929</t>
  </si>
  <si>
    <t>이동식 CCTV</t>
  </si>
  <si>
    <t>0.03㎥급 이하</t>
  </si>
  <si>
    <t>표준35참조</t>
  </si>
  <si>
    <t xml:space="preserve">   계   : 5,896</t>
  </si>
  <si>
    <t xml:space="preserve">    재료비 :  4,375 ÷ 16.88 =   259</t>
  </si>
  <si>
    <t>제136호표</t>
  </si>
  <si>
    <t xml:space="preserve"> Cm = Cm11+Cm22+Cm33 = 5.21분</t>
  </si>
  <si>
    <t xml:space="preserve"> Q = ─────── = 6.82㎥/hr</t>
  </si>
  <si>
    <t>가. 구조물깨기 &lt;품셈 9-18&gt;</t>
  </si>
  <si>
    <t xml:space="preserve">    ※ 검토기준비용은 총공사비 기준임</t>
  </si>
  <si>
    <t xml:space="preserve"> 2) 2차 다짐 {동다짐기 + 다짐판(30TON) + DROP HEIGHT(8)}</t>
  </si>
  <si>
    <t>100m(20회)</t>
  </si>
  <si>
    <t>부상토</t>
  </si>
  <si>
    <t>이동식 CCTV</t>
  </si>
  <si>
    <t>품질관리활동비</t>
  </si>
  <si>
    <t xml:space="preserve"> 재료비 :  6,171 × 1 =   6,171</t>
  </si>
  <si>
    <t xml:space="preserve"> 2) 해체비</t>
  </si>
  <si>
    <t>치환사석(해상수중)</t>
  </si>
  <si>
    <t xml:space="preserve">   계   : 28,282</t>
  </si>
  <si>
    <t>각종(굴삭기(무한궤도 2.0㎥), 잠수조)</t>
  </si>
  <si>
    <t>0.5㎥급, 기중기선25톤</t>
  </si>
  <si>
    <t xml:space="preserve">  재료비 : 10,901 ÷ 100.26 × c = 26</t>
  </si>
  <si>
    <t xml:space="preserve">   노무비 :  231,349 × 0.038 = 8,791</t>
  </si>
  <si>
    <t xml:space="preserve"> 경  비 : 10,846 × 1 = 10,846</t>
  </si>
  <si>
    <t xml:space="preserve">  ◎────────◎</t>
  </si>
  <si>
    <t xml:space="preserve">  L = 2.0km    V3 = 12.9Km/hr    E = 0.8     t = 15분{접이안}</t>
  </si>
  <si>
    <t>건설폐재류</t>
  </si>
  <si>
    <t xml:space="preserve">    재료비 : 1,297 + 259 + 630 = 2,186</t>
  </si>
  <si>
    <t xml:space="preserve"> 소  계 :               74,866</t>
  </si>
  <si>
    <t xml:space="preserve">  Cm = 20분     E = 0.8</t>
  </si>
  <si>
    <t>C-TYPE</t>
  </si>
  <si>
    <t>성 토</t>
  </si>
  <si>
    <t>양호(S8~12, 40m3 이하)</t>
  </si>
  <si>
    <t>양호(S8~12, 40m3 이하)</t>
  </si>
  <si>
    <t xml:space="preserve">  L = 1.0km        E = 0.8        T = 60분</t>
  </si>
  <si>
    <t>사석육상운반(석산→현장)</t>
  </si>
  <si>
    <t xml:space="preserve">    보통인부 : 148,510 × 1.0인 ÷ Qd = 594</t>
  </si>
  <si>
    <t xml:space="preserve">  L = 1.0km        E = 0.8        T = 60분</t>
  </si>
  <si>
    <t>건설폐재류</t>
  </si>
  <si>
    <t>각종(굴삭기(무한궤도 2.0㎥), 잠수조)</t>
  </si>
  <si>
    <t xml:space="preserve"> 재료비 : 38,617 ÷ 7.3 × R = 2,909</t>
  </si>
  <si>
    <t>78</t>
  </si>
  <si>
    <t>품질검사비</t>
  </si>
  <si>
    <t xml:space="preserve">   소  계 :                3,129</t>
  </si>
  <si>
    <t xml:space="preserve">    Q = 0.26hr/본</t>
  </si>
  <si>
    <t>비    닐</t>
  </si>
  <si>
    <t xml:space="preserve">  노무비 :     0 ÷ 75 ×0.5대 =   0</t>
  </si>
  <si>
    <t>비    닐</t>
  </si>
  <si>
    <t xml:space="preserve">   계   : 75,446</t>
  </si>
  <si>
    <t>수상(굴삭기(무한궤도1.0㎥))</t>
  </si>
  <si>
    <t xml:space="preserve"> 예선 (119kW)</t>
  </si>
  <si>
    <t xml:space="preserve"> 경  비 :</t>
  </si>
  <si>
    <t xml:space="preserve"> 예선 (119kW)</t>
  </si>
  <si>
    <t xml:space="preserve"> 재료비 : 75,891 ÷100.26  =    756</t>
  </si>
  <si>
    <t xml:space="preserve"> 소  계 :               94,087</t>
  </si>
  <si>
    <t>수상(굴삭기(무한궤도1.0㎥))</t>
  </si>
  <si>
    <t xml:space="preserve">                 다. 초급기술자 1명 이상(초급기술인 1인은 시험관리인으로 간접노무비에 포함됨)</t>
  </si>
  <si>
    <t xml:space="preserve"> 경  비 : 468 + 2,058 + 1,110 = 3,636</t>
  </si>
  <si>
    <t xml:space="preserve">   재료비 :  43,799 × 0.086 = 3,766</t>
  </si>
  <si>
    <t xml:space="preserve"> 경  비 : 10,775 × 1 = 10,775</t>
  </si>
  <si>
    <t>하부공</t>
  </si>
  <si>
    <t xml:space="preserve"> Cm = Cm11+Cm22 = 2.25분</t>
  </si>
  <si>
    <t xml:space="preserve">  소  계 :                675,890</t>
  </si>
  <si>
    <t xml:space="preserve">  소  계 :                    1,933</t>
  </si>
  <si>
    <t xml:space="preserve"> E = 0.8           T = 60분       V1 = 5.5km/hr</t>
  </si>
  <si>
    <t xml:space="preserve">        V1   V2</t>
  </si>
  <si>
    <t>아스팔트조인트실란트</t>
  </si>
  <si>
    <t xml:space="preserve">       Cms·n</t>
  </si>
  <si>
    <t xml:space="preserve"> 노무비 : 33,540 × 1 = 33,540</t>
  </si>
  <si>
    <t>H = 7m이상</t>
  </si>
  <si>
    <t xml:space="preserve">  1차다짐       ㉠             30           8           24          921.6</t>
  </si>
  <si>
    <t>P.E(150*150*1000)</t>
  </si>
  <si>
    <t xml:space="preserve"> q = 3.2×0.96 = 3.07    f = 0.9    E = 0.25   t = 0.25분   H = 0.2m</t>
  </si>
  <si>
    <t xml:space="preserve">    경  비 :  5,965 ÷ 62.5 =  95</t>
  </si>
  <si>
    <t>프로판가스</t>
  </si>
  <si>
    <t>제66호표</t>
  </si>
  <si>
    <t>프로판가스</t>
  </si>
  <si>
    <t xml:space="preserve"> 2) 대선 예인 : 예선 (134kW)</t>
  </si>
  <si>
    <t xml:space="preserve"> 경  비 : 444 + 177 = 621</t>
  </si>
  <si>
    <t xml:space="preserve"> 재료비 :  50,476 ÷ 17.86 = 2,826</t>
  </si>
  <si>
    <t>가설교량 도장(남측)</t>
  </si>
  <si>
    <t xml:space="preserve">  노무비 : 559 + 389 = 948</t>
  </si>
  <si>
    <t>1m간격 적용</t>
  </si>
  <si>
    <t>피복석고르기(육상수중)</t>
  </si>
  <si>
    <t xml:space="preserve">    소  계 :                  849</t>
  </si>
  <si>
    <t xml:space="preserve"> 이우선(5Ton달기)</t>
  </si>
  <si>
    <t xml:space="preserve"> 소  계 :                           738</t>
  </si>
  <si>
    <t>피복석고르기(육상수중)</t>
  </si>
  <si>
    <t>제140호표</t>
  </si>
  <si>
    <t>22mm, 2.98kg/m</t>
  </si>
  <si>
    <t xml:space="preserve"> Q = N×q×E = 114.99㎥/hr</t>
  </si>
  <si>
    <t>표준43참조</t>
  </si>
  <si>
    <t xml:space="preserve"> 트럭트랙터및평판트레일러 (60Ton)</t>
  </si>
  <si>
    <t>22mm, 2.98kg/m</t>
  </si>
  <si>
    <t xml:space="preserve">  6) 구조B-01. 어초블록의 전단철근과 외벽 내측철근을 H16으로 감소시키자</t>
  </si>
  <si>
    <t xml:space="preserve">    경  비 : 451 + 783 + 342 = 1,576</t>
  </si>
  <si>
    <t>76</t>
  </si>
  <si>
    <t xml:space="preserve"> Q1 = (Cm/60) ÷ 0.8 = 0.056hr/㎡</t>
  </si>
  <si>
    <t xml:space="preserve"> 재료비 :  50,476 ÷ 7.81 = 6,462</t>
  </si>
  <si>
    <t xml:space="preserve">  Cm2 = T1+T2+T3+(28회×T4) = 87.9분</t>
  </si>
  <si>
    <t xml:space="preserve">   계   : 2,378</t>
  </si>
  <si>
    <t xml:space="preserve">   계   : 6,451</t>
  </si>
  <si>
    <t>제95호표</t>
  </si>
  <si>
    <t xml:space="preserve"> 보통인부   : 148,510 × 1.1인 = 163,361</t>
  </si>
  <si>
    <t>38</t>
  </si>
  <si>
    <t>세륜시설기초</t>
  </si>
  <si>
    <t>가. 적 재 : 크레인(무한궤도)(10Ton)</t>
  </si>
  <si>
    <t xml:space="preserve"> 1) 운 반 : 대선 (200Ton) : 적출장~거치현장</t>
  </si>
  <si>
    <t>0.4㎥급,기중기선 25톤급</t>
  </si>
  <si>
    <t>77.아스팔트 기층 포설및다짐 (소형장비,t=8~10cm) [㎡]</t>
  </si>
  <si>
    <t>t=5.0mm</t>
  </si>
  <si>
    <t xml:space="preserve">      60 × 5,500 × E</t>
  </si>
  <si>
    <t>견적14참조</t>
  </si>
  <si>
    <t xml:space="preserve">   계   : 23,871</t>
  </si>
  <si>
    <t>t=5.0mm</t>
  </si>
  <si>
    <t xml:space="preserve"> Q=1/Q1= 8.77 ㎡/hr</t>
  </si>
  <si>
    <t xml:space="preserve"> 노무비 :  5,048 × 1 = 5,048</t>
  </si>
  <si>
    <t>가. 적 재 : 크레인(무한궤도)(10Ton)</t>
  </si>
  <si>
    <t>57.콘크리트블록운반거치(해상수중:65~70톤)[EA]</t>
  </si>
  <si>
    <t>재 료 비</t>
  </si>
  <si>
    <t xml:space="preserve"> Cm = Cm11+Cm22+Cm33 = 4.73분</t>
  </si>
  <si>
    <t>6.피복석해상운반(0.4㎥급)[㎥]</t>
  </si>
  <si>
    <t>견적102참조</t>
  </si>
  <si>
    <t xml:space="preserve">  Cm = 11분     E = 0.8</t>
  </si>
  <si>
    <t xml:space="preserve"> q = 15/2.60×1.85 = 10.67   n = 1.0÷(0.3×1.85) = 1.8개/㎥</t>
  </si>
  <si>
    <t xml:space="preserve"> N = ───────── = 1.06회/hr</t>
  </si>
  <si>
    <t>톤</t>
  </si>
  <si>
    <t xml:space="preserve">  T = (─── + ──)×N÷E = 1.52hr</t>
  </si>
  <si>
    <t xml:space="preserve">  경  비 : 187,732 × 1 = 187,732</t>
  </si>
  <si>
    <t xml:space="preserve">  인부소계 : 8,155</t>
  </si>
  <si>
    <t>표준19참조</t>
  </si>
  <si>
    <t xml:space="preserve">    노무비 : 39,645 ÷ 33.75 = 1,174</t>
  </si>
  <si>
    <t>상치바닥고르기</t>
  </si>
  <si>
    <t xml:space="preserve"> 노무비 : 4,570 + 7,015 = 11,585</t>
  </si>
  <si>
    <t xml:space="preserve"> Q = ─────── = 15.67㎥/hr</t>
  </si>
  <si>
    <t>3.육상운반(석산→현장)(Φ100mm이하)[㎥]</t>
  </si>
  <si>
    <t>일위141참조</t>
  </si>
  <si>
    <t>49.동다짐(다짐두께 2.5m이하)[㎡]</t>
  </si>
  <si>
    <t xml:space="preserve"> 재료비 :  59,206 ÷ 91.26 = 648</t>
  </si>
  <si>
    <t xml:space="preserve"> EGI휀스용클램프(자동)  2,800 × 0.28EA × 84% = 658</t>
  </si>
  <si>
    <t xml:space="preserve">    계   : 562,840</t>
  </si>
  <si>
    <t xml:space="preserve">    재료비 : 21,901 ÷ 61 = 359</t>
  </si>
  <si>
    <t xml:space="preserve">    경  비 : 211 + 56 + 17 + 144 = 428</t>
  </si>
  <si>
    <t xml:space="preserve">  가. 플레이트콤팩터 (1.5Ton)</t>
  </si>
  <si>
    <t xml:space="preserve">        계   : 912,254,545</t>
  </si>
  <si>
    <t>고급품질관리원</t>
  </si>
  <si>
    <t>표준45참조</t>
  </si>
  <si>
    <t>가설창고</t>
  </si>
  <si>
    <t xml:space="preserve">       Cm - t1</t>
  </si>
  <si>
    <t>라. 합   계</t>
  </si>
  <si>
    <t>제146호표</t>
  </si>
  <si>
    <t xml:space="preserve"> c = ───── = 0.21</t>
  </si>
  <si>
    <t>당초경비</t>
  </si>
  <si>
    <t xml:space="preserve"> 재료비 : 38,617 ÷ 6.82 × R = 2,944</t>
  </si>
  <si>
    <t xml:space="preserve"> 재료비 :  13,806 × 1 =   13,806</t>
  </si>
  <si>
    <t>4.0B×1.7H×2.98L</t>
  </si>
  <si>
    <t xml:space="preserve">       Cm - t1</t>
  </si>
  <si>
    <t>32</t>
  </si>
  <si>
    <t>고급품질관리원</t>
  </si>
  <si>
    <t xml:space="preserve"> 노무비 : 81,317 ÷ 120.23 = 676</t>
  </si>
  <si>
    <t xml:space="preserve"> Q = Cm/60 = 0.037hr/㎡</t>
  </si>
  <si>
    <t>제60호표</t>
  </si>
  <si>
    <t xml:space="preserve">  인부소계 : 9,501</t>
  </si>
  <si>
    <t xml:space="preserve"> 작업반장 : 189,313×(0.1인÷8hr)×(5.97/60) = 235</t>
  </si>
  <si>
    <t xml:space="preserve"> 재료비 : 54,834 + 22,878 + 18,741 + 26,144 + 77,210 = 199,807</t>
  </si>
  <si>
    <t>t=14.0mm</t>
  </si>
  <si>
    <t>일위147참조</t>
  </si>
  <si>
    <t xml:space="preserve"> 가. 해상 운반 (대선 (1,500Ton))</t>
  </si>
  <si>
    <t xml:space="preserve">         Cm</t>
  </si>
  <si>
    <t>아스팔트 기층 포설및다짐</t>
  </si>
  <si>
    <t>0.1~0.4㎥(조합기중기선 10톤, 잠수조)</t>
  </si>
  <si>
    <t>t=14.0mm</t>
  </si>
  <si>
    <t>0.1~0.4㎥(조합기중기선 10톤, 잠수조)</t>
  </si>
  <si>
    <t>나. 줄눈설치 배치인원</t>
  </si>
  <si>
    <t xml:space="preserve">  노무비 : 8,155 + 3,216 = 11,371</t>
  </si>
  <si>
    <t xml:space="preserve">         Cm</t>
  </si>
  <si>
    <t xml:space="preserve"> 경  비 : 10,775 + 17,098 + 10,928 + 18,824 + 71,910 = 129,535</t>
  </si>
  <si>
    <t xml:space="preserve">  경  비 :  16,813 ÷ 6.21 =  2,707</t>
  </si>
  <si>
    <t xml:space="preserve">    경  비 : 2,158</t>
  </si>
  <si>
    <t xml:space="preserve"> 노무비 : 47,849 ÷ 1.1 = 43,499</t>
  </si>
  <si>
    <t xml:space="preserve">     계   : 3,549,438</t>
  </si>
  <si>
    <t>철근콘크리트타설</t>
  </si>
  <si>
    <t xml:space="preserve"> 소  계 :                    1,926</t>
  </si>
  <si>
    <t>와이어로프(철심)</t>
  </si>
  <si>
    <t>견적12참조</t>
  </si>
  <si>
    <t>폐기물상차</t>
  </si>
  <si>
    <t>와이어로프(철심)</t>
  </si>
  <si>
    <t xml:space="preserve"> 트럭트랙터및평판트레일러 (80Ton)</t>
  </si>
  <si>
    <t>교통안전표지판 철거</t>
  </si>
  <si>
    <t xml:space="preserve">  t1 = (qr÷Q1)×60 = 1,216.04   {적재시간}</t>
  </si>
  <si>
    <t xml:space="preserve">    노무비 :  120,749 × 0.005 = 603</t>
  </si>
  <si>
    <t xml:space="preserve">  감 액 : 8,580,000원÷1.1 = 7,800,000원</t>
  </si>
  <si>
    <t xml:space="preserve">   ※ 시공조건</t>
  </si>
  <si>
    <t xml:space="preserve">  선원출퇴근{1일 2회} , 준설위치확인 및 업무연락{1일 1회} : N = 3회/일</t>
  </si>
  <si>
    <t xml:space="preserve">   ※ 시공조건</t>
  </si>
  <si>
    <t>제93호표</t>
  </si>
  <si>
    <t xml:space="preserve"> 소  계 :                    23,240</t>
  </si>
  <si>
    <t>토사</t>
  </si>
  <si>
    <t>72</t>
  </si>
  <si>
    <t>제199호표</t>
  </si>
  <si>
    <t xml:space="preserve"> 재료비 : 1,275 + 194 = 1,469</t>
  </si>
  <si>
    <t>토사</t>
  </si>
  <si>
    <t>폐기물처리비</t>
  </si>
  <si>
    <t>견적128참조</t>
  </si>
  <si>
    <t>제130호표</t>
  </si>
  <si>
    <t>별도계산</t>
  </si>
  <si>
    <t xml:space="preserve">  경  비 : 25,133 + 4,762 = 29,895</t>
  </si>
  <si>
    <t>폐기물처리비</t>
  </si>
  <si>
    <t xml:space="preserve"> t4 = 5분(대기)    t5 = 20분(살수)</t>
  </si>
  <si>
    <t xml:space="preserve">  재료비 : 26 + 124 = 150</t>
  </si>
  <si>
    <t xml:space="preserve"> Q = 3.0</t>
  </si>
  <si>
    <t xml:space="preserve">    노무비 : 47,849 ÷ 31.25 = 1,531</t>
  </si>
  <si>
    <t xml:space="preserve">        V12=8km/hr</t>
  </si>
  <si>
    <t>유리알</t>
  </si>
  <si>
    <t>단산25참조</t>
  </si>
  <si>
    <t xml:space="preserve"> 경  비 : 11,394 + 17 + 1 + 176 = 11,588</t>
  </si>
  <si>
    <t>판넬조인트</t>
  </si>
  <si>
    <t xml:space="preserve"> 조합기중기선 (25Ton)</t>
  </si>
  <si>
    <t>제16호표</t>
  </si>
  <si>
    <t xml:space="preserve"> 조합기중기선 (25Ton)</t>
  </si>
  <si>
    <t xml:space="preserve"> 재료비 : 573</t>
  </si>
  <si>
    <t xml:space="preserve">  Q = N×q×E = 5.09개/hr</t>
  </si>
  <si>
    <t xml:space="preserve"> 2) 크레인부수물(크램셀) (2.68㎥)</t>
  </si>
  <si>
    <t xml:space="preserve"> 2) 크레인부수물(크램셀) (2.68㎥)</t>
  </si>
  <si>
    <t xml:space="preserve"> 후크B/N(EGI용)     185 × 13.33EA × 84% = 2,071</t>
  </si>
  <si>
    <t xml:space="preserve"> t1 = cms×q1÷0.8 = 20분</t>
  </si>
  <si>
    <t xml:space="preserve"> 경  비 : 120,792 + 60,645 + 41,286 + 39,472 + 192,810 = 455,005</t>
  </si>
  <si>
    <t xml:space="preserve"> 측량고급기능사 : 195,285×(0.1인÷8hr)×(4.53/60) = 184</t>
  </si>
  <si>
    <t xml:space="preserve">    경  비 : 357 + 139 + 22 = 518</t>
  </si>
  <si>
    <t>표준69참조</t>
  </si>
  <si>
    <t xml:space="preserve">   계   : 20,816</t>
  </si>
  <si>
    <t xml:space="preserve">          </t>
  </si>
  <si>
    <t>60.줄눈설치(수축줄눈)[M]</t>
  </si>
  <si>
    <t xml:space="preserve">   q = 1.0Ton    E = 0.8</t>
  </si>
  <si>
    <t>Ton</t>
  </si>
  <si>
    <t xml:space="preserve">  t1 = (qr÷Q1)×60 = 1,250.14   {적재시간}</t>
  </si>
  <si>
    <t>일위198참조</t>
  </si>
  <si>
    <t xml:space="preserve">  재료비 :  59,206 ÷ 38.07 = 1,555</t>
  </si>
  <si>
    <t xml:space="preserve">   3) 기술료(직접인건비에 제경비를 합한 금액의 30%)</t>
  </si>
  <si>
    <t>일위131참조</t>
  </si>
  <si>
    <t xml:space="preserve"> 경  비 :    67 ×1 =    67</t>
  </si>
  <si>
    <t>압축강도(수침)</t>
  </si>
  <si>
    <t xml:space="preserve">  노무비 : 407,400 + 17,251 + 16,929 = 441,580</t>
  </si>
  <si>
    <t>동치환(북측배수호안)</t>
  </si>
  <si>
    <t xml:space="preserve">    석산 L1=0.6km   석산  L2=0.6km   율  촌  L3=4.0km     현장    L4=1.2km    현장</t>
  </si>
  <si>
    <t>E-TYPE</t>
  </si>
  <si>
    <t>E-TYPE</t>
  </si>
  <si>
    <t xml:space="preserve">   노무비 :  120,749 × 0.078 = 9,418</t>
  </si>
  <si>
    <t xml:space="preserve"> t1 = ──── = 31.05분</t>
  </si>
  <si>
    <t xml:space="preserve"> 그래브준설선 (3.0㎥)</t>
  </si>
  <si>
    <t>제38호표</t>
  </si>
  <si>
    <t xml:space="preserve"> 측량고급기능사 : 195,285×(0.1인÷8hr)×(5.28/60) = 214</t>
  </si>
  <si>
    <t>계측관리(토질및기초기술사)</t>
  </si>
  <si>
    <t>아. 합  계</t>
  </si>
  <si>
    <t xml:space="preserve">    포 장 공 : 225,104 × 2.0인 ÷ Qd = 1,800</t>
  </si>
  <si>
    <t>28mm, 4.83kg/m</t>
  </si>
  <si>
    <t xml:space="preserve"> 2) 대선 예인 : 예선 (187kW)</t>
  </si>
  <si>
    <t>제91호표</t>
  </si>
  <si>
    <t>800H×1,500L</t>
  </si>
  <si>
    <t>자연석계단</t>
  </si>
  <si>
    <t xml:space="preserve"> 경  비 : 41,113 × 1 = 41,113</t>
  </si>
  <si>
    <t>0.2×0.16×1.0</t>
  </si>
  <si>
    <t xml:space="preserve">      계   : 6,015</t>
  </si>
  <si>
    <t>0.2×0.16×1.0</t>
  </si>
  <si>
    <t xml:space="preserve"> Q = Cm11+Cm22 ×0.2 = 1.57분</t>
  </si>
  <si>
    <t xml:space="preserve"> 나. 합 계</t>
  </si>
  <si>
    <t>적출장블록제작(SB7)</t>
  </si>
  <si>
    <t>견적10참조</t>
  </si>
  <si>
    <t>양호:펌프차S=8~12cm</t>
  </si>
  <si>
    <t xml:space="preserve"> t3 = cms×q1÷0.8 = 18.75분</t>
  </si>
  <si>
    <t xml:space="preserve">  소  계 :                   34,481</t>
  </si>
  <si>
    <t xml:space="preserve"> 경  비 : 105,510 ÷ 21.74 = 4,853</t>
  </si>
  <si>
    <t>50KN</t>
  </si>
  <si>
    <t>수중</t>
  </si>
  <si>
    <t xml:space="preserve"> 재료비 :  5,078 × 1 =  5,078</t>
  </si>
  <si>
    <t xml:space="preserve">         t1 + t2 + t3</t>
  </si>
  <si>
    <t xml:space="preserve"> c = ────── = 0.34</t>
  </si>
  <si>
    <t>무근구조물</t>
  </si>
  <si>
    <t xml:space="preserve">         t1 + t2 + t3</t>
  </si>
  <si>
    <t xml:space="preserve"> 소  계 :                   741</t>
  </si>
  <si>
    <t>57</t>
  </si>
  <si>
    <t xml:space="preserve"> t3 = cms×q1÷0.8 = 16.25분</t>
  </si>
  <si>
    <t xml:space="preserve">                                -------------------─------</t>
  </si>
  <si>
    <t>무근구조물</t>
  </si>
  <si>
    <t xml:space="preserve">  경  비 : 82,771 × 1 = 82,771</t>
  </si>
  <si>
    <t xml:space="preserve">  감액 : 102,290,000원÷1.1 = 92,990,909원</t>
  </si>
  <si>
    <t>RSC-4, 30ℓ/a</t>
  </si>
  <si>
    <t xml:space="preserve">  재료비 :  87,127 ÷ 4.66 = 18,696</t>
  </si>
  <si>
    <t>단산51참조</t>
  </si>
  <si>
    <t>가. 쇄암선 취업</t>
  </si>
  <si>
    <t xml:space="preserve">    경  비 : 14 + 47 = 61</t>
  </si>
  <si>
    <t xml:space="preserve"> Q = N×q×E = 106.31㎥/hr</t>
  </si>
  <si>
    <t>당초노무비</t>
  </si>
  <si>
    <t xml:space="preserve"> </t>
  </si>
  <si>
    <t>제62호표</t>
  </si>
  <si>
    <t>130*130*12T</t>
  </si>
  <si>
    <t>19</t>
  </si>
  <si>
    <t xml:space="preserve">    재료비 : 21,257 ÷ 62.5 =  340</t>
  </si>
  <si>
    <t xml:space="preserve"> 소  계 :                  72,074</t>
  </si>
  <si>
    <t xml:space="preserve">  재료비 :  57,273 × 1 =  57,273</t>
  </si>
  <si>
    <t xml:space="preserve"> 블록전치(1회)(30톤초과~40톤이하(크레인50톤)[개]  *표준75참조*</t>
  </si>
  <si>
    <t>㎥</t>
  </si>
  <si>
    <t>축중계손율적용</t>
  </si>
  <si>
    <t xml:space="preserve">        2×L      t</t>
  </si>
  <si>
    <t>제144호표</t>
  </si>
  <si>
    <t xml:space="preserve">  Cm3 = T1+T2+T3+(2회×T4) = 7.95분</t>
  </si>
  <si>
    <t>일위95참조</t>
  </si>
  <si>
    <t xml:space="preserve"> 2. 굴삭기(무한궤도) (0.4㎥)</t>
  </si>
  <si>
    <t>피복석고르기(육상수상)</t>
  </si>
  <si>
    <t>0.5㎥급까지</t>
  </si>
  <si>
    <t>21.피복석해상운반(0.2㎥급)[㎥]</t>
  </si>
  <si>
    <t xml:space="preserve"> 경  비 : 30,761 ÷ 7.32 = 4,202</t>
  </si>
  <si>
    <t xml:space="preserve">  다. 플레이트콤팩터 (1.5Ton)</t>
  </si>
  <si>
    <t>표준47참조</t>
  </si>
  <si>
    <t xml:space="preserve"> 15) 시공B-10. AR시공검측을 삭제하자</t>
  </si>
  <si>
    <t>피복석고르기(육상수상)</t>
  </si>
  <si>
    <t xml:space="preserve">    재료비 : 21,278 ÷ 31.25 ×0.5대 =   340</t>
  </si>
  <si>
    <t>30km이하,덤프24톤</t>
  </si>
  <si>
    <t xml:space="preserve">  Q = N×q×E = 5.82개/hr</t>
  </si>
  <si>
    <t>흐름유도공</t>
  </si>
  <si>
    <t xml:space="preserve"> ☞ 백호관련 : qt = 2.0㎥     K = 0.7    Cms = 27초(135˚)</t>
  </si>
  <si>
    <t>가. 운반비</t>
  </si>
  <si>
    <t>100KN</t>
  </si>
  <si>
    <t xml:space="preserve">  경  비 : 1,850 + 33 = 1,883</t>
  </si>
  <si>
    <t xml:space="preserve">  재료비 :  66,862 ÷ 6.21 = 10,766</t>
  </si>
  <si>
    <t>치환사석(해상수상)</t>
  </si>
  <si>
    <t>48.동치환(내부가호안 2구간)(치환두께 4.0m이하)[㎡]</t>
  </si>
  <si>
    <t>호  표</t>
  </si>
  <si>
    <t xml:space="preserve">  Cm2 = T1+T2+T3+(22회×T4) = 85분</t>
  </si>
  <si>
    <t xml:space="preserve">  경  비 : 55,149 ÷ 232.2 = 237</t>
  </si>
  <si>
    <t xml:space="preserve"> Q=1/Q1= 41.67 ㎡/hr</t>
  </si>
  <si>
    <t xml:space="preserve"> 노무비 : 81,317 ÷ 17.79 = 4,570</t>
  </si>
  <si>
    <t>마. 해상 거치</t>
  </si>
  <si>
    <t>25mm</t>
  </si>
  <si>
    <t>50.0&lt;t≤60.0</t>
  </si>
  <si>
    <t>25mm</t>
  </si>
  <si>
    <t>마. 해상 거치</t>
  </si>
  <si>
    <t xml:space="preserve"> 트럭트랙터및평판트레일러 (30Ton)</t>
  </si>
  <si>
    <t>17</t>
  </si>
  <si>
    <t xml:space="preserve">  합   계                                                           864.0</t>
  </si>
  <si>
    <t>50.0&lt;t≤60.0</t>
  </si>
  <si>
    <t xml:space="preserve"> 경  비 : 105,510 ÷ 19.61 = 5,380</t>
  </si>
  <si>
    <t xml:space="preserve"> 12) 소 계</t>
  </si>
  <si>
    <t xml:space="preserve"> 4. 합  계</t>
  </si>
  <si>
    <t xml:space="preserve"> 트럭트랙터및평판트레일러 (30Ton)</t>
  </si>
  <si>
    <t xml:space="preserve"> 경  비 : 17,106 + 25,223 + 35,002 + 29,895 + 104,145 = 211,371</t>
  </si>
  <si>
    <t xml:space="preserve">  Q2 = ───────  = 15.67 ㎥/hr ×2대 = 31.34 ㎥/hr</t>
  </si>
  <si>
    <t xml:space="preserve"> 재료비 : 6,171 + 15,284 + 12,625 + 18,696 + 74,212 = 126,988</t>
  </si>
  <si>
    <t xml:space="preserve">  소  계 :                  42,542</t>
  </si>
  <si>
    <t>제168호표</t>
  </si>
  <si>
    <t>㎡</t>
  </si>
  <si>
    <t>81.철근콘크리트깨기(T=30cm미만(대형브레이커+0.7㎥))[㎥]</t>
  </si>
  <si>
    <t xml:space="preserve">  소  계 :                  142,303</t>
  </si>
  <si>
    <t xml:space="preserve">  경  비 : 177</t>
  </si>
  <si>
    <t xml:space="preserve"> 소    계                                            1,023</t>
  </si>
  <si>
    <t>부대공(DCM구간)</t>
  </si>
  <si>
    <t xml:space="preserve"> 재료비 : 6,171 + 15,501 + 12,625 + 18,696 + 70,457 = 123,450</t>
  </si>
  <si>
    <t xml:space="preserve"> t3 = 0.8분    t4 = 0.42분</t>
  </si>
  <si>
    <t>나. 장애물제거(철근,파이프등)  &lt;건축품셈 12-1&gt;</t>
  </si>
  <si>
    <t>59</t>
  </si>
  <si>
    <t>제14호표</t>
  </si>
  <si>
    <t>단산27참조</t>
  </si>
  <si>
    <t xml:space="preserve">    소  계 :                 1,132</t>
  </si>
  <si>
    <t>hr</t>
  </si>
  <si>
    <t xml:space="preserve">   미반영 : 금액변경 없음</t>
  </si>
  <si>
    <t>제체사석유용(육상덤프),타공사 준설암 유용</t>
  </si>
  <si>
    <t>외곽호안해상작업기지</t>
  </si>
  <si>
    <t xml:space="preserve"> 경  비 : 40,264 × 2 = 80,528</t>
  </si>
  <si>
    <t xml:space="preserve">  T2 = 0.25분{BOOM SWING시간}}</t>
  </si>
  <si>
    <t>톱 찬 넬</t>
  </si>
  <si>
    <t xml:space="preserve">  합   계                                                           1,996.8</t>
  </si>
  <si>
    <t>일위169참조</t>
  </si>
  <si>
    <t xml:space="preserve">  Q = 1.0</t>
  </si>
  <si>
    <t xml:space="preserve">  Cm2 = T1+T2+T3+(10회×T4) = 40.35분</t>
  </si>
  <si>
    <t>시추 위치측량</t>
  </si>
  <si>
    <t xml:space="preserve">  현장   L1=0.05㎞    야적장</t>
  </si>
  <si>
    <t>톱 찬 넬</t>
  </si>
  <si>
    <t>제132호표</t>
  </si>
  <si>
    <t xml:space="preserve">  Qm = ─────────── = 64.15  ㎥/hr  {투하능력}</t>
  </si>
  <si>
    <t xml:space="preserve">  다. 탠덤로울러(자주식)(5~8Ton)</t>
  </si>
  <si>
    <t xml:space="preserve">  t3 = (qr÷Qm)×60 = 631.33분 {투하시간}</t>
  </si>
  <si>
    <t xml:space="preserve"> 3) 기중기선 피예인 노력비(조합기중기선 (70Ton))</t>
  </si>
  <si>
    <t xml:space="preserve">  6) 시공B-01. 가설교량 하부 야간조명을 삭제하자</t>
  </si>
  <si>
    <t xml:space="preserve">  마무리다짐                   30           5           2           무시</t>
  </si>
  <si>
    <t>64</t>
  </si>
  <si>
    <t xml:space="preserve">  L = 1.0km        E = 0.8          T = 60분</t>
  </si>
  <si>
    <t xml:space="preserve"> Cm = t1+t2+t3+t4 = 35.78분</t>
  </si>
  <si>
    <t xml:space="preserve">    (강도 600kg/㎠ 이상)</t>
  </si>
  <si>
    <t>횡단보도,주차장</t>
  </si>
  <si>
    <t>매</t>
  </si>
  <si>
    <t>횡단보도,주차장</t>
  </si>
  <si>
    <t xml:space="preserve">  L = 1.0km        E = 0.8          T = 60분</t>
  </si>
  <si>
    <t>제148호표</t>
  </si>
  <si>
    <t xml:space="preserve">  t1 = q×Cm÷E = 120분</t>
  </si>
  <si>
    <t xml:space="preserve">  t3 = (qr÷Q2)×60 = 1,227.66분 {투하시간}</t>
  </si>
  <si>
    <t>태양광가로등</t>
  </si>
  <si>
    <t>태양광가로등</t>
  </si>
  <si>
    <t>81</t>
  </si>
  <si>
    <t>제212호표</t>
  </si>
  <si>
    <t>SEP Barge운반</t>
  </si>
  <si>
    <t>SEP Barge운반</t>
  </si>
  <si>
    <t>KSM-6080(황색,R3)</t>
  </si>
  <si>
    <t xml:space="preserve"> 노무비 : 11,175 + 4,410 + 11,371 = 26,956</t>
  </si>
  <si>
    <t xml:space="preserve"> 소  계 :                    1,685</t>
  </si>
  <si>
    <t xml:space="preserve"> E{작업효율} = E1×E2 = 0.81</t>
  </si>
  <si>
    <t xml:space="preserve">   소  계 :                6,753</t>
  </si>
  <si>
    <t>조판생략 감액</t>
  </si>
  <si>
    <t>표준11참조</t>
  </si>
  <si>
    <t xml:space="preserve">   계   : 14,259</t>
  </si>
  <si>
    <t xml:space="preserve">  물(상수도) 1.15 × 3000ℓ ÷ 100m = 34</t>
  </si>
  <si>
    <t xml:space="preserve"> 경  비 : 13,346 + 1,071 = 14,417</t>
  </si>
  <si>
    <t xml:space="preserve"> a = 3.5×E = 2.63㎡/hr</t>
  </si>
  <si>
    <t>교통표지판 지주철거</t>
  </si>
  <si>
    <t>일위149참조</t>
  </si>
  <si>
    <t xml:space="preserve"> t2 = (──+──)×60 = 56.25분</t>
  </si>
  <si>
    <t xml:space="preserve"> 경  비 : 105,510 ÷ 21.28 = 4,958</t>
  </si>
  <si>
    <t xml:space="preserve"> Q1 = (Cm/60) ÷ 0.8 = 0.046hr/㎡</t>
  </si>
  <si>
    <t xml:space="preserve"> 노무비 : 4,797 + 7,015 = 11,812</t>
  </si>
  <si>
    <t xml:space="preserve"> ● 인건비{월22일}</t>
  </si>
  <si>
    <t xml:space="preserve">  노무비 : 1,625 + 576 = 2,201</t>
  </si>
  <si>
    <t xml:space="preserve">  1) 안전관리비: 총공사비 500억 이상 이므로</t>
  </si>
  <si>
    <t xml:space="preserve"> 경  비 : 31,256 ÷ 28.43 = 1,099</t>
  </si>
  <si>
    <t xml:space="preserve"> T = (───+───+──)÷E1 = 1.38hr</t>
  </si>
  <si>
    <t xml:space="preserve"> 2) 기중기선 예인 : 예선 (187kW)</t>
  </si>
  <si>
    <t xml:space="preserve">  재료비 : 40,339 ÷ 55.91 =   721</t>
  </si>
  <si>
    <t>제112호표</t>
  </si>
  <si>
    <t xml:space="preserve">      계   : 2,454</t>
  </si>
  <si>
    <t xml:space="preserve">  Q2 = ───────  = 12.96 ㎥/hr ×2대 = 25.92 ㎥/hr</t>
  </si>
  <si>
    <t xml:space="preserve">  경  비 : 32,698 ÷ 2.45 = 13,346</t>
  </si>
  <si>
    <t>D=1200mm</t>
  </si>
  <si>
    <t xml:space="preserve">     계   : 5,163,338</t>
  </si>
  <si>
    <t xml:space="preserve"> Cm = Cm11+Cm22 = 2.73분</t>
  </si>
  <si>
    <t xml:space="preserve"> 노무비 :  47,849 ÷ 19.61 = 2,440</t>
  </si>
  <si>
    <t xml:space="preserve"> Q = ────────────── = 66.3㎥/hr</t>
  </si>
  <si>
    <t xml:space="preserve">    소  계 :                  942</t>
  </si>
  <si>
    <t xml:space="preserve">  경  비 : 150,001 × 1 = 150,001</t>
  </si>
  <si>
    <t>74.교통안전표지판 철거[EA]</t>
  </si>
  <si>
    <t xml:space="preserve"> 재료비 :  59,206 ÷ 108.26 =   546</t>
  </si>
  <si>
    <t xml:space="preserve">     계   : 1,987,609,090</t>
  </si>
  <si>
    <t>소규모포설,t=7.5cm이하</t>
  </si>
  <si>
    <t>제34호표</t>
  </si>
  <si>
    <t>#8, 150×150</t>
  </si>
  <si>
    <t xml:space="preserve">   Cm = 0.44분          {1회 사이클 시간}         rt = 2.60             {자연상태 토석의 단위중량}</t>
  </si>
  <si>
    <t xml:space="preserve"> 경  비 : 17,106 × 1 =  17,106</t>
  </si>
  <si>
    <t xml:space="preserve">  소  계 :                   2,490</t>
  </si>
  <si>
    <t>24</t>
  </si>
  <si>
    <t>제197호표</t>
  </si>
  <si>
    <t xml:space="preserve"> 경  비 :    468 × 1 =   468</t>
  </si>
  <si>
    <t xml:space="preserve">  L = 1.0km    V1 = 5.5km/hr      V2 = 9.3km/hr</t>
  </si>
  <si>
    <t xml:space="preserve">       L/V1×2×60+t</t>
  </si>
  <si>
    <t xml:space="preserve">  1차다짐       ㉠             20           15          18          864.0</t>
  </si>
  <si>
    <t>무근콘크리트깨기</t>
  </si>
  <si>
    <t xml:space="preserve"> q1 = 1개     E = 0.9     cms = 11분</t>
  </si>
  <si>
    <t xml:space="preserve"> 경  비 : 426</t>
  </si>
  <si>
    <t xml:space="preserve"> 작업반장 : 189,313×(0.1인÷8hr)×(5.28/60) = 208</t>
  </si>
  <si>
    <t xml:space="preserve"> 소  계 :              49,324</t>
  </si>
  <si>
    <t>D=19mm</t>
  </si>
  <si>
    <t>제18호표</t>
  </si>
  <si>
    <t>D=19mm</t>
  </si>
  <si>
    <t xml:space="preserve"> 경  비 : 31,020 ÷ 175.61 × 1회 = 176</t>
  </si>
  <si>
    <t xml:space="preserve">  경  비 : 18,350 + 3,607 = 21,957</t>
  </si>
  <si>
    <t>단산82참조</t>
  </si>
  <si>
    <t xml:space="preserve"> 소  계 :              194,943</t>
  </si>
  <si>
    <t>속채움사석(해상수상)</t>
  </si>
  <si>
    <t xml:space="preserve">  t1 = qr÷q1×ts÷Es = 180.04분 {적재시간}</t>
  </si>
  <si>
    <t xml:space="preserve"> 경  비 : 31,020 ÷ 175.61 × 1회 = 176</t>
  </si>
  <si>
    <t>배 관 공(수도)</t>
  </si>
  <si>
    <t>견적99참조</t>
  </si>
  <si>
    <t xml:space="preserve"> 재료비 : 1,196</t>
  </si>
  <si>
    <t>피복석육상운반(석산→현장)</t>
  </si>
  <si>
    <t xml:space="preserve">  Cm1 = T1+T2+T3+(20회×T4) = 77.5분</t>
  </si>
  <si>
    <t xml:space="preserve">               건설공사로서 총공사비가 1,000억원이상인 건설공사</t>
  </si>
  <si>
    <t xml:space="preserve"> 노무비 : 47,849 ÷ 0.96 = 49,842</t>
  </si>
  <si>
    <t>25톤</t>
  </si>
  <si>
    <t xml:space="preserve"> 재료비 : 50,151 ÷ 1.1 × c = 15,501</t>
  </si>
  <si>
    <t xml:space="preserve"> t22 = (──+──+──+──)×60 = 22.11 분</t>
  </si>
  <si>
    <t xml:space="preserve"> 재료비 : 50,151 ÷ 1.05 × c = 15,284</t>
  </si>
  <si>
    <t>0.1~0.4㎥(조합기중기선 10톤)</t>
  </si>
  <si>
    <t>VE예비비용</t>
  </si>
  <si>
    <t>제164호표</t>
  </si>
  <si>
    <t>29.피복석육상운반(석산→현장) (0.3㎥급) [㎥]</t>
  </si>
  <si>
    <t xml:space="preserve">  Cm = 14분     E = 0.8</t>
  </si>
  <si>
    <t>25톤</t>
  </si>
  <si>
    <t xml:space="preserve">    E = 0.7    Cm = 20sec(135˚)</t>
  </si>
  <si>
    <t>76.아스팔트 표층 포설및다짐(소규모포설,t=7.5cm이하)[㎡]</t>
  </si>
  <si>
    <t xml:space="preserve">  재료비 : 285 + 372 = 657</t>
  </si>
  <si>
    <t xml:space="preserve"> t22 = (──+──+──+──)×60 = 22.11 분</t>
  </si>
  <si>
    <t xml:space="preserve">  재료비 : 2,929</t>
  </si>
  <si>
    <t xml:space="preserve">  Em = 0.65        {투하장비 작업효율}</t>
  </si>
  <si>
    <t xml:space="preserve">  경  비 : 206,816 × 1 = 206,816</t>
  </si>
  <si>
    <t>0.1~0.4㎥(조합기중기선 10톤)</t>
  </si>
  <si>
    <t>일위196참조</t>
  </si>
  <si>
    <t>표준67참조</t>
  </si>
  <si>
    <t>●</t>
  </si>
  <si>
    <t xml:space="preserve"> 경  비 : 74,677 ÷100.26  =    744</t>
  </si>
  <si>
    <t xml:space="preserve"> q = 0.3㎥×1.85 = 0.56㎥    f = 0.9     E = 0.8    Cm = 1.36분</t>
  </si>
  <si>
    <t xml:space="preserve"> Q = Cm11+Cm22+Cm33×0.2 = 5.97분</t>
  </si>
  <si>
    <t xml:space="preserve"> 라. 소모품비</t>
  </si>
  <si>
    <t xml:space="preserve"> 재료비 : 10,192 + 19,436 + 19,521 + 26,144 + 92,318 = 167,611</t>
  </si>
  <si>
    <t>가. 준  설</t>
  </si>
  <si>
    <t>제42호표</t>
  </si>
  <si>
    <t xml:space="preserve">  Q1 = ────────= 17.79 ×2대 = 35.58 ㎥/hr</t>
  </si>
  <si>
    <t xml:space="preserve"> 1) 운 반 : 대선 (500Ton) : 적출장~거치현장</t>
  </si>
  <si>
    <t xml:space="preserve">  T1 = (6.0m÷2m/min)/5= 0.6 분  {동다짐기 이동 시간,다짐판을 매단체 이동,1회이동으로 5점시공}</t>
  </si>
  <si>
    <t xml:space="preserve"> 재료비 : 55,862 ÷ 14.49 = 3,855.21 ×c = 308</t>
  </si>
  <si>
    <t xml:space="preserve">  1차다짐       ㉠             20          15           18          864.0</t>
  </si>
  <si>
    <t>천공 및 그라우팅</t>
  </si>
  <si>
    <t xml:space="preserve"> 5) 소 계</t>
  </si>
  <si>
    <t xml:space="preserve"> 라. 소모품비</t>
  </si>
  <si>
    <t>4</t>
  </si>
  <si>
    <t xml:space="preserve">    보통인부 : 148,510 ×1.0인 ÷ Qd = 495</t>
  </si>
  <si>
    <t xml:space="preserve">  8) 구조B-03. 상치콘크리트의 법선방향 상면철근(TH02, TH32)을 삭제하자(SV 철근과 중첩)</t>
  </si>
  <si>
    <t xml:space="preserve">  재료비 : 9,666 + 910 = 10,576</t>
  </si>
  <si>
    <t xml:space="preserve">  Cm1 = T1+T2+T3+(18회×T4) = 70분</t>
  </si>
  <si>
    <t>백업재(내열성)</t>
  </si>
  <si>
    <t xml:space="preserve">    경  비 :  9,161 ÷ 200 =  45</t>
  </si>
  <si>
    <t xml:space="preserve">      계   : 56,147</t>
  </si>
  <si>
    <t xml:space="preserve"> t1 = q÷q1×60 = 269.3분</t>
  </si>
  <si>
    <t>시스템비계</t>
  </si>
  <si>
    <t>제36호표</t>
  </si>
  <si>
    <t>보차도 및 도로경계블록 철거</t>
  </si>
  <si>
    <t>바닥보호사석(해상수상)</t>
  </si>
  <si>
    <t>동치환(내부가호안 2구간)</t>
  </si>
  <si>
    <t xml:space="preserve"> 보통인부 : 148,510×(0.2인÷8hr)×(2.29/60) = 141</t>
  </si>
  <si>
    <t xml:space="preserve">  소  계 :                   19,323</t>
  </si>
  <si>
    <t xml:space="preserve"> 재료비 : 41,870 ÷ 42.21 = 991</t>
  </si>
  <si>
    <t>시스템비계</t>
  </si>
  <si>
    <t xml:space="preserve">    C = A + B = 9,300,000,000</t>
  </si>
  <si>
    <t>피복석(육상수상)</t>
  </si>
  <si>
    <t>규   격</t>
  </si>
  <si>
    <t xml:space="preserve"> 경  비 : 35,002 × 1 = 35,002</t>
  </si>
  <si>
    <t>잡소모품비</t>
  </si>
  <si>
    <t>중간피복석(해상수중)</t>
  </si>
  <si>
    <t xml:space="preserve">  N = ──────── = 1.06회/hr</t>
  </si>
  <si>
    <t>1공/일</t>
  </si>
  <si>
    <t xml:space="preserve">          Cm</t>
  </si>
  <si>
    <t>동치환(서측분리 2구간)</t>
  </si>
  <si>
    <t xml:space="preserve">  노무비 : 47,849 × 0.014 = 669</t>
  </si>
  <si>
    <t xml:space="preserve">   노무비 :  120,749 × 0.062 = 7,486</t>
  </si>
  <si>
    <t>제110호표</t>
  </si>
  <si>
    <t>사석 선별</t>
  </si>
  <si>
    <t xml:space="preserve">          Cm</t>
  </si>
  <si>
    <t>표준13참조</t>
  </si>
  <si>
    <t xml:space="preserve">  &lt; 2020년 품셈개정 &gt;</t>
  </si>
  <si>
    <t xml:space="preserve">  Cm1 = T1+T2+T3+(16회×T4) = 62.5분</t>
  </si>
  <si>
    <t xml:space="preserve">  N = ──────── = 1.06회/hr</t>
  </si>
  <si>
    <t xml:space="preserve"> 경  비 :   468 × 1 =   468</t>
  </si>
  <si>
    <t xml:space="preserve"> Q=1/Q1= 17.86 ㎡/hr</t>
  </si>
  <si>
    <t xml:space="preserve">       T + (N/P)</t>
  </si>
  <si>
    <t>사면보호사석(육상수상)</t>
  </si>
  <si>
    <t>D=22mm</t>
  </si>
  <si>
    <t xml:space="preserve">   경  비 : 1,269,925 + 1,460,413 + 819,100 = 3,549,438</t>
  </si>
  <si>
    <t xml:space="preserve">       L    L</t>
  </si>
  <si>
    <t>0.1~0.5㎥급 이하(이우선5톤,잠수조),수중(H=0~15ｍ)</t>
  </si>
  <si>
    <t xml:space="preserve"> 재료비 : 5,450 + 3,766 + 218 + 290 = 9,724</t>
  </si>
  <si>
    <t>D=22mm</t>
  </si>
  <si>
    <t>☞ 35~40톤미만 1일 거치수량(수상) : q = 6개</t>
  </si>
  <si>
    <t xml:space="preserve"> 소  계 :                  109,741</t>
  </si>
  <si>
    <t xml:space="preserve">       L    L</t>
  </si>
  <si>
    <t>가로수축줄눈</t>
  </si>
  <si>
    <t>가설사무소</t>
  </si>
  <si>
    <t xml:space="preserve">  재료비 :  121,834 ÷ 4.66 = 26,144</t>
  </si>
  <si>
    <t>제210호표</t>
  </si>
  <si>
    <t xml:space="preserve"> 소  계 :                   5,446</t>
  </si>
  <si>
    <t xml:space="preserve"> 소  계 :                   7,593</t>
  </si>
  <si>
    <t xml:space="preserve"> {덤프적재시간}</t>
  </si>
  <si>
    <t xml:space="preserve"> Q = ─────── = 18.65㎥/hr</t>
  </si>
  <si>
    <t xml:space="preserve"> 5. 합  계</t>
  </si>
  <si>
    <t xml:space="preserve"> 소  계 :                    7,509</t>
  </si>
  <si>
    <t>12.0&lt;t≤20.0</t>
  </si>
  <si>
    <t xml:space="preserve"> 노무비 :  56,247 × 3 = 168,741</t>
  </si>
  <si>
    <t xml:space="preserve"> 경  비 : 178</t>
  </si>
  <si>
    <t>해상수중:25~30톤</t>
  </si>
  <si>
    <t xml:space="preserve">  소  계 :                   3,549</t>
  </si>
  <si>
    <t xml:space="preserve"> Q = ─────── = 18.65㎥/hr</t>
  </si>
  <si>
    <t>계측관리(중급1인,초급2인)</t>
  </si>
  <si>
    <t>계측관리(중급1인,초급2인)</t>
  </si>
  <si>
    <t xml:space="preserve">      소  계 :              819,100</t>
  </si>
  <si>
    <t xml:space="preserve"> 경  비 : 44,447 ÷ 25.65 = 1,732</t>
  </si>
  <si>
    <t>유로폼</t>
  </si>
  <si>
    <t>■ 덤프트럭(자동덮개)(24Ton)</t>
  </si>
  <si>
    <t>유로폼</t>
  </si>
  <si>
    <t xml:space="preserve">     시간당 시공량 : Q = Qd ÷ 8hr =  37.5 ㎡/hr</t>
  </si>
  <si>
    <t xml:space="preserve"> q = 1.0㎥×1.85 = 1.85㎥    f = 0.9     E = 0.8    Cm = 5.1분</t>
  </si>
  <si>
    <t>18.해상기중기 예인 및 피예인(0.5㎥급)[㎥]</t>
  </si>
  <si>
    <t>제40호표</t>
  </si>
  <si>
    <t xml:space="preserve"> 소  계 :                    14,192</t>
  </si>
  <si>
    <t>단산73참조</t>
  </si>
  <si>
    <t xml:space="preserve"> 노무비 :  47,849 ÷ 7.81 = 6,126</t>
  </si>
  <si>
    <t>ℓ</t>
  </si>
  <si>
    <t xml:space="preserve">    경  비 :    556 ÷ 37.5 =  14</t>
  </si>
  <si>
    <t xml:space="preserve"> ◎ 다짐후  불도우저로 정지  1회</t>
  </si>
  <si>
    <t xml:space="preserve"> Q = N×q×E = 104.25㎥/hr</t>
  </si>
  <si>
    <t xml:space="preserve">  노무비 : 429,570 + 22,975 + 22,550 = 475,095</t>
  </si>
  <si>
    <t xml:space="preserve"> 5. 합 계</t>
  </si>
  <si>
    <t>41</t>
  </si>
  <si>
    <t xml:space="preserve">   Cm = 0.20분          {1회 사이클 시간}         rt = 2.60             {자연상태 토석의 단위중량}</t>
  </si>
  <si>
    <t xml:space="preserve">    노무비 : 29,239 ÷ 31.25 =  935</t>
  </si>
  <si>
    <t>표준65참조</t>
  </si>
  <si>
    <t>30cm 이상</t>
  </si>
  <si>
    <t xml:space="preserve"> 경  비 : 67</t>
  </si>
  <si>
    <t xml:space="preserve">    경  비 :  6,623 ÷ 31.25 =   211</t>
  </si>
  <si>
    <t>제166호표</t>
  </si>
  <si>
    <t>레미콘 시험비</t>
  </si>
  <si>
    <t>보 통 인 부</t>
  </si>
  <si>
    <t xml:space="preserve"> 노무비 : 120,484 ÷ 244.44 = 492</t>
  </si>
  <si>
    <t xml:space="preserve">    경  비 :  1,767 ÷ 37.5 =  47</t>
  </si>
  <si>
    <t xml:space="preserve"> 노무비 : 47,849 ÷ 7.32 = 6,536</t>
  </si>
  <si>
    <t xml:space="preserve"> 재료비 : 20,275 ÷ 14.69 = 1,380</t>
  </si>
  <si>
    <t>0.03㎥이하</t>
  </si>
  <si>
    <t xml:space="preserve"> t1 = ──── = 8.72분</t>
  </si>
  <si>
    <t>피복석투하(해상수상)</t>
  </si>
  <si>
    <t xml:space="preserve">  경  비 : 3,195 + 220 = 3,415</t>
  </si>
  <si>
    <t xml:space="preserve">  재료비 :  66,862 ÷ 4.37 = 15,300</t>
  </si>
  <si>
    <t xml:space="preserve"> 소  계 :                1,760</t>
  </si>
  <si>
    <t xml:space="preserve">   감액 : 244,940,000원÷1.1 = 222,672,727원</t>
  </si>
  <si>
    <t>단산29참조</t>
  </si>
  <si>
    <t xml:space="preserve">  경  비 : 3,195 + 220 = 3,415</t>
  </si>
  <si>
    <t xml:space="preserve">   Cm = 0.89분          {1회 사이클 시간}         rt = 2.60             {자연상태 토석의 단위중량}</t>
  </si>
  <si>
    <t>20.어초블록운반거치(해상수상:20~25톤)[EA]</t>
  </si>
  <si>
    <t xml:space="preserve"> 노무비 : 3,732 + 7,486 + 603 + 610 + 272 = 12,703</t>
  </si>
  <si>
    <t>식</t>
  </si>
  <si>
    <t>견적124참조</t>
  </si>
  <si>
    <t>37.동치환(외곽호안 2구간)(치환두께 2.5m이하)[㎡]</t>
  </si>
  <si>
    <t>아스콘포장/프라임코팅</t>
  </si>
  <si>
    <t>일위44참조</t>
  </si>
  <si>
    <t>표준96참조</t>
  </si>
  <si>
    <t xml:space="preserve">  소  계 :                   47,990</t>
  </si>
  <si>
    <t>제195호표</t>
  </si>
  <si>
    <t>0.5T, 칼라C/S</t>
  </si>
  <si>
    <t xml:space="preserve">   계   : 14,985</t>
  </si>
  <si>
    <t>0.5T, 칼라C/S</t>
  </si>
  <si>
    <t xml:space="preserve"> f = 0.9      q = 500㎥×f = 450㎥     E = 0.8     T = 60</t>
  </si>
  <si>
    <t xml:space="preserve">    경  비 : 15,965 ÷ 62.5 =  255</t>
  </si>
  <si>
    <t xml:space="preserve"> Q=1/Q1= 7.81 ㎡/hr</t>
  </si>
  <si>
    <t>제160호표</t>
  </si>
  <si>
    <t xml:space="preserve">   경  비 :  209 × 0.041 = 8</t>
  </si>
  <si>
    <t xml:space="preserve"> 재료비 : 55,862 ÷ 7.32 × c = 5,570</t>
  </si>
  <si>
    <t xml:space="preserve">   t3 = 5분 {이동     시간}       t4 = 1분 {하강 시간}</t>
  </si>
  <si>
    <t>표준63참조</t>
  </si>
  <si>
    <t xml:space="preserve">   노무비 :</t>
  </si>
  <si>
    <t xml:space="preserve"> 1. 절토 및 상차 : 굴삭기(타이어형) (0.6㎥)</t>
  </si>
  <si>
    <t xml:space="preserve">   qo = 0.2㎥           {피복석 규격}              L = 1.85             {체적변화율}</t>
  </si>
  <si>
    <t>경     비</t>
  </si>
  <si>
    <t xml:space="preserve"> 경  비 : 1,747 + 80 = 1,827</t>
  </si>
  <si>
    <t xml:space="preserve"> 노무비 : 47,849 ÷ 42.21 = 1,133</t>
  </si>
  <si>
    <t xml:space="preserve"> 경  비 :  74,677 ÷ 59.51 = 1,254</t>
  </si>
  <si>
    <t xml:space="preserve">  Qm = ─────────── = 117.94  ㎥/hr  {투하능력}</t>
  </si>
  <si>
    <t>제46호표</t>
  </si>
  <si>
    <t xml:space="preserve"> 노무비 : 47,849 ÷ 0.88 = 54,373</t>
  </si>
  <si>
    <t>0.03㎥급</t>
  </si>
  <si>
    <t xml:space="preserve"> Q = ───────  = 21.92㎥/hr</t>
  </si>
  <si>
    <t xml:space="preserve">    재료비 : 21,278 ÷ 200 × 0.5대 =  53</t>
  </si>
  <si>
    <t>0.03㎥급</t>
  </si>
  <si>
    <t xml:space="preserve">           Cm</t>
  </si>
  <si>
    <t>GRID형 다짐판 손료</t>
  </si>
  <si>
    <t xml:space="preserve">      60×q×f×E</t>
  </si>
  <si>
    <t xml:space="preserve">           Cm</t>
  </si>
  <si>
    <t xml:space="preserve">      60×q×f×E</t>
  </si>
  <si>
    <t xml:space="preserve">  재료비 : 12,313</t>
  </si>
  <si>
    <t>(경비)</t>
  </si>
  <si>
    <t xml:space="preserve"> T = 24Ton   rt = 2.6Ton/㎥   L = 1.85</t>
  </si>
  <si>
    <t>제193호표</t>
  </si>
  <si>
    <t>견적122참조</t>
  </si>
  <si>
    <t xml:space="preserve"> 경  비 : 4,958 + 14 + 1 + 176 = 5,149</t>
  </si>
  <si>
    <t xml:space="preserve"> t3 = q÷q2×60 = 697.31분</t>
  </si>
  <si>
    <t xml:space="preserve"> 재료비 :  19,521 × 1 =  19,521</t>
  </si>
  <si>
    <t xml:space="preserve">  재료비 :  76,424 × 1 =  76,424</t>
  </si>
  <si>
    <t xml:space="preserve"> Cm33 = Cm3÷(6.0×12.5) = 0.11분</t>
  </si>
  <si>
    <t>프라임코팅</t>
  </si>
  <si>
    <t xml:space="preserve">  Q = 0.035hr/m</t>
  </si>
  <si>
    <t>(경비)</t>
  </si>
  <si>
    <t>RSC-3, 75ℓ/a</t>
  </si>
  <si>
    <t xml:space="preserve"> 재료비 : 2,826 + 1,970 + 218 + 290 = 5,304</t>
  </si>
  <si>
    <t>표준90참조</t>
  </si>
  <si>
    <t xml:space="preserve">    경  비 :  8,131 ÷ 200 =  40</t>
  </si>
  <si>
    <t xml:space="preserve">  노무비 : 0 ÷ 51.86 = 0</t>
  </si>
  <si>
    <t>필터사석(육상덤프)</t>
  </si>
  <si>
    <t>해상수중:30~35톤</t>
  </si>
  <si>
    <t xml:space="preserve">      60×q1×E</t>
  </si>
  <si>
    <t xml:space="preserve">        V1  V2</t>
  </si>
  <si>
    <t>마. 덤프적재</t>
  </si>
  <si>
    <t xml:space="preserve"> Q = Cm11+Cm22+Cm33×0.2 = 5.01분</t>
  </si>
  <si>
    <t>단산86참조</t>
  </si>
  <si>
    <t xml:space="preserve">    경  비 :  9,041 ÷ 37.5 ×0.5대 =  120</t>
  </si>
  <si>
    <t xml:space="preserve"> 경  비 : 30,761 ÷ 14.94 = 2,058</t>
  </si>
  <si>
    <t xml:space="preserve"> 노무비 : 81,317 ÷ 114.99 = 707</t>
  </si>
  <si>
    <t xml:space="preserve">    계   : 449,227</t>
  </si>
  <si>
    <t>가. 이우선 예인</t>
  </si>
  <si>
    <t xml:space="preserve">        V1  V2</t>
  </si>
  <si>
    <t xml:space="preserve">      60×q1×E</t>
  </si>
  <si>
    <t>다. 유  용</t>
  </si>
  <si>
    <t>속채움사석(해상수중)</t>
  </si>
  <si>
    <t xml:space="preserve">    시간당 시공량 : Q = Qd ÷ 8hr =  200 ㎡/hr</t>
  </si>
  <si>
    <t xml:space="preserve"> 재료비 : 567</t>
  </si>
  <si>
    <t xml:space="preserve">  블록거치(해상수중)(35톤초과~40톤이하(조합기중기선80톤,잠수조)[개]  *표준78참조*</t>
  </si>
  <si>
    <t xml:space="preserve">  c = T ÷ H = 0.15 hr</t>
  </si>
  <si>
    <t xml:space="preserve">      (L/V1×2)×60+t</t>
  </si>
  <si>
    <t>표준15참조</t>
  </si>
  <si>
    <t xml:space="preserve"> c = ───── = 0.81</t>
  </si>
  <si>
    <t xml:space="preserve"> 소  계 :                    11,412</t>
  </si>
  <si>
    <t xml:space="preserve">  소  계 :                699,204</t>
  </si>
  <si>
    <t>제116호표</t>
  </si>
  <si>
    <t xml:space="preserve">      (L/V1×2)×60+t</t>
  </si>
  <si>
    <t xml:space="preserve"> Q1 = (Cm/60) ÷ 0.8 = 0.051hr/㎡</t>
  </si>
  <si>
    <t>45</t>
  </si>
  <si>
    <t xml:space="preserve"> Q = Cm11+Cm22+Cm33×0.2 = 4.53분</t>
  </si>
  <si>
    <t xml:space="preserve">    재료비 : 283 + 140 + 68 + 340 = 831</t>
  </si>
  <si>
    <t>다.합  계</t>
  </si>
  <si>
    <t>저면매트(복합포)</t>
  </si>
  <si>
    <t>부상토 파쇄</t>
  </si>
  <si>
    <t xml:space="preserve"> 작업반장 : 189,313×(0.1인÷8hr)×(1.19/60) = 46</t>
  </si>
  <si>
    <t xml:space="preserve"> 재료비 : 64,340 ÷ 1 × c = 19,945</t>
  </si>
  <si>
    <t>저면매트(복합포)</t>
  </si>
  <si>
    <t xml:space="preserve">   노무비 :  120,749 × 0.086 = 10,384</t>
  </si>
  <si>
    <t xml:space="preserve"> 나.동 다짐기 : 크레인(무한궤도)(100Ton)</t>
  </si>
  <si>
    <t xml:space="preserve">  경  비 :  16,813 ÷ 4.66 =  3,607</t>
  </si>
  <si>
    <t>제30호표</t>
  </si>
  <si>
    <t xml:space="preserve"> Q = Cm11+Cm22+Cm33×0.2 = 4.53분</t>
  </si>
  <si>
    <t xml:space="preserve"> 소    계                                            858</t>
  </si>
  <si>
    <t>☞ 30~35톤미만 1일 거치수량(수상) : q = 6개</t>
  </si>
  <si>
    <t xml:space="preserve"> 나.동 다짐기 : 크레인(무한궤도)(100Ton)</t>
  </si>
  <si>
    <t>제99호표</t>
  </si>
  <si>
    <t xml:space="preserve"> 측량고급기능사 : 195,285×(0.1인÷8hr)×(5.01/60) = 203</t>
  </si>
  <si>
    <t>50.피복석해상운반(0.1㎥급)[㎥]</t>
  </si>
  <si>
    <t xml:space="preserve"> Cm = t1+t2+t3+t4+t5 = 71.92분</t>
  </si>
  <si>
    <t xml:space="preserve">   계   : 1,350,924</t>
  </si>
  <si>
    <t>12mm</t>
  </si>
  <si>
    <t xml:space="preserve"> Q = ─────── = 59.51㎥/hr</t>
  </si>
  <si>
    <t xml:space="preserve">  소  계 :                   33,899</t>
  </si>
  <si>
    <t xml:space="preserve"> Cm22 = Cm2÷(2.5×12.5) = 3.2분</t>
  </si>
  <si>
    <t>균열유도줄눈</t>
  </si>
  <si>
    <t>각종(불도저19톤)</t>
  </si>
  <si>
    <t xml:space="preserve"> t3 = 1.1분{적하시간}     t4 = 0.42분     t5 = 0.5분{자동덮개}    t6 = 1.5분{세륜기}</t>
  </si>
  <si>
    <t xml:space="preserve"> 2) 기중기선 예인 : 예선 (134kW)</t>
  </si>
  <si>
    <t>보통, 7m이하</t>
  </si>
  <si>
    <t xml:space="preserve"> t2 = (L / V)×2×60 = 6 분 (운반)</t>
  </si>
  <si>
    <t>12mm</t>
  </si>
  <si>
    <t xml:space="preserve">   ※신규 검토이므로 교량분야 최소 기준인원수(교량하부구조 고급기술자 5인) 전부 적용</t>
  </si>
  <si>
    <t xml:space="preserve">  소  계 :                   2,754</t>
  </si>
  <si>
    <t xml:space="preserve">  노무비 : 1,153 + 576 = 1,729</t>
  </si>
  <si>
    <t>나. 육상운반{제거현장→적치장} : 덤프트럭(자동덮개)(24Ton)</t>
  </si>
  <si>
    <t>차선도색(융착식,황색)</t>
  </si>
  <si>
    <t>보통, 7m이하</t>
  </si>
  <si>
    <t xml:space="preserve"> {운반시간}</t>
  </si>
  <si>
    <t xml:space="preserve"> q = 17.47㎥/hr×8hr = 139.76㎥    L = 1.2km     t = 35분</t>
  </si>
  <si>
    <t xml:space="preserve">   경  비 :  209 × 0.037 = 7</t>
  </si>
  <si>
    <t xml:space="preserve">  9) 항만B-05. 해상작업기지 계류부두 부속시설 설치하자(차막이, 모서리 보호공)</t>
  </si>
  <si>
    <t>10ROLL-TYPE자동</t>
  </si>
  <si>
    <t>제216호표</t>
  </si>
  <si>
    <t xml:space="preserve">     t1 = 15.0 m÷10m/min = 1.5  분{LIFTING 시간}</t>
  </si>
  <si>
    <t>사석투하(육상수상)</t>
  </si>
  <si>
    <t xml:space="preserve">  경  비 : 55,149 ÷ 250.43 = 220</t>
  </si>
  <si>
    <t>견적42참조</t>
  </si>
  <si>
    <t xml:space="preserve"> 경  비 : 20,503 + 40,463 + 39,269 + 39,472 + 155,079 = 294,786</t>
  </si>
  <si>
    <t xml:space="preserve">    노무비 : 29,239 ÷ 16.88 = 1,732</t>
  </si>
  <si>
    <t xml:space="preserve">  ◎ 동치환 조건</t>
  </si>
  <si>
    <t>10ROLL-TYPE자동</t>
  </si>
  <si>
    <t xml:space="preserve">  소  계 :                        835</t>
  </si>
  <si>
    <t xml:space="preserve">  경  비 : 55,149 ÷ 250.43 = 220</t>
  </si>
  <si>
    <t>63.피복석투하(해상수상)-품(1.0㎥급)[㎥]</t>
  </si>
  <si>
    <t xml:space="preserve">    계   : 811,812</t>
  </si>
  <si>
    <t xml:space="preserve">  ◎ 동치환 조건</t>
  </si>
  <si>
    <t xml:space="preserve"> 노무비 : 1,132 ×1 = 1,132</t>
  </si>
  <si>
    <t xml:space="preserve"> 경  비 :  16,253 ÷ 11.43 =   1,421</t>
  </si>
  <si>
    <t>품질관련 교육훈련비</t>
  </si>
  <si>
    <t xml:space="preserve"> Cm = t1 + t2 + t3 + t4 + t5 = 46</t>
  </si>
  <si>
    <t>0.5~0.7㎥(조합기중기선 10톤, 잠수조)</t>
  </si>
  <si>
    <t>줄눈설치</t>
  </si>
  <si>
    <t>주 자 재</t>
  </si>
  <si>
    <t xml:space="preserve"> 2) 연락선 취업 : 예선(119kW:GRAB)</t>
  </si>
  <si>
    <t xml:space="preserve">    1일 시공량 : Qd = 270m/일</t>
  </si>
  <si>
    <t>건설기술자 인건비</t>
  </si>
  <si>
    <t xml:space="preserve">           V2=8km/hr</t>
  </si>
  <si>
    <t>다웰바(Φ25×500)</t>
  </si>
  <si>
    <t>42.7×2.5t</t>
  </si>
  <si>
    <t>단산84참조</t>
  </si>
  <si>
    <t xml:space="preserve"> 노무비 : 1,017 + 707 = 1,724</t>
  </si>
  <si>
    <t xml:space="preserve"> Cm = Cm11+Cm22+Cm33 = 6.17분</t>
  </si>
  <si>
    <t>피복석투하(해상수중)</t>
  </si>
  <si>
    <t>85</t>
  </si>
  <si>
    <t>시추조사(동다짐구간)</t>
  </si>
  <si>
    <t>피복석투하(해상수중)</t>
  </si>
  <si>
    <t xml:space="preserve">  6) 항만B-02. DCM 지반개량 구간에 세굴방지공(Berm Type)을 삭제하자(서측호안)</t>
  </si>
  <si>
    <t>줄눈설치</t>
  </si>
  <si>
    <t xml:space="preserve">  1) 항만A-01. 스마트 여수토를 일반여수토로 변경</t>
  </si>
  <si>
    <t>0.5~0.7㎥(조합기중기선 10톤, 잠수조)</t>
  </si>
  <si>
    <t xml:space="preserve">        V11  V12  V21  V22</t>
  </si>
  <si>
    <t>60</t>
  </si>
  <si>
    <t xml:space="preserve">    소  계 :                1,533</t>
  </si>
  <si>
    <t>표준92참조</t>
  </si>
  <si>
    <t>자동세륜기</t>
  </si>
  <si>
    <t xml:space="preserve">    노무비 : 29,239 ÷ 31.25 = 935</t>
  </si>
  <si>
    <t xml:space="preserve"> ☞ Cm = 77+((H1-10)×2) = 62.82sec</t>
  </si>
  <si>
    <t>해상기중기 예인 및 피예인</t>
  </si>
  <si>
    <t xml:space="preserve"> t11 = 1.36분   E1 = 0.8     f = 0.9      E = 0.9</t>
  </si>
  <si>
    <t>W1500</t>
  </si>
  <si>
    <t>노무비</t>
  </si>
  <si>
    <t>제191호표</t>
  </si>
  <si>
    <t>자동세륜기</t>
  </si>
  <si>
    <t xml:space="preserve">        V11  V12  V21  V22</t>
  </si>
  <si>
    <t xml:space="preserve"> 노무비 : 44,171 + 49,842 + 84,601 + 145,498 + 564,415 = 888,527</t>
  </si>
  <si>
    <t xml:space="preserve">   소  계 :                16,804</t>
  </si>
  <si>
    <t>견적120참조</t>
  </si>
  <si>
    <t xml:space="preserve"> 4) 소모재료</t>
  </si>
  <si>
    <t xml:space="preserve"> 소  계 :                   5,732</t>
  </si>
  <si>
    <t xml:space="preserve">                 Cm</t>
  </si>
  <si>
    <t>제138호표</t>
  </si>
  <si>
    <t xml:space="preserve"> q = 18.65㎥/hr×8hr = 149.2㎥    L = 1.0km     t = 35분</t>
  </si>
  <si>
    <t xml:space="preserve"> 소  계 :                   15,384</t>
  </si>
  <si>
    <t xml:space="preserve"> 측량고급기능사 : 195,285×(0.1인÷8hr)×(5.97/60) = 242</t>
  </si>
  <si>
    <t xml:space="preserve"> Cm22 = Cm2÷(2.5×12.5) = 2.48분</t>
  </si>
  <si>
    <t xml:space="preserve"> 노무비 : 49,866 × 1 = 49,866</t>
  </si>
  <si>
    <t xml:space="preserve"> Cm22 = Cm2÷(2.5×12.5) = 2분</t>
  </si>
  <si>
    <t xml:space="preserve"> 특별인부 : 0.020인 × 187,435 = 3,748</t>
  </si>
  <si>
    <t>폐기물처리비(상차미포함)</t>
  </si>
  <si>
    <t>가설구조물의 구조적 안전성 확인비용</t>
  </si>
  <si>
    <t xml:space="preserve">  소  계 :                 995</t>
  </si>
  <si>
    <t xml:space="preserve">      </t>
  </si>
  <si>
    <t xml:space="preserve">        </t>
  </si>
  <si>
    <t>제44호표</t>
  </si>
  <si>
    <t xml:space="preserve">      계   : 14,451</t>
  </si>
  <si>
    <t xml:space="preserve"> 특별인부 : 0.020인 × 187,435 = 3,748</t>
  </si>
  <si>
    <t xml:space="preserve"> q = 0.2㎥×1.85 = 0.37㎥    f = 0.9     E = 0.8    Cm = 0.89분</t>
  </si>
  <si>
    <t xml:space="preserve"> Cm22 = Cm2÷(2.5×12.5) = 2분</t>
  </si>
  <si>
    <t xml:space="preserve"> Cm33 = Cm3÷(2.5×12.5) = 0.25분</t>
  </si>
  <si>
    <t xml:space="preserve"> 재료비 : 20,275 ÷ 17.47 = 1,160</t>
  </si>
  <si>
    <t>태양광가로등설치</t>
  </si>
  <si>
    <t xml:space="preserve"> 경  비 : 27,746 ÷ 1.1 = 25,223</t>
  </si>
  <si>
    <t>시료상자제작</t>
  </si>
  <si>
    <t>시멘트, 여수</t>
  </si>
  <si>
    <t>45.동치환(내부가호안 1구간)(치환두께 2.5m이하)[㎡]</t>
  </si>
  <si>
    <t>합     계</t>
  </si>
  <si>
    <t>동치환(외곽호안 2구간)</t>
  </si>
  <si>
    <t xml:space="preserve"> q = 0.7      f =  1 /1.5 = 0.67      K = 0.55</t>
  </si>
  <si>
    <t>나. 중급기술자</t>
  </si>
  <si>
    <t xml:space="preserve">  Cm = 15분     E = 0.8</t>
  </si>
  <si>
    <t xml:space="preserve"> Q = 1.0</t>
  </si>
  <si>
    <t>제162호표</t>
  </si>
  <si>
    <t xml:space="preserve"> 자재소계 : 66,323</t>
  </si>
  <si>
    <t xml:space="preserve"> q = 17.47×8hr = 139.76㎥   L = 1.2km         t = 35분</t>
  </si>
  <si>
    <t xml:space="preserve">   계   : 1,521,998</t>
  </si>
  <si>
    <t xml:space="preserve"> 소  계 :              117,700</t>
  </si>
  <si>
    <t>t=20.0mm</t>
  </si>
  <si>
    <t xml:space="preserve">  블록거치(해상수중)(30톤초과~35톤이하(조합기중기선70톤,잠수조)[개]  *표준77참조*</t>
  </si>
  <si>
    <t>제68호표</t>
  </si>
  <si>
    <t xml:space="preserve"> 보통인부 : 148,510×(0.2인÷8hr)×(2.05/60) = 126</t>
  </si>
  <si>
    <t>무근콘크리트타설/펌프카</t>
  </si>
  <si>
    <t>80.0&lt;t≤100.0</t>
  </si>
  <si>
    <t>가. 특급기술자</t>
  </si>
  <si>
    <t>t=20.0mm</t>
  </si>
  <si>
    <t xml:space="preserve"> t1 = q×n×t11÷E1 = 52.75분</t>
  </si>
  <si>
    <t xml:space="preserve"> 재료비 : 36,556 + 20,438 + 26,144 + 96,361 = 179,499</t>
  </si>
  <si>
    <t>0.5×50×100</t>
  </si>
  <si>
    <t>제214호표</t>
  </si>
  <si>
    <t>계측관리(초급기술자)</t>
  </si>
  <si>
    <t xml:space="preserve">  q = qo ×L = 0.06</t>
  </si>
  <si>
    <t>수동</t>
  </si>
  <si>
    <t xml:space="preserve"> 측량고급기능사 : 195,285×(0.1인÷8hr)×(1.19/60) = 48</t>
  </si>
  <si>
    <t xml:space="preserve">    경  비 :  9,041 ÷ 31.25 ×0.5대 =   144</t>
  </si>
  <si>
    <t xml:space="preserve">  N = ───── =  0.02 회/hr</t>
  </si>
  <si>
    <t xml:space="preserve">     Q = 0.5%</t>
  </si>
  <si>
    <t xml:space="preserve">  qr = 675㎥       {대선적재능력}            rt = 2.60Ton/㎥  {자연상태토석의 단위중량}</t>
  </si>
  <si>
    <t>0.1~1.0㎥급 이하(조합기중기선10톤)</t>
  </si>
  <si>
    <t>수동</t>
  </si>
  <si>
    <t>TYPE-B</t>
  </si>
  <si>
    <t>20</t>
  </si>
  <si>
    <t xml:space="preserve">   ◎──────────◎</t>
  </si>
  <si>
    <t>간극수압계 설치비</t>
  </si>
  <si>
    <t xml:space="preserve"> 콘크리트공 : 227,269 × 0.9인 = 204,542</t>
  </si>
  <si>
    <t>적출장블록제작(SB6)</t>
  </si>
  <si>
    <t xml:space="preserve">   경  비 :  386 × 0.038 = 14</t>
  </si>
  <si>
    <t xml:space="preserve">   경  비 : 680,509,091</t>
  </si>
  <si>
    <t>제32호표</t>
  </si>
  <si>
    <t>Φ40mm이하</t>
  </si>
  <si>
    <t>피복석(육상수중)</t>
  </si>
  <si>
    <t xml:space="preserve"> E2 = 0.95{해상조건:보통}</t>
  </si>
  <si>
    <t xml:space="preserve">   재료비 :</t>
  </si>
  <si>
    <t>태양광패널</t>
  </si>
  <si>
    <t xml:space="preserve"> 노무비 : 81,317 ÷ 17.47 = 4,654</t>
  </si>
  <si>
    <t xml:space="preserve"> t11 = 1.83분   E1 = 0.8     f = 0.9      E = 0.9</t>
  </si>
  <si>
    <t xml:space="preserve"> Q = N×q×E = 244.44㎥/hr</t>
  </si>
  <si>
    <t xml:space="preserve">  3,216 × 3% = 96</t>
  </si>
  <si>
    <t>제114호표</t>
  </si>
  <si>
    <t xml:space="preserve"> H1 = h1+hm+((H-hm)÷2) = 2.91m</t>
  </si>
  <si>
    <t xml:space="preserve"> Q = ─────── = 181.89㎥/hr</t>
  </si>
  <si>
    <t xml:space="preserve">   계   : 566,828</t>
  </si>
  <si>
    <t>사면보호사석(육상수중)</t>
  </si>
  <si>
    <t xml:space="preserve"> 경  비 : 10,846 + 18,130 + 20,985 + 21,957 + 86,490 = 158,408</t>
  </si>
  <si>
    <t>중간피복석(해상수상)</t>
  </si>
  <si>
    <t>60×30×10×2.3t</t>
  </si>
  <si>
    <t>표준17참조</t>
  </si>
  <si>
    <t xml:space="preserve"> 4. 살  수 : 물탱크 (5500ℓ)</t>
  </si>
  <si>
    <t xml:space="preserve"> 재료비 : 55,862 ÷ 11.39 = 4,904</t>
  </si>
  <si>
    <t>제173호표</t>
  </si>
  <si>
    <t xml:space="preserve">    노무비 :  231,349 × 0.005 = 1,156</t>
  </si>
  <si>
    <t xml:space="preserve">  재료비 :   33,858 × 1 =   33,858</t>
  </si>
  <si>
    <t xml:space="preserve">    노무비 : 47,849 ÷ 16.88 = 2,834</t>
  </si>
  <si>
    <t xml:space="preserve">      계   : 1,832</t>
  </si>
  <si>
    <t xml:space="preserve">    재료비 :  8,870 ÷ 31.25 =   283</t>
  </si>
  <si>
    <t xml:space="preserve"> 2) 2차 다짐 {동다짐기 + 다짐판(20TON) + DROP HEIGHT(15)}</t>
  </si>
  <si>
    <t xml:space="preserve"> 작업반장 : 189,313×(0.1인÷8hr)×(5.01/60) = 197</t>
  </si>
  <si>
    <t>표준70참조</t>
  </si>
  <si>
    <t>제55호표</t>
  </si>
  <si>
    <t>폐공비</t>
  </si>
  <si>
    <t>폐공비</t>
  </si>
  <si>
    <t xml:space="preserve">       L       35</t>
  </si>
  <si>
    <t xml:space="preserve">  재료비 : 1,120</t>
  </si>
  <si>
    <t>단산66참조</t>
  </si>
  <si>
    <t xml:space="preserve"> 소  계 :                    26,097</t>
  </si>
  <si>
    <t>43</t>
  </si>
  <si>
    <t xml:space="preserve">  1차다짐       ㉠             20          15           20          960.0</t>
  </si>
  <si>
    <t xml:space="preserve">   계   : 22,280</t>
  </si>
  <si>
    <t xml:space="preserve"> 피복석제거(육상수상)(0.1~0.4㎥(크레인10톤)[㎥]  *표준20참조*</t>
  </si>
  <si>
    <t>제2호표</t>
  </si>
  <si>
    <t xml:space="preserve">  재료비 : 1,120</t>
  </si>
  <si>
    <t>자동</t>
  </si>
  <si>
    <t>제129호표</t>
  </si>
  <si>
    <t xml:space="preserve">                 나. 중급기술자 1명 이상</t>
  </si>
  <si>
    <t xml:space="preserve"> Q = 1÷(T÷(a×6)) = 11.43㎡/hr</t>
  </si>
  <si>
    <t>다. 토운선취업 : 토운선(500㎥:GRAB)</t>
  </si>
  <si>
    <t>폐합성고무</t>
  </si>
  <si>
    <t>제180호표</t>
  </si>
  <si>
    <t>1.0+브레이카</t>
  </si>
  <si>
    <t>폐합성고무</t>
  </si>
  <si>
    <t xml:space="preserve">  치즐(0.7㎥) 223,000 × 0.01본 ÷ 2.45 = 910</t>
  </si>
  <si>
    <t>표준83참조</t>
  </si>
  <si>
    <t xml:space="preserve">  비 계 공 : 262,297 ×0.010인 = 2,622</t>
  </si>
  <si>
    <t xml:space="preserve"> Cm = ──+──+t = 1.18분</t>
  </si>
  <si>
    <t>자동</t>
  </si>
  <si>
    <t xml:space="preserve"> 강관비계,광주(Φ48.6*2.3*4.0m) 4,250 × 6.6m × 84% = 23,562</t>
  </si>
  <si>
    <t xml:space="preserve">      Q = 0.08%       {안전점검비 요율}</t>
  </si>
  <si>
    <t xml:space="preserve">  감 액 : 186,000,000원 ÷1.1 = 169,090,909원</t>
  </si>
  <si>
    <t xml:space="preserve">  t3 = (qr÷Q2)×60 = 1,393.75분 {투하시간}</t>
  </si>
  <si>
    <t xml:space="preserve">  노무비 : 120,484 ÷ 100.26 × c = 252</t>
  </si>
  <si>
    <t xml:space="preserve"> 노무비 : 2,679 + 5,433 + 603 + 432 + 272 = 9,419</t>
  </si>
  <si>
    <t xml:space="preserve"> 재료비 : 20,275 ÷ 17.79 = 1,139</t>
  </si>
  <si>
    <t>=&gt; M당 적용금액</t>
  </si>
  <si>
    <t>무수축몰탈</t>
  </si>
  <si>
    <t>각종, 굴삭기 2.0㎥</t>
  </si>
  <si>
    <t xml:space="preserve">   소  계</t>
  </si>
  <si>
    <t>가설교량 도장(북측)</t>
  </si>
  <si>
    <t xml:space="preserve"> q = 18.65×8hr = 149.2㎥   L = 1.0km         t = 35분</t>
  </si>
  <si>
    <t xml:space="preserve"> 경  비 :  40,264 × 3 = 120,792</t>
  </si>
  <si>
    <t xml:space="preserve">  나. 덤프트럭 (2.5Ton)</t>
  </si>
  <si>
    <t xml:space="preserve"> 재료비 : 5,755 + 6,857 + 376 + 290 = 13,278</t>
  </si>
  <si>
    <t>부상토굴착 및 파쇄</t>
  </si>
  <si>
    <t>나. 육상운반 : 덤프트럭(자동덮개)(24Ton)</t>
  </si>
  <si>
    <t xml:space="preserve">  L = 0.3Km     V3 = 12.9Km/hr     t = 15분</t>
  </si>
  <si>
    <t xml:space="preserve"> t2 = (───+───)·60 = 1.61분</t>
  </si>
  <si>
    <t xml:space="preserve"> EGI휀스(H2.4m×W530mm)      16,700 × 2.0매 = 33,400</t>
  </si>
  <si>
    <t xml:space="preserve">  Cm1 = T1+T2+T3+(12회×T4) = 47.5분</t>
  </si>
  <si>
    <t>제105호표</t>
  </si>
  <si>
    <t>견적2참조</t>
  </si>
  <si>
    <t xml:space="preserve"> 자재소계 : 1,347</t>
  </si>
  <si>
    <t xml:space="preserve">      경  비 : 1,987,609,090 + -2,037,281,818 + 281,418,182 + 680,509,091 = 912,254,545</t>
  </si>
  <si>
    <t>세륜시설 설치 및 해체</t>
  </si>
  <si>
    <t xml:space="preserve">   소  계 :                27,944</t>
  </si>
  <si>
    <t xml:space="preserve"> T = 1분{위치 이동시간}   N = 2.9회{낙추횟수}   P = 2회/분{1분당 낙추횟수}</t>
  </si>
  <si>
    <t>해상수중:40~45톤</t>
  </si>
  <si>
    <t xml:space="preserve"> n = q/(qt×K)= 7.53    Cms = 37.6초    Es = 0.25</t>
  </si>
  <si>
    <t xml:space="preserve"> Q = Cm/60 = 0.062hr/㎡</t>
  </si>
  <si>
    <t>단산8참조</t>
  </si>
  <si>
    <t xml:space="preserve"> 노무비 : 8,784 + 7,509 = 16,293</t>
  </si>
  <si>
    <t xml:space="preserve"> t3 = cms×q1÷0.8 = 15분</t>
  </si>
  <si>
    <t xml:space="preserve"> 소  계 :                  2,299</t>
  </si>
  <si>
    <t xml:space="preserve">  재료비 :  59,206 ÷ 4.37 = 13,548</t>
  </si>
  <si>
    <t xml:space="preserve">  마무리다짐                   20           5           2           무시</t>
  </si>
  <si>
    <t xml:space="preserve">    경  비 :  5,965 × 0.47 =  2,803</t>
  </si>
  <si>
    <t>단산10참조</t>
  </si>
  <si>
    <t>일위204참조</t>
  </si>
  <si>
    <t>제23호표</t>
  </si>
  <si>
    <t xml:space="preserve"> 1) 인건비</t>
  </si>
  <si>
    <t>일위104참조</t>
  </si>
  <si>
    <t xml:space="preserve">    소  계 :                   5,369</t>
  </si>
  <si>
    <t>나. 인건비</t>
  </si>
  <si>
    <t xml:space="preserve">     t1 = 15.0 m÷10m/min = 1.5  분 {LIFTING 시간}</t>
  </si>
  <si>
    <t>35.동치환(외곽호안 1구간)(치환두께 2.5m이하)[㎡]</t>
  </si>
  <si>
    <t xml:space="preserve">   소  계 :                17,840 ￦/Ton</t>
  </si>
  <si>
    <t xml:space="preserve">    재료비 :  4,375 ÷ 31.25 =   140</t>
  </si>
  <si>
    <t>46.동치환(내부가호안 1구간)(치환두께 4.0m이하)[㎡]</t>
  </si>
  <si>
    <t xml:space="preserve">    소  계 :                  1,018</t>
  </si>
  <si>
    <t xml:space="preserve"> q{버킷용량} = 3.0㎥              M.S.L    h1 = {+}  1.911m</t>
  </si>
  <si>
    <t xml:space="preserve">    노무비 : 2,394 + 4,035 = 6,429</t>
  </si>
  <si>
    <t>1.0㎥급, 기중기25Ton</t>
  </si>
  <si>
    <t xml:space="preserve">    노무비 : 1,995 + 1,275 + 1,558 + 528 = 5,356</t>
  </si>
  <si>
    <t>해상수상:20~25톤</t>
  </si>
  <si>
    <t xml:space="preserve"> 소    계                                            391</t>
  </si>
  <si>
    <t>고정형 CCTV</t>
  </si>
  <si>
    <t>제205호표</t>
  </si>
  <si>
    <t>88.PS단가(설계VE 절감액)(투기장방재,애향공간 마련 등)[식]</t>
  </si>
  <si>
    <t>레미콘(광양)-사급</t>
  </si>
  <si>
    <t xml:space="preserve">  q = qo ×L = 0.74</t>
  </si>
  <si>
    <t xml:space="preserve">    특별인부 : 187,435 ×2인 ÷ Qd = 749</t>
  </si>
  <si>
    <t xml:space="preserve"> Q1 = (Cm/60) ÷ 0.8 = 0.128hr/㎡</t>
  </si>
  <si>
    <t xml:space="preserve">  노무비 : 66,935 ÷ 14.56 = 4,597</t>
  </si>
  <si>
    <t xml:space="preserve">     적용공사비 : 가설교량 하부공 순공사원가</t>
  </si>
  <si>
    <t xml:space="preserve"> 재료비 : 41,870 ÷ 28.43 = 1,472</t>
  </si>
  <si>
    <t xml:space="preserve">    경  비 : 233 + 124 = 357</t>
  </si>
  <si>
    <t xml:space="preserve"> 노무비 : 100,403 ÷ 13.37 = 7,509</t>
  </si>
  <si>
    <t>제79호표</t>
  </si>
  <si>
    <t>내부판넬 (벽)</t>
  </si>
  <si>
    <t>고정형 CCTV</t>
  </si>
  <si>
    <t xml:space="preserve">  노무비 : 66,935 ÷ 14.56 = 4,597</t>
  </si>
  <si>
    <t>내부판넬 (벽)</t>
  </si>
  <si>
    <t>51.해상기중기 예인 및 피예인(0.1㎥급)[㎥]</t>
  </si>
  <si>
    <t xml:space="preserve">  t2 = ((L/V1+L/V2)×60+35분)÷E1 = 65.45분</t>
  </si>
  <si>
    <t>26</t>
  </si>
  <si>
    <t xml:space="preserve"> 블록이적및대선적재(2회)(50톤초과~55톤이하(크레인70톤)[개]  *표준59참조*</t>
  </si>
  <si>
    <t>가. 재료비</t>
  </si>
  <si>
    <t xml:space="preserve">  블레이드(14"×3.2mm) 169,800 × 0.31EA ÷ 100m = 526</t>
  </si>
  <si>
    <t xml:space="preserve"> n = q/(qt×K)= 31.05회{백호 사이클 회수}</t>
  </si>
  <si>
    <t xml:space="preserve"> 재료비 :  50,476 ÷ 19.61 = 2,573</t>
  </si>
  <si>
    <t xml:space="preserve">  노무비 : 100,403 ÷ 38.07 = 2,637</t>
  </si>
  <si>
    <t xml:space="preserve">         L3   L3   L4   L4</t>
  </si>
  <si>
    <t xml:space="preserve">         L3   L3   L4   L4</t>
  </si>
  <si>
    <t>저면매트부설(수상)</t>
  </si>
  <si>
    <t xml:space="preserve">  경  비 :  28,247 ÷ 4.66 =  6,061</t>
  </si>
  <si>
    <t xml:space="preserve"> Cm = t1+t2+t3+t4 = 56.49분</t>
  </si>
  <si>
    <t>예인선 임대 및 운영비</t>
  </si>
  <si>
    <t xml:space="preserve"> 소  계 :                           356</t>
  </si>
  <si>
    <t xml:space="preserve"> 2) 커터 (320~400mm)</t>
  </si>
  <si>
    <t xml:space="preserve">   금액 변경 없음</t>
  </si>
  <si>
    <t>표준28참조</t>
  </si>
  <si>
    <t xml:space="preserve"> L = 1.0km   V1 = 5.5km/hr    V3 = 12.9km/hr    E1 = 0.8{해상,항내}</t>
  </si>
  <si>
    <t xml:space="preserve">         3,600×q×k×f×E</t>
  </si>
  <si>
    <t xml:space="preserve"> 노무비 : 6,126 + 12,316 + 603 + 1,023 + 272 = 20,340</t>
  </si>
  <si>
    <t>일</t>
  </si>
  <si>
    <t xml:space="preserve">  노무비 : 518,890 + 22,975 + 22,550 = 564,415</t>
  </si>
  <si>
    <t>견적133참조</t>
  </si>
  <si>
    <t xml:space="preserve">  소  계 :                  31</t>
  </si>
  <si>
    <t xml:space="preserve"> 2) 재료비  (2018년 충남 설계기준 참조)</t>
  </si>
  <si>
    <t>제182호표</t>
  </si>
  <si>
    <t xml:space="preserve">    재료비 :  7,043 ÷ 75 =  93</t>
  </si>
  <si>
    <t xml:space="preserve">    소  계 :                  24,746</t>
  </si>
  <si>
    <t xml:space="preserve">      계   : 2,752</t>
  </si>
  <si>
    <t xml:space="preserve"> 노무비 : 81,317 ÷ 126.04 = 645</t>
  </si>
  <si>
    <t xml:space="preserve"> q = 16.95㎥/hr×8hr = 135.6㎥      L = 1.0km       t = 35분</t>
  </si>
  <si>
    <t xml:space="preserve">  라. 소  계</t>
  </si>
  <si>
    <t xml:space="preserve">  T1 = 30 × 4 ÷60 = 2hr</t>
  </si>
  <si>
    <t xml:space="preserve">  경  비 : 74,438 + 2,792 = 77,230</t>
  </si>
  <si>
    <t xml:space="preserve"> Cm = t1+t2+t3+t4 = 48.99분</t>
  </si>
  <si>
    <t>단산64참조</t>
  </si>
  <si>
    <t>제57호표</t>
  </si>
  <si>
    <t xml:space="preserve"> 4) 소  계</t>
  </si>
  <si>
    <t xml:space="preserve">  재료비 : 72,381 + 19,937 = 92,318</t>
  </si>
  <si>
    <t>라. 해상 운반</t>
  </si>
  <si>
    <t>라. 해상 운반</t>
  </si>
  <si>
    <t xml:space="preserve">  1. 안전점검비</t>
  </si>
  <si>
    <t xml:space="preserve"> 22.5Ton×q÷0.9 = 200Ton</t>
  </si>
  <si>
    <t xml:space="preserve"> 노무비 : 81,317 ÷ 126.04 = 645</t>
  </si>
  <si>
    <t xml:space="preserve">    소  계 :                 2,519</t>
  </si>
  <si>
    <t xml:space="preserve"> 1. 항만분야</t>
  </si>
  <si>
    <t xml:space="preserve">   경  비 :  209 × 0.045 = 9</t>
  </si>
  <si>
    <t>피복석(석산상차도)</t>
  </si>
  <si>
    <t>25-35-150</t>
  </si>
  <si>
    <t xml:space="preserve"> 노무비 : 100,403 ÷ 91.26 = 1,100</t>
  </si>
  <si>
    <t>베이스찬넬</t>
  </si>
  <si>
    <t>표준72참조</t>
  </si>
  <si>
    <t>시추조사,해상</t>
  </si>
  <si>
    <t>트러스 (TRUSS)</t>
  </si>
  <si>
    <t>6</t>
  </si>
  <si>
    <t xml:space="preserve"> q = 15/2.60×1.85 = 10.67   n = 1.0÷(1.0×1.85) = 0.54개/㎥</t>
  </si>
  <si>
    <t>집수정(TYPE-3)</t>
  </si>
  <si>
    <t xml:space="preserve">    경  비 :    556 ÷ 31.25 =  17</t>
  </si>
  <si>
    <t>제171호표</t>
  </si>
  <si>
    <t xml:space="preserve"> 노무비 : 47,849 ÷ 39.26 = 1,218</t>
  </si>
  <si>
    <t>68</t>
  </si>
  <si>
    <t xml:space="preserve">    노무비 : 779 + 779 = 1,558</t>
  </si>
  <si>
    <t xml:space="preserve"> 소  계 :                344,367</t>
  </si>
  <si>
    <t xml:space="preserve"> 재료비 :      739 × 1 =     739</t>
  </si>
  <si>
    <t xml:space="preserve"> Q=1/Q1= 27.78 ㎡/hr</t>
  </si>
  <si>
    <t xml:space="preserve">   계   : 25,690</t>
  </si>
  <si>
    <t>베이스찬넬</t>
  </si>
  <si>
    <t>표준103참조</t>
  </si>
  <si>
    <t>79.EGI휀스[M]</t>
  </si>
  <si>
    <t xml:space="preserve"> Q = Cm11+Cm22 ×0.2 = 2.53분</t>
  </si>
  <si>
    <t>가설교량 야간조명 설치</t>
  </si>
  <si>
    <t xml:space="preserve">    경  비 :  5,965 ÷ 33.75 =  176</t>
  </si>
  <si>
    <t xml:space="preserve">      계   : 1,026</t>
  </si>
  <si>
    <t>외부판넬 (철재문)</t>
  </si>
  <si>
    <t xml:space="preserve"> 경  비 : 25 + 42 = 67</t>
  </si>
  <si>
    <t>8</t>
  </si>
  <si>
    <t xml:space="preserve">  경  비 : 13,762 + 2,707 = 16,469</t>
  </si>
  <si>
    <t xml:space="preserve"> 노무비 : 972 + 676 = 1,648</t>
  </si>
  <si>
    <t xml:space="preserve"> 보통인부 : 148,510×(0.2인÷8hr)×(5.01/60) = 310</t>
  </si>
  <si>
    <t>66</t>
  </si>
  <si>
    <t>제207호표</t>
  </si>
  <si>
    <t>56.콘크리트블록운반거치(해상수중:55~60톤)[EA]</t>
  </si>
  <si>
    <t xml:space="preserve"> 3) 동력분무기 (4.85kw)</t>
  </si>
  <si>
    <t>59.콘크리트블록운반거치(해상수중:35~40톤)[EA]</t>
  </si>
  <si>
    <t xml:space="preserve"> 소  계 :              125,334</t>
  </si>
  <si>
    <t>83</t>
  </si>
  <si>
    <t xml:space="preserve">  fm = 0.9         {체적환산계수}            k = 0.55         {버킷계수}</t>
  </si>
  <si>
    <t xml:space="preserve">   계   : 95,158</t>
  </si>
  <si>
    <t>인</t>
  </si>
  <si>
    <t xml:space="preserve">      300억미만    : 1,050,000원</t>
  </si>
  <si>
    <t>해상작업기지블록제작(TYPE-A)</t>
  </si>
  <si>
    <t xml:space="preserve">  노무비 : 399,745 × 1 = 399,745</t>
  </si>
  <si>
    <t>제88호표</t>
  </si>
  <si>
    <t>강재거푸집제작</t>
  </si>
  <si>
    <t xml:space="preserve">  경  비 :  1,803 ÷ 75 =  24</t>
  </si>
  <si>
    <t>제21호표</t>
  </si>
  <si>
    <t>전원공급장치(솔라시스템 등)</t>
  </si>
  <si>
    <t>단산12참조</t>
  </si>
  <si>
    <t xml:space="preserve">  q = qo ×L = 0.56</t>
  </si>
  <si>
    <t>일위206참조</t>
  </si>
  <si>
    <t xml:space="preserve">   4) 직접경비(B4이하 종이출력물 300매 기준 인쇄비)</t>
  </si>
  <si>
    <t>필터사석(대선상차도)</t>
  </si>
  <si>
    <t>유 압 유</t>
  </si>
  <si>
    <t xml:space="preserve">    재료비 : 615 + 3,310 = 3,925</t>
  </si>
  <si>
    <t xml:space="preserve">           V1=7km/hr</t>
  </si>
  <si>
    <t xml:space="preserve">    품질관리자 : 가. 특급기술자 1명 이상</t>
  </si>
  <si>
    <t>필터사석(대선상차도)</t>
  </si>
  <si>
    <t>28</t>
  </si>
  <si>
    <t xml:space="preserve"> Q=1/Q1= 21.74 ㎡/hr</t>
  </si>
  <si>
    <t>알루미늄판</t>
  </si>
  <si>
    <t>제107호표</t>
  </si>
  <si>
    <t xml:space="preserve">  재료비 : 112 + 149 = 261</t>
  </si>
  <si>
    <t>적출장블록제작(SB3)</t>
  </si>
  <si>
    <t xml:space="preserve">    노무비 : 1,938 + 1,417 + 1,174 = 4,529</t>
  </si>
  <si>
    <t xml:space="preserve"> q = 8hr÷(1.53hr÷10㎡) = 52.29㎥/일   L = 1.0km    t = 35분</t>
  </si>
  <si>
    <t>2.48B×1.7H×5.5L</t>
  </si>
  <si>
    <t xml:space="preserve">                Cm</t>
  </si>
  <si>
    <t xml:space="preserve">    노무비 : 47,849 ÷ 62.5 =  765</t>
  </si>
  <si>
    <t xml:space="preserve">    시멘트 : 1,000kg</t>
  </si>
  <si>
    <t xml:space="preserve"> 경  비 : 1,747</t>
  </si>
  <si>
    <t xml:space="preserve"> 재료비 : 55,862 ÷ 39.26 × c = 298</t>
  </si>
  <si>
    <t xml:space="preserve">    노무비 : 47,849 ÷ 33.75 =  1,417</t>
  </si>
  <si>
    <t>0.1~0.5㎥급 이하(이우선5톤,잠수조),수중(H=0~15m 미만)</t>
  </si>
  <si>
    <t>STS원형봉(STS304)</t>
  </si>
  <si>
    <t>견적143참조</t>
  </si>
  <si>
    <t xml:space="preserve"> q = 0.3㎥×1.85 = 0.56㎥    f = 0.9     E = 0.80    Cm = 1.36분</t>
  </si>
  <si>
    <t xml:space="preserve"> 노무비 : 47,849 ÷ 15.65 = 3,057</t>
  </si>
  <si>
    <t xml:space="preserve"> 측량초급기능사 : 142,459×(0.1인÷8hr)×(3.57/60) = 105</t>
  </si>
  <si>
    <t xml:space="preserve">      t1+t2+t3</t>
  </si>
  <si>
    <t xml:space="preserve">    경  비 :  9,041 ÷ 200 × 0.5대 =  22</t>
  </si>
  <si>
    <t>D=300mm</t>
  </si>
  <si>
    <t>고정대제작</t>
  </si>
  <si>
    <t xml:space="preserve">  경  비 : 150,001 + 5,078 = 155,079</t>
  </si>
  <si>
    <t>67.흄관부설및접합(고무링접합)(D=300mm)[M]</t>
  </si>
  <si>
    <t>0.1~0.5㎥급 이하(이우선5톤,잠수조),수중(H=0~15m 미만)</t>
  </si>
  <si>
    <t>시추조사(해상)</t>
  </si>
  <si>
    <t>제201호표</t>
  </si>
  <si>
    <t xml:space="preserve"> 경  비 : 17,106 + 26,424 + 35,002 + 29,895 + 133,720 = 242,147</t>
  </si>
  <si>
    <t xml:space="preserve">  재료비 :  87,127 ÷ 4.37 = 19,937</t>
  </si>
  <si>
    <t>견적55참조</t>
  </si>
  <si>
    <t xml:space="preserve">      계   : 70,913,525</t>
  </si>
  <si>
    <t xml:space="preserve"> 재료비 : 4,948 + 3,416 + 218 + 290 = 8,872</t>
  </si>
  <si>
    <t xml:space="preserve"> 소  계 :                    15,899</t>
  </si>
  <si>
    <t>22</t>
  </si>
  <si>
    <t>기구손료</t>
  </si>
  <si>
    <t>강모래</t>
  </si>
  <si>
    <t xml:space="preserve"> 소  계 :                    22,011</t>
  </si>
  <si>
    <t>2</t>
  </si>
  <si>
    <t>SS275, 250*250*9*14mm</t>
  </si>
  <si>
    <t xml:space="preserve"> 노무비 : 2,440 + 4,950 + 603 + 391 + 272 = 8,656</t>
  </si>
  <si>
    <t xml:space="preserve"> 노무비 : 5,455 + 21,052 + 1,156 + 904 + 272 = 28,839</t>
  </si>
  <si>
    <t xml:space="preserve">  t3 = 480분</t>
  </si>
  <si>
    <t xml:space="preserve"> 경  비 : 1,254 + 55 = 1,309</t>
  </si>
  <si>
    <t>제101호표</t>
  </si>
  <si>
    <t>SS275, 250*250*9*14mm</t>
  </si>
  <si>
    <t>견적6참조</t>
  </si>
  <si>
    <t>견적119참조</t>
  </si>
  <si>
    <t xml:space="preserve">  t3 = 480분</t>
  </si>
  <si>
    <t>강모래</t>
  </si>
  <si>
    <t xml:space="preserve">  감 액 : 30,540,000원 ÷1.1 = 27,763,636원</t>
  </si>
  <si>
    <t>■ 굴삭기(무한궤도) (1.0㎥(발파)</t>
  </si>
  <si>
    <t xml:space="preserve">    계   : 620,675</t>
  </si>
  <si>
    <t xml:space="preserve">  Q = ────────── = 51.86㎥/hr</t>
  </si>
  <si>
    <t xml:space="preserve">    노무비 : 39,645 ÷ 16.88 × 0.5대 =   1,174</t>
  </si>
  <si>
    <t xml:space="preserve"> t1 = 5분(준비)    t3 = 10분(흡입)</t>
  </si>
  <si>
    <t xml:space="preserve">  t1 = (qr÷Q1)×60 = 1,685.19   {적재시간}</t>
  </si>
  <si>
    <t xml:space="preserve">  노무비 : 66,935 ÷ 0.54 = 123,953</t>
  </si>
  <si>
    <t>단산14참조</t>
  </si>
  <si>
    <t>일위200참조</t>
  </si>
  <si>
    <t>제27호표</t>
  </si>
  <si>
    <t xml:space="preserve">  7) 시공B-02. 구조물 표시등을 기설치 등부표로 대체하자</t>
  </si>
  <si>
    <t xml:space="preserve">    계   : 1,245</t>
  </si>
  <si>
    <t>간단</t>
  </si>
  <si>
    <t xml:space="preserve">      소       계        : 819,100</t>
  </si>
  <si>
    <t>제184호표</t>
  </si>
  <si>
    <t>36.동치환(외곽호안 1구간)(치환두께 4.0m이하)[㎡]</t>
  </si>
  <si>
    <t xml:space="preserve"> 경  비 : 38,845 ÷ 1 = 38,845</t>
  </si>
  <si>
    <t xml:space="preserve"> 노무비 : 670,196 ÷ 335.46 = 1,997</t>
  </si>
  <si>
    <t xml:space="preserve"> Q = ────────── = 100.26㎥/hr</t>
  </si>
  <si>
    <t xml:space="preserve">    노무비 : 18,846 + 4,123 = 22,969</t>
  </si>
  <si>
    <t xml:space="preserve">  합   계                                                           624.0</t>
  </si>
  <si>
    <t xml:space="preserve"> 다. GRID형 다짐판 사용료(hr)</t>
  </si>
  <si>
    <t xml:space="preserve">   계   : 17,005</t>
  </si>
  <si>
    <t>간단</t>
  </si>
  <si>
    <t xml:space="preserve">  감 액 : 5,280,000원 ÷ 1.1 = 4,800,000원</t>
  </si>
  <si>
    <t xml:space="preserve">    인부소계 : 1,046</t>
  </si>
  <si>
    <t>원형봉강</t>
  </si>
  <si>
    <t>일위176참조</t>
  </si>
  <si>
    <t>표준87참조</t>
  </si>
  <si>
    <t xml:space="preserve"> 다. GRID형 다짐판 사용료(hr)</t>
  </si>
  <si>
    <t>87</t>
  </si>
  <si>
    <t>라. 합  계</t>
  </si>
  <si>
    <t>발파암 소할</t>
  </si>
  <si>
    <t xml:space="preserve">       60·Es</t>
  </si>
  <si>
    <t>62</t>
  </si>
  <si>
    <t xml:space="preserve"> 재료비 : 3,937 + 2,715 + 218 + 290 = 7,160</t>
  </si>
  <si>
    <t xml:space="preserve">  감 액 : 101,290,000원 ÷1.1 = 92,081,818원</t>
  </si>
  <si>
    <t xml:space="preserve">       60·Es</t>
  </si>
  <si>
    <t>라. 합  계</t>
  </si>
  <si>
    <t>0.1㎥급, 기중기선25톤</t>
  </si>
  <si>
    <t xml:space="preserve">        V11=7km/hr  입구 V21=30km/hr 교차로 V31=35km/hr   입구  V41=15km/hr</t>
  </si>
  <si>
    <t xml:space="preserve">        V11=7km/hr  입구 V21=30km/hr 교차로 V31=35km/hr   입구  V41=15km/hr</t>
  </si>
  <si>
    <t>16.피복석제거 및 유용(육상수상) (0.4㎥급) [㎥]</t>
  </si>
  <si>
    <t>흄관부설및접합(고무링접합)</t>
  </si>
  <si>
    <t>표준105참조</t>
  </si>
  <si>
    <t xml:space="preserve">    공구손료 및 잡재료(노무비의 1%)</t>
  </si>
  <si>
    <t xml:space="preserve"> 경  비 : 12,030 + 35 + 1 + 176 = 12,242</t>
  </si>
  <si>
    <t xml:space="preserve">  Q = N×q×E = 6.78개/hr</t>
  </si>
  <si>
    <t>제177호표</t>
  </si>
  <si>
    <t>앵커BAR</t>
  </si>
  <si>
    <t xml:space="preserve"> q = 0.1㎥×1.85 = 0.19㎥    f = 0.9     E = 0.80    Cm = 0.44분</t>
  </si>
  <si>
    <t>표준74참조</t>
  </si>
  <si>
    <t>가.크레인(트럭)(10Ton) 취업</t>
  </si>
  <si>
    <t xml:space="preserve">  N = ─────────── = 0.91회/hr</t>
  </si>
  <si>
    <t xml:space="preserve">  N = ─────────── = 0.91회/hr</t>
  </si>
  <si>
    <t xml:space="preserve">    노무비 : 239 + 239 + 239 = 717</t>
  </si>
  <si>
    <t xml:space="preserve"> q1 = 1개     E = 0.9     cms = 14분</t>
  </si>
  <si>
    <t>앵커BAR</t>
  </si>
  <si>
    <t xml:space="preserve">  감액 : 1,227,470,000원 ÷1.1 = 1,115,881,818원</t>
  </si>
  <si>
    <t xml:space="preserve">  Q = N×q = 0.72개/hr</t>
  </si>
  <si>
    <t>제51호표</t>
  </si>
  <si>
    <t>합    계</t>
  </si>
  <si>
    <t xml:space="preserve"> f = 0.9   q = 500㎥×f = 450㎥    q1 = 100.26㎥/hr    q2 = 38.72㎥/hr</t>
  </si>
  <si>
    <t xml:space="preserve"> 소  계 :                    7,336</t>
  </si>
  <si>
    <t>견적79참조</t>
  </si>
  <si>
    <t>제6호표</t>
  </si>
  <si>
    <t>200×1000×50(I-50×7×4)</t>
  </si>
  <si>
    <t>와이어메쉬(용접철망),광주</t>
  </si>
  <si>
    <t>와이어메쉬(용접철망),광주</t>
  </si>
  <si>
    <t>3Ton</t>
  </si>
  <si>
    <t>해상수중:55~60톤</t>
  </si>
  <si>
    <t xml:space="preserve"> 재료비 :  6,171 × 1 =  6,171</t>
  </si>
  <si>
    <t xml:space="preserve">   노무비 :  231,349 × 0.091 = 21,052</t>
  </si>
  <si>
    <t>D=16mm</t>
  </si>
  <si>
    <t>제25호표</t>
  </si>
  <si>
    <t xml:space="preserve">  6) 토질A-06. TCS공 확인조사 시 조사공수 최적화하자</t>
  </si>
  <si>
    <t xml:space="preserve">  Q2 = ───────  = 18.65 ㎥/hr ×2대 = 37.3 ㎥/hr</t>
  </si>
  <si>
    <t>일위202참조</t>
  </si>
  <si>
    <t xml:space="preserve">      1,550,000</t>
  </si>
  <si>
    <t>사. 정  리 : 50% 적용</t>
  </si>
  <si>
    <t xml:space="preserve"> c = ────── = 0.35</t>
  </si>
  <si>
    <t>D=16mm</t>
  </si>
  <si>
    <t xml:space="preserve">   Cm = 2.37분          {1회 사이클 시간}         rt = 2.60             {자연상태 토석의 단위중량}</t>
  </si>
  <si>
    <t xml:space="preserve"> 재료비 : 814 + 2,929 = 3,743</t>
  </si>
  <si>
    <t xml:space="preserve">  감 액 : 1,080,000원÷1.1 = 981,818원</t>
  </si>
  <si>
    <t>3.5B×1.8H×1.98L</t>
  </si>
  <si>
    <t xml:space="preserve"> 중급기술자 : 231,775×1인×22일 = 5,099,050</t>
  </si>
  <si>
    <t>47</t>
  </si>
  <si>
    <t xml:space="preserve"> 소    계                                            432</t>
  </si>
  <si>
    <t xml:space="preserve">  재료비 : 57,273 + 19,937 = 77,210</t>
  </si>
  <si>
    <t xml:space="preserve">    소  계 :                822</t>
  </si>
  <si>
    <t>제103호표</t>
  </si>
  <si>
    <t>견적4참조</t>
  </si>
  <si>
    <t xml:space="preserve">   계   : 867,213</t>
  </si>
  <si>
    <t>EGI휀스</t>
  </si>
  <si>
    <t>피복석고르기 기중기예인 및 피예인노력비(해상수상)</t>
  </si>
  <si>
    <t>기계터파기/보통토사/5m이하(육상)</t>
  </si>
  <si>
    <t xml:space="preserve">    소  계 :                 346</t>
  </si>
  <si>
    <t xml:space="preserve">  경  비 : 1,716 + 31 = 1,747</t>
  </si>
  <si>
    <t>기계터파기/보통토사/5m이하(육상)</t>
  </si>
  <si>
    <t xml:space="preserve">  소  계 :                    1,792</t>
  </si>
  <si>
    <t xml:space="preserve">  t1 = q×Cm÷E = 105분</t>
  </si>
  <si>
    <t>육상용,20톤급</t>
  </si>
  <si>
    <t xml:space="preserve">    재료비 : 340 + 112 = 452</t>
  </si>
  <si>
    <t xml:space="preserve">   노무비 : 9,968 + 7,734 = 17,702</t>
  </si>
  <si>
    <t>수상,50kN</t>
  </si>
  <si>
    <t xml:space="preserve"> 작업반장 : 189,313×(0.1인÷8hr)×(4.53/60) = 178</t>
  </si>
  <si>
    <t xml:space="preserve">     t1 = 5m÷10m/min = 0.5분 {LIFTING 시간}</t>
  </si>
  <si>
    <t xml:space="preserve">  재료비 : 45,542 + 13,548 = 59,090</t>
  </si>
  <si>
    <t>계단석</t>
  </si>
  <si>
    <t xml:space="preserve">    Q = 8hr ÷ 17개 = 0.47 hr/개</t>
  </si>
  <si>
    <t xml:space="preserve">  소  계 :                572</t>
  </si>
  <si>
    <t>4.5B×1.7H×1.98L</t>
  </si>
  <si>
    <t xml:space="preserve">  중량자재 운반 (1일1회)</t>
  </si>
  <si>
    <t xml:space="preserve">    보통인부 : 148,510 × 1인 ÷ 17개 = 8,735</t>
  </si>
  <si>
    <t>사석층,NX</t>
  </si>
  <si>
    <t xml:space="preserve">  경  비 :  3,636 ÷ 100.26 × c = 8</t>
  </si>
  <si>
    <t>사석층,NX</t>
  </si>
  <si>
    <t>계단석</t>
  </si>
  <si>
    <t xml:space="preserve">         L1     L1</t>
  </si>
  <si>
    <t>제203호표</t>
  </si>
  <si>
    <t xml:space="preserve">  13) 소 계</t>
  </si>
  <si>
    <t>견적57참조</t>
  </si>
  <si>
    <t>69.절토 및 야적(토사)  [㎥]</t>
  </si>
  <si>
    <t xml:space="preserve"> 소    계                                            610</t>
  </si>
  <si>
    <t xml:space="preserve"> 측량고급기능사 : 195,285×(0.1인÷8hr)×(1.57/60) = 63</t>
  </si>
  <si>
    <t xml:space="preserve"> 노무비 :  47,849 ÷ 12.82 = 3,732</t>
  </si>
  <si>
    <t xml:space="preserve"> 경  비 : 17,106 × 1 = 17,106</t>
  </si>
  <si>
    <t>제159호표</t>
  </si>
  <si>
    <t xml:space="preserve"> Cm11 = Cm1÷(2.5×12.5) = 2.42분</t>
  </si>
  <si>
    <t xml:space="preserve">   계   : 1,231,831</t>
  </si>
  <si>
    <t xml:space="preserve">   계   : 1,205,462</t>
  </si>
  <si>
    <t>일위102참조</t>
  </si>
  <si>
    <t xml:space="preserve">  합   계                                                          1,920.0</t>
  </si>
  <si>
    <t>☞ 55~60톤미만 1일 거치수량(수상) : q = 6개</t>
  </si>
  <si>
    <t xml:space="preserve"> t1 = cms×q1÷0.8 = 22.5분</t>
  </si>
  <si>
    <t xml:space="preserve">    경  비 : 24,867 ÷ 200 = 124</t>
  </si>
  <si>
    <t xml:space="preserve">  &lt; 2021년 품셈 신설 &gt;</t>
  </si>
  <si>
    <t xml:space="preserve"> Q = Cm11+Cm22+Cm33×0.2 = 3.57분</t>
  </si>
  <si>
    <t>나. 투하 인건비</t>
  </si>
  <si>
    <t>나. 투하 인건비</t>
  </si>
  <si>
    <t xml:space="preserve">    q = 0.6    f = 1 / 1.24 = 0.81    k = 1.1</t>
  </si>
  <si>
    <t>제4호표</t>
  </si>
  <si>
    <t>일반</t>
  </si>
  <si>
    <t xml:space="preserve"> 소  계 :                    10,393</t>
  </si>
  <si>
    <t>표준8참조</t>
  </si>
  <si>
    <t xml:space="preserve"> 경  비 : 30,761 ÷ 11.39 = 2,700</t>
  </si>
  <si>
    <t>가. 기중기선 예인</t>
  </si>
  <si>
    <t xml:space="preserve">    재료비 :  7,043 × 0.47 =  3,310</t>
  </si>
  <si>
    <t>치환두께 4.0m이하</t>
  </si>
  <si>
    <t>흄    관</t>
  </si>
  <si>
    <t xml:space="preserve"> 17) 소계</t>
  </si>
  <si>
    <t>지붕판 (ROOF SHEET)</t>
  </si>
  <si>
    <t xml:space="preserve"> 노무비 : 39,645 ÷ 6,456.52 ×30ℓ= 184</t>
  </si>
  <si>
    <t xml:space="preserve"> c = ────── = 0.31</t>
  </si>
  <si>
    <t>가. 기중기선 취업</t>
  </si>
  <si>
    <t xml:space="preserve"> 2) 마무리 다짐 {동다짐기+다짐판(20TON)+DROP HEIGHT(5M)}</t>
  </si>
  <si>
    <t>지붕판 (ROOF SHEET)</t>
  </si>
  <si>
    <t xml:space="preserve">  Q2 = ───────  = 17.96 ㎥/hr ×2대 = 35.92 ㎥/hr</t>
  </si>
  <si>
    <t xml:space="preserve">  Cm = 16분     E = 0.8</t>
  </si>
  <si>
    <t xml:space="preserve">  재료비 : 76,424 + 19,937 = 96,361</t>
  </si>
  <si>
    <t>가. 기중기선 취업</t>
  </si>
  <si>
    <t>250kN</t>
  </si>
  <si>
    <t xml:space="preserve"> 경  비 : 33,525 ÷ 14.69 = 2,282</t>
  </si>
  <si>
    <t xml:space="preserve"> 소  계 :               49,324</t>
  </si>
  <si>
    <t>일반</t>
  </si>
  <si>
    <t>제53호표</t>
  </si>
  <si>
    <t xml:space="preserve">         V       60</t>
  </si>
  <si>
    <t xml:space="preserve"> Q1 = (Cm/60) ÷ 0.8 = 0.047hr/㎡</t>
  </si>
  <si>
    <t xml:space="preserve">        60·q·f·Ea</t>
  </si>
  <si>
    <t xml:space="preserve"> 3. 구조</t>
  </si>
  <si>
    <t xml:space="preserve">        60·q·f·Ea</t>
  </si>
  <si>
    <t>당초재료비</t>
  </si>
  <si>
    <t>KWH</t>
  </si>
  <si>
    <t xml:space="preserve">   경  비 :  209 × 0.086 = 17</t>
  </si>
  <si>
    <t>보호압사석(육상수상,백호)</t>
  </si>
  <si>
    <t>T=30cm미만(대형브레이커+0.7㎥)</t>
  </si>
  <si>
    <t>표지판지주</t>
  </si>
  <si>
    <t xml:space="preserve">  소 계 :  0</t>
  </si>
  <si>
    <t xml:space="preserve"> q = 18.65㎥/hr×8hr = 149.2㎥      L = 1.0km       t = 35분</t>
  </si>
  <si>
    <t>합계의</t>
  </si>
  <si>
    <t xml:space="preserve">  Cm2 = T1+T2+T3+(26회×T4) = 100분</t>
  </si>
  <si>
    <t>표지판지주</t>
  </si>
  <si>
    <t>제175호표</t>
  </si>
  <si>
    <t>9mm</t>
  </si>
  <si>
    <t>9mm</t>
  </si>
  <si>
    <t>채움재</t>
  </si>
  <si>
    <t>공종</t>
  </si>
  <si>
    <t xml:space="preserve">    q = 0.6    f = 1 / 1.24 = 0.81    k = 0.9</t>
  </si>
  <si>
    <t>융착식 프라이머</t>
  </si>
  <si>
    <t>저면매트부설(수중)</t>
  </si>
  <si>
    <t>견적88참조</t>
  </si>
  <si>
    <t xml:space="preserve"> 노무비 : 81,317 ÷ 14.69 = 5,535</t>
  </si>
  <si>
    <t xml:space="preserve"> 2. 운반</t>
  </si>
  <si>
    <t>15.피복석제거 및 유용(육상수중) (0.4㎥급) [㎥]</t>
  </si>
  <si>
    <t xml:space="preserve"> 57.5Ton×q÷0.9 = 383.33Ton</t>
  </si>
  <si>
    <t>채움재</t>
  </si>
  <si>
    <t xml:space="preserve"> 소  계 :              229,578</t>
  </si>
  <si>
    <t>융착식 프라이머</t>
  </si>
  <si>
    <t xml:space="preserve"> 작업반장 : 189,313×(0.1인÷8hr)×(1.57/60) = 61</t>
  </si>
  <si>
    <t xml:space="preserve">  감 액 : 185,530,000원÷1.1 = 168,663,636원</t>
  </si>
  <si>
    <t xml:space="preserve"> 재료비 : 51,040 ÷ 181.89 × 0.5 = 140</t>
  </si>
  <si>
    <t xml:space="preserve">   경  비 :  209 × 0.019 = 3</t>
  </si>
  <si>
    <t xml:space="preserve"> q = T/rt×L = 17.08㎥     f = 0.9       E = 0.90</t>
  </si>
  <si>
    <t xml:space="preserve"> 노무비 : 62,555 × 1 = 62,555</t>
  </si>
  <si>
    <t xml:space="preserve">  앙카이동 (1일 4회, 30분/회)</t>
  </si>
  <si>
    <t>제186호표</t>
  </si>
  <si>
    <t>49</t>
  </si>
  <si>
    <t xml:space="preserve"> 노무비 : 47,849 ÷ 66.3 = 721</t>
  </si>
  <si>
    <t xml:space="preserve">   계   : 1,017,681</t>
  </si>
  <si>
    <t>해상작업기지블록제작(TYPE-B1)</t>
  </si>
  <si>
    <t xml:space="preserve">  11) 항만B-07. 해상작업기지 태양광 접현등 삭제하자</t>
  </si>
  <si>
    <t xml:space="preserve"> 재료비 :  26,675 × 1 =  26,675</t>
  </si>
  <si>
    <t/>
  </si>
  <si>
    <t>공사용등부표 이설</t>
    <phoneticPr fontId="4" type="noConversion"/>
  </si>
  <si>
    <t>기</t>
    <phoneticPr fontId="4" type="noConversion"/>
  </si>
  <si>
    <t>LS-24</t>
    <phoneticPr fontId="4" type="noConversion"/>
  </si>
  <si>
    <t>통신관련기사</t>
    <phoneticPr fontId="4" type="noConversion"/>
  </si>
  <si>
    <t>전기공사기사</t>
    <phoneticPr fontId="4" type="noConversion"/>
  </si>
  <si>
    <t>작업반장</t>
    <phoneticPr fontId="4" type="noConversion"/>
  </si>
  <si>
    <t>보통인부</t>
    <phoneticPr fontId="4" type="noConversion"/>
  </si>
  <si>
    <t>용접공</t>
    <phoneticPr fontId="4" type="noConversion"/>
  </si>
  <si>
    <t>예선</t>
    <phoneticPr fontId="4" type="noConversion"/>
  </si>
  <si>
    <t>조합중기선</t>
    <phoneticPr fontId="4" type="noConversion"/>
  </si>
  <si>
    <t>작업선</t>
    <phoneticPr fontId="4" type="noConversion"/>
  </si>
  <si>
    <t>위치측량</t>
    <phoneticPr fontId="4" type="noConversion"/>
  </si>
  <si>
    <t>인</t>
    <phoneticPr fontId="4" type="noConversion"/>
  </si>
  <si>
    <t>일</t>
    <phoneticPr fontId="4" type="noConversion"/>
  </si>
  <si>
    <t>회</t>
    <phoneticPr fontId="4" type="noConversion"/>
  </si>
  <si>
    <t>597kw</t>
    <phoneticPr fontId="4" type="noConversion"/>
  </si>
  <si>
    <t>80ton</t>
    <phoneticPr fontId="4" type="noConversion"/>
  </si>
  <si>
    <t>119kw</t>
    <phoneticPr fontId="4" type="noConversion"/>
  </si>
  <si>
    <t>DGPS</t>
    <phoneticPr fontId="4" type="noConversion"/>
  </si>
  <si>
    <t>제218호표</t>
    <phoneticPr fontId="4" type="noConversion"/>
  </si>
  <si>
    <t>제218호표</t>
    <phoneticPr fontId="4" type="noConversion"/>
  </si>
  <si>
    <t>식</t>
    <phoneticPr fontId="4" type="noConversion"/>
  </si>
  <si>
    <t>품질차량비</t>
    <phoneticPr fontId="4" type="noConversion"/>
  </si>
  <si>
    <t>토사</t>
    <phoneticPr fontId="4" type="noConversion"/>
  </si>
  <si>
    <t>터파기 및 운반</t>
    <phoneticPr fontId="4" type="noConversion"/>
  </si>
  <si>
    <t xml:space="preserve"> 계 : 28,600,000</t>
    <phoneticPr fontId="4" type="noConversion"/>
  </si>
  <si>
    <t xml:space="preserve"> 다. 합 계</t>
    <phoneticPr fontId="4" type="noConversion"/>
  </si>
  <si>
    <t xml:space="preserve"> 품질차량 유류비 : 1,760 × 50 × 52개월 = 4,576,000</t>
    <phoneticPr fontId="4" type="noConversion"/>
  </si>
  <si>
    <t xml:space="preserve"> 나. 품질차량유류비 </t>
    <phoneticPr fontId="4" type="noConversion"/>
  </si>
  <si>
    <t xml:space="preserve"> 품질차량 렌트비 : 462,000 × 52개월 = 24,024,000</t>
    <phoneticPr fontId="4" type="noConversion"/>
  </si>
  <si>
    <t xml:space="preserve"> 가. 품질차량비</t>
    <phoneticPr fontId="4" type="noConversion"/>
  </si>
  <si>
    <t>90.품질차량비  [식]</t>
    <phoneticPr fontId="4" type="noConversion"/>
  </si>
  <si>
    <t>89.터파기 및 운반(토사)  [㎥]</t>
    <phoneticPr fontId="4" type="noConversion"/>
  </si>
  <si>
    <t xml:space="preserve">   계   : 108,205</t>
    <phoneticPr fontId="4" type="noConversion"/>
  </si>
  <si>
    <t xml:space="preserve"> 재료비 : 79,370 + 657 + 261 + 340 = 80,628</t>
    <phoneticPr fontId="4" type="noConversion"/>
  </si>
  <si>
    <t xml:space="preserve"> 자재소계 : 79,370</t>
    <phoneticPr fontId="4" type="noConversion"/>
  </si>
  <si>
    <t xml:space="preserve"> 후크B/N(EGI용)     185 × 12EA × 100% = 2,220</t>
    <phoneticPr fontId="4" type="noConversion"/>
  </si>
  <si>
    <t xml:space="preserve"> EGI휀스용연결핀  2,800 ×1.5EA × 100% = 4,200</t>
    <phoneticPr fontId="4" type="noConversion"/>
  </si>
  <si>
    <t xml:space="preserve"> EGI휀스용클램프(고정)  2,800 × 1.5EA × 100% = 4,200</t>
    <phoneticPr fontId="4" type="noConversion"/>
  </si>
  <si>
    <t xml:space="preserve"> EGI휀스용클램프(자동)  2,800 × 2EA × 100% = 5,600</t>
    <phoneticPr fontId="4" type="noConversion"/>
  </si>
  <si>
    <t xml:space="preserve"> 강관비계,광주(Φ48.6*2.3*4.0m) 4,250 × 7m × 100% = 29,750   </t>
    <phoneticPr fontId="4" type="noConversion"/>
  </si>
  <si>
    <t xml:space="preserve">   계   : 45,481</t>
    <phoneticPr fontId="4" type="noConversion"/>
  </si>
  <si>
    <t xml:space="preserve"> 노무비 : 6,126 + 12,316 + 603 + 1,020 + 272 = 20,337</t>
    <phoneticPr fontId="4" type="noConversion"/>
  </si>
  <si>
    <t xml:space="preserve"> 소    계                                            1,020</t>
    <phoneticPr fontId="4" type="noConversion"/>
  </si>
  <si>
    <t xml:space="preserve"> 측량초급기능사 : 142,459×(0.1인÷8hr)×(5.95/60) = 176</t>
    <phoneticPr fontId="4" type="noConversion"/>
  </si>
  <si>
    <t xml:space="preserve"> 측량고급기능사 : 195,285×(0.1인÷8hr)×(5.95/60) = 242</t>
    <phoneticPr fontId="4" type="noConversion"/>
  </si>
  <si>
    <t xml:space="preserve"> 보통인부 : 148,510×(0.2인÷8hr)×(5.95/60) = 368</t>
    <phoneticPr fontId="4" type="noConversion"/>
  </si>
  <si>
    <t xml:space="preserve"> 작업반장 : 189,313×(0.1인÷8hr)×(5.95/60) = 234</t>
    <phoneticPr fontId="4" type="noConversion"/>
  </si>
  <si>
    <t xml:space="preserve"> Q = Cm11+Cm22+Cm33×0.2 = 5.95분</t>
    <phoneticPr fontId="4" type="noConversion"/>
  </si>
  <si>
    <t xml:space="preserve"> Cm22 = Cm2÷(2.5×12.5) = 3.17분</t>
    <phoneticPr fontId="4" type="noConversion"/>
  </si>
  <si>
    <t xml:space="preserve"> Cm11 = Cm1÷(2.5×12.5) = 2.73분</t>
    <phoneticPr fontId="4" type="noConversion"/>
  </si>
  <si>
    <t xml:space="preserve"> Cm = Cm11+Cm22+Cm33 = 6.15분</t>
    <phoneticPr fontId="4" type="noConversion"/>
  </si>
  <si>
    <t xml:space="preserve">  Cm2 = T1+T2+T3+(28회×T4) = 99.1분</t>
    <phoneticPr fontId="4" type="noConversion"/>
  </si>
  <si>
    <t xml:space="preserve">  T4 = t1+t2+t3+t4 = 3.45분 {동다짐 시간}</t>
    <phoneticPr fontId="4" type="noConversion"/>
  </si>
  <si>
    <t xml:space="preserve">     t1 = 12.0 m÷10m/min = 1.2  분 {LIFTING 시간}</t>
    <phoneticPr fontId="4" type="noConversion"/>
  </si>
  <si>
    <t xml:space="preserve">  Cm1 = T1+T2+T3+(24회×T4) = 85.3분</t>
    <phoneticPr fontId="4" type="noConversion"/>
  </si>
  <si>
    <t xml:space="preserve">  합   계                                                           1,996.8</t>
    <phoneticPr fontId="4" type="noConversion"/>
  </si>
  <si>
    <t xml:space="preserve">  2차다짐       ㉠             20           12          28          1,075.2</t>
    <phoneticPr fontId="4" type="noConversion"/>
  </si>
  <si>
    <t xml:space="preserve">  1차다짐       ㉠             20           12          24          921.6</t>
    <phoneticPr fontId="4" type="noConversion"/>
  </si>
  <si>
    <t>40.동치환(북측배수호안)(치환두께 4.0m이하)[㎡]</t>
    <phoneticPr fontId="4" type="noConversion"/>
  </si>
  <si>
    <t xml:space="preserve">   계   : 19,678</t>
    <phoneticPr fontId="4" type="noConversion"/>
  </si>
  <si>
    <t xml:space="preserve"> 경  비 : 5,591 + 8 + 1 + 176 = 5,776</t>
    <phoneticPr fontId="4" type="noConversion"/>
  </si>
  <si>
    <t xml:space="preserve"> 재료비 : 2,674 + 1,839 + 218 + 290 = 5,021</t>
    <phoneticPr fontId="4" type="noConversion"/>
  </si>
  <si>
    <t xml:space="preserve"> 노무비 : 2,535 + 5,071 + 603 + 400 + 272 = 8,881</t>
    <phoneticPr fontId="4" type="noConversion"/>
  </si>
  <si>
    <t xml:space="preserve"> 소    계                                            400</t>
    <phoneticPr fontId="4" type="noConversion"/>
  </si>
  <si>
    <t xml:space="preserve"> 측량초급기능사 : 142,459×(0.1인÷8hr)×(2.34/60) = 69</t>
    <phoneticPr fontId="4" type="noConversion"/>
  </si>
  <si>
    <t xml:space="preserve"> 측량고급기능사 : 195,285×(0.1인÷8hr)×(2.34/60) = 95</t>
    <phoneticPr fontId="4" type="noConversion"/>
  </si>
  <si>
    <t xml:space="preserve"> 보통인부 : 148,510×(0.2인÷8hr)×(2.34/60) = 144</t>
    <phoneticPr fontId="4" type="noConversion"/>
  </si>
  <si>
    <t xml:space="preserve"> 작업반장 : 189,313×(0.1인÷8hr)×(2.34/60) = 92</t>
    <phoneticPr fontId="4" type="noConversion"/>
  </si>
  <si>
    <t xml:space="preserve"> Q = Cm11+Cm22 ×0.2 = 2.34분</t>
    <phoneticPr fontId="4" type="noConversion"/>
  </si>
  <si>
    <t xml:space="preserve"> Cm11 = Cm1÷(2.5×12.5) = 2.29분</t>
    <phoneticPr fontId="4" type="noConversion"/>
  </si>
  <si>
    <t xml:space="preserve">   소  계 :                6,918</t>
    <phoneticPr fontId="4" type="noConversion"/>
  </si>
  <si>
    <t xml:space="preserve">   경  비 :  209 × 0.042 = 8</t>
    <phoneticPr fontId="4" type="noConversion"/>
  </si>
  <si>
    <t xml:space="preserve">   재료비 :  43,799 × 0.042 = 1,839</t>
    <phoneticPr fontId="4" type="noConversion"/>
  </si>
  <si>
    <t xml:space="preserve">   노무비 :  120,749 × 0.042 = 5,071</t>
    <phoneticPr fontId="4" type="noConversion"/>
  </si>
  <si>
    <t xml:space="preserve"> Q = Cm/60 = 0.042hr/㎡</t>
    <phoneticPr fontId="4" type="noConversion"/>
  </si>
  <si>
    <t xml:space="preserve"> Cm = Cm11+Cm22 = 2.54분</t>
    <phoneticPr fontId="4" type="noConversion"/>
  </si>
  <si>
    <t xml:space="preserve"> 소  계 :                    10,800</t>
    <phoneticPr fontId="4" type="noConversion"/>
  </si>
  <si>
    <t xml:space="preserve"> 경  비 : 105,510 ÷ 18.87 = 5,591</t>
    <phoneticPr fontId="4" type="noConversion"/>
  </si>
  <si>
    <t xml:space="preserve"> 재료비 :  50,476 ÷ 18.87 = 2,674</t>
    <phoneticPr fontId="4" type="noConversion"/>
  </si>
  <si>
    <t xml:space="preserve"> 노무비 :  47,849 ÷ 18.87 = 2,535</t>
    <phoneticPr fontId="4" type="noConversion"/>
  </si>
  <si>
    <t xml:space="preserve"> Q=1/Q1= 18.87 ㎡/hr</t>
    <phoneticPr fontId="4" type="noConversion"/>
  </si>
  <si>
    <t xml:space="preserve"> Q1 = (Cm/60) ÷ 0.8 = 0.053hr/㎡</t>
    <phoneticPr fontId="4" type="noConversion"/>
  </si>
  <si>
    <t xml:space="preserve">  Cm1 = T1+T2+T3+(20회×T4) = 71.5분 (0.25+0.25+2+(20*3.45))</t>
    <phoneticPr fontId="4" type="noConversion"/>
  </si>
  <si>
    <t xml:space="preserve">  합   계                                                           768.0</t>
    <phoneticPr fontId="4" type="noConversion"/>
  </si>
  <si>
    <t xml:space="preserve">  1차다짐       ㉠             20          12           20          768.0</t>
    <phoneticPr fontId="4" type="noConversion"/>
  </si>
  <si>
    <t>39.동치환(북측배수호안)(치환두께 2.5m이하)[㎡]</t>
    <phoneticPr fontId="4" type="noConversion"/>
  </si>
  <si>
    <t>ㅛ</t>
    <phoneticPr fontId="4" type="noConversion"/>
  </si>
  <si>
    <t xml:space="preserve"> 다. GRID형 다짐판 사용료(hr)</t>
    <phoneticPr fontId="4" type="noConversion"/>
  </si>
  <si>
    <t>제219호표</t>
    <phoneticPr fontId="4" type="noConversion"/>
  </si>
  <si>
    <t xml:space="preserve">  1차다짐       ㉠             20           15          18          864.0</t>
    <phoneticPr fontId="4" type="noConversion"/>
  </si>
  <si>
    <t xml:space="preserve">  2차다짐       ㉠             20           18          22          1,267.2</t>
    <phoneticPr fontId="4" type="noConversion"/>
  </si>
  <si>
    <t xml:space="preserve">  합   계                                                          2,131.2</t>
    <phoneticPr fontId="4" type="noConversion"/>
  </si>
  <si>
    <t xml:space="preserve">     t1 = 18.0 m÷10m/min = 1.8  분 {LIFTING 시간}</t>
    <phoneticPr fontId="4" type="noConversion"/>
  </si>
  <si>
    <t xml:space="preserve">  Cm2 = T1+T2+T3+(22회×T4) = 91.6분</t>
    <phoneticPr fontId="4" type="noConversion"/>
  </si>
  <si>
    <t xml:space="preserve"> Cm22 = Cm2÷(2.5×12.5) = 2.93분</t>
    <phoneticPr fontId="4" type="noConversion"/>
  </si>
  <si>
    <t xml:space="preserve"> Cm = Cm11+Cm22+Cm33 = 5.42분</t>
    <phoneticPr fontId="4" type="noConversion"/>
  </si>
  <si>
    <t xml:space="preserve"> Q1 = (Cm/60) ÷ 0.8 = 0.113hr/㎡</t>
    <phoneticPr fontId="4" type="noConversion"/>
  </si>
  <si>
    <t xml:space="preserve"> Q=1/Q1= 8.85 ㎡/hr</t>
    <phoneticPr fontId="4" type="noConversion"/>
  </si>
  <si>
    <t xml:space="preserve"> 노무비 :  47,849 ÷ 8.85 = 5,407</t>
    <phoneticPr fontId="4" type="noConversion"/>
  </si>
  <si>
    <t xml:space="preserve"> 재료비 :  50,476 ÷ 8.85 = 5,704</t>
    <phoneticPr fontId="4" type="noConversion"/>
  </si>
  <si>
    <t xml:space="preserve"> 경  비 : 105,510 ÷ 8.85 = 11,922</t>
    <phoneticPr fontId="4" type="noConversion"/>
  </si>
  <si>
    <t xml:space="preserve"> 소  계 :                    23,033</t>
    <phoneticPr fontId="4" type="noConversion"/>
  </si>
  <si>
    <t xml:space="preserve"> Q = Cm/60 = 0.090hr/㎡</t>
    <phoneticPr fontId="4" type="noConversion"/>
  </si>
  <si>
    <t xml:space="preserve">   노무비 :  120,749 × 0.090 = 10,867</t>
    <phoneticPr fontId="4" type="noConversion"/>
  </si>
  <si>
    <t xml:space="preserve">   재료비 :  43,799 × 0.090 = 3,942</t>
    <phoneticPr fontId="4" type="noConversion"/>
  </si>
  <si>
    <t xml:space="preserve">   경  비 :  209 × 0.090 = 19</t>
    <phoneticPr fontId="4" type="noConversion"/>
  </si>
  <si>
    <t xml:space="preserve">   소  계 :                14,828</t>
    <phoneticPr fontId="4" type="noConversion"/>
  </si>
  <si>
    <t xml:space="preserve"> Cm22 = Cm2÷(2.5×12.5) = 2.93분</t>
    <phoneticPr fontId="4" type="noConversion"/>
  </si>
  <si>
    <t xml:space="preserve"> Q = Cm11+Cm22+Cm33×0.2 = 5.22분</t>
    <phoneticPr fontId="4" type="noConversion"/>
  </si>
  <si>
    <t xml:space="preserve"> 작업반장 : 189,313×(0.1인÷8hr)×(5.22/60) = 206</t>
    <phoneticPr fontId="4" type="noConversion"/>
  </si>
  <si>
    <t xml:space="preserve"> 보통인부 : 148,510×(0.2인÷8hr)×(5.22/60) = 323</t>
    <phoneticPr fontId="4" type="noConversion"/>
  </si>
  <si>
    <t xml:space="preserve"> 측량고급기능사 : 195,285×(0.1인÷8hr)×(5.22/60) = 212</t>
    <phoneticPr fontId="4" type="noConversion"/>
  </si>
  <si>
    <t xml:space="preserve"> 측량초급기능사 : 142,459×(0.1인÷8hr)×(5.55/60) = 155</t>
    <phoneticPr fontId="4" type="noConversion"/>
  </si>
  <si>
    <t xml:space="preserve"> 소    계                                            896</t>
    <phoneticPr fontId="4" type="noConversion"/>
  </si>
  <si>
    <t xml:space="preserve"> 노무비 : 5,407 + 10,867 + 603 + 896 + 272 = 18,045</t>
    <phoneticPr fontId="4" type="noConversion"/>
  </si>
  <si>
    <t xml:space="preserve"> 재료비 : 5,704 + 3,942 + 218 + 290 = 10,154</t>
    <phoneticPr fontId="4" type="noConversion"/>
  </si>
  <si>
    <t xml:space="preserve"> 경  비 : 11,922 + 19 + 1 + 176 = 12,118</t>
    <phoneticPr fontId="4" type="noConversion"/>
  </si>
  <si>
    <t xml:space="preserve">   계   : 40,317</t>
    <phoneticPr fontId="4" type="noConversion"/>
  </si>
  <si>
    <t>치환두께 6.0m이하</t>
    <phoneticPr fontId="4" type="noConversion"/>
  </si>
  <si>
    <t>92.동치환(내부가호안 1구간)(치환두께 6.0m이하)[㎡]</t>
    <phoneticPr fontId="4" type="noConversion"/>
  </si>
  <si>
    <t xml:space="preserve">  T4 = t1+t2+t3+t4 = 4.05분 {동다짐 시간}</t>
    <phoneticPr fontId="4" type="noConversion"/>
  </si>
  <si>
    <t>치환두께 9.0m이하</t>
  </si>
  <si>
    <t>93.동치환(외곽호안 1구간)(치환두께 9.0m이하)[㎡]</t>
    <phoneticPr fontId="4" type="noConversion"/>
  </si>
  <si>
    <t xml:space="preserve">  1차다짐       ㉠             20           15          12          576.0</t>
    <phoneticPr fontId="4" type="noConversion"/>
  </si>
  <si>
    <t xml:space="preserve">  2차다짐       ㉠             20           15          28         1,344.0</t>
    <phoneticPr fontId="4" type="noConversion"/>
  </si>
  <si>
    <t xml:space="preserve">  합   계                                                          1,910.0</t>
    <phoneticPr fontId="4" type="noConversion"/>
  </si>
  <si>
    <t xml:space="preserve">  Cm2 = T1+T2+T3+(28회×T4) = 107.5분</t>
    <phoneticPr fontId="4" type="noConversion"/>
  </si>
  <si>
    <t xml:space="preserve"> Cm11 = Cm1÷(2.5×12.5) = 1.52분</t>
    <phoneticPr fontId="4" type="noConversion"/>
  </si>
  <si>
    <t xml:space="preserve"> Cm22 = Cm2÷(2.5×12.5) = 3.44분</t>
    <phoneticPr fontId="4" type="noConversion"/>
  </si>
  <si>
    <t xml:space="preserve"> Cm = Cm11+Cm22+Cm33 = 5.21분</t>
    <phoneticPr fontId="4" type="noConversion"/>
  </si>
  <si>
    <t xml:space="preserve"> Q1 = (Cm/60) ÷ 0.8 = 0.109hr/㎡</t>
    <phoneticPr fontId="4" type="noConversion"/>
  </si>
  <si>
    <t xml:space="preserve"> Q=1/Q1= 9.174 ㎡/hr</t>
    <phoneticPr fontId="4" type="noConversion"/>
  </si>
  <si>
    <t xml:space="preserve"> 노무비 :  47,849 ÷ 9.174 = 5,216</t>
    <phoneticPr fontId="4" type="noConversion"/>
  </si>
  <si>
    <t xml:space="preserve"> 재료비 :  50,476 ÷ 9.174 = 5,502</t>
    <phoneticPr fontId="4" type="noConversion"/>
  </si>
  <si>
    <t xml:space="preserve"> 경  비 : 105,510 ÷ 9.174 = 11,501</t>
    <phoneticPr fontId="4" type="noConversion"/>
  </si>
  <si>
    <t xml:space="preserve"> 소  계 :                    22,219</t>
    <phoneticPr fontId="4" type="noConversion"/>
  </si>
  <si>
    <t xml:space="preserve"> Q = Cm/60 = 0.087hr/㎡</t>
    <phoneticPr fontId="4" type="noConversion"/>
  </si>
  <si>
    <t xml:space="preserve">   노무비 :  120,749 × 0.087 = 10,505</t>
    <phoneticPr fontId="4" type="noConversion"/>
  </si>
  <si>
    <t xml:space="preserve">   재료비 :  43,799 × 0.087 = 3,811</t>
    <phoneticPr fontId="4" type="noConversion"/>
  </si>
  <si>
    <t xml:space="preserve">   경  비 :  209 × 0.087 = 18</t>
    <phoneticPr fontId="4" type="noConversion"/>
  </si>
  <si>
    <t xml:space="preserve">   소  계 :                14,334</t>
    <phoneticPr fontId="4" type="noConversion"/>
  </si>
  <si>
    <t xml:space="preserve"> Q = Cm11+Cm22+Cm33×0.2 = 5.01분</t>
    <phoneticPr fontId="4" type="noConversion"/>
  </si>
  <si>
    <t xml:space="preserve"> 작업반장 : 189,313×(0.1인÷8hr)×(5.01/60) = 198</t>
    <phoneticPr fontId="4" type="noConversion"/>
  </si>
  <si>
    <t xml:space="preserve"> 보통인부 : 148,510×(0.2인÷8hr)×(5.01/60) = 310</t>
    <phoneticPr fontId="4" type="noConversion"/>
  </si>
  <si>
    <t xml:space="preserve"> 측량고급기능사 : 195,285×(0.1인÷8hr)×(5.01/60) = 204</t>
    <phoneticPr fontId="4" type="noConversion"/>
  </si>
  <si>
    <t xml:space="preserve"> 측량초급기능사 : 142,459×(0.1인÷8hr)×(5.01/60) = 149</t>
    <phoneticPr fontId="4" type="noConversion"/>
  </si>
  <si>
    <t xml:space="preserve"> 소    계                                            861</t>
    <phoneticPr fontId="4" type="noConversion"/>
  </si>
  <si>
    <t xml:space="preserve"> 노무비 : 5,216 + 10,505 + 603 + 861 + 272 = 17,457</t>
    <phoneticPr fontId="4" type="noConversion"/>
  </si>
  <si>
    <t xml:space="preserve"> 재료비 : 5,502 + 3,811 + 218 + 290 = 9,821</t>
    <phoneticPr fontId="4" type="noConversion"/>
  </si>
  <si>
    <t xml:space="preserve"> 경  비 : 11,501 + 18 + 1 + 176 = 11,696</t>
    <phoneticPr fontId="4" type="noConversion"/>
  </si>
  <si>
    <t xml:space="preserve">   계   : 38,974</t>
    <phoneticPr fontId="4" type="noConversion"/>
  </si>
  <si>
    <t>제235호표</t>
    <phoneticPr fontId="4" type="noConversion"/>
  </si>
  <si>
    <t>제236호표</t>
    <phoneticPr fontId="4" type="noConversion"/>
  </si>
  <si>
    <t>추가 지반조사(북측배수호안)</t>
    <phoneticPr fontId="4" type="noConversion"/>
  </si>
  <si>
    <t>추가 지반조사(외곽호안1구간)</t>
    <phoneticPr fontId="4" type="noConversion"/>
  </si>
  <si>
    <t>부대공(북측배수호안)</t>
    <phoneticPr fontId="4" type="noConversion"/>
  </si>
  <si>
    <t>부대공(외곽호안1)</t>
    <phoneticPr fontId="4" type="noConversion"/>
  </si>
  <si>
    <t>시추조사(외곽호안1)</t>
    <phoneticPr fontId="4" type="noConversion"/>
  </si>
  <si>
    <t>시추조사(북측배수호안)</t>
    <phoneticPr fontId="4" type="noConversion"/>
  </si>
  <si>
    <t>치환두께 8.0m이하</t>
  </si>
  <si>
    <t>식</t>
    <phoneticPr fontId="4" type="noConversion"/>
  </si>
  <si>
    <t>94.동치환(서측분리 2구간)(치환두께 8.0m이하)[㎡]</t>
    <phoneticPr fontId="4" type="noConversion"/>
  </si>
  <si>
    <t xml:space="preserve">  Cm2 = T1+T2+T3+(28회×T4) = 107.5분</t>
    <phoneticPr fontId="18" type="noConversion"/>
  </si>
  <si>
    <t xml:space="preserve"> Cm22 = Cm2÷(2.5×12.5) = 3.44분</t>
    <phoneticPr fontId="18" type="noConversion"/>
  </si>
  <si>
    <t xml:space="preserve"> Cm33 = Cm3÷(2.5×12.5) = 0.09분</t>
    <phoneticPr fontId="18" type="noConversion"/>
  </si>
  <si>
    <t xml:space="preserve"> Cm = Cm11+Cm22+Cm33 = 5.21분</t>
    <phoneticPr fontId="18" type="noConversion"/>
  </si>
  <si>
    <t xml:space="preserve"> Q1 = (Cm/60) ÷ 0.8 = 0.108 hr/㎡</t>
    <phoneticPr fontId="18" type="noConversion"/>
  </si>
  <si>
    <t xml:space="preserve"> Q=1/Q1= 9.25 ㎡/hr</t>
    <phoneticPr fontId="18" type="noConversion"/>
  </si>
  <si>
    <t xml:space="preserve"> 노무비 :  47,849 ÷ 9.25 = 5,176</t>
    <phoneticPr fontId="18" type="noConversion"/>
  </si>
  <si>
    <t xml:space="preserve"> 재료비 :  50,476 ÷ 9.25 = 5,456</t>
    <phoneticPr fontId="18" type="noConversion"/>
  </si>
  <si>
    <t xml:space="preserve"> 경  비 : 105,510 ÷ 9.25 = 11,406</t>
    <phoneticPr fontId="18" type="noConversion"/>
  </si>
  <si>
    <t xml:space="preserve"> 소  계 :                    22,038</t>
    <phoneticPr fontId="18" type="noConversion"/>
  </si>
  <si>
    <t xml:space="preserve"> Q = Cm/60 = 0.086 hr/㎡</t>
    <phoneticPr fontId="18" type="noConversion"/>
  </si>
  <si>
    <t xml:space="preserve">   노무비 :  120,749 × 0.086 = 10,384</t>
    <phoneticPr fontId="18" type="noConversion"/>
  </si>
  <si>
    <t xml:space="preserve">   재료비 :  43,799 × 0.086 = 3,766</t>
    <phoneticPr fontId="18" type="noConversion"/>
  </si>
  <si>
    <t xml:space="preserve">   경  비 :  209 × 0.086 = 17</t>
    <phoneticPr fontId="18" type="noConversion"/>
  </si>
  <si>
    <t xml:space="preserve">   소  계 :                14,167</t>
    <phoneticPr fontId="18" type="noConversion"/>
  </si>
  <si>
    <t xml:space="preserve"> Q = Cm11+Cm22+Cm33×0.2 = 5.01분</t>
    <phoneticPr fontId="18" type="noConversion"/>
  </si>
  <si>
    <t xml:space="preserve"> 작업반장 : 189,313×(0.1인÷8hr)×(5.01/60) = 197</t>
    <phoneticPr fontId="4" type="noConversion"/>
  </si>
  <si>
    <t xml:space="preserve"> 측량고급기능사 : 195,285×(0.1인÷8hr)×(5.01/60) = 203</t>
    <phoneticPr fontId="4" type="noConversion"/>
  </si>
  <si>
    <t xml:space="preserve"> 측량초급기능사 : 142,459×(0.1인÷8hr)×(5.01/60) = 148</t>
    <phoneticPr fontId="4" type="noConversion"/>
  </si>
  <si>
    <t xml:space="preserve"> 소    계                                            858</t>
    <phoneticPr fontId="18" type="noConversion"/>
  </si>
  <si>
    <t xml:space="preserve"> 노무비 : 5,176 + 10,384 + 603 + 858 + 272 = 17,293</t>
    <phoneticPr fontId="18" type="noConversion"/>
  </si>
  <si>
    <t xml:space="preserve"> 재료비 : 5,456 + 3,766 + 218 + 290 = 9,730</t>
    <phoneticPr fontId="18" type="noConversion"/>
  </si>
  <si>
    <t xml:space="preserve"> 경  비 : 11,406 + 17 + 1 + 176 = 11,600</t>
    <phoneticPr fontId="18" type="noConversion"/>
  </si>
  <si>
    <t xml:space="preserve">   계   : 38,623</t>
    <phoneticPr fontId="18" type="noConversion"/>
  </si>
  <si>
    <t xml:space="preserve"> Cm33 = Cm3÷(2.5×12.5) = 0.25분</t>
    <phoneticPr fontId="18" type="noConversion"/>
  </si>
  <si>
    <t xml:space="preserve">  2차다짐       ㉠             20           15          28         1,344.0</t>
    <phoneticPr fontId="18" type="noConversion"/>
  </si>
  <si>
    <t xml:space="preserve">  합   계                                                           1,920.0</t>
    <phoneticPr fontId="18" type="noConversion"/>
  </si>
  <si>
    <t>폐기물운반비(상차포함)</t>
  </si>
  <si>
    <t>다.</t>
  </si>
  <si>
    <t>폐복합매트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</si>
</sst>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_(* #,##0_);_(* \(#,##0\);_(* &quot;-&quot;??_);_(@_)"/>
    <numFmt numFmtId="178" formatCode="_(* #,##0.00_);_(* \(#,##0.00\);_(* &quot;-&quot;??_);_(@_)"/>
    <numFmt numFmtId="179" formatCode="#,##0.#########"/>
  </numFmts>
  <fonts count="20" x14ac:knownFonts="1">
    <font>
      <sz val="10"/>
      <color indexed="8"/>
      <name val="Arial"/>
      <family val="2"/>
    </font>
    <font>
      <b/>
      <sz val="20"/>
      <color indexed="8"/>
      <name val="Arial"/>
      <family val="2"/>
    </font>
    <font>
      <b/>
      <sz val="9"/>
      <color indexed="8"/>
      <name val="굴림체"/>
      <family val="2"/>
    </font>
    <font>
      <sz val="9"/>
      <color indexed="8"/>
      <name val="굴림체"/>
      <family val="2"/>
    </font>
    <font>
      <sz val="8"/>
      <name val="돋움"/>
      <family val="3"/>
      <charset val="129"/>
    </font>
    <font>
      <sz val="9"/>
      <color rgb="FFFF0000"/>
      <name val="굴림체"/>
      <family val="2"/>
    </font>
    <font>
      <sz val="9"/>
      <color rgb="FFFF0000"/>
      <name val="굴림체"/>
      <family val="3"/>
      <charset val="129"/>
    </font>
    <font>
      <sz val="10"/>
      <color rgb="FFFF0000"/>
      <name val="Arial"/>
      <family val="2"/>
    </font>
    <font>
      <b/>
      <sz val="9"/>
      <color rgb="FFFF0000"/>
      <name val="굴림체"/>
      <family val="2"/>
    </font>
    <font>
      <sz val="10"/>
      <color indexed="8"/>
      <name val="Arial"/>
      <family val="2"/>
    </font>
    <font>
      <b/>
      <sz val="9"/>
      <color rgb="FFFF0000"/>
      <name val="굴림체"/>
      <family val="3"/>
      <charset val="129"/>
    </font>
    <font>
      <b/>
      <sz val="9"/>
      <color indexed="8"/>
      <name val="굴림체"/>
      <family val="3"/>
    </font>
    <font>
      <sz val="9"/>
      <color indexed="8"/>
      <name val="굴림체"/>
      <family val="3"/>
    </font>
    <font>
      <sz val="9"/>
      <color rgb="FFFF0000"/>
      <name val="굴림체"/>
      <family val="3"/>
    </font>
    <font>
      <b/>
      <sz val="9"/>
      <color rgb="FFFF0000"/>
      <name val="맑은 고딕"/>
      <family val="3"/>
      <charset val="129"/>
      <scheme val="minor"/>
    </font>
    <font>
      <sz val="10"/>
      <color indexed="8"/>
      <name val="돋움"/>
      <family val="3"/>
      <charset val="129"/>
    </font>
    <font>
      <sz val="9"/>
      <name val="굴림체"/>
      <family val="2"/>
    </font>
    <font>
      <sz val="9"/>
      <name val="굴림체"/>
      <family val="3"/>
      <charset val="129"/>
    </font>
    <font>
      <sz val="8"/>
      <name val="맑은 고딕"/>
      <family val="2"/>
      <charset val="129"/>
      <scheme val="minor"/>
    </font>
    <font>
      <sz val="8"/>
      <name val="굴림체"/>
      <family val="3"/>
      <charset val="129"/>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8">
    <border>
      <left/>
      <right/>
      <top/>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bottom/>
      <diagonal/>
    </border>
    <border>
      <left/>
      <right style="thin">
        <color indexed="64"/>
      </right>
      <top/>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diagonal/>
    </border>
    <border>
      <left style="thin">
        <color indexed="64"/>
      </left>
      <right style="hair">
        <color indexed="64"/>
      </right>
      <top/>
      <bottom style="thin">
        <color indexed="0"/>
      </bottom>
      <diagonal/>
    </border>
    <border>
      <left/>
      <right style="hair">
        <color indexed="64"/>
      </right>
      <top/>
      <bottom style="thin">
        <color indexed="0"/>
      </bottom>
      <diagonal/>
    </border>
    <border>
      <left style="hair">
        <color indexed="64"/>
      </left>
      <right style="hair">
        <color indexed="64"/>
      </right>
      <top/>
      <bottom style="thin">
        <color indexed="0"/>
      </bottom>
      <diagonal/>
    </border>
    <border>
      <left/>
      <right style="thin">
        <color indexed="64"/>
      </right>
      <top/>
      <bottom style="thin">
        <color indexed="0"/>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6">
    <xf numFmtId="0" fontId="0" fillId="0" borderId="0"/>
    <xf numFmtId="178" fontId="9" fillId="0" borderId="0"/>
    <xf numFmtId="9" fontId="9" fillId="0" borderId="0"/>
    <xf numFmtId="0" fontId="9" fillId="0" borderId="0"/>
    <xf numFmtId="0" fontId="9" fillId="0" borderId="0"/>
    <xf numFmtId="0" fontId="9" fillId="0" borderId="0"/>
  </cellStyleXfs>
  <cellXfs count="251">
    <xf numFmtId="0" fontId="0" fillId="0" borderId="0" xfId="0"/>
    <xf numFmtId="3" fontId="2" fillId="0" borderId="1" xfId="0" applyNumberFormat="1" applyFont="1" applyBorder="1" applyAlignment="1">
      <alignment horizontal="center" vertical="center"/>
    </xf>
    <xf numFmtId="3" fontId="2" fillId="0" borderId="2" xfId="0" applyNumberFormat="1" applyFont="1" applyBorder="1" applyAlignment="1">
      <alignment horizontal="center" vertical="center"/>
    </xf>
    <xf numFmtId="3" fontId="3" fillId="0" borderId="3" xfId="0" applyNumberFormat="1" applyFont="1" applyBorder="1" applyAlignment="1">
      <alignment vertical="center"/>
    </xf>
    <xf numFmtId="3" fontId="3" fillId="0" borderId="4" xfId="0" applyNumberFormat="1" applyFont="1" applyBorder="1" applyAlignment="1">
      <alignment vertical="center"/>
    </xf>
    <xf numFmtId="3" fontId="3" fillId="0" borderId="5" xfId="0" applyNumberFormat="1" applyFont="1" applyBorder="1" applyAlignment="1">
      <alignment vertical="center"/>
    </xf>
    <xf numFmtId="3" fontId="3" fillId="0" borderId="6" xfId="0" applyNumberFormat="1" applyFont="1" applyBorder="1" applyAlignment="1">
      <alignment vertical="center"/>
    </xf>
    <xf numFmtId="3" fontId="3" fillId="0" borderId="7" xfId="0" applyNumberFormat="1" applyFont="1" applyBorder="1" applyAlignment="1">
      <alignment vertical="center"/>
    </xf>
    <xf numFmtId="0" fontId="0" fillId="0" borderId="0" xfId="0" applyAlignment="1">
      <alignment vertical="center"/>
    </xf>
    <xf numFmtId="3" fontId="2" fillId="0" borderId="8" xfId="0" applyNumberFormat="1" applyFont="1" applyBorder="1" applyAlignment="1">
      <alignment horizontal="center" vertical="center"/>
    </xf>
    <xf numFmtId="3" fontId="2" fillId="0" borderId="16" xfId="0" applyNumberFormat="1" applyFont="1" applyBorder="1" applyAlignment="1">
      <alignment horizontal="center" vertical="center"/>
    </xf>
    <xf numFmtId="3" fontId="2" fillId="0" borderId="17" xfId="0" applyNumberFormat="1" applyFont="1" applyBorder="1" applyAlignment="1">
      <alignment horizontal="center" vertical="center"/>
    </xf>
    <xf numFmtId="3" fontId="0" fillId="0" borderId="0" xfId="0" applyNumberFormat="1"/>
    <xf numFmtId="3" fontId="3" fillId="0" borderId="19" xfId="0" applyNumberFormat="1" applyFont="1" applyBorder="1" applyAlignment="1">
      <alignment horizontal="center" vertical="center"/>
    </xf>
    <xf numFmtId="3" fontId="3" fillId="0" borderId="20" xfId="0" applyNumberFormat="1" applyFont="1" applyBorder="1" applyAlignment="1">
      <alignment horizontal="left" vertical="center"/>
    </xf>
    <xf numFmtId="3" fontId="3" fillId="0" borderId="20" xfId="0" applyNumberFormat="1" applyFont="1" applyBorder="1" applyAlignment="1">
      <alignment horizontal="center" vertical="center"/>
    </xf>
    <xf numFmtId="3" fontId="3" fillId="0" borderId="20" xfId="0" applyNumberFormat="1" applyFont="1" applyBorder="1" applyAlignment="1">
      <alignment vertical="center"/>
    </xf>
    <xf numFmtId="3" fontId="3" fillId="0" borderId="21" xfId="0" applyNumberFormat="1" applyFont="1" applyBorder="1" applyAlignment="1">
      <alignment horizontal="left" vertical="center"/>
    </xf>
    <xf numFmtId="3" fontId="3" fillId="0" borderId="9" xfId="0" applyNumberFormat="1" applyFont="1" applyBorder="1" applyAlignment="1">
      <alignment horizontal="center" vertical="center"/>
    </xf>
    <xf numFmtId="3" fontId="3" fillId="0" borderId="6" xfId="0" applyNumberFormat="1" applyFont="1" applyBorder="1" applyAlignment="1">
      <alignment horizontal="left" vertical="center"/>
    </xf>
    <xf numFmtId="3" fontId="3" fillId="0" borderId="6" xfId="0" applyNumberFormat="1" applyFont="1" applyBorder="1" applyAlignment="1">
      <alignment horizontal="center" vertical="center"/>
    </xf>
    <xf numFmtId="3" fontId="3" fillId="0" borderId="7" xfId="0" applyNumberFormat="1" applyFont="1" applyBorder="1" applyAlignment="1">
      <alignment horizontal="left" vertical="center"/>
    </xf>
    <xf numFmtId="3" fontId="3" fillId="0" borderId="22" xfId="0" applyNumberFormat="1" applyFont="1" applyBorder="1" applyAlignment="1">
      <alignment vertical="center"/>
    </xf>
    <xf numFmtId="3" fontId="2" fillId="0" borderId="19" xfId="0" applyNumberFormat="1" applyFont="1" applyBorder="1" applyAlignment="1">
      <alignment horizontal="left" vertical="center"/>
    </xf>
    <xf numFmtId="3" fontId="2" fillId="0" borderId="20" xfId="0" applyNumberFormat="1" applyFont="1" applyBorder="1" applyAlignment="1">
      <alignment horizontal="left" vertical="center"/>
    </xf>
    <xf numFmtId="3" fontId="3" fillId="0" borderId="22" xfId="0" applyNumberFormat="1" applyFont="1" applyBorder="1" applyAlignment="1">
      <alignment horizontal="right" vertical="center"/>
    </xf>
    <xf numFmtId="3" fontId="3" fillId="0" borderId="20" xfId="0" applyNumberFormat="1" applyFont="1" applyBorder="1" applyAlignment="1">
      <alignment horizontal="right" vertical="center"/>
    </xf>
    <xf numFmtId="3" fontId="3" fillId="0" borderId="19" xfId="0" applyNumberFormat="1" applyFont="1" applyBorder="1" applyAlignment="1">
      <alignment horizontal="left" vertical="center"/>
    </xf>
    <xf numFmtId="3" fontId="3" fillId="0" borderId="9" xfId="0" applyNumberFormat="1" applyFont="1" applyBorder="1" applyAlignment="1">
      <alignment horizontal="left" vertical="center"/>
    </xf>
    <xf numFmtId="3" fontId="3" fillId="0" borderId="5" xfId="0" applyNumberFormat="1" applyFont="1" applyBorder="1" applyAlignment="1">
      <alignment horizontal="right" vertical="center"/>
    </xf>
    <xf numFmtId="3" fontId="2" fillId="0" borderId="9" xfId="0" applyNumberFormat="1" applyFont="1" applyBorder="1" applyAlignment="1">
      <alignment horizontal="left" vertical="center"/>
    </xf>
    <xf numFmtId="3" fontId="2" fillId="0" borderId="6" xfId="0" applyNumberFormat="1" applyFont="1" applyBorder="1" applyAlignment="1">
      <alignment horizontal="left" vertical="center"/>
    </xf>
    <xf numFmtId="3" fontId="3" fillId="0" borderId="6" xfId="0" applyNumberFormat="1" applyFont="1" applyBorder="1" applyAlignment="1">
      <alignment horizontal="right" vertical="center"/>
    </xf>
    <xf numFmtId="3" fontId="2" fillId="0" borderId="25" xfId="0" applyNumberFormat="1" applyFont="1" applyBorder="1" applyAlignment="1">
      <alignment horizontal="left" vertical="center"/>
    </xf>
    <xf numFmtId="3" fontId="2" fillId="0" borderId="3" xfId="0" applyNumberFormat="1" applyFont="1" applyBorder="1" applyAlignment="1">
      <alignment vertical="center"/>
    </xf>
    <xf numFmtId="3" fontId="2" fillId="0" borderId="4" xfId="0" applyNumberFormat="1" applyFont="1" applyBorder="1" applyAlignment="1">
      <alignment vertical="center"/>
    </xf>
    <xf numFmtId="3" fontId="3" fillId="0" borderId="25" xfId="0" applyNumberFormat="1" applyFont="1" applyBorder="1" applyAlignment="1">
      <alignment horizontal="left" vertical="center"/>
    </xf>
    <xf numFmtId="3" fontId="3" fillId="0" borderId="3" xfId="0" applyNumberFormat="1" applyFont="1" applyBorder="1" applyAlignment="1">
      <alignment horizontal="right" vertical="center"/>
    </xf>
    <xf numFmtId="3" fontId="2" fillId="0" borderId="6" xfId="0" applyNumberFormat="1" applyFont="1" applyBorder="1" applyAlignment="1">
      <alignment vertical="center"/>
    </xf>
    <xf numFmtId="3" fontId="2" fillId="0" borderId="7" xfId="0" applyNumberFormat="1" applyFont="1" applyBorder="1" applyAlignment="1">
      <alignment vertical="center"/>
    </xf>
    <xf numFmtId="3" fontId="2" fillId="0" borderId="19" xfId="0" applyNumberFormat="1" applyFont="1" applyBorder="1" applyAlignment="1">
      <alignment horizontal="center" vertical="center"/>
    </xf>
    <xf numFmtId="3" fontId="2" fillId="0" borderId="20" xfId="0" applyNumberFormat="1" applyFont="1" applyBorder="1" applyAlignment="1">
      <alignment horizontal="center" vertical="center"/>
    </xf>
    <xf numFmtId="3" fontId="2" fillId="0" borderId="20" xfId="0" applyNumberFormat="1" applyFont="1" applyBorder="1" applyAlignment="1">
      <alignment horizontal="right" vertical="center"/>
    </xf>
    <xf numFmtId="3" fontId="2" fillId="0" borderId="21" xfId="0" applyNumberFormat="1" applyFont="1" applyBorder="1" applyAlignment="1">
      <alignment horizontal="left" vertical="center"/>
    </xf>
    <xf numFmtId="176" fontId="3" fillId="0" borderId="20" xfId="0" applyNumberFormat="1" applyFont="1" applyBorder="1" applyAlignment="1">
      <alignment vertical="center"/>
    </xf>
    <xf numFmtId="176" fontId="3" fillId="0" borderId="6" xfId="0" applyNumberFormat="1" applyFont="1" applyBorder="1" applyAlignment="1">
      <alignment vertical="center"/>
    </xf>
    <xf numFmtId="3" fontId="2" fillId="0" borderId="9" xfId="0" applyNumberFormat="1" applyFont="1" applyBorder="1" applyAlignment="1">
      <alignment horizontal="center" vertical="center"/>
    </xf>
    <xf numFmtId="3" fontId="2" fillId="0" borderId="6" xfId="0" applyNumberFormat="1" applyFont="1" applyBorder="1" applyAlignment="1">
      <alignment horizontal="center" vertical="center"/>
    </xf>
    <xf numFmtId="3" fontId="2" fillId="0" borderId="6" xfId="0" applyNumberFormat="1" applyFont="1" applyBorder="1" applyAlignment="1">
      <alignment horizontal="right" vertical="center"/>
    </xf>
    <xf numFmtId="3" fontId="2" fillId="0" borderId="7" xfId="0" applyNumberFormat="1" applyFont="1" applyBorder="1" applyAlignment="1">
      <alignment horizontal="left" vertical="center"/>
    </xf>
    <xf numFmtId="176" fontId="2" fillId="0" borderId="20" xfId="0" applyNumberFormat="1" applyFont="1" applyBorder="1" applyAlignment="1">
      <alignment vertical="center"/>
    </xf>
    <xf numFmtId="3" fontId="2" fillId="0" borderId="20" xfId="0" applyNumberFormat="1" applyFont="1" applyBorder="1" applyAlignment="1">
      <alignment vertical="center"/>
    </xf>
    <xf numFmtId="3" fontId="3" fillId="0" borderId="3" xfId="0" applyNumberFormat="1" applyFont="1" applyBorder="1" applyAlignment="1">
      <alignment horizontal="left" vertical="center"/>
    </xf>
    <xf numFmtId="3" fontId="3" fillId="0" borderId="4" xfId="0" applyNumberFormat="1" applyFont="1" applyBorder="1" applyAlignment="1">
      <alignment horizontal="left" vertical="center"/>
    </xf>
    <xf numFmtId="3" fontId="6" fillId="0" borderId="20" xfId="0" applyNumberFormat="1" applyFont="1" applyBorder="1" applyAlignment="1">
      <alignment horizontal="left" vertical="center"/>
    </xf>
    <xf numFmtId="3" fontId="6" fillId="0" borderId="20" xfId="0" applyNumberFormat="1" applyFont="1" applyBorder="1" applyAlignment="1">
      <alignment horizontal="center" vertical="center"/>
    </xf>
    <xf numFmtId="3" fontId="3" fillId="0" borderId="27" xfId="0" applyNumberFormat="1" applyFont="1" applyBorder="1" applyAlignment="1">
      <alignment horizontal="left" vertical="center"/>
    </xf>
    <xf numFmtId="3" fontId="3" fillId="0" borderId="27" xfId="0" applyNumberFormat="1" applyFont="1" applyBorder="1" applyAlignment="1">
      <alignment horizontal="center" vertical="center"/>
    </xf>
    <xf numFmtId="3" fontId="3" fillId="0" borderId="31" xfId="0" applyNumberFormat="1" applyFont="1" applyBorder="1" applyAlignment="1">
      <alignment vertical="center"/>
    </xf>
    <xf numFmtId="3" fontId="3" fillId="0" borderId="27" xfId="0" applyNumberFormat="1" applyFont="1" applyBorder="1" applyAlignment="1">
      <alignment horizontal="right" vertical="center"/>
    </xf>
    <xf numFmtId="3" fontId="3" fillId="0" borderId="31" xfId="0" applyNumberFormat="1" applyFont="1" applyBorder="1" applyAlignment="1">
      <alignment horizontal="right" vertical="center"/>
    </xf>
    <xf numFmtId="3" fontId="3" fillId="0" borderId="32" xfId="0" applyNumberFormat="1" applyFont="1" applyBorder="1" applyAlignment="1">
      <alignment horizontal="left" vertical="center"/>
    </xf>
    <xf numFmtId="3" fontId="3" fillId="2" borderId="20" xfId="0" applyNumberFormat="1" applyFont="1" applyFill="1" applyBorder="1" applyAlignment="1">
      <alignment horizontal="left" vertical="center"/>
    </xf>
    <xf numFmtId="3" fontId="3" fillId="2" borderId="20" xfId="0" applyNumberFormat="1" applyFont="1" applyFill="1" applyBorder="1" applyAlignment="1">
      <alignment horizontal="center" vertical="center"/>
    </xf>
    <xf numFmtId="3" fontId="3" fillId="2" borderId="20" xfId="0" applyNumberFormat="1" applyFont="1" applyFill="1" applyBorder="1" applyAlignment="1">
      <alignment horizontal="right" vertical="center"/>
    </xf>
    <xf numFmtId="3" fontId="3" fillId="2" borderId="21" xfId="0" applyNumberFormat="1" applyFont="1" applyFill="1" applyBorder="1" applyAlignment="1">
      <alignment horizontal="left" vertical="center"/>
    </xf>
    <xf numFmtId="3" fontId="3" fillId="0" borderId="3" xfId="0" applyNumberFormat="1" applyFont="1" applyBorder="1" applyAlignment="1">
      <alignment horizontal="center" vertical="center"/>
    </xf>
    <xf numFmtId="3" fontId="3" fillId="0" borderId="26" xfId="0" applyNumberFormat="1" applyFont="1" applyBorder="1" applyAlignment="1">
      <alignment vertical="center"/>
    </xf>
    <xf numFmtId="3" fontId="3" fillId="0" borderId="27" xfId="0" applyNumberFormat="1" applyFont="1" applyBorder="1" applyAlignment="1">
      <alignment vertical="center"/>
    </xf>
    <xf numFmtId="3" fontId="3" fillId="0" borderId="29" xfId="0" applyNumberFormat="1" applyFont="1" applyBorder="1" applyAlignment="1">
      <alignment horizontal="left" vertical="center"/>
    </xf>
    <xf numFmtId="3" fontId="3" fillId="0" borderId="29" xfId="0" applyNumberFormat="1" applyFont="1" applyBorder="1" applyAlignment="1">
      <alignment horizontal="center" vertical="center"/>
    </xf>
    <xf numFmtId="3" fontId="3" fillId="0" borderId="29" xfId="0" applyNumberFormat="1" applyFont="1" applyBorder="1" applyAlignment="1">
      <alignment horizontal="right" vertical="center"/>
    </xf>
    <xf numFmtId="3" fontId="3" fillId="0" borderId="30" xfId="0" applyNumberFormat="1" applyFont="1" applyBorder="1" applyAlignment="1">
      <alignment horizontal="left" vertical="center"/>
    </xf>
    <xf numFmtId="3" fontId="6" fillId="0" borderId="3" xfId="0" applyNumberFormat="1" applyFont="1" applyBorder="1" applyAlignment="1">
      <alignment horizontal="right" vertical="center"/>
    </xf>
    <xf numFmtId="3" fontId="6" fillId="0" borderId="3" xfId="0" applyNumberFormat="1" applyFont="1" applyBorder="1" applyAlignment="1">
      <alignment vertical="center"/>
    </xf>
    <xf numFmtId="3" fontId="6" fillId="0" borderId="20" xfId="0" applyNumberFormat="1" applyFont="1" applyBorder="1" applyAlignment="1">
      <alignment horizontal="right" vertical="center"/>
    </xf>
    <xf numFmtId="3" fontId="6" fillId="0" borderId="6" xfId="0" applyNumberFormat="1" applyFont="1" applyBorder="1" applyAlignment="1">
      <alignment vertical="center"/>
    </xf>
    <xf numFmtId="3" fontId="5" fillId="0" borderId="3" xfId="0" applyNumberFormat="1" applyFont="1" applyBorder="1" applyAlignment="1">
      <alignment horizontal="right" vertical="center"/>
    </xf>
    <xf numFmtId="3" fontId="11" fillId="0" borderId="8" xfId="0" applyNumberFormat="1" applyFont="1" applyBorder="1" applyAlignment="1">
      <alignment horizontal="center" vertical="center"/>
    </xf>
    <xf numFmtId="3" fontId="11" fillId="0" borderId="1" xfId="0" applyNumberFormat="1" applyFont="1" applyBorder="1" applyAlignment="1">
      <alignment horizontal="center" vertical="center"/>
    </xf>
    <xf numFmtId="3" fontId="11" fillId="0" borderId="2" xfId="0" applyNumberFormat="1" applyFont="1" applyBorder="1" applyAlignment="1">
      <alignment horizontal="center" vertical="center"/>
    </xf>
    <xf numFmtId="3" fontId="12" fillId="0" borderId="19" xfId="0" applyNumberFormat="1" applyFont="1" applyBorder="1" applyAlignment="1">
      <alignment horizontal="center" vertical="center"/>
    </xf>
    <xf numFmtId="3" fontId="12" fillId="0" borderId="20" xfId="0" applyNumberFormat="1" applyFont="1" applyBorder="1" applyAlignment="1">
      <alignment horizontal="left" vertical="center"/>
    </xf>
    <xf numFmtId="3" fontId="12" fillId="0" borderId="20" xfId="0" applyNumberFormat="1" applyFont="1" applyBorder="1" applyAlignment="1">
      <alignment horizontal="center" vertical="center"/>
    </xf>
    <xf numFmtId="3" fontId="12" fillId="0" borderId="20" xfId="0" applyNumberFormat="1" applyFont="1" applyBorder="1" applyAlignment="1">
      <alignment horizontal="right" vertical="center"/>
    </xf>
    <xf numFmtId="3" fontId="12" fillId="0" borderId="21" xfId="0" applyNumberFormat="1" applyFont="1" applyBorder="1" applyAlignment="1">
      <alignment horizontal="left" vertical="center"/>
    </xf>
    <xf numFmtId="0" fontId="7" fillId="3" borderId="0" xfId="0" applyFont="1" applyFill="1"/>
    <xf numFmtId="3" fontId="7" fillId="3" borderId="0" xfId="0" applyNumberFormat="1" applyFont="1" applyFill="1"/>
    <xf numFmtId="3" fontId="13" fillId="3" borderId="35" xfId="0" applyNumberFormat="1" applyFont="1" applyFill="1" applyBorder="1" applyAlignment="1">
      <alignment horizontal="center" vertical="center"/>
    </xf>
    <xf numFmtId="3" fontId="14" fillId="3" borderId="29" xfId="0" applyNumberFormat="1" applyFont="1" applyFill="1" applyBorder="1" applyAlignment="1">
      <alignment horizontal="left" vertical="center"/>
    </xf>
    <xf numFmtId="3" fontId="13" fillId="3" borderId="29" xfId="0" applyNumberFormat="1" applyFont="1" applyFill="1" applyBorder="1" applyAlignment="1">
      <alignment horizontal="left" vertical="center"/>
    </xf>
    <xf numFmtId="3" fontId="13" fillId="3" borderId="29" xfId="0" applyNumberFormat="1" applyFont="1" applyFill="1" applyBorder="1" applyAlignment="1">
      <alignment horizontal="center" vertical="center"/>
    </xf>
    <xf numFmtId="3" fontId="13" fillId="3" borderId="29" xfId="0" applyNumberFormat="1" applyFont="1" applyFill="1" applyBorder="1" applyAlignment="1">
      <alignment horizontal="right" vertical="center"/>
    </xf>
    <xf numFmtId="3" fontId="13" fillId="3" borderId="37" xfId="0" applyNumberFormat="1" applyFont="1" applyFill="1" applyBorder="1" applyAlignment="1">
      <alignment horizontal="center" vertical="center"/>
    </xf>
    <xf numFmtId="3" fontId="11" fillId="0" borderId="17" xfId="0" applyNumberFormat="1" applyFont="1" applyBorder="1" applyAlignment="1">
      <alignment horizontal="center" vertical="center"/>
    </xf>
    <xf numFmtId="3" fontId="11" fillId="0" borderId="16" xfId="0" applyNumberFormat="1" applyFont="1" applyBorder="1" applyAlignment="1">
      <alignment horizontal="center" vertical="center"/>
    </xf>
    <xf numFmtId="3" fontId="11" fillId="0" borderId="25" xfId="0" applyNumberFormat="1" applyFont="1" applyBorder="1" applyAlignment="1">
      <alignment horizontal="center" vertical="center"/>
    </xf>
    <xf numFmtId="3" fontId="11" fillId="0" borderId="3" xfId="0" applyNumberFormat="1" applyFont="1" applyBorder="1" applyAlignment="1">
      <alignment horizontal="center" vertical="center"/>
    </xf>
    <xf numFmtId="3" fontId="11" fillId="0" borderId="26" xfId="0" applyNumberFormat="1" applyFont="1" applyBorder="1" applyAlignment="1">
      <alignment horizontal="center" vertical="center"/>
    </xf>
    <xf numFmtId="3" fontId="11" fillId="0" borderId="4" xfId="0" applyNumberFormat="1" applyFont="1" applyBorder="1" applyAlignment="1">
      <alignment horizontal="center" vertical="center"/>
    </xf>
    <xf numFmtId="3" fontId="11" fillId="0" borderId="28" xfId="0" applyNumberFormat="1" applyFont="1" applyBorder="1" applyAlignment="1">
      <alignment horizontal="center" vertical="center"/>
    </xf>
    <xf numFmtId="3" fontId="11" fillId="0" borderId="27" xfId="0" applyNumberFormat="1" applyFont="1" applyBorder="1" applyAlignment="1">
      <alignment horizontal="left" vertical="center"/>
    </xf>
    <xf numFmtId="3" fontId="12" fillId="0" borderId="27" xfId="0" applyNumberFormat="1" applyFont="1" applyBorder="1" applyAlignment="1">
      <alignment vertical="center"/>
    </xf>
    <xf numFmtId="3" fontId="11" fillId="0" borderId="27" xfId="0" applyNumberFormat="1" applyFont="1" applyBorder="1" applyAlignment="1">
      <alignment horizontal="center" vertical="center"/>
    </xf>
    <xf numFmtId="3" fontId="12" fillId="0" borderId="31" xfId="0" applyNumberFormat="1" applyFont="1" applyBorder="1" applyAlignment="1">
      <alignment vertical="center"/>
    </xf>
    <xf numFmtId="3" fontId="11" fillId="0" borderId="27" xfId="0" applyNumberFormat="1" applyFont="1" applyBorder="1" applyAlignment="1">
      <alignment horizontal="right" vertical="center"/>
    </xf>
    <xf numFmtId="3" fontId="11" fillId="0" borderId="32" xfId="0" applyNumberFormat="1" applyFont="1" applyBorder="1" applyAlignment="1">
      <alignment horizontal="center" vertical="center"/>
    </xf>
    <xf numFmtId="177" fontId="0" fillId="0" borderId="0" xfId="0" applyNumberFormat="1"/>
    <xf numFmtId="177" fontId="9" fillId="0" borderId="0" xfId="1" applyNumberFormat="1"/>
    <xf numFmtId="176" fontId="12" fillId="0" borderId="20" xfId="0" applyNumberFormat="1" applyFont="1" applyBorder="1" applyAlignment="1">
      <alignment vertical="center"/>
    </xf>
    <xf numFmtId="3" fontId="12" fillId="0" borderId="22" xfId="0" applyNumberFormat="1" applyFont="1" applyBorder="1" applyAlignment="1">
      <alignment vertical="center"/>
    </xf>
    <xf numFmtId="179" fontId="12" fillId="0" borderId="20" xfId="0" applyNumberFormat="1" applyFont="1" applyBorder="1" applyAlignment="1">
      <alignment horizontal="right" vertical="center"/>
    </xf>
    <xf numFmtId="3" fontId="12" fillId="0" borderId="22" xfId="0" applyNumberFormat="1" applyFont="1" applyBorder="1" applyAlignment="1">
      <alignment horizontal="right" vertical="center"/>
    </xf>
    <xf numFmtId="3" fontId="12" fillId="0" borderId="21" xfId="0" applyNumberFormat="1" applyFont="1" applyBorder="1" applyAlignment="1">
      <alignment horizontal="center" vertical="center"/>
    </xf>
    <xf numFmtId="3" fontId="12" fillId="0" borderId="20" xfId="0" applyNumberFormat="1" applyFont="1" applyBorder="1" applyAlignment="1">
      <alignment vertical="center"/>
    </xf>
    <xf numFmtId="3" fontId="12" fillId="0" borderId="28" xfId="0" applyNumberFormat="1" applyFont="1" applyBorder="1" applyAlignment="1">
      <alignment horizontal="center" vertical="center"/>
    </xf>
    <xf numFmtId="3" fontId="12" fillId="0" borderId="27" xfId="0" applyNumberFormat="1" applyFont="1" applyBorder="1" applyAlignment="1">
      <alignment horizontal="left" vertical="center"/>
    </xf>
    <xf numFmtId="176" fontId="12" fillId="0" borderId="27" xfId="0" applyNumberFormat="1" applyFont="1" applyBorder="1" applyAlignment="1">
      <alignment vertical="center"/>
    </xf>
    <xf numFmtId="3" fontId="12" fillId="0" borderId="27" xfId="0" applyNumberFormat="1" applyFont="1" applyBorder="1" applyAlignment="1">
      <alignment horizontal="center" vertical="center"/>
    </xf>
    <xf numFmtId="179" fontId="12" fillId="0" borderId="27" xfId="0" applyNumberFormat="1" applyFont="1" applyBorder="1" applyAlignment="1">
      <alignment horizontal="right" vertical="center"/>
    </xf>
    <xf numFmtId="3" fontId="12" fillId="0" borderId="31" xfId="0" applyNumberFormat="1" applyFont="1" applyBorder="1" applyAlignment="1">
      <alignment horizontal="right" vertical="center"/>
    </xf>
    <xf numFmtId="3" fontId="12" fillId="0" borderId="32" xfId="0" applyNumberFormat="1" applyFont="1" applyBorder="1" applyAlignment="1">
      <alignment horizontal="center" vertical="center"/>
    </xf>
    <xf numFmtId="3" fontId="12" fillId="0" borderId="9" xfId="0" applyNumberFormat="1" applyFont="1" applyBorder="1" applyAlignment="1">
      <alignment horizontal="center" vertical="center"/>
    </xf>
    <xf numFmtId="3" fontId="11" fillId="0" borderId="36" xfId="0" applyNumberFormat="1" applyFont="1" applyBorder="1" applyAlignment="1">
      <alignment horizontal="center" vertical="center"/>
    </xf>
    <xf numFmtId="3" fontId="12" fillId="0" borderId="6" xfId="0" applyNumberFormat="1" applyFont="1" applyBorder="1" applyAlignment="1">
      <alignment horizontal="left" vertical="center"/>
    </xf>
    <xf numFmtId="176" fontId="12" fillId="0" borderId="6" xfId="0" applyNumberFormat="1" applyFont="1" applyBorder="1" applyAlignment="1">
      <alignment vertical="center"/>
    </xf>
    <xf numFmtId="3" fontId="12" fillId="0" borderId="6" xfId="0" applyNumberFormat="1" applyFont="1" applyBorder="1" applyAlignment="1">
      <alignment horizontal="center" vertical="center"/>
    </xf>
    <xf numFmtId="3" fontId="12" fillId="0" borderId="5" xfId="0" applyNumberFormat="1" applyFont="1" applyBorder="1" applyAlignment="1">
      <alignment vertical="center"/>
    </xf>
    <xf numFmtId="179" fontId="12" fillId="0" borderId="6" xfId="0" applyNumberFormat="1" applyFont="1" applyBorder="1" applyAlignment="1">
      <alignment horizontal="right" vertical="center"/>
    </xf>
    <xf numFmtId="3" fontId="12" fillId="0" borderId="5" xfId="0" applyNumberFormat="1" applyFont="1" applyBorder="1" applyAlignment="1">
      <alignment horizontal="right" vertical="center"/>
    </xf>
    <xf numFmtId="3" fontId="12" fillId="0" borderId="7" xfId="0" applyNumberFormat="1" applyFont="1" applyBorder="1" applyAlignment="1">
      <alignment horizontal="center" vertical="center"/>
    </xf>
    <xf numFmtId="0" fontId="15" fillId="0" borderId="0" xfId="0" applyFont="1"/>
    <xf numFmtId="0" fontId="0" fillId="2" borderId="0" xfId="0" applyFill="1"/>
    <xf numFmtId="3" fontId="6" fillId="0" borderId="30" xfId="0" applyNumberFormat="1" applyFont="1" applyBorder="1" applyAlignment="1">
      <alignment horizontal="left" vertical="center"/>
    </xf>
    <xf numFmtId="3" fontId="6" fillId="0" borderId="29" xfId="0" applyNumberFormat="1" applyFont="1" applyBorder="1" applyAlignment="1">
      <alignment horizontal="right" vertical="center"/>
    </xf>
    <xf numFmtId="3" fontId="6" fillId="0" borderId="29" xfId="0" applyNumberFormat="1" applyFont="1" applyBorder="1" applyAlignment="1">
      <alignment horizontal="center" vertical="center"/>
    </xf>
    <xf numFmtId="3" fontId="6" fillId="0" borderId="29" xfId="0" applyNumberFormat="1" applyFont="1" applyBorder="1" applyAlignment="1">
      <alignment horizontal="left" vertical="center"/>
    </xf>
    <xf numFmtId="3" fontId="6" fillId="0" borderId="35" xfId="0" applyNumberFormat="1" applyFont="1" applyBorder="1" applyAlignment="1">
      <alignment horizontal="center" vertical="center"/>
    </xf>
    <xf numFmtId="3" fontId="6" fillId="0" borderId="34" xfId="0" applyNumberFormat="1" applyFont="1" applyBorder="1" applyAlignment="1">
      <alignment horizontal="left" vertical="center"/>
    </xf>
    <xf numFmtId="3" fontId="6" fillId="0" borderId="23" xfId="0" applyNumberFormat="1" applyFont="1" applyBorder="1" applyAlignment="1">
      <alignment horizontal="right" vertical="center"/>
    </xf>
    <xf numFmtId="3" fontId="6" fillId="0" borderId="23" xfId="0" applyNumberFormat="1" applyFont="1" applyBorder="1" applyAlignment="1">
      <alignment horizontal="center" vertical="center"/>
    </xf>
    <xf numFmtId="3" fontId="6" fillId="0" borderId="23" xfId="0" applyNumberFormat="1" applyFont="1" applyBorder="1" applyAlignment="1">
      <alignment horizontal="left" vertical="center"/>
    </xf>
    <xf numFmtId="3" fontId="5" fillId="0" borderId="23" xfId="0" applyNumberFormat="1" applyFont="1" applyBorder="1" applyAlignment="1">
      <alignment horizontal="left" vertical="center"/>
    </xf>
    <xf numFmtId="3" fontId="5" fillId="0" borderId="33" xfId="0" applyNumberFormat="1" applyFont="1" applyBorder="1" applyAlignment="1">
      <alignment horizontal="center" vertical="center"/>
    </xf>
    <xf numFmtId="3" fontId="3" fillId="0" borderId="25" xfId="0" applyNumberFormat="1" applyFont="1" applyBorder="1" applyAlignment="1">
      <alignment horizontal="center" vertical="center"/>
    </xf>
    <xf numFmtId="3" fontId="6" fillId="0" borderId="21" xfId="0" applyNumberFormat="1" applyFont="1" applyBorder="1" applyAlignment="1">
      <alignment horizontal="left" vertical="center"/>
    </xf>
    <xf numFmtId="3" fontId="5" fillId="0" borderId="19" xfId="0" applyNumberFormat="1" applyFont="1" applyBorder="1" applyAlignment="1">
      <alignment horizontal="center" vertical="center"/>
    </xf>
    <xf numFmtId="3" fontId="0" fillId="2" borderId="0" xfId="0" applyNumberFormat="1" applyFill="1"/>
    <xf numFmtId="3" fontId="3" fillId="2" borderId="7" xfId="0" applyNumberFormat="1" applyFont="1" applyFill="1" applyBorder="1" applyAlignment="1">
      <alignment horizontal="left" vertical="center"/>
    </xf>
    <xf numFmtId="3" fontId="3" fillId="2" borderId="6" xfId="0" applyNumberFormat="1" applyFont="1" applyFill="1" applyBorder="1" applyAlignment="1">
      <alignment horizontal="right" vertical="center"/>
    </xf>
    <xf numFmtId="3" fontId="3" fillId="2" borderId="6" xfId="0" applyNumberFormat="1" applyFont="1" applyFill="1" applyBorder="1" applyAlignment="1">
      <alignment horizontal="center" vertical="center"/>
    </xf>
    <xf numFmtId="3" fontId="3" fillId="2" borderId="6" xfId="0" applyNumberFormat="1" applyFont="1" applyFill="1" applyBorder="1" applyAlignment="1">
      <alignment horizontal="left" vertical="center"/>
    </xf>
    <xf numFmtId="3" fontId="3" fillId="2" borderId="9" xfId="0" applyNumberFormat="1" applyFont="1" applyFill="1" applyBorder="1" applyAlignment="1">
      <alignment horizontal="center" vertical="center"/>
    </xf>
    <xf numFmtId="3" fontId="3" fillId="2" borderId="19" xfId="0" applyNumberFormat="1" applyFont="1" applyFill="1" applyBorder="1" applyAlignment="1">
      <alignment horizontal="center" vertical="center"/>
    </xf>
    <xf numFmtId="3" fontId="3" fillId="0" borderId="24" xfId="0" applyNumberFormat="1" applyFont="1" applyBorder="1" applyAlignment="1">
      <alignment horizontal="left" vertical="center"/>
    </xf>
    <xf numFmtId="3" fontId="6" fillId="0" borderId="4" xfId="0" applyNumberFormat="1" applyFont="1" applyBorder="1" applyAlignment="1">
      <alignment vertical="center"/>
    </xf>
    <xf numFmtId="3" fontId="6" fillId="0" borderId="26" xfId="0" applyNumberFormat="1" applyFont="1" applyBorder="1" applyAlignment="1">
      <alignment vertical="center"/>
    </xf>
    <xf numFmtId="3" fontId="6" fillId="0" borderId="24" xfId="3" applyNumberFormat="1" applyFont="1" applyBorder="1" applyAlignment="1">
      <alignment horizontal="left" vertical="center"/>
    </xf>
    <xf numFmtId="3" fontId="6" fillId="0" borderId="24" xfId="0" applyNumberFormat="1" applyFont="1" applyBorder="1" applyAlignment="1">
      <alignment horizontal="left" vertical="center"/>
    </xf>
    <xf numFmtId="3" fontId="10" fillId="0" borderId="4" xfId="0" applyNumberFormat="1" applyFont="1" applyBorder="1" applyAlignment="1">
      <alignment vertical="center"/>
    </xf>
    <xf numFmtId="3" fontId="10" fillId="0" borderId="26" xfId="0" applyNumberFormat="1" applyFont="1" applyBorder="1" applyAlignment="1">
      <alignment vertical="center"/>
    </xf>
    <xf numFmtId="3" fontId="10" fillId="0" borderId="24" xfId="0" applyNumberFormat="1" applyFont="1" applyBorder="1" applyAlignment="1">
      <alignment horizontal="left" vertical="center"/>
    </xf>
    <xf numFmtId="3" fontId="6" fillId="0" borderId="24" xfId="0" applyNumberFormat="1" applyFont="1" applyBorder="1" applyAlignment="1">
      <alignment horizontal="left" vertical="center" indent="2"/>
    </xf>
    <xf numFmtId="3" fontId="6" fillId="0" borderId="25" xfId="0" applyNumberFormat="1" applyFont="1" applyBorder="1" applyAlignment="1">
      <alignment horizontal="left" vertical="center" indent="2"/>
    </xf>
    <xf numFmtId="3" fontId="6" fillId="0" borderId="25" xfId="0" applyNumberFormat="1" applyFont="1" applyBorder="1" applyAlignment="1">
      <alignment horizontal="left" vertical="center"/>
    </xf>
    <xf numFmtId="3" fontId="6" fillId="0" borderId="7" xfId="0" applyNumberFormat="1" applyFont="1" applyBorder="1" applyAlignment="1">
      <alignment vertical="center"/>
    </xf>
    <xf numFmtId="3" fontId="6" fillId="0" borderId="9" xfId="0" applyNumberFormat="1" applyFont="1" applyBorder="1" applyAlignment="1">
      <alignment horizontal="left" vertical="center"/>
    </xf>
    <xf numFmtId="3" fontId="10" fillId="0" borderId="3" xfId="0" applyNumberFormat="1" applyFont="1" applyBorder="1" applyAlignment="1">
      <alignment vertical="center"/>
    </xf>
    <xf numFmtId="3" fontId="10" fillId="0" borderId="25" xfId="0" applyNumberFormat="1" applyFont="1" applyBorder="1" applyAlignment="1">
      <alignment horizontal="left" vertical="center"/>
    </xf>
    <xf numFmtId="3" fontId="5" fillId="0" borderId="3" xfId="0" applyNumberFormat="1" applyFont="1" applyBorder="1" applyAlignment="1">
      <alignment vertical="center"/>
    </xf>
    <xf numFmtId="3" fontId="5" fillId="0" borderId="25" xfId="0" applyNumberFormat="1" applyFont="1" applyBorder="1" applyAlignment="1">
      <alignment horizontal="left" vertical="center"/>
    </xf>
    <xf numFmtId="3" fontId="16" fillId="0" borderId="25" xfId="0" applyNumberFormat="1" applyFont="1" applyBorder="1" applyAlignment="1">
      <alignment horizontal="left" vertical="center"/>
    </xf>
    <xf numFmtId="3" fontId="8" fillId="0" borderId="3" xfId="0" applyNumberFormat="1" applyFont="1" applyBorder="1" applyAlignment="1">
      <alignment vertical="center"/>
    </xf>
    <xf numFmtId="3" fontId="5" fillId="0" borderId="4" xfId="0" applyNumberFormat="1" applyFont="1" applyBorder="1" applyAlignment="1">
      <alignment vertical="center"/>
    </xf>
    <xf numFmtId="3" fontId="17" fillId="0" borderId="25" xfId="0" applyNumberFormat="1" applyFont="1" applyBorder="1" applyAlignment="1">
      <alignment horizontal="left" vertical="center"/>
    </xf>
    <xf numFmtId="3" fontId="5" fillId="0" borderId="9" xfId="0" applyNumberFormat="1" applyFont="1" applyBorder="1" applyAlignment="1">
      <alignment horizontal="left" vertical="center"/>
    </xf>
    <xf numFmtId="3" fontId="3" fillId="0" borderId="28" xfId="0" applyNumberFormat="1" applyFont="1" applyBorder="1" applyAlignment="1">
      <alignment horizontal="center" vertical="center"/>
    </xf>
    <xf numFmtId="3" fontId="3" fillId="3" borderId="20" xfId="0" applyNumberFormat="1" applyFont="1" applyFill="1" applyBorder="1" applyAlignment="1">
      <alignment horizontal="left" vertical="center"/>
    </xf>
    <xf numFmtId="3" fontId="3" fillId="3" borderId="20" xfId="0" applyNumberFormat="1" applyFont="1" applyFill="1" applyBorder="1" applyAlignment="1">
      <alignment horizontal="center" vertical="center"/>
    </xf>
    <xf numFmtId="3" fontId="3" fillId="3" borderId="20" xfId="0" applyNumberFormat="1" applyFont="1" applyFill="1" applyBorder="1" applyAlignment="1">
      <alignment vertical="center"/>
    </xf>
    <xf numFmtId="3" fontId="3" fillId="3" borderId="22" xfId="0" applyNumberFormat="1" applyFont="1" applyFill="1" applyBorder="1" applyAlignment="1">
      <alignment vertical="center"/>
    </xf>
    <xf numFmtId="3" fontId="3" fillId="3" borderId="20" xfId="0" applyNumberFormat="1" applyFont="1" applyFill="1" applyBorder="1" applyAlignment="1">
      <alignment horizontal="right" vertical="center"/>
    </xf>
    <xf numFmtId="3" fontId="3" fillId="3" borderId="22" xfId="0" applyNumberFormat="1" applyFont="1" applyFill="1" applyBorder="1" applyAlignment="1">
      <alignment horizontal="right" vertical="center"/>
    </xf>
    <xf numFmtId="3" fontId="3" fillId="3" borderId="21" xfId="0" applyNumberFormat="1" applyFont="1" applyFill="1" applyBorder="1" applyAlignment="1">
      <alignment horizontal="left" vertical="center"/>
    </xf>
    <xf numFmtId="3" fontId="3" fillId="3" borderId="27" xfId="0" applyNumberFormat="1" applyFont="1" applyFill="1" applyBorder="1" applyAlignment="1">
      <alignment horizontal="center" vertical="center"/>
    </xf>
    <xf numFmtId="3" fontId="3" fillId="3" borderId="31" xfId="0" applyNumberFormat="1" applyFont="1" applyFill="1" applyBorder="1" applyAlignment="1">
      <alignment vertical="center"/>
    </xf>
    <xf numFmtId="3" fontId="3" fillId="3" borderId="27" xfId="0" applyNumberFormat="1" applyFont="1" applyFill="1" applyBorder="1" applyAlignment="1">
      <alignment horizontal="right" vertical="center"/>
    </xf>
    <xf numFmtId="3" fontId="3" fillId="3" borderId="31" xfId="0" applyNumberFormat="1" applyFont="1" applyFill="1" applyBorder="1" applyAlignment="1">
      <alignment horizontal="right" vertical="center"/>
    </xf>
    <xf numFmtId="3" fontId="3" fillId="0" borderId="35" xfId="0" quotePrefix="1" applyNumberFormat="1" applyFont="1" applyBorder="1" applyAlignment="1">
      <alignment horizontal="center" vertical="center"/>
    </xf>
    <xf numFmtId="3" fontId="3" fillId="3" borderId="27" xfId="0" applyNumberFormat="1" applyFont="1" applyFill="1" applyBorder="1" applyAlignment="1">
      <alignment horizontal="left" vertical="center"/>
    </xf>
    <xf numFmtId="3" fontId="3" fillId="3" borderId="32" xfId="0" applyNumberFormat="1" applyFont="1" applyFill="1" applyBorder="1" applyAlignment="1">
      <alignment horizontal="left" vertical="center"/>
    </xf>
    <xf numFmtId="3" fontId="3" fillId="3" borderId="27" xfId="0" applyNumberFormat="1" applyFont="1" applyFill="1" applyBorder="1" applyAlignment="1">
      <alignment vertical="center"/>
    </xf>
    <xf numFmtId="3" fontId="2" fillId="0" borderId="25" xfId="0" applyNumberFormat="1" applyFont="1" applyBorder="1" applyAlignment="1">
      <alignment horizontal="center" vertical="center"/>
    </xf>
    <xf numFmtId="3" fontId="2" fillId="0" borderId="3" xfId="0" applyNumberFormat="1" applyFont="1" applyBorder="1" applyAlignment="1">
      <alignment horizontal="center" vertical="center"/>
    </xf>
    <xf numFmtId="3" fontId="2" fillId="0" borderId="3" xfId="0" applyNumberFormat="1" applyFont="1" applyBorder="1" applyAlignment="1">
      <alignment horizontal="left" vertical="center"/>
    </xf>
    <xf numFmtId="3" fontId="2" fillId="0" borderId="3" xfId="0" applyNumberFormat="1" applyFont="1" applyBorder="1" applyAlignment="1">
      <alignment horizontal="right" vertical="center"/>
    </xf>
    <xf numFmtId="3" fontId="2" fillId="0" borderId="4" xfId="0" applyNumberFormat="1" applyFont="1" applyBorder="1" applyAlignment="1">
      <alignment horizontal="left" vertical="center"/>
    </xf>
    <xf numFmtId="3" fontId="2" fillId="3" borderId="25" xfId="0" applyNumberFormat="1" applyFont="1" applyFill="1" applyBorder="1" applyAlignment="1">
      <alignment horizontal="left" vertical="center"/>
    </xf>
    <xf numFmtId="3" fontId="19" fillId="0" borderId="25" xfId="0" applyNumberFormat="1" applyFont="1" applyBorder="1" applyAlignment="1">
      <alignment horizontal="left" vertical="center"/>
    </xf>
    <xf numFmtId="3" fontId="17" fillId="0" borderId="9" xfId="0" applyNumberFormat="1" applyFont="1" applyBorder="1" applyAlignment="1">
      <alignment horizontal="left" vertical="center"/>
    </xf>
    <xf numFmtId="3" fontId="3" fillId="3" borderId="19" xfId="0" applyNumberFormat="1" applyFont="1" applyFill="1" applyBorder="1" applyAlignment="1">
      <alignment horizontal="center" vertical="center"/>
    </xf>
    <xf numFmtId="3" fontId="3" fillId="3" borderId="28" xfId="0" applyNumberFormat="1" applyFont="1" applyFill="1" applyBorder="1" applyAlignment="1">
      <alignment horizontal="center" vertical="center"/>
    </xf>
    <xf numFmtId="3" fontId="3" fillId="3" borderId="35" xfId="0" applyNumberFormat="1" applyFont="1" applyFill="1" applyBorder="1" applyAlignment="1">
      <alignment horizontal="center" vertical="center"/>
    </xf>
    <xf numFmtId="3" fontId="3" fillId="3" borderId="29" xfId="0" applyNumberFormat="1" applyFont="1" applyFill="1" applyBorder="1" applyAlignment="1">
      <alignment horizontal="left" vertical="center"/>
    </xf>
    <xf numFmtId="3" fontId="3" fillId="3" borderId="29" xfId="0" applyNumberFormat="1" applyFont="1" applyFill="1" applyBorder="1" applyAlignment="1">
      <alignment horizontal="center" vertical="center"/>
    </xf>
    <xf numFmtId="3" fontId="3" fillId="3" borderId="29" xfId="0" applyNumberFormat="1" applyFont="1" applyFill="1" applyBorder="1" applyAlignment="1">
      <alignment horizontal="right" vertical="center"/>
    </xf>
    <xf numFmtId="3" fontId="3" fillId="3" borderId="30" xfId="0" applyNumberFormat="1" applyFont="1" applyFill="1" applyBorder="1" applyAlignment="1">
      <alignment horizontal="left" vertical="center"/>
    </xf>
    <xf numFmtId="3" fontId="2" fillId="3" borderId="20" xfId="0" applyNumberFormat="1" applyFont="1" applyFill="1" applyBorder="1" applyAlignment="1">
      <alignment horizontal="left" vertical="center"/>
    </xf>
    <xf numFmtId="3" fontId="2" fillId="3" borderId="20" xfId="0" applyNumberFormat="1" applyFont="1" applyFill="1" applyBorder="1" applyAlignment="1">
      <alignment horizontal="center" vertical="center"/>
    </xf>
    <xf numFmtId="3" fontId="2" fillId="3" borderId="20" xfId="0" applyNumberFormat="1" applyFont="1" applyFill="1" applyBorder="1" applyAlignment="1">
      <alignment horizontal="right" vertical="center"/>
    </xf>
    <xf numFmtId="3" fontId="2" fillId="3" borderId="21" xfId="0" applyNumberFormat="1" applyFont="1" applyFill="1" applyBorder="1" applyAlignment="1">
      <alignment horizontal="left" vertical="center"/>
    </xf>
    <xf numFmtId="3" fontId="3" fillId="3" borderId="3" xfId="0" applyNumberFormat="1" applyFont="1" applyFill="1" applyBorder="1" applyAlignment="1">
      <alignment horizontal="left" vertical="center"/>
    </xf>
    <xf numFmtId="3" fontId="3" fillId="3" borderId="3" xfId="0" applyNumberFormat="1" applyFont="1" applyFill="1" applyBorder="1" applyAlignment="1">
      <alignment horizontal="center" vertical="center"/>
    </xf>
    <xf numFmtId="3" fontId="3" fillId="3" borderId="26" xfId="0" applyNumberFormat="1" applyFont="1" applyFill="1" applyBorder="1" applyAlignment="1">
      <alignment vertical="center"/>
    </xf>
    <xf numFmtId="3" fontId="3" fillId="3" borderId="3" xfId="0" applyNumberFormat="1" applyFont="1" applyFill="1" applyBorder="1" applyAlignment="1">
      <alignment horizontal="right" vertical="center"/>
    </xf>
    <xf numFmtId="3" fontId="3" fillId="3" borderId="26" xfId="0" applyNumberFormat="1" applyFont="1" applyFill="1" applyBorder="1" applyAlignment="1">
      <alignment horizontal="right" vertical="center"/>
    </xf>
    <xf numFmtId="3" fontId="3" fillId="3" borderId="4" xfId="0" applyNumberFormat="1" applyFont="1" applyFill="1" applyBorder="1" applyAlignment="1">
      <alignment horizontal="left" vertical="center"/>
    </xf>
    <xf numFmtId="3" fontId="3" fillId="3" borderId="6" xfId="0" applyNumberFormat="1" applyFont="1" applyFill="1" applyBorder="1" applyAlignment="1">
      <alignment vertical="center"/>
    </xf>
    <xf numFmtId="3" fontId="3" fillId="3" borderId="5" xfId="0" applyNumberFormat="1" applyFont="1" applyFill="1" applyBorder="1" applyAlignment="1">
      <alignment vertical="center"/>
    </xf>
    <xf numFmtId="3" fontId="3" fillId="3" borderId="3" xfId="0" applyNumberFormat="1" applyFont="1" applyFill="1" applyBorder="1" applyAlignment="1">
      <alignment vertical="center"/>
    </xf>
    <xf numFmtId="3" fontId="3" fillId="3" borderId="6" xfId="0" applyNumberFormat="1" applyFont="1" applyFill="1" applyBorder="1" applyAlignment="1">
      <alignment horizontal="left" vertical="center"/>
    </xf>
    <xf numFmtId="3" fontId="3" fillId="3" borderId="6" xfId="0" applyNumberFormat="1" applyFont="1" applyFill="1" applyBorder="1" applyAlignment="1">
      <alignment horizontal="center" vertical="center"/>
    </xf>
    <xf numFmtId="3" fontId="3" fillId="3" borderId="6" xfId="0" applyNumberFormat="1" applyFont="1" applyFill="1" applyBorder="1" applyAlignment="1">
      <alignment horizontal="right" vertical="center"/>
    </xf>
    <xf numFmtId="3" fontId="3" fillId="3" borderId="7" xfId="0" applyNumberFormat="1" applyFont="1" applyFill="1" applyBorder="1" applyAlignment="1">
      <alignment horizontal="left" vertical="center"/>
    </xf>
    <xf numFmtId="3" fontId="3" fillId="0" borderId="10" xfId="0" applyNumberFormat="1" applyFont="1" applyBorder="1" applyAlignment="1">
      <alignment horizontal="left" vertical="center"/>
    </xf>
    <xf numFmtId="3" fontId="3" fillId="0" borderId="11" xfId="0" applyNumberFormat="1" applyFont="1" applyBorder="1" applyAlignment="1">
      <alignment horizontal="right" vertical="center"/>
    </xf>
    <xf numFmtId="3" fontId="3" fillId="0" borderId="11" xfId="0" applyNumberFormat="1" applyFont="1" applyBorder="1" applyAlignment="1">
      <alignment vertical="center"/>
    </xf>
    <xf numFmtId="3" fontId="3" fillId="0" borderId="14" xfId="0" applyNumberFormat="1" applyFont="1" applyBorder="1" applyAlignment="1">
      <alignment vertical="center"/>
    </xf>
    <xf numFmtId="4" fontId="3" fillId="3" borderId="20" xfId="0" applyNumberFormat="1" applyFont="1" applyFill="1" applyBorder="1" applyAlignment="1">
      <alignment vertical="center"/>
    </xf>
    <xf numFmtId="4" fontId="3" fillId="3" borderId="27" xfId="0" applyNumberFormat="1" applyFont="1" applyFill="1" applyBorder="1" applyAlignment="1">
      <alignment vertical="center"/>
    </xf>
    <xf numFmtId="3" fontId="3" fillId="3" borderId="25" xfId="0" applyNumberFormat="1" applyFont="1" applyFill="1" applyBorder="1" applyAlignment="1">
      <alignment horizontal="center" vertical="center"/>
    </xf>
    <xf numFmtId="3" fontId="2" fillId="3" borderId="19" xfId="0" applyNumberFormat="1" applyFont="1" applyFill="1" applyBorder="1" applyAlignment="1">
      <alignment horizontal="center" vertical="center"/>
    </xf>
    <xf numFmtId="3" fontId="3" fillId="3" borderId="9" xfId="0" applyNumberFormat="1" applyFont="1" applyFill="1" applyBorder="1" applyAlignment="1">
      <alignment horizontal="center" vertical="center"/>
    </xf>
    <xf numFmtId="3" fontId="2" fillId="0" borderId="14" xfId="0" applyNumberFormat="1" applyFont="1" applyBorder="1" applyAlignment="1">
      <alignment horizontal="center" vertical="center"/>
    </xf>
    <xf numFmtId="3" fontId="2" fillId="0" borderId="18" xfId="0" applyNumberFormat="1" applyFont="1" applyBorder="1" applyAlignment="1">
      <alignment horizontal="center" vertical="center"/>
    </xf>
    <xf numFmtId="0" fontId="1" fillId="0" borderId="0" xfId="0" applyFont="1" applyAlignment="1">
      <alignment horizontal="center" vertical="center"/>
    </xf>
    <xf numFmtId="0" fontId="0" fillId="0" borderId="0" xfId="0"/>
    <xf numFmtId="3" fontId="2" fillId="0" borderId="10" xfId="0" applyNumberFormat="1" applyFont="1" applyBorder="1" applyAlignment="1">
      <alignment horizontal="center" vertical="center"/>
    </xf>
    <xf numFmtId="3" fontId="2" fillId="0" borderId="15" xfId="0" applyNumberFormat="1" applyFont="1" applyBorder="1" applyAlignment="1">
      <alignment horizontal="center" vertical="center"/>
    </xf>
    <xf numFmtId="3" fontId="2" fillId="0" borderId="11" xfId="0" applyNumberFormat="1" applyFont="1" applyBorder="1" applyAlignment="1">
      <alignment horizontal="center" vertical="center"/>
    </xf>
    <xf numFmtId="3" fontId="2" fillId="0" borderId="16" xfId="0" applyNumberFormat="1" applyFont="1" applyBorder="1" applyAlignment="1">
      <alignment horizontal="center" vertical="center"/>
    </xf>
    <xf numFmtId="3" fontId="2" fillId="0" borderId="12" xfId="0" applyNumberFormat="1" applyFont="1" applyBorder="1" applyAlignment="1">
      <alignment horizontal="center" vertical="center"/>
    </xf>
    <xf numFmtId="3" fontId="2" fillId="0" borderId="13" xfId="0" applyNumberFormat="1" applyFont="1" applyBorder="1" applyAlignment="1">
      <alignment horizontal="center" vertical="center"/>
    </xf>
    <xf numFmtId="3" fontId="11" fillId="0" borderId="14" xfId="0" applyNumberFormat="1" applyFont="1" applyBorder="1" applyAlignment="1">
      <alignment horizontal="center" vertical="center"/>
    </xf>
    <xf numFmtId="3" fontId="11" fillId="0" borderId="18" xfId="0" applyNumberFormat="1" applyFont="1" applyBorder="1" applyAlignment="1">
      <alignment horizontal="center" vertical="center"/>
    </xf>
    <xf numFmtId="3" fontId="11" fillId="0" borderId="10" xfId="0" applyNumberFormat="1" applyFont="1" applyBorder="1" applyAlignment="1">
      <alignment horizontal="center" vertical="center"/>
    </xf>
    <xf numFmtId="3" fontId="11" fillId="0" borderId="15" xfId="0" applyNumberFormat="1" applyFont="1" applyBorder="1" applyAlignment="1">
      <alignment horizontal="center" vertical="center"/>
    </xf>
    <xf numFmtId="3" fontId="11" fillId="0" borderId="11" xfId="0" applyNumberFormat="1" applyFont="1" applyBorder="1" applyAlignment="1">
      <alignment horizontal="center" vertical="center"/>
    </xf>
    <xf numFmtId="3" fontId="11" fillId="0" borderId="16" xfId="0" applyNumberFormat="1" applyFont="1" applyBorder="1" applyAlignment="1">
      <alignment horizontal="center" vertical="center"/>
    </xf>
    <xf numFmtId="3" fontId="11" fillId="0" borderId="12" xfId="0" applyNumberFormat="1" applyFont="1" applyBorder="1" applyAlignment="1">
      <alignment horizontal="center" vertical="center"/>
    </xf>
    <xf numFmtId="3" fontId="11" fillId="0" borderId="13" xfId="0" applyNumberFormat="1" applyFont="1" applyBorder="1" applyAlignment="1">
      <alignment horizontal="center" vertical="center"/>
    </xf>
  </cellXfs>
  <cellStyles count="6">
    <cellStyle name="백분율 2" xfId="2" xr:uid="{00000000-0005-0000-0000-000000000000}"/>
    <cellStyle name="쉼표 [0] 2" xfId="1" xr:uid="{00000000-0005-0000-0000-000001000000}"/>
    <cellStyle name="표준" xfId="0" builtinId="0"/>
    <cellStyle name="표준 10" xfId="4" xr:uid="{96947645-AD73-42B3-93C2-D33E7966F9EC}"/>
    <cellStyle name="표준 10 4" xfId="5" xr:uid="{F8BCD2B4-B650-4023-9EF8-90F02EB57D21}"/>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38" Type="http://schemas.openxmlformats.org/officeDocument/2006/relationships/externalLink" Target="externalLinks/externalLink127.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53" Type="http://schemas.openxmlformats.org/officeDocument/2006/relationships/externalLink" Target="externalLinks/externalLink42.xml"/><Relationship Id="rId74" Type="http://schemas.openxmlformats.org/officeDocument/2006/relationships/externalLink" Target="externalLinks/externalLink63.xml"/><Relationship Id="rId128" Type="http://schemas.openxmlformats.org/officeDocument/2006/relationships/externalLink" Target="externalLinks/externalLink117.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34" Type="http://schemas.openxmlformats.org/officeDocument/2006/relationships/externalLink" Target="externalLinks/externalLink123.xml"/><Relationship Id="rId139" Type="http://schemas.openxmlformats.org/officeDocument/2006/relationships/externalLink" Target="externalLinks/externalLink128.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externalLink" Target="externalLinks/externalLink118.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40" Type="http://schemas.openxmlformats.org/officeDocument/2006/relationships/externalLink" Target="externalLinks/externalLink129.xml"/><Relationship Id="rId14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externalLink" Target="externalLinks/externalLink119.xml"/><Relationship Id="rId135" Type="http://schemas.openxmlformats.org/officeDocument/2006/relationships/externalLink" Target="externalLinks/externalLink124.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141" Type="http://schemas.openxmlformats.org/officeDocument/2006/relationships/externalLink" Target="externalLinks/externalLink130.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externalLink" Target="externalLinks/externalLink120.xml"/><Relationship Id="rId136" Type="http://schemas.openxmlformats.org/officeDocument/2006/relationships/externalLink" Target="externalLinks/externalLink125.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142"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137" Type="http://schemas.openxmlformats.org/officeDocument/2006/relationships/externalLink" Target="externalLinks/externalLink126.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externalLink" Target="externalLinks/externalLink121.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4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5.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externalLink" Target="externalLinks/externalLink122.xml"/><Relationship Id="rId16" Type="http://schemas.openxmlformats.org/officeDocument/2006/relationships/externalLink" Target="externalLinks/externalLink5.xml"/><Relationship Id="rId37" Type="http://schemas.openxmlformats.org/officeDocument/2006/relationships/externalLink" Target="externalLinks/externalLink26.xml"/><Relationship Id="rId58" Type="http://schemas.openxmlformats.org/officeDocument/2006/relationships/externalLink" Target="externalLinks/externalLink47.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4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BLEE\99DATA\EXCEL\&#49324;&#50629;&#44228;&#54925;\&#48120;&#49688;&#51088;&#47308;\96&#45380;&#48120;&#49688;\&#49324;&#48372;&#481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My%20Documents\&#52572;&#44540;&#51089;&#50629;\97&#49688;&#51452;&#51092;&#4425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EDMS\Mepss\&#44204;&#51201;&#49892;\&#44592;&#53440;\&#44060;&#51064;\4.&#45824;&#47532;\&#51060;&#49457;&#54616;\FILE\&#44277;&#53685;&#48708;F\&#45432;&#50516;&#44277;&#5368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y%20Documents\&#52572;&#44540;&#51089;&#50629;\EXCEL\&#49688;&#51452;\&#49892;&#51201;97\&#49892;&#51201;02.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HDLAN\OWARE\cache\&#52509;&#44292;&#54364;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B\700\740\742\&#44396;&#51312;&#44160;&#53664;&#49436;\&#52384;&#44540;%20&#44277;&#49324;&#48708;%20&#45824;&#48708;&#5436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47928;&#49436;\&#44204;&#51201;\&#51333;&#47448;&#48324;%20&#48516;&#47448;\&#51068;&#50948;&#45824;&#44032;\040615-&#45796;&#49328;(&#50668;&#51452;&#44264;&#5453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9888;&#49345;&#48124;\D\&#50556;&#51008;~&#50896;&#45909;\FRP\&#48156;&#51452;&#52376;&#48324;&#51068;&#45824;(02&#45380;&#49345;&#45432;&#51076;)\FRP&#49324;&#47732;\Program%20Files\Microsoft%20Office\Office\JIN\&#49328;&#52636;&#44540;&#4414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49457;&#54984;\&#49688;&#47049;&#49328;&#52636;\WS6-&#44277;&#53685;\SU\DAT\DATA\WAN-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SOI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yw\local\office-file\97file\&#53664;&#51648;&#51665;&#44592;&#4744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WORK/&#44256;&#46041;&#48124;/WORK/&#44256;&#46041;&#48124;/&#49884;&#54744;&#50577;&#49885;(&#50641;&#49472;)/&#53804;&#49688;&#49884;&#5474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312;&#50689;&#51068;\555\project\&#51473;&#50896;1&#44368;\&#44277;&#47924;\&#45824;&#50808;&#44288;&#47144;\&#50668;&#44148;&#48372;&#44256;(&#44048;&#49324;)\99&#50668;&#44148;&#48372;&#44256;\&#46160;&#48512;&#48372;&#44053;\&#46160;&#48512;&#48372;&#44053;&#48320;&#44221;5&#44277;&#443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KIMNH\JOJIK\&#50644;&#47553;COMP99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ATA/&#49324;&#50629;&#49892;&#51201;/98&#45380;3&#50900;%20&#44208;&#49328;/98&#45380;&#49324;&#50629;&#44228;&#54925;/&#51333;&#44592;&#49324;&#44228;(980130)&#52572;&#51333;&#54869;&#51221;&#48516;/&#51076;&#49884;&#49324;&#50629;&#44228;&#54925;98-4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ESTIMATE/&#44592;&#51456;/&#44060;&#47029;&#44204;&#51201;/APTDATA/&#44396;&#51032;33&#4425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312;&#50689;&#51068;\555\project\&#51473;&#50896;1&#44368;\&#51221;&#48337;&#52268;99&#50668;&#44148;&#48372;&#44256;\&#46041;&#50896;&#51060;\&#50668;&#44148;&#48372;&#44256;\&#53685;&#49888;&#44288;&#47196;\MSOFFICE\EXCEL\'97&#48156;&#5145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50696;&#49884;/&#51064;&#52380;00&#48512;&#45824;%20&#49444;&#44228;&#49436;/091127%20&#45236;&#50669;&#49436;(&#51064;&#52380;00&#48512;&#45824;)-&#54620;&#54868;(&#52264;&#47049;&#51228;&#50808;)-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51089;&#50629;&#44277;&#44036;/&#49888;&#44592;&#50808;2&#44368;/&#50612;&#51020;&#44368;/&#49688;&#47049;&#49328;&#52636;/&#48176;&#49688;&#49688;&#47049;/&#48376;&#49440;&#49688;&#47049;/&#50976;&#46041;&#52572;&#5133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285;&#54840;&#44049;&#44284;&#51109;\c\Documents%20and%20Settings\&#50896;&#44221;\My%20Documents\ITS&#51088;&#47308;\&#51204;&#51452;ITS\00&#48155;&#51008;&#54028;&#51068;\35%201&#52264;&#44228;&#50557;(40&#50613;)&#49328;&#52636;&#45236;&#50669;\&#49884;&#52397;&#51228;&#526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51089;&#50629;\&#49688;&#47049;\RC&#49836;&#46972;&#48652;\&#54620;&#44221;\&#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PIE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KHJ\XLS\RC%20RAHMEN\&#54620;&#44221;\&#54620;&#44397;\&#51473;&#49328;&#4436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DLAN/MAIL/&#49324;&#50629;&#54924;&#51032;/&#54924;&#51032;96/&#54924;&#51032;0712.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4840;&#50864;\C\&#54812;&#44221;&#47532;&#49828;&#53944;\HWIN95\&#48148;&#53461;%20&#54868;&#47732;\&#45236;%20&#49436;&#47448;%20&#44032;&#48169;\HSH\&#44397;&#51228;&#44204;&#51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50724;&#50857;&#54868;\&#49884;&#54744;&#50577;&#49885;\AUTOPBT.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54217;&#44512;&#51064;&#50896;.95"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ATA/&#44592;&#53440;&#52509;&#44292;/&#50629;&#47924;&#48372;1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VER\&#46020;&#47196;&#48512;\My%20Documents\&#49688;&#47049;&#49328;&#52636;&#49436;\444444.&#49688;&#47049;&#49328;&#52636;excel&#50577;&#49885;\&#48176;&#49688;&#44277;\SURAENG\&#48149;&#44592;&#49324;-&#47732;&#4831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citizen.seoul.kr/mail/mailbox/&#48708;&#44368;&#44204;&#51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9400935\c\DATUM\&#52712;&#54616;&#51088;&#47308;\96&#45380;&#46020;&#51088;\&#52712;&#54616;&#51088;&#47308;\96&#45380;&#46020;&#51088;\&#47588;&#50900;&#49688;&#4455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TEST\&#51473;&#49328;&#4436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50689;&#44600;\C\My%20Documents\&#44592;&#53440;\projct\ANSAN\EXL\GONG181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O:\&#49900;&#50948;&#48372;&#51089;&#50629;&#48169;\&#54532;&#47196;&#44536;&#47016;\&#44368;&#45824;&#50745;&#48317;\&#44368;&#45824;-&#50745;&#4831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O:\&#49900;&#50948;&#48372;&#51089;&#50629;&#48169;\&#54532;&#47196;&#44536;&#47016;\&#44368;&#45824;&#50745;&#48317;\djdg_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608;&#50689;&#44600;\C\My%20Documents\&#44592;&#53440;\projct\ANSAN\EXL\gongsu.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00\databank\DATA\DAEJU\DJ-&#50745;&#4831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n-svr\&#44608;&#47749;&#54840;\&#44221;&#46041;&#51221;&#48372;\&#54616;&#45768;&#50928;\&#49324;&#52380;&#44277;&#54637;.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97040\C&#46300;&#46972;&#51060;&#48652;\&#44608;&#50857;&#44592;\&#50641;&#49472;\GUMI4B2\&#44396;&#48120;4&#458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396;&#54252;114&#46041;404&#54840;\MY%20DOCUMENTS\My%20Documents\es\&#48512;&#50896;&#51648;&#44396;\&#49888;&#46041;&#50500;ES\&#47928;&#54868;&#45236;&#5066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54217;&#44512;&#51064;&#50896;.95"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DB\700\740\742\&#44396;&#51312;&#44160;&#53664;&#49436;\&#46020;&#47196;&#44277;&#49324;\&#54633;&#46041;&#54924;&#51032;\&#54924;&#51032;96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KHJ\XLS\DATA\&#51473;&#49328;&#4436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44288;&#47532;&#52397;\&#50896;&#45224;-&#50872;&#51652;\&#50896;&#45224;&#50872;&#51652;&#45209;&#52272;&#45236;&#50669;(99.4.13%20&#48512;&#49328;&#52397;).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060;&#51008;&#50689;\&#51060;&#51008;&#50689;\&#44277;&#49324;-&#53664;&#47785;\&#55121;&#49437;&#50725;&#49457;\&#52649;&#48513;\&#54532;&#47004;(PLAN)\&#52397;&#52380;\200&#48156;&#51452;\2000&#52397;&#52380;-&#45909;&#54217;&#48156;&#5145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O:\WORK\&#44221;&#52632;&#49440;\P2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VER\&#46020;&#47196;&#48512;\&#50857;&#51064;~&#54252;&#44257;\&#49688;&#47049;\&#50689;&#47928;&#44368;\&#50689;&#47928;&#44368;&#49345;&#4851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ATA/&#44592;&#53440;&#52509;&#44292;/&#50629;&#47924;&#48372;&#65299;.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48708;&#51473;%20(2)"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44032;&#54217;&#49888;&#54036;\&#49688;&#47049;&#49328;&#52636;\&#48176;&#49688;&#44277;\&#48512;&#45824;&#44277;EXCEL\&#49688;&#47049;-&#47589;\&#54840;&#45224;\&#48512;&#45824;&#44277;&#51088;&#47308;\excel\&#54788;&#51109;&#48143;&#54872;&#4422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50896;&#45224;-&#50872;&#51652;\&#50896;&#45224;&#50872;&#51652;&#45209;&#52272;&#45236;&#50669;(99.4.13%20&#48512;&#49328;&#5239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Y:\2002&#45380;\(02.08.14)&#47588;&#49569;-&#49569;&#49328;&#44036;&#44397;&#51648;&#46020;&#49444;&#44228;&#48320;&#44221;\&#52572;&#51333;(20021026)\&#49688;&#47049;\&#44396;&#51312;&#47932;&#44277;-&#48320;&#44221;(2002.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EVER\&#46020;&#47196;&#48512;\My%20Documents\&#51228;&#51452;&#50724;&#46972;\&#49345;&#49688;\&#44277;&#44592;&#48320;&#49892;&#49688;&#47049;&#49328;&#52636;-&#48176;&#4968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48376;&#49324;%20&#44204;&#51201;&#49892;/01%20&#51077;&#52272;&#50629;&#47924;/02%20&#52572;&#51200;&#44032;&#51077;&#52272;/071018%20&#49437;&#47928;-&#44032;&#44257;%20&#46020;&#47196;&#44148;&#49444;&#44277;&#49324;(&#51312;&#45804;&#52397;)/04%20&#53804;&#52272;/1-1&#50504;(1,4,5)/pjt-2002/&#54217;&#54868;&#51032;&#45840;/&#50696;&#49328;&#49436;(&#51068;&#50948;&#45824;&#44032;,&#45840;)/&#49444;&#44228;&#48320;&#44221;(&#44397;&#51088;)/&#44397;&#51088;&#48320;&#44221;&#53685;&#49888;/13&#5226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50745;&#48317;&#49688;&#47049;&#51221;&#5122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51008;&#50689;\&#51060;&#51008;&#50689;\&#44277;&#49324;-&#53664;&#47785;\&#55121;&#49437;&#50725;&#49457;\&#52649;&#48513;\TEMP\&#51312;&#51221;3&#50900;13&#51068;&#47308;&#51068;&#49352;&#4831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1\&#50629;&#47924;\&#50629;&#47924;\&#44592;&#53440;&#50629;&#47924;\&#48372;&#44256;\2001%20&#49373;&#49328;&#49457;\&#44284;&#45380;&#46020;%20&#54788;&#51109;&#48324;%20&#49373;&#49328;&#49457;%20finish.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ULSANITS\ftp\ftp\70%20&#45236;&#50669;&#49436;&#51089;&#50629;(&#50641;&#49472;)\2.%20CCTV\My%20Documents\&#44221;&#4851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51648;&#50896;&#48512;&#50629;&#47924;\&#51088;&#47308;&#47784;&#51020;\WekaWeku\&#44208;&#49328;\97SAUPC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060;&#46041;&#54788;\MY%20DOCUMENTS\MSOFFICE\EXCEL\YOON\&#51473;&#51216;&#49324;&#50629;\&#50629;&#52404;FIX.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1060;&#51008;&#50689;\&#51060;&#51008;&#50689;\&#44277;&#49324;-&#53664;&#47785;\&#55121;&#49437;&#50725;&#49457;\&#52649;&#48513;\&#49324;&#50629;2000excell\E&#44397;&#51648;&#46020;\&#47928;&#44305;&#52397;&#52380;\2000year\&#52397;&#52380;&#44396;&#44036;\&#52397;&#52380;&#45909;&#54217;&#44036;\2000&#52397;&#52380;-&#45909;&#54217;&#48156;&#51452;&#54252;&#51109;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7568;&#50630;&#45716;&#51204;&#49324;\C\2002&#45380;\(02.08.14)&#47588;&#49569;-&#49569;&#49328;&#44036;&#44397;&#51648;&#46020;&#49444;&#44228;&#48320;&#44221;\2002(&#48320;&#44221;)\&#49688;&#47049;\&#52572;&#51333;&#49688;&#47049;\&#44396;&#51312;&#47932;&#44277;-&#48320;&#44221;(2002.0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windows\TEMP\7&#50900;&#52509;&#44292;_&#45380;&#52488;&#49324;&#50629;&#44228;&#54925;&#45824;&#48708;080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0724;&#54788;&#49688;\C\JMS\GA-DAE\&#48512;&#45824;&#49688;&#47049;\&#48512;&#45824;~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45224;&#55148;\&#45224;&#55148;&#47928;&#49436;\DB99&#54788;&#51109;\&#54616;&#46020;&#44553;\&#51456;&#5122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50529;&#49472;DATA\&#51076;&#49884;\&#50641;&#49472;\&#44288;&#47532;&#54532;&#47196;\&#53664;&#44277;\&#45800;&#51648;&#46020;&#471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y%20Documents\exceldata\&#44288;&#47532;&#54532;&#47196;&#44536;&#47016;\&#53664;&#44277;\&#51452;&#54665;&#51109;.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VER\&#46020;&#47196;&#48512;\My%20Documents\&#54217;&#52285;&#44036;&#51060;&#49345;&#49688;&#46020;\&#49345;&#49688;D100&#53664;&#4427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3685;&#51068;&#51068;&#50948;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citizen.seoul.kr/personal3/&#44204;&#51201;&#49436;/Project/&#49688;&#50896;&#48124;&#51088;&#50669;&#49324;/&#49688;&#50896;&#48124;&#51088;&#50669;&#49324;&#44204;&#51201;&#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WEZO\plan\9624\&#49324;&#50629;&#52628;&#5122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51648;&#50896;&#48512;&#50629;&#47924;\&#51088;&#47308;&#47784;&#51020;\MONTH\&#49324;&#50629;&#52628;09.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4608;&#50689;&#51456;\D\&#49436;&#54980;-&#54217;&#51008;\&#49436;&#54980;&#54217;&#51008;&#44036;&#49688;&#47049;&#52572;&#51333;\05&#51109;&#44592;&#44368;\xls\DATABASE\&#45796;&#44257;2&#4436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4620;&#46041;&#49688;\D\My%20Documents\xls\DATABASE\&#44368;&#44033;\xls\DATABASE\&#45796;&#44257;2&#4436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DLAN/OWARE/cache/9624/&#49324;&#50629;&#52628;&#5122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312;&#47564;&#50689;\FINAL\&#51652;&#51109;&#44368;\&#49688;&#47049;&#49328;&#52636;&#49436;\&#49688;&#47049;(final)\&#52384;&#44540;&#49688;&#47049;&#51665;&#4422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9884;&#50864;&#51204;&#51088;&#53685;&#49888;\&#47196;&#52972;%20&#46356;&#49828;&#53356;%20(d)\2002file\&#49569;&#51204;&#49440;&#48372;&#54840;&#48152;(&#50976;&#54840;,&#49440;&#46020;)\OFFICE%20&#50577;&#49885;\N&#36035;&#63963;-&#3288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060;&#45909;&#44592;\&#44277;&#50976;&#48169;\CADD\HJ\ODAL\EXCEL\DOWOO\BT\BT.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ETC\&#53552;&#54028;&#44592;&#5478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997040\C&#46300;&#46972;&#51060;&#48652;\My%20Documents\KHDATA\&#44288;&#47532;&#52397;\&#50896;&#45224;-&#50872;&#51652;\&#50896;&#45224;&#50872;&#51652;&#45209;&#52272;&#45236;&#50669;(99.4.13%20&#48512;&#49328;&#5239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ANIA\UpDown\project2001\jeju_ITS\default\6%20&#49444;&#44228;%20&#50696;&#49328;&#49436;\99&#49892;&#49884;&#49444;&#44228;\&#50696;&#49328;&#49436;\&#50696;&#49328;&#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97SAUPCU.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4608;&#44221;&#55148;\E\&#44277;&#50976;&#48169;\(01.04.00)&#54924;&#52380;&#49548;&#46020;&#51021;\XLS\2&#44396;&#44036;\CIVIL\EXCLE\DAT\&#44256;&#50577;&#44288;&#5111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0976;&#51221;\C\My%20Documents\&#54620;&#49556;&#44397;&#49324;\&#45800;&#44032;&#49328;&#5263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SHEET\T&#49345;&#47928;&#51221;&#49328;\T&#49324;&#44592;&#49457;&#52397;&#44396;&#50577;&#49885;(&#49345;&#479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DLAN/OWARE/cache/HDLAN/OWARE/cache/&#49892;&#51201;&#52264;&#5106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396;&#54252;114&#46041;404&#54840;\MY%20DOCUMENTS\&#54408;&#47785;\&#49345;&#46041;&#51648;&#44396;\&#49345;&#46041;&#51648;&#44396;(9609-9709)\&#49888;&#46041;&#50500;ES\&#53664;&#47785;.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2572;&#54617;&#49688;\2001&#45380;&#46020;ES\EXCEL\&#51312;&#44221;&#4523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sp1220\c$\TONG\&#51064;&#50896;&#54788;&#54889;.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608;&#50689;&#44600;\C\&#51060;&#52384;&#44428;\2000FILE\&#50857;&#51064;&#50864;&#49688;&#44277;\&#49688;&#47049;&#49328;&#52636;&#49436;\U&#54805;&#54540;&#47464;&#4428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DATA/&#48120;&#49688;&#51088;&#47308;/96&#45380;&#48120;&#49688;/&#54924;&#49688;96-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1060;&#51008;&#50689;\&#51060;&#51008;&#50689;\&#44277;&#49324;-&#53664;&#47785;\&#55121;&#49437;&#50725;&#49457;\&#52649;&#48513;\&#49324;&#50629;2000excell\E&#44397;&#51648;&#46020;\&#47928;&#44305;&#52397;&#52380;\2000year\&#52397;&#52380;&#44396;&#44036;\&#51648;&#52492;&#45909;&#54217;\2000&#51648;&#52492;-&#45909;&#54217;&#48156;&#5145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1060;&#54984;&#55148;\&#54980;&#45768;&#44732;\&#49457;&#46020;&#44396;&#52397;\HWIN95\&#48148;&#53461;%20&#54868;&#47732;\&#45236;%20&#49436;&#47448;%20&#44032;&#48169;\HSH\&#44397;&#51228;&#44204;&#512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46041;&#54644;&#45224;&#48512;&#49440;\&#54408;&#51656;&#44288;&#47532;\&#54408;&#51656;&#49884;&#54744;&#44228;&#54925;&#49436;(1&#44277;&#44396;&#52572;&#51333;)\JABO\O12060\INFORM\MYENGBU.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DLAN/OWARE/cache/exceldata/&#48176;&#48512;/98&#45380;/&#48176;&#48512;98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ORM/96&#44208;&#4932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1997040\C&#46300;&#46972;&#51060;&#48652;\&#51077;&#52272;&#45236;&#50669;\&#44592;&#50500;&#45824;&#44368;\&#44592;&#50500;&#45824;&#4436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5432;&#53944;&#48513;&#49324;&#50857;&#51088;\&#51076;&#44257;-&#54788;&#46041;&#49688;\KHJ\XLS\RC&#49836;&#46972;&#48652;\&#54620;&#44221;\&#51473;&#49328;&#4436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060;&#51648;&#51008;\C\&#50641;&#49472;data\&#45800;&#51648;\&#44257;&#48152;&#51221;&#51648;&#4439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0724;&#50689;&#44540;\D\97Cms-es\SINDONG\&#49444;&#4870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D:\&#50724;&#50857;&#54868;\&#50672;&#49845;&#51109;\&#45824;&#50808;&#44288;&#44228;\&#49444;&#44228;&#48320;&#44221;\95&#49444;&#44228;\95&#48320;&#44221;\&#49444;&#44228;&#4943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간접"/>
      <sheetName val="집계표"/>
      <sheetName val="첨부1"/>
      <sheetName val="현금흐름"/>
      <sheetName val="COL"/>
      <sheetName val="SUMMARY"/>
      <sheetName val="PAINT"/>
      <sheetName val="손익분석"/>
      <sheetName val="수입"/>
      <sheetName val="손익"/>
      <sheetName val="A4288"/>
      <sheetName val="SG"/>
      <sheetName val="수정시산표"/>
      <sheetName val="주택"/>
      <sheetName val="주택(백만원)"/>
      <sheetName val="신공항A-9(원가수정)"/>
      <sheetName val="KUNGDEVI"/>
      <sheetName val="자바라1"/>
      <sheetName val="관로내역원"/>
      <sheetName val="그래프"/>
      <sheetName val="GDP"/>
      <sheetName val="손익기01"/>
      <sheetName val="5Traffic1"/>
      <sheetName val="부문인원3"/>
      <sheetName val="C-A(취합)파리"/>
      <sheetName val="금액내역서"/>
      <sheetName val="CTEMCOST"/>
      <sheetName val="ELECTRIC"/>
      <sheetName val="Sheet1"/>
      <sheetName val="동선(을)"/>
      <sheetName val="실행철강하도"/>
      <sheetName val="인사자료총집계"/>
      <sheetName val="내역"/>
      <sheetName val="공사개요"/>
      <sheetName val="전계가"/>
      <sheetName val="TR제작사양"/>
      <sheetName val="예가표"/>
      <sheetName val="원가계산서"/>
      <sheetName val="설계내역서"/>
      <sheetName val="실행내역"/>
      <sheetName val="현장관리비"/>
      <sheetName val="감독1130"/>
      <sheetName val="시멘트"/>
      <sheetName val="여흥"/>
      <sheetName val="기본DATA"/>
      <sheetName val="산근"/>
      <sheetName val="호프"/>
      <sheetName val="APT"/>
      <sheetName val="b_balju (2)"/>
      <sheetName val="b_gunmul"/>
      <sheetName val="  한국 AMP ASP-23 판매가격  "/>
      <sheetName val="금융"/>
      <sheetName val="결재인"/>
      <sheetName val="변경실행(2차) "/>
      <sheetName val="CC Down load 0716"/>
      <sheetName val="화물2팀"/>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공사비집계"/>
      <sheetName val="SCHEDULE"/>
      <sheetName val="JUCKEYK"/>
      <sheetName val="감가상각"/>
      <sheetName val="노임단가"/>
      <sheetName val="982월원안"/>
      <sheetName val="내역서"/>
      <sheetName val="노무비"/>
      <sheetName val="유림골조"/>
      <sheetName val="공통비총괄표"/>
      <sheetName val="Variables"/>
      <sheetName val="제조원가 원단위 분석"/>
      <sheetName val="종합표양식(품의 &amp; 입고)_2"/>
      <sheetName val="상각스케쥴(조정)"/>
      <sheetName val="총괄내역서"/>
      <sheetName val="금융비용"/>
      <sheetName val="원가관리 (동월대비)"/>
      <sheetName val="요약"/>
      <sheetName val="DATA"/>
      <sheetName val="실적공사"/>
      <sheetName val="업무처리전"/>
      <sheetName val="기계경비(시간당)"/>
      <sheetName val="램머"/>
      <sheetName val="수주현황2월"/>
      <sheetName val="ABUT수량-A1"/>
      <sheetName val="갑지(추정)"/>
      <sheetName val="화의-현금흐름"/>
      <sheetName val="견적의뢰"/>
      <sheetName val="중기조종사 단위단가"/>
      <sheetName val="6PILE  (돌출)"/>
      <sheetName val="#REF"/>
      <sheetName val="기성청구 공문"/>
      <sheetName val="IW-LIST"/>
      <sheetName val="재료"/>
      <sheetName val="방배동내역(리라)"/>
      <sheetName val="일위대가표"/>
      <sheetName val="추가예산"/>
      <sheetName val="2연암거"/>
      <sheetName val="경사수로집계표"/>
      <sheetName val="경사수로"/>
      <sheetName val="진입교량"/>
      <sheetName val="익월수주전망"/>
      <sheetName val="입찰내역서"/>
      <sheetName val="MIJIBI"/>
      <sheetName val="점수계산1-2"/>
      <sheetName val="SIL98"/>
      <sheetName val="일위대가"/>
      <sheetName val="woo(mac)"/>
      <sheetName val="대비표"/>
      <sheetName val="A-4"/>
      <sheetName val="골조시행"/>
      <sheetName val="Sheet13"/>
      <sheetName val="Sheet14"/>
      <sheetName val="45,46"/>
      <sheetName val="공통부대관리"/>
      <sheetName val="예정(3)"/>
      <sheetName val="총내역서"/>
      <sheetName val="개발비자산성검토"/>
      <sheetName val="물량표"/>
      <sheetName val="Calen"/>
      <sheetName val="미드수량"/>
      <sheetName val="참조"/>
      <sheetName val="DATE"/>
      <sheetName val="조경"/>
      <sheetName val="영동(D)"/>
      <sheetName val="장기대여금1"/>
      <sheetName val="SO416"/>
      <sheetName val="가공MH"/>
      <sheetName val="08년(Form1)"/>
      <sheetName val="동원(3)"/>
      <sheetName val="역T형"/>
      <sheetName val="시산표(매출조정전)"/>
      <sheetName val="MIBK원단위"/>
      <sheetName val="RECIMAKE"/>
      <sheetName val="Proposal"/>
      <sheetName val="손익현황"/>
      <sheetName val="현황CODE"/>
      <sheetName val="Total"/>
      <sheetName val="지점장"/>
      <sheetName val="XZLC004_PART2"/>
      <sheetName val="XZLC003_PART1"/>
      <sheetName val="980731"/>
      <sheetName val="광곡세부내역"/>
      <sheetName val="S&amp;R"/>
      <sheetName val="93"/>
      <sheetName val="토목검측서"/>
      <sheetName val="2-2.매출분석"/>
      <sheetName val="A-100전제"/>
      <sheetName val="몰드시스템 리스트"/>
      <sheetName val="정비손익"/>
      <sheetName val="200"/>
      <sheetName val="Borrower"/>
      <sheetName val="7 (2)"/>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ADR"/>
      <sheetName val="월별수입"/>
      <sheetName val="차수"/>
      <sheetName val="담보"/>
      <sheetName val="1유리"/>
      <sheetName val="예적금"/>
      <sheetName val="월별손익"/>
      <sheetName val="매출"/>
      <sheetName val="비가동-20"/>
      <sheetName val="완제품3"/>
      <sheetName val="조명시설"/>
      <sheetName val="37개월"/>
      <sheetName val="주형"/>
      <sheetName val="sum1 (2)"/>
      <sheetName val="적격"/>
      <sheetName val="SM1-09"/>
      <sheetName val="SM2-09"/>
      <sheetName val="BD-09"/>
      <sheetName val="CAUDIT"/>
      <sheetName val="단가표"/>
      <sheetName val="세부내역서"/>
      <sheetName val="설계명세서"/>
      <sheetName val="전신환매도율"/>
      <sheetName val="경비"/>
      <sheetName val="실행간접비용"/>
      <sheetName val="12년 CF(9월)"/>
      <sheetName val="적용건축"/>
      <sheetName val="물량표(신)"/>
      <sheetName val="대공종"/>
      <sheetName val="3.바닥판설계"/>
      <sheetName val="수량산출"/>
      <sheetName val="22철거수량"/>
      <sheetName val="집행내역"/>
      <sheetName val="자재단가"/>
      <sheetName val="RE9604"/>
      <sheetName val="평가제외"/>
      <sheetName val="13월별BS"/>
      <sheetName val="부하계산서"/>
      <sheetName val="하수급견적대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97년추정손익계산서"/>
      <sheetName val="表21 净利润调节表"/>
      <sheetName val="업무연락"/>
      <sheetName val="Ethylene"/>
      <sheetName val="월별매출"/>
      <sheetName val="ChlorAlkali"/>
      <sheetName val="VXXXXXXX"/>
      <sheetName val="산출근거"/>
      <sheetName val="일위(토목)"/>
      <sheetName val="2.총괄표"/>
      <sheetName val="LinerWt"/>
      <sheetName val="슬래브"/>
      <sheetName val="slipsumpR"/>
      <sheetName val="품셈TABLE"/>
      <sheetName val="입찰보고"/>
      <sheetName val="D-623D"/>
      <sheetName val="BQMPALOC"/>
      <sheetName val="현장지지물물량"/>
      <sheetName val="품셈표"/>
      <sheetName val="갑근세납세필증명원"/>
      <sheetName val="MEMORY"/>
      <sheetName val=""/>
      <sheetName val="2.주요계수총괄"/>
      <sheetName val="자금추ȕ"/>
      <sheetName val="찍기"/>
      <sheetName val="단가일람"/>
      <sheetName val="단위량당중기"/>
      <sheetName val="수량집계표(舊)"/>
      <sheetName val="연돌일위집계"/>
      <sheetName val="주현(해보)"/>
      <sheetName val="주현(영광)"/>
      <sheetName val="_x0018__x0000_"/>
      <sheetName val="참조시트"/>
      <sheetName val="인원계획-미화"/>
      <sheetName val="입출재고현황 (2)"/>
      <sheetName val="Prices"/>
      <sheetName val="A"/>
      <sheetName val="Training"/>
      <sheetName val="Facility Information"/>
      <sheetName val="General"/>
      <sheetName val="Instructions"/>
      <sheetName val="People"/>
      <sheetName val="Quality"/>
      <sheetName val="Risk"/>
      <sheetName val="주차"/>
      <sheetName val=" 견적서"/>
      <sheetName val="양식3"/>
      <sheetName val="퇴충"/>
      <sheetName val="요약PL"/>
      <sheetName val="시산표"/>
      <sheetName val="BAND(200)"/>
      <sheetName val="OUTER AREA(겹침없음)"/>
      <sheetName val="EG-09"/>
      <sheetName val="M3산출"/>
      <sheetName val="EL 표면적"/>
      <sheetName val="양식(직판용)"/>
      <sheetName val="원가계산하도"/>
      <sheetName val="월별예산"/>
      <sheetName val="504전기실 동부하-L"/>
      <sheetName val="Sheet15"/>
      <sheetName val="Sheet9"/>
      <sheetName val="DUT-BAT1"/>
      <sheetName val="0001new"/>
      <sheetName val="단가(반정3교-원주)"/>
      <sheetName val="TRE TABLE"/>
      <sheetName val="C3"/>
      <sheetName val="BEST"/>
      <sheetName val="통장출금액"/>
      <sheetName val="카메라"/>
      <sheetName val="실적"/>
      <sheetName val="감가상각비"/>
      <sheetName val="部署名"/>
      <sheetName val="車両別燃費及び油類単価"/>
      <sheetName val="1_종합손익(도급)1"/>
      <sheetName val="推移グラフ"/>
      <sheetName val="FAB"/>
      <sheetName val="Year"/>
      <sheetName val="조정내역"/>
      <sheetName val="CF6"/>
      <sheetName val="P.M 별"/>
      <sheetName val="FRQ"/>
      <sheetName val="기준"/>
      <sheetName val="목록"/>
      <sheetName val="중기"/>
      <sheetName val="입찰내역 발주처 양식"/>
      <sheetName val="原価センタ"/>
      <sheetName val="수지"/>
      <sheetName val="국내총괄"/>
      <sheetName val="특판제외"/>
      <sheetName val="건축공사실행"/>
      <sheetName val="건축원가"/>
      <sheetName val="5사남"/>
      <sheetName val="020114"/>
      <sheetName val="0111월"/>
      <sheetName val="05년말(건재)"/>
      <sheetName val="건축내역"/>
      <sheetName val="GAEYO"/>
      <sheetName val="전도품의"/>
      <sheetName val="회사정보"/>
      <sheetName val="0101시산표"/>
      <sheetName val="oct"/>
      <sheetName val="sep"/>
      <sheetName val="미지급금"/>
      <sheetName val="선급금"/>
      <sheetName val="선수금"/>
      <sheetName val="aug"/>
      <sheetName val="단기차입금"/>
      <sheetName val="외화보통예금"/>
      <sheetName val="외회외상매입금"/>
      <sheetName val="외화외상매출금"/>
      <sheetName val="장기차입금"/>
      <sheetName val="Sheet4"/>
      <sheetName val="주행"/>
      <sheetName val="Utility Usage YTN TOWER"/>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__한국_AMP_ASP-23_판매가격__"/>
      <sheetName val="b_balju_(2)"/>
      <sheetName val="Facility_Information"/>
      <sheetName val="제조원가_원단위_분석"/>
      <sheetName val="종합표양식(품의_&amp;_입고)_2"/>
      <sheetName val="원가관리_(동월대비)"/>
      <sheetName val="2-2_매출분석"/>
      <sheetName val="6PILE__(돌출)"/>
      <sheetName val="중기조종사_단위단가"/>
      <sheetName val="몰드시스템_리스트"/>
      <sheetName val="7_(2)"/>
      <sheetName val="11_외화채무증권(AFS,HTM)08"/>
      <sheetName val="13_감액TEST_08"/>
      <sheetName val="Sheet1_(2)"/>
      <sheetName val="表21_净利润调节表"/>
      <sheetName val="부속동"/>
      <sheetName val="일위대가(계측기설치)"/>
      <sheetName val="신공"/>
      <sheetName val="물량표S"/>
      <sheetName val="INPUT"/>
      <sheetName val="Y-WORK"/>
      <sheetName val="내역표지"/>
      <sheetName val="CC16-내역서"/>
      <sheetName val="Project Brief"/>
      <sheetName val="교각계산"/>
      <sheetName val="현금"/>
      <sheetName val="단면 (2)"/>
      <sheetName val="한강운반비"/>
      <sheetName val="cp-e1"/>
      <sheetName val="공통비(전체)"/>
      <sheetName val="토목공사"/>
      <sheetName val="새공통(96임금인상기준)"/>
      <sheetName val="비교1"/>
      <sheetName val="유림총괄"/>
      <sheetName val="PIPE"/>
      <sheetName val="FLANGE"/>
      <sheetName val="VALVE"/>
      <sheetName val="동절기투입(자재)"/>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Sheet11"/>
      <sheetName val="PVM#10"/>
      <sheetName val="재공품"/>
      <sheetName val="제시 손익계산서"/>
      <sheetName val="제시PL(최종)"/>
      <sheetName val="업무연락 (2)"/>
      <sheetName val="제시대차대조표"/>
      <sheetName val="일위(PN)"/>
      <sheetName val="YES-T"/>
      <sheetName val="자금운용계획표"/>
      <sheetName val="터파기및재료"/>
      <sheetName val="1.본사계정별"/>
      <sheetName val="철골공사"/>
      <sheetName val="구성비"/>
      <sheetName val="1_종합손익(도급)2"/>
      <sheetName val="변경실행(2차)_1"/>
      <sheetName val="CC_Down_load_07161"/>
      <sheetName val="나_출고1"/>
      <sheetName val="나_입고1"/>
      <sheetName val="09년_인건비(속리산)1"/>
      <sheetName val="합산목표(감가+57_5)1"/>
      <sheetName val="12년_CF(9월)"/>
      <sheetName val="기성청구_공문1"/>
      <sheetName val="2_대외공문"/>
      <sheetName val="sum1_(2)"/>
      <sheetName val="3_바닥판설계"/>
      <sheetName val="504전기실_동부하-L"/>
      <sheetName val="2_총괄표"/>
      <sheetName val="OUTER_AREA(겹침없음)"/>
      <sheetName val="EL_표면적"/>
      <sheetName val="KAM설비"/>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원가서"/>
      <sheetName val="직재"/>
      <sheetName val="PAD TR보호대기초"/>
      <sheetName val="HANDHOLE(2)"/>
      <sheetName val="가로등기초"/>
      <sheetName val="상가지급현황"/>
      <sheetName val="공사내역"/>
      <sheetName val="자재목록"/>
      <sheetName val="개산공사비"/>
      <sheetName val="음료실행"/>
      <sheetName val="FB25JN"/>
      <sheetName val="공사비증감"/>
      <sheetName val="부대공"/>
      <sheetName val="BOX-1510"/>
      <sheetName val="정부노임단가"/>
      <sheetName val="P-산#1-1(WOWA1)"/>
      <sheetName val="분전함신설"/>
      <sheetName val="접지1종"/>
      <sheetName val="내역(한신APT)"/>
      <sheetName val="시화점실행"/>
      <sheetName val="3본사"/>
      <sheetName val="98지급계획"/>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품목"/>
      <sheetName val="도"/>
      <sheetName val="의정부문예회관변경내역"/>
      <sheetName val="125PIECE"/>
      <sheetName val="부하(성남)"/>
      <sheetName val="설치원가"/>
      <sheetName val="건축2"/>
      <sheetName val="1. 시공측량"/>
      <sheetName val="설계명세서(선로)"/>
      <sheetName val="Data Validation"/>
      <sheetName val="_x005f_x0018__x005f_x0000_"/>
      <sheetName val="경비2내역"/>
      <sheetName val="근거 및 가정"/>
      <sheetName val="2 카드채권(대출포함)"/>
      <sheetName val="_x0018_?"/>
      <sheetName val="15년"/>
      <sheetName val="16년"/>
      <sheetName val="Sheet5"/>
      <sheetName val="납부내역총괄표 (수정)"/>
      <sheetName val="감액총괄표"/>
      <sheetName val="9GNG운반"/>
      <sheetName val="수종별수량 (2)"/>
      <sheetName val="구간별수량"/>
      <sheetName val="118.세금과공과"/>
      <sheetName val="수선비"/>
      <sheetName val="기초"/>
      <sheetName val="재무상태표"/>
      <sheetName val="총괄표"/>
      <sheetName val="합천내역"/>
      <sheetName val="전기단가조사서"/>
      <sheetName val="배수공"/>
      <sheetName val="공사비예산서(토목분)"/>
      <sheetName val="노동부"/>
      <sheetName val="선평원내역"/>
      <sheetName val="기둥(원형)"/>
      <sheetName val="위탁매매_1103"/>
      <sheetName val="자기매매_1103"/>
      <sheetName val="위탁매매_1109"/>
      <sheetName val="자기매매_1109"/>
      <sheetName val="_x005f_x0018_"/>
      <sheetName val="1.차입금"/>
      <sheetName val="choose"/>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ETC"/>
      <sheetName val="95하U$가격"/>
      <sheetName val="3.6.2남양주택배"/>
      <sheetName val="Manual"/>
      <sheetName val="Back Data 1"/>
      <sheetName val="__"/>
      <sheetName val="슬래԰"/>
      <sheetName val="슬래"/>
      <sheetName val="슬래렀"/>
      <sheetName val="슬래㰀"/>
      <sheetName val="슬래밀"/>
      <sheetName val="선급비용"/>
      <sheetName val="슬래　"/>
      <sheetName val="1월 예산"/>
      <sheetName val="슬래尀"/>
      <sheetName val="슬래⠀"/>
      <sheetName val="슬래"/>
      <sheetName val="슬래堌"/>
      <sheetName val="슬래䰀"/>
      <sheetName val="11월"/>
      <sheetName val="판가반영"/>
      <sheetName val="1월~9월"/>
      <sheetName val="BID"/>
      <sheetName val="식재품셈"/>
      <sheetName val="원가1"/>
      <sheetName val="원가2"/>
      <sheetName val="전선 및 전선관"/>
      <sheetName val="소총괄표"/>
      <sheetName val="아파트연면적비율(참고1)"/>
      <sheetName val="설산1.나"/>
      <sheetName val="본사S"/>
      <sheetName val="연습"/>
      <sheetName val="Weekly Progress(계장)"/>
      <sheetName val="Master"/>
      <sheetName val="Macro1"/>
      <sheetName val="해외 기술훈련비 (합계)"/>
      <sheetName val="접대비"/>
      <sheetName val="설문 평가"/>
      <sheetName val="최소가치(간편)-회계"/>
      <sheetName val="회사제시"/>
      <sheetName val="RAW"/>
      <sheetName val="수량산출내역1115"/>
      <sheetName val="최적단면"/>
      <sheetName val="슬래퀀"/>
      <sheetName val="슬래簀"/>
      <sheetName val="슬래瀀"/>
      <sheetName val="BD%_70s"/>
      <sheetName val="특외대"/>
      <sheetName val="슬래鰀"/>
      <sheetName val="슬래뀀"/>
      <sheetName val="전체철근집계"/>
      <sheetName val="명단원자료(이전)"/>
      <sheetName val="기초정보"/>
      <sheetName val="실행기성 갑지"/>
      <sheetName val="Eq. Mobilization"/>
      <sheetName val="약품공급2"/>
      <sheetName val="소야공정계획표"/>
      <sheetName val="#1) 투자 구분"/>
      <sheetName val="견적"/>
      <sheetName val="U_TYPE_1_"/>
      <sheetName val="설치자재"/>
      <sheetName val="종단계산"/>
      <sheetName val="산출근거(S4)"/>
      <sheetName val="화전내"/>
      <sheetName val="sheet6"/>
      <sheetName val="공정"/>
      <sheetName val="인수기간별S"/>
      <sheetName val="본부유지율"/>
      <sheetName val="4-2물건누계"/>
      <sheetName val="자동차추정자료"/>
      <sheetName val="손해감소유형"/>
      <sheetName val="7"/>
      <sheetName val="을-ATYPE"/>
      <sheetName val="입찰내역_발주처_양식"/>
      <sheetName val="Data_Validation"/>
      <sheetName val="품목코드표"/>
      <sheetName val="Bond"/>
      <sheetName val="TYPE-1"/>
      <sheetName val="BQ"/>
      <sheetName val="Basic"/>
      <sheetName val="gr_val"/>
      <sheetName val="gr_sum"/>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부서별집계표"/>
      <sheetName val="금년실적"/>
      <sheetName val="B-1.기본정보"/>
      <sheetName val="원본"/>
      <sheetName val="要員用master"/>
      <sheetName val="TB"/>
      <sheetName val="PL"/>
      <sheetName val="CS"/>
      <sheetName val="예산계정INDEX"/>
      <sheetName val="환율change"/>
      <sheetName val="일반관리비"/>
      <sheetName val="보고서"/>
      <sheetName val="항목"/>
      <sheetName val="대투_보관자료 변경"/>
      <sheetName val="내수자재"/>
      <sheetName val="表21_净利润夐#奜#"/>
      <sheetName val="MAT"/>
      <sheetName val="기계경비"/>
      <sheetName val="준검 내역서"/>
      <sheetName val="대전-교대(A1-A2)"/>
      <sheetName val="제-노임"/>
      <sheetName val="N賃率-職"/>
      <sheetName val="조도계산서 (도서)"/>
      <sheetName val="선택창"/>
      <sheetName val="C1.3.1"/>
      <sheetName val="외주현황.wq1"/>
      <sheetName val="13.포장용역비표준"/>
      <sheetName val="9.가공부자재표준"/>
      <sheetName val="8.ROLL표준(TSW)"/>
      <sheetName val="4.톤당조관량표준"/>
      <sheetName val="5.조관부자재표준"/>
      <sheetName val="Back_Data_1"/>
      <sheetName val="※유형구분분류"/>
      <sheetName val="부대공Ⅱ"/>
      <sheetName val="입찰내역 Ĉ_x0000__x0000_ᇆ"/>
      <sheetName val="입찰내역 Ĉ_x0000__x0000_ᇆ"/>
      <sheetName val="정보화기기매출"/>
      <sheetName val="RE"/>
      <sheetName val="FP"/>
      <sheetName val="손익실적"/>
      <sheetName val="손익실적(매출원가)"/>
      <sheetName val="당년사별실적"/>
      <sheetName val="VXXXX"/>
      <sheetName val="탄산"/>
      <sheetName val="IS"/>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2013.2월 연결대상"/>
      <sheetName val="BS_Package_내부거래"/>
      <sheetName val="PL_Package_내부거래"/>
      <sheetName val="EPOXY"/>
      <sheetName val="2-1.강사료,교통비 지급명세"/>
      <sheetName val="※类型区分分类"/>
      <sheetName val="compare2"/>
      <sheetName val="Krw"/>
      <sheetName val="BS"/>
      <sheetName val="추정pl"/>
      <sheetName val="KEY CODE"/>
      <sheetName val="첨부1(손익관리)"/>
      <sheetName val="카메라2"/>
      <sheetName val="카메라1"/>
      <sheetName val="첨부11(기계정지개선)"/>
      <sheetName val="카메라3"/>
      <sheetName val="카메라-생산실적"/>
      <sheetName val="카메라-생산실적분석"/>
      <sheetName val="予算実績管理現況"/>
      <sheetName val="FA-LISTING"/>
      <sheetName val="고정자산-회사제시"/>
      <sheetName val="해외_기술훈련비_(합계)"/>
      <sheetName val="118_세금과공과"/>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기초자료"/>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code"/>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전기"/>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기본"/>
      <sheetName val="10월_vs_12월_채권잔액"/>
      <sheetName val="Rev. Recon 1"/>
      <sheetName val="1.고객불만건수"/>
      <sheetName val="1.변경범위"/>
      <sheetName val="表21_净利润墨-닑⿕"/>
      <sheetName val="TO"/>
      <sheetName val="C2121"/>
      <sheetName val="C2123"/>
      <sheetName val="C2124"/>
      <sheetName val="C2125"/>
      <sheetName val="C2127"/>
      <sheetName val="C2122"/>
      <sheetName val="7.Utility Analysis"/>
      <sheetName val="Operational Activities"/>
      <sheetName val="대투_보관자료_변경"/>
      <sheetName val="상품입력"/>
      <sheetName val="월별자료"/>
      <sheetName val="Index"/>
      <sheetName val="설계조건"/>
      <sheetName val="6월 공嚺㓶가"/>
      <sheetName val="F 월별기성수금현황 "/>
      <sheetName val="98수문일위"/>
      <sheetName val="수량산출서 갑지"/>
      <sheetName val="기초견적가"/>
      <sheetName val="TANK"/>
      <sheetName val="조건표"/>
      <sheetName val="결과조달"/>
      <sheetName val="견적대비표"/>
      <sheetName val="포장복구집계"/>
      <sheetName val="간선계산"/>
      <sheetName val="AS복구"/>
      <sheetName val="2000년1차"/>
      <sheetName val="데이타"/>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청천내"/>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자재대"/>
      <sheetName val="조명율표"/>
      <sheetName val="원가"/>
      <sheetName val="공정코드"/>
      <sheetName val="토공"/>
      <sheetName val="총괄-1"/>
      <sheetName val="도급"/>
      <sheetName val="포장공"/>
      <sheetName val="설 계"/>
      <sheetName val="현경"/>
      <sheetName val="단가대비표"/>
      <sheetName val="기계"/>
      <sheetName val="정화조"/>
      <sheetName val="토목"/>
      <sheetName val="부산제일극장"/>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날개수량1.5"/>
      <sheetName val="1"/>
      <sheetName val="EP0618"/>
      <sheetName val="공사비_NDE"/>
      <sheetName val="도급예산내역서봉투"/>
      <sheetName val="공사원가계산서"/>
      <sheetName val="설계산출표지"/>
      <sheetName val="도급예산내역서총괄표"/>
      <sheetName val="을부담운반비"/>
      <sheetName val="운반비산출"/>
      <sheetName val="현장경비"/>
      <sheetName val="세금자료"/>
      <sheetName val="MTP"/>
      <sheetName val="배수내역"/>
      <sheetName val="수목단가"/>
      <sheetName val="시설수량표"/>
      <sheetName val="식재수량표"/>
      <sheetName val="CAT_5"/>
      <sheetName val="FitOutConfCentre"/>
      <sheetName val="배열수식"/>
      <sheetName val="sum_x0008__x0000__x000d__x0000__x0006__x0000_"/>
      <sheetName val="Ѐ܀ऀ܀؀਀؀Ԁ̀Ѐ̀Ѐࠀ܀ఀ؀܀"/>
      <sheetName val="숨김"/>
      <sheetName val="표시트"/>
      <sheetName val="カテゴリ表"/>
      <sheetName val="카드채권(대출포함)"/>
      <sheetName val="공통"/>
      <sheetName val="T6-6(7)"/>
      <sheetName val="갑지"/>
      <sheetName val="터널전기"/>
      <sheetName val="CF表示組替表"/>
      <sheetName val="토목주소"/>
      <sheetName val="프랜트면허"/>
      <sheetName val="I一般比"/>
      <sheetName val="1. 작성방식"/>
      <sheetName val="코드"/>
      <sheetName val="4.1 월별 에너지 사용량"/>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M&amp;Q Lead"/>
      <sheetName val="코드관리"/>
      <sheetName val="전기요금 산출내역"/>
      <sheetName val="97손익계획"/>
      <sheetName val="가정"/>
      <sheetName val="공시용PL"/>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오류항목"/>
      <sheetName val="계좌정보"/>
      <sheetName val="기초정보 코드"/>
      <sheetName val="안산기계장치"/>
      <sheetName val="견적을지"/>
      <sheetName val="数据有效性"/>
      <sheetName val="Worker List"/>
      <sheetName val="GB-IC Villingen GG"/>
      <sheetName val="MC&amp;다변화"/>
      <sheetName val="Library"/>
      <sheetName val="BM_NEW2"/>
      <sheetName val="기본일위"/>
      <sheetName val="TOWER 12TON"/>
      <sheetName val="TOWER 10TON"/>
      <sheetName val="JIB CRANE,HOIST"/>
      <sheetName val="설비등록׃⼫"/>
      <sheetName val="설비등록_x0010__x0000_"/>
      <sheetName val="_x0018__"/>
      <sheetName val="기성현황집계표"/>
      <sheetName val="중기일위대가"/>
      <sheetName val="특수선일위대가"/>
      <sheetName val="호남본"/>
      <sheetName val="support"/>
      <sheetName val="공시용CF"/>
      <sheetName val="月度設定"/>
      <sheetName val="3.일반사상"/>
      <sheetName val="외부자료"/>
      <sheetName val="목록!"/>
      <sheetName val="마스터0919"/>
      <sheetName val="슬래_xd800_"/>
      <sheetName val="표)CFT장 조직별 배분"/>
      <sheetName val="기술분류체계"/>
      <sheetName val="Remark"/>
      <sheetName val="20180214 P&amp;T"/>
      <sheetName val="Ref. 중점 추진 과제별 상세"/>
      <sheetName val="작성요령"/>
      <sheetName val="7상품수"/>
      <sheetName val="STANDARD"/>
      <sheetName val="유효성검사"/>
      <sheetName val="그룹자료"/>
      <sheetName val="임율자료"/>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공통부대비"/>
      <sheetName val="1월"/>
      <sheetName val="체신주조서"/>
      <sheetName val="_x005f_x005f_x005f_x0018__x005f_x005f_x005f_x0000_"/>
      <sheetName val="_x005f_x0018_?"/>
      <sheetName val="분석가정"/>
      <sheetName val="_x005f_x0018__"/>
      <sheetName val="000000"/>
      <sheetName val="Exchange rate"/>
      <sheetName val="pg15"/>
      <sheetName val="2.6 三无 (2)"/>
      <sheetName val="노임단가(공사)"/>
      <sheetName val="RES"/>
      <sheetName val="Month-Report"/>
      <sheetName val="Desal-E&amp;I"/>
      <sheetName val="선택지"/>
      <sheetName val="Congfig"/>
      <sheetName val="Bank code"/>
      <sheetName val="총수율"/>
      <sheetName val="11"/>
      <sheetName val="Drop-down RAW"/>
      <sheetName val="CODE生成机"/>
      <sheetName val="조직필터"/>
      <sheetName val="산자사 운전용품"/>
      <sheetName val="6월_공嚺㓶가"/>
      <sheetName val="드롭다운"/>
      <sheetName val="10매출"/>
      <sheetName val="시험장S자로가로등공사"/>
      <sheetName val="일위대가목차"/>
      <sheetName val="전기자료"/>
      <sheetName val="Sheet10"/>
      <sheetName val="A(Rev.3)"/>
      <sheetName val="Sheet17"/>
      <sheetName val="집계"/>
      <sheetName val="경상직원"/>
      <sheetName val="생산성(2차)"/>
      <sheetName val="요약(1차)"/>
      <sheetName val="한계원가"/>
      <sheetName val="1-1"/>
      <sheetName val="일위대가(목록)"/>
      <sheetName val="재료비"/>
      <sheetName val="견적내역서"/>
      <sheetName val="6호기"/>
      <sheetName val="BATCH"/>
      <sheetName val="wall"/>
      <sheetName val="기성"/>
      <sheetName val="협가표"/>
      <sheetName val="지장물C"/>
      <sheetName val="DB"/>
      <sheetName val="교량하부공"/>
      <sheetName val="1~9 하중계산"/>
      <sheetName val="공통비_x0000__x0000_ʯ"/>
      <sheetName val="공통비_x0000_í遘̩"/>
      <sheetName val="7_공사비집_x0000__x0000_Ā_x0000__x0005__x0000_翸_x0000_"/>
      <sheetName val="기초단가"/>
      <sheetName val="파일의이용"/>
      <sheetName val="부대공사총괄"/>
      <sheetName val="건축공사집계표"/>
      <sheetName val="방배동내역 (총괄)"/>
      <sheetName val="첨부#2.Cash Flow(현장작성)"/>
      <sheetName val="가설공사내역"/>
      <sheetName val="401"/>
      <sheetName val="1공구산출내역서"/>
      <sheetName val="BSD (2)"/>
      <sheetName val="총괄집계표"/>
      <sheetName val="합계표"/>
      <sheetName val="1.수인터널"/>
      <sheetName val="입찰내역 Ĉ"/>
      <sheetName val="증감대비"/>
      <sheetName val="공종단가"/>
      <sheetName val="산출"/>
      <sheetName val="_x005f_x0000___x0000__x0000__x0005__x0000_㴐ኰ"/>
      <sheetName val="_x005f_x0000___x0000__x0000__x0005__x0000_움ᕕ"/>
      <sheetName val="단기차입금(200006)"/>
      <sheetName val="작성양식"/>
      <sheetName val="有型区分分类"/>
      <sheetName val="업무 분류(Category)"/>
      <sheetName val="master(ZH)"/>
      <sheetName val="무형자산 LS11"/>
      <sheetName val="Global"/>
      <sheetName val="3.공통공사대비"/>
      <sheetName val="2002년12월"/>
      <sheetName val="현장관리비 산출내역"/>
      <sheetName val="일일투입집계표"/>
      <sheetName val="평가데이터"/>
      <sheetName val="Macro3"/>
      <sheetName val="hiddenSheet"/>
      <sheetName val="euc"/>
      <sheetName val="진행 DATA (2)"/>
      <sheetName val="_x005f_x005f_x005f_x0000__x005f_x005f_x005f_x0000_"/>
      <sheetName val="Cntmrs"/>
      <sheetName val="$bhp"/>
      <sheetName val="업무분장 "/>
      <sheetName val="7300-1000.11"/>
      <sheetName val="7300-1000_11"/>
      <sheetName val="기준Data"/>
      <sheetName val="PJT 현황"/>
      <sheetName val="VNHA"/>
      <sheetName val="대차대조표-공시형"/>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STRAT PLAN WKSHT"/>
      <sheetName val="Sales Plan &amp; other"/>
      <sheetName val="ConsolidateUSD"/>
      <sheetName val="STRAT_PLAN_WKSHT"/>
      <sheetName val="Sales_Plan_&amp;_other"/>
      <sheetName val="ref"/>
      <sheetName val="drop downs"/>
      <sheetName val="Diesel Price "/>
      <sheetName val="Basic Information"/>
      <sheetName val="_x005f_x005f_x005f_x0000__x005f"/>
      <sheetName val="소주(苏州)"/>
      <sheetName val="수정양식"/>
      <sheetName val="#1 Basic"/>
      <sheetName val="만기"/>
      <sheetName val="월별비교(물리)"/>
      <sheetName val="sum_x0008_"/>
      <sheetName val="항목(1)"/>
      <sheetName val="BOOK4"/>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갑지1"/>
      <sheetName val="지급제한자"/>
      <sheetName val="NCR_HEC_6 Opens"/>
      <sheetName val="NCR_HEC_4 Open &amp; Vendor_2 Opens"/>
      <sheetName val="견적 맵"/>
      <sheetName val="JT3.0견적-구1"/>
      <sheetName val="Dropbox 목록"/>
      <sheetName val="필요면적"/>
      <sheetName val="아산추가1220"/>
      <sheetName val="월간공정표(04월))"/>
      <sheetName val="정공공사"/>
      <sheetName val="시스템 개요 유효값"/>
      <sheetName val="1TL종점(1)"/>
      <sheetName val="관리자"/>
      <sheetName val="640ꠌ᜹렀㣃씃"/>
      <sheetName val="640ꠏ᜹쀀씃"/>
      <sheetName val="문의내용 카테고리 분류(수정X)"/>
      <sheetName val="미계약2"/>
      <sheetName val="Sheet475"/>
      <sheetName val="(참조)"/>
      <sheetName val="Investment Category"/>
      <sheetName val="구분 Table"/>
      <sheetName val="회사전체"/>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MASTER_APP1"/>
      <sheetName val="Cond__Inseguros1"/>
      <sheetName val="Comp__Inseguros1"/>
      <sheetName val="Base_de_Datos1"/>
      <sheetName val="3YP2016-Bottom_up1"/>
      <sheetName val="Farol_Acciones1"/>
      <sheetName val="Lista_de_datos1"/>
      <sheetName val="FornecM_Check1"/>
      <sheetName val="Unidades_SAC-REVENDA3"/>
      <sheetName val="Clasif_1"/>
      <sheetName val="Lista_de_Entrenamientos1"/>
      <sheetName val="Supply_Cost_Centers1"/>
      <sheetName val="[손익기01_XL??DePara1"/>
      <sheetName val="Farol_Metas1"/>
      <sheetName val="Lista_CI1"/>
      <sheetName val="2_카드채권(대출포함)1"/>
      <sheetName val="Mod_Relac_1"/>
      <sheetName val="Estratificación_AI1"/>
      <sheetName val="condicion_inseguras1"/>
      <sheetName val="Actos_Inseguros1"/>
      <sheetName val="Control_de_incidentes1"/>
      <sheetName val="Plan_de_Acción1"/>
      <sheetName val="_DD_List1"/>
      <sheetName val="Share_Price_2002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7_(2)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09~10년_매출계획2"/>
      <sheetName val="1_MDF1공장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BEP_加薪_KPI1"/>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lassification_分类4"/>
      <sheetName val="tab_STATUS_DO_PROCESSO_4"/>
      <sheetName val="Perf__Plan__Diário14"/>
      <sheetName val="In_(2)4"/>
      <sheetName val="__한국_AMP_ASP-23_판매가격__4"/>
      <sheetName val="제조원가_원단위_분석4"/>
      <sheetName val="종합표양식(품의_&amp;_입고)_24"/>
      <sheetName val="원가관리_(동월대비)4"/>
      <sheetName val="b_balju_(2)4"/>
      <sheetName val="2-2_매출분석4"/>
      <sheetName val="몰드시스템_리스트4"/>
      <sheetName val="11_외화채무증권(AFS,HTM)084"/>
      <sheetName val="13_감액TEST_084"/>
      <sheetName val="12년_CF(9월)4"/>
      <sheetName val="중기조종사_단위단가4"/>
      <sheetName val="6PILE__(돌출)4"/>
      <sheetName val="Sheet1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Data_validation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97_사업추정(WEKI)2"/>
      <sheetName val="Tong_hop2"/>
      <sheetName val="95_1_1이후취득자산(숨기기상태)2"/>
      <sheetName val="6월_공정외주2"/>
      <sheetName val="입출재고현황_(2)2"/>
      <sheetName val="TRE_TABLE2"/>
      <sheetName val="입찰내역_발주처_양식2"/>
      <sheetName val="POC_LIST2"/>
      <sheetName val="turnover_reason퇴직사유2"/>
      <sheetName val="SKU_Basic_Data2"/>
      <sheetName val="Entity_Target2"/>
      <sheetName val="DETALLE_MENSUAL2"/>
      <sheetName val="Drop-down_List1"/>
      <sheetName val="by_DD1"/>
      <sheetName val="VALIDACION_DE_DATOS1"/>
      <sheetName val="Jul-Sep_Actual_cost_(2)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도급)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CC_Down_load_07165"/>
      <sheetName val="변경실행(2차)_5"/>
      <sheetName val="나_출고5"/>
      <sheetName val="나_입고5"/>
      <sheetName val="09년_인건비(속리산)5"/>
      <sheetName val="합산목표(감가+57_5)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기성청구_공문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表21_净利润调节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sum1_(2)4"/>
      <sheetName val="3_바닥판설계4"/>
      <sheetName val="6월_공정외주4"/>
      <sheetName val="2_대외공문4"/>
      <sheetName val="2_총괄표4"/>
      <sheetName val="입출재고현황_(2)4"/>
      <sheetName val="504전기실_동부하-L4"/>
      <sheetName val="OUTER_AREA(겹침없음)4"/>
      <sheetName val="EL_표면적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Assign"/>
      <sheetName val="합잔_역사"/>
      <sheetName val="01현금및현금성자산(ok)"/>
      <sheetName val="상불"/>
      <sheetName val="네고14"/>
      <sheetName val="관리1"/>
      <sheetName val="연체리스료"/>
      <sheetName val="control sheet"/>
      <sheetName val="대환취급"/>
      <sheetName val="SS20"/>
      <sheetName val="SS10"/>
      <sheetName val="工완성공사율"/>
      <sheetName val="01_02월_성B_x0000_"/>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상반기손익차2총괄"/>
      <sheetName val="철거산출근거"/>
      <sheetName val="OUTER_A՜_x0000_缀_x0000__x0000__x0000_尀빙끯"/>
      <sheetName val="자판실행"/>
      <sheetName val="C1ㅇ"/>
      <sheetName val="단가조정"/>
      <sheetName val="_x005f_x0000_"/>
      <sheetName val="기타수지&amp;특별손익_ﹴÕ"/>
      <sheetName val="NG Item"/>
      <sheetName val="504전기실_Ç_x0000_Ԁ_x0000_瀀"/>
      <sheetName val="504전기실_Ç_x0000_Ԁ_x0000_退"/>
      <sheetName val="504전기실_壇멿︀ⳕԯ"/>
      <sheetName val="운반"/>
      <sheetName val="유리단가"/>
      <sheetName val="오스피셔스제사차"/>
      <sheetName val="Project Count"/>
      <sheetName val="Index1"/>
      <sheetName val="STRAT_PLAN_WKSHT1"/>
      <sheetName val="Sales_Plan_&amp;_other1"/>
      <sheetName val="drop_downs"/>
      <sheetName val="손익계산서"/>
      <sheetName val="2_실행ﶻĉ_x0000_"/>
      <sheetName val="2_실행䔭疖꜀"/>
      <sheetName val="2_실행ﶻ_x001e__x0000_"/>
      <sheetName val="PAD_TR보호대기초1"/>
      <sheetName val="1__시공측량1"/>
      <sheetName val="납부내역총괄표_(수정)1"/>
      <sheetName val="수종별수량_(2)1"/>
      <sheetName val="Weekly_Progress(계장)1"/>
      <sheetName val="근거_및_가정1"/>
      <sheetName val="1_차입금1"/>
      <sheetName val="부대시행1_(2)1"/>
      <sheetName val="3_6_2남양주택배1"/>
      <sheetName val="설산1_나1"/>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2_주요계수총괄2"/>
      <sheetName val="Project_Brief2"/>
      <sheetName val="P_M_별3"/>
      <sheetName val="단면_(2)2"/>
      <sheetName val="1_본사계정별2"/>
      <sheetName val="Facility_Information2"/>
      <sheetName val="PAD_TR보호대기초2"/>
      <sheetName val="1__시공측량2"/>
      <sheetName val="납부내역총괄표_(수정)2"/>
      <sheetName val="수종별수량_(2)2"/>
      <sheetName val="Weekly_Progress(계장)2"/>
      <sheetName val="근거_및_가정2"/>
      <sheetName val="1_차입금2"/>
      <sheetName val="부대시행1_(2)2"/>
      <sheetName val="118_세금과공과2"/>
      <sheetName val="3_6_2남양주택배2"/>
      <sheetName val="설산1_나2"/>
      <sheetName val="날개벽(시점좌측)"/>
      <sheetName val="자금_제_x0000__x0000_Ԁ_x0000_"/>
      <sheetName val="Back_Data_12"/>
      <sheetName val="1월_예산1"/>
      <sheetName val="_견적서1"/>
      <sheetName val="해외_기술훈련비_(합계)2"/>
      <sheetName val="설문_평가1"/>
      <sheetName val="전선_및_전선관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부대내역"/>
      <sheetName val="NKC (final)"/>
      <sheetName val="날개벽수량표"/>
      <sheetName val="받을어음"/>
      <sheetName val="역T형옹벽(3.0)"/>
      <sheetName val="외상매출금현황-수정분 A2"/>
      <sheetName val="504전기실_x0000__x0000__x0001_Ԁ_x0000_"/>
      <sheetName val="기준재고"/>
      <sheetName val="수액원료4"/>
      <sheetName val="2.FM Fee_2차년도"/>
      <sheetName val="3.감가장비"/>
      <sheetName val="단가조사표"/>
      <sheetName val="_x005f_x005f_x005f_x005f_x005f_x005f_x005f_x0018__x005f"/>
      <sheetName val="_x005f_x005f_x005f_x0018__"/>
      <sheetName val="국내_x0000__x0000_"/>
      <sheetName val="이름표"/>
      <sheetName val="대구은행"/>
      <sheetName val="원재료"/>
      <sheetName val="비품"/>
      <sheetName val="PF 현황(11년12월)"/>
      <sheetName val="Sensitivity and GC Value"/>
      <sheetName val="지급어음"/>
      <sheetName val="공종별집계"/>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생산"/>
      <sheetName val="간접비"/>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Bank_code"/>
      <sheetName val="Drop-down_RAW"/>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001"/>
      <sheetName val="노원열병합  건축공사기성내역서"/>
      <sheetName val="7_공사비집"/>
      <sheetName val="참고3.DATA"/>
      <sheetName val="__Dscljh_c_EXCEL________1_96__2"/>
      <sheetName val="조도"/>
      <sheetName val="_Cash_Flow(자_x0000__x0000_"/>
      <sheetName val="수량산출서 (2)"/>
      <sheetName val="공기연장현황"/>
      <sheetName val="토공(우물통,기타) "/>
      <sheetName val="건축갑지"/>
      <sheetName val="건축내역서"/>
      <sheetName val="견적보고서"/>
      <sheetName val="6F8"/>
      <sheetName val="입찰내역 _x0000__x0000__x0000__x0001_Ԁ_x0000_"/>
      <sheetName val="원가관리_(동월대-_x0000_Ԁ"/>
      <sheetName val="FAB별"/>
      <sheetName val="tifico"/>
      <sheetName val="6PILE__(Y_x0000__x0000_"/>
      <sheetName val="1.설계기준"/>
      <sheetName val="첨부1-2. 증감사유내역서(을)"/>
      <sheetName val="91"/>
      <sheetName val="생산1-2"/>
      <sheetName val="생산1-1"/>
      <sheetName val="매출계획"/>
      <sheetName val="품의서개정(갑)"/>
      <sheetName val="10.예산 및 원가 계획(02년)"/>
      <sheetName val="총 원가계산"/>
      <sheetName val="신당동집계표"/>
      <sheetName val="통က_x0000_"/>
      <sheetName val="6PILE__(剙_x0010__x0000_"/>
      <sheetName val="합산목표(감가+5_x0000__x0000_Ԁ_x0000_䀀"/>
      <sheetName val="식재총괄"/>
      <sheetName val="1711월"/>
      <sheetName val="OH _x000f__x0000__x000c__x0000__x0006__x0000__x0005__x0000__x000c__x0000_"/>
      <sheetName val="_x0000__x0004__x0000__x0002__x0000__x0002__x0000__x0005__x0000__x0008__x0000_"/>
      <sheetName val="ࠀ฀က฀Ԁ"/>
      <sheetName val="OH _x000f_"/>
      <sheetName val="____"/>
      <sheetName val="Ref. Spec Review 양식"/>
      <sheetName val="Ref. 시험항목 테이블"/>
      <sheetName val="Ref. Search Result 테이블"/>
      <sheetName val="Basic_Information"/>
      <sheetName val="Exchange_rate"/>
      <sheetName val="견적서"/>
      <sheetName val="증감내역서"/>
      <sheetName val="단면치수"/>
      <sheetName val="OUTER_A՜"/>
      <sheetName val="_x005f_x0000__"/>
      <sheetName val="공통비"/>
      <sheetName val="자금_제"/>
      <sheetName val="504전기실"/>
      <sheetName val="유효성 목록"/>
      <sheetName val="드롭다운(수정금지)"/>
      <sheetName val="골조"/>
      <sheetName val="집계확_x0000_"/>
      <sheetName val="입찰내역 _x0000_⊍_x0000__x0000_∀的"/>
      <sheetName val="암거날개벽"/>
      <sheetName val="물가대비표"/>
      <sheetName val="Process Li"/>
      <sheetName val="7_Utility_Analysis1"/>
      <sheetName val="Operational_Activities1"/>
      <sheetName val="4월25일실행"/>
      <sheetName val="경계석,골재외 (2)"/>
      <sheetName val="철거공사1"/>
      <sheetName val="공사"/>
      <sheetName val="PH 5"/>
      <sheetName val="bar chart-rev"/>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이자"/>
      <sheetName val="산자사_운전용품"/>
      <sheetName val="업무_분류(Category)"/>
      <sheetName val="3_일반사상"/>
      <sheetName val="#1_Basic"/>
      <sheetName val="1_종합손익(주택,绘ÿ헾⽊"/>
      <sheetName val="sum "/>
      <sheetName val="단가산출서"/>
      <sheetName val="1.설계조건"/>
      <sheetName val="inter"/>
      <sheetName val="UPA(Part C,D,E,G,H)"/>
      <sheetName val="UPA(Part F)"/>
      <sheetName val="Materials"/>
      <sheetName val="일위대가 (Part C,D,E,G,H)"/>
      <sheetName val="Insulation_Utl_Off"/>
      <sheetName val="Note_Piping"/>
      <sheetName val="실행"/>
      <sheetName val="원가관리_(동월대-"/>
      <sheetName val="CERTIFICATE"/>
      <sheetName val="방배2E"/>
      <sheetName val="P-J"/>
      <sheetName val="本月预计"/>
      <sheetName val="1)추진현황"/>
      <sheetName val="매출회전"/>
      <sheetName val="TMPA"/>
      <sheetName val="소방사항"/>
      <sheetName val="ALK_Chi tiết công nợ"/>
      <sheetName val="Parem"/>
      <sheetName val="CHITIET VL-NC-TT1p"/>
      <sheetName val="TONGKE3p"/>
      <sheetName val="토지조서(원본)"/>
      <sheetName val="B05"/>
      <sheetName val="B07"/>
      <sheetName val="A02"/>
      <sheetName val="A04"/>
      <sheetName val="A13"/>
      <sheetName val="B08"/>
      <sheetName val="B10"/>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FORM4"/>
      <sheetName val="FORM1"/>
      <sheetName val="FORM2"/>
      <sheetName val="FORM3"/>
      <sheetName val="FORM5"/>
      <sheetName val="FORM10"/>
      <sheetName val="FORM15"/>
      <sheetName val="FORM16"/>
      <sheetName val="main"/>
      <sheetName val="무역한도관리"/>
      <sheetName val="Sheet16"/>
      <sheetName val="Planilha_relts??eos7"/>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23기-3분기결산PL"/>
      <sheetName val="20년 동일기간 소테마"/>
      <sheetName val="연결조정사항(2019)"/>
      <sheetName val="TLoss"/>
      <sheetName val="0304"/>
      <sheetName val="예총"/>
      <sheetName val="1__작성방식1"/>
      <sheetName val="표)CFT장_조직별_배분1"/>
      <sheetName val="20180214_P&amp;T1"/>
      <sheetName val="Ref__중점_추진_과제별_상세1"/>
      <sheetName val="Bank_code1"/>
      <sheetName val="Drop-down_RAW1"/>
      <sheetName val="Basic_Information1"/>
      <sheetName val="Exchange_rate1"/>
      <sheetName val="NG_Item"/>
      <sheetName val="Ref__Spec_Review_양식"/>
      <sheetName val="Ref__시험항목_테이블"/>
      <sheetName val="Ref__Search_Result_테이블"/>
      <sheetName val="TOWER_12TON"/>
      <sheetName val="TOWER_10TON"/>
      <sheetName val="JIB_CRANE,HOIST"/>
      <sheetName val="07.01"/>
      <sheetName val="설계내역양식"/>
      <sheetName val="경영비율 "/>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경영비율_"/>
      <sheetName val="Dropbox_목록"/>
      <sheetName val="간접경상비"/>
      <sheetName val="유림콘도"/>
      <sheetName val="Ⅴ-2.공종별내역"/>
      <sheetName val="제조원가_원단_x0000_ǻ_x0000_"/>
      <sheetName val="Menu_Link"/>
      <sheetName val="계정정보"/>
      <sheetName val="기준정보基准信息参考"/>
      <sheetName val="4월 매출"/>
      <sheetName val="2005조관부자재표준"/>
      <sheetName val="2005공정별직접노무비표준"/>
      <sheetName val="2005공정별전력비표준"/>
      <sheetName val="2005도금부자재표준"/>
      <sheetName val="2005톤당조관량표준"/>
      <sheetName val="2005인발표준"/>
      <sheetName val="Stop"/>
      <sheetName val="Accueil"/>
      <sheetName val="C61X-BOM"/>
      <sheetName val="공사비지급"/>
      <sheetName val="SPT vs PHI"/>
      <sheetName val="사업단위"/>
      <sheetName val="품목리스트"/>
      <sheetName val="기본사항"/>
      <sheetName val="A(Rev_3)1"/>
      <sheetName val="1~9_하중계산"/>
      <sheetName val="504전기실Ԁ"/>
      <sheetName val="BSD_(2)"/>
      <sheetName val="시스템_개요_유효값"/>
      <sheetName val="전기요금_산출내역"/>
      <sheetName val="_x005f_x0000__㴐ኰ"/>
      <sheetName val="_x005f_x0000__움ᕕ"/>
      <sheetName val="2_실행ﶻ"/>
      <sheetName val="합산목표(감가+5"/>
      <sheetName val="504전기실__x0000_Ԁ_x0000_"/>
      <sheetName val="504전기실__x0000_Ԁ_x0000_က"/>
      <sheetName val="경영혁신본부"/>
      <sheetName val="F4-F7"/>
      <sheetName val="Supplement2"/>
      <sheetName val="类别"/>
      <sheetName val="(실사조정)총괄"/>
      <sheetName val="CD-실적"/>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기본값"/>
      <sheetName val="퇴직사유"/>
      <sheetName val="운영경비 세부작성근거"/>
      <sheetName val="카테고리 분류 (수정X)"/>
      <sheetName val="3.판관비명세서"/>
      <sheetName val="단기대여금"/>
      <sheetName val="장기대여금"/>
      <sheetName val="MTP1"/>
      <sheetName val="504전기실_Ç"/>
      <sheetName val="입찰내역 "/>
      <sheetName val="견적 (2)"/>
      <sheetName val="변동률산출"/>
      <sheetName val="완성차 미수금"/>
      <sheetName val="토지평가조서(발송용)"/>
      <sheetName val="직종부호"/>
      <sheetName val="97노임단가"/>
      <sheetName val="입력란"/>
      <sheetName val="L형옹벽"/>
      <sheetName val="물가정보"/>
      <sheetName val="정부노임"/>
      <sheetName val="입찰내역"/>
      <sheetName val="ITB COST"/>
      <sheetName val="T13(P68~72,78)"/>
      <sheetName val="종합표양식(품의좲_xdd02_쒥⠀쮎_x001d__x0000__x0000_"/>
      <sheetName val="6PILE__(돌출_x0000_"/>
      <sheetName val="수량이동"/>
      <sheetName val="단양 00 아파트-세부내역"/>
      <sheetName val="▶ 일일출역 집계_20210819143316"/>
      <sheetName val="Rate Analysis"/>
      <sheetName val="EE-PROP"/>
      <sheetName val="집계표(OPTION)"/>
      <sheetName val="일위"/>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anaysis_sheet"/>
      <sheetName val="주관사업"/>
      <sheetName val="자료입력"/>
      <sheetName val="OH_Cost경비(배부呸2닑"/>
      <sheetName val="장비명"/>
      <sheetName val="Ext. Stone-P"/>
      <sheetName val="Process Li 鸴"/>
      <sheetName val="ENE-CAL"/>
      <sheetName val="⑤항목별2"/>
      <sheetName val="산출기준(파견전산실)"/>
      <sheetName val="보빈규격"/>
      <sheetName val="__한국_AMP_ASP-23_판매가격_롟"/>
      <sheetName val="기타코드"/>
      <sheetName val="2014"/>
      <sheetName val="2018"/>
      <sheetName val="DRUM"/>
      <sheetName val="제주환경순환센터"/>
      <sheetName val="참고(3)고정비"/>
      <sheetName val="Requirement(Work Crew)"/>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실행내역서 "/>
      <sheetName val="2.Consideration sheet"/>
      <sheetName val="3. Export"/>
      <sheetName val="목록구분"/>
      <sheetName val="다목적갑"/>
      <sheetName val="Warranty"/>
      <sheetName val="본사공가현황"/>
      <sheetName val="Cash2"/>
      <sheetName val="Z"/>
      <sheetName val="SAP_Role"/>
      <sheetName val="cctr"/>
      <sheetName val="계정_H100"/>
      <sheetName val="계정_1000"/>
      <sheetName val="계정_7000"/>
      <sheetName val="계정_8000"/>
      <sheetName val="AP_H100"/>
      <sheetName val="AP_1000"/>
      <sheetName val="AP_7000"/>
      <sheetName val="AP_8000"/>
      <sheetName val="예산관리대장"/>
      <sheetName val="Xunit (단위환산)"/>
      <sheetName val="책임준비금"/>
      <sheetName val="@공통코드"/>
      <sheetName val="CIP"/>
      <sheetName val=" Drop"/>
      <sheetName val="_x005f_x005f_x005f_x0018_"/>
      <sheetName val="입찰내역 Ĉ_x005f_x0000__x005f_x0000_ᇆ"/>
      <sheetName val="입찰내역 Ĉ_x005f_x0000__x005f_x0000_ᇆ"/>
      <sheetName val="_x005f_x005f_x005f_x005f_x005f_x005f_x005f_x0000__x005f"/>
      <sheetName val="기준정보"/>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__한국_AMP_ASP-23_판매가격__11"/>
      <sheetName val="b_balju_(2)11"/>
      <sheetName val="CC_Down_load_071611"/>
      <sheetName val="변경실행(2차)_11"/>
      <sheetName val="나_출고11"/>
      <sheetName val="나_입고11"/>
      <sheetName val="09년_인건비(속리산)11"/>
      <sheetName val="합산목표(감가+57_5)11"/>
      <sheetName val="중기조종사_단위단가11"/>
      <sheetName val="기성청구_공문11"/>
      <sheetName val="6PILE__(돌출)11"/>
      <sheetName val="제조원가_원단위_분석11"/>
      <sheetName val="종합표양식(품의_&amp;_입고)_211"/>
      <sheetName val="원가관리_(동월대비)11"/>
      <sheetName val="2_총괄표9"/>
      <sheetName val="2-2_매출분석11"/>
      <sheetName val="몰드시스템_리스트11"/>
      <sheetName val="sum1_(2)9"/>
      <sheetName val="7_(2)13"/>
      <sheetName val="11_외화채무증권(AFS,HTM)0811"/>
      <sheetName val="13_감액TEST_0811"/>
      <sheetName val="3_바닥판설계9"/>
      <sheetName val="Sheet1_(2)11"/>
      <sheetName val="12년_CF(9월)11"/>
      <sheetName val="입출재고현황_(2)9"/>
      <sheetName val="입찰내역_발주처_양식9"/>
      <sheetName val="表21_净利润调节表10"/>
      <sheetName val="504전기실_동부하-L9"/>
      <sheetName val="2_대외공문9"/>
      <sheetName val="TRE_TABLE9"/>
      <sheetName val="OUTER_AREA(겹침없음)9"/>
      <sheetName val="EL_표면적9"/>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Process_List13"/>
      <sheetName val="제시_손익계산서13"/>
      <sheetName val="업무연락_(2)13"/>
      <sheetName val="M_7회차_담금_계획13"/>
      <sheetName val="01_02월_성과급14"/>
      <sheetName val="09~10년_매출계획11"/>
      <sheetName val="97_사업추정(WEKI)9"/>
      <sheetName val="팀별_실적13"/>
      <sheetName val="팀별_실적_(환산)13"/>
      <sheetName val="6월_공정외주9"/>
      <sheetName val="Tong_hop9"/>
      <sheetName val="95_1_1이후취득자산(숨기기상태)9"/>
      <sheetName val="1_MDF1공장11"/>
      <sheetName val="2_카드채권(대출포함)10"/>
      <sheetName val="4__Inj_투자상세내역13"/>
      <sheetName val="3__Blow_투자_상세내역13"/>
      <sheetName val="Jul-Sep_Actual_cost_(2)8"/>
      <sheetName val="요일_테이블13"/>
      <sheetName val="요일_테이블_(2)12"/>
      <sheetName val="TO_Data_Base21"/>
      <sheetName val="YTD_Summary20"/>
      <sheetName val="Month_Summary20"/>
      <sheetName val="Trial_Balance_MAY_200920"/>
      <sheetName val="TB_Pivot20"/>
      <sheetName val="total_per_LB_LB220"/>
      <sheetName val="Trial_Balance_Vlookup20"/>
      <sheetName val="Trial_Balance_APRIL_200920"/>
      <sheetName val="Roll_Out_AQ20"/>
      <sheetName val="Evolução_mandamentos20"/>
      <sheetName val="Planilha_resultados19"/>
      <sheetName val="Historico_200319"/>
      <sheetName val="Sig_Cycles_Accts_&amp;_Processes19"/>
      <sheetName val="3_ISo_YTD13"/>
      <sheetName val="E_法规NC13"/>
      <sheetName val="Données_LMU13"/>
      <sheetName val="Brazil_Sovereign13"/>
      <sheetName val="Resumen_Costo13"/>
      <sheetName val="Fixed_ZBB13"/>
      <sheetName val="5_113"/>
      <sheetName val="Extract_Loss13"/>
      <sheetName val="QA_跟踪记录表13"/>
      <sheetName val="RG_Depots13"/>
      <sheetName val="material_data13"/>
      <sheetName val="other_data13"/>
      <sheetName val="Como_Estamos13"/>
      <sheetName val="Database_(RUR)Mar_YTD13"/>
      <sheetName val="SKU_Mapping13"/>
      <sheetName val="Drop_Down13"/>
      <sheetName val="Raw_Data13"/>
      <sheetName val="EBM-2_GHQ13"/>
      <sheetName val="Base_PEF14"/>
      <sheetName val="Base_de_Dados13"/>
      <sheetName val="Testing_Template_Guidance13"/>
      <sheetName val="Test_Programs13"/>
      <sheetName val="Dados_BLP13"/>
      <sheetName val="Controls_data15"/>
      <sheetName val="FJJX_Bud_IB12"/>
      <sheetName val="look-up_data12"/>
      <sheetName val="JOB_PROFILE_-_LAS13"/>
      <sheetName val="ARdistr_(2)13"/>
      <sheetName val="Prd_Hierarchy(产品层级)12"/>
      <sheetName val="Com_(2PK)12"/>
      <sheetName val="Prd_Hierarchy(产品层次)12"/>
      <sheetName val="Project_Code12"/>
      <sheetName val="15년_BL_사계12"/>
      <sheetName val="_손익기01_XL12"/>
      <sheetName val="drop_down_list12"/>
      <sheetName val="[손익기01_XL_x005f_x0000__x005f_x0000_DePara12"/>
      <sheetName val="[손익기01_XL12"/>
      <sheetName val="Income_Stmt12"/>
      <sheetName val="Quarterly_LBO_Model12"/>
      <sheetName val="_손익기01_XL_x005f_x0000__x005f_x0000_DePara12"/>
      <sheetName val="Classification_分类11"/>
      <sheetName val="Figures_Report11"/>
      <sheetName val="Set_Up12"/>
      <sheetName val="Fare_prices11"/>
      <sheetName val="Hotel_prices11"/>
      <sheetName val="tab_STATUS_DO_PROCESSO_11"/>
      <sheetName val="Perf__Plan__Diário111"/>
      <sheetName val="In_(2)11"/>
      <sheetName val="slide_24_cat_A11"/>
      <sheetName val="slide_82_cat_b11"/>
      <sheetName val="Incident_유형구분표11"/>
      <sheetName val="CLASIFICACION_DE_AI11"/>
      <sheetName val="Base_da_Datos11"/>
      <sheetName val="Dados_dos_Produtos11"/>
      <sheetName val="DD_list11"/>
      <sheetName val="3YP2016-Bottom_up10"/>
      <sheetName val="MASTER_APP10"/>
      <sheetName val="Cond__Inseguros10"/>
      <sheetName val="Comp__Inseguros10"/>
      <sheetName val="Lista_de_datos10"/>
      <sheetName val="Base_de_Datos10"/>
      <sheetName val="_DD_List10"/>
      <sheetName val="Share_Price_200210"/>
      <sheetName val="Clasif_10"/>
      <sheetName val="Lista_CI10"/>
      <sheetName val="Farol_Acciones10"/>
      <sheetName val="Lista_de_Entrenamientos10"/>
      <sheetName val="Supply_Cost_Centers10"/>
      <sheetName val="BEP_加薪_KPI9"/>
      <sheetName val="PH_5"/>
      <sheetName val="bar_chart-rev"/>
      <sheetName val="1_설계조건"/>
      <sheetName val="부재료_비교(11년_vs_10년)7"/>
      <sheetName val="Dashboard_Prevención_Riesgos_9"/>
      <sheetName val="TOP_KPIs_MTM9"/>
      <sheetName val="PLAN_DE_ACCION9"/>
      <sheetName val="Faro_de_Indicadores9"/>
      <sheetName val="Unidades_SAC-REVENDA11"/>
      <sheetName val="FornecM_Check9"/>
      <sheetName val="Hazards_Analysis-隐患分析9"/>
      <sheetName val="F08_-_Asia_Pac_Full_Year_Q310"/>
      <sheetName val="Top_Priorities10"/>
      <sheetName val="Listco_Stock10"/>
      <sheetName val="Intl_Purchase10"/>
      <sheetName val="FY_outlook10"/>
      <sheetName val="CY_outlook10"/>
      <sheetName val="Cash_metrics10"/>
      <sheetName val="P6_710"/>
      <sheetName val="DATOS_BASE9"/>
      <sheetName val="Estratificación_AI9"/>
      <sheetName val="condicion_inseguras9"/>
      <sheetName val="Actos_Inseguros9"/>
      <sheetName val="Control_de_incidentes9"/>
      <sheetName val="Plan_de_Acción9"/>
      <sheetName val="_손익기01_XL_x005f_x005f_x005f_x0000__x005f_x005f_x9"/>
      <sheetName val="Issues_List_Payments9"/>
      <sheetName val="turnover_reason퇴직사유9"/>
      <sheetName val="Grafica_Actos9"/>
      <sheetName val="POC_LIST9"/>
      <sheetName val="Condiciones_SyE9"/>
      <sheetName val="DETALLE_MENSUAL9"/>
      <sheetName val="do_not_delete9"/>
      <sheetName val="APAC_S9"/>
      <sheetName val="APAC_N9"/>
      <sheetName val="Slide_output9"/>
      <sheetName val="[손익기01_XL??DePara9"/>
      <sheetName val="Farol_Metas9"/>
      <sheetName val="Mod_Relac_9"/>
      <sheetName val="REALxMETA_-_CERVEJA11"/>
      <sheetName val="REALxMETA_-_REFRI11"/>
      <sheetName val="Directrices_de_Metas_20179"/>
      <sheetName val="SKU_Basic_Data9"/>
      <sheetName val="Entity_Target9"/>
      <sheetName val="VALIDACION_DE_DATOS8"/>
      <sheetName val="Drop-down_List8"/>
      <sheetName val="by_DD8"/>
      <sheetName val="Check_Qualidade7"/>
      <sheetName val="De_Para8"/>
      <sheetName val="Check_Aderencia7"/>
      <sheetName val="수량산출서_(2)"/>
      <sheetName val="노원열병합__건축공사기성내역서"/>
      <sheetName val="Investment_Category"/>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_손익기01_XL_x005f_x0000__x07"/>
      <sheetName val="요일_테이블_7"/>
      <sheetName val="Nombre_de_SOP7"/>
      <sheetName val="_mngt_Pillar7"/>
      <sheetName val="2__Indicadores7"/>
      <sheetName val="Ta_7"/>
      <sheetName val="Sheet3_(2)7"/>
      <sheetName val="Lao_&amp;_Cam7"/>
      <sheetName val="Hoegaarden_20197"/>
      <sheetName val="Lao_&amp;_Cam_20197"/>
      <sheetName val="Malaysia_20197"/>
      <sheetName val="Singapore_20197"/>
      <sheetName val="Sheet2_(2)7"/>
      <sheetName val="Other_Listings7"/>
      <sheetName val="Lista_de_Entrenamientos_RSO7"/>
      <sheetName val="Tablero_SDG10"/>
      <sheetName val="Lista_Areas10"/>
      <sheetName val="One_Page10"/>
      <sheetName val="Sub-Productos_HN8"/>
      <sheetName val="Eficiencia_linea7"/>
      <sheetName val="Pauta_RPS_Distribuição6"/>
      <sheetName val="Estoque_(2)6"/>
      <sheetName val="DATOS_DE_VALIDACIÓN6"/>
      <sheetName val="Datos_con6"/>
      <sheetName val="_Datos_Cond_6"/>
      <sheetName val="Comp_Inseguros6"/>
      <sheetName val="BNR_2012_в_ящике6"/>
      <sheetName val="INGRESO_(2)6"/>
      <sheetName val="PG-K1610_(UEN_Areas)MNG6"/>
      <sheetName val="DATOS_GEN_6"/>
      <sheetName val="NUEVOS_CRITERIOS6"/>
      <sheetName val="Condiciones_Agua6"/>
      <sheetName val="DO_NOT_MOVE6"/>
      <sheetName val="Dropdown_list5"/>
      <sheetName val="Control_de_Fallas5"/>
      <sheetName val="Setup_for_Templates5"/>
      <sheetName val="Datos_emp5"/>
      <sheetName val="Drop_list5"/>
      <sheetName val="FX_Rates5"/>
      <sheetName val="Proced_5"/>
      <sheetName val="Cut_Machine_Summary5"/>
      <sheetName val="Validation_lists5"/>
      <sheetName val="__한국_AMP_ASP-23_판㧤가격__5"/>
      <sheetName val="11_䡸화채무줝ⴌ(AFS,HTM)08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Vagas_x_Candidatos5"/>
      <sheetName val="Listas_y_equipos_a_evaluar5"/>
      <sheetName val="Data_Reporte5"/>
      <sheetName val="Read_me5"/>
      <sheetName val="Champions_List4"/>
      <sheetName val="NAZ_Strategy3"/>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Dropdown_Menu1"/>
      <sheetName val="Análise_Tempos2"/>
      <sheetName val="Incentivo_Automóvil2"/>
      <sheetName val="PDA_BOP2"/>
      <sheetName val="Validação_de_Dados2"/>
      <sheetName val="No_llenar_2"/>
      <sheetName val="유류대_현황1"/>
      <sheetName val="1__템플릿1"/>
      <sheetName val="2__작성_참고사항1"/>
      <sheetName val="mapping_(2)1"/>
      <sheetName val="Ref_1"/>
      <sheetName val="Lista_de_Motivos2"/>
      <sheetName val="Ponto_Crítico_-_Resp__Plano2"/>
      <sheetName val="Lista_Funcionários_(2)2"/>
      <sheetName val="2_3_Projects_Status1"/>
      <sheetName val="PROCESS_MD2"/>
      <sheetName val="Consolidated_Project_List1"/>
      <sheetName val="Fixed_Cost1"/>
      <sheetName val="Project_List1"/>
      <sheetName val="Выпадающие_списки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SOP_Freshness"/>
      <sheetName val="PAINEL_RECOLHA_CRÉDITO2"/>
      <sheetName val="Gráficos_-_CDD2"/>
      <sheetName val="3__Training_&amp;_travel"/>
      <sheetName val="Dimension_IN_Sheet1!D1912"/>
      <sheetName val="Dimension_IN_1912"/>
      <sheetName val="Manage_to_Sustain"/>
      <sheetName val="Meeting_List"/>
      <sheetName val="Packages_Info"/>
      <sheetName val="Preferred_Option"/>
      <sheetName val="입문_트랜드(종합분석)"/>
      <sheetName val="Master_CE"/>
      <sheetName val="CE_Final_"/>
      <sheetName val="OL_LIST"/>
      <sheetName val="YTD_GUEST_LIST"/>
      <sheetName val="Session_Full_list"/>
      <sheetName val="FOOD_PAYMENT_update_JAN"/>
      <sheetName val="Rate_card_F19_"/>
      <sheetName val="Master_Plan__(update)"/>
      <sheetName val="The_KPI_"/>
      <sheetName val="Mentor_Plan_"/>
      <sheetName val="Master_Plan_"/>
      <sheetName val="Tier_1_GOV_PC_Networking_"/>
      <sheetName val="Tier_1_LBO_"/>
      <sheetName val="2020_MMR12"/>
      <sheetName val="Razão_Social"/>
      <sheetName val="2_FM_Fee_2차년도"/>
      <sheetName val="3_감가장비"/>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efreshError="1"/>
      <sheetData sheetId="723"/>
      <sheetData sheetId="724"/>
      <sheetData sheetId="725"/>
      <sheetData sheetId="726"/>
      <sheetData sheetId="727" refreshError="1"/>
      <sheetData sheetId="728" refreshError="1"/>
      <sheetData sheetId="729"/>
      <sheetData sheetId="730" refreshError="1"/>
      <sheetData sheetId="731" refreshError="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sheetData sheetId="1166"/>
      <sheetData sheetId="1167"/>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sheetData sheetId="1367"/>
      <sheetData sheetId="1368"/>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sheetData sheetId="2001"/>
      <sheetData sheetId="2002"/>
      <sheetData sheetId="2003"/>
      <sheetData sheetId="2004"/>
      <sheetData sheetId="2005"/>
      <sheetData sheetId="2006" refreshError="1"/>
      <sheetData sheetId="2007" refreshError="1"/>
      <sheetData sheetId="2008" refreshError="1"/>
      <sheetData sheetId="2009" refreshError="1"/>
      <sheetData sheetId="2010" refreshError="1"/>
      <sheetData sheetId="2011" refreshError="1"/>
      <sheetData sheetId="2012"/>
      <sheetData sheetId="2013"/>
      <sheetData sheetId="2014" refreshError="1"/>
      <sheetData sheetId="2015" refreshError="1"/>
      <sheetData sheetId="2016" refreshError="1"/>
      <sheetData sheetId="2017"/>
      <sheetData sheetId="2018"/>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sheetData sheetId="2345" refreshError="1"/>
      <sheetData sheetId="2346"/>
      <sheetData sheetId="2347"/>
      <sheetData sheetId="2348"/>
      <sheetData sheetId="2349"/>
      <sheetData sheetId="2350"/>
      <sheetData sheetId="235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sheetData sheetId="2426"/>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sheetData sheetId="2445"/>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sheetData sheetId="2490"/>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refreshError="1"/>
      <sheetData sheetId="2642"/>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sheetData sheetId="2654"/>
      <sheetData sheetId="2655"/>
      <sheetData sheetId="2656"/>
      <sheetData sheetId="2657"/>
      <sheetData sheetId="2658"/>
      <sheetData sheetId="2659"/>
      <sheetData sheetId="2660"/>
      <sheetData sheetId="2661"/>
      <sheetData sheetId="2662"/>
      <sheetData sheetId="2663" refreshError="1"/>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refreshError="1"/>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sheetData sheetId="2790"/>
      <sheetData sheetId="2791"/>
      <sheetData sheetId="2792"/>
      <sheetData sheetId="2793"/>
      <sheetData sheetId="2794"/>
      <sheetData sheetId="2795"/>
      <sheetData sheetId="2796" refreshError="1"/>
      <sheetData sheetId="2797" refreshError="1"/>
      <sheetData sheetId="2798" refreshError="1"/>
      <sheetData sheetId="2799" refreshError="1"/>
      <sheetData sheetId="2800" refreshError="1"/>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sheetData sheetId="2837"/>
      <sheetData sheetId="2838"/>
      <sheetData sheetId="2839"/>
      <sheetData sheetId="2840"/>
      <sheetData sheetId="284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sheetData sheetId="2929" refreshError="1"/>
      <sheetData sheetId="2930" refreshError="1"/>
      <sheetData sheetId="2931" refreshError="1"/>
      <sheetData sheetId="2932" refreshError="1"/>
      <sheetData sheetId="2933"/>
      <sheetData sheetId="2934"/>
      <sheetData sheetId="2935" refreshError="1"/>
      <sheetData sheetId="2936" refreshError="1"/>
      <sheetData sheetId="2937" refreshError="1"/>
      <sheetData sheetId="2938" refreshError="1"/>
      <sheetData sheetId="2939"/>
      <sheetData sheetId="2940"/>
      <sheetData sheetId="294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refreshError="1"/>
      <sheetData sheetId="3084" refreshError="1"/>
      <sheetData sheetId="3085"/>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refreshError="1"/>
      <sheetData sheetId="3133" refreshError="1"/>
      <sheetData sheetId="3134" refreshError="1"/>
      <sheetData sheetId="3135" refreshError="1"/>
      <sheetData sheetId="3136" refreshError="1"/>
      <sheetData sheetId="3137" refreshError="1"/>
      <sheetData sheetId="3138"/>
      <sheetData sheetId="3139"/>
      <sheetData sheetId="3140"/>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refreshError="1"/>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refreshError="1"/>
      <sheetData sheetId="3296" refreshError="1"/>
      <sheetData sheetId="3297" refreshError="1"/>
      <sheetData sheetId="3298" refreshError="1"/>
      <sheetData sheetId="3299" refreshError="1"/>
      <sheetData sheetId="3300" refreshError="1"/>
      <sheetData sheetId="3301"/>
      <sheetData sheetId="3302"/>
      <sheetData sheetId="3303"/>
      <sheetData sheetId="3304"/>
      <sheetData sheetId="3305"/>
      <sheetData sheetId="3306"/>
      <sheetData sheetId="3307"/>
      <sheetData sheetId="3308"/>
      <sheetData sheetId="3309"/>
      <sheetData sheetId="3310"/>
      <sheetData sheetId="3311"/>
      <sheetData sheetId="3312" refreshError="1"/>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refreshError="1"/>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efreshError="1"/>
      <sheetData sheetId="3405" refreshError="1"/>
      <sheetData sheetId="3406" refreshError="1"/>
      <sheetData sheetId="3407" refreshError="1"/>
      <sheetData sheetId="3408" refreshError="1"/>
      <sheetData sheetId="3409"/>
      <sheetData sheetId="3410"/>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sheetData sheetId="3422"/>
      <sheetData sheetId="3423"/>
      <sheetData sheetId="3424"/>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refreshError="1"/>
      <sheetData sheetId="3676" refreshError="1"/>
      <sheetData sheetId="3677"/>
      <sheetData sheetId="3678" refreshError="1"/>
      <sheetData sheetId="3679" refreshError="1"/>
      <sheetData sheetId="3680"/>
      <sheetData sheetId="3681" refreshError="1"/>
      <sheetData sheetId="3682" refreshError="1"/>
      <sheetData sheetId="3683" refreshError="1"/>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sheetData sheetId="4092"/>
      <sheetData sheetId="4093"/>
      <sheetData sheetId="4094"/>
      <sheetData sheetId="4095"/>
      <sheetData sheetId="4096"/>
      <sheetData sheetId="4097"/>
      <sheetData sheetId="4098"/>
      <sheetData sheetId="4099"/>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sheetData sheetId="4114" refreshError="1"/>
      <sheetData sheetId="4115" refreshError="1"/>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refreshError="1"/>
      <sheetData sheetId="4314" refreshError="1"/>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refreshError="1"/>
      <sheetData sheetId="4418" refreshError="1"/>
      <sheetData sheetId="4419" refreshError="1"/>
      <sheetData sheetId="4420" refreshError="1"/>
      <sheetData sheetId="4421"/>
      <sheetData sheetId="4422"/>
      <sheetData sheetId="4423"/>
      <sheetData sheetId="4424"/>
      <sheetData sheetId="4425"/>
      <sheetData sheetId="4426"/>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refreshError="1"/>
      <sheetData sheetId="4487" refreshError="1"/>
      <sheetData sheetId="4488" refreshError="1"/>
      <sheetData sheetId="4489" refreshError="1"/>
      <sheetData sheetId="4490" refreshError="1"/>
      <sheetData sheetId="449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refreshError="1"/>
      <sheetData sheetId="4830" refreshError="1"/>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sheetData sheetId="5189"/>
      <sheetData sheetId="5190" refreshError="1"/>
      <sheetData sheetId="5191" refreshError="1"/>
      <sheetData sheetId="5192" refreshError="1"/>
      <sheetData sheetId="5193" refreshError="1"/>
      <sheetData sheetId="5194" refreshError="1"/>
      <sheetData sheetId="5195" refreshError="1"/>
      <sheetData sheetId="5196" refreshError="1"/>
      <sheetData sheetId="5197"/>
      <sheetData sheetId="5198"/>
      <sheetData sheetId="5199"/>
      <sheetData sheetId="5200"/>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sheetData sheetId="5242"/>
      <sheetData sheetId="5243"/>
      <sheetData sheetId="5244" refreshError="1"/>
      <sheetData sheetId="5245" refreshError="1"/>
      <sheetData sheetId="5246" refreshError="1"/>
      <sheetData sheetId="5247"/>
      <sheetData sheetId="5248"/>
      <sheetData sheetId="5249"/>
      <sheetData sheetId="5250"/>
      <sheetData sheetId="5251"/>
      <sheetData sheetId="5252"/>
      <sheetData sheetId="5253"/>
      <sheetData sheetId="5254"/>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refreshError="1"/>
      <sheetData sheetId="5297" refreshError="1"/>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sheetData sheetId="5377" refreshError="1"/>
      <sheetData sheetId="5378" refreshError="1"/>
      <sheetData sheetId="5379" refreshError="1"/>
      <sheetData sheetId="5380" refreshError="1"/>
      <sheetData sheetId="538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sheetData sheetId="5438"/>
      <sheetData sheetId="5439" refreshError="1"/>
      <sheetData sheetId="5440" refreshError="1"/>
      <sheetData sheetId="5441" refreshError="1"/>
      <sheetData sheetId="5442" refreshError="1"/>
      <sheetData sheetId="5443" refreshError="1"/>
      <sheetData sheetId="5444"/>
      <sheetData sheetId="5445" refreshError="1"/>
      <sheetData sheetId="5446" refreshError="1"/>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refreshError="1"/>
      <sheetData sheetId="5483" refreshError="1"/>
      <sheetData sheetId="5484" refreshError="1"/>
      <sheetData sheetId="5485" refreshError="1"/>
      <sheetData sheetId="5486"/>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refreshError="1"/>
      <sheetData sheetId="5522" refreshError="1"/>
      <sheetData sheetId="5523" refreshError="1"/>
      <sheetData sheetId="5524"/>
      <sheetData sheetId="5525"/>
      <sheetData sheetId="5526" refreshError="1"/>
      <sheetData sheetId="5527" refreshError="1"/>
      <sheetData sheetId="5528" refreshError="1"/>
      <sheetData sheetId="5529"/>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sheetData sheetId="5559"/>
      <sheetData sheetId="5560" refreshError="1"/>
      <sheetData sheetId="5561"/>
      <sheetData sheetId="5562" refreshError="1"/>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sheetData sheetId="5840"/>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sheetData sheetId="5998" refreshError="1"/>
      <sheetData sheetId="5999" refreshError="1"/>
      <sheetData sheetId="6000" refreshError="1"/>
      <sheetData sheetId="6001" refreshError="1"/>
      <sheetData sheetId="6002" refreshError="1"/>
      <sheetData sheetId="6003" refreshError="1"/>
      <sheetData sheetId="6004" refreshError="1"/>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sheetData sheetId="6031"/>
      <sheetData sheetId="6032"/>
      <sheetData sheetId="6033"/>
      <sheetData sheetId="6034"/>
      <sheetData sheetId="6035"/>
      <sheetData sheetId="6036"/>
      <sheetData sheetId="6037"/>
      <sheetData sheetId="6038"/>
      <sheetData sheetId="6039"/>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산공사"/>
      <sheetName val="P.M 별"/>
      <sheetName val="수입"/>
      <sheetName val="Sheet1"/>
      <sheetName val="현장일반사항"/>
      <sheetName val="원가"/>
      <sheetName val="총체보활공정표"/>
      <sheetName val="95년12월말"/>
      <sheetName val="사업부배부A"/>
      <sheetName val="개요"/>
      <sheetName val="사보미-3"/>
      <sheetName val="Sheet4"/>
      <sheetName val="삭제금지단가"/>
      <sheetName val="연돌일위집계"/>
      <sheetName val="유림골조"/>
      <sheetName val="COST"/>
      <sheetName val="손익차9월2"/>
      <sheetName val="월별수입"/>
      <sheetName val="발주현황"/>
      <sheetName val="Sheet2"/>
      <sheetName val="유림콘도"/>
      <sheetName val="운반"/>
      <sheetName val="단중"/>
      <sheetName val="품셈표"/>
      <sheetName val="상반기손익차2총괄"/>
      <sheetName val="내역서(자오)"/>
      <sheetName val="매립"/>
      <sheetName val="내역서 "/>
      <sheetName val="정부노임단가"/>
      <sheetName val="DRUM"/>
      <sheetName val="5월"/>
      <sheetName val="#REF"/>
      <sheetName val="현장"/>
      <sheetName val="주관사업"/>
      <sheetName val="영업소실적"/>
      <sheetName val="출자한도"/>
      <sheetName val="산근"/>
      <sheetName val="2공구산출내역"/>
      <sheetName val="내역서"/>
      <sheetName val="B"/>
      <sheetName val="실행"/>
      <sheetName val="공통비총괄표"/>
      <sheetName val="P_M_별"/>
      <sheetName val="내역서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수주잔고"/>
      <sheetName val="P.M 별"/>
      <sheetName val="#REF"/>
      <sheetName val="95년12월말"/>
      <sheetName val="원가"/>
      <sheetName val="새공통"/>
      <sheetName val="유림골조"/>
      <sheetName val="삭제금지단가"/>
      <sheetName val="예산서"/>
      <sheetName val="A-4"/>
      <sheetName val="P_M 별"/>
      <sheetName val="공통비총괄표"/>
      <sheetName val="예상"/>
      <sheetName val="청산공사"/>
      <sheetName val="1월"/>
      <sheetName val="STAND20"/>
      <sheetName val="계획매출"/>
      <sheetName val="카메라"/>
      <sheetName val="01하반기노임"/>
      <sheetName val="TOWER 12TON"/>
      <sheetName val="TOWER 10TON"/>
      <sheetName val="가설건물"/>
      <sheetName val="Sheet1"/>
      <sheetName val="단가산출"/>
      <sheetName val="일위대가표"/>
      <sheetName val="직재"/>
      <sheetName val="설직재-1"/>
      <sheetName val="工완성공사율"/>
      <sheetName val="일위대가(4층원격)"/>
      <sheetName val="일위대가"/>
      <sheetName val="N賃率-職"/>
      <sheetName val="일위대가목록"/>
      <sheetName val="2F 회의실견적(5_14 일대)"/>
      <sheetName val="공통부대비"/>
      <sheetName val="MEED"/>
      <sheetName val="Sheet2"/>
      <sheetName val="M-EQPT-Z"/>
      <sheetName val="수입"/>
      <sheetName val="와동25-3(변경)"/>
      <sheetName val="공통비(전체)"/>
      <sheetName val="토목공사"/>
      <sheetName val="새공통(96임금인상기준)"/>
      <sheetName val="구의33고"/>
      <sheetName val="비교1"/>
      <sheetName val="유림총괄"/>
      <sheetName val="단가표"/>
      <sheetName val="봉천제출"/>
      <sheetName val="태화42 "/>
      <sheetName val="조명시설"/>
      <sheetName val="DAGAB_대구하이페리온"/>
      <sheetName val="GA89_부산금정"/>
      <sheetName val="GC73_광주상무"/>
      <sheetName val="GA59_양정2차"/>
      <sheetName val="GA86_부산연제"/>
      <sheetName val="KAHO_강릉홍제"/>
      <sheetName val="DABO_대구앞산"/>
      <sheetName val="GA20_대구월배"/>
      <sheetName val="GA65_제천하소"/>
      <sheetName val="주요공사"/>
      <sheetName val="3단계"/>
      <sheetName val="2단계"/>
      <sheetName val="광주운남을"/>
      <sheetName val="5월"/>
      <sheetName val="cal"/>
      <sheetName val="마산월령동골조물량변경"/>
      <sheetName val="미드수량"/>
      <sheetName val="마감사양"/>
      <sheetName val="공문"/>
      <sheetName val="금액내역서"/>
      <sheetName val="A"/>
      <sheetName val="노임"/>
      <sheetName val="2.대외공문"/>
      <sheetName val="편집금지0"/>
      <sheetName val="wall"/>
      <sheetName val="골조시행"/>
      <sheetName val="정부노임단가"/>
      <sheetName val="수주현황2월"/>
      <sheetName val="Eq. Mobilization"/>
      <sheetName val="예가표"/>
      <sheetName val="충주"/>
      <sheetName val="B"/>
      <sheetName val="분양금할인"/>
      <sheetName val="동절기투입(자재)"/>
      <sheetName val="인상효1"/>
      <sheetName val="EP0618"/>
      <sheetName val="BID"/>
      <sheetName val="97 사업추정(WEKI)"/>
      <sheetName val="일위_파일"/>
      <sheetName val="건축"/>
      <sheetName val="Sheet3"/>
      <sheetName val="일위대가(계측기설치)"/>
      <sheetName val="견적내역서"/>
      <sheetName val="기타공사"/>
      <sheetName val="총괄"/>
      <sheetName val="직노"/>
      <sheetName val="archi(본사)"/>
      <sheetName val="카3"/>
      <sheetName val="카1"/>
      <sheetName val="카2"/>
      <sheetName val="소방"/>
      <sheetName val="상반기손익차2총괄"/>
      <sheetName val="주관사업"/>
      <sheetName val="new급여T(4을-운전)"/>
      <sheetName val="Sheet4"/>
      <sheetName val="집계표"/>
      <sheetName val="드롭다운"/>
      <sheetName val="15 문제점"/>
      <sheetName val="일반부표"/>
      <sheetName val="배수내역"/>
      <sheetName val="P_M_별"/>
      <sheetName val="P_M_별1"/>
      <sheetName val="TOWER_12TON"/>
      <sheetName val="TOWER_10TON"/>
      <sheetName val="2F_회의실견적(5_14_일대)"/>
      <sheetName val="태화42_"/>
      <sheetName val="2_대외공문"/>
      <sheetName val="Eq__Mobilization"/>
      <sheetName val="CTEM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01"/>
      <sheetName val="P.M 별"/>
      <sheetName val="15 문제점"/>
      <sheetName val="TOWER 12TON"/>
      <sheetName val="TOWER 10TON"/>
      <sheetName val="내역서01"/>
      <sheetName val="Sheet2 (2)"/>
      <sheetName val="유림총괄"/>
      <sheetName val="95년12월말"/>
      <sheetName val="분개장"/>
      <sheetName val="발주현황"/>
      <sheetName val="조명시설"/>
      <sheetName val="실행철강하도"/>
      <sheetName val="세금자료"/>
      <sheetName val="시행예산"/>
      <sheetName val="유림골조"/>
      <sheetName val="공통부대비"/>
      <sheetName val="현장지지물물량"/>
      <sheetName val="2.1.2예정공정율(칼라)"/>
      <sheetName val="경상"/>
      <sheetName val="일산실행내역"/>
      <sheetName val="#REF"/>
      <sheetName val="표5"/>
      <sheetName val="Code"/>
      <sheetName val="수입"/>
      <sheetName val="MEED"/>
      <sheetName val="CONCRETE"/>
      <sheetName val="노임단가"/>
      <sheetName val="변경요청내역"/>
      <sheetName val="Sheet1"/>
      <sheetName val="청산공사"/>
      <sheetName val="P_M_별"/>
      <sheetName val="15_문제점"/>
      <sheetName val="TOWER_12TON"/>
      <sheetName val="TOWER_10TON"/>
      <sheetName val="Sheet2_(2)"/>
      <sheetName val="Eq. Mobilization"/>
      <sheetName val="attchament-Type of Facilities"/>
      <sheetName val="attchament-Work Trade"/>
      <sheetName val="2.대외공문"/>
      <sheetName val="01"/>
      <sheetName val="1.분양면적표"/>
      <sheetName val="3.DATA 입력 쉬트"/>
      <sheetName val="단가_단열재"/>
      <sheetName val="단가할증"/>
      <sheetName val="단가_유리"/>
      <sheetName val="공정"/>
      <sheetName val="2_1_2예정공정율(칼라)"/>
      <sheetName val="Materials "/>
      <sheetName val="Labour"/>
      <sheetName val="MAchinery(R1)"/>
      <sheetName val="SG"/>
      <sheetName val="안전율 검토 목록"/>
      <sheetName val="갑지(A4)"/>
      <sheetName val="내역서적용수량"/>
      <sheetName val="총괄집계"/>
      <sheetName val="토적표"/>
      <sheetName val="되메우기"/>
      <sheetName val="1사진대지"/>
      <sheetName val="사진대지"/>
      <sheetName val="pier(각형)"/>
      <sheetName val="와동25-3(변경)"/>
      <sheetName val="내역서(기존내역-수정금지)"/>
      <sheetName val="YOEMAGUM"/>
      <sheetName val="정부노임단가"/>
      <sheetName val="매각(6)"/>
      <sheetName val="1월"/>
      <sheetName val="공사손익"/>
      <sheetName val="고자현황"/>
      <sheetName val="회사99"/>
      <sheetName val="예산서"/>
      <sheetName val="상반기손익차2총괄"/>
      <sheetName val="D-623D"/>
      <sheetName val="B"/>
      <sheetName val="PE-F-42 Rev 01 Manpower"/>
      <sheetName val="Cash2"/>
      <sheetName val="Z"/>
      <sheetName val="1-G1"/>
      <sheetName val="표지"/>
      <sheetName val="매립"/>
      <sheetName val="설비원가"/>
      <sheetName val="내역조정분석(하도)"/>
      <sheetName val="실행"/>
      <sheetName val="6PILE  (돌출)"/>
      <sheetName val="제목"/>
      <sheetName val="간접비"/>
      <sheetName val="예산대비"/>
      <sheetName val="DHEQSUPT"/>
      <sheetName val="입력시트"/>
      <sheetName val="P_M_별1"/>
      <sheetName val="15_문제점1"/>
      <sheetName val="TOWER_12TON1"/>
      <sheetName val="TOWER_10TON1"/>
      <sheetName val="Sheet2_(2)1"/>
      <sheetName val="Eq__Mobilization"/>
      <sheetName val="Materials_"/>
      <sheetName val="입찰내역 발주처 양식"/>
      <sheetName val="기안"/>
      <sheetName val="평"/>
      <sheetName val="공사개요"/>
      <sheetName val="내역서"/>
      <sheetName val="집계표"/>
      <sheetName val="입찰안"/>
      <sheetName val="내역"/>
      <sheetName val="단가 및 재료비"/>
      <sheetName val="단가산출2"/>
      <sheetName val="단가산출1"/>
      <sheetName val="중기사용료산출근거"/>
      <sheetName val="일위대가"/>
      <sheetName val="개산공사비"/>
      <sheetName val="데이타"/>
      <sheetName val="식재인부"/>
      <sheetName val="단가"/>
      <sheetName val="금액내역서"/>
      <sheetName val="제잡비"/>
      <sheetName val="공사비산출내역"/>
      <sheetName val="6호기"/>
      <sheetName val="대림경상68억"/>
      <sheetName val="견적율"/>
      <sheetName val="대창(함평)"/>
      <sheetName val="대창(장성)"/>
      <sheetName val="대창(함평)-창열"/>
      <sheetName val="난방방식분류"/>
      <sheetName val="공사정보입력"/>
      <sheetName val="C1.공사개요"/>
      <sheetName val="실행(1)"/>
      <sheetName val="A1.스케쥴"/>
      <sheetName val="날개벽(좌,우=45도,75도)"/>
      <sheetName val="DATA 입력란"/>
      <sheetName val="1. 설계조건 2.단면가정 3. 하중계산"/>
      <sheetName val="수량산출"/>
      <sheetName val="설계예시"/>
      <sheetName val="어음이자"/>
      <sheetName val="노임이"/>
      <sheetName val="CTEMCOST"/>
      <sheetName val="SAM"/>
      <sheetName val="설계기준"/>
      <sheetName val="내역1"/>
      <sheetName val="평3"/>
      <sheetName val="PAINT"/>
      <sheetName val="물량표S"/>
      <sheetName val="SUMMARY"/>
      <sheetName val="물량표"/>
      <sheetName val="건축내역"/>
      <sheetName val="설계명세서"/>
      <sheetName val="단위수량"/>
      <sheetName val="가시설수량"/>
      <sheetName val="3.고급화검토"/>
      <sheetName val="입면고급화단가표"/>
      <sheetName val="갑지(추정)"/>
      <sheetName val="장비집계"/>
      <sheetName val="동해title"/>
      <sheetName val="전계가"/>
      <sheetName val="연동내역"/>
      <sheetName val="결과조달"/>
      <sheetName val="도급원가"/>
      <sheetName val="수로BOX"/>
      <sheetName val="목차"/>
      <sheetName val="일위대가목차"/>
      <sheetName val="준공조서"/>
      <sheetName val="공사준공계"/>
      <sheetName val="준공검사보고서"/>
      <sheetName val="SERVICE"/>
      <sheetName val="맨홀수량집계"/>
      <sheetName val="ilch"/>
      <sheetName val="해외(원화)"/>
      <sheetName val="내역표지"/>
      <sheetName val="시험장S자로가로등공사"/>
      <sheetName val="갑지"/>
      <sheetName val="토목(대안)"/>
      <sheetName val="Total"/>
      <sheetName val="EQT-ESTN"/>
      <sheetName val="기안1"/>
      <sheetName val="마감사양"/>
      <sheetName val="견적서"/>
      <sheetName val="제경비율"/>
      <sheetName val="정공공사"/>
      <sheetName val="예총"/>
      <sheetName val="ABUT수량-A1"/>
      <sheetName val="산출내역서집계표"/>
      <sheetName val="A(Rev.3)"/>
      <sheetName val="N賃率-職"/>
      <sheetName val="초기화면"/>
      <sheetName val="관급자재"/>
      <sheetName val="삭제금지단가"/>
      <sheetName val="노암공통"/>
      <sheetName val="파일의이용"/>
      <sheetName val="원가계산서"/>
      <sheetName val="배수내역"/>
      <sheetName val="공문"/>
      <sheetName val="SCHEDULE"/>
      <sheetName val="요약BACKUP"/>
      <sheetName val="업무계획1"/>
      <sheetName val="기계경비(시간당)"/>
      <sheetName val="램머"/>
      <sheetName val="신대방33(적용)"/>
      <sheetName val="bid"/>
      <sheetName val="ENE-CAL"/>
      <sheetName val="JIB CRANE,HOIST"/>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attchament-Type_of_Facilities"/>
      <sheetName val="attchament-Work_Trade"/>
      <sheetName val="품"/>
      <sheetName val="예가표"/>
      <sheetName val="중기비"/>
      <sheetName val="시산표"/>
      <sheetName val="분석"/>
      <sheetName val="Bill 1"/>
      <sheetName val="Bill 2"/>
      <sheetName val="Bill 3"/>
      <sheetName val="Bill 4"/>
      <sheetName val="Bill 5"/>
      <sheetName val="Bill 6"/>
      <sheetName val="Bill 7"/>
      <sheetName val="마산월령동골조물량변경"/>
      <sheetName val="UNIT RATE"/>
      <sheetName val="GKP"/>
      <sheetName val="아파트 기성내역서"/>
      <sheetName val="struktur"/>
      <sheetName val="2_1_2예정공정율(칼라)1"/>
      <sheetName val="2_대외공문"/>
      <sheetName val="1_분양면적표"/>
      <sheetName val="3_DATA_입력_쉬트"/>
      <sheetName val="Raw Data"/>
      <sheetName val="CAT_5"/>
      <sheetName val="EQUIP"/>
      <sheetName val="Mob HO_Project"/>
      <sheetName val="C-18"/>
      <sheetName val="COA-17"/>
      <sheetName val="IMPEADENCE MAP 취수장"/>
      <sheetName val="eq_data"/>
      <sheetName val="운반"/>
      <sheetName val="당초"/>
      <sheetName val="XZLC004_PART2"/>
      <sheetName val="LABTOTAL"/>
      <sheetName val="D-3109"/>
      <sheetName val="전기"/>
      <sheetName val="대비표"/>
      <sheetName val="BQMPALOC"/>
      <sheetName val="jobhist"/>
      <sheetName val="페인트"/>
      <sheetName val="양수장(기계)"/>
      <sheetName val="piping"/>
      <sheetName val="공사비SUM"/>
      <sheetName val="CODE5090"/>
      <sheetName val="예산실적전체당월"/>
      <sheetName val="철골공사"/>
      <sheetName val="구성비"/>
      <sheetName val="COVER"/>
      <sheetName val="evaluate"/>
      <sheetName val="Data Validation"/>
      <sheetName val="금융비용"/>
      <sheetName val="ATD"/>
      <sheetName val="Change Order Log"/>
      <sheetName val="주요자재집계"/>
      <sheetName val="IGCC査定"/>
      <sheetName val="0226"/>
      <sheetName val="품셈"/>
      <sheetName val="F4-F7"/>
      <sheetName val="A5"/>
      <sheetName val="포장복구집계"/>
      <sheetName val="도"/>
      <sheetName val="12CGOU"/>
      <sheetName val="CAL1"/>
      <sheetName val="기성내역"/>
      <sheetName val="일위"/>
      <sheetName val="P_M_별2"/>
      <sheetName val="15_문제점2"/>
      <sheetName val="TOWER_12TON2"/>
      <sheetName val="TOWER_10TON2"/>
      <sheetName val="Sheet2_(2)2"/>
      <sheetName val="2_1_2예정공정율(칼라)2"/>
      <sheetName val="Eq__Mobilization1"/>
      <sheetName val="attchament-Type_of_Facilities1"/>
      <sheetName val="attchament-Work_Trade1"/>
      <sheetName val="2_대외공문1"/>
      <sheetName val="1_분양면적표1"/>
      <sheetName val="3_DATA_입력_쉬트1"/>
      <sheetName val="Materials_1"/>
      <sheetName val="안전율_검토_목록"/>
      <sheetName val="PE-F-42_Rev_01_Manpower"/>
      <sheetName val="6PILE__(돌출)"/>
      <sheetName val="입찰내역_발주처_양식"/>
      <sheetName val="단가_및_재료비"/>
      <sheetName val="C1_공사개요"/>
      <sheetName val="A1_스케쥴"/>
      <sheetName val="DATA_입력란"/>
      <sheetName val="1__설계조건_2_단면가정_3__하중계산"/>
      <sheetName val="3_고급화검토"/>
      <sheetName val="A(Rev_3)"/>
      <sheetName val="JIB_CRANE,HOIST"/>
      <sheetName val="TONG_HOP_VL-NC"/>
      <sheetName val="TONGKE3p_"/>
      <sheetName val="TH_VL,_NC,_DDHT_Thanhphuoc"/>
      <sheetName val="DON_GIA"/>
      <sheetName val="CHITIET_VL-NC"/>
      <sheetName val="아파트_기성내역서"/>
      <sheetName val="Bill_1"/>
      <sheetName val="Bill_2"/>
      <sheetName val="Bill_3"/>
      <sheetName val="Bill_4"/>
      <sheetName val="Bill_5"/>
      <sheetName val="Bill_6"/>
      <sheetName val="Bill_7"/>
      <sheetName val="UNIT_RATE"/>
      <sheetName val="Raw_Data"/>
      <sheetName val="Mob_HO_Project"/>
      <sheetName val="IMPEADENCE_MAP_취수장"/>
      <sheetName val="이크레더블 회신자료"/>
      <sheetName val="RAB"/>
      <sheetName val="escon"/>
      <sheetName val="Urai _Resap pengikat"/>
      <sheetName val="AS복구"/>
      <sheetName val="중기터파기"/>
      <sheetName val="변수값"/>
      <sheetName val="중기상차"/>
      <sheetName val="I-KAMAR"/>
      <sheetName val="SJK"/>
      <sheetName val="SJB"/>
      <sheetName val="가설공사 내역"/>
      <sheetName val="집계표(OPTION)"/>
      <sheetName val="I一般比"/>
      <sheetName val="변경내역대비표(2)"/>
      <sheetName val="ELECTRIC"/>
      <sheetName val="PROJECT LIST"/>
      <sheetName val="Option"/>
      <sheetName val="TTL"/>
      <sheetName val="조건표"/>
      <sheetName val="간선계산"/>
      <sheetName val="차액보증"/>
      <sheetName val="일반공사"/>
      <sheetName val="MOTOR"/>
      <sheetName val="설계내역서"/>
      <sheetName val="노임"/>
      <sheetName val="하수급견적대비"/>
      <sheetName val="S0"/>
      <sheetName val="현장관리비 산출내역"/>
      <sheetName val="실행대비"/>
      <sheetName val="청천내"/>
      <sheetName val="평가데이터"/>
      <sheetName val="9902"/>
      <sheetName val="연결임시"/>
      <sheetName val="구조물공"/>
      <sheetName val="2000년1차"/>
      <sheetName val="9509"/>
      <sheetName val="노무비"/>
      <sheetName val="부대공"/>
      <sheetName val="저"/>
      <sheetName val="배수공"/>
      <sheetName val="본공사"/>
      <sheetName val="여과지동"/>
      <sheetName val="기초자료"/>
      <sheetName val="200"/>
      <sheetName val="토공"/>
      <sheetName val="포장공"/>
      <sheetName val="신공항A-9(원가수정)"/>
      <sheetName val="slipsumpR"/>
      <sheetName val="Mp-team 1"/>
      <sheetName val="TABLE-A"/>
      <sheetName val="업무처리전"/>
      <sheetName val="Listrik"/>
      <sheetName val="연돌일위집계"/>
      <sheetName val="Rate Analysis"/>
      <sheetName val="analysis"/>
      <sheetName val=""/>
      <sheetName val="산출2-기기동력"/>
      <sheetName val="백분율"/>
      <sheetName val="금융"/>
      <sheetName val="예정(3)"/>
      <sheetName val="타현장 대비"/>
      <sheetName val="도급"/>
      <sheetName val="L-type"/>
      <sheetName val="NPV"/>
      <sheetName val="이름표"/>
      <sheetName val="상가지급현황"/>
      <sheetName val="계획고"/>
      <sheetName val="DB"/>
      <sheetName val="산출"/>
      <sheetName val="c_balju"/>
      <sheetName val="비교1"/>
      <sheetName val="전통건설"/>
      <sheetName val="효성CB 1P기초"/>
      <sheetName val="4.인력투입"/>
      <sheetName val="ESC (공정표기준)"/>
      <sheetName val="대여현황"/>
      <sheetName val="첨"/>
      <sheetName val="내역_FILE"/>
      <sheetName val="공사비 내역 (가)"/>
      <sheetName val="총괄표"/>
      <sheetName val="할증 "/>
      <sheetName val="화전내"/>
      <sheetName val="퇴직금(울산천상)"/>
      <sheetName val="데이터"/>
      <sheetName val="도급내역"/>
      <sheetName val="GI-LIST"/>
      <sheetName val="증감내역서"/>
      <sheetName val="wall"/>
      <sheetName val="안산기계장치"/>
      <sheetName val="P_M_별3"/>
      <sheetName val="15_문제점3"/>
      <sheetName val="TOWER_12TON3"/>
      <sheetName val="TOWER_10TON3"/>
      <sheetName val="Sheet2_(2)3"/>
      <sheetName val="2_1_2예정공정율(칼라)3"/>
      <sheetName val="Eq__Mobilization2"/>
      <sheetName val="attchament-Type_of_Facilities2"/>
      <sheetName val="attchament-Work_Trade2"/>
      <sheetName val="2_대외공문2"/>
      <sheetName val="1_분양면적표2"/>
      <sheetName val="3_DATA_입력_쉬트2"/>
      <sheetName val="Materials_2"/>
      <sheetName val="안전율_검토_목록1"/>
      <sheetName val="PE-F-42_Rev_01_Manpower1"/>
      <sheetName val="6PILE__(돌출)1"/>
      <sheetName val="입찰내역_발주처_양식1"/>
      <sheetName val="단가_및_재료비1"/>
      <sheetName val="C1_공사개요1"/>
      <sheetName val="A1_스케쥴1"/>
      <sheetName val="DATA_입력란1"/>
      <sheetName val="1__설계조건_2_단면가정_3__하중계산1"/>
      <sheetName val="3_고급화검토1"/>
      <sheetName val="A(Rev_3)1"/>
      <sheetName val="JIB_CRANE,HOIST1"/>
      <sheetName val="TONG_HOP_VL-NC1"/>
      <sheetName val="TONGKE3p_1"/>
      <sheetName val="TH_VL,_NC,_DDHT_Thanhphuoc1"/>
      <sheetName val="DON_GIA1"/>
      <sheetName val="CHITIET_VL-NC1"/>
      <sheetName val="아파트_기성내역서1"/>
      <sheetName val="Bill_11"/>
      <sheetName val="Bill_21"/>
      <sheetName val="Bill_31"/>
      <sheetName val="Bill_41"/>
      <sheetName val="Bill_51"/>
      <sheetName val="Bill_61"/>
      <sheetName val="Bill_71"/>
      <sheetName val="UNIT_RATE1"/>
      <sheetName val="Raw_Data1"/>
      <sheetName val="Mob_HO_Project1"/>
      <sheetName val="IMPEADENCE_MAP_취수장1"/>
      <sheetName val="Data_Validation"/>
      <sheetName val="Change_Order_Log"/>
      <sheetName val="이크레더블_회신자료"/>
      <sheetName val="Urai__Resap_pengikat"/>
      <sheetName val="가설공사_내역"/>
      <sheetName val="PROJECT_LIST"/>
      <sheetName val="현장관리비_산출내역"/>
      <sheetName val="Mp-team_1"/>
      <sheetName val="Rate_Analysis"/>
      <sheetName val="타현장_대비"/>
      <sheetName val="산근"/>
      <sheetName val="구의33고"/>
      <sheetName val="Cash Out Table"/>
      <sheetName val="Net Cash Table"/>
      <sheetName val="ESC (공정표기刀_x0010_"/>
      <sheetName val="ESC (공정표기_x0000__x0000_"/>
      <sheetName val="Cash Flow"/>
      <sheetName val="Yield"/>
      <sheetName val="7IFS-5A"/>
      <sheetName val="Data_Va_x0000__x0000__x0000__x0000__x0000_椁嵒_x0001_"/>
      <sheetName val="Data_Va_x0000__x0000__x0000__x0000__x0000_昁崍_x0001_"/>
      <sheetName val="Data_Va"/>
      <sheetName val="40총괄"/>
      <sheetName val="40집계"/>
      <sheetName val="날개벽수량표"/>
      <sheetName val="FAB별"/>
      <sheetName val="프랜트면허"/>
      <sheetName val="토목주소"/>
      <sheetName val="목표세부명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 별"/>
      <sheetName val="95년12월말"/>
      <sheetName val="예산서"/>
      <sheetName val="광주운남을"/>
      <sheetName val="유림총괄"/>
      <sheetName val="마산월령동골조물량변경"/>
      <sheetName val="수입"/>
      <sheetName val="유림골조"/>
      <sheetName val="공통부대비"/>
      <sheetName val="새공통(96임금인상기준)"/>
      <sheetName val="공통비총괄표"/>
      <sheetName val="일위대가표"/>
      <sheetName val="교통대책내역"/>
      <sheetName val="간접비계산"/>
      <sheetName val="실적02"/>
      <sheetName val="분당임차변경"/>
      <sheetName val="내역서"/>
      <sheetName val="slipsumpR"/>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마산월령동골조물량변경"/>
      <sheetName val="일위대가표"/>
      <sheetName val="현장현황"/>
      <sheetName val="공통부대비"/>
      <sheetName val="일용노임단가"/>
      <sheetName val="갑지"/>
      <sheetName val="TOWER 10TON"/>
      <sheetName val="TOWER 12TON"/>
      <sheetName val="#REF"/>
      <sheetName val="공통비총괄표"/>
      <sheetName val="상반기손익차2총괄"/>
      <sheetName val="경산"/>
      <sheetName val="내역"/>
      <sheetName val="노임단가"/>
      <sheetName val="P.M 별"/>
      <sheetName val="구의33고"/>
      <sheetName val="총괄표"/>
      <sheetName val="배수내역"/>
      <sheetName val="금융비용"/>
      <sheetName val="DHEQSUPT"/>
      <sheetName val="기초코드"/>
      <sheetName val="주요공사"/>
      <sheetName val="결과조달"/>
      <sheetName val="공무공A"/>
      <sheetName val="금액내역서"/>
      <sheetName val="3단계"/>
      <sheetName val="2단계"/>
      <sheetName val="수입"/>
      <sheetName val="70%"/>
      <sheetName val="대비"/>
      <sheetName val="2.대외공문"/>
      <sheetName val="공문"/>
      <sheetName val="Eq. Mobilization"/>
      <sheetName val="9811"/>
      <sheetName val="코드"/>
      <sheetName val="임대계획"/>
      <sheetName val="적상기초자료"/>
      <sheetName val="D-623D"/>
      <sheetName val="내역(중앙)"/>
      <sheetName val="기계"/>
      <sheetName val="정화조"/>
      <sheetName val="조경"/>
      <sheetName val="토목"/>
      <sheetName val="9509"/>
      <sheetName val="현장"/>
      <sheetName val="M-EQPT-Z"/>
      <sheetName val="MixBed"/>
      <sheetName val="CondPol"/>
      <sheetName val="기초일위"/>
      <sheetName val="시설일위"/>
      <sheetName val="조명일위"/>
      <sheetName val="노임이"/>
      <sheetName val="관람석제출"/>
      <sheetName val="집계표"/>
      <sheetName val="CB"/>
      <sheetName val="자재(원원+원대)"/>
      <sheetName val="청산공사"/>
      <sheetName val="공통비총퐛"/>
      <sheetName val="입찰보고"/>
      <sheetName val="납부서"/>
      <sheetName val="날개벽"/>
      <sheetName val="매립"/>
      <sheetName val="W-현원가"/>
      <sheetName val="공사비집계"/>
      <sheetName val="단가비교표"/>
      <sheetName val="TRE TABLE"/>
      <sheetName val="내역_FILE"/>
      <sheetName val="Total"/>
      <sheetName val="SCHEDULE"/>
      <sheetName val="ELECTRIC"/>
      <sheetName val="CTEMCOST"/>
      <sheetName val="Sheet2 (2)"/>
      <sheetName val="냉천부속동"/>
      <sheetName val="회사99"/>
      <sheetName val="대여현황"/>
      <sheetName val="하수급견적대비"/>
      <sheetName val="현장관리비"/>
      <sheetName val="골조시행"/>
      <sheetName val="와동25-3(변경)"/>
      <sheetName val="일위대가(가설)"/>
      <sheetName val="공사비예산서(토목분)"/>
      <sheetName val="가격조사서"/>
      <sheetName val="터파기및재료"/>
      <sheetName val="01"/>
      <sheetName val="입찰"/>
      <sheetName val="현경"/>
      <sheetName val="Sheet15"/>
      <sheetName val="식재인부"/>
      <sheetName val="본사공가현황"/>
      <sheetName val="실행"/>
      <sheetName val="연돌일위집계"/>
      <sheetName val="유림총괄"/>
      <sheetName val="연결임시"/>
      <sheetName val="입력"/>
      <sheetName val="단면 (2)"/>
      <sheetName val="10월실적마감"/>
      <sheetName val="7월실적마감"/>
      <sheetName val="8월실적마감"/>
      <sheetName val="9월실적마감"/>
      <sheetName val="원가계산서"/>
      <sheetName val="방수"/>
      <sheetName val="소방기계"/>
      <sheetName val="데이타"/>
      <sheetName val="직재"/>
      <sheetName val="예가표"/>
      <sheetName val="물량내역"/>
      <sheetName val="도근좌표"/>
      <sheetName val="연습"/>
      <sheetName val="내역서"/>
      <sheetName val="총괄내역서"/>
      <sheetName val="14 장비소요계획"/>
      <sheetName val="설계내역서"/>
      <sheetName val="문10"/>
      <sheetName val="노무비"/>
      <sheetName val="투입비분석표"/>
      <sheetName val="면접시간확인"/>
      <sheetName val="재집"/>
      <sheetName val="월별수입"/>
      <sheetName val="6PILE  (돌출)"/>
      <sheetName val="신대방33(적용)"/>
      <sheetName val="차액보증"/>
      <sheetName val="에너지동"/>
      <sheetName val="3.설계예산내역서(예산서)"/>
      <sheetName val="2.예정공정표"/>
      <sheetName val="예총"/>
      <sheetName val="BOJUNGGM"/>
      <sheetName val="원가계산서(남측)"/>
      <sheetName val="경영상태"/>
      <sheetName val="백분율"/>
      <sheetName val="토목주소"/>
      <sheetName val="프랜트면허"/>
      <sheetName val="형틀공사"/>
      <sheetName val="매각(6)"/>
      <sheetName val="2.형틀공사집계"/>
      <sheetName val="정보"/>
      <sheetName val="갑지(추정)"/>
      <sheetName val="구조물공"/>
      <sheetName val="부대공"/>
      <sheetName val="배수공"/>
      <sheetName val="토공"/>
      <sheetName val="포장공"/>
      <sheetName val="수주현황2월"/>
      <sheetName val="BID"/>
      <sheetName val="1.취수장"/>
      <sheetName val="4차원가계산서"/>
      <sheetName val="3.바닥판  "/>
      <sheetName val="잡비"/>
      <sheetName val="설직재-1"/>
      <sheetName val="3.공통공사대비"/>
      <sheetName val="관급"/>
      <sheetName val="JIB CRANE,HOIST"/>
      <sheetName val="실행대비"/>
      <sheetName val="J直材4"/>
      <sheetName val="집계표(육상)"/>
      <sheetName val="지급자재"/>
      <sheetName val="간접비"/>
      <sheetName val="교통대책내역"/>
      <sheetName val="몰탈콘크리트"/>
      <sheetName val="철근집계"/>
      <sheetName val="현금흐름"/>
      <sheetName val="입찰안"/>
      <sheetName val="일위대가(계측기설치)"/>
      <sheetName val="산거각호표"/>
      <sheetName val="Sheet17"/>
      <sheetName val="업무분장"/>
      <sheetName val="2000년1차"/>
      <sheetName val="손익차9월2"/>
      <sheetName val="cp1"/>
      <sheetName val="도급,하도급 예정금액"/>
      <sheetName val="실행간접비용"/>
      <sheetName val="수량산출"/>
      <sheetName val="마감사양"/>
      <sheetName val="다곡2교"/>
      <sheetName val="집계"/>
      <sheetName val="일위대가"/>
      <sheetName val="DATE"/>
      <sheetName val="방배동내역(리라)"/>
      <sheetName val="부대공사총괄"/>
      <sheetName val="현장경비"/>
      <sheetName val="건축공사집계표"/>
      <sheetName val="N賃率-職"/>
      <sheetName val="현금흐름(SPC)"/>
      <sheetName val="단가"/>
      <sheetName val="1차 내역서"/>
      <sheetName val="교각1"/>
      <sheetName val="SG"/>
      <sheetName val="공량산출서"/>
      <sheetName val="변경내역"/>
      <sheetName val="단가산출2"/>
      <sheetName val="대치판정"/>
      <sheetName val="전장품(관리용)"/>
      <sheetName val="건축내역"/>
      <sheetName val="BASIC (2)"/>
      <sheetName val="부서현황"/>
      <sheetName val="적점"/>
      <sheetName val="돈암사업"/>
      <sheetName val="2.ㄱ)교량"/>
      <sheetName val="9GNG운반"/>
      <sheetName val="배수내역 (2)"/>
      <sheetName val="수목데이타 "/>
      <sheetName val="목표세부명세"/>
      <sheetName val="실행(ALT1)"/>
      <sheetName val="관로토공"/>
      <sheetName val="마포토정"/>
      <sheetName val="부대tu"/>
      <sheetName val="직노"/>
      <sheetName val="친환경주택"/>
      <sheetName val="설비(제출)"/>
      <sheetName val="소비자가"/>
      <sheetName val="1ST"/>
      <sheetName val="공통비(전체)"/>
      <sheetName val="자동제어"/>
      <sheetName val="청구"/>
      <sheetName val="1.우편집중내역서"/>
      <sheetName val="2차공사"/>
      <sheetName val="대비표"/>
      <sheetName val="배수관공"/>
      <sheetName val="대림경상68억"/>
      <sheetName val="우,오수"/>
      <sheetName val="해외(원화)"/>
      <sheetName val="실행내역"/>
      <sheetName val="기초목"/>
      <sheetName val="부산제일극장"/>
      <sheetName val="기초1"/>
      <sheetName val="일위목록"/>
      <sheetName val="금액순"/>
      <sheetName val="세금자료"/>
      <sheetName val="입찰내역 발주처 양식"/>
      <sheetName val="공정"/>
      <sheetName val="토공(우물통,기타) "/>
      <sheetName val="집수정_600_700_"/>
      <sheetName val="직접인건비"/>
      <sheetName val="직접경비"/>
      <sheetName val="첨부1"/>
      <sheetName val="__"/>
      <sheetName val="간접"/>
      <sheetName val="사통"/>
      <sheetName val="수지표"/>
      <sheetName val="전통건설"/>
      <sheetName val="소일위대가코드표"/>
      <sheetName val="견적초기자료"/>
      <sheetName val="Ctrl"/>
      <sheetName val="이자"/>
      <sheetName val="변제"/>
      <sheetName val="상환대상"/>
      <sheetName val="7월11일"/>
      <sheetName val="attchament-Work Trade"/>
      <sheetName val="attchament-Type of Facilities"/>
      <sheetName val="기계경비(시간당)"/>
      <sheetName val="AS복구"/>
      <sheetName val="중기터파기"/>
      <sheetName val="변수값"/>
      <sheetName val="중기상차"/>
      <sheetName val="토사(PE)"/>
      <sheetName val="CONCRETE"/>
      <sheetName val="교사기준면적(초등)"/>
      <sheetName val="CON'C"/>
      <sheetName val="총괄"/>
      <sheetName val="견적서(갑지)"/>
      <sheetName val="TC#1"/>
      <sheetName val="TC#2"/>
      <sheetName val="TC#3"/>
      <sheetName val="TC#4"/>
      <sheetName val="TC#5"/>
      <sheetName val="TC#6"/>
      <sheetName val="해체용 크레인1"/>
      <sheetName val="해체용 크레인2"/>
      <sheetName val="pier(각형)"/>
      <sheetName val="ADmin"/>
      <sheetName val="9512BS-1"/>
      <sheetName val="96노임기준"/>
      <sheetName val="95년12월말"/>
      <sheetName val="관접합및부설"/>
      <sheetName val="작성가이드"/>
      <sheetName val="대구역사"/>
      <sheetName val="Z"/>
      <sheetName val="Cash2"/>
      <sheetName val="Ref."/>
      <sheetName val="1062-X방향 "/>
      <sheetName val="도급원가"/>
      <sheetName val="5사남"/>
      <sheetName val="기준및분포(OT)"/>
      <sheetName val="산근"/>
      <sheetName val="Currency"/>
      <sheetName val="Phan tich ca may"/>
      <sheetName val="Chenh lech ca may"/>
      <sheetName val="TLg CN&amp;Laixe"/>
      <sheetName val="TLg CN&amp;Laixe (2)"/>
      <sheetName val="TLg Laitau"/>
      <sheetName val="TLg Laitau (2)"/>
      <sheetName val="escon"/>
      <sheetName val="tifico"/>
      <sheetName val="민감도"/>
      <sheetName val="제출계산서"/>
      <sheetName val="침하계"/>
      <sheetName val="mat status (elec)"/>
      <sheetName val="국영"/>
      <sheetName val="Control Sheet"/>
      <sheetName val="별제권_정리담보권1"/>
      <sheetName val="자료"/>
      <sheetName val="견적서-골조공사"/>
      <sheetName val="화전내"/>
      <sheetName val="7월"/>
      <sheetName val="12_27"/>
      <sheetName val="12_23"/>
      <sheetName val="12_16"/>
      <sheetName val="12_9"/>
      <sheetName val="12_1"/>
      <sheetName val="11_25"/>
      <sheetName val="11_18"/>
      <sheetName val="10월_4"/>
      <sheetName val="10월_3"/>
      <sheetName val="TOWER_10TON"/>
      <sheetName val="TOWER_12TON"/>
      <sheetName val="P_M_별"/>
      <sheetName val="2_대외공문"/>
      <sheetName val="Eq__Mobilization"/>
      <sheetName val="TRE_TABLE"/>
      <sheetName val="Sheet2_(2)"/>
      <sheetName val="단면_(2)"/>
      <sheetName val="14_장비소요계획"/>
      <sheetName val="6PILE__(돌출)"/>
      <sheetName val="3_설계예산내역서(예산서)"/>
      <sheetName val="2_예정공정표"/>
      <sheetName val="2_형틀공사집계"/>
      <sheetName val="JIB_CRANE,HOIST"/>
      <sheetName val="3_공통공사대비"/>
      <sheetName val="1_취수장"/>
      <sheetName val="3_바닥판__"/>
      <sheetName val="도급,하도급_예정금액"/>
      <sheetName val="1차_내역서"/>
      <sheetName val="BASIC_(2)"/>
      <sheetName val="2_ㄱ)교량"/>
      <sheetName val="배수내역_(2)"/>
      <sheetName val="수목데이타_"/>
      <sheetName val="1_우편집중내역서"/>
      <sheetName val="입찰내역_발주처_양식"/>
      <sheetName val="토공(우물통,기타)_"/>
      <sheetName val="금융"/>
      <sheetName val="STAND20"/>
      <sheetName val="시화점실행"/>
      <sheetName val="★자금집행관리"/>
      <sheetName val="POL6차-PIPING"/>
      <sheetName val="2-3.V.D일위"/>
      <sheetName val="일반공사"/>
      <sheetName val="2000전체분"/>
      <sheetName val="표지"/>
      <sheetName val="CONDITION"/>
      <sheetName val="내부마감"/>
      <sheetName val="갑지 (2)"/>
      <sheetName val="도급변경내용)"/>
      <sheetName val="갑지수정"/>
      <sheetName val="총괄산출표"/>
      <sheetName val="공통가설"/>
      <sheetName val="토공(을)"/>
      <sheetName val="건축집계표"/>
      <sheetName val="부대시설"/>
      <sheetName val="2골조 "/>
      <sheetName val="마감내역"/>
      <sheetName val="설비집계표"/>
      <sheetName val="설비내역서"/>
      <sheetName val="전기집계표"/>
      <sheetName val="전기내역서"/>
      <sheetName val="표지 (2)"/>
      <sheetName val="지질"/>
      <sheetName val="수량"/>
      <sheetName val="골조물량"/>
      <sheetName val="마감산출"/>
      <sheetName val="PILE (300×200)"/>
      <sheetName val="PILE (300×300)"/>
      <sheetName val="PILE (300×150)"/>
      <sheetName val="을지"/>
      <sheetName val="갑지1"/>
      <sheetName val="GAEYO"/>
      <sheetName val="도급제출3(5.20)"/>
      <sheetName val="을"/>
      <sheetName val="APT"/>
      <sheetName val="BSD (2)"/>
      <sheetName val="건축집계"/>
      <sheetName val="TEST1"/>
      <sheetName val="구조물"/>
      <sheetName val="계수시트"/>
      <sheetName val="Work-Condition"/>
      <sheetName val="정공공사"/>
      <sheetName val="6호기"/>
      <sheetName val="기본일위"/>
      <sheetName val="조달청적격심사"/>
      <sheetName val="Y-WORK"/>
      <sheetName val="해평견적"/>
      <sheetName val="전기공사"/>
      <sheetName val="설명서 "/>
      <sheetName val="설계명세서"/>
      <sheetName val="램머"/>
      <sheetName val="자재단가비교표"/>
      <sheetName val="교육종류"/>
      <sheetName val="내역서-수정본"/>
      <sheetName val="견적대비표"/>
      <sheetName val="G.R300경비"/>
      <sheetName val="일반부표"/>
      <sheetName val="FURNITURE-01"/>
      <sheetName val="1호구조물"/>
      <sheetName val="약품설비"/>
      <sheetName val="코드표"/>
      <sheetName val="45,46"/>
      <sheetName val="2.토목공사"/>
      <sheetName val="산출3-동력"/>
      <sheetName val="산출4-전등"/>
      <sheetName val="경비"/>
      <sheetName val="적용"/>
      <sheetName val="구역화물"/>
      <sheetName val="단가일람"/>
      <sheetName val="역T형"/>
      <sheetName val="BEND LOSS"/>
      <sheetName val="9902"/>
      <sheetName val="3월"/>
      <sheetName val="4월"/>
      <sheetName val="5월"/>
      <sheetName val="자재 집계표"/>
      <sheetName val="인사자료총집계"/>
      <sheetName val="FB25JN"/>
      <sheetName val="21301동"/>
      <sheetName val="CATV"/>
      <sheetName val="참조"/>
      <sheetName val="갑"/>
      <sheetName val="기존단가 (2)"/>
      <sheetName val="갑지_(2)"/>
      <sheetName val="2골조_"/>
      <sheetName val="표지_(2)"/>
      <sheetName val="PILE_(300×200)"/>
      <sheetName val="PILE_(300×300)"/>
      <sheetName val="PILE_(300×150)"/>
      <sheetName val="BSD_(2)"/>
      <sheetName val="기존단가_(2)"/>
      <sheetName val="도급제출3(5_20)"/>
      <sheetName val="설명서_"/>
      <sheetName val="단가(자재)"/>
      <sheetName val="단가(노임)"/>
      <sheetName val="기초목록"/>
      <sheetName val="전차선로 물량표"/>
      <sheetName val="청천내"/>
      <sheetName val="출자한도"/>
      <sheetName val="9-1차이내역"/>
      <sheetName val="경량천정"/>
      <sheetName val="ㄱ"/>
      <sheetName val="교량하부공"/>
      <sheetName val="환율"/>
      <sheetName val="정부노임단가"/>
      <sheetName val="ETC"/>
      <sheetName val="내역서 (2)"/>
      <sheetName val="수량산출(음암)"/>
      <sheetName val="2. 공원조도"/>
      <sheetName val="b_balju"/>
      <sheetName val="에너지요금"/>
      <sheetName val="부하계산서"/>
      <sheetName val="견적"/>
      <sheetName val="기안"/>
      <sheetName val="개산공사비"/>
      <sheetName val="자재단가"/>
      <sheetName val="기기리스트"/>
      <sheetName val="교각별철근수량집계표"/>
      <sheetName val="적용률"/>
      <sheetName val="세부내역"/>
      <sheetName val="INPUT"/>
      <sheetName val="I一般比"/>
      <sheetName val="97 사업추정(WEKI)"/>
      <sheetName val="ACT_Dol"/>
      <sheetName val="ACT_Jhr"/>
      <sheetName val="FCST_Dol"/>
      <sheetName val="FCST_Jhr"/>
      <sheetName val="시행예산"/>
      <sheetName val="설계기준"/>
      <sheetName val="내역1"/>
      <sheetName val="내역서(교량)전체"/>
      <sheetName val="database"/>
      <sheetName val="실행(1)"/>
      <sheetName val="SUMMARY"/>
      <sheetName val="PAINT"/>
      <sheetName val="선원비계산"/>
      <sheetName val="여비교통비지출품의서"/>
      <sheetName val="개요"/>
      <sheetName val="도급"/>
      <sheetName val="원효펌프교체020812"/>
      <sheetName val="부하(성남)"/>
      <sheetName val="연부97-1"/>
      <sheetName val="송장갑지(6월)"/>
      <sheetName val="건축2"/>
      <sheetName val="입력시트"/>
      <sheetName val="비교1"/>
      <sheetName val="0226"/>
      <sheetName val="chiet tinh"/>
      <sheetName val="新规"/>
      <sheetName val="手动计画"/>
      <sheetName val="6MONTHS"/>
      <sheetName val="FRP PIPING 일위대가"/>
      <sheetName val="별표 "/>
      <sheetName val="000000"/>
      <sheetName val="조명시설"/>
      <sheetName val="FA_SUMMARY"/>
      <sheetName val="Raw Data"/>
      <sheetName val="15 문제점"/>
      <sheetName val="Sheet13"/>
      <sheetName val="조도"/>
      <sheetName val="Sheet14"/>
      <sheetName val="P-J"/>
      <sheetName val="시장성초안camera"/>
      <sheetName val="3지구단위"/>
      <sheetName val="은행"/>
      <sheetName val="gyun"/>
      <sheetName val="안산기계장치"/>
      <sheetName val="전계가"/>
      <sheetName val="명부(일부)"/>
      <sheetName val="Finansal tamamlanma Eğrisi"/>
      <sheetName val="내역표지"/>
      <sheetName val="배관내역"/>
      <sheetName val="IGCC査定"/>
      <sheetName val="수량산출서"/>
      <sheetName val=" 견적서"/>
      <sheetName val="공사투입계획(변경결의)19.9"/>
      <sheetName val="노무비 월별지급현황19.9"/>
      <sheetName val="갑지(외주기성)19.9"/>
      <sheetName val="mm10"/>
      <sheetName val="CAUDIT"/>
      <sheetName val="9.1"/>
      <sheetName val="회사정보"/>
      <sheetName val="EQT-ESTN"/>
      <sheetName val="집계표(OPTION)"/>
      <sheetName val="CAPVC"/>
      <sheetName val="負荷集計（断熱不燃）"/>
      <sheetName val="264"/>
      <sheetName val="DAF-2"/>
      <sheetName val="의뢰서"/>
      <sheetName val="변경내역대비표(2)"/>
      <sheetName val="Total(현장)"/>
      <sheetName val="Month"/>
      <sheetName val="전도금 지출"/>
      <sheetName val="Pivot(월)"/>
      <sheetName val="Pivot(합계)"/>
      <sheetName val="카메라"/>
      <sheetName val="실행철강하도"/>
      <sheetName val="동해title"/>
      <sheetName val="Instructions"/>
      <sheetName val="김해식"/>
      <sheetName val="DATA"/>
      <sheetName val="방배동내역 (총괄)"/>
      <sheetName val="합벽,옹벽"/>
      <sheetName val="중기가격"/>
      <sheetName val="2.2 STAFF Scedule"/>
      <sheetName val="HANDHOLE(2)"/>
      <sheetName val="PAD TR보호대기초"/>
      <sheetName val="가로등기초"/>
      <sheetName val="0201"/>
      <sheetName val="견적서"/>
      <sheetName val="2.야탑"/>
      <sheetName val="F4-F7"/>
      <sheetName val="날개벽수량표"/>
      <sheetName val="Koordinat"/>
      <sheetName val="단가표"/>
      <sheetName val="기준및분포_OT_"/>
      <sheetName val="일위대가(여기까지)"/>
      <sheetName val="수리결과"/>
      <sheetName val="시산표"/>
      <sheetName val="단위세대물량"/>
      <sheetName val="물량산출근거"/>
      <sheetName val="별첨1_수량산출체크리스트"/>
      <sheetName val="철근단가검토"/>
      <sheetName val="골조수량대비표"/>
      <sheetName val="ENE-CAL"/>
      <sheetName val="DQE-MEN-EXT"/>
      <sheetName val="MEXICO-C"/>
      <sheetName val="FAB별"/>
      <sheetName val="견적의뢰"/>
      <sheetName val="TTL"/>
      <sheetName val="할증 "/>
      <sheetName val="Cash Flow bulanan"/>
      <sheetName val="보고"/>
      <sheetName val="ENG-101"/>
      <sheetName val="수문보고"/>
      <sheetName val="실행내역서"/>
      <sheetName val="라"/>
      <sheetName val="기본1"/>
      <sheetName val="수정일위대가"/>
      <sheetName val="attchament-Work_Trade"/>
      <sheetName val="attchament-Type_of_Facilities"/>
      <sheetName val="archi(본사)"/>
      <sheetName val="급수급탕"/>
      <sheetName val="B"/>
      <sheetName val="cctv"/>
      <sheetName val="40총괄"/>
      <sheetName val="40집계"/>
      <sheetName val="Perm. Test"/>
      <sheetName val="DB@Acess"/>
      <sheetName val="Civil"/>
      <sheetName val="NozzleData"/>
      <sheetName val="22.사인물(건)"/>
      <sheetName val="조명율표"/>
      <sheetName val="개시대사 (2)"/>
      <sheetName val=" PE-F-42 MR 9 Manpower"/>
      <sheetName val="방배동내역 _x0000__x0000__x0005__x0000_"/>
      <sheetName val="노무비 월별지급현황_x0000__x0000__x0005__x0000_"/>
      <sheetName val="집계표(OPTION_x0000_"/>
      <sheetName val="LTR-2"/>
      <sheetName val="Balance"/>
      <sheetName val="Medagama"/>
      <sheetName val="Sandunpura"/>
      <sheetName val="Veheragala"/>
      <sheetName val="Collection"/>
      <sheetName val="Rainfall Data"/>
      <sheetName val="Mahawanawela"/>
      <sheetName val="Nuwaragala"/>
      <sheetName val="Siripura"/>
      <sheetName val="Background"/>
      <sheetName val="노임"/>
      <sheetName val="선수금"/>
      <sheetName val="Main Summary"/>
      <sheetName val="BQMPALOC"/>
      <sheetName val="분석"/>
      <sheetName val="VS P-Q"/>
      <sheetName val="부안일위"/>
      <sheetName val="DETAIL"/>
      <sheetName val="schedule nos"/>
      <sheetName val="본지사합"/>
      <sheetName val="설계명세"/>
      <sheetName val="CAPV_x0000_"/>
      <sheetName val="DATA2000"/>
      <sheetName val="현장관리비(을)"/>
      <sheetName val="목공사품의서"/>
      <sheetName val="STAND98"/>
      <sheetName val="조덅일위"/>
      <sheetName val="목표세부덅세"/>
      <sheetName val="설덅서 "/>
      <sheetName val="설계덅세서"/>
      <sheetName val="설덅서_"/>
      <sheetName val="조덅시설"/>
      <sheetName val="30신설일위대가"/>
      <sheetName val="30집계표"/>
      <sheetName val="음료실행"/>
      <sheetName val="변수표"/>
      <sheetName val="98수문일위"/>
      <sheetName val="단면치수"/>
      <sheetName val="신표지1"/>
      <sheetName val="기본DATA"/>
      <sheetName val="Piping Design Data"/>
      <sheetName val="제직재"/>
      <sheetName val="A-4"/>
      <sheetName val="기성내역"/>
      <sheetName val="PRO_DCI"/>
      <sheetName val="page 6"/>
      <sheetName val="방배동내역 "/>
      <sheetName val="노무비 월별지급현황"/>
      <sheetName val="1"/>
      <sheetName val="업무처리전"/>
      <sheetName val="Bill 5 - Carpark"/>
      <sheetName val="sum1 (2)"/>
      <sheetName val="工완성공사율"/>
      <sheetName val="철골공사"/>
      <sheetName val="구성비"/>
      <sheetName val="공통비비교"/>
      <sheetName val="9.ﴃ"/>
      <sheetName val="9.﷾"/>
      <sheetName val="9.灏"/>
      <sheetName val="9.灯"/>
      <sheetName val="9.炥"/>
      <sheetName val="평가데이터"/>
      <sheetName val=" 갑  지 "/>
      <sheetName val="계좌번호"/>
      <sheetName val="COVER"/>
      <sheetName val="D:\현대0526-------11111\유림골조"/>
      <sheetName val="Comparative Cluster Inner"/>
      <sheetName val="Sheet1 (2)"/>
      <sheetName val="Conn. Lib"/>
      <sheetName val="DRUM"/>
      <sheetName val="1 park lane"/>
      <sheetName val="sal"/>
      <sheetName val="SIVA"/>
      <sheetName val="품의"/>
      <sheetName val="부표총괄"/>
      <sheetName val="지급어음(일별)"/>
      <sheetName val="EE-PROP"/>
      <sheetName val="9."/>
      <sheetName val="[유림골조]D____0526_______11111___2"/>
      <sheetName val="시험구분-단가표"/>
      <sheetName val="A"/>
      <sheetName val="정렬"/>
      <sheetName val="_x0004__x0000_숷트_x0004__x0000_䄄22䢳"/>
      <sheetName val=""/>
      <sheetName val="설계조건"/>
      <sheetName val="Ⅴ-2.공종별내역"/>
      <sheetName val="설계서"/>
      <sheetName val="산출기초조사서"/>
      <sheetName val="기계경비산출"/>
      <sheetName val="세척면적산출"/>
      <sheetName val="Hệ số"/>
      <sheetName val="Động cơ"/>
      <sheetName val="제조원가"/>
      <sheetName val="Du_lieu"/>
      <sheetName val="1.2 Staff Schedule"/>
      <sheetName val="PROJECT LIST"/>
      <sheetName val="PROGRAM"/>
      <sheetName val="CASHFLOW"/>
      <sheetName val="PriceSummary"/>
      <sheetName val="Bill 10"/>
      <sheetName val="Doors"/>
      <sheetName val="NCR"/>
      <sheetName val="Sch. Areas"/>
      <sheetName val="LDP"/>
      <sheetName val="Work Flow (Manhours%)"/>
      <sheetName val="eval"/>
      <sheetName val="BOQ Summary"/>
      <sheetName val="E_Summary"/>
      <sheetName val="D_Cntnts"/>
      <sheetName val="Cash Flow"/>
      <sheetName val="Notes"/>
      <sheetName val="Tank_3_1"/>
      <sheetName val="Assumptions"/>
      <sheetName val="Equip"/>
      <sheetName val="EEV(Prilim)"/>
      <sheetName val="CoverPage"/>
      <sheetName val="수목단가"/>
      <sheetName val="시설수량표"/>
      <sheetName val="식재수량표"/>
      <sheetName val="원본"/>
      <sheetName val="Div26 - Elect"/>
      <sheetName val="SUM(D2)"/>
      <sheetName val="PI"/>
      <sheetName val="Pier 3"/>
      <sheetName val="hist&amp;proj"/>
      <sheetName val="SAT-BHN"/>
      <sheetName val="주요자재집계"/>
      <sheetName val="CODE"/>
      <sheetName val="trf(36%)"/>
      <sheetName val="방배동내역 _x0000__x0000__x0005__x00"/>
      <sheetName val="장비명"/>
      <sheetName val="FAB&amp;EUV TOTAL"/>
      <sheetName val="관리비현황"/>
      <sheetName val="工程量清单(신축공사)"/>
      <sheetName val="품"/>
      <sheetName val="Finansal tamamlanma Ek_x0000_Ԁ_x0000_　"/>
      <sheetName val="Finansal tamamlanma Ek_x0000_Ԁ_x0000_䀀"/>
      <sheetName val="Finansal tamamlanma Ek_x0000_Ԁ_x0000_"/>
      <sheetName val="Finansal tamamlanma Ek_x0000_Ԁ_x0000_"/>
      <sheetName val="Finansal tamamlanma Ek_x0000_Ԁ_x0000_뀀"/>
      <sheetName val="Finansal tamamlanma Ek_x0000_Ԁ_x0000_쀀"/>
      <sheetName val="mm_x0000__x0000_"/>
      <sheetName val="sc"/>
      <sheetName val="IH 03.21"/>
      <sheetName val="OS - 04.2020"/>
      <sheetName val="OS - 07.2020"/>
      <sheetName val="OS - 08.2020"/>
      <sheetName val="OS - 09.2020"/>
      <sheetName val="OS - 10.2020"/>
      <sheetName val="OS - 12.2020"/>
      <sheetName val="OS - 01.2021"/>
      <sheetName val="OS - 02.2021"/>
      <sheetName val="OS - 04.2021"/>
      <sheetName val="OS - 05.2021"/>
      <sheetName val="OS - 06.2021"/>
      <sheetName val="OS - 07.2021"/>
      <sheetName val="OS - 08.2021"/>
      <sheetName val="OS - 09.2021"/>
      <sheetName val="OS - 10.2021"/>
      <sheetName val="OS - 11.2021"/>
      <sheetName val="OS - 12.2021"/>
      <sheetName val="OS - 05.2020"/>
      <sheetName val="OS - 06.2020"/>
      <sheetName val="OS - 11.2020"/>
      <sheetName val="OS - 03.2021"/>
      <sheetName val="Beam Sched"/>
      <sheetName val="INSIND"/>
      <sheetName val="ESTIMATE"/>
      <sheetName val="BREAKDOWN(철거설치)"/>
      <sheetName val="Micro"/>
      <sheetName val="Macro"/>
      <sheetName val="Scaff-Rose"/>
      <sheetName val="FFILL"/>
      <sheetName val="Measur"/>
      <sheetName val="주간기성"/>
      <sheetName val="집계표(OP_x0000__x0000_Ԁ_x0000_耀"/>
      <sheetName val="집계표(OP_x0000__x0000_Ԁ_x0000__x0000_"/>
      <sheetName val="집계표(OP_x0000__x0000_Ԁ_x0000_䀀"/>
      <sheetName val="집계표(OP_x0000__x0000_Ԁ_x0000_쀀"/>
      <sheetName val="중기조종사 단위단가"/>
      <sheetName val="방배동내⒀꺚᠀滏ﴃ"/>
      <sheetName val="도"/>
      <sheetName val="石炭性状"/>
      <sheetName val="기초자료"/>
      <sheetName val="_x0004__x0000_숷트_x0004__x0000_䄄"/>
      <sheetName val="※참고자료※"/>
      <sheetName val="負荷集計（断熱不燃_x0000_"/>
      <sheetName val="10한빛"/>
      <sheetName val="당초"/>
      <sheetName val="Sheet8"/>
      <sheetName val="HX"/>
      <sheetName val="WORK"/>
      <sheetName val="일위"/>
      <sheetName val="CAL1"/>
      <sheetName val="GRDBS"/>
      <sheetName val="골조"/>
      <sheetName val="_x0004_"/>
      <sheetName val="Finansal tamamlanma Ek"/>
      <sheetName val="負荷集計（断熱不燃ᅠ"/>
      <sheetName val="건축내역서"/>
      <sheetName val="[유림골조]D____0526_______11111___3"/>
      <sheetName val="BOQ"/>
      <sheetName val="(원문)특허실용의장"/>
      <sheetName val="합천내역"/>
      <sheetName val="방배동내隧　뀞"/>
      <sheetName val="cover page"/>
      <sheetName val="FitOutConfCentre"/>
      <sheetName val="SubmitCal"/>
      <sheetName val="견적대비 견적서"/>
      <sheetName val="NPV"/>
      <sheetName val="PNT"/>
      <sheetName val="L 1"/>
      <sheetName val="RAB"/>
      <sheetName val="BAG_2"/>
      <sheetName val="Finansal tamamlanma Ek_x0000_Ԁ_"/>
      <sheetName val="負荷集計ß_x0000_Ԁ_x0000_ကࡗ"/>
      <sheetName val="Instruction_x0000_"/>
      <sheetName val="RAB AR&amp;STR"/>
      <sheetName val="BOX-1510"/>
      <sheetName val="납부확인서(퇴직공제)"/>
      <sheetName val="ABK.04.AWALR+CO+TAB.RUPS"/>
      <sheetName val="Hujan BUlanan"/>
      <sheetName val="집계표(OP_x0000__x0000_Ԁ_x0000__x0"/>
      <sheetName val="운반"/>
      <sheetName val="방배동내_x0000__x0000__x0000__x0000__x0000__x0000_"/>
      <sheetName val="주식"/>
      <sheetName val="집계표(OP"/>
      <sheetName val="중기비"/>
      <sheetName val="Progress Tables"/>
      <sheetName val="FORM-0"/>
      <sheetName val="CASHFLOWS"/>
      <sheetName val="Basic Rate"/>
      <sheetName val="방배동내_x0000__x0000__x0000__x0000"/>
      <sheetName val="[유림골조]D__현_0526_______11111_유_2"/>
      <sheetName val="Rates"/>
      <sheetName val="slipsumpR"/>
      <sheetName val="1-Executive Summary"/>
      <sheetName val="Contract Summary"/>
      <sheetName val="UB Beam Box-up"/>
      <sheetName val="방배동내_x0000__x0000_Ԁ_x0000__x0000_﷪"/>
      <sheetName val="방배동내_x0000__x0000_Ԁ_x0000__x0000_Ǒ"/>
      <sheetName val="ANX3A11"/>
      <sheetName val="BM"/>
      <sheetName val="영동(D)"/>
      <sheetName val="Cashflow Analysis"/>
      <sheetName val="CAUDIÀ"/>
      <sheetName val="방배동내역 ??_x0005_?"/>
      <sheetName val="집계표(OPTION?"/>
      <sheetName val="노무비 월별지급현황??_x0005_?"/>
      <sheetName val="CAPV?"/>
      <sheetName val="_x0004_?숷트_x0004_?䄄22䢳"/>
      <sheetName val="負荷集計劬_x0010__x0000__x0000__x0000__x0000_"/>
      <sheetName val="참고자료"/>
      <sheetName val="2000년 공정표"/>
      <sheetName val="2공구산출내역"/>
      <sheetName val="인원계획"/>
      <sheetName val="Fitting"/>
      <sheetName val="ch"/>
      <sheetName val="Equip COA Sumry"/>
      <sheetName val="AC"/>
      <sheetName val="Key Ratios"/>
      <sheetName val="12_271"/>
      <sheetName val="12_231"/>
      <sheetName val="12_161"/>
      <sheetName val="12_91"/>
      <sheetName val="12_11"/>
      <sheetName val="11_251"/>
      <sheetName val="11_181"/>
      <sheetName val="10월_41"/>
      <sheetName val="10월_31"/>
      <sheetName val="TOWER_10TON1"/>
      <sheetName val="TOWER_12TON1"/>
      <sheetName val="P_M_별1"/>
      <sheetName val="2_대외공문1"/>
      <sheetName val="Eq__Mobilization1"/>
      <sheetName val="TRE_TABLE1"/>
      <sheetName val="Sheet2_(2)1"/>
      <sheetName val="단면_(2)1"/>
      <sheetName val="14_장비소요계획1"/>
      <sheetName val="6PILE__(돌출)1"/>
      <sheetName val="3_설계예산내역서(예산서)1"/>
      <sheetName val="2_예정공정표1"/>
      <sheetName val="2_형틀공사집계1"/>
      <sheetName val="3_공통공사대비1"/>
      <sheetName val="JIB_CRANE,HOIST1"/>
      <sheetName val="1_취수장1"/>
      <sheetName val="3_바닥판__1"/>
      <sheetName val="도급,하도급_예정금액1"/>
      <sheetName val="1차_내역서1"/>
      <sheetName val="BASIC_(2)1"/>
      <sheetName val="2_ㄱ)교량1"/>
      <sheetName val="배수내역_(2)1"/>
      <sheetName val="수목데이타_1"/>
      <sheetName val="1_우편집중내역서1"/>
      <sheetName val="입찰내역_발주처_양식1"/>
      <sheetName val="토공(우물통,기타)_1"/>
      <sheetName val="attchament-Work_Trade1"/>
      <sheetName val="attchament-Type_of_Facilities1"/>
      <sheetName val="해체용_크레인1"/>
      <sheetName val="해체용_크레인2"/>
      <sheetName val="Ref_"/>
      <sheetName val="1062-X방향_"/>
      <sheetName val="Phan_tich_ca_may"/>
      <sheetName val="Chenh_lech_ca_may"/>
      <sheetName val="TLg_CN&amp;Laixe"/>
      <sheetName val="TLg_CN&amp;Laixe_(2)"/>
      <sheetName val="TLg_Laitau"/>
      <sheetName val="TLg_Laitau_(2)"/>
      <sheetName val="Control_Sheet"/>
      <sheetName val="mat_status_(elec)"/>
      <sheetName val="2-3_V_D일위"/>
      <sheetName val="갑지_(2)1"/>
      <sheetName val="2골조_1"/>
      <sheetName val="표지_(2)1"/>
      <sheetName val="PILE_(300×200)1"/>
      <sheetName val="PILE_(300×300)1"/>
      <sheetName val="PILE_(300×150)1"/>
      <sheetName val="도급제출3(5_20)1"/>
      <sheetName val="BSD_(2)1"/>
      <sheetName val="설명서_1"/>
      <sheetName val="G_R300경비"/>
      <sheetName val="2_토목공사"/>
      <sheetName val="BEND_LOSS"/>
      <sheetName val="자재_집계표"/>
      <sheetName val="기존단가_(2)1"/>
      <sheetName val="전차선로_물량표"/>
      <sheetName val="내역서_(2)"/>
      <sheetName val="2__공원조도"/>
      <sheetName val="97_사업추정(WEKI)"/>
      <sheetName val="chiet_tinh"/>
      <sheetName val="FRP_PIPING_일위대가"/>
      <sheetName val="Raw_Data"/>
      <sheetName val="15_문제점"/>
      <sheetName val="별표_"/>
      <sheetName val="Finansal_tamamlanma_Eğrisi"/>
      <sheetName val="공사투입계획(변경결의)19_9"/>
      <sheetName val="노무비_월별지급현황19_9"/>
      <sheetName val="갑지(외주기성)19_9"/>
      <sheetName val="_견적서"/>
      <sheetName val="9_1"/>
      <sheetName val="방배동내역_(총괄)"/>
      <sheetName val="전도금_지출"/>
      <sheetName val="2_2_STAFF_Scedule"/>
      <sheetName val="PAD_TR보호대기초"/>
      <sheetName val="2_야탑"/>
      <sheetName val="Perm__Test"/>
      <sheetName val="Cash_Flow_bulanan"/>
      <sheetName val="할증_"/>
      <sheetName val="방배동내역_"/>
      <sheetName val="22_사인물(건)"/>
      <sheetName val="Rainfall_Data"/>
      <sheetName val="노무비_월별지급현황"/>
      <sheetName val="개시대사_(2)"/>
      <sheetName val="_PE-F-42_MR_9_Manpower"/>
      <sheetName val="Main_Summary"/>
      <sheetName val="VS_P-Q"/>
      <sheetName val="schedule_nos"/>
      <sheetName val="설덅서_1"/>
      <sheetName val="Piping_Design_Data"/>
      <sheetName val="page_6"/>
      <sheetName val="sum1_(2)"/>
      <sheetName val="Bill_5_-_Carpark"/>
      <sheetName val="9_ﴃ"/>
      <sheetName val="9_﷾"/>
      <sheetName val="9_灏"/>
      <sheetName val="9_灯"/>
      <sheetName val="9_炥"/>
      <sheetName val="_갑__지_"/>
      <sheetName val="Comparative_Cluster_Inner"/>
      <sheetName val="Sheet1_(2)"/>
      <sheetName val="Conn__Lib"/>
      <sheetName val="1_park_lane"/>
      <sheetName val="9_"/>
      <sheetName val="숷트䄄22䢳"/>
      <sheetName val="Ⅴ-2_공종별내역"/>
      <sheetName val="Hệ_số"/>
      <sheetName val="Động_cơ"/>
      <sheetName val="1_2_Staff_Schedule"/>
      <sheetName val="PROJECT_LIST"/>
      <sheetName val="Bill_10"/>
      <sheetName val="Sch__Areas"/>
      <sheetName val="Work_Flow_(Manhours%)"/>
      <sheetName val="BOQ_Summary"/>
      <sheetName val="Cash_Flow"/>
      <sheetName val="Pier_3"/>
      <sheetName val="방배동내역__x00"/>
      <sheetName val="FAB&amp;EUV_TOTAL"/>
      <sheetName val="Div26_-_Elect"/>
      <sheetName val="Finansal_tamamlanma_EkԀ　"/>
      <sheetName val="Finansal_tamamlanma_EkԀ䀀"/>
      <sheetName val="Finansal_tamamlanma_EkԀ"/>
      <sheetName val="Finansal_tamamlanma_EkԀ"/>
      <sheetName val="Finansal_tamamlanma_EkԀ뀀"/>
      <sheetName val="Finansal_tamamlanma_EkԀ쀀"/>
      <sheetName val="IH_03_21"/>
      <sheetName val="OS_-_04_2020"/>
      <sheetName val="OS_-_07_2020"/>
      <sheetName val="OS_-_08_2020"/>
      <sheetName val="OS_-_09_2020"/>
      <sheetName val="OS_-_10_2020"/>
      <sheetName val="OS_-_12_2020"/>
      <sheetName val="OS_-_01_2021"/>
      <sheetName val="OS_-_02_2021"/>
      <sheetName val="OS_-_04_2021"/>
      <sheetName val="OS_-_05_2021"/>
      <sheetName val="OS_-_06_2021"/>
      <sheetName val="OS_-_07_2021"/>
      <sheetName val="OS_-_08_2021"/>
      <sheetName val="OS_-_09_2021"/>
      <sheetName val="OS_-_10_2021"/>
      <sheetName val="OS_-_11_2021"/>
      <sheetName val="OS_-_12_2021"/>
      <sheetName val="OS_-_05_2020"/>
      <sheetName val="OS_-_06_2020"/>
      <sheetName val="OS_-_11_2020"/>
      <sheetName val="OS_-_03_2021"/>
      <sheetName val="Beam_Sched"/>
      <sheetName val="숷트䄄"/>
      <sheetName val="중기조종사_단위단가"/>
      <sheetName val="201803"/>
      <sheetName val="TESİSAT"/>
      <sheetName val="BHANDUP"/>
      <sheetName val="h-013211-2"/>
      <sheetName val="48일위"/>
      <sheetName val="품셈"/>
      <sheetName val="플랜트 설치"/>
      <sheetName val="남양구조시험동"/>
      <sheetName val="exp"/>
      <sheetName val="manhour"/>
      <sheetName val="progress(RM)"/>
      <sheetName val="영업소실적"/>
      <sheetName val="12CGOU"/>
      <sheetName val="電源計画"/>
      <sheetName val="1.설계기준"/>
      <sheetName val="D____0526_______11111___2"/>
      <sheetName val="회사정_x0000_"/>
      <sheetName val="역T형(H=6.0) (2)"/>
      <sheetName val="負荷集計ß"/>
      <sheetName val="내역서01"/>
      <sheetName val="負荷集計劬_x0010__x0000__x0000__x000"/>
      <sheetName val="방배동내_x0000__x0000_Ԁ_x0000__x000"/>
      <sheetName val="Budget"/>
      <sheetName val="집계표(OPuꠀ´_x0000__x0000_"/>
      <sheetName val="집계표(OPuﬀ_x0000__x0000_"/>
      <sheetName val="진행 DATA (2)"/>
      <sheetName val="동부건설.강릉,테헤란로,강남빌딩"/>
      <sheetName val="공사비증감"/>
      <sheetName val="부속동"/>
      <sheetName val="9.탞"/>
      <sheetName val="CostDB"/>
      <sheetName val="data_dci"/>
      <sheetName val="data_mci"/>
      <sheetName val="behind"/>
      <sheetName val="Main"/>
      <sheetName val="D__현대0526-------11111_유림골조"/>
      <sheetName val="_유림골조_D____0526_______11111___2"/>
      <sheetName val="집계표(OP쀀춡勌%"/>
      <sheetName val="집계표(OP쀀鐃蠚芇_x0015_"/>
      <sheetName val="CAPఀ_x0002_"/>
      <sheetName val="anti-termite"/>
      <sheetName val="Master01"/>
      <sheetName val="철근량"/>
      <sheetName val="공사투입계획(변경결_x0000__x0000__x0000__x0000__x0000__x0000_"/>
      <sheetName val="도면자료제출일정"/>
      <sheetName val="요율"/>
      <sheetName val="자재대"/>
      <sheetName val="LKVL-CK-HT-GD1"/>
      <sheetName val="Chiet tinh dz35"/>
      <sheetName val="Inputs"/>
      <sheetName val="저"/>
      <sheetName val="여과지동"/>
      <sheetName val="200"/>
      <sheetName val="신공항A-9(원가수정)"/>
      <sheetName val="변경내역대_x0000__x0000_ƃ_x0000__x0000_"/>
      <sheetName val="[유림골조]D____0526_______11111___4"/>
      <sheetName val="방배동내o_x0000__x0000__x0001_Ԁ_x0000_"/>
      <sheetName val="1.토공"/>
      <sheetName val="설산1.나"/>
      <sheetName val="본사S"/>
      <sheetName val="Col1"/>
      <sheetName val="가옥철거(지장물조서)"/>
      <sheetName val="침사지 및 중계펌프장 가시설 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refreshError="1"/>
      <sheetData sheetId="11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사계실대1"/>
      <sheetName val="사계실대2"/>
      <sheetName val="실적대비"/>
      <sheetName val="조정표"/>
      <sheetName val="사계실대new"/>
      <sheetName val="실적대비new"/>
      <sheetName val="Sheet5"/>
      <sheetName val="청산공사"/>
      <sheetName val="수입"/>
      <sheetName val="1월"/>
      <sheetName val="현장일반사항"/>
      <sheetName val="AP1"/>
      <sheetName val="플랜트 설치"/>
      <sheetName val="3.현장배치"/>
      <sheetName val="입찰안"/>
      <sheetName val="총체보활공정표"/>
      <sheetName val="일위대가목차"/>
      <sheetName val="P.M 별"/>
      <sheetName val="현장배치"/>
      <sheetName val="지원5월"/>
      <sheetName val="수주실적0709"/>
      <sheetName val="Sheet1"/>
      <sheetName val="5월"/>
      <sheetName val="VXXXXXXX"/>
      <sheetName val="분개장"/>
      <sheetName val="차입금적"/>
      <sheetName val="손익차9월2"/>
      <sheetName val="95년12월말"/>
      <sheetName val="우편번호"/>
      <sheetName val="국내"/>
      <sheetName val="금액내역서"/>
      <sheetName val="유림골조"/>
      <sheetName val="#REF"/>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증감"/>
      <sheetName val="원가계산서(년도별)"/>
      <sheetName val="집계표(도급)"/>
      <sheetName val="내역서(도급)"/>
      <sheetName val="6월호"/>
      <sheetName val="1.2.1 마루높이결정"/>
      <sheetName val="전체내역서"/>
      <sheetName val="가도공"/>
      <sheetName val="집계표"/>
      <sheetName val="토 적 표"/>
      <sheetName val="안정검토"/>
      <sheetName val="단면설계"/>
      <sheetName val="예가표"/>
      <sheetName val="터파기및재료"/>
      <sheetName val="INPUT"/>
      <sheetName val="공사비집계"/>
      <sheetName val="#REF"/>
      <sheetName val="매원개착터널총괄"/>
      <sheetName val="유동표"/>
      <sheetName val="기별(종합)"/>
      <sheetName val="구조물철거타공정이월"/>
      <sheetName val="BQ(실행)"/>
      <sheetName val="내역서"/>
      <sheetName val="총집계표"/>
      <sheetName val="철근 공사비 대비표"/>
      <sheetName val="부안일위"/>
      <sheetName val="6PILE  (돌출)"/>
      <sheetName val="실행철강하도"/>
      <sheetName val="정부노임단가"/>
      <sheetName val="내역서적용수량 (지방도893)"/>
      <sheetName val="집수정(600-700)"/>
      <sheetName val="내역"/>
      <sheetName val="CTEMCOST"/>
      <sheetName val="신우"/>
      <sheetName val="시운전연료비"/>
      <sheetName val="입찰안"/>
      <sheetName val="일위(철거)"/>
      <sheetName val="여과지동"/>
      <sheetName val="업무처리전"/>
      <sheetName val="하수급견적대비"/>
      <sheetName val="맨홀토공"/>
      <sheetName val="기초수량집"/>
      <sheetName val="원가서"/>
      <sheetName val="골조시행"/>
      <sheetName val="9GNG운반"/>
      <sheetName val="Sheet1 (2)"/>
      <sheetName val="TYPE-B"/>
      <sheetName val="2.교량(신설)"/>
      <sheetName val="T13(P68~72,78)"/>
      <sheetName val="데리네이타현황"/>
      <sheetName val="주beam"/>
      <sheetName val="포장공총괄수량집계표"/>
      <sheetName val="가시설수량"/>
      <sheetName val="단위수량"/>
      <sheetName val="진주방향"/>
      <sheetName val="조명시설"/>
      <sheetName val="공사비예산서(토목분)"/>
      <sheetName val="장비노임"/>
      <sheetName val="자재단가조사표"/>
      <sheetName val="일위대가(계측기설치)"/>
      <sheetName val="setup"/>
      <sheetName val="개천0.8표지"/>
      <sheetName val="토공입적표 "/>
      <sheetName val="흄관(Φ800)"/>
      <sheetName val="개천0.8수로공"/>
      <sheetName val="수로뚜껑"/>
      <sheetName val="총괄집계 "/>
      <sheetName val="연습"/>
      <sheetName val="3련 BOX"/>
      <sheetName val="터널조도"/>
      <sheetName val="제잡비"/>
      <sheetName val="물가시세"/>
      <sheetName val="노임단가"/>
      <sheetName val="부하(성남)"/>
      <sheetName val="대림경상68억"/>
      <sheetName val="s"/>
      <sheetName val="SG"/>
      <sheetName val="공문"/>
      <sheetName val="옥외등신설"/>
      <sheetName val="저케CV22신설"/>
      <sheetName val="저케CV38신설"/>
      <sheetName val="저케CV8신설"/>
      <sheetName val="접지3종"/>
      <sheetName val="수량"/>
      <sheetName val="수량집계"/>
      <sheetName val="일반수량"/>
      <sheetName val="중분대수량산출"/>
      <sheetName val="통합"/>
      <sheetName val="BID"/>
      <sheetName val="설계가"/>
      <sheetName val="대비"/>
      <sheetName val="일위대가"/>
      <sheetName val="전기일위대가"/>
      <sheetName val="코드표"/>
      <sheetName val="3.공통공사대비"/>
      <sheetName val="우수연결관 - 평토"/>
      <sheetName val="총괄내역서"/>
      <sheetName val="차선도색 집계"/>
      <sheetName val="현장조서"/>
      <sheetName val="보도수량산출집계표"/>
      <sheetName val="3BL공동구 수량"/>
      <sheetName val="BLOCK(1)"/>
      <sheetName val="감액총괄표"/>
      <sheetName val="3CHBDC"/>
      <sheetName val="금액내역서"/>
      <sheetName val="산출내역서집계표"/>
      <sheetName val="Sheet17"/>
      <sheetName val="맨홀수량"/>
      <sheetName val="토공"/>
      <sheetName val="Sheet1"/>
      <sheetName val="환경평가"/>
      <sheetName val="인구"/>
      <sheetName val="단면 (2)"/>
      <sheetName val="교각1"/>
      <sheetName val="COPING"/>
      <sheetName val="1.설계기준"/>
      <sheetName val="I.설계조건"/>
      <sheetName val="기초공"/>
      <sheetName val="기둥(원형)"/>
      <sheetName val="주형"/>
      <sheetName val="3.바닥판설계"/>
      <sheetName val="1.설계조건"/>
      <sheetName val="변경증감내역서"/>
      <sheetName val="설계조건"/>
      <sheetName val="안정계산"/>
      <sheetName val="단면검토"/>
      <sheetName val="원가"/>
      <sheetName val="추가예산"/>
      <sheetName val="DATE"/>
      <sheetName val="차액보증"/>
      <sheetName val="기초자료"/>
      <sheetName val="제4절-1"/>
      <sheetName val="일위대가목록"/>
      <sheetName val="본선 토공 분배표"/>
      <sheetName val="날개벽수량표"/>
      <sheetName val="8.PILE  (돌출)"/>
      <sheetName val="반응조"/>
      <sheetName val="우회도로설치현황"/>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COPING"/>
      <sheetName val="금액내역서"/>
      <sheetName val="단가"/>
      <sheetName val="발주내역"/>
      <sheetName val="설계개요"/>
      <sheetName val="사유서(출)"/>
      <sheetName val="내역"/>
      <sheetName val="도로구조공사비"/>
      <sheetName val="도로토공공사비"/>
      <sheetName val="여수토공사비"/>
      <sheetName val="한전납입금"/>
      <sheetName val="계약일반사항"/>
      <sheetName val="ABUT수량-A1"/>
      <sheetName val="제경비요율"/>
      <sheetName val="철집"/>
      <sheetName val="약품설비"/>
      <sheetName val="노무비"/>
      <sheetName val="총괄표"/>
      <sheetName val="실행철강하도"/>
      <sheetName val="집계표"/>
      <sheetName val="예가표"/>
      <sheetName val="일위대가표"/>
      <sheetName val="설명"/>
      <sheetName val="내역서"/>
      <sheetName val="시공여유율"/>
      <sheetName val="사리부설"/>
      <sheetName val="전차선로 물량표"/>
      <sheetName val="부안일위"/>
      <sheetName val="#REF"/>
      <sheetName val="결과조달"/>
      <sheetName val="현장관리비 산출내역"/>
      <sheetName val="공사비집계"/>
      <sheetName val="수토공단위당"/>
      <sheetName val="조경일람"/>
      <sheetName val="내역표지"/>
      <sheetName val="자재견적 (대왕) (2)"/>
      <sheetName val="산출근거"/>
      <sheetName val="공사비"/>
      <sheetName val="전기"/>
      <sheetName val="품셈(기초)"/>
      <sheetName val="PAD TR보호대기초"/>
      <sheetName val="가로등기초"/>
      <sheetName val="HANDHOLE(2)"/>
      <sheetName val="일위대가(계측기설치)"/>
      <sheetName val="CCTV내역서"/>
      <sheetName val="unit"/>
      <sheetName val="재료값"/>
      <sheetName val="VXXXXX"/>
      <sheetName val="1.동력공사"/>
      <sheetName val="구조물철거타공정이월"/>
      <sheetName val="일위대가(가설)"/>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단위가격 "/>
      <sheetName val="교각계산"/>
      <sheetName val="재료비"/>
      <sheetName val="일위대가"/>
      <sheetName val="일위"/>
      <sheetName val="총괄내역서"/>
      <sheetName val="찍기"/>
      <sheetName val="P-산#1-1(WOWA1)"/>
      <sheetName val="공사비예산서(토목분)"/>
      <sheetName val="고창방향"/>
      <sheetName val="일위대가(목록)"/>
      <sheetName val="자원리스트"/>
      <sheetName val="전기혼잡제경비(45)"/>
      <sheetName val="제출내역 (2)"/>
      <sheetName val="대비"/>
      <sheetName val="터파기및재료"/>
      <sheetName val="설계"/>
      <sheetName val="1단계"/>
      <sheetName val="단면가정"/>
      <sheetName val="부대내역"/>
      <sheetName val="별첨1-임식"/>
      <sheetName val="기본자료"/>
      <sheetName val="밸브설치"/>
      <sheetName val="1.토공"/>
      <sheetName val="전선 및 전선관"/>
      <sheetName val="매립"/>
      <sheetName val="98수문일위"/>
      <sheetName val="Sheet1 (2)"/>
      <sheetName val="천방교접속"/>
      <sheetName val="유림골조"/>
      <sheetName val="양수장내역"/>
      <sheetName val="양수장"/>
      <sheetName val="견적대비"/>
      <sheetName val="가설공사비"/>
      <sheetName val="지급자재"/>
      <sheetName val="변경집계표"/>
      <sheetName val="공내역"/>
      <sheetName val="일위_파일"/>
      <sheetName val="수량산출"/>
      <sheetName val="1호맨홀토공"/>
      <sheetName val="단면 (2)"/>
      <sheetName val="DATE"/>
      <sheetName val="DATA"/>
      <sheetName val="지장물C"/>
      <sheetName val="남양내역"/>
      <sheetName val="조명시설"/>
      <sheetName val="원형1호맨홀토공수량"/>
      <sheetName val="1NYS(당)"/>
      <sheetName val="중기비"/>
      <sheetName val="년도별"/>
      <sheetName val="NYS"/>
      <sheetName val="설치중량_"/>
      <sheetName val="수문일위_"/>
      <sheetName val="자재견적_(대왕)_(2)"/>
      <sheetName val="입찰안"/>
      <sheetName val="BID"/>
      <sheetName val="A-4"/>
      <sheetName val="공문"/>
      <sheetName val="6PILE  (돌출)"/>
      <sheetName val="갑지"/>
      <sheetName val="부표총괄"/>
      <sheetName val="조건표"/>
      <sheetName val="요율"/>
      <sheetName val="Sheet1"/>
      <sheetName val="참조"/>
      <sheetName val="날개벽(시점좌측)"/>
      <sheetName val="단가산출내역(노임부분수정)"/>
      <sheetName val="MACRO(MCC)"/>
      <sheetName val="횡배수관집현황(2공구)"/>
      <sheetName val="원가계산서"/>
      <sheetName val="날개벽"/>
      <sheetName val="PIPE내역_FCN_"/>
      <sheetName val="건              축"/>
      <sheetName val="문학간접"/>
      <sheetName val="작업일보"/>
      <sheetName val="표준계약서"/>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98NS-N"/>
      <sheetName val="대치판정"/>
      <sheetName val="8.PILE  (돌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일위집계표"/>
      <sheetName val="공사비총괄표"/>
      <sheetName val="현산지구200420"/>
      <sheetName val="가공비"/>
      <sheetName val="수량이동"/>
      <sheetName val="교각1"/>
      <sheetName val="CODE"/>
      <sheetName val="기초공"/>
      <sheetName val="기둥(원형)"/>
      <sheetName val="원가계산서 "/>
      <sheetName val="고용보험료"/>
      <sheetName val="예산내역서"/>
      <sheetName val="9509"/>
      <sheetName val="배수내역"/>
      <sheetName val="공  종  별  집  계  표"/>
      <sheetName val="일  위  대  가  목  록"/>
      <sheetName val="일 위 대 가 표"/>
      <sheetName val="단  가  대  비  표"/>
      <sheetName val="연습"/>
      <sheetName val="건축내역"/>
      <sheetName val="본지점중"/>
      <sheetName val="96보완계획7.12"/>
      <sheetName val="업무처리전"/>
      <sheetName val="토적"/>
      <sheetName val="Sheet2"/>
      <sheetName val="기자재비"/>
      <sheetName val="EP0618"/>
      <sheetName val="가도공"/>
      <sheetName val="분전함신설"/>
      <sheetName val="접지1종"/>
      <sheetName val="SG"/>
      <sheetName val="기기리스트"/>
      <sheetName val="기존구조물철거집계계표"/>
      <sheetName val="일위대가목차"/>
      <sheetName val="충돌 내용"/>
      <sheetName val="신표지1"/>
      <sheetName val="A(Rev.3)"/>
      <sheetName val="Macro"/>
      <sheetName val="Taux"/>
      <sheetName val="Electricity"/>
      <sheetName val="공통비총괄표"/>
      <sheetName val="재개발"/>
      <sheetName val="설계내역서"/>
      <sheetName val="토총괄 (2)"/>
      <sheetName val="음봉방향"/>
      <sheetName val="호안블럭단가"/>
      <sheetName val="연돌일위집계"/>
      <sheetName val="반중력식옹벽"/>
      <sheetName val="자재단가비교표"/>
      <sheetName val="CAT_5"/>
      <sheetName val="입상내역"/>
      <sheetName val="COPING-1"/>
      <sheetName val="역T형교대-2수량"/>
      <sheetName val="INPUT"/>
      <sheetName val="장문교(대전)"/>
      <sheetName val="주재료비"/>
      <sheetName val="원가계산서(집계)"/>
      <sheetName val="관급수량총"/>
      <sheetName val="설계조건"/>
      <sheetName val="안정계산"/>
      <sheetName val="단면검토"/>
      <sheetName val="Y-WORK"/>
      <sheetName val="내역서1"/>
      <sheetName val="제진기"/>
      <sheetName val="공장유"/>
      <sheetName val="자재일위(경)"/>
      <sheetName val="수지예산서(세부) (2)"/>
      <sheetName val="약품공급2"/>
      <sheetName val="샌딩 에폭시 도장"/>
      <sheetName val="스텐문틀설치"/>
      <sheetName val="일반문틀 설치"/>
      <sheetName val="계화총괄"/>
      <sheetName val="계화배수(3대)"/>
      <sheetName val="공통"/>
      <sheetName val="참조자료"/>
      <sheetName val="당초명세(평)"/>
      <sheetName val="상 부"/>
      <sheetName val="계산근거"/>
      <sheetName val="청하배수"/>
      <sheetName val="안정검토"/>
      <sheetName val="기계경비일람"/>
      <sheetName val="1.설계기준"/>
      <sheetName val="집수정(600-700)"/>
      <sheetName val="단가일람"/>
      <sheetName val="차액보증"/>
      <sheetName val="MOTOR"/>
      <sheetName val="경비2내역"/>
      <sheetName val="1.설계조건"/>
      <sheetName val="국내"/>
      <sheetName val="아파트 "/>
      <sheetName val="입력시트"/>
      <sheetName val="3.하중산정4.지지력"/>
      <sheetName val="D-623D"/>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건축"/>
      <sheetName val="건축-물가변동"/>
      <sheetName val="주beam"/>
      <sheetName val="M-EQPT-Z"/>
      <sheetName val="견적대비표"/>
      <sheetName val="집계표(육상)"/>
      <sheetName val="플랜트 설치"/>
      <sheetName val="교량하부공"/>
      <sheetName val="A1"/>
      <sheetName val="간접비"/>
      <sheetName val="NAI"/>
      <sheetName val="공사비증감"/>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200"/>
      <sheetName val="토공"/>
      <sheetName val="설 계"/>
      <sheetName val="WORK"/>
      <sheetName val="일반공사"/>
      <sheetName val="노임"/>
      <sheetName val="충주"/>
      <sheetName val="2000전체분"/>
      <sheetName val="포장물량집계"/>
      <sheetName val="공통부대비"/>
      <sheetName val="총괄내역"/>
      <sheetName val="3.공통공사대비"/>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케이슨Type-A(제원)"/>
      <sheetName val="산근터빈"/>
      <sheetName val="공사비내역서"/>
      <sheetName val="정렬"/>
      <sheetName val="계약내역서"/>
      <sheetName val="직공비"/>
      <sheetName val="을"/>
      <sheetName val="TYPE-A"/>
      <sheetName val="견적"/>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석탄2.3물량"/>
      <sheetName val="수문일위(2012)"/>
      <sheetName val="연결관산출조서"/>
      <sheetName val="준검 내역서"/>
      <sheetName val="strut type"/>
      <sheetName val="DATA1"/>
      <sheetName val="설계명세서"/>
      <sheetName val="예산명세서"/>
      <sheetName val="자료입력"/>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도근좌표"/>
      <sheetName val="다곡2교"/>
      <sheetName val="입력단가"/>
      <sheetName val="자료"/>
      <sheetName val="Macro2"/>
      <sheetName val="착공내역서"/>
      <sheetName val="새공통"/>
      <sheetName val="화해(함평)"/>
      <sheetName val="화해(장성)"/>
      <sheetName val="이설도로유용토"/>
      <sheetName val="인부신상자료"/>
      <sheetName val="BLOCK(1)"/>
      <sheetName val="위치조서"/>
      <sheetName val="계화배수"/>
      <sheetName val="Total"/>
      <sheetName val="000000"/>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INPUT(덕도방향-시점)"/>
      <sheetName val="cal"/>
      <sheetName val="바닥판"/>
      <sheetName val="관로조서"/>
      <sheetName val="TOTAL3"/>
      <sheetName val="시행후면적"/>
      <sheetName val="토사(PE)"/>
      <sheetName val="Eq. Mobilization"/>
      <sheetName val="입력값"/>
      <sheetName val="설계기준 및 하중계산"/>
      <sheetName val="PI"/>
      <sheetName val="계수시트"/>
      <sheetName val="용수간선"/>
      <sheetName val="수문보고"/>
      <sheetName val="각형맨홀"/>
      <sheetName val="b_balju_cho"/>
      <sheetName val="PIPE내역(FCN)"/>
      <sheetName val="국공유지및사유지"/>
      <sheetName val="CTEMCOST"/>
      <sheetName val="S0"/>
      <sheetName val="대로근거"/>
      <sheetName val="중로근거"/>
      <sheetName val="단위가격"/>
      <sheetName val="차집관로, 중계펌프장"/>
      <sheetName val="중계펌프장-건축"/>
      <sheetName val="중계펌프장-사급자재대"/>
      <sheetName val="JUCK"/>
      <sheetName val="연결관암거"/>
      <sheetName val="수로단위수량"/>
      <sheetName val="총집계표"/>
      <sheetName val="실행예산(97.12.17)"/>
      <sheetName val="TOWER 12TON"/>
      <sheetName val="TOWER 10TON"/>
      <sheetName val="유입량"/>
      <sheetName val=" 냉각수펌프"/>
      <sheetName val="ESC(K치)"/>
      <sheetName val="일반부표"/>
      <sheetName val="Sheet3"/>
      <sheetName val="BSD (2)"/>
      <sheetName val=""/>
      <sheetName val="간접비총계"/>
      <sheetName val="부안변전"/>
      <sheetName val="연면적(평)단가"/>
      <sheetName val="구의33고"/>
      <sheetName val="B.O.M"/>
      <sheetName val="단면설계"/>
      <sheetName val="DT"/>
      <sheetName val="롤러"/>
      <sheetName val="BH"/>
      <sheetName val="펌프차타설"/>
      <sheetName val="손익분석"/>
      <sheetName val="진로도급"/>
      <sheetName val="백호우계수"/>
      <sheetName val="Macro1"/>
      <sheetName val="대림경상68억"/>
      <sheetName val="tggwan(mac)"/>
      <sheetName val="Sheet4"/>
      <sheetName val="갑지(추정)"/>
      <sheetName val="IW-LIST"/>
      <sheetName val="N賃率-職"/>
      <sheetName val="Macro(전선)"/>
      <sheetName val="96노임기준"/>
      <sheetName val="수지예산"/>
      <sheetName val="DHEQSUPT"/>
      <sheetName val="S.중기사용료"/>
      <sheetName val="입력란"/>
      <sheetName val="97노임단가"/>
      <sheetName val="3.바닥판설계"/>
      <sheetName val="보온 회사분"/>
      <sheetName val="RING WALL"/>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LRT Style BOQ"/>
      <sheetName val="세골재  T2 변경 현황"/>
      <sheetName val="CC16-내역서"/>
      <sheetName val="아울렛박스"/>
      <sheetName val="맨홀수량산출"/>
      <sheetName val="골조시행"/>
      <sheetName val="소산진입"/>
      <sheetName val="환경기계공정표 (3)"/>
      <sheetName val="깨기"/>
      <sheetName val="내역적용"/>
      <sheetName val="내역서적용집계표"/>
      <sheetName val="용역비내역-진짜"/>
      <sheetName val="기계경비"/>
      <sheetName val="1062-X방향 "/>
      <sheetName val="수량산출서 갑지"/>
      <sheetName val="데리네이타현황"/>
      <sheetName val="토적계산서(전체)"/>
      <sheetName val="종단유용(전체)"/>
      <sheetName val="포장공위치조서"/>
      <sheetName val="data2"/>
      <sheetName val="화설내"/>
      <sheetName val="단가보완"/>
      <sheetName val="DATA-UPS"/>
      <sheetName val="옹벽수량집계"/>
      <sheetName val="MODELING"/>
      <sheetName val="9GNG운반"/>
      <sheetName val="공종단가"/>
      <sheetName val="대부예산서"/>
      <sheetName val="정_x0000__x0000__x0005_"/>
      <sheetName val="정부노임단가"/>
      <sheetName val="DANGA"/>
      <sheetName val="산근(PE,300)"/>
      <sheetName val="특2호부관하천산근"/>
      <sheetName val="투찰"/>
      <sheetName val="1.레미콘집계"/>
      <sheetName val="2.아스콘집계"/>
      <sheetName val="3.보도집계"/>
      <sheetName val="4.보차도경계석및 도로경계블럭"/>
      <sheetName val="Ⅰ.골재집계 "/>
      <sheetName val="3.공통공사_x0000__x0000_"/>
      <sheetName val="U-TYPE(1)"/>
      <sheetName val="P.M 별"/>
      <sheetName val="직원유류수불현황"/>
      <sheetName val="3도로"/>
      <sheetName val="송라터널총괄"/>
      <sheetName val="COVER"/>
      <sheetName val="48일위(기존)"/>
      <sheetName val="총괄집계표"/>
      <sheetName val="list"/>
      <sheetName val="청구서 (별지)(3차분)"/>
      <sheetName val="기성내역서(전체,3차)"/>
      <sheetName val="자재일람"/>
      <sheetName val="1차네트공정"/>
      <sheetName val="전력"/>
      <sheetName val="woo(mac)"/>
      <sheetName val="설계예시"/>
      <sheetName val="빗물받이(910-510-410)"/>
      <sheetName val="날개벽(TYPE1)"/>
      <sheetName val="우수공"/>
      <sheetName val="최적단면"/>
      <sheetName val="인건비"/>
      <sheetName val="사업수지"/>
      <sheetName val="PKG"/>
      <sheetName val="본부소개"/>
      <sheetName val="GI-LIST"/>
      <sheetName val="공구원가계산"/>
      <sheetName val="순공사비"/>
      <sheetName val="일_방수"/>
      <sheetName val="대상1"/>
      <sheetName val="사  업  비  수  지  예  산  서"/>
      <sheetName val="기계원가계_xd800_"/>
      <sheetName val="배관배선 단가조사"/>
      <sheetName val="일위대가집계"/>
      <sheetName val="교대(A1)"/>
      <sheetName val="무근깨기"/>
      <sheetName val="공사총원가계多⾊"/>
      <sheetName val="요약서"/>
      <sheetName val="단"/>
      <sheetName val="가격조사서"/>
      <sheetName val="시설물일위"/>
      <sheetName val="견"/>
      <sheetName val="주행"/>
      <sheetName val="산출내역서"/>
      <sheetName val="간접재료비산출표-27-30"/>
      <sheetName val="신고분기설정참고"/>
      <sheetName val="01"/>
      <sheetName val="평균H"/>
      <sheetName val="우수"/>
      <sheetName val="말뚝지지력산정"/>
      <sheetName val="노무비계"/>
      <sheetName val="옵션"/>
      <sheetName val="합산자재"/>
      <sheetName val="노임근거"/>
      <sheetName val="옵션1"/>
      <sheetName val="합산자재1"/>
      <sheetName val="3. GROUNDING SYSTEM"/>
      <sheetName val="1.경관조명산출"/>
      <sheetName val="1.경관조명산출집계"/>
      <sheetName val="FOOTING단면력"/>
      <sheetName val="수량산출표"/>
      <sheetName val="TARGET"/>
      <sheetName val="석문"/>
      <sheetName val="인지"/>
      <sheetName val="신흑2"/>
      <sheetName val="괴산"/>
      <sheetName val="단월"/>
      <sheetName val="산척"/>
      <sheetName val="바인드"/>
      <sheetName val="제수변수량"/>
      <sheetName val="3련 BOX"/>
      <sheetName val="YES-T"/>
      <sheetName val="(A)내역서"/>
      <sheetName val="건축내역서"/>
      <sheetName val="설비내역서"/>
      <sheetName val="전기내역서"/>
      <sheetName val="I.설계조건"/>
      <sheetName val="Requirement(Work Crew)"/>
      <sheetName val="2.단면가정"/>
      <sheetName val="6.7.8.우물통"/>
      <sheetName val="데이타"/>
      <sheetName val="식재인부"/>
      <sheetName val="관리비"/>
      <sheetName val="4.포장집계"/>
      <sheetName val="1TL종점(1)"/>
      <sheetName val="신당동집계표"/>
      <sheetName val="김포IO"/>
      <sheetName val="일지-H"/>
      <sheetName val="약전닥트"/>
      <sheetName val="FD"/>
      <sheetName val="건축부하"/>
      <sheetName val="FA설치명세"/>
      <sheetName val="처리단락"/>
      <sheetName val="99관저"/>
      <sheetName val="LD"/>
      <sheetName val="설계서을"/>
      <sheetName val="비탈면보호공수량산출"/>
      <sheetName val="시운전연료"/>
      <sheetName val="저리조양"/>
      <sheetName val="다곡땭⾘"/>
      <sheetName val="Baby일_x0000__x0000__x0005_"/>
      <sheetName val="전체내역서"/>
      <sheetName val="Baby일鄀谏Û"/>
      <sheetName val="평가데이터"/>
      <sheetName val="목표세부명세"/>
      <sheetName val="견적조건"/>
      <sheetName val="외주비"/>
      <sheetName val="집계표(OPTION)"/>
      <sheetName val="왕십리방향"/>
      <sheetName val="SLAB"/>
      <sheetName val="공종"/>
      <sheetName val="30신설일위대가"/>
      <sheetName val="30집계표"/>
      <sheetName val="제잡비집계"/>
      <sheetName val="I一般比"/>
      <sheetName val="산업_x0000__x0000__x0005_"/>
      <sheetName val="1.설_x0000__x0000__x0005_"/>
      <sheetName val="1.설_x0000__x0000_Ā"/>
      <sheetName val="1.설壆⿜_x0000_"/>
      <sheetName val="C3"/>
      <sheetName val="범례"/>
      <sheetName val="내역서01"/>
      <sheetName val="포장복구집계"/>
      <sheetName val="AHU집계"/>
      <sheetName val="공조기휀"/>
      <sheetName val="공조기"/>
      <sheetName val="날개벽수량표"/>
      <sheetName val="현금"/>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マージン"/>
      <sheetName val="설명(1~8) "/>
      <sheetName val="B"/>
      <sheetName val="3BL공동구 수량"/>
      <sheetName val="지선량"/>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제출내역_(2)"/>
      <sheetName val="전차선로_물량표"/>
      <sheetName val="1공구원가계산서"/>
      <sheetName val="횡배수관"/>
      <sheetName val="제직재"/>
      <sheetName val="설직재-1"/>
      <sheetName val="제-노임"/>
      <sheetName val="가시설(TYPE-A)"/>
      <sheetName val="1호맨홀가감수량"/>
      <sheetName val="1호맨홀수량산출"/>
      <sheetName val="철골"/>
      <sheetName val="마감산출"/>
      <sheetName val="유동표"/>
      <sheetName val="노견단위수량"/>
      <sheetName val="DATA2000"/>
      <sheetName val="직재"/>
      <sheetName val="철근단면적"/>
      <sheetName val="EQT-ESTN"/>
      <sheetName val="2000시행총괄"/>
      <sheetName val="이형관중량"/>
      <sheetName val="산근(목록)"/>
      <sheetName val="경비"/>
      <sheetName val="L형옹벽(key)"/>
      <sheetName val="토공,철콘"/>
      <sheetName val="견적의뢰"/>
      <sheetName val="type-F"/>
      <sheetName val="금액집계"/>
      <sheetName val="내역서(총)"/>
      <sheetName val="정"/>
      <sheetName val="화산경계"/>
      <sheetName val="신규일위대가"/>
      <sheetName val="b_balj_x0000__x0000__x0005__x0000_彀"/>
      <sheetName val="b_balj_x0000__x0000__x0005__x0000_㻀"/>
      <sheetName val="T13(P68~72,78)"/>
      <sheetName val="Baby일닑⾸_x0005_"/>
      <sheetName val="소운반"/>
      <sheetName val="설치중량_1"/>
      <sheetName val="수문일위_1"/>
      <sheetName val="현장관리비_산출내역"/>
      <sheetName val="자재견적_(대왕)_(2)1"/>
      <sheetName val="1_동력공사"/>
      <sheetName val="1_토공"/>
      <sheetName val="전선_및_전선관"/>
      <sheetName val="내역서_(변경)"/>
      <sheetName val="_U형배수관"/>
      <sheetName val="집수정_(우오수)"/>
      <sheetName val="Sheet1_(2)"/>
      <sheetName val="단위가격_"/>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일반문틀_설치"/>
      <sheetName val="샌딩_에폭시_도장"/>
      <sheetName val="단면_(2)"/>
      <sheetName val="1_설계조건"/>
      <sheetName val="원가계산서_"/>
      <sheetName val="96보완계획7_12"/>
      <sheetName val="8_PILE__(돌출)"/>
      <sheetName val="석탄2_3물량"/>
      <sheetName val="본선_토공_분배표"/>
      <sheetName val="전화번호DATA_(2001)"/>
      <sheetName val="아파트_"/>
      <sheetName val="공__종__별__집__계__표"/>
      <sheetName val="일__위__대__가__목__록"/>
      <sheetName val="일_위_대_가_표"/>
      <sheetName val="단__가__대__비__표"/>
      <sheetName val="1공구_건정토건_철콘"/>
      <sheetName val="충돌_내용"/>
      <sheetName val="6PILE__(돌출)"/>
      <sheetName val="토총괄_(2)"/>
      <sheetName val="상_부"/>
      <sheetName val="1공구8_개소"/>
      <sheetName val="조립식_가설건물"/>
      <sheetName val="건축집계"/>
      <sheetName val="기성내역"/>
      <sheetName val="1을"/>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곡관산근원본"/>
      <sheetName val="40총괄"/>
      <sheetName val="40집계"/>
      <sheetName val="현장급여"/>
      <sheetName val="기초일위"/>
      <sheetName val="시설일위"/>
      <sheetName val="조명일위"/>
      <sheetName val="납부서"/>
      <sheetName val="기자재대비표"/>
      <sheetName val="일위목록"/>
      <sheetName val="기성내역1"/>
      <sheetName val="금액결정"/>
      <sheetName val="공정계획"/>
      <sheetName val="수량"/>
      <sheetName val="건축(공종별내역서)"/>
      <sheetName val="_x005f_x0000__x005f_x000c__x005f_x0000__x005f_x000c__x0"/>
      <sheetName val="펌프장토공수량산출"/>
      <sheetName val="woo_mac_"/>
      <sheetName val="예정_3_"/>
      <sheetName val="동원_3_"/>
      <sheetName val="자재 집계표"/>
      <sheetName val="3.하중산정枵⿯_x0000__x0000_肨"/>
      <sheetName val="석탄2ဴ_x0000_倀ﰨ"/>
      <sheetName val="석탄2쎕々/_x0000_"/>
      <sheetName val="정산내역서"/>
      <sheetName val="표준건축비"/>
      <sheetName val="기초자료"/>
      <sheetName val="와동수량"/>
      <sheetName val="입력정보"/>
      <sheetName val="진주방향"/>
      <sheetName val="2"/>
      <sheetName val="세목전체"/>
      <sheetName val="대운산출"/>
      <sheetName val="산출내역_x0000__x0000_Ԁ_x0000_"/>
      <sheetName val="전정1"/>
      <sheetName val="마-2.전화"/>
      <sheetName val="구천"/>
      <sheetName val="TEST1"/>
      <sheetName val="산출2-기기동력"/>
      <sheetName val="용산1(해보)"/>
      <sheetName val="공사비명세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변경내역대비표(2)"/>
      <sheetName val="경산"/>
      <sheetName val="실행"/>
      <sheetName val="간접"/>
      <sheetName val="일위대가(건축)"/>
      <sheetName val="공사총원가계_x0000__x0000_"/>
      <sheetName val="공사총원가계芨-"/>
      <sheetName val="예산총괄표"/>
      <sheetName val="ENE-CAL 1"/>
      <sheetName val="조도계산"/>
      <sheetName val="이토변실(A3-LINE)"/>
      <sheetName val="토적계산"/>
      <sheetName val="감액총괄표"/>
      <sheetName val="금융비용"/>
      <sheetName val="횡배수관설치현황"/>
      <sheetName val="노임,재료비"/>
      <sheetName val="1.설"/>
      <sheetName val="Baby일"/>
      <sheetName val="산업"/>
      <sheetName val="b_balj"/>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내역(한신APT)"/>
      <sheetName val="대가수량"/>
      <sheetName val="ASCEandUBC"/>
      <sheetName val="설산1.나"/>
      <sheetName val="본사S"/>
      <sheetName val="여주,이천(명세)"/>
      <sheetName val="총집계"/>
      <sheetName val="사유"/>
      <sheetName val="증감내역"/>
      <sheetName val="99노임"/>
      <sheetName val="산출서"/>
      <sheetName val="증설시공분"/>
      <sheetName val="교대(A1-A2)"/>
      <sheetName val="GAS"/>
      <sheetName val="수안보-MBR1"/>
      <sheetName val="bm(CIcable)"/>
      <sheetName val="공종별내역서"/>
      <sheetName val="1.공사원가"/>
      <sheetName val="인건-측정"/>
      <sheetName val="복통공Á_x0000_"/>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해전배수"/>
      <sheetName val="2000양배"/>
      <sheetName val="일위대가-1"/>
      <sheetName val="L형옹벽단위수량(35)"/>
      <sheetName val="L형옹벽_x0006__x0004__x0004__x001a__x001b__x0003__x0004__x000b_"/>
      <sheetName val="_x0000__x0006__x0000__x0000__x0000__x0000_"/>
      <sheetName val="유천배수장"/>
      <sheetName val="Rekap Addendum"/>
      <sheetName val="Har-mat"/>
      <sheetName val="품셈총괄표"/>
      <sheetName val="원데이타"/>
      <sheetName val="재료_x0000__x0000_Ԁ_x0000_"/>
      <sheetName val="FACTOR"/>
      <sheetName val="금융"/>
      <sheetName val="화전내"/>
      <sheetName val="토적1"/>
      <sheetName val="Baby嚸×닑『"/>
      <sheetName val="[내역.XLS]A__MSOffice_Excel_wor_2"/>
      <sheetName val="[내역.XLS]A__MSOffice_Excel_wor_6"/>
      <sheetName val="[내역.XLS]A__MSOffice_Excel_wor_4"/>
      <sheetName val="[내역.XLS]A__MSOffice_Excel_wor_3"/>
      <sheetName val="[내역.XLS]A__MSOffice_Excel_wor_5"/>
      <sheetName val="옹벽"/>
      <sheetName val="견적서갑지연속"/>
      <sheetName val="MAT"/>
      <sheetName val="주현(해보)"/>
      <sheetName val="3.하중산정枵⿯"/>
      <sheetName val="석탄2ဴ"/>
      <sheetName val="?_x000c_?_x000c_??耀僵䅛????_x0001_???‎ӥ_x001b_?_x000c_?_x000c_??"/>
      <sheetName val="?_x000c_?_x000c_??렀హ䆍????_x0001_???2?????_x001c_?_x000c_?"/>
      <sheetName val="용소리교"/>
      <sheetName val="흄관헐기(원본)"/>
      <sheetName val="가락화장을지"/>
      <sheetName val="유입_x0000_"/>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총투입계"/>
      <sheetName val="기계공사"/>
      <sheetName val="106C0300"/>
      <sheetName val="SORCE1"/>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7.PILE  (돌출)"/>
      <sheetName val="[내역.XLS]A__MSOffice_Excel_wor_8"/>
      <sheetName val="[내역.XLS]A__MSOffice_Excel_wor_7"/>
      <sheetName val="중간부"/>
      <sheetName val="통합"/>
      <sheetName val="[내역.XLS]A__MSOffice_Excel_wor_9"/>
      <sheetName val="[내역.XLS]A__MSOffice_Excel_wo_10"/>
      <sheetName val="하수처리장-토_x0002__x0004__x0004_"/>
      <sheetName val="ఀ᠀갇_x0001__x0000_"/>
      <sheetName val="JUCKEY_x0000_"/>
      <sheetName val="아이콘"/>
      <sheetName val="예산변경사항"/>
      <sheetName val="MAT_N048"/>
      <sheetName val="05년"/>
      <sheetName val="교대"/>
      <sheetName val="산출내역"/>
      <sheetName val="예정(3)"/>
      <sheetName val="동원(3)"/>
      <sheetName val="자재(원원+원대)"/>
      <sheetName val="종배수관"/>
      <sheetName val="[내역.XLS]A__MSOffice_Excel_wo_13"/>
      <sheetName val="본체"/>
      <sheetName val="[내역.XLS]A__MSOffice_Excel_wo_11"/>
      <sheetName val="[내역.XLS]A__MSOffice_Excel_wo_12"/>
      <sheetName val="본사공가현황"/>
      <sheetName val="원가계산서(변경)"/>
      <sheetName val="INSTR"/>
      <sheetName val="1.설Ꙩօ됨"/>
      <sheetName val="배선DATA"/>
      <sheetName val="로우프"/>
      <sheetName val="데이터입력"/>
      <sheetName val="식재일위"/>
      <sheetName val="기계설비"/>
      <sheetName val="저"/>
      <sheetName val="단가표"/>
      <sheetName val="FB25JN"/>
      <sheetName val="새공·"/>
      <sheetName val="내역(총)"/>
      <sheetName val="[내역.XLS]석탄2쎕々/_x0000_"/>
      <sheetName val="Hauptdaten"/>
      <sheetName val="COPk_x0000__x0000__x0001_Ԁ"/>
      <sheetName val="[내역.XLS]A__MSOffice_Excel_wo_14"/>
      <sheetName val="입찰내역 발주처 양식"/>
      <sheetName val="[내역.XLS]A__MSOffice_Excel_wo_17"/>
      <sheetName val="[내역.XLS]A__MSOffice_Excel_wo_16"/>
      <sheetName val="[내역.XLS]A__MSOffice_Excel_wo_15"/>
      <sheetName val="[내역.XLS]A__MSOffice_Excel_wo_19"/>
      <sheetName val="[내역.XLS]A__MSOffice_Excel_wo_18"/>
      <sheetName val="[내역.XLS]A__MSOffice_Excel_wo_20"/>
      <sheetName val="건축내역(안동)"/>
      <sheetName val="J直材4"/>
      <sheetName val="DATA(내업)"/>
      <sheetName val="[내역.XLS]A__MSOffice_Excel_wo_21"/>
      <sheetName val="[내역.XLS]A__MSOffice_Excel_wo_29"/>
      <sheetName val="[내역.XLS]A__MSOffice_Excel_wo_23"/>
      <sheetName val="[내역.XLS]A__MSOffice_Excel_wo_22"/>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내역.XLS]A__MSOffice_Excel_wo_30"/>
      <sheetName val="[내역.XLS]A__MSOffice_Excel_wo_35"/>
      <sheetName val="[내역.XLS]A__MSOffice_Excel_wo_32"/>
      <sheetName val="[내역.XLS]A__MSOffice_Excel_wo_33"/>
      <sheetName val="[내역.XLS]A__MSOffice_Excel_wo_34"/>
      <sheetName val="남양주댠가표"/>
      <sheetName val="[내역.XLS]A__MSOffice_Excel_wo_36"/>
      <sheetName val="재료"/>
      <sheetName val="집행예산"/>
      <sheetName val="아파트"/>
      <sheetName val="제진헾"/>
      <sheetName val="차선도색(1)"/>
      <sheetName val="1공구8.개쌃"/>
      <sheetName val="[내역.XLS]A__MSOffice_Excel_wo_37"/>
      <sheetName val="[내역.XLS]A__MSOffice_Excel_wo_41"/>
      <sheetName val="[내역.XLS]A__MSOffice_Excel_wo_38"/>
      <sheetName val="[내역.XLS]A__MSOffice_Excel_wo_39"/>
      <sheetName val="[내역.XLS]A__MSOffice_Excel_wo_40"/>
      <sheetName val="[내역.XLS]A__MSOffice_Excel_wo_46"/>
      <sheetName val="[내역.XLS]A__MSOffice_Excel_wo_42"/>
      <sheetName val="[내역.XLS]A__MSOffice_Excel_wo_43"/>
      <sheetName val="[내역.XLS]A__MSOffice_Excel_wo_44"/>
      <sheetName val="[내역.XLS]A__MSOffice_Excel_wo_45"/>
      <sheetName val="[내역.XLS]A__MSOffice_Excel_wo_47"/>
      <sheetName val="[내역.XLS]A__MSOffice_Excel_wo_49"/>
      <sheetName val="[내역.XLS]A__MSOffice_Excel_wo_48"/>
      <sheetName val="[내역.XLS]A__MSOffice_Excel_wo_50"/>
      <sheetName val="개거산출내역"/>
      <sheetName val="화해(장︀跕"/>
      <sheetName val="3.공통공사??"/>
      <sheetName val="정??_x0005_"/>
      <sheetName val="패널"/>
      <sheetName val="1-6(반품내역)"/>
      <sheetName val="건축공사 집계표"/>
      <sheetName val="골조"/>
      <sheetName val="0226"/>
      <sheetName val="부속동"/>
      <sheetName val="돈암사업"/>
      <sheetName val="동력"/>
      <sheetName val="변압기"/>
      <sheetName val="안산기계장치"/>
      <sheetName val="냉연집ç"/>
      <sheetName val="중기일위대가"/>
      <sheetName val="2Ვ쭻"/>
      <sheetName val="2_x0000__x0000__x0005_"/>
      <sheetName val="하수처리_x0000__x0000_Ԁ_x0000_"/>
      <sheetName val="방음벽기초"/>
      <sheetName val="Supplement2"/>
      <sheetName val="내역갑지"/>
      <sheetName val="증감표"/>
      <sheetName val="원가계산서(증감)"/>
      <sheetName val="원가계산서 (변경)"/>
      <sheetName val="내역서(변경)"/>
      <sheetName val="cable-data"/>
      <sheetName val="정리내역"/>
      <sheetName val="유효성검사"/>
      <sheetName val="1.(5억 미만)원가계산서(지급) "/>
      <sheetName val="[내역.XLS]A__MSOffice_Excel_wo_54"/>
      <sheetName val="BM"/>
      <sheetName val="[내역.XLS]A__MSOffice_Excel_wo_51"/>
      <sheetName val="[내역.XLS]A__MSOffice_Excel_wo_53"/>
      <sheetName val="[내역.XLS]A__MSOffice_Excel_wo_52"/>
      <sheetName val="간접비총_x0000_"/>
      <sheetName val="부대공Ⅱ"/>
      <sheetName val="설계단Ä"/>
      <sheetName val="상하차비용(기계상차)"/>
      <sheetName val="수간보호"/>
      <sheetName val="운반비"/>
      <sheetName val="[내역.XLS]A__MSOffice_Excel_wo_55"/>
      <sheetName val="[내역.XLS]A__MSOffice_Excel_wo_57"/>
      <sheetName val="[내역.XLS]A__MSOffice_Excel_wo_56"/>
      <sheetName val="[내역.XLS]A__MSOffice_Excel_wo_58"/>
      <sheetName val="[내역.XLS]A__MSOffice_Excel_wo_59"/>
      <sheetName val="[내역.XLS]A__MSOffice_Excel_wo_61"/>
      <sheetName val="[내역.XLS]A__MSOffice_Excel_wo_60"/>
      <sheetName val="[내역.XLS]A__MSOffice_Excel_wo_62"/>
      <sheetName val="[내역.XLS]A__MSOffice_Excel_wo_63"/>
      <sheetName val="[내역.XLS]A__MSOffice_Excel_wo_64"/>
      <sheetName val="[내역.XLS]A__MSOffice_Excel_wo_65"/>
      <sheetName val="[내역.XLS]A__MSOffice_Excel_wo_67"/>
      <sheetName val="[내역.XLS]A__MSOffice_Excel_wo_66"/>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Macro(전기)"/>
      <sheetName val="BQMPALOC"/>
      <sheetName val="TinhGiaNC"/>
      <sheetName val="VCBo"/>
      <sheetName val="DMCP"/>
      <sheetName val="BocXep"/>
      <sheetName val="TinhGiaMTC"/>
      <sheetName val="TH N.Cong"/>
      <sheetName val="VCThuy"/>
      <sheetName val="Gia cuoc moi"/>
      <sheetName val="Bang gia cuoc"/>
      <sheetName val="Bu nhien lieu"/>
      <sheetName val="현설갑지"/>
      <sheetName val="주입재산출조서"/>
      <sheetName val="Medagama"/>
      <sheetName val="DESIGN CRITERIA"/>
      <sheetName val="[내역.XLS]A__MSOffice_Excel_w_120"/>
      <sheetName val="하도급대비"/>
      <sheetName val="Macro(차단기)"/>
      <sheetName val="옹벽식측구단위"/>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부서별(배부후)_계획"/>
      <sheetName val="[내역.XLS]A__MSOffice_Excel_w_117"/>
      <sheetName val="[내역.XLS]A__MSOffice_Excel_wo_82"/>
      <sheetName val="[내역.XLS]A__MSOffice_Excel_wo_68"/>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8"/>
      <sheetName val="구조물공수량집계표 (2)"/>
      <sheetName val="[내역.XLS]A__MSOffice_Excel_w_119"/>
      <sheetName val="[내역.XLS]A__MSOffice_Excel_w_122"/>
      <sheetName val="L형옹벽측구"/>
      <sheetName val="아파트 기성내역서"/>
      <sheetName val="기초목"/>
      <sheetName val="설비원가"/>
      <sheetName val="Sheet17"/>
      <sheetName val="[내역.XLS]A__MSOffice_Excel_w_121"/>
      <sheetName val="[내역.XLS]A__MSOffice_Excel_w_123"/>
      <sheetName val="설계단®"/>
      <sheetName val="총내"/>
      <sheetName val="입찰결과보고"/>
      <sheetName val="아스팔트 포장총괄집계표"/>
      <sheetName val="석탄2_x0000__x0000_Ԁ_x0000_"/>
      <sheetName val="부표怀_x0010_"/>
      <sheetName val="운E"/>
      <sheetName val="[내역.XLS]A__MSOffice_Excel_w_133"/>
      <sheetName val="건축집계표이수"/>
      <sheetName val="건축집계합계"/>
      <sheetName val="당정동경상이수"/>
      <sheetName val="당정동공통이수"/>
      <sheetName val="4)유동표"/>
      <sheetName val="연장조서"/>
      <sheetName val="산근"/>
      <sheetName val="[내역.XLS]A__MSOffice_Excel_w_125"/>
      <sheetName val="[내역.XLS]A__MSOffice_Excel_w_124"/>
      <sheetName val="[내역.XLS]A__MSOffice_Excel_w_126"/>
      <sheetName val="1. 설계조건 2.단면가정 3. 하중계산"/>
      <sheetName val="DATA 입력란"/>
      <sheetName val="방배동내역(리라)"/>
      <sheetName val="마감사양"/>
      <sheetName val="부대공사총괄"/>
      <sheetName val="건축공사집계표"/>
      <sheetName val="공통가설"/>
      <sheetName val="현장경비"/>
      <sheetName val="방배동내역 (총괄)"/>
      <sheetName val="[내역.XLS]A__MSOffice_Excel_w_127"/>
      <sheetName val="[내역.XLS]A__MSOffice_Excel_w_128"/>
      <sheetName val="[내역.XLS]A__MSOffice_Excel_w_131"/>
      <sheetName val="[내역.XLS]A__MSOffice_Excel_w_129"/>
      <sheetName val="당진1,2호기전선관설치및접지4차공사내역서-을지"/>
      <sheetName val="[내역.XLS]A__MSOffice_Excel_w_130"/>
      <sheetName val="단면"/>
      <sheetName val="[내역.XLS]A__MSOffice_Excel_w_132"/>
      <sheetName val="[내역.XLS]A__MSOffice_Excel_w_137"/>
      <sheetName val="[내역.XLS]A__MSOffice_Excel_w_135"/>
      <sheetName val="[내역.XLS]A__MSOffice_Excel_w_134"/>
      <sheetName val="[내역.XLS]A__MSOffice_Excel_w_136"/>
      <sheetName val="J형측구단위수량"/>
      <sheetName val="[내역.XLS]A__MSOffice_Excel_w_138"/>
      <sheetName val="[내역.XLS]A__MSOffice_Excel_w_139"/>
      <sheetName val="입력DATA"/>
      <sheetName val="[내역.XLS]A__MSOffice_Excel_w_140"/>
      <sheetName val="[내역.XLS]A__MSOffice_Excel_w_141"/>
      <sheetName val="토공수량집계"/>
      <sheetName val="TOTAL_BOQ"/>
      <sheetName val="[내역.XLS]A__MSOffice_Excel_w_142"/>
      <sheetName val="[내역.XLS]A__MSOffice_Excel_w_149"/>
      <sheetName val="thao-go"/>
      <sheetName val="[내역.XLS]A__MSOffice_Excel_w_146"/>
      <sheetName val="[내역.XLS]A__MSOffice_Excel_w_143"/>
      <sheetName val="[내역.XLS]A__MSOffice_Excel_w_144"/>
      <sheetName val="[내역.XLS]A__MSOffice_Excel_w_145"/>
      <sheetName val="[내역.XLS]A__MSOffice_Excel_w_147"/>
      <sheetName val="[내역.XLS]A__MSOffice_Excel_w_148"/>
      <sheetName val="[내역.XLS]A__MSOffice_Excel_w_150"/>
      <sheetName val="[내역.XLS]A__MSOffice_Excel_w_151"/>
      <sheetName val="[내역.XLS]A__MSOffice_Excel_w_154"/>
      <sheetName val="[내역.XLS]A__MSOffice_Excel_w_152"/>
      <sheetName val="[내역.XLS]A__MSOffice_Excel_w_153"/>
      <sheetName val="[내역.XLS]A__MSOffice_Excel_w_155"/>
      <sheetName val="[내역.XLS]A__MSOffice_Excel_w_156"/>
      <sheetName val="[내역.XLS]A__MSOffice_Excel_w_157"/>
      <sheetName val="경영혁신본부"/>
      <sheetName val="신_x0000__x0000_Ԁ"/>
      <sheetName val="기준정보"/>
      <sheetName val="[내역.XLS]A__MSOffice_Excel_w_159"/>
      <sheetName val="[내역.XLS]A__MSOffice_Excel_w_158"/>
      <sheetName val="부표_x0014_䠀"/>
      <sheetName val="[내역.XLS]A__MSOffice_Excel_w_176"/>
      <sheetName val="역T형(H=6.0) (2)"/>
      <sheetName val="1SGATE97"/>
      <sheetName val="가⣐鳋"/>
      <sheetName val="가颌亸"/>
      <sheetName val="[내역.XLS]A__MSOffice_Excel_w_160"/>
      <sheetName val="[내역.XLS]A__MSOffice_Excel_w_161"/>
      <sheetName val="[내역.XLS]A__MSOffice_Excel_w_162"/>
      <sheetName val="[내역.XLS]A__MSOffice_Excel_w_164"/>
      <sheetName val="[내역.XLS]A__MSOffice_Excel_w_163"/>
      <sheetName val="[내역.XLS]A__MSOffice_Excel_w_165"/>
      <sheetName val="[내역.XLS]A__MSOffice_Excel_w_166"/>
      <sheetName val="[내역.XLS]A__MSOffice_Excel_w_167"/>
      <sheetName val="[내역.XLS]A__MSOffice_Excel_w_169"/>
      <sheetName val="[내역.XLS]A__MSOffice_Excel_w_168"/>
      <sheetName val="[내역.XLS]A__MSOffice_Excel_w_170"/>
      <sheetName val="[내역.XLS]A__MSOffice_Excel_w_172"/>
      <sheetName val="[내역.XLS]A__MSOffice_Excel_w_171"/>
      <sheetName val="[내역.XLS]A__MSOffice_Excel_w_173"/>
      <sheetName val="[내역.XLS]A__MSOffice_Excel_w_174"/>
      <sheetName val="VT,NC,M"/>
      <sheetName val="[내역.XLS]A__MSOffice_Excel_w_175"/>
      <sheetName val="조ﱍ"/>
      <sheetName val="아수배전(1회)"/>
      <sheetName val=" 상부공통집계(총괄)"/>
      <sheetName val="유림콘도"/>
      <sheetName val="변경현황"/>
      <sheetName val="[내역.XLS]A__MSOffice_Excel_w_194"/>
      <sheetName val="[내역.XLS]A__MSOffice_Excel_w_177"/>
      <sheetName val="[내역.XLS]A__MSOffice_Excel_w_187"/>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COA-17"/>
      <sheetName val="C-18"/>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PRO_DCI"/>
      <sheetName val="INST_DCI"/>
      <sheetName val="HVAC_DCI"/>
      <sheetName val="PIPE_DCI"/>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1ST"/>
      <sheetName val="[내역.XLS]A__MSOffice_Excel_w_178"/>
      <sheetName val="[내역.XLS][내역.XLS][내역.XLS]석탄2쎕々/_x0000_"/>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mhrrate"/>
      <sheetName val=" Sum"/>
      <sheetName val="일위대가표(DEEP)"/>
      <sheetName val="QT_Ky_T11"/>
      <sheetName val="[내역.XLS]A__MSOffice_Excel_w_179"/>
      <sheetName val="[내역.XLS]A__MSOffice_Excel_w_180"/>
      <sheetName val="3.하중산정4_x0000__x0000__x0005__x0000_"/>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내역.XLS]A__MSOffice_Excel_w_193"/>
      <sheetName val="[내역.XLS]A__MSOffice_Excel_w_197"/>
      <sheetName val="[내역.XLS]A__MSOffice_Excel_w_195"/>
      <sheetName val="적용단가"/>
      <sheetName val="[내역.XLS]A__MSOffice_Excel_w_196"/>
      <sheetName val="[내역.XLS]A__MSOffice_Excel_w_216"/>
      <sheetName val="[내역.XLS]A__MSOffice_Excel_w_198"/>
      <sheetName val="[내역.XLS]A__MSOffice_Excel_w_199"/>
      <sheetName val="[내역.XLS]A__MSOffice_Excel_w_200"/>
      <sheetName val="잔여세부내역"/>
      <sheetName val="수로교깨기"/>
      <sheetName val="깨기 총괄"/>
      <sheetName val="제비율"/>
      <sheetName val="일위대가목록"/>
      <sheetName val="관보호공조서"/>
      <sheetName val="[내역.XLS]A__MSOffice_Excel_w_201"/>
      <sheetName val="[내역.XLS]A__MSOffice_Excel_w_213"/>
      <sheetName val="[내역.XLS]A__MSOffice_Excel_w_202"/>
      <sheetName val="[내역.XLS]A__MSOffice_Excel_w_203"/>
      <sheetName val="[내역.XLS]A__MSOffice_Excel_w_204"/>
      <sheetName val="[내역.XLS]A__MSOffice_Excel_w_205"/>
      <sheetName val="[내역.XLS]A__MSOffice_Excel_w_206"/>
      <sheetName val="[내역.XLS]A__MSOffice_Excel_w_207"/>
      <sheetName val="[내역.XLS]A__MSOffice_Excel_w_209"/>
      <sheetName val="[내역.XLS]A__MSOffice_Excel_w_208"/>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Hac.Lots"/>
      <sheetName val="Res.Lots"/>
      <sheetName val="Spine Road"/>
      <sheetName val="BOQ"/>
      <sheetName val="insulation-BQ"/>
      <sheetName val="Budget"/>
      <sheetName val="MAIN GATE HOUSE"/>
      <sheetName val="LIBRARY"/>
      <sheetName val="lookups"/>
      <sheetName val="ref"/>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COPk"/>
      <sheetName val="하수처리"/>
      <sheetName val="[내역.XLS]A__MSOffice_Excel_w_220"/>
      <sheetName val="[내역.XLS]A__MSOffice_Excel_w_219"/>
      <sheetName val="[내역.XLS]A__MSOffice_Excel_w_221"/>
      <sheetName val="[내역.XLS]A__MSOffice_Excel_w_234"/>
      <sheetName val="1.CB"/>
      <sheetName val="[내역.XLS]A__MSOffice_Excel_w_222"/>
      <sheetName val="[내역.XLS]A__MSOffice_Excel_w_223"/>
      <sheetName val="[내역.XLS]A__MSOffice_Excel_w_224"/>
      <sheetName val="[내역.XLS]A__MSOffice_Excel_w_225"/>
      <sheetName val="[내역.XLS]A__MSOffice_Excel_w_232"/>
      <sheetName val="[내역.XLS]A__MSOffice_Excel_w_227"/>
      <sheetName val="[내역.XLS]A__MSOffice_Excel_w_226"/>
      <sheetName val="[내역.XLS]A__MSOffice_Excel_w_228"/>
      <sheetName val="[내역.XLS]A__MSOffice_Excel_w_230"/>
      <sheetName val="[내역.XLS]A__MSOffice_Excel_w_229"/>
      <sheetName val="[내역.XLS]A__MSOffice_Excel_w_231"/>
      <sheetName val="[내역.XLS]A__MSOffice_Excel_w_233"/>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41"/>
      <sheetName val="[내역.XLS]A__MSOffice_Excel_w_298"/>
      <sheetName val="[내역.XLS]A__MSOffice_Excel_w_242"/>
      <sheetName val="[내역.XLS]A__MSOffice_Excel_w_243"/>
      <sheetName val="[내역.XLS]A__MSOffice_Excel_w_255"/>
      <sheetName val="[내역.XLS]A__MSOffice_Excel_w_245"/>
      <sheetName val="[내역.XLS]A__MSOffice_Excel_w_244"/>
      <sheetName val="[내역.XLS]A__MSOffice_Excel_w_251"/>
      <sheetName val="[내역.XLS]A__MSOffice_Excel_w_246"/>
      <sheetName val="[내역.XLS]A__MSOffice_Excel_w_248"/>
      <sheetName val="[내역.XLS]A__MSOffice_Excel_w_247"/>
      <sheetName val="[내역.XLS]A__MSOffice_Excel_w_250"/>
      <sheetName val="[내역.XLS]A__MSOffice_Excel_w_249"/>
      <sheetName val="[내역.XLS]A__MSOffice_Excel_w_254"/>
      <sheetName val="[내역.XLS]A__MSOffice_Excel_w_253"/>
      <sheetName val="[내역.XLS]A__MSOffice_Excel_w_252"/>
      <sheetName val="지수"/>
      <sheetName val="예총"/>
      <sheetName val="화재 탐지 설비"/>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9"/>
      <sheetName val="[내역.XLS]A__MSOffice_Excel_w_262"/>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도로"/>
      <sheetName val="한일양산"/>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제경_x0000_"/>
      <sheetName val="미익SUB"/>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3_공통공사대비2"/>
      <sheetName val="수지예산서(세부)_(2)4"/>
      <sheetName val="strut_type4"/>
      <sheetName val="_냉각수펌프2"/>
      <sheetName val="수량산출서_갑지2"/>
      <sheetName val="사__업__비__수__지__예__산__서2"/>
      <sheetName val="Bldg_Pilecap_&amp;_bored_pile"/>
      <sheetName val="List_Equip"/>
      <sheetName val="Process_C_(1-166)"/>
      <sheetName val="RATES_G-5"/>
      <sheetName val="3_하중산정枵⿯肨"/>
      <sheetName val="KL_thanh_toan-Xuan_Dao"/>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1안"/>
      <sheetName val="archi(본사)"/>
      <sheetName val="소방내역서"/>
      <sheetName val="1차 내역서"/>
      <sheetName val="심사계산"/>
      <sheetName val="심사물량"/>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중분대수량산출"/>
      <sheetName val="[내역.XLS]A__MSOffice_Excel_w_299"/>
      <sheetName val="공정집계_국별"/>
      <sheetName val="[내역.XLS]A__MSOffice_Excel_w_300"/>
      <sheetName val="[내역.XLS]A__MSOffice_Excel_w_302"/>
      <sheetName val="[내역.XLS]A__MSOffice_Excel_w_301"/>
      <sheetName val="일위대가(1_x0000_"/>
      <sheetName val="Ts"/>
      <sheetName val="Gld"/>
      <sheetName val="Gxd"/>
      <sheetName val="QD957"/>
      <sheetName val="GAEYO"/>
      <sheetName val="Sat tron"/>
      <sheetName val="TONGKE-HT"/>
      <sheetName val="lam-moi"/>
      <sheetName val="THPDMoi  (2)"/>
      <sheetName val="t-h HA THE"/>
      <sheetName val="GridViewExporter"/>
      <sheetName val="Cp&gt;10-Ln&lt;10"/>
      <sheetName val="Ln&lt;20"/>
      <sheetName val="EIRR&gt;1&lt;1"/>
      <sheetName val="EIRR&gt; 2"/>
      <sheetName val="EIRR&lt;2"/>
      <sheetName val="hinhhoc"/>
      <sheetName val="GACH,CAT,DA"/>
      <sheetName val="CD"/>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진행 DATA (2)"/>
      <sheetName val="4-Ban giao NCC"/>
      <sheetName val="VPP&amp;Tạp phẩm"/>
      <sheetName val="Data-year2001i"/>
      <sheetName val="Tien Thuong"/>
      <sheetName val="NC XL 6T cuoi 01 CTy"/>
      <sheetName val="Data -6T dau"/>
      <sheetName val="Cong 6T"/>
      <sheetName val="Planning"/>
      <sheetName val="Project Info"/>
      <sheetName val="GDC Data"/>
      <sheetName val="GDV Data"/>
      <sheetName val="P&amp;L (Opt 3)"/>
      <sheetName val="Dinh muc CP KTCB khac"/>
      <sheetName val="Exe Sum"/>
      <sheetName val="현장별"/>
      <sheetName val="공사개요-C"/>
      <sheetName val="1. Dashboard"/>
      <sheetName val="DONGIA"/>
      <sheetName val="GIAVL"/>
      <sheetName val="Div26 - Elect"/>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CPC"/>
      <sheetName val="TH Vat tu"/>
      <sheetName val="TH MTC"/>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MTO REV.2(ARMOR)"/>
      <sheetName val="CTG"/>
      <sheetName val="D1000"/>
      <sheetName val="D1500 LOẠI 1"/>
      <sheetName val="D1500 LOẠI 2"/>
      <sheetName val="D1500 LOẠI 3"/>
      <sheetName val="details"/>
      <sheetName val="HỆ SỐ"/>
      <sheetName val="DGNCDIEN"/>
      <sheetName val="SLEEVE THÉP"/>
      <sheetName val="consol"/>
      <sheetName val="3.1.1"/>
      <sheetName val="3.1.4"/>
      <sheetName val="2.5.1"/>
      <sheetName val="4.1.1"/>
      <sheetName val="4.3.2"/>
      <sheetName val="5.3.1"/>
      <sheetName val="2.4.3"/>
      <sheetName val="Datasheet"/>
      <sheetName val="KLDT DIEN"/>
      <sheetName val="대비표"/>
      <sheetName val="cot_xa"/>
      <sheetName val="BXLDL"/>
      <sheetName val="TH May TC"/>
      <sheetName val="PTVT DIEN"/>
      <sheetName val="Thong ke thiet bi"/>
      <sheetName val="_x0000__x000c__x0000__x000c__x0"/>
      <sheetName val="시산표"/>
      <sheetName val="Dữ liệu"/>
      <sheetName val="Gia KS"/>
      <sheetName val="당초"/>
      <sheetName val="index"/>
      <sheetName val="초기화_x0000_"/>
      <sheetName val="[내역.XLS]A__MSOffice_Excel_w_306"/>
      <sheetName val="[내역.XLS]A__MSOffice_Excel_w_303"/>
      <sheetName val="[내역.XLS]A__MSOffice_Excel_w_304"/>
      <sheetName val="[내역.XLS]A__MSOffice_Excel_w_305"/>
      <sheetName val="[내역.XLS]A__MSOffice_Excel_w_310"/>
      <sheetName val="[내역.XLS]A__MSOffice_Excel_w_307"/>
      <sheetName val="[내역.XLS]A__MSOffice_Excel_w_309"/>
      <sheetName val="[내역.XLS]A__MSOffice_Excel_w_308"/>
      <sheetName val="[내역.XLS]A__MSOffice_Excel_w_311"/>
      <sheetName val="[내역.XLS]A__MSOffice_Excel_w_313"/>
      <sheetName val="[내역.XLS]A__MSOffice_Excel_w_312"/>
      <sheetName val="기본단가표"/>
      <sheetName val="[내역.XLS]A__MSOffice_Excel_w_314"/>
      <sheetName val="[내역.XLS]A__MSOffice_Excel_w_315"/>
      <sheetName val="[내역.XLS]A__MSOffice_Excel_w_317"/>
      <sheetName val="[내역.XLS]A__MSOffice_Excel_w_316"/>
      <sheetName val="[내역.XLS]A__MSOffice_Excel_w_355"/>
      <sheetName val="[내역.XLS]A__MSOffice_Excel_w_350"/>
      <sheetName val="[내역.XLS]A__MSOffice_Excel_w_347"/>
      <sheetName val="가도q"/>
      <sheetName val="6동"/>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일위대가(원본)"/>
      <sheetName val="도"/>
      <sheetName val="1차변경내역"/>
      <sheetName val="공사비 내역 (가)"/>
      <sheetName val="방지책개소별명세"/>
      <sheetName val="이설도로유용_x0000_"/>
      <sheetName val="신_x0000__x0000__x0000_"/>
      <sheetName val="신_x0000_씀"/>
      <sheetName val="신_x0000__x0011_"/>
      <sheetName val="신_x0000_甀_x000d_"/>
      <sheetName val="신_x0000_＀2"/>
      <sheetName val="신_x0000_蜀$"/>
      <sheetName val="신_x0000_焀/"/>
      <sheetName val="신_x0000_䘀"/>
      <sheetName val="신_x0000_!"/>
      <sheetName val="각형_x0000__x0000_"/>
      <sheetName val="[내역.XLS]A__MSOffice_Excel_w_318"/>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strutႼ_x0000_쀀⫿쌄"/>
      <sheetName val="단위세대물량"/>
      <sheetName val="공예을"/>
      <sheetName val="신청서"/>
      <sheetName val="2호앴설도로(하도급내역) "/>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진행_DATA_(2)"/>
      <sheetName val="THCtr_đký-ProgramRegis_total"/>
      <sheetName val="BM03_CODE"/>
      <sheetName val="MAXE"/>
      <sheetName val="TTL"/>
      <sheetName val="운반산_x0000_"/>
      <sheetName val="역T형"/>
      <sheetName val="TOWER 12T_x0000__x0000_"/>
      <sheetName val="치수표"/>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시설물기초"/>
      <sheetName val="관급턠ʦ"/>
      <sheetName val="관급턠˧"/>
      <sheetName val="중기(목록)"/>
      <sheetName val="99노임기준"/>
      <sheetName val="토목"/>
      <sheetName val="물가대비표"/>
      <sheetName val="일위목차"/>
      <sheetName val="노무비단가"/>
      <sheetName val="효명0010"/>
      <sheetName val="기본설계기준"/>
      <sheetName val="의뢰서"/>
      <sheetName val="[내역.XLS]A__MSOffice_Excel_w_340"/>
      <sheetName val="Finansal tamamlanma Eğrisi"/>
      <sheetName val="[내역.XLS]A__MSOffice_Excel_w_341"/>
      <sheetName val="[내역.XLS]A__MSOffice_Excel_w_343"/>
      <sheetName val="[내역.XLS]A__MSOffice_Excel_w_342"/>
      <sheetName val="[내역.XLS]A__MSOffice_Excel_w_344"/>
      <sheetName val="변경내역서 (1단)산정회관"/>
      <sheetName val="[내역.XLS]A__MSOffice_Excel_w_346"/>
      <sheetName val="[내역.XLS]A__MSOffice_Excel_w_345"/>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내역.XLS]A__MSOffice_Excel_w_348"/>
      <sheetName val="Anti"/>
      <sheetName val="sum1 (2)"/>
      <sheetName val="[내역.XLS]A__MSOffice_Excel_w_349"/>
      <sheetName val="토적계산서"/>
      <sheetName val="내역서(전체)(횡)"/>
      <sheetName val="단가조_x0000_"/>
      <sheetName val="입력0_x0000_"/>
      <sheetName val="[내역.XLS]A__MSOffice_Excel_w_353"/>
      <sheetName val="[내역.XLS]A__MSOffice_Excel_w_351"/>
      <sheetName val="[내역.XLS]A__MSOffice_Excel_w_352"/>
      <sheetName val="[내역.XLS]A__MSOffice_Excel_w_354"/>
      <sheetName val="[내역.XLS]A__MSOffice_Excel_w_357"/>
      <sheetName val="[내역.XLS]A__MSOffice_Excel_w_356"/>
      <sheetName val="[내역.XLS]A__MSOffice_Excel_w_358"/>
      <sheetName val="[내역.XLS]A__MSOffice_Excel_w_365"/>
      <sheetName val="[내역.XLS]A__MSOffice_Excel_w_359"/>
      <sheetName val="[내역.XLS]A__MSOffice_Excel_w_360"/>
      <sheetName val="[내역.XLS]A__MSOffice_Excel_w_362"/>
      <sheetName val="간선"/>
      <sheetName val="설계단넼"/>
      <sheetName val="[내역.XLS]A__MSOffice_Excel_w_361"/>
      <sheetName val="[내역.XLS]A__MSOffice_Excel_w_363"/>
      <sheetName val="[내역.XLS]A__MSOffice_Excel_w_364"/>
      <sheetName val="[내역.XLS]A__MSOffice_Excel_w_366"/>
      <sheetName val="[내역.XLS]A__MSOffice_Excel_w_367"/>
      <sheetName val="[내역.XLS]A__MSOffice_Excel_w_373"/>
      <sheetName val="[내역.XLS]A__MSOffice_Excel_w_368"/>
      <sheetName val="[내역.XLS]A__MSOffice_Excel_w_369"/>
      <sheetName val="[내역.XLS]A__MSOffice_Excel_w_370"/>
      <sheetName val="[내역.XLS]A__MSOffice_Excel_w_371"/>
      <sheetName val="[내역.XLS]A__MSOffice_Excel_w_372"/>
      <sheetName val="[내역.XLS]A__MSOffice_Excel_w_374"/>
      <sheetName val="[내역.XLS]A__MSOffice_Excel_w_375"/>
      <sheetName val="[내역.XLS]A__MSOffice_Excel_w_420"/>
      <sheetName val="[내역.XLS]A__MSOffice_Excel_w_376"/>
      <sheetName val="[내역.XLS]A__MSOffice_Excel_w_380"/>
      <sheetName val="[내역.XLS]A__MSOffice_Excel_w_379"/>
      <sheetName val="[내역.XLS]A__MSOffice_Excel_w_377"/>
      <sheetName val="[내역.XLS]A__MSOffice_Excel_w_378"/>
      <sheetName val="[내역.XLS]A__MSOffice_Excel_w_381"/>
      <sheetName val="[내역.XLS]A__MSOffice_Excel_w_382"/>
      <sheetName val="BOJUNGGM"/>
      <sheetName val="수정계획3"/>
      <sheetName val="[내역.XLS]A__MSOffice_Excel_w_383"/>
      <sheetName val="[내역.XLS]A__MSOffice_Excel_w_384"/>
      <sheetName val="[내역.XLS]A__MSOffice_Excel_w_387"/>
      <sheetName val="[내역.XLS]A__MSOffice_Excel_w_385"/>
      <sheetName val="[내역.XLS]A__MSOffice_Excel_w_386"/>
      <sheetName val="[내역.XLS]A__MSOffice_Excel_w_388"/>
      <sheetName val="[내역.XLS]A__MSOffice_Excel_w_389"/>
      <sheetName val="[내역.XLS]A__MSOffice_Excel_w_390"/>
      <sheetName val="[내역.XLS]A__MSOffice_Excel_w_391"/>
      <sheetName val="[내역.XLS]A__MSOffice_Excel_w_392"/>
      <sheetName val="[내역.XLS]A__MSOffice_Excel_w_398"/>
      <sheetName val="[내역.XLS]A__MSOffice_Excel_w_396"/>
      <sheetName val="[내역.XLS]A__MSOffice_Excel_w_393"/>
      <sheetName val="[내역.XLS]A__MSOffice_Excel_w_394"/>
      <sheetName val="[내역.XLS]A__MSOffice_Excel_w_395"/>
      <sheetName val="[내역.XLS]A__MSOffice_Excel_w_397"/>
      <sheetName val="[내역.XLS]A__MSOffice_Excel_w_402"/>
      <sheetName val="[내역.XLS]A__MSOffice_Excel_w_399"/>
      <sheetName val="[내역.XLS]A__MSOffice_Excel_w_400"/>
      <sheetName val="[내역.XLS]A__MSOffice_Excel_w_401"/>
      <sheetName val="[내역.XLS]A__MSOffice_Excel_w_403"/>
      <sheetName val="[내역.XLS]A__MSOffice_Excel_w_404"/>
      <sheetName val="[내역.XLS]A__MSOffice_Excel_w_414"/>
      <sheetName val="[내역.XLS]A__MSOffice_Excel_w_407"/>
      <sheetName val="[내역.XLS]A__MSOffice_Excel_w_405"/>
      <sheetName val="[내역.XLS]A__MSOffice_Excel_w_406"/>
      <sheetName val="[내역.XLS]A__MSOffice_Excel_w_409"/>
      <sheetName val="[내역.XLS]A__MSOffice_Excel_w_408"/>
      <sheetName val="[내역.XLS]A__MSOffice_Excel_w_410"/>
      <sheetName val="[내역.XLS]A__MSOffice_Excel_w_411"/>
      <sheetName val="[내역.XLS]A__MSOffice_Excel_w_412"/>
      <sheetName val="[내역.XLS]A__MSOffice_Excel_w_413"/>
      <sheetName val="[내역.XLS]A__MSOffice_Excel_w_417"/>
      <sheetName val="[내역.XLS]A__MSOffice_Excel_w_415"/>
      <sheetName val="[내역.XLS]A__MSOffice_Excel_w_416"/>
      <sheetName val="[내역.XLS]A__MSOffice_Excel_w_418"/>
      <sheetName val="[내역.XLS]A__MSOffice_Excel_w_419"/>
      <sheetName val="[내역.XLS]A__MSOffice_Excel_w_421"/>
      <sheetName val="[내역.XLS]A__MSOffice_Excel_w_422"/>
      <sheetName val="[내역.XLS]A__MSOffice_Excel_w_423"/>
      <sheetName val="[내역.XLS]A__MSOffice_Excel_w_485"/>
      <sheetName val="모니터링"/>
      <sheetName val="[내역.XLS][내역.XLS]석탄2쎕々/_x0000_"/>
      <sheetName val="견적서"/>
      <sheetName val="SCHEDULE"/>
      <sheetName val="Sumber Daya"/>
      <sheetName val="비고"/>
      <sheetName val="내역서을지"/>
      <sheetName val="표건"/>
      <sheetName val="집 계 표"/>
      <sheetName val="CABLE SIZE-1"/>
      <sheetName val="굴화내_x0000_"/>
      <sheetName val="집수정"/>
      <sheetName val="3.하중계산"/>
      <sheetName val="설계단_x0000_"/>
      <sheetName val="단가결정"/>
      <sheetName val="설계단"/>
      <sheetName val="[내역_XLS]A__MSOffice_Excel_wo_11"/>
      <sheetName val="[내역_XLS]A__MSOffice_Excel_wor_8"/>
      <sheetName val="[내역_XLS]A__MSOffice_Excel_wor_7"/>
      <sheetName val="[내역_XLS]A__MSOffice_Excel_wo_10"/>
      <sheetName val="[내역_XLS]A__MSOffice_Excel_wor_9"/>
      <sheetName val="[내역_XLS]A__MSOffice_Excel_wo_16"/>
      <sheetName val="[내역_XLS]A__MSOffice_Excel_wo_14"/>
      <sheetName val="[내역_XLS]A__MSOffice_Excel_wo_12"/>
      <sheetName val="[내역_XLS]A__MSOffice_Excel_wo_13"/>
      <sheetName val="[내역_XLS]A__MSOffice_Excel_wo_15"/>
      <sheetName val="Vari_by_Vendor"/>
      <sheetName val="worksheet_inchican"/>
      <sheetName val="combined_9-30"/>
      <sheetName val="Flour_WH"/>
      <sheetName val="VC2_10_99"/>
      <sheetName val="TRADUCTION_LISTES"/>
      <sheetName val="ind'l_cp"/>
      <sheetName val="Land_Dev't__Ph-1"/>
      <sheetName val="Bored_Pile"/>
      <sheetName val="ﾄﾞﾊﾞｲFUEL_GAS追見"/>
      <sheetName val="UPA(Part_C,D,E,G,H)"/>
      <sheetName val="UPA(Part_F)"/>
      <sheetName val="Rate_Analysis"/>
      <sheetName val="Equipt_Rental"/>
      <sheetName val="structural_ratios"/>
      <sheetName val="ok_slab_on_grade"/>
      <sheetName val="Assump_(Static)"/>
      <sheetName val="Direct_Cost_Summary"/>
      <sheetName val="2_2_STAFF_Scedule"/>
      <sheetName val="Change_Order_Log"/>
      <sheetName val="TRUCK_HAUL_CYCLE-waste"/>
      <sheetName val="2_2_띠장의_설계"/>
      <sheetName val="INTERIOR_WALLS"/>
      <sheetName val="Front_Page"/>
      <sheetName val="HaulingLine_hardware"/>
      <sheetName val="STATUS_REPORT"/>
      <sheetName val="Hac_Lots"/>
      <sheetName val="Res_Lots"/>
      <sheetName val="Spine_Road"/>
      <sheetName val="MAIN_GATE_HOUSE"/>
      <sheetName val="하수처리장-토"/>
      <sheetName val="ఀ᠀갇"/>
      <sheetName val="[내역_XLS]석탄2쎕々/"/>
      <sheetName val="입찰내역_발주처_양식"/>
      <sheetName val="____耀僵䅛_______‎ӥ____"/>
      <sheetName val="____렀హ䆍_______2_______"/>
      <sheetName val="3_공통공사__"/>
      <sheetName val="T_KE_CP1"/>
      <sheetName val="Đon_gia"/>
      <sheetName val="CP_Khac_cuoc_VC"/>
      <sheetName val="아파트_기성내역서"/>
      <sheetName val="Thoat_nuoc"/>
      <sheetName val="COPkԀ"/>
      <sheetName val="[내역_XLS]A__MSOffice_Excel_wo_18"/>
      <sheetName val="[내역_XLS]A__MSOffice_Excel_wo_17"/>
      <sheetName val="[내역_XLS]A__MSOffice_Excel_wo_19"/>
      <sheetName val="[내역_XLS]A__MSOffice_Excel_wo_20"/>
      <sheetName val="[내역_XLS]A__MSOffice_Excel_wo_21"/>
      <sheetName val="[내역_XLS]A__MSOffice_Excel_wo_54"/>
      <sheetName val="정??"/>
      <sheetName val="[내역_XLS]A__MSOffice_Excel_wo_22"/>
      <sheetName val="1공구8_개쌃"/>
      <sheetName val="[내역_XLS]A__MSOffice_Excel_wo_23"/>
      <sheetName val="[내역_XLS]A__MSOffice_Excel_wo_24"/>
      <sheetName val="[내역_XLS]A__MSOffice_Excel_wo_29"/>
      <sheetName val="[내역_XLS]A__MSOffice_Excel_wo_26"/>
      <sheetName val="[내역_XLS]A__MSOffice_Excel_wo_25"/>
      <sheetName val="[내역_XLS]A__MSOffice_Excel_wo_27"/>
      <sheetName val="[내역_XLS]A__MSOffice_Excel_wo_28"/>
      <sheetName val="[내역_XLS]A__MSOffice_Excel_wo_31"/>
      <sheetName val="[내역_XLS]A__MSOffice_Excel_wo_30"/>
      <sheetName val="[내역_XLS]A__MSOffice_Excel_wo_35"/>
      <sheetName val="[내역_XLS]A__MSOffice_Excel_wo_32"/>
      <sheetName val="[내역_XLS]A__MSOffice_Excel_wo_33"/>
      <sheetName val="[내역_XLS]A__MSOffice_Excel_wo_34"/>
      <sheetName val="[내역_XLS]A__MSOffice_Excel_wo_36"/>
      <sheetName val="[내역_XLS]A__MSOffice_Excel_wo_37"/>
      <sheetName val="[내역_XLS]A__MSOffice_Excel_wo_41"/>
      <sheetName val="[내역_XLS]A__MSOffice_Excel_wo_38"/>
      <sheetName val="[내역_XLS]A__MSOffice_Excel_wo_39"/>
      <sheetName val="[내역_XLS]A__MSOffice_Excel_wo_40"/>
      <sheetName val="[내역_XLS]A__MSOffice_Excel_wo_46"/>
      <sheetName val="[내역_XLS]A__MSOffice_Excel_wo_42"/>
      <sheetName val="[내역_XLS]A__MSOffice_Excel_wo_43"/>
      <sheetName val="[내역_XLS]A__MSOffice_Excel_wo_44"/>
      <sheetName val="[내역_XLS]A__MSOffice_Excel_wo_45"/>
      <sheetName val="[내역_XLS]A__MSOffice_Excel_wo_47"/>
      <sheetName val="[내역_XLS]A__MSOffice_Excel_wo_49"/>
      <sheetName val="[내역_XLS]A__MSOffice_Excel_wo_48"/>
      <sheetName val="[내역_XLS]A__MSOffice_Excel_wo_50"/>
      <sheetName val="건축공사_집계표"/>
      <sheetName val="[내역_XLS]A__MSOffice_Excel_wo_51"/>
      <sheetName val="[내역_XLS]A__MSOffice_Excel_wo_53"/>
      <sheetName val="[내역_XLS]A__MSOffice_Excel_wo_52"/>
      <sheetName val="석탄2쎕々_"/>
      <sheetName val="_내역.XLS_A__MSOffice_Excel_wor_2"/>
      <sheetName val="_내역.XLS_A__MSOffice_Excel_wor_6"/>
      <sheetName val="_내역.XLS_A__MSOffice_Excel_wor_4"/>
      <sheetName val="_내역.XLS_A__MSOffice_Excel_wor_3"/>
      <sheetName val="_내역.XLS_A__MSOffice_Excel_wor_5"/>
      <sheetName val="_내역.XLS_A__MSOffice_Excel_wo_11"/>
      <sheetName val="_내역.XLS_A__MSOffice_Excel_wor_8"/>
      <sheetName val="_내역.XLS_A__MSOffice_Excel_wor_7"/>
      <sheetName val="_내역.XLS_A__MSOffice_Excel_wo_10"/>
      <sheetName val="_내역.XLS_A__MSOffice_Excel_wor_9"/>
      <sheetName val="_내역.XLS_A__MSOffice_Excel_wo_16"/>
      <sheetName val="_내역.XLS_A__MSOffice_Excel_wo_14"/>
      <sheetName val="_내역.XLS_A__MSOffice_Excel_wo_12"/>
      <sheetName val="_내역.XLS_A__MSOffice_Excel_wo_13"/>
      <sheetName val="_내역.XLS_A__MSOffice_Excel_wo_15"/>
      <sheetName val="_내역.XLS_A__MSOffice_Excel_wo_19"/>
      <sheetName val="_내역.XLS_A__MSOffice_Excel_wo_17"/>
      <sheetName val="_내역.XLS_A__MSOffice_Excel_wo_18"/>
      <sheetName val="_내역.XLS_A__MSOffice_Excel_wo_20"/>
      <sheetName val="_내역.XLS_A__MSOffice_Excel_wo_22"/>
      <sheetName val="_내역.XLS_A__MSOffice_Excel_wo_21"/>
      <sheetName val="A__MSOffice_Excel_work_내역.XLS"/>
      <sheetName val="_내역.XLS_석탄2쎕々_"/>
      <sheetName val="정___x0005_"/>
      <sheetName val="_내역.XLS_A__MSOffice_Excel_wo_23"/>
      <sheetName val="_내역.XLS_A__MSOffice_Excel_wo_24"/>
      <sheetName val="_내역.XLS_A__MSOffice_Excel_wo_29"/>
      <sheetName val="_내역.XLS_A__MSOffice_Excel_wo_26"/>
      <sheetName val="_내역.XLS_A__MSOffice_Excel_wo_25"/>
      <sheetName val="_내역.XLS_A__MSOffice_Excel_wo_27"/>
      <sheetName val="_내역.XLS_A__MSOffice_Excel_wo_28"/>
      <sheetName val="_내역.XLS_A__MSOffice_Excel_wo_31"/>
      <sheetName val="_내역.XLS_A__MSOffice_Excel_wo_30"/>
      <sheetName val="_내역.XLS_A__MSOffice_Excel_wo_35"/>
      <sheetName val="_내역.XLS_A__MSOffice_Excel_wo_32"/>
      <sheetName val="_내역.XLS_A__MSOffice_Excel_wo_33"/>
      <sheetName val="_내역.XLS_A__MSOffice_Excel_wo_34"/>
      <sheetName val="_내역.XLS_A__MSOffice_Excel_wo_36"/>
      <sheetName val="_내역.XLS_A__MSOffice_Excel_wo_37"/>
      <sheetName val="_내역.XLS_A__MSOffice_Excel_wo_41"/>
      <sheetName val="_내역.XLS_A__MSOffice_Excel_wo_38"/>
      <sheetName val="_내역.XLS_A__MSOffice_Excel_wo_39"/>
      <sheetName val="_내역.XLS_A__MSOffice_Excel_wo_40"/>
      <sheetName val="_내역.XLS_A__MSOffice_Excel_wo_46"/>
      <sheetName val="_내역.XLS_A__MSOffice_Excel_wo_42"/>
      <sheetName val="_내역.XLS_A__MSOffice_Excel_wo_43"/>
      <sheetName val="_내역.XLS_A__MSOffice_Excel_wo_44"/>
      <sheetName val="_내역.XLS_A__MSOffice_Excel_wo_45"/>
      <sheetName val="_내역.XLS_A__MSOffice_Excel_wo_47"/>
      <sheetName val="_내역.XLS_A__MSOffice_Excel_wo_49"/>
      <sheetName val="_내역.XLS_A__MSOffice_Excel_wo_48"/>
      <sheetName val="_내역.XLS_A__MSOffice_Excel_wo_50"/>
      <sheetName val="_내역.XLS_A__MSOffice_Excel_wo_51"/>
      <sheetName val="_내역.XLS_A__MSOffice_Excel_wo_53"/>
      <sheetName val="_내역.XLS_A__MSOffice_Excel_wo_52"/>
      <sheetName val="_내역.XLS_A__MSOffice_Excel_wo_54"/>
      <sheetName val="_내역.XLS_A__MSOffice_Excel_wo_55"/>
      <sheetName val="_내역.XLS_A__MSOffice_Excel_wo_64"/>
      <sheetName val="_내역.XLS_A__MSOffice_Excel_wo_56"/>
      <sheetName val="_내역.XLS_A__MSOffice_Excel_wo_57"/>
      <sheetName val="_내역.XLS_A__MSOffice_Excel_wo_58"/>
      <sheetName val="_내역.XLS_A__MSOffice_Excel_wo_59"/>
      <sheetName val="_내역.XLS_A__MSOffice_Excel_wo_60"/>
      <sheetName val="_내역.XLS_A__MSOffice_Excel_wo_61"/>
      <sheetName val="_내역.XLS_A__MSOffice_Excel_wo_62"/>
      <sheetName val="_내역.XLS_A__MSOffice_Excel_wo_63"/>
      <sheetName val="_내역.XLS_A__MSOffice_Excel_wo_65"/>
      <sheetName val="_내역.XLS_A__MSOffice_Excel_wo_66"/>
      <sheetName val="_내역.XLS_A__MSOffice_Excel_wo_67"/>
      <sheetName val="_내역.XLS_A__MSOffice_Excel_wo_68"/>
      <sheetName val="_내역.XLS_A__MSOffice_Excel_wo_69"/>
      <sheetName val="_내역.XLS_A__MSOffice_Excel_wo_70"/>
      <sheetName val="_내역.XLS_A__MSOffice_Excel_wo_72"/>
      <sheetName val="_내역.XLS_A__MSOffice_Excel_wo_71"/>
      <sheetName val="_내역.XLS_A__MSOffice_Excel_wo_73"/>
      <sheetName val="_내역.XLS_A__MSOffice_Excel_wo_75"/>
      <sheetName val="_내역.XLS_A__MSOffice_Excel_wo_74"/>
      <sheetName val="_내역.XLS_A__MSOffice_Excel_w_118"/>
      <sheetName val="_내역.XLS_A__MSOffice_Excel_w_117"/>
      <sheetName val="_내역.XLS_A__MSOffice_Excel_wo_82"/>
      <sheetName val="_내역.XLS_A__MSOffice_Excel_wo_76"/>
      <sheetName val="_내역.XLS_A__MSOffice_Excel_wo_77"/>
      <sheetName val="_내역.XLS_A__MSOffice_Excel_wo_78"/>
      <sheetName val="_내역.XLS_A__MSOffice_Excel_wo_79"/>
      <sheetName val="_내역.XLS_A__MSOffice_Excel_wo_80"/>
      <sheetName val="_내역.XLS_A__MSOffice_Excel_wo_81"/>
      <sheetName val="_내역.XLS_A__MSOffice_Excel_w_100"/>
      <sheetName val="_내역.XLS_A__MSOffice_Excel_wo_83"/>
      <sheetName val="_내역.XLS_A__MSOffice_Excel_wo_84"/>
      <sheetName val="_내역.XLS_A__MSOffice_Excel_wo_86"/>
      <sheetName val="_내역.XLS_A__MSOffice_Excel_wo_85"/>
      <sheetName val="_내역.XLS_A__MSOffice_Excel_wo_88"/>
      <sheetName val="_내역.XLS_A__MSOffice_Excel_wo_87"/>
      <sheetName val="_내역.XLS_A__MSOffice_Excel_wo_90"/>
      <sheetName val="_내역.XLS_A__MSOffice_Excel_wo_89"/>
      <sheetName val="_내역.XLS_A__MSOffice_Excel_wo_91"/>
      <sheetName val="_내역.XLS_A__MSOffice_Excel_wo_92"/>
      <sheetName val="_내역.XLS_A__MSOffice_Excel_wo_93"/>
      <sheetName val="_내역.XLS_A__MSOffice_Excel_wo_94"/>
      <sheetName val="_내역.XLS_A__MSOffice_Excel_wo_95"/>
      <sheetName val="_내역.XLS_A__MSOffice_Excel_wo_97"/>
      <sheetName val="_내역.XLS_A__MSOffice_Excel_wo_96"/>
      <sheetName val="_내역.XLS_A__MSOffice_Excel_wo_98"/>
      <sheetName val="_내역.XLS_A__MSOffice_Excel_wo_99"/>
      <sheetName val="_내역.XLS_A__MSOffice_Excel_w_102"/>
      <sheetName val="_내역.XLS_A__MSOffice_Excel_w_101"/>
      <sheetName val="_내역.XLS_A__MSOffice_Excel_w_103"/>
      <sheetName val="_내역.XLS_A__MSOffice_Excel_w_104"/>
      <sheetName val="_내역.XLS_A__MSOffice_Excel_w_105"/>
      <sheetName val="_내역.XLS_A__MSOffice_Excel_w_106"/>
      <sheetName val="_내역.XLS_A__MSOffice_Excel_w_107"/>
      <sheetName val="_내역.XLS_A__MSOffice_Excel_w_108"/>
      <sheetName val="_내역.XLS_A__MSOffice_Excel_w_109"/>
      <sheetName val="_내역.XLS_A__MSOffice_Excel_w_111"/>
      <sheetName val="_내역.XLS_A__MSOffice_Excel_w_110"/>
      <sheetName val="_내역.XLS_A__MSOffice_Excel_w_113"/>
      <sheetName val="_내역.XLS_A__MSOffice_Excel_w_112"/>
      <sheetName val="_내역.XLS_A__MSOffice_Excel_w_114"/>
      <sheetName val="_내역.XLS_A__MSOffice_Excel_w_115"/>
      <sheetName val="_내역.XLS_A__MSOffice_Excel_w_116"/>
      <sheetName val="3_공통공사__1"/>
      <sheetName val="GEN"/>
      <sheetName val="DATA98"/>
      <sheetName val="49Ø_x0000_"/>
      <sheetName val="49M_x0000_"/>
      <sheetName val="맨홀펌프장 수량집계표(Φ1500)"/>
      <sheetName val="지장물_x0000__x0000_堀"/>
      <sheetName val="신우"/>
      <sheetName val="5사남"/>
      <sheetName val="전체도_x0000_"/>
      <sheetName val="3.하중산정4"/>
      <sheetName val="49_x0000_"/>
      <sheetName val="도기류"/>
      <sheetName val="데이터"/>
      <sheetName val="자동제어"/>
      <sheetName val="잡철물"/>
      <sheetName val="재_x0008_ꀀ"/>
      <sheetName val="기계경비(시간_x0000__x0000_"/>
      <sheetName val="소유자명부(전체,비고란포함)"/>
      <sheetName val="운刎"/>
      <sheetName val="운"/>
      <sheetName val="총집계2"/>
      <sheetName val="대장"/>
      <sheetName val="기본단가"/>
      <sheetName val="배수통관(좌)"/>
      <sheetName val="ELECTRIC"/>
      <sheetName val="Database"/>
      <sheetName val="schedule nos"/>
      <sheetName val="유방야장기초"/>
      <sheetName val="[내역.XLS]A__MSOffice_Excel_w_426"/>
      <sheetName val="[내역.XLS]A__MSOffice_Excel_w_424"/>
      <sheetName val="[내역.XLS]A__MSOffice_Excel_w_425"/>
      <sheetName val="[내역.XLS]A__MSOffice_Excel_w_427"/>
      <sheetName val="[내역.XLS]A__MSOffice_Excel_w_429"/>
      <sheetName val="[내역.XLS]A__MSOffice_Excel_w_428"/>
      <sheetName val="[내역.XLS]A__MSOffice_Excel_w_430"/>
      <sheetName val="전차선로_물량刀"/>
      <sheetName val="[내역.XLS]A__MSOffice_Excel_w_432"/>
      <sheetName val="[내역.XLS]A__MSOffice_Excel_w_431"/>
      <sheetName val="[내역.XLS]A__MSOffice_Excel_w_433"/>
      <sheetName val="b_balj_x0000__x0000__x0005__x00"/>
      <sheetName val="_x005f_x0000__x005f_x000c__x005"/>
      <sheetName val="L형옹벽_x0006__x0004__x0004__x001a"/>
      <sheetName val="_x0000__x0006__x0000__x0000__x0"/>
      <sheetName val="?_x000c_?_x000c_??耀僵䅛????_x0001"/>
      <sheetName val="?_x000c_?_x000c_??렀హ䆍????_x0001"/>
      <sheetName val="_x0000__x0000__x0000__x0004__x0"/>
      <sheetName val="[내역.XLS][내역.XLS][내역.XLS]석탄2쎕々/_"/>
      <sheetName val="3.하중산정4_x0000__x0000__x0005__x0"/>
      <sheetName val="[내역.XLS]A__MSOffice_Excel_w_435"/>
      <sheetName val="[내역.XLS]A__MSOffice_Excel_w_434"/>
      <sheetName val="경영상태"/>
      <sheetName val="포장물량집°"/>
      <sheetName val="토목검측서"/>
      <sheetName val="[내역.XLS]A__MSOffice_Excel_w_442"/>
      <sheetName val="건축집계표이수:건축집계합계"/>
      <sheetName val="2.MODEL"/>
      <sheetName val="4.하중산정"/>
      <sheetName val="[내역.XLS]A__MSOffice_Excel_w_436"/>
      <sheetName val="[내역.XLS]A__MSOffice_Excel_w_438"/>
      <sheetName val="[내역.XLS]A__MSOffice_Excel_w_437"/>
      <sheetName val="[내역.XLS]A__MSOffice_Excel_w_441"/>
      <sheetName val="[내역.XLS]A__MSOffice_Excel_w_439"/>
      <sheetName val="[내역.XLS]A__MSOffice_Excel_w_440"/>
      <sheetName val="[내역.XLS]A__MSOffice_Excel_w_443"/>
      <sheetName val="[내역.XLS]A__MSOffice_Excel_w_444"/>
      <sheetName val="[내역.XLS]A__MSOffice_Excel_w_446"/>
      <sheetName val="[내역.XLS]A__MSOffice_Excel_w_445"/>
      <sheetName val="[내역.XLS]A__MSOffice_Excel_w_449"/>
      <sheetName val="[내역.XLS]A__MSOffice_Excel_w_447"/>
      <sheetName val="[내역.XLS]A__MSOffice_Excel_w_448"/>
      <sheetName val="[내역.XLS]A__MSOffice_Excel_w_452"/>
      <sheetName val="[내역.XLS]A__MSOffice_Excel_w_450"/>
      <sheetName val="[내역.XLS]A__MSOffice_Excel_w_451"/>
      <sheetName val="[내역.XLS]A__MSOffice_Excel_w_453"/>
      <sheetName val="[내역.XLS]A__MSOffice_Excel_w_454"/>
      <sheetName val="[내역.XLS]A__MSOffice_Excel_w_455"/>
      <sheetName val="[내역.XLS]A__MSOffice_Excel_w_456"/>
      <sheetName val="각형맨_x0000_"/>
      <sheetName val="각형맨쀀"/>
      <sheetName val="가제_x0000__x0000__x0000__x0000_"/>
      <sheetName val="1.설偰ᒶ_x0000_"/>
      <sheetName val="1.설ၒ_x0000_"/>
      <sheetName val="1.설矰B"/>
      <sheetName val="노임단가 및 기계경비"/>
      <sheetName val="[내역.XLS]A__MSOffice_Excel_w_464"/>
      <sheetName val="[내역.XLS]A__MSOffice_Excel_w_458"/>
      <sheetName val="[내역.XLS]A__MSOffice_Excel_w_457"/>
      <sheetName val="[내역.XLS]A__MSOffice_Excel_w_459"/>
      <sheetName val="[내역.XLS]A__MSOffice_Excel_w_460"/>
      <sheetName val="[내역.XLS]A__MSOffice_Excel_w_463"/>
      <sheetName val="[내역.XLS]A__MSOffice_Excel_w_461"/>
      <sheetName val="[내역.XLS]A__MSOffice_Excel_w_462"/>
      <sheetName val="[내역.XLS]A__MSOffice_Excel_w_465"/>
      <sheetName val="[내역.XLS]A__MSOffice_Excel_w_466"/>
      <sheetName val="[내역.XLS]A__MSOffice_Excel_w_468"/>
      <sheetName val="[내역.XLS]A__MSOffice_Excel_w_467"/>
      <sheetName val="전선관"/>
      <sheetName val="인천제철"/>
      <sheetName val="__x000c___x000c___耀僵䅛_____x0001"/>
      <sheetName val="__x000c___x000c___렀హ䆍_____x0001"/>
      <sheetName val="[내역.XLS]A__MSOffice_Excel_w_469"/>
      <sheetName val="[내역.XLS]A__MSOffice_Excel_w_470"/>
      <sheetName val="[내역.XLS]A__MSOffice_Excel_w_471"/>
      <sheetName val="[내역.XLS]A__MSOffice_Excel_w_472"/>
      <sheetName val="[내역.XLS]A__MSOffice_Excel_w_477"/>
      <sheetName val="[내역.XLS]A__MSOffice_Excel_w_474"/>
      <sheetName val="[내역.XLS]A__MSOffice_Excel_w_473"/>
      <sheetName val="[내역.XLS]A__MSOffice_Excel_w_476"/>
      <sheetName val="[내역.XLS]A__MSOffice_Excel_w_475"/>
      <sheetName val="[내역.XLS]A__MSOffice_Excel_w_478"/>
      <sheetName val="[내역.XLS]A__MSOffice_Excel_w_480"/>
      <sheetName val="[내역.XLS]A__MSOffice_Excel_w_479"/>
      <sheetName val="[내역.XLS]A__MSOffice_Excel_w_482"/>
      <sheetName val="[내역.XLS]A__MSOffice_Excel_w_481"/>
      <sheetName val="[내역.XLS]A__MSOffice_Excel_w_483"/>
      <sheetName val="[내역.XLS]A__MSOffice_Excel_w_484"/>
      <sheetName val="[내역.XLS]A__MSOffice_Excel_w_487"/>
      <sheetName val="[내역.XLS]A__MSOffice_Excel_w_486"/>
      <sheetName val="[내역.XLS]A__MSOffice_Excel_w_488"/>
      <sheetName val="[내역.XLS]A__MSOffice_Excel_w_489"/>
      <sheetName val="총공사_x0000_凋Ɩ"/>
      <sheetName val="[내역.XLS]A__MSOffice_Excel_w_490"/>
      <sheetName val="취수탑공사_x0000_"/>
      <sheetName val="[내역.XLS]A__MSOffice_Excel_w_492"/>
      <sheetName val="[내역.XLS]A__MSOffice_Excel_w_491"/>
      <sheetName val="[내역.XLS]A__MSOffice_Excel_w_493"/>
      <sheetName val="[내역.XLS]A__MSOffice_Excel_w_495"/>
      <sheetName val="[내역.XLS]A__MSOffice_Excel_w_494"/>
      <sheetName val="인구"/>
      <sheetName val="환경평가"/>
      <sheetName val="[내역.XLS]A__MSOffice_Excel_w_499"/>
      <sheetName val="[내역.XLS]A__MSOffice_Excel_w_496"/>
      <sheetName val="설계단惝"/>
      <sheetName val="설계단"/>
      <sheetName val="설계단냺"/>
      <sheetName val="흄관기초"/>
      <sheetName val="[내역.XLS]A__MSOffice_Excel_w_497"/>
      <sheetName val="[내역.XLS]A__MSOffice_Excel_w_498"/>
      <sheetName val="[내역.XLS]A__MSOffice_Excel_w_500"/>
      <sheetName val="[내역.XLS]A__MSOffice_Excel_w_501"/>
      <sheetName val="[내역.XLS]A__MSOffice_Excel_w_502"/>
      <sheetName val="[내역.XLS]A__MSOffice_Excel_w_503"/>
      <sheetName val="설계단颳"/>
      <sheetName val="[내역.XLS]A__MSOffice_Excel_w_523"/>
      <sheetName val="[내역.XLS]A__MSOffice_Excel_w_517"/>
      <sheetName val="[내역.XLS]A__MSOffice_Excel_w_504"/>
      <sheetName val="[내역.XLS]A__MSOffice_Excel_w_505"/>
      <sheetName val="[내역.XLS]A__MSOffice_Excel_w_506"/>
      <sheetName val="[내역.XLS]A__MSOffice_Excel_w_507"/>
      <sheetName val="[내역.XLS]A__MSOffice_Excel_w_508"/>
      <sheetName val="[내역.XLS]A__MSOffice_Excel_w_509"/>
      <sheetName val="[내역.XLS]A__MSOffice_Excel_w_510"/>
      <sheetName val="[내역.XLS]A__MSOffice_Excel_w_511"/>
      <sheetName val="[내역.XLS]A__MSOffice_Excel_w_512"/>
      <sheetName val="[내역.XLS]A__MSOffice_Excel_w_513"/>
      <sheetName val="[내역.XLS]A__MSOffice_Excel_w_514"/>
      <sheetName val="[내역.XLS]A__MSOffice_Excel_w_516"/>
      <sheetName val="[내역.XLS]A__MSOffice_Excel_w_515"/>
      <sheetName val="[내역.XLS]A__MSOffice_Excel_w_518"/>
      <sheetName val="[내역.XLS]A__MSOffice_Excel_w_519"/>
      <sheetName val="[내역.XLS]A__MSOffice_Excel_w_520"/>
      <sheetName val="슬래브"/>
      <sheetName val="[내역.XLS]A__MSOffice_Excel_w_521"/>
      <sheetName val="[내역.XLS]A__MSOffice_Excel_w_522"/>
      <sheetName val="[내역.XLS]A__MSOffice_Excel_w_524"/>
      <sheetName val="[내역.XLS]A__MSOffice_Excel_w_525"/>
      <sheetName val="새공©"/>
      <sheetName val="본제당_x0005__x0000_Ԁ"/>
      <sheetName val="석탄2"/>
      <sheetName val="strutႼ"/>
      <sheetName val="지장물"/>
      <sheetName val="설계단栀"/>
      <sheetName val="PSV2701F"/>
      <sheetName val="업체별기성내역"/>
      <sheetName val="굴_x0000__x0000__x0005_"/>
      <sheetName val="[내역.XLS]A__MSOffice_Excel_w_526"/>
      <sheetName val="[내역.XLS]A__MSOffice_Excel_w_527"/>
      <sheetName val="[내역.XLS]A__MSOffice_Excel_w_528"/>
      <sheetName val="[내역.XLS]A__MSOffice_Excel_w_531"/>
      <sheetName val="[내역.XLS]A__MSOffice_Excel_w_529"/>
      <sheetName val="[내역.XLS]A__MSOffice_Excel_w_530"/>
      <sheetName val="[내역.XLS]A__MSOffice_Excel_w_532"/>
      <sheetName val="[내역.XLS]A__MSOffice_Excel_w_535"/>
      <sheetName val="[내역.XLS]A__MSOffice_Excel_w_533"/>
      <sheetName val="[내역.XLS]A__MSOffice_Excel_w_534"/>
      <sheetName val="[내역.XLS]A__MSOffice_Excel_w_536"/>
      <sheetName val="[내역.XLS]A__MSOffice_Excel_w_553"/>
      <sheetName val="[내역.XLS]A__MSOffice_Excel_w_538"/>
      <sheetName val="[내역.XLS]A__MSOffice_Excel_w_537"/>
      <sheetName val="[내역.XLS]A__MSOffice_Excel_w_539"/>
      <sheetName val="[내역.XLS]A__MSOffice_Excel_w_543"/>
      <sheetName val="[내역.XLS]A__MSOffice_Excel_w_540"/>
      <sheetName val="[내역.XLS]A__MSOffice_Excel_w_541"/>
      <sheetName val="[내역.XLS]A__MSOffice_Excel_w_542"/>
      <sheetName val="[내역.XLS]A__MSOffice_Excel_w_545"/>
      <sheetName val="[내역.XLS]A__MSOffice_Excel_w_544"/>
      <sheetName val="[내역.XLS]A__MSOffice_Excel_w_547"/>
      <sheetName val="[내역.XLS]A__MSOffice_Excel_w_546"/>
      <sheetName val="[내역.XLS]A__MSOffice_Excel_w_548"/>
      <sheetName val="[내역.XLS]A__MSOffice_Excel_w_549"/>
      <sheetName val="[내역.XLS]A__MSOffice_Excel_w_550"/>
      <sheetName val="[내역.XLS]A__MSOffice_Excel_w_552"/>
      <sheetName val="[내역.XLS]A__MSOffice_Excel_w_551"/>
      <sheetName val="[내역.XLS]A__MSOffice_Excel_w_554"/>
      <sheetName val="[내역.XLS]A__MSOffice_Excel_w_555"/>
      <sheetName val="[내역.XLS]A__MSOffice_Excel_w_556"/>
      <sheetName val="[내역.XLS]A__MSOffice_Excel_w_557"/>
      <sheetName val="[내역.XLS]A__MSOffice_Excel_w_561"/>
      <sheetName val="[내역.XLS]A__MSOffice_Excel_w_560"/>
      <sheetName val="[내역.XLS]A__MSOffice_Excel_w_558"/>
      <sheetName val="[내역.XLS]A__MSOffice_Excel_w_559"/>
      <sheetName val="[내역.XLS]A__MSOffice_Excel_w_562"/>
      <sheetName val="[내역.XLS]A__MSOffice_Excel_w_563"/>
      <sheetName val="1.설??Ā"/>
      <sheetName val="1.설??_x0005_"/>
      <sheetName val="1.설壆⿜?"/>
      <sheetName val="Baby일??_x0005_"/>
      <sheetName val="산업??_x0005_"/>
      <sheetName val="산출내역??Ԁ?"/>
      <sheetName val="b_balj??_x0005_?彀"/>
      <sheetName val="b_balj??_x0005_?㻀"/>
      <sheetName val="공사총원가계??"/>
      <sheetName val="재료??Ԁ?"/>
      <sheetName val="3.하중산정枵⿯??肨"/>
      <sheetName val="석탄2ဴ?倀ﰨ"/>
      <sheetName val="석탄2쎕々/?"/>
      <sheetName val="복통공Á?"/>
      <sheetName val="?_x0006_????"/>
      <sheetName val="유입?"/>
      <sheetName val="마산방향"/>
      <sheetName val="마산방향철근집계"/>
      <sheetName val="IMPEADENCE MAP 취수장"/>
      <sheetName val="내역금액적용"/>
      <sheetName val="비목코드"/>
      <sheetName val="EL90"/>
      <sheetName val="DATA(VTL)"/>
      <sheetName val="DATASPEC(VT1)"/>
      <sheetName val="노무비산출"/>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내역.XLS]A__MSOffice_Excel_w_567"/>
      <sheetName val="[내역.XLS]A__MSOffice_Excel_w_565"/>
      <sheetName val="[내역.XLS]A__MSOffice_Excel_w_564"/>
      <sheetName val="[내역.XLS]A__MSOffice_Excel_w_566"/>
      <sheetName val="[내역.XLS]A__MSOffice_Excel_w_568"/>
      <sheetName val="가제당공사_x001d_"/>
      <sheetName val="[내역.XLS]A__MSOffice_Excel_w_569"/>
      <sheetName val="합천내역"/>
      <sheetName val="Register"/>
      <sheetName val="1.설兀_x0000_"/>
      <sheetName val="_내역.XLS_A__MSOffice_Excel_w_194"/>
      <sheetName val="_내역.XLS_A__MSOffice_Excel_w_120"/>
      <sheetName val="_내역.XLS_A__MSOffice_Excel_w_119"/>
      <sheetName val="_내역.XLS_A__MSOffice_Excel_w_121"/>
      <sheetName val="_내역.XLS_A__MSOffice_Excel_w_122"/>
      <sheetName val="_내역.XLS_A__MSOffice_Excel_w_123"/>
      <sheetName val="_내역.XLS_A__MSOffice_Excel_w_124"/>
      <sheetName val="_내역.XLS_A__MSOffice_Excel_w_125"/>
      <sheetName val="_내역.XLS_A__MSOffice_Excel_w_127"/>
      <sheetName val="_내역.XLS_A__MSOffice_Excel_w_126"/>
      <sheetName val="_내역.XLS_A__MSOffice_Excel_w_128"/>
      <sheetName val="_내역.XLS_A__MSOffice_Excel_w_129"/>
      <sheetName val="_내역.XLS_A__MSOffice_Excel_w_132"/>
      <sheetName val="_내역.XLS_A__MSOffice_Excel_w_130"/>
      <sheetName val="_내역.XLS_A__MSOffice_Excel_w_131"/>
      <sheetName val="_내역.XLS_A__MSOffice_Excel_w_139"/>
      <sheetName val="_내역.XLS_A__MSOffice_Excel_w_135"/>
      <sheetName val="_내역.XLS_A__MSOffice_Excel_w_133"/>
      <sheetName val="_내역.XLS_A__MSOffice_Excel_w_134"/>
      <sheetName val="_내역.XLS_A__MSOffice_Excel_w_136"/>
      <sheetName val="_내역.XLS_A__MSOffice_Excel_w_138"/>
      <sheetName val="_내역.XLS_A__MSOffice_Excel_w_137"/>
      <sheetName val="_내역.XLS_A__MSOffice_Excel_w_140"/>
      <sheetName val="_내역.XLS_A__MSOffice_Excel_w_141"/>
      <sheetName val="_내역.XLS_A__MSOffice_Excel_w_142"/>
      <sheetName val="_내역.XLS_A__MSOffice_Excel_w_143"/>
      <sheetName val="_내역.XLS_A__MSOffice_Excel_w_144"/>
      <sheetName val="_내역.XLS_A__MSOffice_Excel_w_145"/>
      <sheetName val="_내역.XLS_A__MSOffice_Excel_w_148"/>
      <sheetName val="_내역.XLS_A__MSOffice_Excel_w_146"/>
      <sheetName val="_내역.XLS_A__MSOffice_Excel_w_147"/>
      <sheetName val="_내역.XLS_A__MSOffice_Excel_w_150"/>
      <sheetName val="_내역.XLS_A__MSOffice_Excel_w_149"/>
      <sheetName val="_내역.XLS_A__MSOffice_Excel_w_153"/>
      <sheetName val="_내역.XLS_A__MSOffice_Excel_w_151"/>
      <sheetName val="_내역.XLS_A__MSOffice_Excel_w_152"/>
      <sheetName val="_내역.XLS_A__MSOffice_Excel_w_154"/>
      <sheetName val="_내역.XLS_A__MSOffice_Excel_w_155"/>
      <sheetName val="_내역.XLS_A__MSOffice_Excel_w_158"/>
      <sheetName val="_내역.XLS_A__MSOffice_Excel_w_156"/>
      <sheetName val="_내역.XLS_A__MSOffice_Excel_w_157"/>
      <sheetName val="_내역.XLS_A__MSOffice_Excel_w_159"/>
      <sheetName val="_내역.XLS_A__MSOffice_Excel_w_160"/>
      <sheetName val="_내역.XLS_A__MSOffice_Excel_w_161"/>
      <sheetName val="_내역.XLS_A__MSOffice_Excel_w_163"/>
      <sheetName val="_내역.XLS_A__MSOffice_Excel_w_162"/>
      <sheetName val="_내역.XLS_A__MSOffice_Excel_w_164"/>
      <sheetName val="_내역.XLS_A__MSOffice_Excel_w_165"/>
      <sheetName val="뜃맟뭁돽띿맟_-BLDG"/>
      <sheetName val="_내역.XLS__내역.XLS__내역.XLS_석탄2쎕々_"/>
      <sheetName val="_내역.XLS_A__MSOffice_Excel_w_166"/>
      <sheetName val="_내역.XLS_A__MSOffice_Excel_w_167"/>
      <sheetName val="_내역.XLS_A__MSOffice_Excel_w_178"/>
      <sheetName val="_내역.XLS_A__MSOffice_Excel_w_169"/>
      <sheetName val="_내역.XLS_A__MSOffice_Excel_w_168"/>
      <sheetName val="_내역.XLS_A__MSOffice_Excel_w_172"/>
      <sheetName val="_내역.XLS_A__MSOffice_Excel_w_170"/>
      <sheetName val="_내역.XLS_A__MSOffice_Excel_w_171"/>
      <sheetName val="_내역.XLS_A__MSOffice_Excel_w_173"/>
      <sheetName val="_내역.XLS_A__MSOffice_Excel_w_176"/>
      <sheetName val="_내역.XLS_A__MSOffice_Excel_w_174"/>
      <sheetName val="_내역.XLS_A__MSOffice_Excel_w_175"/>
      <sheetName val="_내역.XLS_A__MSOffice_Excel_w_177"/>
      <sheetName val="_내역.XLS_A__MSOffice_Excel_w_179"/>
      <sheetName val="_내역.XLS_A__MSOffice_Excel_w_193"/>
      <sheetName val="_내역.XLS_A__MSOffice_Excel_w_187"/>
      <sheetName val="_내역.XLS_A__MSOffice_Excel_w_180"/>
      <sheetName val="_내역.XLS_A__MSOffice_Excel_w_181"/>
      <sheetName val="_내역.XLS_A__MSOffice_Excel_w_183"/>
      <sheetName val="_내역.XLS_A__MSOffice_Excel_w_182"/>
      <sheetName val="_내역.XLS_A__MSOffice_Excel_w_184"/>
      <sheetName val="_내역.XLS_A__MSOffice_Excel_w_185"/>
      <sheetName val="_내역.XLS_A__MSOffice_Excel_w_186"/>
      <sheetName val="_내역.XLS_A__MSOffice_Excel_w_189"/>
      <sheetName val="_내역.XLS_A__MSOffice_Excel_w_188"/>
      <sheetName val="_내역.XLS_A__MSOffice_Excel_w_190"/>
      <sheetName val="_내역.XLS_A__MSOffice_Excel_w_191"/>
      <sheetName val="_내역.XLS_A__MSOffice_Excel_w_192"/>
      <sheetName val="3,000"/>
      <sheetName val="5,000"/>
      <sheetName val="6,000"/>
      <sheetName val="8,000"/>
      <sheetName val="9,000"/>
      <sheetName val="PRICES"/>
      <sheetName val="Decription(Onshore)"/>
      <sheetName val="110_Original_Table"/>
      <sheetName val="Iuran Nopember 2002"/>
      <sheetName val="Rekapitulasi"/>
      <sheetName val="Koordinat"/>
      <sheetName val="Bill.2. PL - SUPPLY A"/>
      <sheetName val="BILL"/>
      <sheetName val="Koef"/>
      <sheetName val="Equip COA Sumry"/>
      <sheetName val="Hujan BUlanan"/>
      <sheetName val="grafik"/>
      <sheetName val="rap rinci"/>
      <sheetName val="analis standar(8m)"/>
      <sheetName val="Upah"/>
      <sheetName val="Daftar Harga Material"/>
      <sheetName val="Bahan"/>
      <sheetName val="BAG-2"/>
      <sheetName val="BAG_2"/>
      <sheetName val="PL2"/>
      <sheetName val="PL3"/>
      <sheetName val="PL4"/>
      <sheetName val="PL1"/>
      <sheetName val="EQ"/>
      <sheetName val="MTa"/>
      <sheetName val="analis standar(20m)"/>
      <sheetName val="ANAL BETON"/>
      <sheetName val="HARGA"/>
      <sheetName val="Analisa Harga"/>
      <sheetName val="EQ_an"/>
      <sheetName val="Analisa Harga Satuan"/>
      <sheetName val="BQawal"/>
      <sheetName val="lap-bulan"/>
      <sheetName val="Urugan Pasir"/>
      <sheetName val="I-KAMAR"/>
      <sheetName val="REMUNERASISTANDAR"/>
      <sheetName val="TABEL-DETASIR"/>
      <sheetName val="공사내역"/>
      <sheetName val="Material"/>
      <sheetName val="harsat"/>
      <sheetName val="anal"/>
      <sheetName val="I_KAMAR"/>
      <sheetName val="Harga Satuan"/>
      <sheetName val="jgn dihapus!"/>
      <sheetName val="Isolasi Luar Dalam"/>
      <sheetName val="Isolasi Luar"/>
      <sheetName val="5-ALAT(1)"/>
      <sheetName val="4-Basic Price"/>
      <sheetName val="Public Area"/>
      <sheetName val="G"/>
      <sheetName val="Curup"/>
      <sheetName val="Tender Info"/>
      <sheetName val="rumus"/>
      <sheetName val="lkalibrasi BENENAIN"/>
      <sheetName val="Rates"/>
      <sheetName val="CPP &amp; PTKP"/>
      <sheetName val="trf(36%)"/>
      <sheetName val="H.Satuan"/>
      <sheetName val="SENSITIVITAS"/>
      <sheetName val="pro ra op"/>
      <sheetName val="AG Pipe Qty Analysis"/>
      <sheetName val="Design - All Equip"/>
      <sheetName val="Design - Pumps"/>
      <sheetName val="Design - Separation"/>
      <sheetName val="Design - Utility Svc"/>
      <sheetName val="Design - Vessels"/>
      <sheetName val="List - Motors"/>
      <sheetName val="Equip Item Dets"/>
      <sheetName val="Pipe Item Dets"/>
      <sheetName val="Pipe Item Sumry"/>
      <sheetName val="Civil Item Dets"/>
      <sheetName val="Civil Item Sumry"/>
      <sheetName val="Steel Item Dets"/>
      <sheetName val="Steel Item Sumry"/>
      <sheetName val="Inst Item Dets"/>
      <sheetName val="Inst Item Sumry"/>
      <sheetName val="Elec Item Dets"/>
      <sheetName val="Elec Item Sumry"/>
      <sheetName val="Insul Item Dets"/>
      <sheetName val="Insul Item Sumry"/>
      <sheetName val="Paint Item Dets"/>
      <sheetName val="Paint Item Sumry"/>
      <sheetName val="REKAP"/>
      <sheetName val="ESTIMATE"/>
      <sheetName val="B_7"/>
      <sheetName val="B_8"/>
      <sheetName val="B_9"/>
      <sheetName val="B_10 (4)"/>
      <sheetName val="AGG"/>
      <sheetName val="B_6"/>
      <sheetName val="BEKISTING"/>
      <sheetName val="BQ (1)"/>
      <sheetName val="[내역.XLS]A__MSOffice_Excel_w_570"/>
      <sheetName val="[내역.XLS]A__MSOffice_Excel_w_571"/>
      <sheetName val="[내역.XLS]A__MSOffice_Excel_w_572"/>
      <sheetName val="[내역.XLS]A__MSOffice_Excel_w_574"/>
      <sheetName val="[내역.XLS]A__MSOffice_Excel_w_573"/>
      <sheetName val="[내역.XLS]A__MSOffice_Excel_w_578"/>
      <sheetName val="[내역.XLS]A__MSOffice_Excel_w_575"/>
      <sheetName val="[내역.XLS]A__MSOffice_Excel_w_576"/>
      <sheetName val="[내역.XLS]A__MSOffice_Excel_w_577"/>
      <sheetName val="[내역.XLS]A__MSOffice_Excel_w_579"/>
      <sheetName val="[내역.XLS]A__MSOffice_Excel_w_580"/>
      <sheetName val="[내역.XLS]A__MSOffice_Excel_w_583"/>
      <sheetName val="[내역.XLS]A__MSOffice_Excel_w_581"/>
      <sheetName val="[내역.XLS]A__MSOffice_Excel_w_582"/>
      <sheetName val="[내역.XLS]A__MSOffice_Excel_w_584"/>
      <sheetName val="[내역.XLS]A__MSOffice_Excel_w_585"/>
      <sheetName val="[내역.XLS]A__MSOffice_Excel_w_586"/>
      <sheetName val="She_x0013__x0000_Ԁ"/>
      <sheetName val="She_x0000__x0000_Ԁ"/>
      <sheetName val="공사물량총량집계"/>
      <sheetName val="acunit"/>
      <sheetName val="conunit"/>
      <sheetName val="con포장수량"/>
      <sheetName val="설계명세ö"/>
      <sheetName val="관토공단위"/>
      <sheetName val="49_x0000__x0000_"/>
      <sheetName val="단가산출서(표지_x0000_"/>
      <sheetName val="집계표(육_x0000__x0000_"/>
      <sheetName val="남평내역"/>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RATE"/>
      <sheetName val="Pre."/>
      <sheetName val="Chiet tinh dz22"/>
      <sheetName val="gcm06"/>
      <sheetName val="cpnc205"/>
      <sheetName val="GVLBT"/>
      <sheetName val="DTICH SORA 2"/>
      <sheetName val="현금경비중역"/>
      <sheetName val="●목차"/>
      <sheetName val="major"/>
      <sheetName val="●현황"/>
      <sheetName val="RD제품개발투자비(매가)"/>
      <sheetName val="SPS"/>
      <sheetName val="GI"/>
      <sheetName val="EE (3)"/>
      <sheetName val="PAVEMENT"/>
      <sheetName val="TRAFFIC"/>
      <sheetName val="BILL 02"/>
      <sheetName val="BILL 03"/>
      <sheetName val="BILL 08"/>
      <sheetName val="BILL 09"/>
      <sheetName val="HN"/>
      <sheetName val="설치중량_12"/>
      <sheetName val="수문일위_12"/>
      <sheetName val="PTVT_(MAU)12"/>
      <sheetName val="RAB_AR&amp;STR12"/>
      <sheetName val="4-Lane_bridge12"/>
      <sheetName val="BTT_(CAT_COC)12"/>
      <sheetName val="아파트_12"/>
      <sheetName val="dongia_(2)11"/>
      <sheetName val="Schedule_S-Curve_Revision#311"/>
      <sheetName val="M_6711"/>
      <sheetName val="KET_CAU_CT511"/>
      <sheetName val="Eq__Mobilization10"/>
      <sheetName val="설계기준_및_하중계산10"/>
      <sheetName val="전차선로_물량표10"/>
      <sheetName val="자재견적_(대왕)_(2)11"/>
      <sheetName val="제출내역_(2)10"/>
      <sheetName val="1_동력공사10"/>
      <sheetName val="현장관리비_산출내역10"/>
      <sheetName val="1_토공10"/>
      <sheetName val="전선_및_전선관10"/>
      <sheetName val="Sheet1_(2)10"/>
      <sheetName val="내역서_(변경)10"/>
      <sheetName val="_U형배수관10"/>
      <sheetName val="집수정_(우오수)10"/>
      <sheetName val="단위가격_10"/>
      <sheetName val="단면_(2)10"/>
      <sheetName val="6PILE__(돌출)10"/>
      <sheetName val="1_설계기준10"/>
      <sheetName val="CỘT+VÁCH_CHỜ_L1-NS210"/>
      <sheetName val="CỘT+VÁCH_CHỜ_L1-NS2_B1-B210"/>
      <sheetName val="CỘT+VÁCH_CHỜ_L1-NS2_B2-B410"/>
      <sheetName val="DivA1_-_He_thong_nuoc_cap10"/>
      <sheetName val="Nhan_cong10"/>
      <sheetName val="Thiet_bi10"/>
      <sheetName val="Vat_tu10"/>
      <sheetName val="DM_ChiPhi10"/>
      <sheetName val="May_TC10"/>
      <sheetName val="Phan_tich10"/>
      <sheetName val="Bang_KL10"/>
      <sheetName val="TH_Kinh_phi10"/>
      <sheetName val="Chiet_tinh_dz3510"/>
      <sheetName val="4_MECH10"/>
      <sheetName val="1995년_섹터별_매출10"/>
      <sheetName val="표지_(2)10"/>
      <sheetName val="CT_Thang_Mo10"/>
      <sheetName val="CT__PL10"/>
      <sheetName val="THÔNG_TIN10"/>
      <sheetName val="dtct_cong10"/>
      <sheetName val="KL_THÉP_MÓNG,DẦM,_SÀN,_CỘT_B210"/>
      <sheetName val="THKLTT_THÉP_B210"/>
      <sheetName val="ocean_voyage10"/>
      <sheetName val="NVN_Hotel10"/>
      <sheetName val="Cao_độ10"/>
      <sheetName val="CHITIET_VL-NC-TT_-1p10"/>
      <sheetName val="Bill_1_CPC9"/>
      <sheetName val="Bill_2_BoQ9"/>
      <sheetName val="Bill_3_PL9"/>
      <sheetName val="Bill_4_Do_boc_KL9"/>
      <sheetName val="Bill5__VT_CDT_cap9"/>
      <sheetName val="II_6_119"/>
      <sheetName val="BẢNG_TH_CỬA_CC9"/>
      <sheetName val="BẢNG_TH_PHU_KIEN9"/>
      <sheetName val="DG_duoi9"/>
      <sheetName val="CT_-THVLNC9"/>
      <sheetName val="Gia_vat_tu9"/>
      <sheetName val="PROD_9"/>
      <sheetName val="list_VL9"/>
      <sheetName val="Trình_mẫu_VL9"/>
      <sheetName val="Nhap_VL9"/>
      <sheetName val="LIST_VLĐV9"/>
      <sheetName val="BB_VLDV9"/>
      <sheetName val="BB_VLDV_(multi)9"/>
      <sheetName val="nghiệm_thu_hoàn_thành9"/>
      <sheetName val="Báo_cáo_hiện_trường9"/>
      <sheetName val="Kế_hoạch_nghiệm_thu9"/>
      <sheetName val="Quy_trình9"/>
      <sheetName val="List_vữa9"/>
      <sheetName val="List_NT9"/>
      <sheetName val="BBNT_thô9"/>
      <sheetName val="Analisa_Gabungan9"/>
      <sheetName val="TK_CỬA9"/>
      <sheetName val="Chi_tiết_KL9"/>
      <sheetName val="TONGKE3p_9"/>
      <sheetName val="Du_toan9"/>
      <sheetName val="Bill_01_-_CTN9"/>
      <sheetName val="built-up_rate9"/>
      <sheetName val="List_of_works9"/>
      <sheetName val="8_PILE__(돌출)9"/>
      <sheetName val="원가근거_9"/>
      <sheetName val="내역서(1__옥외전력_및_수변전설비)9"/>
      <sheetName val="내역서(2__접지_및_피뢰침_설비)9"/>
      <sheetName val="내역서(3__CABLE_TRAY)9"/>
      <sheetName val="내역서(4__가압장_동력)9"/>
      <sheetName val="내역서(5__약품투입동,응집침전지_동력)9"/>
      <sheetName val="내역서(6__여과지_동력)9"/>
      <sheetName val="내역서(7__농축조,농축분배조_동력)9"/>
      <sheetName val="내역서(8__조정농축조,조정농축분배조_동력)9"/>
      <sheetName val="내역서(9__탈리액농축조,탈리액농축분배조_동력)9"/>
      <sheetName val="내역서(10__탈수기동,회수펌프동_동력)9"/>
      <sheetName val="내역서(11__식당_및_창고_전력간선,전열)9"/>
      <sheetName val="내역서(12__식당_및_창고_전등)9"/>
      <sheetName val="내역서(13__가압장_전력간선,전열)9"/>
      <sheetName val="내역서(14__가압장_전등)9"/>
      <sheetName val="내역서(15__여과지_전력간선,전열)9"/>
      <sheetName val="내역서(16__여과지_전등)9"/>
      <sheetName val="내역서(17__각_농축분배조_전등_전열)9"/>
      <sheetName val="내역서(18__옥외_약전_및_방송)9"/>
      <sheetName val="내역서(19__각동_약전_및_방송)9"/>
      <sheetName val="분전반설치비_일위대가9"/>
      <sheetName val="공량(1__옥외전력_및_수변전,_외등설비)9"/>
      <sheetName val="공량(2__접지_및_피뢰침_설비)9"/>
      <sheetName val="공량(3__CABLE_TRAY)9"/>
      <sheetName val="공량(4__가압장_동력)9"/>
      <sheetName val="공량(5__약품투입동,응집침전지_동력)9"/>
      <sheetName val="공량(6__여과지_동력)9"/>
      <sheetName val="공량(7__농축조,농축분배조_동력)9"/>
      <sheetName val="공량(8__조정농축조,조정농축분배조_동력)9"/>
      <sheetName val="공량(9__탈리액농축조,탈리액농축분배조_동력)9"/>
      <sheetName val="공량(10__탈수기동,회수펌프동_동력)9"/>
      <sheetName val="공량(11__식당_및_창고_전력간선,전열)9"/>
      <sheetName val="공량(12__식당_및_창고_전등)9"/>
      <sheetName val="공량(13__가압장_전력간선,전열)9"/>
      <sheetName val="공량(14__가압장_전등)9"/>
      <sheetName val="공량(15__여과지_전력간선,전열)9"/>
      <sheetName val="공량(16__여과지_전등)9"/>
      <sheetName val="공량(17__각_농축분배조_전등_전열)9"/>
      <sheetName val="공량(18__옥외_약전_및_방송)9"/>
      <sheetName val="공량(19__각동_약전_및_방송9"/>
      <sheetName val="산출조서(1_옥외전력_및_수변전,_외등설비)9"/>
      <sheetName val="산출조서(2__접지_및_피뢰침_설비)9"/>
      <sheetName val="산출조서(3__CABLE_TRAY)9"/>
      <sheetName val="산출조서(4__가압장_동력)9"/>
      <sheetName val="산출조서(5__약품투입동,응집침전지_동력)9"/>
      <sheetName val="산출조서(6__여과지_동력)9"/>
      <sheetName val="산출조서(7__농축조,농축분배조_동력)9"/>
      <sheetName val="산출조서(8__조정농축조,조정농축분배조_동력)9"/>
      <sheetName val="산출조서(9__탈리액농축조,탈리액농축분배조_동력)9"/>
      <sheetName val="산출조서(10__탈수기동,회수펌프동_동력)9"/>
      <sheetName val="산출조서(11__식당_및_창고_전력간선,전열)9"/>
      <sheetName val="산출조서(12__식당_및_창고_전등)9"/>
      <sheetName val="산출조서(13__가압장_전력간선,전열)9"/>
      <sheetName val="산출조서(L1__관리동_전등)9"/>
      <sheetName val="산출조서(L2__침사지_전등,전열)9"/>
      <sheetName val="산출조서(15__여과지_전력간선,전열)9"/>
      <sheetName val="산출조서(16__여과지_전등)9"/>
      <sheetName val="산출조서(17__각_농축분배조_전등_전열)9"/>
      <sheetName val="산출조서(18__옥외_약전_및_방송)9"/>
      <sheetName val="산출조서(19__각동_약전_및_방송)9"/>
      <sheetName val="한전_수탁비_계산_내역9"/>
      <sheetName val="CUBICLE설치비_일위대가_9"/>
      <sheetName val="S_중기사용료9"/>
      <sheetName val="건______________축9"/>
      <sheetName val="PAD_TR보호대기초9"/>
      <sheetName val="원가계산서_9"/>
      <sheetName val="본선_토공_분배표9"/>
      <sheetName val="전화번호DATA_(2001)9"/>
      <sheetName val="공__종__별__집__계__표9"/>
      <sheetName val="일__위__대__가__목__록9"/>
      <sheetName val="일_위_대_가_표9"/>
      <sheetName val="단__가__대__비__표9"/>
      <sheetName val="96보완계획7_129"/>
      <sheetName val="1공구8_개소9"/>
      <sheetName val="조립식_가설건물9"/>
      <sheetName val="1공구_건정토건_철콘9"/>
      <sheetName val="일반문틀_설치9"/>
      <sheetName val="샌딩_에폭시_도장9"/>
      <sheetName val="1_설계조건9"/>
      <sheetName val="충돌_내용9"/>
      <sheetName val="상_부9"/>
      <sheetName val="토총괄_(2)9"/>
      <sheetName val="수지예산서(세부)_(2)9"/>
      <sheetName val="3_공통공사대비9"/>
      <sheetName val="석탄2_3물량9"/>
      <sheetName val="A(Rev_3)9"/>
      <sheetName val="3_하중산정4_지지력9"/>
      <sheetName val="준검_내역서9"/>
      <sheetName val="_냉각수펌프9"/>
      <sheetName val="BSD_(2)9"/>
      <sheetName val="플랜트_설치9"/>
      <sheetName val="입출재고현황_(2)9"/>
      <sheetName val="설_계9"/>
      <sheetName val="strut_type9"/>
      <sheetName val="차집관로,_중계펌프장원가9"/>
      <sheetName val="차집관로,_중계펌프장9"/>
      <sheetName val="B_O_M9"/>
      <sheetName val="세골재__T2_변경_현황9"/>
      <sheetName val="G_R300경비9"/>
      <sheetName val="1_취수장9"/>
      <sheetName val="중기조종사_단위단가9"/>
      <sheetName val="실행예산(97_12_17)9"/>
      <sheetName val="LRT_Style_BOQ9"/>
      <sheetName val="3_바닥판설계9"/>
      <sheetName val="TOWER_12TON9"/>
      <sheetName val="TOWER_10TON9"/>
      <sheetName val="수량산출서_갑지9"/>
      <sheetName val="보온_회사분9"/>
      <sheetName val="RING_WALL9"/>
      <sheetName val="환경기계공정표_(3)9"/>
      <sheetName val="1062-X방향_9"/>
      <sheetName val="배관배선_단가조사9"/>
      <sheetName val="청구서_(별지)(3차분)9"/>
      <sheetName val="1_레미콘집계9"/>
      <sheetName val="2_아스콘집계9"/>
      <sheetName val="3_보도집계9"/>
      <sheetName val="4_보차도경계석및_도로경계블럭9"/>
      <sheetName val="Ⅰ_골재집계_9"/>
      <sheetName val="사__업__비__수__지__예__산__서9"/>
      <sheetName val="Chenh_lech_vat_tu9"/>
      <sheetName val="CFA_Sumary3"/>
      <sheetName val="Don_gia2"/>
      <sheetName val="Annex_B9"/>
      <sheetName val="dtct_cau8"/>
      <sheetName val="KL_thanh_toan-Xuan_Dao2"/>
      <sheetName val="成本核算_4"/>
      <sheetName val="All_CCDC_lam_viec-dong_phuc8"/>
      <sheetName val="141119_Vinhomes_-_RC_Ky_thuat_8"/>
      <sheetName val="TH_N_Cong4"/>
      <sheetName val="Gia_cuoc_moi2"/>
      <sheetName val="Bang_gia_cuoc2"/>
      <sheetName val="Bu_nhien_lieu2"/>
      <sheetName val="3_공통공사??2"/>
      <sheetName val="P_M_별2"/>
      <sheetName val="4_포장집계2"/>
      <sheetName val="Requirement(Work_Crew)2"/>
      <sheetName val="6_7_8_우물통2"/>
      <sheetName val="CHITIET_VL-NC2"/>
      <sheetName val="3-PTDGR5_2"/>
      <sheetName val="Phan_tich_ca_may2"/>
      <sheetName val="Chenh_lech_ca_may2"/>
      <sheetName val="Chiet_tinh_don_gia_CM2"/>
      <sheetName val="TLg_CN&amp;Laixe2"/>
      <sheetName val="TLg_CN&amp;Laixe_(2)2"/>
      <sheetName val="TLg_Laitau2"/>
      <sheetName val="TLg_Laitau_(2)2"/>
      <sheetName val="Elemental_Breakdown+20%2"/>
      <sheetName val="He_so2"/>
      <sheetName val="Summary_-_Budget2"/>
      <sheetName val="1_설2"/>
      <sheetName val="1995_Cellular1"/>
      <sheetName val="3련_BOX2"/>
      <sheetName val="2_단면가정2"/>
      <sheetName val="3BL공동구_수량2"/>
      <sheetName val="3__GROUNDING_SYSTEM2"/>
      <sheetName val="1_경관조명산출2"/>
      <sheetName val="1_경관조명산출집계2"/>
      <sheetName val="제당_(13신규)원도급내역2"/>
      <sheetName val="제당_(14신규)원도급내역2"/>
      <sheetName val="제당_(13신규)하도급내역2"/>
      <sheetName val="제당_(14신규)하도급내역_2"/>
      <sheetName val="여수토방수로_(13신규)원도급내역2"/>
      <sheetName val="여수토방수로_(14신규)원도급내역2"/>
      <sheetName val="여수토방수로_(13신규)하도급내역_2"/>
      <sheetName val="여수토방수로_(14신규)하도급내역_2"/>
      <sheetName val="이설도로_(14신규)원도급내역_2"/>
      <sheetName val="이설도로_(14신규)하도급내역2"/>
      <sheetName val="2호이설도로_(14신규)원도급내역2"/>
      <sheetName val="2호이설도로(하도급내역)_2"/>
      <sheetName val="2호이설도로_(14신규)하도급내역2"/>
      <sheetName val="사통(하도급내역)_2"/>
      <sheetName val="제1호용수지선_(하도급)2"/>
      <sheetName val="설명(1~8)_2"/>
      <sheetName val="SUMMARY_2"/>
      <sheetName val="SUMMARY__(2)2"/>
      <sheetName val="EKOG10_(2)2"/>
      <sheetName val="노원열병합__건축공사기성내역서2"/>
      <sheetName val="자재_집계표2"/>
      <sheetName val="I_설계조건2"/>
      <sheetName val="5_모델링2"/>
      <sheetName val="Rekap_Addendum2"/>
      <sheetName val="On_Time2"/>
      <sheetName val="Cash_Flow_bulanan2"/>
      <sheetName val="Galian_12"/>
      <sheetName val="HARGA_MATERIAL2"/>
      <sheetName val="_PE-F-42_MR_9_Manpower2"/>
      <sheetName val="Benefit_Form2"/>
      <sheetName val="Piano_Montaggio_PO-02_bozza22"/>
      <sheetName val="BẢNG_ÁP_GIÁ_(in)2"/>
      <sheetName val="NT_(KL)_IN2"/>
      <sheetName val="DOM_D22"/>
      <sheetName val="nhà_ăn2"/>
      <sheetName val="Công_nhật2"/>
      <sheetName val="btkt_cột2"/>
      <sheetName val="Sat_tron1"/>
      <sheetName val="3_공통공사9"/>
      <sheetName val="1_설壆⿜2"/>
      <sheetName val="THPDMoi__(2)"/>
      <sheetName val="t-h_HA_THE"/>
      <sheetName val="00-Pipe_Schedule_for_QS_rev01"/>
      <sheetName val="4-Ban_giao_NCC"/>
      <sheetName val="VPP&amp;Tạp_phẩm"/>
      <sheetName val="Tien_Thuong"/>
      <sheetName val="NC_XL_6T_cuoi_01_CTy"/>
      <sheetName val="Data_-6T_dau"/>
      <sheetName val="Cong_6T"/>
      <sheetName val="Div26_-_Elect"/>
      <sheetName val="1__Dashboard"/>
      <sheetName val="Project_Info"/>
      <sheetName val="GDC_Data"/>
      <sheetName val="GDV_Data"/>
      <sheetName val="P&amp;L_(Opt_3)"/>
      <sheetName val="Dinh_muc_CP_KTCB_khac"/>
      <sheetName val="Exe_Sum"/>
      <sheetName val="MTO_REV_2(ARMOR)"/>
      <sheetName val="EIRR&gt;_2"/>
      <sheetName val="D1500_LOẠI_1"/>
      <sheetName val="D1500_LOẠI_2"/>
      <sheetName val="D1500_LOẠI_3"/>
      <sheetName val="TH_MTC"/>
      <sheetName val="TH_Vat_tu"/>
      <sheetName val="TONG_HOP_VL-NC_TT"/>
      <sheetName val="TH_XL"/>
      <sheetName val="CHITIET_VL-NC-TT-3p"/>
      <sheetName val="KPVC-BD_"/>
      <sheetName val="3_1_1"/>
      <sheetName val="3_1_4"/>
      <sheetName val="2_5_1"/>
      <sheetName val="4_1_1"/>
      <sheetName val="4_3_2"/>
      <sheetName val="5_3_1"/>
      <sheetName val="2_4_3"/>
      <sheetName val="KLDT_DIEN"/>
      <sheetName val="DESIGN_CRITERIA"/>
      <sheetName val="_x0"/>
      <sheetName val="HỆ_SỐ"/>
      <sheetName val="SLEEVE_THÉP"/>
      <sheetName val="Dữ_liệu"/>
      <sheetName val="Gia_KS"/>
      <sheetName val="TH_May_TC"/>
      <sheetName val="PTVT_DIEN"/>
      <sheetName val="Thong_ke_thiet_bi"/>
      <sheetName val="schedule_nos"/>
      <sheetName val="Báo_cáo1"/>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Pre_"/>
      <sheetName val="THDuToan"/>
      <sheetName val="HeSoDT"/>
      <sheetName val="Doi so"/>
      <sheetName val="DNTT"/>
      <sheetName val="Plumbing"/>
      <sheetName val="PL-F&amp;B"/>
      <sheetName val="DGchitiet "/>
      <sheetName val="MAST"/>
      <sheetName val="Menu"/>
      <sheetName val="tong du toan"/>
      <sheetName val="LKVL-CK-HT-GD1"/>
      <sheetName val="TONG HOP VL-NC"/>
      <sheetName val="Muc_tieu_chung"/>
      <sheetName val="Quan ly "/>
      <sheetName val="Quy trinh"/>
      <sheetName val="Dau tu thiet biNIV-PUR-PD-001-1"/>
      <sheetName val="NIV-PUR-PD-001"/>
      <sheetName val="NIV-PUR-PD-001-2"/>
      <sheetName val="NIV-PUR-PD-02"/>
      <sheetName val="NIV-PUR-PD-03"/>
      <sheetName val="NIV-PUR-PD-04"/>
      <sheetName val="NIV-PUR-PD-05"/>
      <sheetName val="NIV-PUR-PD-06"/>
      <sheetName val="NIV-PUR-PD-007"/>
      <sheetName val="NIV-PUR-PD-008-1"/>
      <sheetName val="NIV-PUR-PD-008-2"/>
      <sheetName val="TH VL, NC, DDHT Thanhphuoc"/>
      <sheetName val="TNHCHINH"/>
      <sheetName val="VCV-BE-TONG"/>
      <sheetName val="mw"/>
      <sheetName val="3_공통공사__2"/>
      <sheetName val="현산지구20:"/>
      <sheetName val="단가일阺"/>
      <sheetName val="굴화적ç"/>
      <sheetName val="총공사"/>
      <sheetName val="본제당_x0005_"/>
      <sheetName val="굴"/>
      <sheetName val="She_x0013_"/>
      <sheetName val="She"/>
      <sheetName val="BasePriceList"/>
      <sheetName val="CAL1"/>
      <sheetName val="도로경계단위"/>
      <sheetName val="Chiết tính tủ điện"/>
      <sheetName val="SPL4"/>
      <sheetName val="DATA LÔ 61"/>
      <sheetName val="G50 per lt.kg"/>
      <sheetName val="Monthly"/>
      <sheetName val="vlieu"/>
      <sheetName val="Nguồn"/>
      <sheetName val="지장물취득_x0000_"/>
      <sheetName val="[내역.XLS]A__MSOffice_Excel_w_587"/>
      <sheetName val="[내역.XLS]A__MSOffice_Excel_w_589"/>
      <sheetName val="[내역.XLS]A__MSOffice_Excel_w_588"/>
      <sheetName val="[내역.XLS]A__MSOffice_Excel_w_590"/>
      <sheetName val="[내역.XLS]A__MSOffice_Excel_w_591"/>
      <sheetName val="[내역.XLS]A__MSOffice_Excel_w_629"/>
      <sheetName val="[내역.XLS]A__MSOffice_Excel_w_627"/>
      <sheetName val="SULKEA"/>
      <sheetName val="TOTCO"/>
      <sheetName val="주현(영광)"/>
      <sheetName val="기존구조물철거ʬ_x0000_ꠀ_xd9af_"/>
      <sheetName val="손_x0000__x0000__x0000_"/>
      <sheetName val="손_x0000__x0000__x0005_"/>
      <sheetName val="[내역.XLS]A__MSOffice_Excel_w_592"/>
      <sheetName val="[내역.XLS]A__MSOffice_Excel_w_593"/>
      <sheetName val="VS P-Q"/>
      <sheetName val="ENE-CAL"/>
      <sheetName val="사업부배부A"/>
      <sheetName val="전정 수량표 (2)"/>
      <sheetName val="용연"/>
      <sheetName val="울산"/>
      <sheetName val="중연"/>
      <sheetName val="대구"/>
      <sheetName val="구미"/>
      <sheetName val="광주"/>
      <sheetName val="언양"/>
      <sheetName val="진천"/>
      <sheetName val="_x005f_x0000__x005f_x000c__x005f_x0000__x005f_x000c___2"/>
      <sheetName val="_x005f_x0000__x005f_x000c__x005f_x0000__x005f_x000c___3"/>
      <sheetName val="정_x005f_x0000__x005f_x0000__x005f_x0005_"/>
      <sheetName val="3.공통공사_x005f_x0000__x005f_x0000_"/>
      <sheetName val="1.설_x005f_x0000__x005f_x0000__x005f_x0005_"/>
      <sheetName val="1.설_x005f_x0000__x005f_x0000_Ā"/>
      <sheetName val="1.설壆⿜_x005f_x0000_"/>
      <sheetName val="산업_x005f_x0000__x005f_x0000__x005f_x0005_"/>
      <sheetName val="Baby일_x005f_x0000__x005f_x0000__x005f_x0005_"/>
      <sheetName val="b_balj_x005f_x0000__x005f_x0000__x005f_x0005__x_2"/>
      <sheetName val="b_balj_x005f_x0000__x005f_x0000__x005f_x0005__x_3"/>
      <sheetName val="Baby일닑⾸_x005f_x0005_"/>
      <sheetName val="_x005f_x005f_x005f_x0000__x005f_x005f_x005f_x000c__x0_2"/>
      <sheetName val="공사총원가계_x005f_x0000__x005f_x0000_"/>
      <sheetName val="산출내역_x005f_x0000__x005f_x0000_Ԁ_x005f_x0000_"/>
      <sheetName val="L____x005f_x0006__x005f_x0004__x005f_x0004__x00_2"/>
      <sheetName val="_x005f_x0000__x005f_x0006__x005f_x0000__x005f_x0000___2"/>
      <sheetName val="재료_x005f_x0000__x005f_x0000_Ԁ_x005f_x0000_"/>
      <sheetName val="복통공Á_x005f_x0000_"/>
      <sheetName val="3.하중산정枵⿯_x005f_x0000__x005f_x0000_肨"/>
      <sheetName val="석탄2ဴ_x005f_x0000_倀ﰨ"/>
      <sheetName val="석탄2쎕々/_x005f_x0000_"/>
      <sheetName val="_x005f_x0000__x005f_x0000__x005f_x0000__x005f_x0004___2"/>
      <sheetName val="JUCKEY_x005f_x0000_"/>
      <sheetName val="하수처리장-토_x005f_x0002__x005f_x0004__x005f_x0004_"/>
      <sheetName val="ఀ᠀갇_x005f_x0001__x005f_x0000_"/>
      <sheetName val="정_x005f_x0000__x005f_x0000__x00"/>
      <sheetName val="3.공통공사_x005f_x0000__x0000"/>
      <sheetName val="1.설_x005f_x0000__x005f_x0000__x"/>
      <sheetName val="산업_x005f_x0000__x005f_x0000__x0"/>
      <sheetName val="Baby일_x005f_x0000__x005f_x0000_"/>
      <sheetName val="b_balj_x005f_x0000__x0000"/>
      <sheetName val="_x005f_x005f_x005f_x0000__x005f"/>
      <sheetName val="공사총원가계_x005f_x0000__x0000"/>
      <sheetName val="산출내역_x005f_x0000__x005f_x0000_Ԁ"/>
      <sheetName val="L____x005f_x0006__x005f_x0004__"/>
      <sheetName val="_x005f_x0000__x005f_x0006__x005"/>
      <sheetName val="재료_x005f_x0000__x005f_x0000_Ԁ_x"/>
      <sheetName val="3.하중산정枵⿯_x005f_x0000__x00"/>
      <sheetName val="_x005f_x0000__x005f_x0000__x005"/>
      <sheetName val="하수처리장-토_x005f_x0002__x000"/>
      <sheetName val="[내역.XLS]A__MSOffice_Excel_w_595"/>
      <sheetName val="[내역.XLS]A__MSOffice_Excel_w_594"/>
      <sheetName val="[내역.XLS]A__MSOffice_Excel_w_596"/>
      <sheetName val="[내역.XLS]A__MSOffice_Excel_w_597"/>
      <sheetName val="[내역.XLS]A__MSOffice_Excel_w_598"/>
      <sheetName val="요율산Ȍ"/>
      <sheetName val="[내역.XLS]A__MSOffice_Excel_w_599"/>
      <sheetName val="[내역.XLS]A__MSOffice_Excel_w_601"/>
      <sheetName val="[내역.XLS]A__MSOffice_Excel_w_600"/>
      <sheetName val="배명(단가)"/>
      <sheetName val="[내역.XLS]A__MSOffice_Excel_w_611"/>
      <sheetName val="[내역.XLS]A__MSOffice_Excel_w_603"/>
      <sheetName val="[내역.XLS]A__MSOffice_Excel_w_602"/>
      <sheetName val="[내역.XLS]A__MSOffice_Excel_w_605"/>
      <sheetName val="[내역.XLS]A__MSOffice_Excel_w_604"/>
      <sheetName val="[내역.XLS]A__MSOffice_Excel_w_607"/>
      <sheetName val="[내역.XLS]A__MSOffice_Excel_w_606"/>
      <sheetName val="[내역.XLS]A__MSOffice_Excel_w_608"/>
      <sheetName val="[내역.XLS]A__MSOffice_Excel_w_609"/>
      <sheetName val="[내역.XLS]A__MSOffice_Excel_w_610"/>
      <sheetName val="[내역.XLS]A__MSOffice_Excel_w_614"/>
      <sheetName val="상수도공-간지"/>
      <sheetName val="[내역.XLS]A__MSOffice_Excel_w_613"/>
      <sheetName val="[내역.XLS]A__MSOffice_Excel_w_612"/>
      <sheetName val="[내역.XLS]A__MSOffice_Excel_w_616"/>
      <sheetName val="[내역.XLS]A__MSOffice_Excel_w_615"/>
      <sheetName val="[내역.XLS]A__MSOffice_Excel_w_617"/>
      <sheetName val="[내역.XLS]A__MSOffice_Excel_w_618"/>
      <sheetName val="[내역.XLS]A__MSOffice_Excel_w_619"/>
      <sheetName val="[내역.XLS]A__MSOffice_Excel_w_620"/>
      <sheetName val="[내역.XLS]A__MSOffice_Excel_w_623"/>
      <sheetName val="[내역.XLS]A__MSOffice_Excel_w_621"/>
      <sheetName val="[내역.XLS]A__MSOffice_Excel_w_622"/>
      <sheetName val="[내역.XLS]A__MSOffice_Excel_w_624"/>
      <sheetName val="[내역.XLS]A__MSOffice_Excel_w_625"/>
      <sheetName val="[내역.XLS]A__MSOffice_Excel_w_626"/>
      <sheetName val="Addition-ProtectionSummary"/>
      <sheetName val="49 一"/>
      <sheetName val="설계단s"/>
      <sheetName val="2_대외공문"/>
      <sheetName val="자__재"/>
      <sheetName val="단가_"/>
      <sheetName val="설계_갑지"/>
      <sheetName val="기존단가_(2)"/>
      <sheetName val="관급자관급자재집계_(2)"/>
      <sheetName val="화강석경계석(150x150)_(2)"/>
      <sheetName val="[내역.XLS]A__MSOffice_Excel_w_628"/>
      <sheetName val="[내역.XLS]A__MSOffice_Excel_w_631"/>
      <sheetName val="[내역.XLS]A__MSOffice_Excel_w_630"/>
      <sheetName val="수량3"/>
      <sheetName val="수지예산서(세ద_x0002_쀀ゑ_xdd03_¥"/>
      <sheetName val="수지예산서(세&amp;_x0000__x0000__x0000__x0000__x0001_"/>
      <sheetName val="지장_x0000__x0000__x0000__x0000_"/>
      <sheetName val="22퀁퍱"/>
      <sheetName val="설비2차"/>
      <sheetName val="실행(표지,갑,을)"/>
      <sheetName val="구리토평1전기"/>
      <sheetName val="공구별금액집계표"/>
      <sheetName val="공종별금액집계표"/>
      <sheetName val="식재공사 수목 집계표"/>
      <sheetName val="중기대가목록"/>
      <sheetName val="98비정기소모"/>
      <sheetName val="3안"/>
      <sheetName val="4월가격"/>
      <sheetName val="아파_xd8ff_좭쀁"/>
      <sheetName val="strut_x0000__x0000__x0000__x0000_Ā"/>
      <sheetName val="[내역.XLS]A__MSOffice_Excel_w_632"/>
      <sheetName val="[내역.XLS]A__MSOffice_Excel_w_633"/>
      <sheetName val="[내역.XLS]A__MSOffice_Excel_w_634"/>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1">
          <cell r="C1" t="str">
            <v>F_CODE</v>
          </cell>
        </row>
      </sheetData>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ow r="1">
          <cell r="C1" t="str">
            <v>F_CODE</v>
          </cell>
        </row>
      </sheetData>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ow r="1">
          <cell r="C1" t="str">
            <v>F_CODE</v>
          </cell>
        </row>
      </sheetData>
      <sheetData sheetId="896">
        <row r="1">
          <cell r="C1" t="str">
            <v>F_CODE</v>
          </cell>
        </row>
      </sheetData>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ow r="1">
          <cell r="C1" t="str">
            <v>F_CODE</v>
          </cell>
        </row>
      </sheetData>
      <sheetData sheetId="961">
        <row r="1">
          <cell r="C1" t="str">
            <v>F_CODE</v>
          </cell>
        </row>
      </sheetData>
      <sheetData sheetId="962">
        <row r="1">
          <cell r="C1" t="str">
            <v>F_CODE</v>
          </cell>
        </row>
      </sheetData>
      <sheetData sheetId="963">
        <row r="1">
          <cell r="C1" t="str">
            <v>F_CODE</v>
          </cell>
        </row>
      </sheetData>
      <sheetData sheetId="964">
        <row r="1">
          <cell r="C1" t="str">
            <v>F_CODE</v>
          </cell>
        </row>
      </sheetData>
      <sheetData sheetId="965">
        <row r="1">
          <cell r="C1" t="str">
            <v>F_CODE</v>
          </cell>
        </row>
      </sheetData>
      <sheetData sheetId="966">
        <row r="1">
          <cell r="C1" t="str">
            <v>F_CODE</v>
          </cell>
        </row>
      </sheetData>
      <sheetData sheetId="967">
        <row r="1">
          <cell r="C1" t="str">
            <v>F_CODE</v>
          </cell>
        </row>
      </sheetData>
      <sheetData sheetId="968">
        <row r="1">
          <cell r="C1" t="str">
            <v>F_CODE</v>
          </cell>
        </row>
      </sheetData>
      <sheetData sheetId="969">
        <row r="1">
          <cell r="C1" t="str">
            <v>F_CODE</v>
          </cell>
        </row>
      </sheetData>
      <sheetData sheetId="970">
        <row r="1">
          <cell r="C1" t="str">
            <v>F_CODE</v>
          </cell>
        </row>
      </sheetData>
      <sheetData sheetId="971">
        <row r="1">
          <cell r="C1" t="str">
            <v>F_CODE</v>
          </cell>
        </row>
      </sheetData>
      <sheetData sheetId="972">
        <row r="1">
          <cell r="C1" t="str">
            <v>F_CODE</v>
          </cell>
        </row>
      </sheetData>
      <sheetData sheetId="973">
        <row r="1">
          <cell r="C1" t="str">
            <v>F_CODE</v>
          </cell>
        </row>
      </sheetData>
      <sheetData sheetId="974">
        <row r="1">
          <cell r="C1" t="str">
            <v>F_CODE</v>
          </cell>
        </row>
      </sheetData>
      <sheetData sheetId="975">
        <row r="1">
          <cell r="C1" t="str">
            <v>F_CODE</v>
          </cell>
        </row>
      </sheetData>
      <sheetData sheetId="976">
        <row r="1">
          <cell r="C1" t="str">
            <v>F_CODE</v>
          </cell>
        </row>
      </sheetData>
      <sheetData sheetId="977">
        <row r="1">
          <cell r="C1" t="str">
            <v>F_CODE</v>
          </cell>
        </row>
      </sheetData>
      <sheetData sheetId="978">
        <row r="1">
          <cell r="C1" t="str">
            <v>F_CODE</v>
          </cell>
        </row>
      </sheetData>
      <sheetData sheetId="979">
        <row r="1">
          <cell r="C1" t="str">
            <v>F_CODE</v>
          </cell>
        </row>
      </sheetData>
      <sheetData sheetId="980">
        <row r="1">
          <cell r="C1" t="str">
            <v>F_CODE</v>
          </cell>
        </row>
      </sheetData>
      <sheetData sheetId="981">
        <row r="1">
          <cell r="C1" t="str">
            <v>F_CODE</v>
          </cell>
        </row>
      </sheetData>
      <sheetData sheetId="982">
        <row r="1">
          <cell r="C1" t="str">
            <v>F_CODE</v>
          </cell>
        </row>
      </sheetData>
      <sheetData sheetId="983">
        <row r="1">
          <cell r="C1" t="str">
            <v>F_CODE</v>
          </cell>
        </row>
      </sheetData>
      <sheetData sheetId="984">
        <row r="1">
          <cell r="C1" t="str">
            <v>F_CODE</v>
          </cell>
        </row>
      </sheetData>
      <sheetData sheetId="985">
        <row r="1">
          <cell r="C1" t="str">
            <v>F_CODE</v>
          </cell>
        </row>
      </sheetData>
      <sheetData sheetId="986">
        <row r="1">
          <cell r="C1" t="str">
            <v>F_CODE</v>
          </cell>
        </row>
      </sheetData>
      <sheetData sheetId="987">
        <row r="1">
          <cell r="C1" t="str">
            <v>F_CODE</v>
          </cell>
        </row>
      </sheetData>
      <sheetData sheetId="988">
        <row r="1">
          <cell r="C1" t="str">
            <v>F_CODE</v>
          </cell>
        </row>
      </sheetData>
      <sheetData sheetId="989">
        <row r="1">
          <cell r="C1" t="str">
            <v>F_CODE</v>
          </cell>
        </row>
      </sheetData>
      <sheetData sheetId="990">
        <row r="1">
          <cell r="C1" t="str">
            <v>F_CODE</v>
          </cell>
        </row>
      </sheetData>
      <sheetData sheetId="991">
        <row r="1">
          <cell r="C1" t="str">
            <v>F_CODE</v>
          </cell>
        </row>
      </sheetData>
      <sheetData sheetId="992">
        <row r="1">
          <cell r="C1" t="str">
            <v>F_CODE</v>
          </cell>
        </row>
      </sheetData>
      <sheetData sheetId="993">
        <row r="1">
          <cell r="C1" t="str">
            <v>F_CODE</v>
          </cell>
        </row>
      </sheetData>
      <sheetData sheetId="994">
        <row r="1">
          <cell r="C1" t="str">
            <v>F_CODE</v>
          </cell>
        </row>
      </sheetData>
      <sheetData sheetId="995">
        <row r="1">
          <cell r="C1" t="str">
            <v>F_CODE</v>
          </cell>
        </row>
      </sheetData>
      <sheetData sheetId="996">
        <row r="1">
          <cell r="C1" t="str">
            <v>F_CODE</v>
          </cell>
        </row>
      </sheetData>
      <sheetData sheetId="997">
        <row r="1">
          <cell r="C1" t="str">
            <v>F_CODE</v>
          </cell>
        </row>
      </sheetData>
      <sheetData sheetId="998">
        <row r="1">
          <cell r="C1" t="str">
            <v>F_CODE</v>
          </cell>
        </row>
      </sheetData>
      <sheetData sheetId="999">
        <row r="1">
          <cell r="C1" t="str">
            <v>F_CODE</v>
          </cell>
        </row>
      </sheetData>
      <sheetData sheetId="1000">
        <row r="1">
          <cell r="C1" t="str">
            <v>F_CODE</v>
          </cell>
        </row>
      </sheetData>
      <sheetData sheetId="1001">
        <row r="1">
          <cell r="C1" t="str">
            <v>F_CODE</v>
          </cell>
        </row>
      </sheetData>
      <sheetData sheetId="1002">
        <row r="1">
          <cell r="C1" t="str">
            <v>F_CODE</v>
          </cell>
        </row>
      </sheetData>
      <sheetData sheetId="1003">
        <row r="1">
          <cell r="C1" t="str">
            <v>F_CODE</v>
          </cell>
        </row>
      </sheetData>
      <sheetData sheetId="1004">
        <row r="1">
          <cell r="C1" t="str">
            <v>F_CODE</v>
          </cell>
        </row>
      </sheetData>
      <sheetData sheetId="1005">
        <row r="1">
          <cell r="C1" t="str">
            <v>F_CODE</v>
          </cell>
        </row>
      </sheetData>
      <sheetData sheetId="1006">
        <row r="1">
          <cell r="C1" t="str">
            <v>F_CODE</v>
          </cell>
        </row>
      </sheetData>
      <sheetData sheetId="1007">
        <row r="1">
          <cell r="C1" t="str">
            <v>F_CODE</v>
          </cell>
        </row>
      </sheetData>
      <sheetData sheetId="1008">
        <row r="1">
          <cell r="C1" t="str">
            <v>F_CODE</v>
          </cell>
        </row>
      </sheetData>
      <sheetData sheetId="1009">
        <row r="1">
          <cell r="C1" t="str">
            <v>F_CODE</v>
          </cell>
        </row>
      </sheetData>
      <sheetData sheetId="1010">
        <row r="1">
          <cell r="C1" t="str">
            <v>F_CODE</v>
          </cell>
        </row>
      </sheetData>
      <sheetData sheetId="1011">
        <row r="1">
          <cell r="C1" t="str">
            <v>F_CODE</v>
          </cell>
        </row>
      </sheetData>
      <sheetData sheetId="1012">
        <row r="1">
          <cell r="C1" t="str">
            <v>F_CODE</v>
          </cell>
        </row>
      </sheetData>
      <sheetData sheetId="1013">
        <row r="1">
          <cell r="C1" t="str">
            <v>F_CODE</v>
          </cell>
        </row>
      </sheetData>
      <sheetData sheetId="1014">
        <row r="1">
          <cell r="C1" t="str">
            <v>F_CODE</v>
          </cell>
        </row>
      </sheetData>
      <sheetData sheetId="1015">
        <row r="1">
          <cell r="C1" t="str">
            <v>F_CODE</v>
          </cell>
        </row>
      </sheetData>
      <sheetData sheetId="1016">
        <row r="1">
          <cell r="C1" t="str">
            <v>F_CODE</v>
          </cell>
        </row>
      </sheetData>
      <sheetData sheetId="1017">
        <row r="1">
          <cell r="C1" t="str">
            <v>F_CODE</v>
          </cell>
        </row>
      </sheetData>
      <sheetData sheetId="1018">
        <row r="1">
          <cell r="C1" t="str">
            <v>F_CODE</v>
          </cell>
        </row>
      </sheetData>
      <sheetData sheetId="1019">
        <row r="1">
          <cell r="C1" t="str">
            <v>F_CODE</v>
          </cell>
        </row>
      </sheetData>
      <sheetData sheetId="1020">
        <row r="1">
          <cell r="C1" t="str">
            <v>F_CODE</v>
          </cell>
        </row>
      </sheetData>
      <sheetData sheetId="1021">
        <row r="1">
          <cell r="C1" t="str">
            <v>F_CODE</v>
          </cell>
        </row>
      </sheetData>
      <sheetData sheetId="1022">
        <row r="1">
          <cell r="C1" t="str">
            <v>F_CODE</v>
          </cell>
        </row>
      </sheetData>
      <sheetData sheetId="1023">
        <row r="1">
          <cell r="C1" t="str">
            <v>F_CODE</v>
          </cell>
        </row>
      </sheetData>
      <sheetData sheetId="1024">
        <row r="1">
          <cell r="C1" t="str">
            <v>F_CODE</v>
          </cell>
        </row>
      </sheetData>
      <sheetData sheetId="1025">
        <row r="1">
          <cell r="C1" t="str">
            <v>F_CODE</v>
          </cell>
        </row>
      </sheetData>
      <sheetData sheetId="1026">
        <row r="1">
          <cell r="C1" t="str">
            <v>F_CODE</v>
          </cell>
        </row>
      </sheetData>
      <sheetData sheetId="1027">
        <row r="1">
          <cell r="C1" t="str">
            <v>F_CODE</v>
          </cell>
        </row>
      </sheetData>
      <sheetData sheetId="1028">
        <row r="1">
          <cell r="C1" t="str">
            <v>F_CODE</v>
          </cell>
        </row>
      </sheetData>
      <sheetData sheetId="1029">
        <row r="1">
          <cell r="C1" t="str">
            <v>F_CODE</v>
          </cell>
        </row>
      </sheetData>
      <sheetData sheetId="1030">
        <row r="1">
          <cell r="C1" t="str">
            <v>F_CODE</v>
          </cell>
        </row>
      </sheetData>
      <sheetData sheetId="1031">
        <row r="1">
          <cell r="C1" t="str">
            <v>F_CODE</v>
          </cell>
        </row>
      </sheetData>
      <sheetData sheetId="1032">
        <row r="1">
          <cell r="C1" t="str">
            <v>F_CODE</v>
          </cell>
        </row>
      </sheetData>
      <sheetData sheetId="1033">
        <row r="1">
          <cell r="C1" t="str">
            <v>F_CODE</v>
          </cell>
        </row>
      </sheetData>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row r="1">
          <cell r="C1" t="str">
            <v>F_CODE</v>
          </cell>
        </row>
      </sheetData>
      <sheetData sheetId="1049">
        <row r="1">
          <cell r="C1" t="str">
            <v>F_CODE</v>
          </cell>
        </row>
      </sheetData>
      <sheetData sheetId="1050">
        <row r="1">
          <cell r="C1" t="str">
            <v>F_CODE</v>
          </cell>
        </row>
      </sheetData>
      <sheetData sheetId="1051">
        <row r="1">
          <cell r="C1" t="str">
            <v>F_CODE</v>
          </cell>
        </row>
      </sheetData>
      <sheetData sheetId="1052">
        <row r="1">
          <cell r="C1" t="str">
            <v>F_CODE</v>
          </cell>
        </row>
      </sheetData>
      <sheetData sheetId="1053">
        <row r="1">
          <cell r="C1" t="str">
            <v>F_CODE</v>
          </cell>
        </row>
      </sheetData>
      <sheetData sheetId="1054">
        <row r="1">
          <cell r="C1" t="str">
            <v>F_CODE</v>
          </cell>
        </row>
      </sheetData>
      <sheetData sheetId="1055">
        <row r="1">
          <cell r="C1" t="str">
            <v>F_CODE</v>
          </cell>
        </row>
      </sheetData>
      <sheetData sheetId="1056">
        <row r="1">
          <cell r="C1" t="str">
            <v>F_CODE</v>
          </cell>
        </row>
      </sheetData>
      <sheetData sheetId="1057">
        <row r="1">
          <cell r="C1" t="str">
            <v>F_CODE</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ow r="1">
          <cell r="C1" t="str">
            <v>F_CODE</v>
          </cell>
        </row>
      </sheetData>
      <sheetData sheetId="1168">
        <row r="1">
          <cell r="C1" t="str">
            <v>F_CODE</v>
          </cell>
        </row>
      </sheetData>
      <sheetData sheetId="1169">
        <row r="1">
          <cell r="C1" t="str">
            <v>F_CODE</v>
          </cell>
        </row>
      </sheetData>
      <sheetData sheetId="1170">
        <row r="1">
          <cell r="C1" t="str">
            <v>F_CODE</v>
          </cell>
        </row>
      </sheetData>
      <sheetData sheetId="1171">
        <row r="1">
          <cell r="C1" t="str">
            <v>F_CODE</v>
          </cell>
        </row>
      </sheetData>
      <sheetData sheetId="1172">
        <row r="1">
          <cell r="C1" t="str">
            <v>F_CODE</v>
          </cell>
        </row>
      </sheetData>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ow r="1">
          <cell r="C1" t="str">
            <v>F_CODE</v>
          </cell>
        </row>
      </sheetData>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ow r="1">
          <cell r="C1" t="str">
            <v>F_CODE</v>
          </cell>
        </row>
      </sheetData>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ow r="1">
          <cell r="C1" t="str">
            <v>F_CODE</v>
          </cell>
        </row>
      </sheetData>
      <sheetData sheetId="1353" refreshError="1"/>
      <sheetData sheetId="1354">
        <row r="1">
          <cell r="C1" t="str">
            <v>F_CODE</v>
          </cell>
        </row>
      </sheetData>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ow r="1">
          <cell r="C1" t="str">
            <v>F_CODE</v>
          </cell>
        </row>
      </sheetData>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ow r="1">
          <cell r="C1" t="str">
            <v>F_CODE</v>
          </cell>
        </row>
      </sheetData>
      <sheetData sheetId="1415">
        <row r="1">
          <cell r="C1" t="str">
            <v>F_CODE</v>
          </cell>
        </row>
      </sheetData>
      <sheetData sheetId="1416">
        <row r="1">
          <cell r="C1" t="str">
            <v>F_CODE</v>
          </cell>
        </row>
      </sheetData>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ow r="1">
          <cell r="C1" t="str">
            <v>F_CODE</v>
          </cell>
        </row>
      </sheetData>
      <sheetData sheetId="1427">
        <row r="1">
          <cell r="C1" t="str">
            <v>F_CODE</v>
          </cell>
        </row>
      </sheetData>
      <sheetData sheetId="1428">
        <row r="1">
          <cell r="C1" t="str">
            <v>F_CODE</v>
          </cell>
        </row>
      </sheetData>
      <sheetData sheetId="1429">
        <row r="1">
          <cell r="C1" t="str">
            <v>F_CODE</v>
          </cell>
        </row>
      </sheetData>
      <sheetData sheetId="1430">
        <row r="1">
          <cell r="C1" t="str">
            <v>F_CODE</v>
          </cell>
        </row>
      </sheetData>
      <sheetData sheetId="1431" refreshError="1"/>
      <sheetData sheetId="1432" refreshError="1"/>
      <sheetData sheetId="1433" refreshError="1"/>
      <sheetData sheetId="1434" refreshError="1"/>
      <sheetData sheetId="1435" refreshError="1"/>
      <sheetData sheetId="1436" refreshError="1"/>
      <sheetData sheetId="1437" refreshError="1"/>
      <sheetData sheetId="1438">
        <row r="1">
          <cell r="C1" t="str">
            <v>F_CODE</v>
          </cell>
        </row>
      </sheetData>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ow r="1">
          <cell r="C1" t="str">
            <v>F_CODE</v>
          </cell>
        </row>
      </sheetData>
      <sheetData sheetId="1461">
        <row r="1">
          <cell r="C1" t="str">
            <v>F_CODE</v>
          </cell>
        </row>
      </sheetData>
      <sheetData sheetId="1462">
        <row r="1">
          <cell r="C1" t="str">
            <v>F_CODE</v>
          </cell>
        </row>
      </sheetData>
      <sheetData sheetId="1463">
        <row r="1">
          <cell r="C1" t="str">
            <v>F_CODE</v>
          </cell>
        </row>
      </sheetData>
      <sheetData sheetId="1464">
        <row r="1">
          <cell r="C1" t="str">
            <v>F_CODE</v>
          </cell>
        </row>
      </sheetData>
      <sheetData sheetId="1465">
        <row r="1">
          <cell r="C1" t="str">
            <v>F_CODE</v>
          </cell>
        </row>
      </sheetData>
      <sheetData sheetId="1466">
        <row r="1">
          <cell r="C1" t="str">
            <v>F_CODE</v>
          </cell>
        </row>
      </sheetData>
      <sheetData sheetId="1467">
        <row r="1">
          <cell r="C1" t="str">
            <v>F_CODE</v>
          </cell>
        </row>
      </sheetData>
      <sheetData sheetId="1468">
        <row r="1">
          <cell r="C1" t="str">
            <v>F_CODE</v>
          </cell>
        </row>
      </sheetData>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ow r="1">
          <cell r="C1" t="str">
            <v>F_CODE</v>
          </cell>
        </row>
      </sheetData>
      <sheetData sheetId="1547">
        <row r="1">
          <cell r="C1" t="str">
            <v>F_CODE</v>
          </cell>
        </row>
      </sheetData>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ow r="1">
          <cell r="C1" t="str">
            <v>F_CODE</v>
          </cell>
        </row>
      </sheetData>
      <sheetData sheetId="1560">
        <row r="1">
          <cell r="C1" t="str">
            <v>F_CODE</v>
          </cell>
        </row>
      </sheetData>
      <sheetData sheetId="1561">
        <row r="1">
          <cell r="C1" t="str">
            <v>F_CODE</v>
          </cell>
        </row>
      </sheetData>
      <sheetData sheetId="1562">
        <row r="1">
          <cell r="C1" t="str">
            <v>F_CODE</v>
          </cell>
        </row>
      </sheetData>
      <sheetData sheetId="1563">
        <row r="1">
          <cell r="C1" t="str">
            <v>F_CODE</v>
          </cell>
        </row>
      </sheetData>
      <sheetData sheetId="1564">
        <row r="1">
          <cell r="C1" t="str">
            <v>F_CODE</v>
          </cell>
        </row>
      </sheetData>
      <sheetData sheetId="1565">
        <row r="1">
          <cell r="C1" t="str">
            <v>F_CODE</v>
          </cell>
        </row>
      </sheetData>
      <sheetData sheetId="1566">
        <row r="1">
          <cell r="C1" t="str">
            <v>F_CODE</v>
          </cell>
        </row>
      </sheetData>
      <sheetData sheetId="1567">
        <row r="1">
          <cell r="C1" t="str">
            <v>F_CODE</v>
          </cell>
        </row>
      </sheetData>
      <sheetData sheetId="1568" refreshError="1"/>
      <sheetData sheetId="1569" refreshError="1"/>
      <sheetData sheetId="1570">
        <row r="1">
          <cell r="C1" t="str">
            <v>F_CODE</v>
          </cell>
        </row>
      </sheetData>
      <sheetData sheetId="1571" refreshError="1"/>
      <sheetData sheetId="1572">
        <row r="1">
          <cell r="C1" t="str">
            <v>F_CODE</v>
          </cell>
        </row>
      </sheetData>
      <sheetData sheetId="1573">
        <row r="1">
          <cell r="C1" t="str">
            <v>F_CODE</v>
          </cell>
        </row>
      </sheetData>
      <sheetData sheetId="1574">
        <row r="1">
          <cell r="C1" t="str">
            <v>F_CODE</v>
          </cell>
        </row>
      </sheetData>
      <sheetData sheetId="1575">
        <row r="1">
          <cell r="C1" t="str">
            <v>F_CODE</v>
          </cell>
        </row>
      </sheetData>
      <sheetData sheetId="1576">
        <row r="1">
          <cell r="C1" t="str">
            <v>F_CODE</v>
          </cell>
        </row>
      </sheetData>
      <sheetData sheetId="1577">
        <row r="1">
          <cell r="C1" t="str">
            <v>F_CODE</v>
          </cell>
        </row>
      </sheetData>
      <sheetData sheetId="1578">
        <row r="1">
          <cell r="C1" t="str">
            <v>F_CODE</v>
          </cell>
        </row>
      </sheetData>
      <sheetData sheetId="1579">
        <row r="1">
          <cell r="C1" t="str">
            <v>F_CODE</v>
          </cell>
        </row>
      </sheetData>
      <sheetData sheetId="1580">
        <row r="1">
          <cell r="C1" t="str">
            <v>F_CODE</v>
          </cell>
        </row>
      </sheetData>
      <sheetData sheetId="1581">
        <row r="1">
          <cell r="C1" t="str">
            <v>F_CODE</v>
          </cell>
        </row>
      </sheetData>
      <sheetData sheetId="1582">
        <row r="1">
          <cell r="C1" t="str">
            <v>F_CODE</v>
          </cell>
        </row>
      </sheetData>
      <sheetData sheetId="1583">
        <row r="1">
          <cell r="C1" t="str">
            <v>F_CODE</v>
          </cell>
        </row>
      </sheetData>
      <sheetData sheetId="1584">
        <row r="1">
          <cell r="C1" t="str">
            <v>F_CODE</v>
          </cell>
        </row>
      </sheetData>
      <sheetData sheetId="1585">
        <row r="1">
          <cell r="C1" t="str">
            <v>F_CODE</v>
          </cell>
        </row>
      </sheetData>
      <sheetData sheetId="1586">
        <row r="1">
          <cell r="C1" t="str">
            <v>F_CODE</v>
          </cell>
        </row>
      </sheetData>
      <sheetData sheetId="1587">
        <row r="1">
          <cell r="C1" t="str">
            <v>F_CODE</v>
          </cell>
        </row>
      </sheetData>
      <sheetData sheetId="1588">
        <row r="1">
          <cell r="C1" t="str">
            <v>F_CODE</v>
          </cell>
        </row>
      </sheetData>
      <sheetData sheetId="1589">
        <row r="1">
          <cell r="C1" t="str">
            <v>F_CODE</v>
          </cell>
        </row>
      </sheetData>
      <sheetData sheetId="1590">
        <row r="1">
          <cell r="C1" t="str">
            <v>F_CODE</v>
          </cell>
        </row>
      </sheetData>
      <sheetData sheetId="1591">
        <row r="1">
          <cell r="C1" t="str">
            <v>F_CODE</v>
          </cell>
        </row>
      </sheetData>
      <sheetData sheetId="1592">
        <row r="1">
          <cell r="C1" t="str">
            <v>F_CODE</v>
          </cell>
        </row>
      </sheetData>
      <sheetData sheetId="1593">
        <row r="1">
          <cell r="C1" t="str">
            <v>F_CODE</v>
          </cell>
        </row>
      </sheetData>
      <sheetData sheetId="1594">
        <row r="1">
          <cell r="C1" t="str">
            <v>F_CODE</v>
          </cell>
        </row>
      </sheetData>
      <sheetData sheetId="1595">
        <row r="1">
          <cell r="C1" t="str">
            <v>F_CODE</v>
          </cell>
        </row>
      </sheetData>
      <sheetData sheetId="1596">
        <row r="1">
          <cell r="C1" t="str">
            <v>F_CODE</v>
          </cell>
        </row>
      </sheetData>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efreshError="1"/>
      <sheetData sheetId="1605">
        <row r="1">
          <cell r="C1" t="str">
            <v>F_CODE</v>
          </cell>
        </row>
      </sheetData>
      <sheetData sheetId="1606">
        <row r="1">
          <cell r="C1" t="str">
            <v>F_CODE</v>
          </cell>
        </row>
      </sheetData>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ow r="1">
          <cell r="C1" t="str">
            <v>F_CODE</v>
          </cell>
        </row>
      </sheetData>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ow r="1">
          <cell r="C1" t="str">
            <v>F_CODE</v>
          </cell>
        </row>
      </sheetData>
      <sheetData sheetId="1659">
        <row r="1">
          <cell r="C1" t="str">
            <v>F_CODE</v>
          </cell>
        </row>
      </sheetData>
      <sheetData sheetId="1660">
        <row r="1">
          <cell r="C1" t="str">
            <v>F_CODE</v>
          </cell>
        </row>
      </sheetData>
      <sheetData sheetId="1661">
        <row r="1">
          <cell r="C1" t="str">
            <v>F_CODE</v>
          </cell>
        </row>
      </sheetData>
      <sheetData sheetId="1662">
        <row r="1">
          <cell r="C1" t="str">
            <v>F_CODE</v>
          </cell>
        </row>
      </sheetData>
      <sheetData sheetId="1663">
        <row r="1">
          <cell r="C1" t="str">
            <v>F_CODE</v>
          </cell>
        </row>
      </sheetData>
      <sheetData sheetId="1664">
        <row r="1">
          <cell r="C1" t="str">
            <v>F_CODE</v>
          </cell>
        </row>
      </sheetData>
      <sheetData sheetId="1665">
        <row r="1">
          <cell r="C1" t="str">
            <v>F_CODE</v>
          </cell>
        </row>
      </sheetData>
      <sheetData sheetId="1666">
        <row r="1">
          <cell r="C1" t="str">
            <v>F_CODE</v>
          </cell>
        </row>
      </sheetData>
      <sheetData sheetId="1667">
        <row r="1">
          <cell r="C1" t="str">
            <v>F_CODE</v>
          </cell>
        </row>
      </sheetData>
      <sheetData sheetId="1668">
        <row r="1">
          <cell r="C1" t="str">
            <v>F_CODE</v>
          </cell>
        </row>
      </sheetData>
      <sheetData sheetId="1669">
        <row r="1">
          <cell r="C1" t="str">
            <v>F_CODE</v>
          </cell>
        </row>
      </sheetData>
      <sheetData sheetId="1670">
        <row r="1">
          <cell r="C1" t="str">
            <v>F_CODE</v>
          </cell>
        </row>
      </sheetData>
      <sheetData sheetId="1671">
        <row r="1">
          <cell r="C1" t="str">
            <v>F_CODE</v>
          </cell>
        </row>
      </sheetData>
      <sheetData sheetId="1672">
        <row r="1">
          <cell r="C1" t="str">
            <v>F_CODE</v>
          </cell>
        </row>
      </sheetData>
      <sheetData sheetId="1673">
        <row r="1">
          <cell r="C1" t="str">
            <v>F_CODE</v>
          </cell>
        </row>
      </sheetData>
      <sheetData sheetId="1674">
        <row r="1">
          <cell r="C1" t="str">
            <v>F_CODE</v>
          </cell>
        </row>
      </sheetData>
      <sheetData sheetId="1675">
        <row r="1">
          <cell r="C1" t="str">
            <v>F_CODE</v>
          </cell>
        </row>
      </sheetData>
      <sheetData sheetId="1676">
        <row r="1">
          <cell r="C1" t="str">
            <v>F_CODE</v>
          </cell>
        </row>
      </sheetData>
      <sheetData sheetId="1677">
        <row r="1">
          <cell r="C1" t="str">
            <v>F_CODE</v>
          </cell>
        </row>
      </sheetData>
      <sheetData sheetId="1678">
        <row r="1">
          <cell r="C1" t="str">
            <v>F_CODE</v>
          </cell>
        </row>
      </sheetData>
      <sheetData sheetId="1679">
        <row r="1">
          <cell r="C1" t="str">
            <v>F_CODE</v>
          </cell>
        </row>
      </sheetData>
      <sheetData sheetId="1680">
        <row r="1">
          <cell r="C1" t="str">
            <v>F_CODE</v>
          </cell>
        </row>
      </sheetData>
      <sheetData sheetId="1681">
        <row r="1">
          <cell r="C1" t="str">
            <v>F_CODE</v>
          </cell>
        </row>
      </sheetData>
      <sheetData sheetId="1682">
        <row r="1">
          <cell r="C1" t="str">
            <v>F_CODE</v>
          </cell>
        </row>
      </sheetData>
      <sheetData sheetId="1683">
        <row r="1">
          <cell r="C1" t="str">
            <v>F_CODE</v>
          </cell>
        </row>
      </sheetData>
      <sheetData sheetId="1684">
        <row r="1">
          <cell r="C1" t="str">
            <v>F_CODE</v>
          </cell>
        </row>
      </sheetData>
      <sheetData sheetId="1685">
        <row r="1">
          <cell r="C1" t="str">
            <v>F_CODE</v>
          </cell>
        </row>
      </sheetData>
      <sheetData sheetId="1686">
        <row r="1">
          <cell r="C1" t="str">
            <v>F_CODE</v>
          </cell>
        </row>
      </sheetData>
      <sheetData sheetId="1687">
        <row r="1">
          <cell r="C1" t="str">
            <v>F_CODE</v>
          </cell>
        </row>
      </sheetData>
      <sheetData sheetId="1688">
        <row r="1">
          <cell r="C1" t="str">
            <v>F_CODE</v>
          </cell>
        </row>
      </sheetData>
      <sheetData sheetId="1689">
        <row r="1">
          <cell r="C1" t="str">
            <v>F_CODE</v>
          </cell>
        </row>
      </sheetData>
      <sheetData sheetId="1690">
        <row r="1">
          <cell r="C1" t="str">
            <v>F_CODE</v>
          </cell>
        </row>
      </sheetData>
      <sheetData sheetId="1691">
        <row r="1">
          <cell r="C1" t="str">
            <v>F_CODE</v>
          </cell>
        </row>
      </sheetData>
      <sheetData sheetId="1692">
        <row r="1">
          <cell r="C1" t="str">
            <v>F_CODE</v>
          </cell>
        </row>
      </sheetData>
      <sheetData sheetId="1693">
        <row r="1">
          <cell r="C1" t="str">
            <v>F_CODE</v>
          </cell>
        </row>
      </sheetData>
      <sheetData sheetId="1694">
        <row r="1">
          <cell r="C1" t="str">
            <v>F_CODE</v>
          </cell>
        </row>
      </sheetData>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ow r="1">
          <cell r="C1" t="str">
            <v>F_CODE</v>
          </cell>
        </row>
      </sheetData>
      <sheetData sheetId="1754">
        <row r="1">
          <cell r="C1" t="str">
            <v>F_CODE</v>
          </cell>
        </row>
      </sheetData>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sheetData sheetId="1774" refreshError="1"/>
      <sheetData sheetId="1775">
        <row r="1">
          <cell r="C1" t="str">
            <v>F_CODE</v>
          </cell>
        </row>
      </sheetData>
      <sheetData sheetId="1776">
        <row r="1">
          <cell r="C1" t="str">
            <v>F_CODE</v>
          </cell>
        </row>
      </sheetData>
      <sheetData sheetId="1777">
        <row r="1">
          <cell r="C1" t="str">
            <v>F_CODE</v>
          </cell>
        </row>
      </sheetData>
      <sheetData sheetId="1778">
        <row r="1">
          <cell r="C1" t="str">
            <v>F_CODE</v>
          </cell>
        </row>
      </sheetData>
      <sheetData sheetId="1779">
        <row r="1">
          <cell r="C1" t="str">
            <v>F_CODE</v>
          </cell>
        </row>
      </sheetData>
      <sheetData sheetId="1780">
        <row r="1">
          <cell r="C1" t="str">
            <v>F_CODE</v>
          </cell>
        </row>
      </sheetData>
      <sheetData sheetId="1781">
        <row r="1">
          <cell r="C1" t="str">
            <v>F_CODE</v>
          </cell>
        </row>
      </sheetData>
      <sheetData sheetId="1782">
        <row r="1">
          <cell r="C1" t="str">
            <v>F_CODE</v>
          </cell>
        </row>
      </sheetData>
      <sheetData sheetId="1783">
        <row r="1">
          <cell r="C1" t="str">
            <v>F_CODE</v>
          </cell>
        </row>
      </sheetData>
      <sheetData sheetId="1784">
        <row r="1">
          <cell r="C1" t="str">
            <v>F_CODE</v>
          </cell>
        </row>
      </sheetData>
      <sheetData sheetId="1785">
        <row r="1">
          <cell r="C1" t="str">
            <v>F_CODE</v>
          </cell>
        </row>
      </sheetData>
      <sheetData sheetId="1786">
        <row r="1">
          <cell r="C1" t="str">
            <v>F_CODE</v>
          </cell>
        </row>
      </sheetData>
      <sheetData sheetId="1787">
        <row r="1">
          <cell r="C1" t="str">
            <v>F_CODE</v>
          </cell>
        </row>
      </sheetData>
      <sheetData sheetId="1788">
        <row r="1">
          <cell r="C1" t="str">
            <v>F_CODE</v>
          </cell>
        </row>
      </sheetData>
      <sheetData sheetId="1789">
        <row r="1">
          <cell r="C1" t="str">
            <v>F_CODE</v>
          </cell>
        </row>
      </sheetData>
      <sheetData sheetId="1790">
        <row r="1">
          <cell r="C1" t="str">
            <v>F_CODE</v>
          </cell>
        </row>
      </sheetData>
      <sheetData sheetId="1791">
        <row r="1">
          <cell r="C1" t="str">
            <v>F_CODE</v>
          </cell>
        </row>
      </sheetData>
      <sheetData sheetId="1792">
        <row r="1">
          <cell r="C1" t="str">
            <v>F_CODE</v>
          </cell>
        </row>
      </sheetData>
      <sheetData sheetId="1793">
        <row r="1">
          <cell r="C1" t="str">
            <v>F_CODE</v>
          </cell>
        </row>
      </sheetData>
      <sheetData sheetId="1794">
        <row r="1">
          <cell r="C1" t="str">
            <v>F_CODE</v>
          </cell>
        </row>
      </sheetData>
      <sheetData sheetId="1795">
        <row r="1">
          <cell r="C1" t="str">
            <v>F_CODE</v>
          </cell>
        </row>
      </sheetData>
      <sheetData sheetId="1796">
        <row r="1">
          <cell r="C1" t="str">
            <v>F_CODE</v>
          </cell>
        </row>
      </sheetData>
      <sheetData sheetId="1797">
        <row r="1">
          <cell r="C1" t="str">
            <v>F_CODE</v>
          </cell>
        </row>
      </sheetData>
      <sheetData sheetId="1798">
        <row r="1">
          <cell r="C1" t="str">
            <v>F_CODE</v>
          </cell>
        </row>
      </sheetData>
      <sheetData sheetId="1799">
        <row r="1">
          <cell r="C1" t="str">
            <v>F_CODE</v>
          </cell>
        </row>
      </sheetData>
      <sheetData sheetId="1800">
        <row r="1">
          <cell r="C1" t="str">
            <v>F_CODE</v>
          </cell>
        </row>
      </sheetData>
      <sheetData sheetId="1801">
        <row r="1">
          <cell r="C1" t="str">
            <v>F_CODE</v>
          </cell>
        </row>
      </sheetData>
      <sheetData sheetId="1802">
        <row r="1">
          <cell r="C1" t="str">
            <v>F_CODE</v>
          </cell>
        </row>
      </sheetData>
      <sheetData sheetId="1803">
        <row r="1">
          <cell r="C1" t="str">
            <v>F_CODE</v>
          </cell>
        </row>
      </sheetData>
      <sheetData sheetId="1804">
        <row r="1">
          <cell r="C1" t="str">
            <v>F_CODE</v>
          </cell>
        </row>
      </sheetData>
      <sheetData sheetId="1805">
        <row r="1">
          <cell r="C1" t="str">
            <v>F_CODE</v>
          </cell>
        </row>
      </sheetData>
      <sheetData sheetId="1806">
        <row r="1">
          <cell r="C1" t="str">
            <v>F_CODE</v>
          </cell>
        </row>
      </sheetData>
      <sheetData sheetId="1807">
        <row r="1">
          <cell r="C1" t="str">
            <v>F_CODE</v>
          </cell>
        </row>
      </sheetData>
      <sheetData sheetId="1808">
        <row r="1">
          <cell r="C1" t="str">
            <v>F_CODE</v>
          </cell>
        </row>
      </sheetData>
      <sheetData sheetId="1809">
        <row r="1">
          <cell r="C1" t="str">
            <v>F_CODE</v>
          </cell>
        </row>
      </sheetData>
      <sheetData sheetId="1810">
        <row r="1">
          <cell r="C1" t="str">
            <v>F_CODE</v>
          </cell>
        </row>
      </sheetData>
      <sheetData sheetId="1811">
        <row r="1">
          <cell r="C1" t="str">
            <v>F_CODE</v>
          </cell>
        </row>
      </sheetData>
      <sheetData sheetId="1812">
        <row r="1">
          <cell r="C1" t="str">
            <v>F_CODE</v>
          </cell>
        </row>
      </sheetData>
      <sheetData sheetId="1813">
        <row r="1">
          <cell r="C1" t="str">
            <v>F_CODE</v>
          </cell>
        </row>
      </sheetData>
      <sheetData sheetId="1814">
        <row r="1">
          <cell r="C1" t="str">
            <v>F_CODE</v>
          </cell>
        </row>
      </sheetData>
      <sheetData sheetId="1815">
        <row r="1">
          <cell r="C1" t="str">
            <v>F_CODE</v>
          </cell>
        </row>
      </sheetData>
      <sheetData sheetId="1816">
        <row r="1">
          <cell r="C1" t="str">
            <v>F_CODE</v>
          </cell>
        </row>
      </sheetData>
      <sheetData sheetId="1817">
        <row r="1">
          <cell r="C1" t="str">
            <v>F_CODE</v>
          </cell>
        </row>
      </sheetData>
      <sheetData sheetId="1818">
        <row r="1">
          <cell r="C1" t="str">
            <v>F_CODE</v>
          </cell>
        </row>
      </sheetData>
      <sheetData sheetId="1819">
        <row r="1">
          <cell r="C1" t="str">
            <v>F_CODE</v>
          </cell>
        </row>
      </sheetData>
      <sheetData sheetId="1820">
        <row r="1">
          <cell r="C1" t="str">
            <v>F_CODE</v>
          </cell>
        </row>
      </sheetData>
      <sheetData sheetId="1821">
        <row r="1">
          <cell r="C1" t="str">
            <v>F_CODE</v>
          </cell>
        </row>
      </sheetData>
      <sheetData sheetId="1822">
        <row r="1">
          <cell r="C1" t="str">
            <v>F_CODE</v>
          </cell>
        </row>
      </sheetData>
      <sheetData sheetId="1823">
        <row r="1">
          <cell r="C1" t="str">
            <v>F_CODE</v>
          </cell>
        </row>
      </sheetData>
      <sheetData sheetId="1824">
        <row r="1">
          <cell r="C1" t="str">
            <v>F_CODE</v>
          </cell>
        </row>
      </sheetData>
      <sheetData sheetId="1825">
        <row r="1">
          <cell r="C1" t="str">
            <v>F_CODE</v>
          </cell>
        </row>
      </sheetData>
      <sheetData sheetId="1826">
        <row r="1">
          <cell r="C1" t="str">
            <v>F_CODE</v>
          </cell>
        </row>
      </sheetData>
      <sheetData sheetId="1827">
        <row r="1">
          <cell r="C1" t="str">
            <v>F_CODE</v>
          </cell>
        </row>
      </sheetData>
      <sheetData sheetId="1828">
        <row r="1">
          <cell r="C1" t="str">
            <v>F_CODE</v>
          </cell>
        </row>
      </sheetData>
      <sheetData sheetId="1829">
        <row r="1">
          <cell r="C1" t="str">
            <v>F_CODE</v>
          </cell>
        </row>
      </sheetData>
      <sheetData sheetId="1830">
        <row r="1">
          <cell r="C1" t="str">
            <v>F_CODE</v>
          </cell>
        </row>
      </sheetData>
      <sheetData sheetId="1831">
        <row r="1">
          <cell r="C1" t="str">
            <v>F_CODE</v>
          </cell>
        </row>
      </sheetData>
      <sheetData sheetId="1832">
        <row r="1">
          <cell r="C1" t="str">
            <v>F_CODE</v>
          </cell>
        </row>
      </sheetData>
      <sheetData sheetId="1833">
        <row r="1">
          <cell r="C1" t="str">
            <v>F_CODE</v>
          </cell>
        </row>
      </sheetData>
      <sheetData sheetId="1834">
        <row r="1">
          <cell r="C1" t="str">
            <v>F_CODE</v>
          </cell>
        </row>
      </sheetData>
      <sheetData sheetId="1835">
        <row r="1">
          <cell r="C1" t="str">
            <v>F_CODE</v>
          </cell>
        </row>
      </sheetData>
      <sheetData sheetId="1836">
        <row r="1">
          <cell r="C1" t="str">
            <v>F_CODE</v>
          </cell>
        </row>
      </sheetData>
      <sheetData sheetId="1837">
        <row r="1">
          <cell r="C1" t="str">
            <v>F_CODE</v>
          </cell>
        </row>
      </sheetData>
      <sheetData sheetId="1838">
        <row r="1">
          <cell r="C1" t="str">
            <v>F_CODE</v>
          </cell>
        </row>
      </sheetData>
      <sheetData sheetId="1839">
        <row r="1">
          <cell r="C1" t="str">
            <v>F_CODE</v>
          </cell>
        </row>
      </sheetData>
      <sheetData sheetId="1840">
        <row r="1">
          <cell r="C1" t="str">
            <v>F_CODE</v>
          </cell>
        </row>
      </sheetData>
      <sheetData sheetId="1841">
        <row r="1">
          <cell r="C1" t="str">
            <v>F_CODE</v>
          </cell>
        </row>
      </sheetData>
      <sheetData sheetId="1842">
        <row r="1">
          <cell r="C1" t="str">
            <v>F_CODE</v>
          </cell>
        </row>
      </sheetData>
      <sheetData sheetId="1843">
        <row r="1">
          <cell r="C1" t="str">
            <v>F_CODE</v>
          </cell>
        </row>
      </sheetData>
      <sheetData sheetId="1844">
        <row r="1">
          <cell r="C1" t="str">
            <v>F_CODE</v>
          </cell>
        </row>
      </sheetData>
      <sheetData sheetId="1845">
        <row r="1">
          <cell r="C1" t="str">
            <v>F_CODE</v>
          </cell>
        </row>
      </sheetData>
      <sheetData sheetId="1846">
        <row r="1">
          <cell r="C1" t="str">
            <v>F_CODE</v>
          </cell>
        </row>
      </sheetData>
      <sheetData sheetId="1847">
        <row r="1">
          <cell r="C1" t="str">
            <v>F_CODE</v>
          </cell>
        </row>
      </sheetData>
      <sheetData sheetId="1848">
        <row r="1">
          <cell r="C1" t="str">
            <v>F_CODE</v>
          </cell>
        </row>
      </sheetData>
      <sheetData sheetId="1849">
        <row r="1">
          <cell r="C1" t="str">
            <v>F_CODE</v>
          </cell>
        </row>
      </sheetData>
      <sheetData sheetId="1850">
        <row r="1">
          <cell r="C1" t="str">
            <v>F_CODE</v>
          </cell>
        </row>
      </sheetData>
      <sheetData sheetId="1851">
        <row r="1">
          <cell r="C1" t="str">
            <v>F_CODE</v>
          </cell>
        </row>
      </sheetData>
      <sheetData sheetId="1852">
        <row r="1">
          <cell r="C1" t="str">
            <v>F_CODE</v>
          </cell>
        </row>
      </sheetData>
      <sheetData sheetId="1853">
        <row r="1">
          <cell r="C1" t="str">
            <v>F_CODE</v>
          </cell>
        </row>
      </sheetData>
      <sheetData sheetId="1854">
        <row r="1">
          <cell r="C1" t="str">
            <v>F_CODE</v>
          </cell>
        </row>
      </sheetData>
      <sheetData sheetId="1855">
        <row r="1">
          <cell r="C1" t="str">
            <v>F_CODE</v>
          </cell>
        </row>
      </sheetData>
      <sheetData sheetId="1856">
        <row r="1">
          <cell r="C1" t="str">
            <v>F_CODE</v>
          </cell>
        </row>
      </sheetData>
      <sheetData sheetId="1857">
        <row r="1">
          <cell r="C1" t="str">
            <v>F_CODE</v>
          </cell>
        </row>
      </sheetData>
      <sheetData sheetId="1858">
        <row r="1">
          <cell r="C1" t="str">
            <v>F_CODE</v>
          </cell>
        </row>
      </sheetData>
      <sheetData sheetId="1859">
        <row r="1">
          <cell r="C1" t="str">
            <v>F_CODE</v>
          </cell>
        </row>
      </sheetData>
      <sheetData sheetId="1860">
        <row r="1">
          <cell r="C1" t="str">
            <v>F_CODE</v>
          </cell>
        </row>
      </sheetData>
      <sheetData sheetId="1861">
        <row r="1">
          <cell r="C1" t="str">
            <v>F_CODE</v>
          </cell>
        </row>
      </sheetData>
      <sheetData sheetId="1862">
        <row r="1">
          <cell r="C1" t="str">
            <v>F_CODE</v>
          </cell>
        </row>
      </sheetData>
      <sheetData sheetId="1863">
        <row r="1">
          <cell r="C1" t="str">
            <v>F_CODE</v>
          </cell>
        </row>
      </sheetData>
      <sheetData sheetId="1864">
        <row r="1">
          <cell r="C1" t="str">
            <v>F_CODE</v>
          </cell>
        </row>
      </sheetData>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ow r="1">
          <cell r="C1" t="str">
            <v>F_CODE</v>
          </cell>
        </row>
      </sheetData>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ow r="1">
          <cell r="C1" t="str">
            <v>F_CODE</v>
          </cell>
        </row>
      </sheetData>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ow r="1">
          <cell r="C1" t="str">
            <v>F_CODE</v>
          </cell>
        </row>
      </sheetData>
      <sheetData sheetId="1993">
        <row r="1">
          <cell r="C1" t="str">
            <v>F_CODE</v>
          </cell>
        </row>
      </sheetData>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ow r="1">
          <cell r="C1" t="str">
            <v>F_CODE</v>
          </cell>
        </row>
      </sheetData>
      <sheetData sheetId="2054">
        <row r="1">
          <cell r="C1" t="str">
            <v>F_CODE</v>
          </cell>
        </row>
      </sheetData>
      <sheetData sheetId="2055">
        <row r="1">
          <cell r="C1" t="str">
            <v>F_CODE</v>
          </cell>
        </row>
      </sheetData>
      <sheetData sheetId="2056">
        <row r="1">
          <cell r="C1" t="str">
            <v>F_CODE</v>
          </cell>
        </row>
      </sheetData>
      <sheetData sheetId="2057">
        <row r="1">
          <cell r="C1" t="str">
            <v>F_CODE</v>
          </cell>
        </row>
      </sheetData>
      <sheetData sheetId="2058">
        <row r="1">
          <cell r="C1" t="str">
            <v>F_CODE</v>
          </cell>
        </row>
      </sheetData>
      <sheetData sheetId="2059">
        <row r="1">
          <cell r="C1" t="str">
            <v>F_CODE</v>
          </cell>
        </row>
      </sheetData>
      <sheetData sheetId="2060">
        <row r="1">
          <cell r="C1" t="str">
            <v>F_CODE</v>
          </cell>
        </row>
      </sheetData>
      <sheetData sheetId="2061">
        <row r="1">
          <cell r="C1" t="str">
            <v>F_CODE</v>
          </cell>
        </row>
      </sheetData>
      <sheetData sheetId="2062">
        <row r="1">
          <cell r="C1" t="str">
            <v>F_CODE</v>
          </cell>
        </row>
      </sheetData>
      <sheetData sheetId="2063">
        <row r="1">
          <cell r="C1" t="str">
            <v>F_CODE</v>
          </cell>
        </row>
      </sheetData>
      <sheetData sheetId="2064">
        <row r="1">
          <cell r="C1" t="str">
            <v>F_CODE</v>
          </cell>
        </row>
      </sheetData>
      <sheetData sheetId="2065">
        <row r="1">
          <cell r="C1" t="str">
            <v>F_CODE</v>
          </cell>
        </row>
      </sheetData>
      <sheetData sheetId="2066">
        <row r="1">
          <cell r="C1" t="str">
            <v>F_CODE</v>
          </cell>
        </row>
      </sheetData>
      <sheetData sheetId="2067">
        <row r="1">
          <cell r="C1" t="str">
            <v>F_CODE</v>
          </cell>
        </row>
      </sheetData>
      <sheetData sheetId="2068">
        <row r="1">
          <cell r="C1" t="str">
            <v>F_CODE</v>
          </cell>
        </row>
      </sheetData>
      <sheetData sheetId="2069">
        <row r="1">
          <cell r="C1" t="str">
            <v>F_CODE</v>
          </cell>
        </row>
      </sheetData>
      <sheetData sheetId="2070">
        <row r="1">
          <cell r="C1" t="str">
            <v>F_CODE</v>
          </cell>
        </row>
      </sheetData>
      <sheetData sheetId="2071">
        <row r="1">
          <cell r="C1" t="str">
            <v>F_CODE</v>
          </cell>
        </row>
      </sheetData>
      <sheetData sheetId="2072">
        <row r="1">
          <cell r="C1" t="str">
            <v>F_CODE</v>
          </cell>
        </row>
      </sheetData>
      <sheetData sheetId="2073">
        <row r="1">
          <cell r="C1" t="str">
            <v>F_CODE</v>
          </cell>
        </row>
      </sheetData>
      <sheetData sheetId="2074">
        <row r="1">
          <cell r="C1" t="str">
            <v>F_CODE</v>
          </cell>
        </row>
      </sheetData>
      <sheetData sheetId="2075">
        <row r="1">
          <cell r="C1" t="str">
            <v>F_CODE</v>
          </cell>
        </row>
      </sheetData>
      <sheetData sheetId="2076">
        <row r="1">
          <cell r="C1" t="str">
            <v>F_CODE</v>
          </cell>
        </row>
      </sheetData>
      <sheetData sheetId="2077">
        <row r="1">
          <cell r="C1" t="str">
            <v>F_CODE</v>
          </cell>
        </row>
      </sheetData>
      <sheetData sheetId="2078">
        <row r="1">
          <cell r="C1" t="str">
            <v>F_CODE</v>
          </cell>
        </row>
      </sheetData>
      <sheetData sheetId="2079">
        <row r="1">
          <cell r="C1" t="str">
            <v>F_CODE</v>
          </cell>
        </row>
      </sheetData>
      <sheetData sheetId="2080">
        <row r="1">
          <cell r="C1" t="str">
            <v>F_CODE</v>
          </cell>
        </row>
      </sheetData>
      <sheetData sheetId="2081">
        <row r="1">
          <cell r="C1" t="str">
            <v>F_CODE</v>
          </cell>
        </row>
      </sheetData>
      <sheetData sheetId="2082">
        <row r="1">
          <cell r="C1" t="str">
            <v>F_CODE</v>
          </cell>
        </row>
      </sheetData>
      <sheetData sheetId="2083">
        <row r="1">
          <cell r="C1" t="str">
            <v>F_CODE</v>
          </cell>
        </row>
      </sheetData>
      <sheetData sheetId="2084">
        <row r="1">
          <cell r="C1" t="str">
            <v>F_CODE</v>
          </cell>
        </row>
      </sheetData>
      <sheetData sheetId="2085">
        <row r="1">
          <cell r="C1" t="str">
            <v>F_CODE</v>
          </cell>
        </row>
      </sheetData>
      <sheetData sheetId="2086">
        <row r="1">
          <cell r="C1" t="str">
            <v>F_CODE</v>
          </cell>
        </row>
      </sheetData>
      <sheetData sheetId="2087">
        <row r="1">
          <cell r="C1" t="str">
            <v>F_CODE</v>
          </cell>
        </row>
      </sheetData>
      <sheetData sheetId="2088">
        <row r="1">
          <cell r="C1" t="str">
            <v>F_CODE</v>
          </cell>
        </row>
      </sheetData>
      <sheetData sheetId="2089">
        <row r="1">
          <cell r="C1" t="str">
            <v>F_CODE</v>
          </cell>
        </row>
      </sheetData>
      <sheetData sheetId="2090">
        <row r="1">
          <cell r="C1" t="str">
            <v>F_CODE</v>
          </cell>
        </row>
      </sheetData>
      <sheetData sheetId="2091">
        <row r="1">
          <cell r="C1" t="str">
            <v>F_CODE</v>
          </cell>
        </row>
      </sheetData>
      <sheetData sheetId="2092">
        <row r="1">
          <cell r="C1" t="str">
            <v>F_CODE</v>
          </cell>
        </row>
      </sheetData>
      <sheetData sheetId="2093">
        <row r="1">
          <cell r="C1" t="str">
            <v>F_CODE</v>
          </cell>
        </row>
      </sheetData>
      <sheetData sheetId="2094">
        <row r="1">
          <cell r="C1" t="str">
            <v>F_CODE</v>
          </cell>
        </row>
      </sheetData>
      <sheetData sheetId="2095">
        <row r="1">
          <cell r="C1" t="str">
            <v>F_CODE</v>
          </cell>
        </row>
      </sheetData>
      <sheetData sheetId="2096">
        <row r="1">
          <cell r="C1" t="str">
            <v>F_CODE</v>
          </cell>
        </row>
      </sheetData>
      <sheetData sheetId="2097">
        <row r="1">
          <cell r="C1" t="str">
            <v>F_CODE</v>
          </cell>
        </row>
      </sheetData>
      <sheetData sheetId="2098">
        <row r="1">
          <cell r="C1" t="str">
            <v>F_CODE</v>
          </cell>
        </row>
      </sheetData>
      <sheetData sheetId="2099">
        <row r="1">
          <cell r="C1" t="str">
            <v>F_CODE</v>
          </cell>
        </row>
      </sheetData>
      <sheetData sheetId="2100">
        <row r="1">
          <cell r="C1" t="str">
            <v>F_CODE</v>
          </cell>
        </row>
      </sheetData>
      <sheetData sheetId="2101">
        <row r="1">
          <cell r="C1" t="str">
            <v>F_CODE</v>
          </cell>
        </row>
      </sheetData>
      <sheetData sheetId="2102">
        <row r="1">
          <cell r="C1" t="str">
            <v>F_CODE</v>
          </cell>
        </row>
      </sheetData>
      <sheetData sheetId="2103">
        <row r="1">
          <cell r="C1" t="str">
            <v>F_CODE</v>
          </cell>
        </row>
      </sheetData>
      <sheetData sheetId="2104">
        <row r="1">
          <cell r="C1" t="str">
            <v>F_CODE</v>
          </cell>
        </row>
      </sheetData>
      <sheetData sheetId="2105">
        <row r="1">
          <cell r="C1" t="str">
            <v>F_CODE</v>
          </cell>
        </row>
      </sheetData>
      <sheetData sheetId="2106">
        <row r="1">
          <cell r="C1" t="str">
            <v>F_CODE</v>
          </cell>
        </row>
      </sheetData>
      <sheetData sheetId="2107">
        <row r="1">
          <cell r="C1" t="str">
            <v>F_CODE</v>
          </cell>
        </row>
      </sheetData>
      <sheetData sheetId="2108">
        <row r="1">
          <cell r="C1" t="str">
            <v>F_CODE</v>
          </cell>
        </row>
      </sheetData>
      <sheetData sheetId="2109">
        <row r="1">
          <cell r="C1" t="str">
            <v>F_CODE</v>
          </cell>
        </row>
      </sheetData>
      <sheetData sheetId="2110">
        <row r="1">
          <cell r="C1" t="str">
            <v>F_CODE</v>
          </cell>
        </row>
      </sheetData>
      <sheetData sheetId="2111">
        <row r="1">
          <cell r="C1" t="str">
            <v>F_CODE</v>
          </cell>
        </row>
      </sheetData>
      <sheetData sheetId="2112">
        <row r="1">
          <cell r="C1" t="str">
            <v>F_CODE</v>
          </cell>
        </row>
      </sheetData>
      <sheetData sheetId="2113">
        <row r="1">
          <cell r="C1" t="str">
            <v>F_CODE</v>
          </cell>
        </row>
      </sheetData>
      <sheetData sheetId="2114">
        <row r="1">
          <cell r="C1" t="str">
            <v>F_CODE</v>
          </cell>
        </row>
      </sheetData>
      <sheetData sheetId="2115">
        <row r="1">
          <cell r="C1" t="str">
            <v>F_CODE</v>
          </cell>
        </row>
      </sheetData>
      <sheetData sheetId="2116">
        <row r="1">
          <cell r="C1" t="str">
            <v>F_CODE</v>
          </cell>
        </row>
      </sheetData>
      <sheetData sheetId="2117">
        <row r="1">
          <cell r="C1" t="str">
            <v>F_CODE</v>
          </cell>
        </row>
      </sheetData>
      <sheetData sheetId="2118">
        <row r="1">
          <cell r="C1" t="str">
            <v>F_CODE</v>
          </cell>
        </row>
      </sheetData>
      <sheetData sheetId="2119">
        <row r="1">
          <cell r="C1" t="str">
            <v>F_CODE</v>
          </cell>
        </row>
      </sheetData>
      <sheetData sheetId="2120">
        <row r="1">
          <cell r="C1" t="str">
            <v>F_CODE</v>
          </cell>
        </row>
      </sheetData>
      <sheetData sheetId="2121">
        <row r="1">
          <cell r="C1" t="str">
            <v>F_CODE</v>
          </cell>
        </row>
      </sheetData>
      <sheetData sheetId="2122">
        <row r="1">
          <cell r="C1" t="str">
            <v>F_CODE</v>
          </cell>
        </row>
      </sheetData>
      <sheetData sheetId="2123">
        <row r="1">
          <cell r="C1" t="str">
            <v>F_CODE</v>
          </cell>
        </row>
      </sheetData>
      <sheetData sheetId="2124">
        <row r="1">
          <cell r="C1" t="str">
            <v>F_CODE</v>
          </cell>
        </row>
      </sheetData>
      <sheetData sheetId="2125">
        <row r="1">
          <cell r="C1" t="str">
            <v>F_CODE</v>
          </cell>
        </row>
      </sheetData>
      <sheetData sheetId="2126">
        <row r="1">
          <cell r="C1" t="str">
            <v>F_CODE</v>
          </cell>
        </row>
      </sheetData>
      <sheetData sheetId="2127">
        <row r="1">
          <cell r="C1" t="str">
            <v>F_CODE</v>
          </cell>
        </row>
      </sheetData>
      <sheetData sheetId="2128">
        <row r="1">
          <cell r="C1" t="str">
            <v>F_CODE</v>
          </cell>
        </row>
      </sheetData>
      <sheetData sheetId="2129">
        <row r="1">
          <cell r="C1" t="str">
            <v>F_CODE</v>
          </cell>
        </row>
      </sheetData>
      <sheetData sheetId="2130">
        <row r="1">
          <cell r="C1" t="str">
            <v>F_CODE</v>
          </cell>
        </row>
      </sheetData>
      <sheetData sheetId="2131">
        <row r="1">
          <cell r="C1" t="str">
            <v>F_CODE</v>
          </cell>
        </row>
      </sheetData>
      <sheetData sheetId="2132">
        <row r="1">
          <cell r="C1" t="str">
            <v>F_CODE</v>
          </cell>
        </row>
      </sheetData>
      <sheetData sheetId="2133">
        <row r="1">
          <cell r="C1" t="str">
            <v>F_CODE</v>
          </cell>
        </row>
      </sheetData>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ow r="1">
          <cell r="C1" t="str">
            <v>F_CODE</v>
          </cell>
        </row>
      </sheetData>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ow r="1">
          <cell r="C1" t="str">
            <v>F_CODE</v>
          </cell>
        </row>
      </sheetData>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ow r="1">
          <cell r="C1" t="str">
            <v>F_CODE</v>
          </cell>
        </row>
      </sheetData>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ow r="1">
          <cell r="C1" t="str">
            <v>F_CODE</v>
          </cell>
        </row>
      </sheetData>
      <sheetData sheetId="2566">
        <row r="1">
          <cell r="C1" t="str">
            <v>F_CODE</v>
          </cell>
        </row>
      </sheetData>
      <sheetData sheetId="2567">
        <row r="1">
          <cell r="C1" t="str">
            <v>F_CODE</v>
          </cell>
        </row>
      </sheetData>
      <sheetData sheetId="2568">
        <row r="1">
          <cell r="C1" t="str">
            <v>F_CODE</v>
          </cell>
        </row>
      </sheetData>
      <sheetData sheetId="2569">
        <row r="1">
          <cell r="C1" t="str">
            <v>F_CODE</v>
          </cell>
        </row>
      </sheetData>
      <sheetData sheetId="2570">
        <row r="1">
          <cell r="C1" t="str">
            <v>F_CODE</v>
          </cell>
        </row>
      </sheetData>
      <sheetData sheetId="2571">
        <row r="1">
          <cell r="C1" t="str">
            <v>F_CODE</v>
          </cell>
        </row>
      </sheetData>
      <sheetData sheetId="2572">
        <row r="1">
          <cell r="C1" t="str">
            <v>F_CODE</v>
          </cell>
        </row>
      </sheetData>
      <sheetData sheetId="2573">
        <row r="1">
          <cell r="C1" t="str">
            <v>F_CODE</v>
          </cell>
        </row>
      </sheetData>
      <sheetData sheetId="2574">
        <row r="1">
          <cell r="C1" t="str">
            <v>F_CODE</v>
          </cell>
        </row>
      </sheetData>
      <sheetData sheetId="2575">
        <row r="1">
          <cell r="C1" t="str">
            <v>F_CODE</v>
          </cell>
        </row>
      </sheetData>
      <sheetData sheetId="2576">
        <row r="1">
          <cell r="C1" t="str">
            <v>F_CODE</v>
          </cell>
        </row>
      </sheetData>
      <sheetData sheetId="2577">
        <row r="1">
          <cell r="C1" t="str">
            <v>F_CODE</v>
          </cell>
        </row>
      </sheetData>
      <sheetData sheetId="2578">
        <row r="1">
          <cell r="C1" t="str">
            <v>F_CODE</v>
          </cell>
        </row>
      </sheetData>
      <sheetData sheetId="2579">
        <row r="1">
          <cell r="C1" t="str">
            <v>F_CODE</v>
          </cell>
        </row>
      </sheetData>
      <sheetData sheetId="2580">
        <row r="1">
          <cell r="C1" t="str">
            <v>F_CODE</v>
          </cell>
        </row>
      </sheetData>
      <sheetData sheetId="2581">
        <row r="1">
          <cell r="C1" t="str">
            <v>F_CODE</v>
          </cell>
        </row>
      </sheetData>
      <sheetData sheetId="2582">
        <row r="1">
          <cell r="C1" t="str">
            <v>F_CODE</v>
          </cell>
        </row>
      </sheetData>
      <sheetData sheetId="2583">
        <row r="1">
          <cell r="C1" t="str">
            <v>F_CODE</v>
          </cell>
        </row>
      </sheetData>
      <sheetData sheetId="2584">
        <row r="1">
          <cell r="C1" t="str">
            <v>F_CODE</v>
          </cell>
        </row>
      </sheetData>
      <sheetData sheetId="2585">
        <row r="1">
          <cell r="C1" t="str">
            <v>F_CODE</v>
          </cell>
        </row>
      </sheetData>
      <sheetData sheetId="2586">
        <row r="1">
          <cell r="C1" t="str">
            <v>F_CODE</v>
          </cell>
        </row>
      </sheetData>
      <sheetData sheetId="2587">
        <row r="1">
          <cell r="C1" t="str">
            <v>F_CODE</v>
          </cell>
        </row>
      </sheetData>
      <sheetData sheetId="2588">
        <row r="1">
          <cell r="C1" t="str">
            <v>F_CODE</v>
          </cell>
        </row>
      </sheetData>
      <sheetData sheetId="2589">
        <row r="1">
          <cell r="C1" t="str">
            <v>F_CODE</v>
          </cell>
        </row>
      </sheetData>
      <sheetData sheetId="2590">
        <row r="1">
          <cell r="C1" t="str">
            <v>F_CODE</v>
          </cell>
        </row>
      </sheetData>
      <sheetData sheetId="2591">
        <row r="1">
          <cell r="C1" t="str">
            <v>F_CODE</v>
          </cell>
        </row>
      </sheetData>
      <sheetData sheetId="2592">
        <row r="1">
          <cell r="C1" t="str">
            <v>F_CODE</v>
          </cell>
        </row>
      </sheetData>
      <sheetData sheetId="2593">
        <row r="1">
          <cell r="C1" t="str">
            <v>F_CODE</v>
          </cell>
        </row>
      </sheetData>
      <sheetData sheetId="2594">
        <row r="1">
          <cell r="C1" t="str">
            <v>F_CODE</v>
          </cell>
        </row>
      </sheetData>
      <sheetData sheetId="2595">
        <row r="1">
          <cell r="C1" t="str">
            <v>F_CODE</v>
          </cell>
        </row>
      </sheetData>
      <sheetData sheetId="2596">
        <row r="1">
          <cell r="C1" t="str">
            <v>F_CODE</v>
          </cell>
        </row>
      </sheetData>
      <sheetData sheetId="2597">
        <row r="1">
          <cell r="C1" t="str">
            <v>F_CODE</v>
          </cell>
        </row>
      </sheetData>
      <sheetData sheetId="2598">
        <row r="1">
          <cell r="C1" t="str">
            <v>F_CODE</v>
          </cell>
        </row>
      </sheetData>
      <sheetData sheetId="2599">
        <row r="1">
          <cell r="C1" t="str">
            <v>F_CODE</v>
          </cell>
        </row>
      </sheetData>
      <sheetData sheetId="2600">
        <row r="1">
          <cell r="C1" t="str">
            <v>F_CODE</v>
          </cell>
        </row>
      </sheetData>
      <sheetData sheetId="2601">
        <row r="1">
          <cell r="C1" t="str">
            <v>F_CODE</v>
          </cell>
        </row>
      </sheetData>
      <sheetData sheetId="2602">
        <row r="1">
          <cell r="C1" t="str">
            <v>F_CODE</v>
          </cell>
        </row>
      </sheetData>
      <sheetData sheetId="2603">
        <row r="1">
          <cell r="C1" t="str">
            <v>F_CODE</v>
          </cell>
        </row>
      </sheetData>
      <sheetData sheetId="2604">
        <row r="1">
          <cell r="C1" t="str">
            <v>F_CODE</v>
          </cell>
        </row>
      </sheetData>
      <sheetData sheetId="2605">
        <row r="1">
          <cell r="C1" t="str">
            <v>F_CODE</v>
          </cell>
        </row>
      </sheetData>
      <sheetData sheetId="2606">
        <row r="1">
          <cell r="C1" t="str">
            <v>F_CODE</v>
          </cell>
        </row>
      </sheetData>
      <sheetData sheetId="2607">
        <row r="1">
          <cell r="C1" t="str">
            <v>F_CODE</v>
          </cell>
        </row>
      </sheetData>
      <sheetData sheetId="2608">
        <row r="1">
          <cell r="C1" t="str">
            <v>F_CODE</v>
          </cell>
        </row>
      </sheetData>
      <sheetData sheetId="2609">
        <row r="1">
          <cell r="C1" t="str">
            <v>F_CODE</v>
          </cell>
        </row>
      </sheetData>
      <sheetData sheetId="2610">
        <row r="1">
          <cell r="C1" t="str">
            <v>F_CODE</v>
          </cell>
        </row>
      </sheetData>
      <sheetData sheetId="2611">
        <row r="1">
          <cell r="C1" t="str">
            <v>F_CODE</v>
          </cell>
        </row>
      </sheetData>
      <sheetData sheetId="2612">
        <row r="1">
          <cell r="C1" t="str">
            <v>F_CODE</v>
          </cell>
        </row>
      </sheetData>
      <sheetData sheetId="2613">
        <row r="1">
          <cell r="C1" t="str">
            <v>F_CODE</v>
          </cell>
        </row>
      </sheetData>
      <sheetData sheetId="2614">
        <row r="1">
          <cell r="C1" t="str">
            <v>F_CODE</v>
          </cell>
        </row>
      </sheetData>
      <sheetData sheetId="2615">
        <row r="1">
          <cell r="C1" t="str">
            <v>F_CODE</v>
          </cell>
        </row>
      </sheetData>
      <sheetData sheetId="2616">
        <row r="1">
          <cell r="C1" t="str">
            <v>F_CODE</v>
          </cell>
        </row>
      </sheetData>
      <sheetData sheetId="2617">
        <row r="1">
          <cell r="C1" t="str">
            <v>F_CODE</v>
          </cell>
        </row>
      </sheetData>
      <sheetData sheetId="2618">
        <row r="1">
          <cell r="C1" t="str">
            <v>F_CODE</v>
          </cell>
        </row>
      </sheetData>
      <sheetData sheetId="2619">
        <row r="1">
          <cell r="C1" t="str">
            <v>F_CODE</v>
          </cell>
        </row>
      </sheetData>
      <sheetData sheetId="2620">
        <row r="1">
          <cell r="C1" t="str">
            <v>F_CODE</v>
          </cell>
        </row>
      </sheetData>
      <sheetData sheetId="2621">
        <row r="1">
          <cell r="C1" t="str">
            <v>F_CODE</v>
          </cell>
        </row>
      </sheetData>
      <sheetData sheetId="2622">
        <row r="1">
          <cell r="C1" t="str">
            <v>F_CODE</v>
          </cell>
        </row>
      </sheetData>
      <sheetData sheetId="2623">
        <row r="1">
          <cell r="C1" t="str">
            <v>F_CODE</v>
          </cell>
        </row>
      </sheetData>
      <sheetData sheetId="2624">
        <row r="1">
          <cell r="C1" t="str">
            <v>F_CODE</v>
          </cell>
        </row>
      </sheetData>
      <sheetData sheetId="2625">
        <row r="1">
          <cell r="C1" t="str">
            <v>F_CODE</v>
          </cell>
        </row>
      </sheetData>
      <sheetData sheetId="2626">
        <row r="1">
          <cell r="C1" t="str">
            <v>F_CODE</v>
          </cell>
        </row>
      </sheetData>
      <sheetData sheetId="2627">
        <row r="1">
          <cell r="C1" t="str">
            <v>F_CODE</v>
          </cell>
        </row>
      </sheetData>
      <sheetData sheetId="2628">
        <row r="1">
          <cell r="C1" t="str">
            <v>F_CODE</v>
          </cell>
        </row>
      </sheetData>
      <sheetData sheetId="2629">
        <row r="1">
          <cell r="C1" t="str">
            <v>F_CODE</v>
          </cell>
        </row>
      </sheetData>
      <sheetData sheetId="2630">
        <row r="1">
          <cell r="C1" t="str">
            <v>F_CODE</v>
          </cell>
        </row>
      </sheetData>
      <sheetData sheetId="2631">
        <row r="1">
          <cell r="C1" t="str">
            <v>F_CODE</v>
          </cell>
        </row>
      </sheetData>
      <sheetData sheetId="2632">
        <row r="1">
          <cell r="C1" t="str">
            <v>F_CODE</v>
          </cell>
        </row>
      </sheetData>
      <sheetData sheetId="2633">
        <row r="1">
          <cell r="C1" t="str">
            <v>F_CODE</v>
          </cell>
        </row>
      </sheetData>
      <sheetData sheetId="2634">
        <row r="1">
          <cell r="C1" t="str">
            <v>F_CODE</v>
          </cell>
        </row>
      </sheetData>
      <sheetData sheetId="2635">
        <row r="1">
          <cell r="C1" t="str">
            <v>F_CODE</v>
          </cell>
        </row>
      </sheetData>
      <sheetData sheetId="2636">
        <row r="1">
          <cell r="C1" t="str">
            <v>F_CODE</v>
          </cell>
        </row>
      </sheetData>
      <sheetData sheetId="2637">
        <row r="1">
          <cell r="C1" t="str">
            <v>F_CODE</v>
          </cell>
        </row>
      </sheetData>
      <sheetData sheetId="2638">
        <row r="1">
          <cell r="C1" t="str">
            <v>F_CODE</v>
          </cell>
        </row>
      </sheetData>
      <sheetData sheetId="2639">
        <row r="1">
          <cell r="C1" t="str">
            <v>F_CODE</v>
          </cell>
        </row>
      </sheetData>
      <sheetData sheetId="2640">
        <row r="1">
          <cell r="C1" t="str">
            <v>F_CODE</v>
          </cell>
        </row>
      </sheetData>
      <sheetData sheetId="2641">
        <row r="1">
          <cell r="C1" t="str">
            <v>F_CODE</v>
          </cell>
        </row>
      </sheetData>
      <sheetData sheetId="2642">
        <row r="1">
          <cell r="C1" t="str">
            <v>F_CODE</v>
          </cell>
        </row>
      </sheetData>
      <sheetData sheetId="2643" refreshError="1"/>
      <sheetData sheetId="2644" refreshError="1"/>
      <sheetData sheetId="2645">
        <row r="1">
          <cell r="C1" t="str">
            <v>F_CODE</v>
          </cell>
        </row>
      </sheetData>
      <sheetData sheetId="2646">
        <row r="1">
          <cell r="C1" t="str">
            <v>F_CODE</v>
          </cell>
        </row>
      </sheetData>
      <sheetData sheetId="2647" refreshError="1"/>
      <sheetData sheetId="2648" refreshError="1"/>
      <sheetData sheetId="2649" refreshError="1"/>
      <sheetData sheetId="2650" refreshError="1"/>
      <sheetData sheetId="2651" refreshError="1"/>
      <sheetData sheetId="2652" refreshError="1"/>
      <sheetData sheetId="2653">
        <row r="1">
          <cell r="C1" t="str">
            <v>F_CODE</v>
          </cell>
        </row>
      </sheetData>
      <sheetData sheetId="2654">
        <row r="1">
          <cell r="C1" t="str">
            <v>F_CODE</v>
          </cell>
        </row>
      </sheetData>
      <sheetData sheetId="2655">
        <row r="1">
          <cell r="C1" t="str">
            <v>F_CODE</v>
          </cell>
        </row>
      </sheetData>
      <sheetData sheetId="2656">
        <row r="1">
          <cell r="C1" t="str">
            <v>F_CODE</v>
          </cell>
        </row>
      </sheetData>
      <sheetData sheetId="2657">
        <row r="1">
          <cell r="C1" t="str">
            <v>F_CODE</v>
          </cell>
        </row>
      </sheetData>
      <sheetData sheetId="2658">
        <row r="1">
          <cell r="C1" t="str">
            <v>F_CODE</v>
          </cell>
        </row>
      </sheetData>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ow r="1">
          <cell r="C1" t="str">
            <v>F_CODE</v>
          </cell>
        </row>
      </sheetData>
      <sheetData sheetId="2755">
        <row r="1">
          <cell r="C1" t="str">
            <v>F_CODE</v>
          </cell>
        </row>
      </sheetData>
      <sheetData sheetId="2756">
        <row r="1">
          <cell r="C1" t="str">
            <v>F_CODE</v>
          </cell>
        </row>
      </sheetData>
      <sheetData sheetId="2757">
        <row r="1">
          <cell r="C1" t="str">
            <v>F_CODE</v>
          </cell>
        </row>
      </sheetData>
      <sheetData sheetId="2758">
        <row r="1">
          <cell r="C1" t="str">
            <v>F_CODE</v>
          </cell>
        </row>
      </sheetData>
      <sheetData sheetId="2759">
        <row r="1">
          <cell r="C1" t="str">
            <v>F_CODE</v>
          </cell>
        </row>
      </sheetData>
      <sheetData sheetId="2760">
        <row r="1">
          <cell r="C1" t="str">
            <v>F_CODE</v>
          </cell>
        </row>
      </sheetData>
      <sheetData sheetId="2761">
        <row r="1">
          <cell r="C1" t="str">
            <v>F_CODE</v>
          </cell>
        </row>
      </sheetData>
      <sheetData sheetId="2762">
        <row r="1">
          <cell r="C1" t="str">
            <v>F_CODE</v>
          </cell>
        </row>
      </sheetData>
      <sheetData sheetId="2763">
        <row r="1">
          <cell r="C1" t="str">
            <v>F_CODE</v>
          </cell>
        </row>
      </sheetData>
      <sheetData sheetId="2764">
        <row r="1">
          <cell r="C1" t="str">
            <v>F_CODE</v>
          </cell>
        </row>
      </sheetData>
      <sheetData sheetId="2765">
        <row r="1">
          <cell r="C1" t="str">
            <v>F_CODE</v>
          </cell>
        </row>
      </sheetData>
      <sheetData sheetId="2766">
        <row r="1">
          <cell r="C1" t="str">
            <v>F_CODE</v>
          </cell>
        </row>
      </sheetData>
      <sheetData sheetId="2767">
        <row r="1">
          <cell r="C1" t="str">
            <v>F_CODE</v>
          </cell>
        </row>
      </sheetData>
      <sheetData sheetId="2768">
        <row r="1">
          <cell r="C1" t="str">
            <v>F_CODE</v>
          </cell>
        </row>
      </sheetData>
      <sheetData sheetId="2769">
        <row r="1">
          <cell r="C1" t="str">
            <v>F_CODE</v>
          </cell>
        </row>
      </sheetData>
      <sheetData sheetId="2770">
        <row r="1">
          <cell r="C1" t="str">
            <v>F_CODE</v>
          </cell>
        </row>
      </sheetData>
      <sheetData sheetId="2771">
        <row r="1">
          <cell r="C1" t="str">
            <v>F_CODE</v>
          </cell>
        </row>
      </sheetData>
      <sheetData sheetId="2772">
        <row r="1">
          <cell r="C1" t="str">
            <v>F_CODE</v>
          </cell>
        </row>
      </sheetData>
      <sheetData sheetId="2773">
        <row r="1">
          <cell r="C1" t="str">
            <v>F_CODE</v>
          </cell>
        </row>
      </sheetData>
      <sheetData sheetId="2774">
        <row r="1">
          <cell r="C1" t="str">
            <v>F_CODE</v>
          </cell>
        </row>
      </sheetData>
      <sheetData sheetId="2775">
        <row r="1">
          <cell r="C1" t="str">
            <v>F_CODE</v>
          </cell>
        </row>
      </sheetData>
      <sheetData sheetId="2776">
        <row r="1">
          <cell r="C1" t="str">
            <v>F_CODE</v>
          </cell>
        </row>
      </sheetData>
      <sheetData sheetId="2777">
        <row r="1">
          <cell r="C1" t="str">
            <v>F_CODE</v>
          </cell>
        </row>
      </sheetData>
      <sheetData sheetId="2778">
        <row r="1">
          <cell r="C1" t="str">
            <v>F_CODE</v>
          </cell>
        </row>
      </sheetData>
      <sheetData sheetId="2779">
        <row r="1">
          <cell r="C1" t="str">
            <v>F_CODE</v>
          </cell>
        </row>
      </sheetData>
      <sheetData sheetId="2780">
        <row r="1">
          <cell r="C1" t="str">
            <v>F_CODE</v>
          </cell>
        </row>
      </sheetData>
      <sheetData sheetId="2781">
        <row r="1">
          <cell r="C1" t="str">
            <v>F_CODE</v>
          </cell>
        </row>
      </sheetData>
      <sheetData sheetId="2782">
        <row r="1">
          <cell r="C1" t="str">
            <v>F_CODE</v>
          </cell>
        </row>
      </sheetData>
      <sheetData sheetId="2783">
        <row r="1">
          <cell r="C1" t="str">
            <v>F_CODE</v>
          </cell>
        </row>
      </sheetData>
      <sheetData sheetId="2784">
        <row r="1">
          <cell r="C1" t="str">
            <v>F_CODE</v>
          </cell>
        </row>
      </sheetData>
      <sheetData sheetId="2785">
        <row r="1">
          <cell r="C1" t="str">
            <v>F_CODE</v>
          </cell>
        </row>
      </sheetData>
      <sheetData sheetId="2786">
        <row r="1">
          <cell r="C1" t="str">
            <v>F_CODE</v>
          </cell>
        </row>
      </sheetData>
      <sheetData sheetId="2787">
        <row r="1">
          <cell r="C1" t="str">
            <v>F_CODE</v>
          </cell>
        </row>
      </sheetData>
      <sheetData sheetId="2788">
        <row r="1">
          <cell r="C1" t="str">
            <v>F_CODE</v>
          </cell>
        </row>
      </sheetData>
      <sheetData sheetId="2789">
        <row r="1">
          <cell r="C1" t="str">
            <v>F_CODE</v>
          </cell>
        </row>
      </sheetData>
      <sheetData sheetId="2790">
        <row r="1">
          <cell r="C1" t="str">
            <v>F_CODE</v>
          </cell>
        </row>
      </sheetData>
      <sheetData sheetId="2791">
        <row r="1">
          <cell r="C1" t="str">
            <v>F_CODE</v>
          </cell>
        </row>
      </sheetData>
      <sheetData sheetId="2792">
        <row r="1">
          <cell r="C1" t="str">
            <v>F_CODE</v>
          </cell>
        </row>
      </sheetData>
      <sheetData sheetId="2793">
        <row r="1">
          <cell r="C1" t="str">
            <v>F_CODE</v>
          </cell>
        </row>
      </sheetData>
      <sheetData sheetId="2794">
        <row r="1">
          <cell r="C1" t="str">
            <v>F_CODE</v>
          </cell>
        </row>
      </sheetData>
      <sheetData sheetId="2795">
        <row r="1">
          <cell r="C1" t="str">
            <v>F_CODE</v>
          </cell>
        </row>
      </sheetData>
      <sheetData sheetId="2796">
        <row r="1">
          <cell r="C1" t="str">
            <v>F_CODE</v>
          </cell>
        </row>
      </sheetData>
      <sheetData sheetId="2797">
        <row r="1">
          <cell r="C1" t="str">
            <v>F_CODE</v>
          </cell>
        </row>
      </sheetData>
      <sheetData sheetId="2798">
        <row r="1">
          <cell r="C1" t="str">
            <v>F_CODE</v>
          </cell>
        </row>
      </sheetData>
      <sheetData sheetId="2799">
        <row r="1">
          <cell r="C1" t="str">
            <v>F_CODE</v>
          </cell>
        </row>
      </sheetData>
      <sheetData sheetId="2800">
        <row r="1">
          <cell r="C1" t="str">
            <v>F_CODE</v>
          </cell>
        </row>
      </sheetData>
      <sheetData sheetId="2801">
        <row r="1">
          <cell r="C1" t="str">
            <v>F_CODE</v>
          </cell>
        </row>
      </sheetData>
      <sheetData sheetId="2802">
        <row r="1">
          <cell r="C1" t="str">
            <v>F_CODE</v>
          </cell>
        </row>
      </sheetData>
      <sheetData sheetId="2803">
        <row r="1">
          <cell r="C1" t="str">
            <v>F_CODE</v>
          </cell>
        </row>
      </sheetData>
      <sheetData sheetId="2804">
        <row r="1">
          <cell r="C1" t="str">
            <v>F_CODE</v>
          </cell>
        </row>
      </sheetData>
      <sheetData sheetId="2805">
        <row r="1">
          <cell r="C1" t="str">
            <v>F_CODE</v>
          </cell>
        </row>
      </sheetData>
      <sheetData sheetId="2806">
        <row r="1">
          <cell r="C1" t="str">
            <v>F_CODE</v>
          </cell>
        </row>
      </sheetData>
      <sheetData sheetId="2807">
        <row r="1">
          <cell r="C1" t="str">
            <v>F_CODE</v>
          </cell>
        </row>
      </sheetData>
      <sheetData sheetId="2808">
        <row r="1">
          <cell r="C1" t="str">
            <v>F_CODE</v>
          </cell>
        </row>
      </sheetData>
      <sheetData sheetId="2809">
        <row r="1">
          <cell r="C1" t="str">
            <v>F_CODE</v>
          </cell>
        </row>
      </sheetData>
      <sheetData sheetId="2810">
        <row r="1">
          <cell r="C1" t="str">
            <v>F_CODE</v>
          </cell>
        </row>
      </sheetData>
      <sheetData sheetId="2811">
        <row r="1">
          <cell r="C1" t="str">
            <v>F_CODE</v>
          </cell>
        </row>
      </sheetData>
      <sheetData sheetId="2812">
        <row r="1">
          <cell r="C1" t="str">
            <v>F_CODE</v>
          </cell>
        </row>
      </sheetData>
      <sheetData sheetId="2813">
        <row r="1">
          <cell r="C1" t="str">
            <v>F_CODE</v>
          </cell>
        </row>
      </sheetData>
      <sheetData sheetId="2814">
        <row r="1">
          <cell r="C1" t="str">
            <v>F_CODE</v>
          </cell>
        </row>
      </sheetData>
      <sheetData sheetId="2815">
        <row r="1">
          <cell r="C1" t="str">
            <v>F_CODE</v>
          </cell>
        </row>
      </sheetData>
      <sheetData sheetId="2816">
        <row r="1">
          <cell r="C1" t="str">
            <v>F_CODE</v>
          </cell>
        </row>
      </sheetData>
      <sheetData sheetId="2817">
        <row r="1">
          <cell r="C1" t="str">
            <v>F_CODE</v>
          </cell>
        </row>
      </sheetData>
      <sheetData sheetId="2818">
        <row r="1">
          <cell r="C1" t="str">
            <v>F_CODE</v>
          </cell>
        </row>
      </sheetData>
      <sheetData sheetId="2819">
        <row r="1">
          <cell r="C1" t="str">
            <v>F_CODE</v>
          </cell>
        </row>
      </sheetData>
      <sheetData sheetId="2820">
        <row r="1">
          <cell r="C1" t="str">
            <v>F_CODE</v>
          </cell>
        </row>
      </sheetData>
      <sheetData sheetId="2821">
        <row r="1">
          <cell r="C1" t="str">
            <v>F_CODE</v>
          </cell>
        </row>
      </sheetData>
      <sheetData sheetId="2822">
        <row r="1">
          <cell r="C1" t="str">
            <v>F_CODE</v>
          </cell>
        </row>
      </sheetData>
      <sheetData sheetId="2823">
        <row r="1">
          <cell r="C1" t="str">
            <v>F_CODE</v>
          </cell>
        </row>
      </sheetData>
      <sheetData sheetId="2824">
        <row r="1">
          <cell r="C1" t="str">
            <v>F_CODE</v>
          </cell>
        </row>
      </sheetData>
      <sheetData sheetId="2825">
        <row r="1">
          <cell r="C1" t="str">
            <v>F_CODE</v>
          </cell>
        </row>
      </sheetData>
      <sheetData sheetId="2826">
        <row r="1">
          <cell r="C1" t="str">
            <v>F_CODE</v>
          </cell>
        </row>
      </sheetData>
      <sheetData sheetId="2827">
        <row r="1">
          <cell r="C1" t="str">
            <v>F_CODE</v>
          </cell>
        </row>
      </sheetData>
      <sheetData sheetId="2828">
        <row r="1">
          <cell r="C1" t="str">
            <v>F_CODE</v>
          </cell>
        </row>
      </sheetData>
      <sheetData sheetId="2829">
        <row r="1">
          <cell r="C1" t="str">
            <v>F_CODE</v>
          </cell>
        </row>
      </sheetData>
      <sheetData sheetId="2830">
        <row r="1">
          <cell r="C1" t="str">
            <v>F_CODE</v>
          </cell>
        </row>
      </sheetData>
      <sheetData sheetId="2831">
        <row r="1">
          <cell r="C1" t="str">
            <v>F_CODE</v>
          </cell>
        </row>
      </sheetData>
      <sheetData sheetId="2832">
        <row r="1">
          <cell r="C1" t="str">
            <v>F_CODE</v>
          </cell>
        </row>
      </sheetData>
      <sheetData sheetId="2833">
        <row r="1">
          <cell r="C1" t="str">
            <v>F_CODE</v>
          </cell>
        </row>
      </sheetData>
      <sheetData sheetId="2834">
        <row r="1">
          <cell r="C1" t="str">
            <v>F_CODE</v>
          </cell>
        </row>
      </sheetData>
      <sheetData sheetId="2835">
        <row r="1">
          <cell r="C1" t="str">
            <v>F_CODE</v>
          </cell>
        </row>
      </sheetData>
      <sheetData sheetId="2836">
        <row r="1">
          <cell r="C1" t="str">
            <v>F_CODE</v>
          </cell>
        </row>
      </sheetData>
      <sheetData sheetId="2837">
        <row r="1">
          <cell r="C1" t="str">
            <v>F_CODE</v>
          </cell>
        </row>
      </sheetData>
      <sheetData sheetId="2838">
        <row r="1">
          <cell r="C1" t="str">
            <v>F_CODE</v>
          </cell>
        </row>
      </sheetData>
      <sheetData sheetId="2839">
        <row r="1">
          <cell r="C1" t="str">
            <v>F_CODE</v>
          </cell>
        </row>
      </sheetData>
      <sheetData sheetId="2840">
        <row r="1">
          <cell r="C1" t="str">
            <v>F_CODE</v>
          </cell>
        </row>
      </sheetData>
      <sheetData sheetId="2841">
        <row r="1">
          <cell r="C1" t="str">
            <v>F_CODE</v>
          </cell>
        </row>
      </sheetData>
      <sheetData sheetId="2842">
        <row r="1">
          <cell r="C1" t="str">
            <v>F_CODE</v>
          </cell>
        </row>
      </sheetData>
      <sheetData sheetId="2843">
        <row r="1">
          <cell r="C1" t="str">
            <v>F_CODE</v>
          </cell>
        </row>
      </sheetData>
      <sheetData sheetId="2844">
        <row r="1">
          <cell r="C1" t="str">
            <v>F_CODE</v>
          </cell>
        </row>
      </sheetData>
      <sheetData sheetId="2845">
        <row r="1">
          <cell r="C1" t="str">
            <v>F_CODE</v>
          </cell>
        </row>
      </sheetData>
      <sheetData sheetId="2846">
        <row r="1">
          <cell r="C1" t="str">
            <v>F_CODE</v>
          </cell>
        </row>
      </sheetData>
      <sheetData sheetId="2847">
        <row r="1">
          <cell r="C1" t="str">
            <v>F_CODE</v>
          </cell>
        </row>
      </sheetData>
      <sheetData sheetId="2848">
        <row r="1">
          <cell r="C1" t="str">
            <v>F_CODE</v>
          </cell>
        </row>
      </sheetData>
      <sheetData sheetId="2849">
        <row r="1">
          <cell r="C1" t="str">
            <v>F_CODE</v>
          </cell>
        </row>
      </sheetData>
      <sheetData sheetId="2850">
        <row r="1">
          <cell r="C1" t="str">
            <v>F_CODE</v>
          </cell>
        </row>
      </sheetData>
      <sheetData sheetId="2851">
        <row r="1">
          <cell r="C1" t="str">
            <v>F_CODE</v>
          </cell>
        </row>
      </sheetData>
      <sheetData sheetId="2852">
        <row r="1">
          <cell r="C1" t="str">
            <v>F_CODE</v>
          </cell>
        </row>
      </sheetData>
      <sheetData sheetId="2853">
        <row r="1">
          <cell r="C1" t="str">
            <v>F_CODE</v>
          </cell>
        </row>
      </sheetData>
      <sheetData sheetId="2854">
        <row r="1">
          <cell r="C1" t="str">
            <v>F_CODE</v>
          </cell>
        </row>
      </sheetData>
      <sheetData sheetId="2855">
        <row r="1">
          <cell r="C1" t="str">
            <v>F_CODE</v>
          </cell>
        </row>
      </sheetData>
      <sheetData sheetId="2856">
        <row r="1">
          <cell r="C1" t="str">
            <v>F_CODE</v>
          </cell>
        </row>
      </sheetData>
      <sheetData sheetId="2857">
        <row r="1">
          <cell r="C1" t="str">
            <v>F_CODE</v>
          </cell>
        </row>
      </sheetData>
      <sheetData sheetId="2858">
        <row r="1">
          <cell r="C1" t="str">
            <v>F_CODE</v>
          </cell>
        </row>
      </sheetData>
      <sheetData sheetId="2859">
        <row r="1">
          <cell r="C1" t="str">
            <v>F_CODE</v>
          </cell>
        </row>
      </sheetData>
      <sheetData sheetId="2860">
        <row r="1">
          <cell r="C1" t="str">
            <v>F_CODE</v>
          </cell>
        </row>
      </sheetData>
      <sheetData sheetId="2861">
        <row r="1">
          <cell r="C1" t="str">
            <v>F_CODE</v>
          </cell>
        </row>
      </sheetData>
      <sheetData sheetId="2862">
        <row r="1">
          <cell r="C1" t="str">
            <v>F_CODE</v>
          </cell>
        </row>
      </sheetData>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ow r="1">
          <cell r="C1" t="str">
            <v>F_CODE</v>
          </cell>
        </row>
      </sheetData>
      <sheetData sheetId="2926">
        <row r="1">
          <cell r="C1" t="str">
            <v>F_CODE</v>
          </cell>
        </row>
      </sheetData>
      <sheetData sheetId="2927">
        <row r="1">
          <cell r="C1" t="str">
            <v>F_CODE</v>
          </cell>
        </row>
      </sheetData>
      <sheetData sheetId="2928">
        <row r="1">
          <cell r="C1" t="str">
            <v>F_CODE</v>
          </cell>
        </row>
      </sheetData>
      <sheetData sheetId="2929">
        <row r="1">
          <cell r="C1" t="str">
            <v>F_CODE</v>
          </cell>
        </row>
      </sheetData>
      <sheetData sheetId="2930">
        <row r="1">
          <cell r="C1" t="str">
            <v>F_CODE</v>
          </cell>
        </row>
      </sheetData>
      <sheetData sheetId="2931">
        <row r="1">
          <cell r="C1" t="str">
            <v>F_CODE</v>
          </cell>
        </row>
      </sheetData>
      <sheetData sheetId="2932">
        <row r="1">
          <cell r="C1" t="str">
            <v>F_CODE</v>
          </cell>
        </row>
      </sheetData>
      <sheetData sheetId="2933">
        <row r="1">
          <cell r="C1" t="str">
            <v>F_CODE</v>
          </cell>
        </row>
      </sheetData>
      <sheetData sheetId="2934">
        <row r="1">
          <cell r="C1" t="str">
            <v>F_CODE</v>
          </cell>
        </row>
      </sheetData>
      <sheetData sheetId="2935">
        <row r="1">
          <cell r="C1" t="str">
            <v>F_CODE</v>
          </cell>
        </row>
      </sheetData>
      <sheetData sheetId="2936">
        <row r="1">
          <cell r="C1" t="str">
            <v>F_CODE</v>
          </cell>
        </row>
      </sheetData>
      <sheetData sheetId="2937">
        <row r="1">
          <cell r="C1" t="str">
            <v>F_CODE</v>
          </cell>
        </row>
      </sheetData>
      <sheetData sheetId="2938">
        <row r="1">
          <cell r="C1" t="str">
            <v>F_CODE</v>
          </cell>
        </row>
      </sheetData>
      <sheetData sheetId="2939">
        <row r="1">
          <cell r="C1" t="str">
            <v>F_CODE</v>
          </cell>
        </row>
      </sheetData>
      <sheetData sheetId="2940">
        <row r="1">
          <cell r="C1" t="str">
            <v>F_CODE</v>
          </cell>
        </row>
      </sheetData>
      <sheetData sheetId="2941">
        <row r="1">
          <cell r="C1" t="str">
            <v>F_CODE</v>
          </cell>
        </row>
      </sheetData>
      <sheetData sheetId="2942">
        <row r="1">
          <cell r="C1" t="str">
            <v>F_CODE</v>
          </cell>
        </row>
      </sheetData>
      <sheetData sheetId="2943">
        <row r="1">
          <cell r="C1" t="str">
            <v>F_CODE</v>
          </cell>
        </row>
      </sheetData>
      <sheetData sheetId="2944">
        <row r="1">
          <cell r="C1" t="str">
            <v>F_CODE</v>
          </cell>
        </row>
      </sheetData>
      <sheetData sheetId="2945">
        <row r="1">
          <cell r="C1" t="str">
            <v>F_CODE</v>
          </cell>
        </row>
      </sheetData>
      <sheetData sheetId="2946">
        <row r="1">
          <cell r="C1" t="str">
            <v>F_CODE</v>
          </cell>
        </row>
      </sheetData>
      <sheetData sheetId="2947">
        <row r="1">
          <cell r="C1" t="str">
            <v>F_CODE</v>
          </cell>
        </row>
      </sheetData>
      <sheetData sheetId="2948">
        <row r="1">
          <cell r="C1" t="str">
            <v>F_CODE</v>
          </cell>
        </row>
      </sheetData>
      <sheetData sheetId="2949">
        <row r="1">
          <cell r="C1" t="str">
            <v>F_CODE</v>
          </cell>
        </row>
      </sheetData>
      <sheetData sheetId="2950">
        <row r="1">
          <cell r="C1" t="str">
            <v>F_CODE</v>
          </cell>
        </row>
      </sheetData>
      <sheetData sheetId="2951">
        <row r="1">
          <cell r="C1" t="str">
            <v>F_CODE</v>
          </cell>
        </row>
      </sheetData>
      <sheetData sheetId="2952">
        <row r="1">
          <cell r="C1" t="str">
            <v>F_CODE</v>
          </cell>
        </row>
      </sheetData>
      <sheetData sheetId="2953">
        <row r="1">
          <cell r="C1" t="str">
            <v>F_CODE</v>
          </cell>
        </row>
      </sheetData>
      <sheetData sheetId="2954">
        <row r="1">
          <cell r="C1" t="str">
            <v>F_CODE</v>
          </cell>
        </row>
      </sheetData>
      <sheetData sheetId="2955">
        <row r="1">
          <cell r="C1" t="str">
            <v>F_CODE</v>
          </cell>
        </row>
      </sheetData>
      <sheetData sheetId="2956">
        <row r="1">
          <cell r="C1" t="str">
            <v>F_CODE</v>
          </cell>
        </row>
      </sheetData>
      <sheetData sheetId="2957">
        <row r="1">
          <cell r="C1" t="str">
            <v>F_CODE</v>
          </cell>
        </row>
      </sheetData>
      <sheetData sheetId="2958">
        <row r="1">
          <cell r="C1" t="str">
            <v>F_CODE</v>
          </cell>
        </row>
      </sheetData>
      <sheetData sheetId="2959">
        <row r="1">
          <cell r="C1" t="str">
            <v>F_CODE</v>
          </cell>
        </row>
      </sheetData>
      <sheetData sheetId="2960">
        <row r="1">
          <cell r="C1" t="str">
            <v>F_CODE</v>
          </cell>
        </row>
      </sheetData>
      <sheetData sheetId="2961">
        <row r="1">
          <cell r="C1" t="str">
            <v>F_CODE</v>
          </cell>
        </row>
      </sheetData>
      <sheetData sheetId="2962">
        <row r="1">
          <cell r="C1" t="str">
            <v>F_CODE</v>
          </cell>
        </row>
      </sheetData>
      <sheetData sheetId="2963">
        <row r="1">
          <cell r="C1" t="str">
            <v>F_CODE</v>
          </cell>
        </row>
      </sheetData>
      <sheetData sheetId="2964">
        <row r="1">
          <cell r="C1" t="str">
            <v>F_CODE</v>
          </cell>
        </row>
      </sheetData>
      <sheetData sheetId="2965">
        <row r="1">
          <cell r="C1" t="str">
            <v>F_CODE</v>
          </cell>
        </row>
      </sheetData>
      <sheetData sheetId="2966">
        <row r="1">
          <cell r="C1" t="str">
            <v>F_CODE</v>
          </cell>
        </row>
      </sheetData>
      <sheetData sheetId="2967">
        <row r="1">
          <cell r="C1" t="str">
            <v>F_CODE</v>
          </cell>
        </row>
      </sheetData>
      <sheetData sheetId="2968">
        <row r="1">
          <cell r="C1" t="str">
            <v>F_CODE</v>
          </cell>
        </row>
      </sheetData>
      <sheetData sheetId="2969">
        <row r="1">
          <cell r="C1" t="str">
            <v>F_CODE</v>
          </cell>
        </row>
      </sheetData>
      <sheetData sheetId="2970">
        <row r="1">
          <cell r="C1" t="str">
            <v>F_CODE</v>
          </cell>
        </row>
      </sheetData>
      <sheetData sheetId="2971">
        <row r="1">
          <cell r="C1" t="str">
            <v>F_CODE</v>
          </cell>
        </row>
      </sheetData>
      <sheetData sheetId="2972">
        <row r="1">
          <cell r="C1" t="str">
            <v>F_CODE</v>
          </cell>
        </row>
      </sheetData>
      <sheetData sheetId="2973">
        <row r="1">
          <cell r="C1" t="str">
            <v>F_CODE</v>
          </cell>
        </row>
      </sheetData>
      <sheetData sheetId="2974">
        <row r="1">
          <cell r="C1" t="str">
            <v>F_CODE</v>
          </cell>
        </row>
      </sheetData>
      <sheetData sheetId="2975">
        <row r="1">
          <cell r="C1" t="str">
            <v>F_CODE</v>
          </cell>
        </row>
      </sheetData>
      <sheetData sheetId="2976">
        <row r="1">
          <cell r="C1" t="str">
            <v>F_CODE</v>
          </cell>
        </row>
      </sheetData>
      <sheetData sheetId="2977">
        <row r="1">
          <cell r="C1" t="str">
            <v>F_CODE</v>
          </cell>
        </row>
      </sheetData>
      <sheetData sheetId="2978">
        <row r="1">
          <cell r="C1" t="str">
            <v>F_CODE</v>
          </cell>
        </row>
      </sheetData>
      <sheetData sheetId="2979">
        <row r="1">
          <cell r="C1" t="str">
            <v>F_CODE</v>
          </cell>
        </row>
      </sheetData>
      <sheetData sheetId="2980">
        <row r="1">
          <cell r="C1" t="str">
            <v>F_CODE</v>
          </cell>
        </row>
      </sheetData>
      <sheetData sheetId="2981">
        <row r="1">
          <cell r="C1" t="str">
            <v>F_CODE</v>
          </cell>
        </row>
      </sheetData>
      <sheetData sheetId="2982">
        <row r="1">
          <cell r="C1" t="str">
            <v>F_CODE</v>
          </cell>
        </row>
      </sheetData>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row r="1">
          <cell r="C1" t="str">
            <v>F_CODE</v>
          </cell>
        </row>
      </sheetData>
      <sheetData sheetId="2989">
        <row r="1">
          <cell r="C1" t="str">
            <v>F_CODE</v>
          </cell>
        </row>
      </sheetData>
      <sheetData sheetId="2990">
        <row r="1">
          <cell r="C1" t="str">
            <v>F_CODE</v>
          </cell>
        </row>
      </sheetData>
      <sheetData sheetId="2991">
        <row r="1">
          <cell r="C1" t="str">
            <v>F_CODE</v>
          </cell>
        </row>
      </sheetData>
      <sheetData sheetId="2992">
        <row r="1">
          <cell r="C1" t="str">
            <v>F_CODE</v>
          </cell>
        </row>
      </sheetData>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row r="1">
          <cell r="C1" t="str">
            <v>F_CODE</v>
          </cell>
        </row>
      </sheetData>
      <sheetData sheetId="3000">
        <row r="1">
          <cell r="C1" t="str">
            <v>F_CODE</v>
          </cell>
        </row>
      </sheetData>
      <sheetData sheetId="3001">
        <row r="1">
          <cell r="C1" t="str">
            <v>F_CODE</v>
          </cell>
        </row>
      </sheetData>
      <sheetData sheetId="3002">
        <row r="1">
          <cell r="C1" t="str">
            <v>F_CODE</v>
          </cell>
        </row>
      </sheetData>
      <sheetData sheetId="3003">
        <row r="1">
          <cell r="C1" t="str">
            <v>F_CODE</v>
          </cell>
        </row>
      </sheetData>
      <sheetData sheetId="3004">
        <row r="1">
          <cell r="C1" t="str">
            <v>F_CODE</v>
          </cell>
        </row>
      </sheetData>
      <sheetData sheetId="3005">
        <row r="1">
          <cell r="C1" t="str">
            <v>F_CODE</v>
          </cell>
        </row>
      </sheetData>
      <sheetData sheetId="3006">
        <row r="1">
          <cell r="C1" t="str">
            <v>F_CODE</v>
          </cell>
        </row>
      </sheetData>
      <sheetData sheetId="3007">
        <row r="1">
          <cell r="C1" t="str">
            <v>F_CODE</v>
          </cell>
        </row>
      </sheetData>
      <sheetData sheetId="3008">
        <row r="1">
          <cell r="C1" t="str">
            <v>F_CODE</v>
          </cell>
        </row>
      </sheetData>
      <sheetData sheetId="3009">
        <row r="1">
          <cell r="C1" t="str">
            <v>F_CODE</v>
          </cell>
        </row>
      </sheetData>
      <sheetData sheetId="3010">
        <row r="1">
          <cell r="C1" t="str">
            <v>F_CODE</v>
          </cell>
        </row>
      </sheetData>
      <sheetData sheetId="3011">
        <row r="1">
          <cell r="C1" t="str">
            <v>F_CODE</v>
          </cell>
        </row>
      </sheetData>
      <sheetData sheetId="3012">
        <row r="1">
          <cell r="C1" t="str">
            <v>F_CODE</v>
          </cell>
        </row>
      </sheetData>
      <sheetData sheetId="3013">
        <row r="1">
          <cell r="C1" t="str">
            <v>F_CODE</v>
          </cell>
        </row>
      </sheetData>
      <sheetData sheetId="3014">
        <row r="1">
          <cell r="C1" t="str">
            <v>F_CODE</v>
          </cell>
        </row>
      </sheetData>
      <sheetData sheetId="3015">
        <row r="1">
          <cell r="C1" t="str">
            <v>F_CODE</v>
          </cell>
        </row>
      </sheetData>
      <sheetData sheetId="3016">
        <row r="1">
          <cell r="C1" t="str">
            <v>F_CODE</v>
          </cell>
        </row>
      </sheetData>
      <sheetData sheetId="3017">
        <row r="1">
          <cell r="C1" t="str">
            <v>F_CODE</v>
          </cell>
        </row>
      </sheetData>
      <sheetData sheetId="3018">
        <row r="1">
          <cell r="C1" t="str">
            <v>F_CODE</v>
          </cell>
        </row>
      </sheetData>
      <sheetData sheetId="3019">
        <row r="1">
          <cell r="C1" t="str">
            <v>F_CODE</v>
          </cell>
        </row>
      </sheetData>
      <sheetData sheetId="3020">
        <row r="1">
          <cell r="C1" t="str">
            <v>F_CODE</v>
          </cell>
        </row>
      </sheetData>
      <sheetData sheetId="3021">
        <row r="1">
          <cell r="C1" t="str">
            <v>F_CODE</v>
          </cell>
        </row>
      </sheetData>
      <sheetData sheetId="3022">
        <row r="1">
          <cell r="C1" t="str">
            <v>F_CODE</v>
          </cell>
        </row>
      </sheetData>
      <sheetData sheetId="3023">
        <row r="1">
          <cell r="C1" t="str">
            <v>F_CODE</v>
          </cell>
        </row>
      </sheetData>
      <sheetData sheetId="3024">
        <row r="1">
          <cell r="C1" t="str">
            <v>F_CODE</v>
          </cell>
        </row>
      </sheetData>
      <sheetData sheetId="3025">
        <row r="1">
          <cell r="C1" t="str">
            <v>F_CODE</v>
          </cell>
        </row>
      </sheetData>
      <sheetData sheetId="3026">
        <row r="1">
          <cell r="C1" t="str">
            <v>F_CODE</v>
          </cell>
        </row>
      </sheetData>
      <sheetData sheetId="3027">
        <row r="1">
          <cell r="C1" t="str">
            <v>F_CODE</v>
          </cell>
        </row>
      </sheetData>
      <sheetData sheetId="3028">
        <row r="1">
          <cell r="C1" t="str">
            <v>F_CODE</v>
          </cell>
        </row>
      </sheetData>
      <sheetData sheetId="3029">
        <row r="1">
          <cell r="C1" t="str">
            <v>F_CODE</v>
          </cell>
        </row>
      </sheetData>
      <sheetData sheetId="3030">
        <row r="1">
          <cell r="C1" t="str">
            <v>F_CODE</v>
          </cell>
        </row>
      </sheetData>
      <sheetData sheetId="3031">
        <row r="1">
          <cell r="C1" t="str">
            <v>F_CODE</v>
          </cell>
        </row>
      </sheetData>
      <sheetData sheetId="3032">
        <row r="1">
          <cell r="C1" t="str">
            <v>F_CODE</v>
          </cell>
        </row>
      </sheetData>
      <sheetData sheetId="3033">
        <row r="1">
          <cell r="C1" t="str">
            <v>F_CODE</v>
          </cell>
        </row>
      </sheetData>
      <sheetData sheetId="3034">
        <row r="1">
          <cell r="C1" t="str">
            <v>F_CODE</v>
          </cell>
        </row>
      </sheetData>
      <sheetData sheetId="3035">
        <row r="1">
          <cell r="C1" t="str">
            <v>F_CODE</v>
          </cell>
        </row>
      </sheetData>
      <sheetData sheetId="3036">
        <row r="1">
          <cell r="C1" t="str">
            <v>F_CODE</v>
          </cell>
        </row>
      </sheetData>
      <sheetData sheetId="3037">
        <row r="1">
          <cell r="C1" t="str">
            <v>F_CODE</v>
          </cell>
        </row>
      </sheetData>
      <sheetData sheetId="3038">
        <row r="1">
          <cell r="C1" t="str">
            <v>F_CODE</v>
          </cell>
        </row>
      </sheetData>
      <sheetData sheetId="3039">
        <row r="1">
          <cell r="C1" t="str">
            <v>F_CODE</v>
          </cell>
        </row>
      </sheetData>
      <sheetData sheetId="3040">
        <row r="1">
          <cell r="C1" t="str">
            <v>F_CODE</v>
          </cell>
        </row>
      </sheetData>
      <sheetData sheetId="3041">
        <row r="1">
          <cell r="C1" t="str">
            <v>F_CODE</v>
          </cell>
        </row>
      </sheetData>
      <sheetData sheetId="3042">
        <row r="1">
          <cell r="C1" t="str">
            <v>F_CODE</v>
          </cell>
        </row>
      </sheetData>
      <sheetData sheetId="3043">
        <row r="1">
          <cell r="C1" t="str">
            <v>F_CODE</v>
          </cell>
        </row>
      </sheetData>
      <sheetData sheetId="3044">
        <row r="1">
          <cell r="C1" t="str">
            <v>F_CODE</v>
          </cell>
        </row>
      </sheetData>
      <sheetData sheetId="3045">
        <row r="1">
          <cell r="C1" t="str">
            <v>F_CODE</v>
          </cell>
        </row>
      </sheetData>
      <sheetData sheetId="3046">
        <row r="1">
          <cell r="C1" t="str">
            <v>F_CODE</v>
          </cell>
        </row>
      </sheetData>
      <sheetData sheetId="3047">
        <row r="1">
          <cell r="C1" t="str">
            <v>F_CODE</v>
          </cell>
        </row>
      </sheetData>
      <sheetData sheetId="3048">
        <row r="1">
          <cell r="C1" t="str">
            <v>F_CODE</v>
          </cell>
        </row>
      </sheetData>
      <sheetData sheetId="3049">
        <row r="1">
          <cell r="C1" t="str">
            <v>F_CODE</v>
          </cell>
        </row>
      </sheetData>
      <sheetData sheetId="3050">
        <row r="1">
          <cell r="C1" t="str">
            <v>F_CODE</v>
          </cell>
        </row>
      </sheetData>
      <sheetData sheetId="3051">
        <row r="1">
          <cell r="C1" t="str">
            <v>F_CODE</v>
          </cell>
        </row>
      </sheetData>
      <sheetData sheetId="3052">
        <row r="1">
          <cell r="C1" t="str">
            <v>F_CODE</v>
          </cell>
        </row>
      </sheetData>
      <sheetData sheetId="3053">
        <row r="1">
          <cell r="C1" t="str">
            <v>F_CODE</v>
          </cell>
        </row>
      </sheetData>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ow r="1">
          <cell r="C1" t="str">
            <v>F_CODE</v>
          </cell>
        </row>
      </sheetData>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ow r="1">
          <cell r="C1" t="str">
            <v>F_CODE</v>
          </cell>
        </row>
      </sheetData>
      <sheetData sheetId="3105">
        <row r="1">
          <cell r="C1" t="str">
            <v>F_CODE</v>
          </cell>
        </row>
      </sheetData>
      <sheetData sheetId="3106">
        <row r="1">
          <cell r="C1" t="str">
            <v>F_CODE</v>
          </cell>
        </row>
      </sheetData>
      <sheetData sheetId="3107">
        <row r="1">
          <cell r="C1" t="str">
            <v>F_CODE</v>
          </cell>
        </row>
      </sheetData>
      <sheetData sheetId="3108">
        <row r="1">
          <cell r="C1" t="str">
            <v>F_CODE</v>
          </cell>
        </row>
      </sheetData>
      <sheetData sheetId="3109">
        <row r="1">
          <cell r="C1" t="str">
            <v>F_CODE</v>
          </cell>
        </row>
      </sheetData>
      <sheetData sheetId="3110">
        <row r="1">
          <cell r="C1" t="str">
            <v>F_CODE</v>
          </cell>
        </row>
      </sheetData>
      <sheetData sheetId="3111">
        <row r="1">
          <cell r="C1" t="str">
            <v>F_CODE</v>
          </cell>
        </row>
      </sheetData>
      <sheetData sheetId="3112">
        <row r="1">
          <cell r="C1" t="str">
            <v>F_CODE</v>
          </cell>
        </row>
      </sheetData>
      <sheetData sheetId="3113">
        <row r="1">
          <cell r="C1" t="str">
            <v>F_CODE</v>
          </cell>
        </row>
      </sheetData>
      <sheetData sheetId="3114">
        <row r="1">
          <cell r="C1" t="str">
            <v>F_CODE</v>
          </cell>
        </row>
      </sheetData>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row r="1">
          <cell r="C1" t="str">
            <v>F_CODE</v>
          </cell>
        </row>
      </sheetData>
      <sheetData sheetId="3124">
        <row r="1">
          <cell r="C1" t="str">
            <v>F_CODE</v>
          </cell>
        </row>
      </sheetData>
      <sheetData sheetId="3125">
        <row r="1">
          <cell r="C1" t="str">
            <v>F_CODE</v>
          </cell>
        </row>
      </sheetData>
      <sheetData sheetId="3126">
        <row r="1">
          <cell r="C1" t="str">
            <v>F_CODE</v>
          </cell>
        </row>
      </sheetData>
      <sheetData sheetId="3127">
        <row r="1">
          <cell r="C1" t="str">
            <v>F_CODE</v>
          </cell>
        </row>
      </sheetData>
      <sheetData sheetId="3128">
        <row r="1">
          <cell r="C1" t="str">
            <v>F_CODE</v>
          </cell>
        </row>
      </sheetData>
      <sheetData sheetId="3129">
        <row r="1">
          <cell r="C1" t="str">
            <v>F_CODE</v>
          </cell>
        </row>
      </sheetData>
      <sheetData sheetId="3130">
        <row r="1">
          <cell r="C1" t="str">
            <v>F_CODE</v>
          </cell>
        </row>
      </sheetData>
      <sheetData sheetId="3131">
        <row r="1">
          <cell r="C1" t="str">
            <v>F_CODE</v>
          </cell>
        </row>
      </sheetData>
      <sheetData sheetId="3132">
        <row r="1">
          <cell r="C1" t="str">
            <v>F_CODE</v>
          </cell>
        </row>
      </sheetData>
      <sheetData sheetId="3133">
        <row r="1">
          <cell r="C1" t="str">
            <v>F_CODE</v>
          </cell>
        </row>
      </sheetData>
      <sheetData sheetId="3134">
        <row r="1">
          <cell r="C1" t="str">
            <v>F_CODE</v>
          </cell>
        </row>
      </sheetData>
      <sheetData sheetId="3135">
        <row r="1">
          <cell r="C1" t="str">
            <v>F_CODE</v>
          </cell>
        </row>
      </sheetData>
      <sheetData sheetId="3136">
        <row r="1">
          <cell r="C1" t="str">
            <v>F_CODE</v>
          </cell>
        </row>
      </sheetData>
      <sheetData sheetId="3137">
        <row r="1">
          <cell r="C1" t="str">
            <v>F_CODE</v>
          </cell>
        </row>
      </sheetData>
      <sheetData sheetId="3138">
        <row r="1">
          <cell r="C1" t="str">
            <v>F_CODE</v>
          </cell>
        </row>
      </sheetData>
      <sheetData sheetId="3139">
        <row r="1">
          <cell r="C1" t="str">
            <v>F_CODE</v>
          </cell>
        </row>
      </sheetData>
      <sheetData sheetId="3140">
        <row r="1">
          <cell r="C1" t="str">
            <v>F_CODE</v>
          </cell>
        </row>
      </sheetData>
      <sheetData sheetId="3141">
        <row r="1">
          <cell r="C1" t="str">
            <v>F_CODE</v>
          </cell>
        </row>
      </sheetData>
      <sheetData sheetId="3142">
        <row r="1">
          <cell r="C1" t="str">
            <v>F_CODE</v>
          </cell>
        </row>
      </sheetData>
      <sheetData sheetId="3143">
        <row r="1">
          <cell r="C1" t="str">
            <v>F_CODE</v>
          </cell>
        </row>
      </sheetData>
      <sheetData sheetId="3144">
        <row r="1">
          <cell r="C1" t="str">
            <v>F_CODE</v>
          </cell>
        </row>
      </sheetData>
      <sheetData sheetId="3145">
        <row r="1">
          <cell r="C1" t="str">
            <v>F_CODE</v>
          </cell>
        </row>
      </sheetData>
      <sheetData sheetId="3146">
        <row r="1">
          <cell r="C1" t="str">
            <v>F_CODE</v>
          </cell>
        </row>
      </sheetData>
      <sheetData sheetId="3147">
        <row r="1">
          <cell r="C1" t="str">
            <v>F_CODE</v>
          </cell>
        </row>
      </sheetData>
      <sheetData sheetId="3148">
        <row r="1">
          <cell r="C1" t="str">
            <v>F_CODE</v>
          </cell>
        </row>
      </sheetData>
      <sheetData sheetId="3149">
        <row r="1">
          <cell r="C1" t="str">
            <v>F_CODE</v>
          </cell>
        </row>
      </sheetData>
      <sheetData sheetId="3150">
        <row r="1">
          <cell r="C1" t="str">
            <v>F_CODE</v>
          </cell>
        </row>
      </sheetData>
      <sheetData sheetId="3151">
        <row r="1">
          <cell r="C1" t="str">
            <v>F_CODE</v>
          </cell>
        </row>
      </sheetData>
      <sheetData sheetId="3152">
        <row r="1">
          <cell r="C1" t="str">
            <v>F_CODE</v>
          </cell>
        </row>
      </sheetData>
      <sheetData sheetId="3153">
        <row r="1">
          <cell r="C1" t="str">
            <v>F_CODE</v>
          </cell>
        </row>
      </sheetData>
      <sheetData sheetId="3154">
        <row r="1">
          <cell r="C1" t="str">
            <v>F_CODE</v>
          </cell>
        </row>
      </sheetData>
      <sheetData sheetId="3155">
        <row r="1">
          <cell r="C1" t="str">
            <v>F_CODE</v>
          </cell>
        </row>
      </sheetData>
      <sheetData sheetId="3156">
        <row r="1">
          <cell r="C1" t="str">
            <v>F_CODE</v>
          </cell>
        </row>
      </sheetData>
      <sheetData sheetId="3157">
        <row r="1">
          <cell r="C1" t="str">
            <v>F_CODE</v>
          </cell>
        </row>
      </sheetData>
      <sheetData sheetId="3158">
        <row r="1">
          <cell r="C1" t="str">
            <v>F_CODE</v>
          </cell>
        </row>
      </sheetData>
      <sheetData sheetId="3159">
        <row r="1">
          <cell r="C1" t="str">
            <v>F_CODE</v>
          </cell>
        </row>
      </sheetData>
      <sheetData sheetId="3160">
        <row r="1">
          <cell r="C1" t="str">
            <v>F_CODE</v>
          </cell>
        </row>
      </sheetData>
      <sheetData sheetId="3161">
        <row r="1">
          <cell r="C1" t="str">
            <v>F_CODE</v>
          </cell>
        </row>
      </sheetData>
      <sheetData sheetId="3162">
        <row r="1">
          <cell r="C1" t="str">
            <v>F_CODE</v>
          </cell>
        </row>
      </sheetData>
      <sheetData sheetId="3163">
        <row r="1">
          <cell r="C1" t="str">
            <v>F_CODE</v>
          </cell>
        </row>
      </sheetData>
      <sheetData sheetId="3164">
        <row r="1">
          <cell r="C1" t="str">
            <v>F_CODE</v>
          </cell>
        </row>
      </sheetData>
      <sheetData sheetId="3165">
        <row r="1">
          <cell r="C1" t="str">
            <v>F_CODE</v>
          </cell>
        </row>
      </sheetData>
      <sheetData sheetId="3166">
        <row r="1">
          <cell r="C1" t="str">
            <v>F_CODE</v>
          </cell>
        </row>
      </sheetData>
      <sheetData sheetId="3167">
        <row r="1">
          <cell r="C1" t="str">
            <v>F_CODE</v>
          </cell>
        </row>
      </sheetData>
      <sheetData sheetId="3168">
        <row r="1">
          <cell r="C1" t="str">
            <v>F_CODE</v>
          </cell>
        </row>
      </sheetData>
      <sheetData sheetId="3169">
        <row r="1">
          <cell r="C1" t="str">
            <v>F_CODE</v>
          </cell>
        </row>
      </sheetData>
      <sheetData sheetId="3170">
        <row r="1">
          <cell r="C1" t="str">
            <v>F_CODE</v>
          </cell>
        </row>
      </sheetData>
      <sheetData sheetId="3171">
        <row r="1">
          <cell r="C1" t="str">
            <v>F_CODE</v>
          </cell>
        </row>
      </sheetData>
      <sheetData sheetId="3172">
        <row r="1">
          <cell r="C1" t="str">
            <v>F_CODE</v>
          </cell>
        </row>
      </sheetData>
      <sheetData sheetId="3173">
        <row r="1">
          <cell r="C1" t="str">
            <v>F_CODE</v>
          </cell>
        </row>
      </sheetData>
      <sheetData sheetId="3174">
        <row r="1">
          <cell r="C1" t="str">
            <v>F_CODE</v>
          </cell>
        </row>
      </sheetData>
      <sheetData sheetId="3175">
        <row r="1">
          <cell r="C1" t="str">
            <v>F_CODE</v>
          </cell>
        </row>
      </sheetData>
      <sheetData sheetId="3176">
        <row r="1">
          <cell r="C1" t="str">
            <v>F_CODE</v>
          </cell>
        </row>
      </sheetData>
      <sheetData sheetId="3177">
        <row r="1">
          <cell r="C1" t="str">
            <v>F_CODE</v>
          </cell>
        </row>
      </sheetData>
      <sheetData sheetId="3178">
        <row r="1">
          <cell r="C1" t="str">
            <v>F_CODE</v>
          </cell>
        </row>
      </sheetData>
      <sheetData sheetId="3179">
        <row r="1">
          <cell r="C1" t="str">
            <v>F_CODE</v>
          </cell>
        </row>
      </sheetData>
      <sheetData sheetId="3180">
        <row r="1">
          <cell r="C1" t="str">
            <v>F_CODE</v>
          </cell>
        </row>
      </sheetData>
      <sheetData sheetId="3181">
        <row r="1">
          <cell r="C1" t="str">
            <v>F_CODE</v>
          </cell>
        </row>
      </sheetData>
      <sheetData sheetId="3182">
        <row r="1">
          <cell r="C1" t="str">
            <v>F_CODE</v>
          </cell>
        </row>
      </sheetData>
      <sheetData sheetId="3183">
        <row r="1">
          <cell r="C1" t="str">
            <v>F_CODE</v>
          </cell>
        </row>
      </sheetData>
      <sheetData sheetId="3184">
        <row r="1">
          <cell r="C1" t="str">
            <v>F_CODE</v>
          </cell>
        </row>
      </sheetData>
      <sheetData sheetId="3185">
        <row r="1">
          <cell r="C1" t="str">
            <v>F_CODE</v>
          </cell>
        </row>
      </sheetData>
      <sheetData sheetId="3186">
        <row r="1">
          <cell r="C1" t="str">
            <v>F_CODE</v>
          </cell>
        </row>
      </sheetData>
      <sheetData sheetId="3187">
        <row r="1">
          <cell r="C1" t="str">
            <v>F_CODE</v>
          </cell>
        </row>
      </sheetData>
      <sheetData sheetId="3188">
        <row r="1">
          <cell r="C1" t="str">
            <v>F_CODE</v>
          </cell>
        </row>
      </sheetData>
      <sheetData sheetId="3189">
        <row r="1">
          <cell r="C1" t="str">
            <v>F_CODE</v>
          </cell>
        </row>
      </sheetData>
      <sheetData sheetId="3190">
        <row r="1">
          <cell r="C1" t="str">
            <v>F_CODE</v>
          </cell>
        </row>
      </sheetData>
      <sheetData sheetId="3191">
        <row r="1">
          <cell r="C1" t="str">
            <v>F_CODE</v>
          </cell>
        </row>
      </sheetData>
      <sheetData sheetId="3192">
        <row r="1">
          <cell r="C1" t="str">
            <v>F_CODE</v>
          </cell>
        </row>
      </sheetData>
      <sheetData sheetId="3193">
        <row r="1">
          <cell r="C1" t="str">
            <v>F_CODE</v>
          </cell>
        </row>
      </sheetData>
      <sheetData sheetId="3194">
        <row r="1">
          <cell r="C1" t="str">
            <v>F_CODE</v>
          </cell>
        </row>
      </sheetData>
      <sheetData sheetId="3195">
        <row r="1">
          <cell r="C1" t="str">
            <v>F_CODE</v>
          </cell>
        </row>
      </sheetData>
      <sheetData sheetId="3196">
        <row r="1">
          <cell r="C1" t="str">
            <v>F_CODE</v>
          </cell>
        </row>
      </sheetData>
      <sheetData sheetId="3197">
        <row r="1">
          <cell r="C1" t="str">
            <v>F_CODE</v>
          </cell>
        </row>
      </sheetData>
      <sheetData sheetId="3198">
        <row r="1">
          <cell r="C1" t="str">
            <v>F_CODE</v>
          </cell>
        </row>
      </sheetData>
      <sheetData sheetId="3199">
        <row r="1">
          <cell r="C1" t="str">
            <v>F_CODE</v>
          </cell>
        </row>
      </sheetData>
      <sheetData sheetId="3200">
        <row r="1">
          <cell r="C1" t="str">
            <v>F_CODE</v>
          </cell>
        </row>
      </sheetData>
      <sheetData sheetId="3201">
        <row r="1">
          <cell r="C1" t="str">
            <v>F_CODE</v>
          </cell>
        </row>
      </sheetData>
      <sheetData sheetId="3202">
        <row r="1">
          <cell r="C1" t="str">
            <v>F_CODE</v>
          </cell>
        </row>
      </sheetData>
      <sheetData sheetId="3203">
        <row r="1">
          <cell r="C1" t="str">
            <v>F_CODE</v>
          </cell>
        </row>
      </sheetData>
      <sheetData sheetId="3204">
        <row r="1">
          <cell r="C1" t="str">
            <v>F_CODE</v>
          </cell>
        </row>
      </sheetData>
      <sheetData sheetId="3205">
        <row r="1">
          <cell r="C1" t="str">
            <v>F_CODE</v>
          </cell>
        </row>
      </sheetData>
      <sheetData sheetId="3206">
        <row r="1">
          <cell r="C1" t="str">
            <v>F_CODE</v>
          </cell>
        </row>
      </sheetData>
      <sheetData sheetId="3207">
        <row r="1">
          <cell r="C1" t="str">
            <v>F_CODE</v>
          </cell>
        </row>
      </sheetData>
      <sheetData sheetId="3208">
        <row r="1">
          <cell r="C1" t="str">
            <v>F_CODE</v>
          </cell>
        </row>
      </sheetData>
      <sheetData sheetId="3209">
        <row r="1">
          <cell r="C1" t="str">
            <v>F_CODE</v>
          </cell>
        </row>
      </sheetData>
      <sheetData sheetId="3210">
        <row r="1">
          <cell r="C1" t="str">
            <v>F_CODE</v>
          </cell>
        </row>
      </sheetData>
      <sheetData sheetId="3211">
        <row r="1">
          <cell r="C1" t="str">
            <v>F_CODE</v>
          </cell>
        </row>
      </sheetData>
      <sheetData sheetId="3212">
        <row r="1">
          <cell r="C1" t="str">
            <v>F_CODE</v>
          </cell>
        </row>
      </sheetData>
      <sheetData sheetId="3213">
        <row r="1">
          <cell r="C1" t="str">
            <v>F_CODE</v>
          </cell>
        </row>
      </sheetData>
      <sheetData sheetId="3214">
        <row r="1">
          <cell r="C1" t="str">
            <v>F_CODE</v>
          </cell>
        </row>
      </sheetData>
      <sheetData sheetId="3215">
        <row r="1">
          <cell r="C1" t="str">
            <v>F_CODE</v>
          </cell>
        </row>
      </sheetData>
      <sheetData sheetId="3216">
        <row r="1">
          <cell r="C1" t="str">
            <v>F_CODE</v>
          </cell>
        </row>
      </sheetData>
      <sheetData sheetId="3217">
        <row r="1">
          <cell r="C1" t="str">
            <v>F_CODE</v>
          </cell>
        </row>
      </sheetData>
      <sheetData sheetId="3218">
        <row r="1">
          <cell r="C1" t="str">
            <v>F_CODE</v>
          </cell>
        </row>
      </sheetData>
      <sheetData sheetId="3219">
        <row r="1">
          <cell r="C1" t="str">
            <v>F_CODE</v>
          </cell>
        </row>
      </sheetData>
      <sheetData sheetId="3220">
        <row r="1">
          <cell r="C1" t="str">
            <v>F_CODE</v>
          </cell>
        </row>
      </sheetData>
      <sheetData sheetId="3221">
        <row r="1">
          <cell r="C1" t="str">
            <v>F_CODE</v>
          </cell>
        </row>
      </sheetData>
      <sheetData sheetId="3222">
        <row r="1">
          <cell r="C1" t="str">
            <v>F_CODE</v>
          </cell>
        </row>
      </sheetData>
      <sheetData sheetId="3223">
        <row r="1">
          <cell r="C1" t="str">
            <v>F_CODE</v>
          </cell>
        </row>
      </sheetData>
      <sheetData sheetId="3224">
        <row r="1">
          <cell r="C1" t="str">
            <v>F_CODE</v>
          </cell>
        </row>
      </sheetData>
      <sheetData sheetId="3225">
        <row r="1">
          <cell r="C1" t="str">
            <v>F_CODE</v>
          </cell>
        </row>
      </sheetData>
      <sheetData sheetId="3226">
        <row r="1">
          <cell r="C1" t="str">
            <v>F_CODE</v>
          </cell>
        </row>
      </sheetData>
      <sheetData sheetId="3227">
        <row r="1">
          <cell r="C1" t="str">
            <v>F_CODE</v>
          </cell>
        </row>
      </sheetData>
      <sheetData sheetId="3228">
        <row r="1">
          <cell r="C1" t="str">
            <v>F_CODE</v>
          </cell>
        </row>
      </sheetData>
      <sheetData sheetId="3229">
        <row r="1">
          <cell r="C1" t="str">
            <v>F_CODE</v>
          </cell>
        </row>
      </sheetData>
      <sheetData sheetId="3230">
        <row r="1">
          <cell r="C1" t="str">
            <v>F_CODE</v>
          </cell>
        </row>
      </sheetData>
      <sheetData sheetId="3231">
        <row r="1">
          <cell r="C1" t="str">
            <v>F_CODE</v>
          </cell>
        </row>
      </sheetData>
      <sheetData sheetId="3232">
        <row r="1">
          <cell r="C1" t="str">
            <v>F_CODE</v>
          </cell>
        </row>
      </sheetData>
      <sheetData sheetId="3233">
        <row r="1">
          <cell r="C1" t="str">
            <v>F_CODE</v>
          </cell>
        </row>
      </sheetData>
      <sheetData sheetId="3234">
        <row r="1">
          <cell r="C1" t="str">
            <v>F_CODE</v>
          </cell>
        </row>
      </sheetData>
      <sheetData sheetId="3235">
        <row r="1">
          <cell r="C1" t="str">
            <v>F_CODE</v>
          </cell>
        </row>
      </sheetData>
      <sheetData sheetId="3236">
        <row r="1">
          <cell r="C1" t="str">
            <v>F_CODE</v>
          </cell>
        </row>
      </sheetData>
      <sheetData sheetId="3237">
        <row r="1">
          <cell r="C1" t="str">
            <v>F_CODE</v>
          </cell>
        </row>
      </sheetData>
      <sheetData sheetId="3238">
        <row r="1">
          <cell r="C1" t="str">
            <v>F_CODE</v>
          </cell>
        </row>
      </sheetData>
      <sheetData sheetId="3239">
        <row r="1">
          <cell r="C1" t="str">
            <v>F_CODE</v>
          </cell>
        </row>
      </sheetData>
      <sheetData sheetId="3240">
        <row r="1">
          <cell r="C1" t="str">
            <v>F_CODE</v>
          </cell>
        </row>
      </sheetData>
      <sheetData sheetId="3241">
        <row r="1">
          <cell r="C1" t="str">
            <v>F_CODE</v>
          </cell>
        </row>
      </sheetData>
      <sheetData sheetId="3242">
        <row r="1">
          <cell r="C1" t="str">
            <v>F_CODE</v>
          </cell>
        </row>
      </sheetData>
      <sheetData sheetId="3243">
        <row r="1">
          <cell r="C1" t="str">
            <v>F_CODE</v>
          </cell>
        </row>
      </sheetData>
      <sheetData sheetId="3244">
        <row r="1">
          <cell r="C1" t="str">
            <v>F_CODE</v>
          </cell>
        </row>
      </sheetData>
      <sheetData sheetId="3245">
        <row r="1">
          <cell r="C1" t="str">
            <v>F_CODE</v>
          </cell>
        </row>
      </sheetData>
      <sheetData sheetId="3246">
        <row r="1">
          <cell r="C1" t="str">
            <v>F_CODE</v>
          </cell>
        </row>
      </sheetData>
      <sheetData sheetId="3247">
        <row r="1">
          <cell r="C1" t="str">
            <v>F_CODE</v>
          </cell>
        </row>
      </sheetData>
      <sheetData sheetId="3248">
        <row r="1">
          <cell r="C1" t="str">
            <v>F_CODE</v>
          </cell>
        </row>
      </sheetData>
      <sheetData sheetId="3249">
        <row r="1">
          <cell r="C1" t="str">
            <v>F_CODE</v>
          </cell>
        </row>
      </sheetData>
      <sheetData sheetId="3250">
        <row r="1">
          <cell r="C1" t="str">
            <v>F_CODE</v>
          </cell>
        </row>
      </sheetData>
      <sheetData sheetId="3251">
        <row r="1">
          <cell r="C1" t="str">
            <v>F_CODE</v>
          </cell>
        </row>
      </sheetData>
      <sheetData sheetId="3252">
        <row r="1">
          <cell r="C1" t="str">
            <v>F_CODE</v>
          </cell>
        </row>
      </sheetData>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ow r="1">
          <cell r="C1" t="str">
            <v>F_CODE</v>
          </cell>
        </row>
      </sheetData>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ow r="1">
          <cell r="C1" t="str">
            <v>F_CODE</v>
          </cell>
        </row>
      </sheetData>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ow r="1">
          <cell r="C1" t="str">
            <v>F_CODE</v>
          </cell>
        </row>
      </sheetData>
      <sheetData sheetId="3453">
        <row r="1">
          <cell r="C1" t="str">
            <v>F_CODE</v>
          </cell>
        </row>
      </sheetData>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ow r="1">
          <cell r="C1" t="str">
            <v>F_CODE</v>
          </cell>
        </row>
      </sheetData>
      <sheetData sheetId="3614">
        <row r="1">
          <cell r="C1" t="str">
            <v>F_CODE</v>
          </cell>
        </row>
      </sheetData>
      <sheetData sheetId="3615">
        <row r="1">
          <cell r="C1" t="str">
            <v>F_CODE</v>
          </cell>
        </row>
      </sheetData>
      <sheetData sheetId="3616">
        <row r="1">
          <cell r="C1" t="str">
            <v>F_CODE</v>
          </cell>
        </row>
      </sheetData>
      <sheetData sheetId="3617">
        <row r="1">
          <cell r="C1" t="str">
            <v>F_CODE</v>
          </cell>
        </row>
      </sheetData>
      <sheetData sheetId="3618">
        <row r="1">
          <cell r="C1" t="str">
            <v>F_CODE</v>
          </cell>
        </row>
      </sheetData>
      <sheetData sheetId="3619">
        <row r="1">
          <cell r="C1" t="str">
            <v>F_CODE</v>
          </cell>
        </row>
      </sheetData>
      <sheetData sheetId="3620">
        <row r="1">
          <cell r="C1" t="str">
            <v>F_CODE</v>
          </cell>
        </row>
      </sheetData>
      <sheetData sheetId="3621">
        <row r="1">
          <cell r="C1" t="str">
            <v>F_CODE</v>
          </cell>
        </row>
      </sheetData>
      <sheetData sheetId="3622">
        <row r="1">
          <cell r="C1" t="str">
            <v>F_CODE</v>
          </cell>
        </row>
      </sheetData>
      <sheetData sheetId="3623">
        <row r="1">
          <cell r="C1" t="str">
            <v>F_CODE</v>
          </cell>
        </row>
      </sheetData>
      <sheetData sheetId="3624">
        <row r="1">
          <cell r="C1" t="str">
            <v>F_CODE</v>
          </cell>
        </row>
      </sheetData>
      <sheetData sheetId="3625">
        <row r="1">
          <cell r="C1" t="str">
            <v>F_CODE</v>
          </cell>
        </row>
      </sheetData>
      <sheetData sheetId="3626">
        <row r="1">
          <cell r="C1" t="str">
            <v>F_CODE</v>
          </cell>
        </row>
      </sheetData>
      <sheetData sheetId="3627">
        <row r="1">
          <cell r="C1" t="str">
            <v>F_CODE</v>
          </cell>
        </row>
      </sheetData>
      <sheetData sheetId="3628">
        <row r="1">
          <cell r="C1" t="str">
            <v>F_CODE</v>
          </cell>
        </row>
      </sheetData>
      <sheetData sheetId="3629">
        <row r="1">
          <cell r="C1" t="str">
            <v>F_CODE</v>
          </cell>
        </row>
      </sheetData>
      <sheetData sheetId="3630">
        <row r="1">
          <cell r="C1" t="str">
            <v>F_CODE</v>
          </cell>
        </row>
      </sheetData>
      <sheetData sheetId="3631">
        <row r="1">
          <cell r="C1" t="str">
            <v>F_CODE</v>
          </cell>
        </row>
      </sheetData>
      <sheetData sheetId="3632">
        <row r="1">
          <cell r="C1" t="str">
            <v>F_CODE</v>
          </cell>
        </row>
      </sheetData>
      <sheetData sheetId="3633">
        <row r="1">
          <cell r="C1" t="str">
            <v>F_CODE</v>
          </cell>
        </row>
      </sheetData>
      <sheetData sheetId="3634">
        <row r="1">
          <cell r="C1" t="str">
            <v>F_CODE</v>
          </cell>
        </row>
      </sheetData>
      <sheetData sheetId="3635">
        <row r="1">
          <cell r="C1" t="str">
            <v>F_CODE</v>
          </cell>
        </row>
      </sheetData>
      <sheetData sheetId="3636">
        <row r="1">
          <cell r="C1" t="str">
            <v>F_CODE</v>
          </cell>
        </row>
      </sheetData>
      <sheetData sheetId="3637">
        <row r="1">
          <cell r="C1" t="str">
            <v>F_CODE</v>
          </cell>
        </row>
      </sheetData>
      <sheetData sheetId="3638">
        <row r="1">
          <cell r="C1" t="str">
            <v>F_CODE</v>
          </cell>
        </row>
      </sheetData>
      <sheetData sheetId="3639">
        <row r="1">
          <cell r="C1" t="str">
            <v>F_CODE</v>
          </cell>
        </row>
      </sheetData>
      <sheetData sheetId="3640">
        <row r="1">
          <cell r="C1" t="str">
            <v>F_CODE</v>
          </cell>
        </row>
      </sheetData>
      <sheetData sheetId="3641">
        <row r="1">
          <cell r="C1" t="str">
            <v>F_CODE</v>
          </cell>
        </row>
      </sheetData>
      <sheetData sheetId="3642">
        <row r="1">
          <cell r="C1" t="str">
            <v>F_CODE</v>
          </cell>
        </row>
      </sheetData>
      <sheetData sheetId="3643">
        <row r="1">
          <cell r="C1" t="str">
            <v>F_CODE</v>
          </cell>
        </row>
      </sheetData>
      <sheetData sheetId="3644">
        <row r="1">
          <cell r="C1" t="str">
            <v>F_CODE</v>
          </cell>
        </row>
      </sheetData>
      <sheetData sheetId="3645">
        <row r="1">
          <cell r="C1" t="str">
            <v>F_CODE</v>
          </cell>
        </row>
      </sheetData>
      <sheetData sheetId="3646">
        <row r="1">
          <cell r="C1" t="str">
            <v>F_CODE</v>
          </cell>
        </row>
      </sheetData>
      <sheetData sheetId="3647">
        <row r="1">
          <cell r="C1" t="str">
            <v>F_CODE</v>
          </cell>
        </row>
      </sheetData>
      <sheetData sheetId="3648">
        <row r="1">
          <cell r="C1" t="str">
            <v>F_CODE</v>
          </cell>
        </row>
      </sheetData>
      <sheetData sheetId="3649">
        <row r="1">
          <cell r="C1" t="str">
            <v>F_CODE</v>
          </cell>
        </row>
      </sheetData>
      <sheetData sheetId="3650">
        <row r="1">
          <cell r="C1" t="str">
            <v>F_CODE</v>
          </cell>
        </row>
      </sheetData>
      <sheetData sheetId="3651">
        <row r="1">
          <cell r="C1" t="str">
            <v>F_CODE</v>
          </cell>
        </row>
      </sheetData>
      <sheetData sheetId="3652">
        <row r="1">
          <cell r="C1" t="str">
            <v>F_CODE</v>
          </cell>
        </row>
      </sheetData>
      <sheetData sheetId="3653">
        <row r="1">
          <cell r="C1" t="str">
            <v>F_CODE</v>
          </cell>
        </row>
      </sheetData>
      <sheetData sheetId="3654">
        <row r="1">
          <cell r="C1" t="str">
            <v>F_CODE</v>
          </cell>
        </row>
      </sheetData>
      <sheetData sheetId="3655">
        <row r="1">
          <cell r="C1" t="str">
            <v>F_CODE</v>
          </cell>
        </row>
      </sheetData>
      <sheetData sheetId="3656">
        <row r="1">
          <cell r="C1" t="str">
            <v>F_CODE</v>
          </cell>
        </row>
      </sheetData>
      <sheetData sheetId="3657">
        <row r="1">
          <cell r="C1" t="str">
            <v>F_CODE</v>
          </cell>
        </row>
      </sheetData>
      <sheetData sheetId="3658">
        <row r="1">
          <cell r="C1" t="str">
            <v>F_CODE</v>
          </cell>
        </row>
      </sheetData>
      <sheetData sheetId="3659">
        <row r="1">
          <cell r="C1" t="str">
            <v>F_CODE</v>
          </cell>
        </row>
      </sheetData>
      <sheetData sheetId="3660">
        <row r="1">
          <cell r="C1" t="str">
            <v>F_CODE</v>
          </cell>
        </row>
      </sheetData>
      <sheetData sheetId="3661">
        <row r="1">
          <cell r="C1" t="str">
            <v>F_CODE</v>
          </cell>
        </row>
      </sheetData>
      <sheetData sheetId="3662">
        <row r="1">
          <cell r="C1" t="str">
            <v>F_CODE</v>
          </cell>
        </row>
      </sheetData>
      <sheetData sheetId="3663">
        <row r="1">
          <cell r="C1" t="str">
            <v>F_CODE</v>
          </cell>
        </row>
      </sheetData>
      <sheetData sheetId="3664">
        <row r="1">
          <cell r="C1" t="str">
            <v>F_CODE</v>
          </cell>
        </row>
      </sheetData>
      <sheetData sheetId="3665">
        <row r="1">
          <cell r="C1" t="str">
            <v>F_CODE</v>
          </cell>
        </row>
      </sheetData>
      <sheetData sheetId="3666">
        <row r="1">
          <cell r="C1" t="str">
            <v>F_CODE</v>
          </cell>
        </row>
      </sheetData>
      <sheetData sheetId="3667">
        <row r="1">
          <cell r="C1" t="str">
            <v>F_CODE</v>
          </cell>
        </row>
      </sheetData>
      <sheetData sheetId="3668">
        <row r="1">
          <cell r="C1" t="str">
            <v>F_CODE</v>
          </cell>
        </row>
      </sheetData>
      <sheetData sheetId="3669">
        <row r="1">
          <cell r="C1" t="str">
            <v>F_CODE</v>
          </cell>
        </row>
      </sheetData>
      <sheetData sheetId="3670">
        <row r="1">
          <cell r="C1" t="str">
            <v>F_CODE</v>
          </cell>
        </row>
      </sheetData>
      <sheetData sheetId="3671">
        <row r="1">
          <cell r="C1" t="str">
            <v>F_CODE</v>
          </cell>
        </row>
      </sheetData>
      <sheetData sheetId="3672">
        <row r="1">
          <cell r="C1" t="str">
            <v>F_CODE</v>
          </cell>
        </row>
      </sheetData>
      <sheetData sheetId="3673">
        <row r="1">
          <cell r="C1" t="str">
            <v>F_CODE</v>
          </cell>
        </row>
      </sheetData>
      <sheetData sheetId="3674">
        <row r="1">
          <cell r="C1" t="str">
            <v>F_CODE</v>
          </cell>
        </row>
      </sheetData>
      <sheetData sheetId="3675">
        <row r="1">
          <cell r="C1" t="str">
            <v>F_CODE</v>
          </cell>
        </row>
      </sheetData>
      <sheetData sheetId="3676">
        <row r="1">
          <cell r="C1" t="str">
            <v>F_CODE</v>
          </cell>
        </row>
      </sheetData>
      <sheetData sheetId="3677">
        <row r="1">
          <cell r="C1" t="str">
            <v>F_CODE</v>
          </cell>
        </row>
      </sheetData>
      <sheetData sheetId="3678">
        <row r="1">
          <cell r="C1" t="str">
            <v>F_CODE</v>
          </cell>
        </row>
      </sheetData>
      <sheetData sheetId="3679">
        <row r="1">
          <cell r="C1" t="str">
            <v>F_CODE</v>
          </cell>
        </row>
      </sheetData>
      <sheetData sheetId="3680">
        <row r="1">
          <cell r="C1" t="str">
            <v>F_CODE</v>
          </cell>
        </row>
      </sheetData>
      <sheetData sheetId="3681">
        <row r="1">
          <cell r="C1" t="str">
            <v>F_CODE</v>
          </cell>
        </row>
      </sheetData>
      <sheetData sheetId="3682">
        <row r="1">
          <cell r="C1" t="str">
            <v>F_CODE</v>
          </cell>
        </row>
      </sheetData>
      <sheetData sheetId="3683">
        <row r="1">
          <cell r="C1" t="str">
            <v>F_CODE</v>
          </cell>
        </row>
      </sheetData>
      <sheetData sheetId="3684">
        <row r="1">
          <cell r="C1" t="str">
            <v>F_CODE</v>
          </cell>
        </row>
      </sheetData>
      <sheetData sheetId="3685">
        <row r="1">
          <cell r="C1" t="str">
            <v>F_CODE</v>
          </cell>
        </row>
      </sheetData>
      <sheetData sheetId="3686">
        <row r="1">
          <cell r="C1" t="str">
            <v>F_CODE</v>
          </cell>
        </row>
      </sheetData>
      <sheetData sheetId="3687">
        <row r="1">
          <cell r="C1" t="str">
            <v>F_CODE</v>
          </cell>
        </row>
      </sheetData>
      <sheetData sheetId="3688">
        <row r="1">
          <cell r="C1" t="str">
            <v>F_CODE</v>
          </cell>
        </row>
      </sheetData>
      <sheetData sheetId="3689">
        <row r="1">
          <cell r="C1" t="str">
            <v>F_CODE</v>
          </cell>
        </row>
      </sheetData>
      <sheetData sheetId="3690">
        <row r="1">
          <cell r="C1" t="str">
            <v>F_CODE</v>
          </cell>
        </row>
      </sheetData>
      <sheetData sheetId="3691">
        <row r="1">
          <cell r="C1" t="str">
            <v>F_CODE</v>
          </cell>
        </row>
      </sheetData>
      <sheetData sheetId="3692">
        <row r="1">
          <cell r="C1" t="str">
            <v>F_CODE</v>
          </cell>
        </row>
      </sheetData>
      <sheetData sheetId="3693">
        <row r="1">
          <cell r="C1" t="str">
            <v>F_CODE</v>
          </cell>
        </row>
      </sheetData>
      <sheetData sheetId="3694">
        <row r="1">
          <cell r="C1" t="str">
            <v>F_CODE</v>
          </cell>
        </row>
      </sheetData>
      <sheetData sheetId="3695">
        <row r="1">
          <cell r="C1" t="str">
            <v>F_CODE</v>
          </cell>
        </row>
      </sheetData>
      <sheetData sheetId="3696">
        <row r="1">
          <cell r="C1" t="str">
            <v>F_CODE</v>
          </cell>
        </row>
      </sheetData>
      <sheetData sheetId="3697">
        <row r="1">
          <cell r="C1" t="str">
            <v>F_CODE</v>
          </cell>
        </row>
      </sheetData>
      <sheetData sheetId="3698">
        <row r="1">
          <cell r="C1" t="str">
            <v>F_CODE</v>
          </cell>
        </row>
      </sheetData>
      <sheetData sheetId="3699">
        <row r="1">
          <cell r="C1" t="str">
            <v>F_CODE</v>
          </cell>
        </row>
      </sheetData>
      <sheetData sheetId="3700">
        <row r="1">
          <cell r="C1" t="str">
            <v>F_CODE</v>
          </cell>
        </row>
      </sheetData>
      <sheetData sheetId="3701">
        <row r="1">
          <cell r="C1" t="str">
            <v>F_CODE</v>
          </cell>
        </row>
      </sheetData>
      <sheetData sheetId="3702">
        <row r="1">
          <cell r="C1" t="str">
            <v>F_CODE</v>
          </cell>
        </row>
      </sheetData>
      <sheetData sheetId="3703">
        <row r="1">
          <cell r="C1" t="str">
            <v>F_CODE</v>
          </cell>
        </row>
      </sheetData>
      <sheetData sheetId="3704">
        <row r="1">
          <cell r="C1" t="str">
            <v>F_CODE</v>
          </cell>
        </row>
      </sheetData>
      <sheetData sheetId="3705">
        <row r="1">
          <cell r="C1" t="str">
            <v>F_CODE</v>
          </cell>
        </row>
      </sheetData>
      <sheetData sheetId="3706">
        <row r="1">
          <cell r="C1" t="str">
            <v>F_CODE</v>
          </cell>
        </row>
      </sheetData>
      <sheetData sheetId="3707">
        <row r="1">
          <cell r="C1" t="str">
            <v>F_CODE</v>
          </cell>
        </row>
      </sheetData>
      <sheetData sheetId="3708">
        <row r="1">
          <cell r="C1" t="str">
            <v>F_CODE</v>
          </cell>
        </row>
      </sheetData>
      <sheetData sheetId="3709">
        <row r="1">
          <cell r="C1" t="str">
            <v>F_CODE</v>
          </cell>
        </row>
      </sheetData>
      <sheetData sheetId="3710">
        <row r="1">
          <cell r="C1" t="str">
            <v>F_CODE</v>
          </cell>
        </row>
      </sheetData>
      <sheetData sheetId="3711">
        <row r="1">
          <cell r="C1" t="str">
            <v>F_CODE</v>
          </cell>
        </row>
      </sheetData>
      <sheetData sheetId="3712">
        <row r="1">
          <cell r="C1" t="str">
            <v>F_CODE</v>
          </cell>
        </row>
      </sheetData>
      <sheetData sheetId="3713">
        <row r="1">
          <cell r="C1" t="str">
            <v>F_CODE</v>
          </cell>
        </row>
      </sheetData>
      <sheetData sheetId="3714">
        <row r="1">
          <cell r="C1" t="str">
            <v>F_CODE</v>
          </cell>
        </row>
      </sheetData>
      <sheetData sheetId="3715">
        <row r="1">
          <cell r="C1" t="str">
            <v>F_CODE</v>
          </cell>
        </row>
      </sheetData>
      <sheetData sheetId="3716">
        <row r="1">
          <cell r="C1" t="str">
            <v>F_CODE</v>
          </cell>
        </row>
      </sheetData>
      <sheetData sheetId="3717">
        <row r="1">
          <cell r="C1" t="str">
            <v>F_CODE</v>
          </cell>
        </row>
      </sheetData>
      <sheetData sheetId="3718">
        <row r="1">
          <cell r="C1" t="str">
            <v>F_CODE</v>
          </cell>
        </row>
      </sheetData>
      <sheetData sheetId="3719">
        <row r="1">
          <cell r="C1" t="str">
            <v>F_CODE</v>
          </cell>
        </row>
      </sheetData>
      <sheetData sheetId="3720">
        <row r="1">
          <cell r="C1" t="str">
            <v>F_CODE</v>
          </cell>
        </row>
      </sheetData>
      <sheetData sheetId="3721">
        <row r="1">
          <cell r="C1" t="str">
            <v>F_CODE</v>
          </cell>
        </row>
      </sheetData>
      <sheetData sheetId="3722">
        <row r="1">
          <cell r="C1" t="str">
            <v>F_CODE</v>
          </cell>
        </row>
      </sheetData>
      <sheetData sheetId="3723">
        <row r="1">
          <cell r="C1" t="str">
            <v>F_CODE</v>
          </cell>
        </row>
      </sheetData>
      <sheetData sheetId="3724" refreshError="1"/>
      <sheetData sheetId="3725">
        <row r="1">
          <cell r="C1" t="str">
            <v>F_CODE</v>
          </cell>
        </row>
      </sheetData>
      <sheetData sheetId="3726">
        <row r="1">
          <cell r="C1" t="str">
            <v>F_CODE</v>
          </cell>
        </row>
      </sheetData>
      <sheetData sheetId="3727">
        <row r="1">
          <cell r="C1" t="str">
            <v>F_CODE</v>
          </cell>
        </row>
      </sheetData>
      <sheetData sheetId="3728">
        <row r="1">
          <cell r="C1" t="str">
            <v>F_CODE</v>
          </cell>
        </row>
      </sheetData>
      <sheetData sheetId="3729">
        <row r="1">
          <cell r="C1" t="str">
            <v>F_CODE</v>
          </cell>
        </row>
      </sheetData>
      <sheetData sheetId="3730">
        <row r="1">
          <cell r="C1" t="str">
            <v>F_CODE</v>
          </cell>
        </row>
      </sheetData>
      <sheetData sheetId="3731">
        <row r="1">
          <cell r="C1" t="str">
            <v>F_CODE</v>
          </cell>
        </row>
      </sheetData>
      <sheetData sheetId="3732">
        <row r="1">
          <cell r="C1" t="str">
            <v>F_CODE</v>
          </cell>
        </row>
      </sheetData>
      <sheetData sheetId="3733">
        <row r="1">
          <cell r="C1" t="str">
            <v>F_CODE</v>
          </cell>
        </row>
      </sheetData>
      <sheetData sheetId="3734">
        <row r="1">
          <cell r="C1" t="str">
            <v>F_CODE</v>
          </cell>
        </row>
      </sheetData>
      <sheetData sheetId="3735">
        <row r="1">
          <cell r="C1" t="str">
            <v>F_CODE</v>
          </cell>
        </row>
      </sheetData>
      <sheetData sheetId="3736">
        <row r="1">
          <cell r="C1" t="str">
            <v>F_CODE</v>
          </cell>
        </row>
      </sheetData>
      <sheetData sheetId="3737">
        <row r="1">
          <cell r="C1" t="str">
            <v>F_CODE</v>
          </cell>
        </row>
      </sheetData>
      <sheetData sheetId="3738">
        <row r="1">
          <cell r="C1" t="str">
            <v>F_CODE</v>
          </cell>
        </row>
      </sheetData>
      <sheetData sheetId="3739">
        <row r="1">
          <cell r="C1" t="str">
            <v>F_CODE</v>
          </cell>
        </row>
      </sheetData>
      <sheetData sheetId="3740">
        <row r="1">
          <cell r="C1" t="str">
            <v>F_CODE</v>
          </cell>
        </row>
      </sheetData>
      <sheetData sheetId="3741">
        <row r="1">
          <cell r="C1" t="str">
            <v>F_CODE</v>
          </cell>
        </row>
      </sheetData>
      <sheetData sheetId="3742">
        <row r="1">
          <cell r="C1" t="str">
            <v>F_CODE</v>
          </cell>
        </row>
      </sheetData>
      <sheetData sheetId="3743">
        <row r="1">
          <cell r="C1" t="str">
            <v>F_CODE</v>
          </cell>
        </row>
      </sheetData>
      <sheetData sheetId="3744">
        <row r="1">
          <cell r="C1" t="str">
            <v>F_CODE</v>
          </cell>
        </row>
      </sheetData>
      <sheetData sheetId="3745">
        <row r="1">
          <cell r="C1" t="str">
            <v>F_CODE</v>
          </cell>
        </row>
      </sheetData>
      <sheetData sheetId="3746">
        <row r="1">
          <cell r="C1" t="str">
            <v>F_CODE</v>
          </cell>
        </row>
      </sheetData>
      <sheetData sheetId="3747">
        <row r="1">
          <cell r="C1" t="str">
            <v>F_CODE</v>
          </cell>
        </row>
      </sheetData>
      <sheetData sheetId="3748">
        <row r="1">
          <cell r="C1" t="str">
            <v>F_CODE</v>
          </cell>
        </row>
      </sheetData>
      <sheetData sheetId="3749">
        <row r="1">
          <cell r="C1" t="str">
            <v>F_CODE</v>
          </cell>
        </row>
      </sheetData>
      <sheetData sheetId="3750">
        <row r="1">
          <cell r="C1" t="str">
            <v>F_CODE</v>
          </cell>
        </row>
      </sheetData>
      <sheetData sheetId="3751">
        <row r="1">
          <cell r="C1" t="str">
            <v>F_CODE</v>
          </cell>
        </row>
      </sheetData>
      <sheetData sheetId="3752">
        <row r="1">
          <cell r="C1" t="str">
            <v>F_CODE</v>
          </cell>
        </row>
      </sheetData>
      <sheetData sheetId="3753">
        <row r="1">
          <cell r="C1" t="str">
            <v>F_CODE</v>
          </cell>
        </row>
      </sheetData>
      <sheetData sheetId="3754">
        <row r="1">
          <cell r="C1" t="str">
            <v>F_CODE</v>
          </cell>
        </row>
      </sheetData>
      <sheetData sheetId="3755">
        <row r="1">
          <cell r="C1" t="str">
            <v>F_CODE</v>
          </cell>
        </row>
      </sheetData>
      <sheetData sheetId="3756">
        <row r="1">
          <cell r="C1" t="str">
            <v>F_CODE</v>
          </cell>
        </row>
      </sheetData>
      <sheetData sheetId="3757">
        <row r="1">
          <cell r="C1" t="str">
            <v>F_CODE</v>
          </cell>
        </row>
      </sheetData>
      <sheetData sheetId="3758">
        <row r="1">
          <cell r="C1" t="str">
            <v>F_CODE</v>
          </cell>
        </row>
      </sheetData>
      <sheetData sheetId="3759">
        <row r="1">
          <cell r="C1" t="str">
            <v>F_CODE</v>
          </cell>
        </row>
      </sheetData>
      <sheetData sheetId="3760">
        <row r="1">
          <cell r="C1" t="str">
            <v>F_CODE</v>
          </cell>
        </row>
      </sheetData>
      <sheetData sheetId="3761">
        <row r="1">
          <cell r="C1" t="str">
            <v>F_CODE</v>
          </cell>
        </row>
      </sheetData>
      <sheetData sheetId="3762">
        <row r="1">
          <cell r="C1" t="str">
            <v>F_CODE</v>
          </cell>
        </row>
      </sheetData>
      <sheetData sheetId="3763">
        <row r="1">
          <cell r="C1" t="str">
            <v>F_CODE</v>
          </cell>
        </row>
      </sheetData>
      <sheetData sheetId="3764">
        <row r="1">
          <cell r="C1" t="str">
            <v>F_CODE</v>
          </cell>
        </row>
      </sheetData>
      <sheetData sheetId="3765">
        <row r="1">
          <cell r="C1" t="str">
            <v>F_CODE</v>
          </cell>
        </row>
      </sheetData>
      <sheetData sheetId="3766">
        <row r="1">
          <cell r="C1" t="str">
            <v>F_CODE</v>
          </cell>
        </row>
      </sheetData>
      <sheetData sheetId="3767">
        <row r="1">
          <cell r="C1" t="str">
            <v>F_CODE</v>
          </cell>
        </row>
      </sheetData>
      <sheetData sheetId="3768">
        <row r="1">
          <cell r="C1" t="str">
            <v>F_CODE</v>
          </cell>
        </row>
      </sheetData>
      <sheetData sheetId="3769">
        <row r="1">
          <cell r="C1" t="str">
            <v>F_CODE</v>
          </cell>
        </row>
      </sheetData>
      <sheetData sheetId="3770">
        <row r="1">
          <cell r="C1" t="str">
            <v>F_CODE</v>
          </cell>
        </row>
      </sheetData>
      <sheetData sheetId="3771">
        <row r="1">
          <cell r="C1" t="str">
            <v>F_CODE</v>
          </cell>
        </row>
      </sheetData>
      <sheetData sheetId="3772">
        <row r="1">
          <cell r="C1" t="str">
            <v>F_CODE</v>
          </cell>
        </row>
      </sheetData>
      <sheetData sheetId="3773">
        <row r="1">
          <cell r="C1" t="str">
            <v>F_CODE</v>
          </cell>
        </row>
      </sheetData>
      <sheetData sheetId="3774">
        <row r="1">
          <cell r="C1" t="str">
            <v>F_CODE</v>
          </cell>
        </row>
      </sheetData>
      <sheetData sheetId="3775">
        <row r="1">
          <cell r="C1" t="str">
            <v>F_CODE</v>
          </cell>
        </row>
      </sheetData>
      <sheetData sheetId="3776">
        <row r="1">
          <cell r="C1" t="str">
            <v>F_CODE</v>
          </cell>
        </row>
      </sheetData>
      <sheetData sheetId="3777">
        <row r="1">
          <cell r="C1" t="str">
            <v>F_CODE</v>
          </cell>
        </row>
      </sheetData>
      <sheetData sheetId="3778">
        <row r="1">
          <cell r="C1" t="str">
            <v>F_CODE</v>
          </cell>
        </row>
      </sheetData>
      <sheetData sheetId="3779">
        <row r="1">
          <cell r="C1" t="str">
            <v>F_CODE</v>
          </cell>
        </row>
      </sheetData>
      <sheetData sheetId="3780">
        <row r="1">
          <cell r="C1" t="str">
            <v>F_CODE</v>
          </cell>
        </row>
      </sheetData>
      <sheetData sheetId="3781">
        <row r="1">
          <cell r="C1" t="str">
            <v>F_CODE</v>
          </cell>
        </row>
      </sheetData>
      <sheetData sheetId="3782">
        <row r="1">
          <cell r="C1" t="str">
            <v>F_CODE</v>
          </cell>
        </row>
      </sheetData>
      <sheetData sheetId="3783">
        <row r="1">
          <cell r="C1" t="str">
            <v>F_CODE</v>
          </cell>
        </row>
      </sheetData>
      <sheetData sheetId="3784">
        <row r="1">
          <cell r="C1" t="str">
            <v>F_CODE</v>
          </cell>
        </row>
      </sheetData>
      <sheetData sheetId="3785">
        <row r="1">
          <cell r="C1" t="str">
            <v>F_CODE</v>
          </cell>
        </row>
      </sheetData>
      <sheetData sheetId="3786">
        <row r="1">
          <cell r="C1" t="str">
            <v>F_CODE</v>
          </cell>
        </row>
      </sheetData>
      <sheetData sheetId="3787">
        <row r="1">
          <cell r="C1" t="str">
            <v>F_CODE</v>
          </cell>
        </row>
      </sheetData>
      <sheetData sheetId="3788">
        <row r="1">
          <cell r="C1" t="str">
            <v>F_CODE</v>
          </cell>
        </row>
      </sheetData>
      <sheetData sheetId="3789">
        <row r="1">
          <cell r="C1" t="str">
            <v>F_CODE</v>
          </cell>
        </row>
      </sheetData>
      <sheetData sheetId="3790">
        <row r="1">
          <cell r="C1" t="str">
            <v>F_CODE</v>
          </cell>
        </row>
      </sheetData>
      <sheetData sheetId="3791">
        <row r="1">
          <cell r="C1" t="str">
            <v>F_CODE</v>
          </cell>
        </row>
      </sheetData>
      <sheetData sheetId="3792">
        <row r="1">
          <cell r="C1" t="str">
            <v>F_CODE</v>
          </cell>
        </row>
      </sheetData>
      <sheetData sheetId="3793">
        <row r="1">
          <cell r="C1" t="str">
            <v>F_CODE</v>
          </cell>
        </row>
      </sheetData>
      <sheetData sheetId="3794">
        <row r="1">
          <cell r="C1" t="str">
            <v>F_CODE</v>
          </cell>
        </row>
      </sheetData>
      <sheetData sheetId="3795">
        <row r="1">
          <cell r="C1" t="str">
            <v>F_CODE</v>
          </cell>
        </row>
      </sheetData>
      <sheetData sheetId="3796">
        <row r="1">
          <cell r="C1" t="str">
            <v>F_CODE</v>
          </cell>
        </row>
      </sheetData>
      <sheetData sheetId="3797">
        <row r="1">
          <cell r="C1" t="str">
            <v>F_CODE</v>
          </cell>
        </row>
      </sheetData>
      <sheetData sheetId="3798">
        <row r="1">
          <cell r="C1" t="str">
            <v>F_CODE</v>
          </cell>
        </row>
      </sheetData>
      <sheetData sheetId="3799">
        <row r="1">
          <cell r="C1" t="str">
            <v>F_CODE</v>
          </cell>
        </row>
      </sheetData>
      <sheetData sheetId="3800">
        <row r="1">
          <cell r="C1" t="str">
            <v>F_CODE</v>
          </cell>
        </row>
      </sheetData>
      <sheetData sheetId="3801">
        <row r="1">
          <cell r="C1" t="str">
            <v>F_CODE</v>
          </cell>
        </row>
      </sheetData>
      <sheetData sheetId="3802">
        <row r="1">
          <cell r="C1" t="str">
            <v>F_CODE</v>
          </cell>
        </row>
      </sheetData>
      <sheetData sheetId="3803">
        <row r="1">
          <cell r="C1" t="str">
            <v>F_CODE</v>
          </cell>
        </row>
      </sheetData>
      <sheetData sheetId="3804">
        <row r="1">
          <cell r="C1" t="str">
            <v>F_CODE</v>
          </cell>
        </row>
      </sheetData>
      <sheetData sheetId="3805">
        <row r="1">
          <cell r="C1" t="str">
            <v>F_CODE</v>
          </cell>
        </row>
      </sheetData>
      <sheetData sheetId="3806">
        <row r="1">
          <cell r="C1" t="str">
            <v>F_CODE</v>
          </cell>
        </row>
      </sheetData>
      <sheetData sheetId="3807">
        <row r="1">
          <cell r="C1" t="str">
            <v>F_CODE</v>
          </cell>
        </row>
      </sheetData>
      <sheetData sheetId="3808">
        <row r="1">
          <cell r="C1" t="str">
            <v>F_CODE</v>
          </cell>
        </row>
      </sheetData>
      <sheetData sheetId="3809">
        <row r="1">
          <cell r="C1" t="str">
            <v>F_CODE</v>
          </cell>
        </row>
      </sheetData>
      <sheetData sheetId="3810">
        <row r="1">
          <cell r="C1" t="str">
            <v>F_CODE</v>
          </cell>
        </row>
      </sheetData>
      <sheetData sheetId="3811">
        <row r="1">
          <cell r="C1" t="str">
            <v>F_CODE</v>
          </cell>
        </row>
      </sheetData>
      <sheetData sheetId="3812">
        <row r="1">
          <cell r="C1" t="str">
            <v>F_CODE</v>
          </cell>
        </row>
      </sheetData>
      <sheetData sheetId="3813">
        <row r="1">
          <cell r="C1" t="str">
            <v>F_CODE</v>
          </cell>
        </row>
      </sheetData>
      <sheetData sheetId="3814">
        <row r="1">
          <cell r="C1" t="str">
            <v>F_CODE</v>
          </cell>
        </row>
      </sheetData>
      <sheetData sheetId="3815">
        <row r="1">
          <cell r="C1" t="str">
            <v>F_CODE</v>
          </cell>
        </row>
      </sheetData>
      <sheetData sheetId="3816">
        <row r="1">
          <cell r="C1" t="str">
            <v>F_CODE</v>
          </cell>
        </row>
      </sheetData>
      <sheetData sheetId="3817">
        <row r="1">
          <cell r="C1" t="str">
            <v>F_CODE</v>
          </cell>
        </row>
      </sheetData>
      <sheetData sheetId="3818">
        <row r="1">
          <cell r="C1" t="str">
            <v>F_CODE</v>
          </cell>
        </row>
      </sheetData>
      <sheetData sheetId="3819">
        <row r="1">
          <cell r="C1" t="str">
            <v>F_CODE</v>
          </cell>
        </row>
      </sheetData>
      <sheetData sheetId="3820">
        <row r="1">
          <cell r="C1" t="str">
            <v>F_CODE</v>
          </cell>
        </row>
      </sheetData>
      <sheetData sheetId="3821">
        <row r="1">
          <cell r="C1" t="str">
            <v>F_CODE</v>
          </cell>
        </row>
      </sheetData>
      <sheetData sheetId="3822">
        <row r="1">
          <cell r="C1" t="str">
            <v>F_CODE</v>
          </cell>
        </row>
      </sheetData>
      <sheetData sheetId="3823">
        <row r="1">
          <cell r="C1" t="str">
            <v>F_CODE</v>
          </cell>
        </row>
      </sheetData>
      <sheetData sheetId="3824">
        <row r="1">
          <cell r="C1" t="str">
            <v>F_CODE</v>
          </cell>
        </row>
      </sheetData>
      <sheetData sheetId="3825">
        <row r="1">
          <cell r="C1" t="str">
            <v>F_CODE</v>
          </cell>
        </row>
      </sheetData>
      <sheetData sheetId="3826">
        <row r="1">
          <cell r="C1" t="str">
            <v>F_CODE</v>
          </cell>
        </row>
      </sheetData>
      <sheetData sheetId="3827">
        <row r="1">
          <cell r="C1" t="str">
            <v>F_CODE</v>
          </cell>
        </row>
      </sheetData>
      <sheetData sheetId="3828">
        <row r="1">
          <cell r="C1" t="str">
            <v>F_CODE</v>
          </cell>
        </row>
      </sheetData>
      <sheetData sheetId="3829">
        <row r="1">
          <cell r="C1" t="str">
            <v>F_CODE</v>
          </cell>
        </row>
      </sheetData>
      <sheetData sheetId="3830">
        <row r="1">
          <cell r="C1" t="str">
            <v>F_CODE</v>
          </cell>
        </row>
      </sheetData>
      <sheetData sheetId="3831">
        <row r="1">
          <cell r="C1" t="str">
            <v>F_CODE</v>
          </cell>
        </row>
      </sheetData>
      <sheetData sheetId="3832">
        <row r="1">
          <cell r="C1" t="str">
            <v>F_CODE</v>
          </cell>
        </row>
      </sheetData>
      <sheetData sheetId="3833">
        <row r="1">
          <cell r="C1" t="str">
            <v>F_CODE</v>
          </cell>
        </row>
      </sheetData>
      <sheetData sheetId="3834">
        <row r="1">
          <cell r="C1" t="str">
            <v>F_CODE</v>
          </cell>
        </row>
      </sheetData>
      <sheetData sheetId="3835">
        <row r="1">
          <cell r="C1" t="str">
            <v>F_CODE</v>
          </cell>
        </row>
      </sheetData>
      <sheetData sheetId="3836">
        <row r="1">
          <cell r="C1" t="str">
            <v>F_CODE</v>
          </cell>
        </row>
      </sheetData>
      <sheetData sheetId="3837">
        <row r="1">
          <cell r="C1" t="str">
            <v>F_CODE</v>
          </cell>
        </row>
      </sheetData>
      <sheetData sheetId="3838">
        <row r="1">
          <cell r="C1" t="str">
            <v>F_CODE</v>
          </cell>
        </row>
      </sheetData>
      <sheetData sheetId="3839">
        <row r="1">
          <cell r="C1" t="str">
            <v>F_CODE</v>
          </cell>
        </row>
      </sheetData>
      <sheetData sheetId="3840">
        <row r="1">
          <cell r="C1" t="str">
            <v>F_CODE</v>
          </cell>
        </row>
      </sheetData>
      <sheetData sheetId="3841">
        <row r="1">
          <cell r="C1" t="str">
            <v>F_CODE</v>
          </cell>
        </row>
      </sheetData>
      <sheetData sheetId="3842">
        <row r="1">
          <cell r="C1" t="str">
            <v>F_CODE</v>
          </cell>
        </row>
      </sheetData>
      <sheetData sheetId="3843">
        <row r="1">
          <cell r="C1" t="str">
            <v>F_CODE</v>
          </cell>
        </row>
      </sheetData>
      <sheetData sheetId="3844">
        <row r="1">
          <cell r="C1" t="str">
            <v>F_CODE</v>
          </cell>
        </row>
      </sheetData>
      <sheetData sheetId="3845">
        <row r="1">
          <cell r="C1" t="str">
            <v>F_CODE</v>
          </cell>
        </row>
      </sheetData>
      <sheetData sheetId="3846">
        <row r="1">
          <cell r="C1" t="str">
            <v>F_CODE</v>
          </cell>
        </row>
      </sheetData>
      <sheetData sheetId="3847">
        <row r="1">
          <cell r="C1" t="str">
            <v>F_CODE</v>
          </cell>
        </row>
      </sheetData>
      <sheetData sheetId="3848">
        <row r="1">
          <cell r="C1" t="str">
            <v>F_CODE</v>
          </cell>
        </row>
      </sheetData>
      <sheetData sheetId="3849">
        <row r="1">
          <cell r="C1" t="str">
            <v>F_CODE</v>
          </cell>
        </row>
      </sheetData>
      <sheetData sheetId="3850">
        <row r="1">
          <cell r="C1" t="str">
            <v>F_CODE</v>
          </cell>
        </row>
      </sheetData>
      <sheetData sheetId="3851">
        <row r="1">
          <cell r="C1" t="str">
            <v>F_CODE</v>
          </cell>
        </row>
      </sheetData>
      <sheetData sheetId="3852">
        <row r="1">
          <cell r="C1" t="str">
            <v>F_CODE</v>
          </cell>
        </row>
      </sheetData>
      <sheetData sheetId="3853">
        <row r="1">
          <cell r="C1" t="str">
            <v>F_CODE</v>
          </cell>
        </row>
      </sheetData>
      <sheetData sheetId="3854">
        <row r="1">
          <cell r="C1" t="str">
            <v>F_CODE</v>
          </cell>
        </row>
      </sheetData>
      <sheetData sheetId="3855">
        <row r="1">
          <cell r="C1" t="str">
            <v>F_CODE</v>
          </cell>
        </row>
      </sheetData>
      <sheetData sheetId="3856">
        <row r="1">
          <cell r="C1" t="str">
            <v>F_CODE</v>
          </cell>
        </row>
      </sheetData>
      <sheetData sheetId="3857">
        <row r="1">
          <cell r="C1" t="str">
            <v>F_CODE</v>
          </cell>
        </row>
      </sheetData>
      <sheetData sheetId="3858">
        <row r="1">
          <cell r="C1" t="str">
            <v>F_CODE</v>
          </cell>
        </row>
      </sheetData>
      <sheetData sheetId="3859">
        <row r="1">
          <cell r="C1" t="str">
            <v>F_CODE</v>
          </cell>
        </row>
      </sheetData>
      <sheetData sheetId="3860">
        <row r="1">
          <cell r="C1" t="str">
            <v>F_CODE</v>
          </cell>
        </row>
      </sheetData>
      <sheetData sheetId="3861">
        <row r="1">
          <cell r="C1" t="str">
            <v>F_CODE</v>
          </cell>
        </row>
      </sheetData>
      <sheetData sheetId="3862">
        <row r="1">
          <cell r="C1" t="str">
            <v>F_CODE</v>
          </cell>
        </row>
      </sheetData>
      <sheetData sheetId="3863">
        <row r="1">
          <cell r="C1" t="str">
            <v>F_CODE</v>
          </cell>
        </row>
      </sheetData>
      <sheetData sheetId="3864">
        <row r="1">
          <cell r="C1" t="str">
            <v>F_CODE</v>
          </cell>
        </row>
      </sheetData>
      <sheetData sheetId="3865">
        <row r="1">
          <cell r="C1" t="str">
            <v>F_CODE</v>
          </cell>
        </row>
      </sheetData>
      <sheetData sheetId="3866">
        <row r="1">
          <cell r="C1" t="str">
            <v>F_CODE</v>
          </cell>
        </row>
      </sheetData>
      <sheetData sheetId="3867">
        <row r="1">
          <cell r="C1" t="str">
            <v>F_CODE</v>
          </cell>
        </row>
      </sheetData>
      <sheetData sheetId="3868">
        <row r="1">
          <cell r="C1" t="str">
            <v>F_CODE</v>
          </cell>
        </row>
      </sheetData>
      <sheetData sheetId="3869">
        <row r="1">
          <cell r="C1" t="str">
            <v>F_CODE</v>
          </cell>
        </row>
      </sheetData>
      <sheetData sheetId="3870">
        <row r="1">
          <cell r="C1" t="str">
            <v>F_CODE</v>
          </cell>
        </row>
      </sheetData>
      <sheetData sheetId="3871">
        <row r="1">
          <cell r="C1" t="str">
            <v>F_CODE</v>
          </cell>
        </row>
      </sheetData>
      <sheetData sheetId="3872">
        <row r="1">
          <cell r="C1" t="str">
            <v>F_CODE</v>
          </cell>
        </row>
      </sheetData>
      <sheetData sheetId="3873">
        <row r="1">
          <cell r="C1" t="str">
            <v>F_CODE</v>
          </cell>
        </row>
      </sheetData>
      <sheetData sheetId="3874">
        <row r="1">
          <cell r="C1" t="str">
            <v>F_CODE</v>
          </cell>
        </row>
      </sheetData>
      <sheetData sheetId="3875">
        <row r="1">
          <cell r="C1" t="str">
            <v>F_CODE</v>
          </cell>
        </row>
      </sheetData>
      <sheetData sheetId="3876">
        <row r="1">
          <cell r="C1" t="str">
            <v>F_CODE</v>
          </cell>
        </row>
      </sheetData>
      <sheetData sheetId="3877">
        <row r="1">
          <cell r="C1" t="str">
            <v>F_CODE</v>
          </cell>
        </row>
      </sheetData>
      <sheetData sheetId="3878">
        <row r="1">
          <cell r="C1" t="str">
            <v>F_CODE</v>
          </cell>
        </row>
      </sheetData>
      <sheetData sheetId="3879">
        <row r="1">
          <cell r="C1" t="str">
            <v>F_CODE</v>
          </cell>
        </row>
      </sheetData>
      <sheetData sheetId="3880">
        <row r="1">
          <cell r="C1" t="str">
            <v>F_CODE</v>
          </cell>
        </row>
      </sheetData>
      <sheetData sheetId="3881">
        <row r="1">
          <cell r="C1" t="str">
            <v>F_CODE</v>
          </cell>
        </row>
      </sheetData>
      <sheetData sheetId="3882">
        <row r="1">
          <cell r="C1" t="str">
            <v>F_CODE</v>
          </cell>
        </row>
      </sheetData>
      <sheetData sheetId="3883">
        <row r="1">
          <cell r="C1" t="str">
            <v>F_CODE</v>
          </cell>
        </row>
      </sheetData>
      <sheetData sheetId="3884">
        <row r="1">
          <cell r="C1" t="str">
            <v>F_CODE</v>
          </cell>
        </row>
      </sheetData>
      <sheetData sheetId="3885">
        <row r="1">
          <cell r="C1" t="str">
            <v>F_CODE</v>
          </cell>
        </row>
      </sheetData>
      <sheetData sheetId="3886">
        <row r="1">
          <cell r="C1" t="str">
            <v>F_CODE</v>
          </cell>
        </row>
      </sheetData>
      <sheetData sheetId="3887">
        <row r="1">
          <cell r="C1" t="str">
            <v>F_CODE</v>
          </cell>
        </row>
      </sheetData>
      <sheetData sheetId="3888">
        <row r="1">
          <cell r="C1" t="str">
            <v>F_CODE</v>
          </cell>
        </row>
      </sheetData>
      <sheetData sheetId="3889">
        <row r="1">
          <cell r="C1" t="str">
            <v>F_CODE</v>
          </cell>
        </row>
      </sheetData>
      <sheetData sheetId="3890">
        <row r="1">
          <cell r="C1" t="str">
            <v>F_CODE</v>
          </cell>
        </row>
      </sheetData>
      <sheetData sheetId="3891">
        <row r="1">
          <cell r="C1" t="str">
            <v>F_CODE</v>
          </cell>
        </row>
      </sheetData>
      <sheetData sheetId="3892">
        <row r="1">
          <cell r="C1" t="str">
            <v>F_CODE</v>
          </cell>
        </row>
      </sheetData>
      <sheetData sheetId="3893">
        <row r="1">
          <cell r="C1" t="str">
            <v>F_CODE</v>
          </cell>
        </row>
      </sheetData>
      <sheetData sheetId="3894">
        <row r="1">
          <cell r="C1" t="str">
            <v>F_CODE</v>
          </cell>
        </row>
      </sheetData>
      <sheetData sheetId="3895">
        <row r="1">
          <cell r="C1" t="str">
            <v>F_CODE</v>
          </cell>
        </row>
      </sheetData>
      <sheetData sheetId="3896">
        <row r="1">
          <cell r="C1" t="str">
            <v>F_CODE</v>
          </cell>
        </row>
      </sheetData>
      <sheetData sheetId="3897">
        <row r="1">
          <cell r="C1" t="str">
            <v>F_CODE</v>
          </cell>
        </row>
      </sheetData>
      <sheetData sheetId="3898">
        <row r="1">
          <cell r="C1" t="str">
            <v>F_CODE</v>
          </cell>
        </row>
      </sheetData>
      <sheetData sheetId="3899">
        <row r="1">
          <cell r="C1" t="str">
            <v>F_CODE</v>
          </cell>
        </row>
      </sheetData>
      <sheetData sheetId="3900">
        <row r="1">
          <cell r="C1" t="str">
            <v>F_CODE</v>
          </cell>
        </row>
      </sheetData>
      <sheetData sheetId="3901">
        <row r="1">
          <cell r="C1" t="str">
            <v>F_CODE</v>
          </cell>
        </row>
      </sheetData>
      <sheetData sheetId="3902">
        <row r="1">
          <cell r="C1" t="str">
            <v>F_CODE</v>
          </cell>
        </row>
      </sheetData>
      <sheetData sheetId="3903">
        <row r="1">
          <cell r="C1" t="str">
            <v>F_CODE</v>
          </cell>
        </row>
      </sheetData>
      <sheetData sheetId="3904">
        <row r="1">
          <cell r="C1" t="str">
            <v>F_CODE</v>
          </cell>
        </row>
      </sheetData>
      <sheetData sheetId="3905">
        <row r="1">
          <cell r="C1" t="str">
            <v>F_CODE</v>
          </cell>
        </row>
      </sheetData>
      <sheetData sheetId="3906">
        <row r="1">
          <cell r="C1" t="str">
            <v>F_CODE</v>
          </cell>
        </row>
      </sheetData>
      <sheetData sheetId="3907">
        <row r="1">
          <cell r="C1" t="str">
            <v>F_CODE</v>
          </cell>
        </row>
      </sheetData>
      <sheetData sheetId="3908">
        <row r="1">
          <cell r="C1" t="str">
            <v>F_CODE</v>
          </cell>
        </row>
      </sheetData>
      <sheetData sheetId="3909">
        <row r="1">
          <cell r="C1" t="str">
            <v>F_CODE</v>
          </cell>
        </row>
      </sheetData>
      <sheetData sheetId="3910">
        <row r="1">
          <cell r="C1" t="str">
            <v>F_CODE</v>
          </cell>
        </row>
      </sheetData>
      <sheetData sheetId="3911">
        <row r="1">
          <cell r="C1" t="str">
            <v>F_CODE</v>
          </cell>
        </row>
      </sheetData>
      <sheetData sheetId="3912">
        <row r="1">
          <cell r="C1" t="str">
            <v>F_CODE</v>
          </cell>
        </row>
      </sheetData>
      <sheetData sheetId="3913">
        <row r="1">
          <cell r="C1" t="str">
            <v>F_CODE</v>
          </cell>
        </row>
      </sheetData>
      <sheetData sheetId="3914">
        <row r="1">
          <cell r="C1" t="str">
            <v>F_CODE</v>
          </cell>
        </row>
      </sheetData>
      <sheetData sheetId="3915">
        <row r="1">
          <cell r="C1" t="str">
            <v>F_CODE</v>
          </cell>
        </row>
      </sheetData>
      <sheetData sheetId="3916">
        <row r="1">
          <cell r="C1" t="str">
            <v>F_CODE</v>
          </cell>
        </row>
      </sheetData>
      <sheetData sheetId="3917">
        <row r="1">
          <cell r="C1" t="str">
            <v>F_CODE</v>
          </cell>
        </row>
      </sheetData>
      <sheetData sheetId="3918">
        <row r="1">
          <cell r="C1" t="str">
            <v>F_CODE</v>
          </cell>
        </row>
      </sheetData>
      <sheetData sheetId="3919">
        <row r="1">
          <cell r="C1" t="str">
            <v>F_CODE</v>
          </cell>
        </row>
      </sheetData>
      <sheetData sheetId="3920">
        <row r="1">
          <cell r="C1" t="str">
            <v>F_CODE</v>
          </cell>
        </row>
      </sheetData>
      <sheetData sheetId="3921">
        <row r="1">
          <cell r="C1" t="str">
            <v>F_CODE</v>
          </cell>
        </row>
      </sheetData>
      <sheetData sheetId="3922">
        <row r="1">
          <cell r="C1" t="str">
            <v>F_CODE</v>
          </cell>
        </row>
      </sheetData>
      <sheetData sheetId="3923">
        <row r="1">
          <cell r="C1" t="str">
            <v>F_CODE</v>
          </cell>
        </row>
      </sheetData>
      <sheetData sheetId="3924">
        <row r="1">
          <cell r="C1" t="str">
            <v>F_CODE</v>
          </cell>
        </row>
      </sheetData>
      <sheetData sheetId="3925">
        <row r="1">
          <cell r="C1" t="str">
            <v>F_CODE</v>
          </cell>
        </row>
      </sheetData>
      <sheetData sheetId="3926">
        <row r="1">
          <cell r="C1" t="str">
            <v>F_CODE</v>
          </cell>
        </row>
      </sheetData>
      <sheetData sheetId="3927">
        <row r="1">
          <cell r="C1" t="str">
            <v>F_CODE</v>
          </cell>
        </row>
      </sheetData>
      <sheetData sheetId="3928">
        <row r="1">
          <cell r="C1" t="str">
            <v>F_CODE</v>
          </cell>
        </row>
      </sheetData>
      <sheetData sheetId="3929">
        <row r="1">
          <cell r="C1" t="str">
            <v>F_CODE</v>
          </cell>
        </row>
      </sheetData>
      <sheetData sheetId="3930">
        <row r="1">
          <cell r="C1" t="str">
            <v>F_CODE</v>
          </cell>
        </row>
      </sheetData>
      <sheetData sheetId="3931">
        <row r="1">
          <cell r="C1" t="str">
            <v>F_CODE</v>
          </cell>
        </row>
      </sheetData>
      <sheetData sheetId="3932">
        <row r="1">
          <cell r="C1" t="str">
            <v>F_CODE</v>
          </cell>
        </row>
      </sheetData>
      <sheetData sheetId="3933">
        <row r="1">
          <cell r="C1" t="str">
            <v>F_CODE</v>
          </cell>
        </row>
      </sheetData>
      <sheetData sheetId="3934">
        <row r="1">
          <cell r="C1" t="str">
            <v>F_CODE</v>
          </cell>
        </row>
      </sheetData>
      <sheetData sheetId="3935">
        <row r="1">
          <cell r="C1" t="str">
            <v>F_CODE</v>
          </cell>
        </row>
      </sheetData>
      <sheetData sheetId="3936">
        <row r="1">
          <cell r="C1" t="str">
            <v>F_CODE</v>
          </cell>
        </row>
      </sheetData>
      <sheetData sheetId="3937">
        <row r="1">
          <cell r="C1" t="str">
            <v>F_CODE</v>
          </cell>
        </row>
      </sheetData>
      <sheetData sheetId="3938">
        <row r="1">
          <cell r="C1" t="str">
            <v>F_CODE</v>
          </cell>
        </row>
      </sheetData>
      <sheetData sheetId="3939">
        <row r="1">
          <cell r="C1" t="str">
            <v>F_CODE</v>
          </cell>
        </row>
      </sheetData>
      <sheetData sheetId="3940">
        <row r="1">
          <cell r="C1" t="str">
            <v>F_CODE</v>
          </cell>
        </row>
      </sheetData>
      <sheetData sheetId="3941">
        <row r="1">
          <cell r="C1" t="str">
            <v>F_CODE</v>
          </cell>
        </row>
      </sheetData>
      <sheetData sheetId="3942">
        <row r="1">
          <cell r="C1" t="str">
            <v>F_CODE</v>
          </cell>
        </row>
      </sheetData>
      <sheetData sheetId="3943">
        <row r="1">
          <cell r="C1" t="str">
            <v>F_CODE</v>
          </cell>
        </row>
      </sheetData>
      <sheetData sheetId="3944">
        <row r="1">
          <cell r="C1" t="str">
            <v>F_CODE</v>
          </cell>
        </row>
      </sheetData>
      <sheetData sheetId="3945">
        <row r="1">
          <cell r="C1" t="str">
            <v>F_CODE</v>
          </cell>
        </row>
      </sheetData>
      <sheetData sheetId="3946">
        <row r="1">
          <cell r="C1" t="str">
            <v>F_CODE</v>
          </cell>
        </row>
      </sheetData>
      <sheetData sheetId="3947">
        <row r="1">
          <cell r="C1" t="str">
            <v>F_CODE</v>
          </cell>
        </row>
      </sheetData>
      <sheetData sheetId="3948">
        <row r="1">
          <cell r="C1" t="str">
            <v>F_CODE</v>
          </cell>
        </row>
      </sheetData>
      <sheetData sheetId="3949">
        <row r="1">
          <cell r="C1" t="str">
            <v>F_CODE</v>
          </cell>
        </row>
      </sheetData>
      <sheetData sheetId="3950">
        <row r="1">
          <cell r="C1" t="str">
            <v>F_CODE</v>
          </cell>
        </row>
      </sheetData>
      <sheetData sheetId="3951">
        <row r="1">
          <cell r="C1" t="str">
            <v>F_CODE</v>
          </cell>
        </row>
      </sheetData>
      <sheetData sheetId="3952">
        <row r="1">
          <cell r="C1" t="str">
            <v>F_CODE</v>
          </cell>
        </row>
      </sheetData>
      <sheetData sheetId="3953">
        <row r="1">
          <cell r="C1" t="str">
            <v>F_CODE</v>
          </cell>
        </row>
      </sheetData>
      <sheetData sheetId="3954">
        <row r="1">
          <cell r="C1" t="str">
            <v>F_CODE</v>
          </cell>
        </row>
      </sheetData>
      <sheetData sheetId="3955">
        <row r="1">
          <cell r="C1" t="str">
            <v>F_CODE</v>
          </cell>
        </row>
      </sheetData>
      <sheetData sheetId="3956">
        <row r="1">
          <cell r="C1" t="str">
            <v>F_CODE</v>
          </cell>
        </row>
      </sheetData>
      <sheetData sheetId="3957">
        <row r="1">
          <cell r="C1" t="str">
            <v>F_CODE</v>
          </cell>
        </row>
      </sheetData>
      <sheetData sheetId="3958">
        <row r="1">
          <cell r="C1" t="str">
            <v>F_CODE</v>
          </cell>
        </row>
      </sheetData>
      <sheetData sheetId="3959">
        <row r="1">
          <cell r="C1" t="str">
            <v>F_CODE</v>
          </cell>
        </row>
      </sheetData>
      <sheetData sheetId="3960">
        <row r="1">
          <cell r="C1" t="str">
            <v>F_CODE</v>
          </cell>
        </row>
      </sheetData>
      <sheetData sheetId="3961">
        <row r="1">
          <cell r="C1" t="str">
            <v>F_CODE</v>
          </cell>
        </row>
      </sheetData>
      <sheetData sheetId="3962">
        <row r="1">
          <cell r="C1" t="str">
            <v>F_CODE</v>
          </cell>
        </row>
      </sheetData>
      <sheetData sheetId="3963">
        <row r="1">
          <cell r="C1" t="str">
            <v>F_CODE</v>
          </cell>
        </row>
      </sheetData>
      <sheetData sheetId="3964">
        <row r="1">
          <cell r="C1" t="str">
            <v>F_CODE</v>
          </cell>
        </row>
      </sheetData>
      <sheetData sheetId="3965">
        <row r="1">
          <cell r="C1" t="str">
            <v>F_CODE</v>
          </cell>
        </row>
      </sheetData>
      <sheetData sheetId="3966">
        <row r="1">
          <cell r="C1" t="str">
            <v>F_CODE</v>
          </cell>
        </row>
      </sheetData>
      <sheetData sheetId="3967">
        <row r="1">
          <cell r="C1" t="str">
            <v>F_CODE</v>
          </cell>
        </row>
      </sheetData>
      <sheetData sheetId="3968">
        <row r="1">
          <cell r="C1" t="str">
            <v>F_CODE</v>
          </cell>
        </row>
      </sheetData>
      <sheetData sheetId="3969">
        <row r="1">
          <cell r="C1" t="str">
            <v>F_CODE</v>
          </cell>
        </row>
      </sheetData>
      <sheetData sheetId="3970">
        <row r="1">
          <cell r="C1" t="str">
            <v>F_CODE</v>
          </cell>
        </row>
      </sheetData>
      <sheetData sheetId="3971">
        <row r="1">
          <cell r="C1" t="str">
            <v>F_CODE</v>
          </cell>
        </row>
      </sheetData>
      <sheetData sheetId="3972">
        <row r="1">
          <cell r="C1" t="str">
            <v>F_CODE</v>
          </cell>
        </row>
      </sheetData>
      <sheetData sheetId="3973">
        <row r="1">
          <cell r="C1" t="str">
            <v>F_CODE</v>
          </cell>
        </row>
      </sheetData>
      <sheetData sheetId="3974">
        <row r="1">
          <cell r="C1" t="str">
            <v>F_CODE</v>
          </cell>
        </row>
      </sheetData>
      <sheetData sheetId="3975">
        <row r="1">
          <cell r="C1" t="str">
            <v>F_CODE</v>
          </cell>
        </row>
      </sheetData>
      <sheetData sheetId="3976">
        <row r="1">
          <cell r="C1" t="str">
            <v>F_CODE</v>
          </cell>
        </row>
      </sheetData>
      <sheetData sheetId="3977">
        <row r="1">
          <cell r="C1" t="str">
            <v>F_CODE</v>
          </cell>
        </row>
      </sheetData>
      <sheetData sheetId="3978">
        <row r="1">
          <cell r="C1" t="str">
            <v>F_CODE</v>
          </cell>
        </row>
      </sheetData>
      <sheetData sheetId="3979">
        <row r="1">
          <cell r="C1" t="str">
            <v>F_CODE</v>
          </cell>
        </row>
      </sheetData>
      <sheetData sheetId="3980">
        <row r="1">
          <cell r="C1" t="str">
            <v>F_CODE</v>
          </cell>
        </row>
      </sheetData>
      <sheetData sheetId="3981">
        <row r="1">
          <cell r="C1" t="str">
            <v>F_CODE</v>
          </cell>
        </row>
      </sheetData>
      <sheetData sheetId="3982">
        <row r="1">
          <cell r="C1" t="str">
            <v>F_CODE</v>
          </cell>
        </row>
      </sheetData>
      <sheetData sheetId="3983">
        <row r="1">
          <cell r="C1" t="str">
            <v>F_CODE</v>
          </cell>
        </row>
      </sheetData>
      <sheetData sheetId="3984">
        <row r="1">
          <cell r="C1" t="str">
            <v>F_CODE</v>
          </cell>
        </row>
      </sheetData>
      <sheetData sheetId="3985">
        <row r="1">
          <cell r="C1" t="str">
            <v>F_CODE</v>
          </cell>
        </row>
      </sheetData>
      <sheetData sheetId="3986">
        <row r="1">
          <cell r="C1" t="str">
            <v>F_CODE</v>
          </cell>
        </row>
      </sheetData>
      <sheetData sheetId="3987">
        <row r="1">
          <cell r="C1" t="str">
            <v>F_CODE</v>
          </cell>
        </row>
      </sheetData>
      <sheetData sheetId="3988">
        <row r="1">
          <cell r="C1" t="str">
            <v>F_CODE</v>
          </cell>
        </row>
      </sheetData>
      <sheetData sheetId="3989">
        <row r="1">
          <cell r="C1" t="str">
            <v>F_CODE</v>
          </cell>
        </row>
      </sheetData>
      <sheetData sheetId="3990">
        <row r="1">
          <cell r="C1" t="str">
            <v>F_CODE</v>
          </cell>
        </row>
      </sheetData>
      <sheetData sheetId="3991">
        <row r="1">
          <cell r="C1" t="str">
            <v>F_CODE</v>
          </cell>
        </row>
      </sheetData>
      <sheetData sheetId="3992">
        <row r="1">
          <cell r="C1" t="str">
            <v>F_CODE</v>
          </cell>
        </row>
      </sheetData>
      <sheetData sheetId="3993">
        <row r="1">
          <cell r="C1" t="str">
            <v>F_CODE</v>
          </cell>
        </row>
      </sheetData>
      <sheetData sheetId="3994">
        <row r="1">
          <cell r="C1" t="str">
            <v>F_CODE</v>
          </cell>
        </row>
      </sheetData>
      <sheetData sheetId="3995">
        <row r="1">
          <cell r="C1" t="str">
            <v>F_CODE</v>
          </cell>
        </row>
      </sheetData>
      <sheetData sheetId="3996">
        <row r="1">
          <cell r="C1" t="str">
            <v>F_CODE</v>
          </cell>
        </row>
      </sheetData>
      <sheetData sheetId="3997">
        <row r="1">
          <cell r="C1" t="str">
            <v>F_CODE</v>
          </cell>
        </row>
      </sheetData>
      <sheetData sheetId="3998">
        <row r="1">
          <cell r="C1" t="str">
            <v>F_CODE</v>
          </cell>
        </row>
      </sheetData>
      <sheetData sheetId="3999">
        <row r="1">
          <cell r="C1" t="str">
            <v>F_CODE</v>
          </cell>
        </row>
      </sheetData>
      <sheetData sheetId="4000">
        <row r="1">
          <cell r="C1" t="str">
            <v>F_CODE</v>
          </cell>
        </row>
      </sheetData>
      <sheetData sheetId="4001">
        <row r="1">
          <cell r="C1" t="str">
            <v>F_CODE</v>
          </cell>
        </row>
      </sheetData>
      <sheetData sheetId="4002">
        <row r="1">
          <cell r="C1" t="str">
            <v>F_CODE</v>
          </cell>
        </row>
      </sheetData>
      <sheetData sheetId="4003">
        <row r="1">
          <cell r="C1" t="str">
            <v>F_CODE</v>
          </cell>
        </row>
      </sheetData>
      <sheetData sheetId="4004">
        <row r="1">
          <cell r="C1" t="str">
            <v>F_CODE</v>
          </cell>
        </row>
      </sheetData>
      <sheetData sheetId="4005">
        <row r="1">
          <cell r="C1" t="str">
            <v>F_CODE</v>
          </cell>
        </row>
      </sheetData>
      <sheetData sheetId="4006">
        <row r="1">
          <cell r="C1" t="str">
            <v>F_CODE</v>
          </cell>
        </row>
      </sheetData>
      <sheetData sheetId="4007">
        <row r="1">
          <cell r="C1" t="str">
            <v>F_CODE</v>
          </cell>
        </row>
      </sheetData>
      <sheetData sheetId="4008">
        <row r="1">
          <cell r="C1" t="str">
            <v>F_CODE</v>
          </cell>
        </row>
      </sheetData>
      <sheetData sheetId="4009">
        <row r="1">
          <cell r="C1" t="str">
            <v>F_CODE</v>
          </cell>
        </row>
      </sheetData>
      <sheetData sheetId="4010">
        <row r="1">
          <cell r="C1" t="str">
            <v>F_CODE</v>
          </cell>
        </row>
      </sheetData>
      <sheetData sheetId="4011">
        <row r="1">
          <cell r="C1" t="str">
            <v>F_CODE</v>
          </cell>
        </row>
      </sheetData>
      <sheetData sheetId="4012">
        <row r="1">
          <cell r="C1" t="str">
            <v>F_CODE</v>
          </cell>
        </row>
      </sheetData>
      <sheetData sheetId="4013">
        <row r="1">
          <cell r="C1" t="str">
            <v>F_CODE</v>
          </cell>
        </row>
      </sheetData>
      <sheetData sheetId="4014">
        <row r="1">
          <cell r="C1" t="str">
            <v>F_CODE</v>
          </cell>
        </row>
      </sheetData>
      <sheetData sheetId="4015">
        <row r="1">
          <cell r="C1" t="str">
            <v>F_CODE</v>
          </cell>
        </row>
      </sheetData>
      <sheetData sheetId="4016">
        <row r="1">
          <cell r="C1" t="str">
            <v>F_CODE</v>
          </cell>
        </row>
      </sheetData>
      <sheetData sheetId="4017">
        <row r="1">
          <cell r="C1" t="str">
            <v>F_CODE</v>
          </cell>
        </row>
      </sheetData>
      <sheetData sheetId="4018">
        <row r="1">
          <cell r="C1" t="str">
            <v>F_CODE</v>
          </cell>
        </row>
      </sheetData>
      <sheetData sheetId="4019">
        <row r="1">
          <cell r="C1" t="str">
            <v>F_CODE</v>
          </cell>
        </row>
      </sheetData>
      <sheetData sheetId="4020">
        <row r="1">
          <cell r="C1" t="str">
            <v>F_CODE</v>
          </cell>
        </row>
      </sheetData>
      <sheetData sheetId="4021">
        <row r="1">
          <cell r="C1" t="str">
            <v>F_CODE</v>
          </cell>
        </row>
      </sheetData>
      <sheetData sheetId="4022">
        <row r="1">
          <cell r="C1" t="str">
            <v>F_CODE</v>
          </cell>
        </row>
      </sheetData>
      <sheetData sheetId="4023">
        <row r="1">
          <cell r="C1" t="str">
            <v>F_CODE</v>
          </cell>
        </row>
      </sheetData>
      <sheetData sheetId="4024">
        <row r="1">
          <cell r="C1" t="str">
            <v>F_CODE</v>
          </cell>
        </row>
      </sheetData>
      <sheetData sheetId="4025">
        <row r="1">
          <cell r="C1" t="str">
            <v>F_CODE</v>
          </cell>
        </row>
      </sheetData>
      <sheetData sheetId="4026">
        <row r="1">
          <cell r="C1" t="str">
            <v>F_CODE</v>
          </cell>
        </row>
      </sheetData>
      <sheetData sheetId="4027">
        <row r="1">
          <cell r="C1" t="str">
            <v>F_CODE</v>
          </cell>
        </row>
      </sheetData>
      <sheetData sheetId="4028">
        <row r="1">
          <cell r="C1" t="str">
            <v>F_CODE</v>
          </cell>
        </row>
      </sheetData>
      <sheetData sheetId="4029">
        <row r="1">
          <cell r="C1" t="str">
            <v>F_CODE</v>
          </cell>
        </row>
      </sheetData>
      <sheetData sheetId="4030">
        <row r="1">
          <cell r="C1" t="str">
            <v>F_CODE</v>
          </cell>
        </row>
      </sheetData>
      <sheetData sheetId="4031">
        <row r="1">
          <cell r="C1" t="str">
            <v>F_CODE</v>
          </cell>
        </row>
      </sheetData>
      <sheetData sheetId="4032">
        <row r="1">
          <cell r="C1" t="str">
            <v>F_CODE</v>
          </cell>
        </row>
      </sheetData>
      <sheetData sheetId="4033">
        <row r="1">
          <cell r="C1" t="str">
            <v>F_CODE</v>
          </cell>
        </row>
      </sheetData>
      <sheetData sheetId="4034">
        <row r="1">
          <cell r="C1" t="str">
            <v>F_CODE</v>
          </cell>
        </row>
      </sheetData>
      <sheetData sheetId="4035">
        <row r="1">
          <cell r="C1" t="str">
            <v>F_CODE</v>
          </cell>
        </row>
      </sheetData>
      <sheetData sheetId="4036">
        <row r="1">
          <cell r="C1" t="str">
            <v>F_CODE</v>
          </cell>
        </row>
      </sheetData>
      <sheetData sheetId="4037">
        <row r="1">
          <cell r="C1" t="str">
            <v>F_CODE</v>
          </cell>
        </row>
      </sheetData>
      <sheetData sheetId="4038">
        <row r="1">
          <cell r="C1" t="str">
            <v>F_CODE</v>
          </cell>
        </row>
      </sheetData>
      <sheetData sheetId="4039">
        <row r="1">
          <cell r="C1" t="str">
            <v>F_CODE</v>
          </cell>
        </row>
      </sheetData>
      <sheetData sheetId="4040">
        <row r="1">
          <cell r="C1" t="str">
            <v>F_CODE</v>
          </cell>
        </row>
      </sheetData>
      <sheetData sheetId="4041">
        <row r="1">
          <cell r="C1" t="str">
            <v>F_CODE</v>
          </cell>
        </row>
      </sheetData>
      <sheetData sheetId="4042">
        <row r="1">
          <cell r="C1" t="str">
            <v>F_CODE</v>
          </cell>
        </row>
      </sheetData>
      <sheetData sheetId="4043">
        <row r="1">
          <cell r="C1" t="str">
            <v>F_CODE</v>
          </cell>
        </row>
      </sheetData>
      <sheetData sheetId="4044">
        <row r="1">
          <cell r="C1" t="str">
            <v>F_CODE</v>
          </cell>
        </row>
      </sheetData>
      <sheetData sheetId="4045">
        <row r="1">
          <cell r="C1" t="str">
            <v>F_CODE</v>
          </cell>
        </row>
      </sheetData>
      <sheetData sheetId="4046">
        <row r="1">
          <cell r="C1" t="str">
            <v>F_CODE</v>
          </cell>
        </row>
      </sheetData>
      <sheetData sheetId="4047">
        <row r="1">
          <cell r="C1" t="str">
            <v>F_CODE</v>
          </cell>
        </row>
      </sheetData>
      <sheetData sheetId="4048">
        <row r="1">
          <cell r="C1" t="str">
            <v>F_CODE</v>
          </cell>
        </row>
      </sheetData>
      <sheetData sheetId="4049">
        <row r="1">
          <cell r="C1" t="str">
            <v>F_CODE</v>
          </cell>
        </row>
      </sheetData>
      <sheetData sheetId="4050">
        <row r="1">
          <cell r="C1" t="str">
            <v>F_CODE</v>
          </cell>
        </row>
      </sheetData>
      <sheetData sheetId="4051">
        <row r="1">
          <cell r="C1" t="str">
            <v>F_CODE</v>
          </cell>
        </row>
      </sheetData>
      <sheetData sheetId="4052">
        <row r="1">
          <cell r="C1" t="str">
            <v>F_CODE</v>
          </cell>
        </row>
      </sheetData>
      <sheetData sheetId="4053">
        <row r="1">
          <cell r="C1" t="str">
            <v>F_CODE</v>
          </cell>
        </row>
      </sheetData>
      <sheetData sheetId="4054">
        <row r="1">
          <cell r="C1" t="str">
            <v>F_CODE</v>
          </cell>
        </row>
      </sheetData>
      <sheetData sheetId="4055">
        <row r="1">
          <cell r="C1" t="str">
            <v>F_CODE</v>
          </cell>
        </row>
      </sheetData>
      <sheetData sheetId="4056">
        <row r="1">
          <cell r="C1" t="str">
            <v>F_CODE</v>
          </cell>
        </row>
      </sheetData>
      <sheetData sheetId="4057">
        <row r="1">
          <cell r="C1" t="str">
            <v>F_CODE</v>
          </cell>
        </row>
      </sheetData>
      <sheetData sheetId="4058">
        <row r="1">
          <cell r="C1" t="str">
            <v>F_CODE</v>
          </cell>
        </row>
      </sheetData>
      <sheetData sheetId="4059">
        <row r="1">
          <cell r="C1" t="str">
            <v>F_CODE</v>
          </cell>
        </row>
      </sheetData>
      <sheetData sheetId="4060">
        <row r="1">
          <cell r="C1" t="str">
            <v>F_CODE</v>
          </cell>
        </row>
      </sheetData>
      <sheetData sheetId="4061">
        <row r="1">
          <cell r="C1" t="str">
            <v>F_CODE</v>
          </cell>
        </row>
      </sheetData>
      <sheetData sheetId="4062">
        <row r="1">
          <cell r="C1" t="str">
            <v>F_CODE</v>
          </cell>
        </row>
      </sheetData>
      <sheetData sheetId="4063">
        <row r="1">
          <cell r="C1" t="str">
            <v>F_CODE</v>
          </cell>
        </row>
      </sheetData>
      <sheetData sheetId="4064">
        <row r="1">
          <cell r="C1" t="str">
            <v>F_CODE</v>
          </cell>
        </row>
      </sheetData>
      <sheetData sheetId="4065">
        <row r="1">
          <cell r="C1" t="str">
            <v>F_CODE</v>
          </cell>
        </row>
      </sheetData>
      <sheetData sheetId="4066">
        <row r="1">
          <cell r="C1" t="str">
            <v>F_CODE</v>
          </cell>
        </row>
      </sheetData>
      <sheetData sheetId="4067">
        <row r="1">
          <cell r="C1" t="str">
            <v>F_CODE</v>
          </cell>
        </row>
      </sheetData>
      <sheetData sheetId="4068">
        <row r="1">
          <cell r="C1" t="str">
            <v>F_CODE</v>
          </cell>
        </row>
      </sheetData>
      <sheetData sheetId="4069">
        <row r="1">
          <cell r="C1" t="str">
            <v>F_CODE</v>
          </cell>
        </row>
      </sheetData>
      <sheetData sheetId="4070">
        <row r="1">
          <cell r="C1" t="str">
            <v>F_CODE</v>
          </cell>
        </row>
      </sheetData>
      <sheetData sheetId="4071">
        <row r="1">
          <cell r="C1" t="str">
            <v>F_CODE</v>
          </cell>
        </row>
      </sheetData>
      <sheetData sheetId="4072">
        <row r="1">
          <cell r="C1" t="str">
            <v>F_CODE</v>
          </cell>
        </row>
      </sheetData>
      <sheetData sheetId="4073">
        <row r="1">
          <cell r="C1" t="str">
            <v>F_CODE</v>
          </cell>
        </row>
      </sheetData>
      <sheetData sheetId="4074">
        <row r="1">
          <cell r="C1" t="str">
            <v>F_CODE</v>
          </cell>
        </row>
      </sheetData>
      <sheetData sheetId="4075">
        <row r="1">
          <cell r="C1" t="str">
            <v>F_CODE</v>
          </cell>
        </row>
      </sheetData>
      <sheetData sheetId="4076">
        <row r="1">
          <cell r="C1" t="str">
            <v>F_CODE</v>
          </cell>
        </row>
      </sheetData>
      <sheetData sheetId="4077">
        <row r="1">
          <cell r="C1" t="str">
            <v>F_CODE</v>
          </cell>
        </row>
      </sheetData>
      <sheetData sheetId="4078">
        <row r="1">
          <cell r="C1" t="str">
            <v>F_CODE</v>
          </cell>
        </row>
      </sheetData>
      <sheetData sheetId="4079">
        <row r="1">
          <cell r="C1" t="str">
            <v>F_CODE</v>
          </cell>
        </row>
      </sheetData>
      <sheetData sheetId="4080">
        <row r="1">
          <cell r="C1" t="str">
            <v>F_CODE</v>
          </cell>
        </row>
      </sheetData>
      <sheetData sheetId="4081">
        <row r="1">
          <cell r="C1" t="str">
            <v>F_CODE</v>
          </cell>
        </row>
      </sheetData>
      <sheetData sheetId="4082">
        <row r="1">
          <cell r="C1" t="str">
            <v>F_CODE</v>
          </cell>
        </row>
      </sheetData>
      <sheetData sheetId="4083">
        <row r="1">
          <cell r="C1" t="str">
            <v>F_CODE</v>
          </cell>
        </row>
      </sheetData>
      <sheetData sheetId="4084">
        <row r="1">
          <cell r="C1" t="str">
            <v>F_CODE</v>
          </cell>
        </row>
      </sheetData>
      <sheetData sheetId="4085">
        <row r="1">
          <cell r="C1" t="str">
            <v>F_CODE</v>
          </cell>
        </row>
      </sheetData>
      <sheetData sheetId="4086">
        <row r="1">
          <cell r="C1" t="str">
            <v>F_CODE</v>
          </cell>
        </row>
      </sheetData>
      <sheetData sheetId="4087">
        <row r="1">
          <cell r="C1" t="str">
            <v>F_CODE</v>
          </cell>
        </row>
      </sheetData>
      <sheetData sheetId="4088">
        <row r="1">
          <cell r="C1" t="str">
            <v>F_CODE</v>
          </cell>
        </row>
      </sheetData>
      <sheetData sheetId="4089">
        <row r="1">
          <cell r="C1" t="str">
            <v>F_CODE</v>
          </cell>
        </row>
      </sheetData>
      <sheetData sheetId="4090">
        <row r="1">
          <cell r="C1" t="str">
            <v>F_CODE</v>
          </cell>
        </row>
      </sheetData>
      <sheetData sheetId="4091">
        <row r="1">
          <cell r="C1" t="str">
            <v>F_CODE</v>
          </cell>
        </row>
      </sheetData>
      <sheetData sheetId="4092">
        <row r="1">
          <cell r="C1" t="str">
            <v>F_CODE</v>
          </cell>
        </row>
      </sheetData>
      <sheetData sheetId="4093">
        <row r="1">
          <cell r="C1" t="str">
            <v>F_CODE</v>
          </cell>
        </row>
      </sheetData>
      <sheetData sheetId="4094">
        <row r="1">
          <cell r="C1" t="str">
            <v>F_CODE</v>
          </cell>
        </row>
      </sheetData>
      <sheetData sheetId="4095">
        <row r="1">
          <cell r="C1" t="str">
            <v>F_CODE</v>
          </cell>
        </row>
      </sheetData>
      <sheetData sheetId="4096">
        <row r="1">
          <cell r="C1" t="str">
            <v>F_CODE</v>
          </cell>
        </row>
      </sheetData>
      <sheetData sheetId="4097">
        <row r="1">
          <cell r="C1" t="str">
            <v>F_CODE</v>
          </cell>
        </row>
      </sheetData>
      <sheetData sheetId="4098">
        <row r="1">
          <cell r="C1" t="str">
            <v>F_CODE</v>
          </cell>
        </row>
      </sheetData>
      <sheetData sheetId="4099">
        <row r="1">
          <cell r="C1" t="str">
            <v>F_CODE</v>
          </cell>
        </row>
      </sheetData>
      <sheetData sheetId="4100">
        <row r="1">
          <cell r="C1" t="str">
            <v>F_CODE</v>
          </cell>
        </row>
      </sheetData>
      <sheetData sheetId="4101">
        <row r="1">
          <cell r="C1" t="str">
            <v>F_CODE</v>
          </cell>
        </row>
      </sheetData>
      <sheetData sheetId="4102">
        <row r="1">
          <cell r="C1" t="str">
            <v>F_CODE</v>
          </cell>
        </row>
      </sheetData>
      <sheetData sheetId="4103">
        <row r="1">
          <cell r="C1" t="str">
            <v>F_CODE</v>
          </cell>
        </row>
      </sheetData>
      <sheetData sheetId="4104">
        <row r="1">
          <cell r="C1" t="str">
            <v>F_CODE</v>
          </cell>
        </row>
      </sheetData>
      <sheetData sheetId="4105">
        <row r="1">
          <cell r="C1" t="str">
            <v>F_CODE</v>
          </cell>
        </row>
      </sheetData>
      <sheetData sheetId="4106">
        <row r="1">
          <cell r="C1" t="str">
            <v>F_CODE</v>
          </cell>
        </row>
      </sheetData>
      <sheetData sheetId="4107">
        <row r="1">
          <cell r="C1" t="str">
            <v>F_CODE</v>
          </cell>
        </row>
      </sheetData>
      <sheetData sheetId="4108">
        <row r="1">
          <cell r="C1" t="str">
            <v>F_CODE</v>
          </cell>
        </row>
      </sheetData>
      <sheetData sheetId="4109">
        <row r="1">
          <cell r="C1" t="str">
            <v>F_CODE</v>
          </cell>
        </row>
      </sheetData>
      <sheetData sheetId="4110">
        <row r="1">
          <cell r="C1" t="str">
            <v>F_CODE</v>
          </cell>
        </row>
      </sheetData>
      <sheetData sheetId="4111">
        <row r="1">
          <cell r="C1" t="str">
            <v>F_CODE</v>
          </cell>
        </row>
      </sheetData>
      <sheetData sheetId="4112">
        <row r="1">
          <cell r="C1" t="str">
            <v>F_CODE</v>
          </cell>
        </row>
      </sheetData>
      <sheetData sheetId="4113">
        <row r="1">
          <cell r="C1" t="str">
            <v>F_CODE</v>
          </cell>
        </row>
      </sheetData>
      <sheetData sheetId="4114">
        <row r="1">
          <cell r="C1" t="str">
            <v>F_CODE</v>
          </cell>
        </row>
      </sheetData>
      <sheetData sheetId="4115">
        <row r="1">
          <cell r="C1" t="str">
            <v>F_CODE</v>
          </cell>
        </row>
      </sheetData>
      <sheetData sheetId="4116">
        <row r="1">
          <cell r="C1" t="str">
            <v>F_CODE</v>
          </cell>
        </row>
      </sheetData>
      <sheetData sheetId="4117">
        <row r="1">
          <cell r="C1" t="str">
            <v>F_CODE</v>
          </cell>
        </row>
      </sheetData>
      <sheetData sheetId="4118">
        <row r="1">
          <cell r="C1" t="str">
            <v>F_CODE</v>
          </cell>
        </row>
      </sheetData>
      <sheetData sheetId="4119">
        <row r="1">
          <cell r="C1" t="str">
            <v>F_CODE</v>
          </cell>
        </row>
      </sheetData>
      <sheetData sheetId="4120">
        <row r="1">
          <cell r="C1" t="str">
            <v>F_CODE</v>
          </cell>
        </row>
      </sheetData>
      <sheetData sheetId="4121">
        <row r="1">
          <cell r="C1" t="str">
            <v>F_CODE</v>
          </cell>
        </row>
      </sheetData>
      <sheetData sheetId="4122">
        <row r="1">
          <cell r="C1" t="str">
            <v>F_CODE</v>
          </cell>
        </row>
      </sheetData>
      <sheetData sheetId="4123">
        <row r="1">
          <cell r="C1" t="str">
            <v>F_CODE</v>
          </cell>
        </row>
      </sheetData>
      <sheetData sheetId="4124">
        <row r="1">
          <cell r="C1" t="str">
            <v>F_CODE</v>
          </cell>
        </row>
      </sheetData>
      <sheetData sheetId="4125">
        <row r="1">
          <cell r="C1" t="str">
            <v>F_CODE</v>
          </cell>
        </row>
      </sheetData>
      <sheetData sheetId="4126">
        <row r="1">
          <cell r="C1" t="str">
            <v>F_CODE</v>
          </cell>
        </row>
      </sheetData>
      <sheetData sheetId="4127">
        <row r="1">
          <cell r="C1" t="str">
            <v>F_CODE</v>
          </cell>
        </row>
      </sheetData>
      <sheetData sheetId="4128">
        <row r="1">
          <cell r="C1" t="str">
            <v>F_CODE</v>
          </cell>
        </row>
      </sheetData>
      <sheetData sheetId="4129">
        <row r="1">
          <cell r="C1" t="str">
            <v>F_CODE</v>
          </cell>
        </row>
      </sheetData>
      <sheetData sheetId="4130">
        <row r="1">
          <cell r="C1" t="str">
            <v>F_CODE</v>
          </cell>
        </row>
      </sheetData>
      <sheetData sheetId="4131">
        <row r="1">
          <cell r="C1" t="str">
            <v>F_CODE</v>
          </cell>
        </row>
      </sheetData>
      <sheetData sheetId="4132">
        <row r="1">
          <cell r="C1" t="str">
            <v>F_CODE</v>
          </cell>
        </row>
      </sheetData>
      <sheetData sheetId="4133">
        <row r="1">
          <cell r="C1" t="str">
            <v>F_CODE</v>
          </cell>
        </row>
      </sheetData>
      <sheetData sheetId="4134">
        <row r="1">
          <cell r="C1" t="str">
            <v>F_CODE</v>
          </cell>
        </row>
      </sheetData>
      <sheetData sheetId="4135">
        <row r="1">
          <cell r="C1" t="str">
            <v>F_CODE</v>
          </cell>
        </row>
      </sheetData>
      <sheetData sheetId="4136">
        <row r="1">
          <cell r="C1" t="str">
            <v>F_CODE</v>
          </cell>
        </row>
      </sheetData>
      <sheetData sheetId="4137">
        <row r="1">
          <cell r="C1" t="str">
            <v>F_CODE</v>
          </cell>
        </row>
      </sheetData>
      <sheetData sheetId="4138">
        <row r="1">
          <cell r="C1" t="str">
            <v>F_CODE</v>
          </cell>
        </row>
      </sheetData>
      <sheetData sheetId="4139">
        <row r="1">
          <cell r="C1" t="str">
            <v>F_CODE</v>
          </cell>
        </row>
      </sheetData>
      <sheetData sheetId="4140">
        <row r="1">
          <cell r="C1" t="str">
            <v>F_CODE</v>
          </cell>
        </row>
      </sheetData>
      <sheetData sheetId="4141">
        <row r="1">
          <cell r="C1" t="str">
            <v>F_CODE</v>
          </cell>
        </row>
      </sheetData>
      <sheetData sheetId="4142">
        <row r="1">
          <cell r="C1" t="str">
            <v>F_CODE</v>
          </cell>
        </row>
      </sheetData>
      <sheetData sheetId="4143">
        <row r="1">
          <cell r="C1" t="str">
            <v>F_CODE</v>
          </cell>
        </row>
      </sheetData>
      <sheetData sheetId="4144">
        <row r="1">
          <cell r="C1" t="str">
            <v>F_CODE</v>
          </cell>
        </row>
      </sheetData>
      <sheetData sheetId="4145">
        <row r="1">
          <cell r="C1" t="str">
            <v>F_CODE</v>
          </cell>
        </row>
      </sheetData>
      <sheetData sheetId="4146">
        <row r="1">
          <cell r="C1" t="str">
            <v>F_CODE</v>
          </cell>
        </row>
      </sheetData>
      <sheetData sheetId="4147">
        <row r="1">
          <cell r="C1" t="str">
            <v>F_CODE</v>
          </cell>
        </row>
      </sheetData>
      <sheetData sheetId="4148">
        <row r="1">
          <cell r="C1" t="str">
            <v>F_CODE</v>
          </cell>
        </row>
      </sheetData>
      <sheetData sheetId="4149">
        <row r="1">
          <cell r="C1" t="str">
            <v>F_CODE</v>
          </cell>
        </row>
      </sheetData>
      <sheetData sheetId="4150">
        <row r="1">
          <cell r="C1" t="str">
            <v>F_CODE</v>
          </cell>
        </row>
      </sheetData>
      <sheetData sheetId="4151">
        <row r="1">
          <cell r="C1" t="str">
            <v>F_CODE</v>
          </cell>
        </row>
      </sheetData>
      <sheetData sheetId="4152">
        <row r="1">
          <cell r="C1" t="str">
            <v>F_CODE</v>
          </cell>
        </row>
      </sheetData>
      <sheetData sheetId="4153">
        <row r="1">
          <cell r="C1" t="str">
            <v>F_CODE</v>
          </cell>
        </row>
      </sheetData>
      <sheetData sheetId="4154">
        <row r="1">
          <cell r="C1" t="str">
            <v>F_CODE</v>
          </cell>
        </row>
      </sheetData>
      <sheetData sheetId="4155">
        <row r="1">
          <cell r="C1" t="str">
            <v>F_CODE</v>
          </cell>
        </row>
      </sheetData>
      <sheetData sheetId="4156">
        <row r="1">
          <cell r="C1" t="str">
            <v>F_CODE</v>
          </cell>
        </row>
      </sheetData>
      <sheetData sheetId="4157">
        <row r="1">
          <cell r="C1" t="str">
            <v>F_CODE</v>
          </cell>
        </row>
      </sheetData>
      <sheetData sheetId="4158">
        <row r="1">
          <cell r="C1" t="str">
            <v>F_CODE</v>
          </cell>
        </row>
      </sheetData>
      <sheetData sheetId="4159">
        <row r="1">
          <cell r="C1" t="str">
            <v>F_CODE</v>
          </cell>
        </row>
      </sheetData>
      <sheetData sheetId="4160">
        <row r="1">
          <cell r="C1" t="str">
            <v>F_CODE</v>
          </cell>
        </row>
      </sheetData>
      <sheetData sheetId="4161">
        <row r="1">
          <cell r="C1" t="str">
            <v>F_CODE</v>
          </cell>
        </row>
      </sheetData>
      <sheetData sheetId="4162">
        <row r="1">
          <cell r="C1" t="str">
            <v>F_CODE</v>
          </cell>
        </row>
      </sheetData>
      <sheetData sheetId="4163">
        <row r="1">
          <cell r="C1" t="str">
            <v>F_CODE</v>
          </cell>
        </row>
      </sheetData>
      <sheetData sheetId="4164">
        <row r="1">
          <cell r="C1" t="str">
            <v>F_CODE</v>
          </cell>
        </row>
      </sheetData>
      <sheetData sheetId="4165">
        <row r="1">
          <cell r="C1" t="str">
            <v>F_CODE</v>
          </cell>
        </row>
      </sheetData>
      <sheetData sheetId="4166">
        <row r="1">
          <cell r="C1" t="str">
            <v>F_CODE</v>
          </cell>
        </row>
      </sheetData>
      <sheetData sheetId="4167">
        <row r="1">
          <cell r="C1" t="str">
            <v>F_CODE</v>
          </cell>
        </row>
      </sheetData>
      <sheetData sheetId="4168">
        <row r="1">
          <cell r="C1" t="str">
            <v>F_CODE</v>
          </cell>
        </row>
      </sheetData>
      <sheetData sheetId="4169">
        <row r="1">
          <cell r="C1" t="str">
            <v>F_CODE</v>
          </cell>
        </row>
      </sheetData>
      <sheetData sheetId="4170">
        <row r="1">
          <cell r="C1" t="str">
            <v>F_CODE</v>
          </cell>
        </row>
      </sheetData>
      <sheetData sheetId="4171">
        <row r="1">
          <cell r="C1" t="str">
            <v>F_CODE</v>
          </cell>
        </row>
      </sheetData>
      <sheetData sheetId="4172">
        <row r="1">
          <cell r="C1" t="str">
            <v>F_CODE</v>
          </cell>
        </row>
      </sheetData>
      <sheetData sheetId="4173">
        <row r="1">
          <cell r="C1" t="str">
            <v>F_CODE</v>
          </cell>
        </row>
      </sheetData>
      <sheetData sheetId="4174">
        <row r="1">
          <cell r="C1" t="str">
            <v>F_CODE</v>
          </cell>
        </row>
      </sheetData>
      <sheetData sheetId="4175">
        <row r="1">
          <cell r="C1" t="str">
            <v>F_CODE</v>
          </cell>
        </row>
      </sheetData>
      <sheetData sheetId="4176">
        <row r="1">
          <cell r="C1" t="str">
            <v>F_CODE</v>
          </cell>
        </row>
      </sheetData>
      <sheetData sheetId="4177">
        <row r="1">
          <cell r="C1" t="str">
            <v>F_CODE</v>
          </cell>
        </row>
      </sheetData>
      <sheetData sheetId="4178">
        <row r="1">
          <cell r="C1" t="str">
            <v>F_CODE</v>
          </cell>
        </row>
      </sheetData>
      <sheetData sheetId="4179">
        <row r="1">
          <cell r="C1" t="str">
            <v>F_CODE</v>
          </cell>
        </row>
      </sheetData>
      <sheetData sheetId="4180">
        <row r="1">
          <cell r="C1" t="str">
            <v>F_CODE</v>
          </cell>
        </row>
      </sheetData>
      <sheetData sheetId="4181">
        <row r="1">
          <cell r="C1" t="str">
            <v>F_CODE</v>
          </cell>
        </row>
      </sheetData>
      <sheetData sheetId="4182">
        <row r="1">
          <cell r="C1" t="str">
            <v>F_CODE</v>
          </cell>
        </row>
      </sheetData>
      <sheetData sheetId="4183">
        <row r="1">
          <cell r="C1" t="str">
            <v>F_CODE</v>
          </cell>
        </row>
      </sheetData>
      <sheetData sheetId="4184">
        <row r="1">
          <cell r="C1" t="str">
            <v>F_CODE</v>
          </cell>
        </row>
      </sheetData>
      <sheetData sheetId="4185">
        <row r="1">
          <cell r="C1" t="str">
            <v>F_CODE</v>
          </cell>
        </row>
      </sheetData>
      <sheetData sheetId="4186">
        <row r="1">
          <cell r="C1" t="str">
            <v>F_CODE</v>
          </cell>
        </row>
      </sheetData>
      <sheetData sheetId="4187">
        <row r="1">
          <cell r="C1" t="str">
            <v>F_CODE</v>
          </cell>
        </row>
      </sheetData>
      <sheetData sheetId="4188">
        <row r="1">
          <cell r="C1" t="str">
            <v>F_CODE</v>
          </cell>
        </row>
      </sheetData>
      <sheetData sheetId="4189">
        <row r="1">
          <cell r="C1" t="str">
            <v>F_CODE</v>
          </cell>
        </row>
      </sheetData>
      <sheetData sheetId="4190">
        <row r="1">
          <cell r="C1" t="str">
            <v>F_CODE</v>
          </cell>
        </row>
      </sheetData>
      <sheetData sheetId="4191">
        <row r="1">
          <cell r="C1" t="str">
            <v>F_CODE</v>
          </cell>
        </row>
      </sheetData>
      <sheetData sheetId="4192">
        <row r="1">
          <cell r="C1" t="str">
            <v>F_CODE</v>
          </cell>
        </row>
      </sheetData>
      <sheetData sheetId="4193">
        <row r="1">
          <cell r="C1" t="str">
            <v>F_CODE</v>
          </cell>
        </row>
      </sheetData>
      <sheetData sheetId="4194">
        <row r="1">
          <cell r="C1" t="str">
            <v>F_CODE</v>
          </cell>
        </row>
      </sheetData>
      <sheetData sheetId="4195">
        <row r="1">
          <cell r="C1" t="str">
            <v>F_CODE</v>
          </cell>
        </row>
      </sheetData>
      <sheetData sheetId="4196">
        <row r="1">
          <cell r="C1" t="str">
            <v>F_CODE</v>
          </cell>
        </row>
      </sheetData>
      <sheetData sheetId="4197">
        <row r="1">
          <cell r="C1" t="str">
            <v>F_CODE</v>
          </cell>
        </row>
      </sheetData>
      <sheetData sheetId="4198">
        <row r="1">
          <cell r="C1" t="str">
            <v>F_CODE</v>
          </cell>
        </row>
      </sheetData>
      <sheetData sheetId="4199">
        <row r="1">
          <cell r="C1" t="str">
            <v>F_CODE</v>
          </cell>
        </row>
      </sheetData>
      <sheetData sheetId="4200">
        <row r="1">
          <cell r="C1" t="str">
            <v>F_CODE</v>
          </cell>
        </row>
      </sheetData>
      <sheetData sheetId="4201">
        <row r="1">
          <cell r="C1" t="str">
            <v>F_CODE</v>
          </cell>
        </row>
      </sheetData>
      <sheetData sheetId="4202">
        <row r="1">
          <cell r="C1" t="str">
            <v>F_CODE</v>
          </cell>
        </row>
      </sheetData>
      <sheetData sheetId="4203">
        <row r="1">
          <cell r="C1" t="str">
            <v>F_CODE</v>
          </cell>
        </row>
      </sheetData>
      <sheetData sheetId="4204">
        <row r="1">
          <cell r="C1" t="str">
            <v>F_CODE</v>
          </cell>
        </row>
      </sheetData>
      <sheetData sheetId="4205">
        <row r="1">
          <cell r="C1" t="str">
            <v>F_CODE</v>
          </cell>
        </row>
      </sheetData>
      <sheetData sheetId="4206">
        <row r="1">
          <cell r="C1" t="str">
            <v>F_CODE</v>
          </cell>
        </row>
      </sheetData>
      <sheetData sheetId="4207">
        <row r="1">
          <cell r="C1" t="str">
            <v>F_CODE</v>
          </cell>
        </row>
      </sheetData>
      <sheetData sheetId="4208">
        <row r="1">
          <cell r="C1" t="str">
            <v>F_CODE</v>
          </cell>
        </row>
      </sheetData>
      <sheetData sheetId="4209">
        <row r="1">
          <cell r="C1" t="str">
            <v>F_CODE</v>
          </cell>
        </row>
      </sheetData>
      <sheetData sheetId="4210">
        <row r="1">
          <cell r="C1" t="str">
            <v>F_CODE</v>
          </cell>
        </row>
      </sheetData>
      <sheetData sheetId="4211">
        <row r="1">
          <cell r="C1" t="str">
            <v>F_CODE</v>
          </cell>
        </row>
      </sheetData>
      <sheetData sheetId="4212">
        <row r="1">
          <cell r="C1" t="str">
            <v>F_CODE</v>
          </cell>
        </row>
      </sheetData>
      <sheetData sheetId="4213">
        <row r="1">
          <cell r="C1" t="str">
            <v>F_CODE</v>
          </cell>
        </row>
      </sheetData>
      <sheetData sheetId="4214">
        <row r="1">
          <cell r="C1" t="str">
            <v>F_CODE</v>
          </cell>
        </row>
      </sheetData>
      <sheetData sheetId="4215">
        <row r="1">
          <cell r="C1" t="str">
            <v>F_CODE</v>
          </cell>
        </row>
      </sheetData>
      <sheetData sheetId="4216">
        <row r="1">
          <cell r="C1" t="str">
            <v>F_CODE</v>
          </cell>
        </row>
      </sheetData>
      <sheetData sheetId="4217">
        <row r="1">
          <cell r="C1" t="str">
            <v>F_CODE</v>
          </cell>
        </row>
      </sheetData>
      <sheetData sheetId="4218">
        <row r="1">
          <cell r="C1" t="str">
            <v>F_CODE</v>
          </cell>
        </row>
      </sheetData>
      <sheetData sheetId="4219">
        <row r="1">
          <cell r="C1" t="str">
            <v>F_CODE</v>
          </cell>
        </row>
      </sheetData>
      <sheetData sheetId="4220">
        <row r="1">
          <cell r="C1" t="str">
            <v>F_CODE</v>
          </cell>
        </row>
      </sheetData>
      <sheetData sheetId="4221">
        <row r="1">
          <cell r="C1" t="str">
            <v>F_CODE</v>
          </cell>
        </row>
      </sheetData>
      <sheetData sheetId="4222">
        <row r="1">
          <cell r="C1" t="str">
            <v>F_CODE</v>
          </cell>
        </row>
      </sheetData>
      <sheetData sheetId="4223">
        <row r="1">
          <cell r="C1" t="str">
            <v>F_CODE</v>
          </cell>
        </row>
      </sheetData>
      <sheetData sheetId="4224">
        <row r="1">
          <cell r="C1" t="str">
            <v>F_CODE</v>
          </cell>
        </row>
      </sheetData>
      <sheetData sheetId="4225">
        <row r="1">
          <cell r="C1" t="str">
            <v>F_CODE</v>
          </cell>
        </row>
      </sheetData>
      <sheetData sheetId="4226">
        <row r="1">
          <cell r="C1" t="str">
            <v>F_CODE</v>
          </cell>
        </row>
      </sheetData>
      <sheetData sheetId="4227">
        <row r="1">
          <cell r="C1" t="str">
            <v>F_CODE</v>
          </cell>
        </row>
      </sheetData>
      <sheetData sheetId="4228">
        <row r="1">
          <cell r="C1" t="str">
            <v>F_CODE</v>
          </cell>
        </row>
      </sheetData>
      <sheetData sheetId="4229">
        <row r="1">
          <cell r="C1" t="str">
            <v>F_CODE</v>
          </cell>
        </row>
      </sheetData>
      <sheetData sheetId="4230">
        <row r="1">
          <cell r="C1" t="str">
            <v>F_CODE</v>
          </cell>
        </row>
      </sheetData>
      <sheetData sheetId="4231">
        <row r="1">
          <cell r="C1" t="str">
            <v>F_CODE</v>
          </cell>
        </row>
      </sheetData>
      <sheetData sheetId="4232">
        <row r="1">
          <cell r="C1" t="str">
            <v>F_CODE</v>
          </cell>
        </row>
      </sheetData>
      <sheetData sheetId="4233">
        <row r="1">
          <cell r="C1" t="str">
            <v>F_CODE</v>
          </cell>
        </row>
      </sheetData>
      <sheetData sheetId="4234">
        <row r="1">
          <cell r="C1" t="str">
            <v>F_CODE</v>
          </cell>
        </row>
      </sheetData>
      <sheetData sheetId="4235">
        <row r="1">
          <cell r="C1" t="str">
            <v>F_CODE</v>
          </cell>
        </row>
      </sheetData>
      <sheetData sheetId="4236">
        <row r="1">
          <cell r="C1" t="str">
            <v>F_CODE</v>
          </cell>
        </row>
      </sheetData>
      <sheetData sheetId="4237">
        <row r="1">
          <cell r="C1" t="str">
            <v>F_CODE</v>
          </cell>
        </row>
      </sheetData>
      <sheetData sheetId="4238">
        <row r="1">
          <cell r="C1" t="str">
            <v>F_CODE</v>
          </cell>
        </row>
      </sheetData>
      <sheetData sheetId="4239">
        <row r="1">
          <cell r="C1" t="str">
            <v>F_CODE</v>
          </cell>
        </row>
      </sheetData>
      <sheetData sheetId="4240">
        <row r="1">
          <cell r="C1" t="str">
            <v>F_CODE</v>
          </cell>
        </row>
      </sheetData>
      <sheetData sheetId="4241">
        <row r="1">
          <cell r="C1" t="str">
            <v>F_CODE</v>
          </cell>
        </row>
      </sheetData>
      <sheetData sheetId="4242">
        <row r="1">
          <cell r="C1" t="str">
            <v>F_CODE</v>
          </cell>
        </row>
      </sheetData>
      <sheetData sheetId="4243">
        <row r="1">
          <cell r="C1" t="str">
            <v>F_CODE</v>
          </cell>
        </row>
      </sheetData>
      <sheetData sheetId="4244">
        <row r="1">
          <cell r="C1" t="str">
            <v>F_CODE</v>
          </cell>
        </row>
      </sheetData>
      <sheetData sheetId="4245">
        <row r="1">
          <cell r="C1" t="str">
            <v>F_CODE</v>
          </cell>
        </row>
      </sheetData>
      <sheetData sheetId="4246">
        <row r="1">
          <cell r="C1" t="str">
            <v>F_CODE</v>
          </cell>
        </row>
      </sheetData>
      <sheetData sheetId="4247">
        <row r="1">
          <cell r="C1" t="str">
            <v>F_CODE</v>
          </cell>
        </row>
      </sheetData>
      <sheetData sheetId="4248">
        <row r="1">
          <cell r="C1" t="str">
            <v>F_CODE</v>
          </cell>
        </row>
      </sheetData>
      <sheetData sheetId="4249">
        <row r="1">
          <cell r="C1" t="str">
            <v>F_CODE</v>
          </cell>
        </row>
      </sheetData>
      <sheetData sheetId="4250">
        <row r="1">
          <cell r="C1" t="str">
            <v>F_CODE</v>
          </cell>
        </row>
      </sheetData>
      <sheetData sheetId="4251">
        <row r="1">
          <cell r="C1" t="str">
            <v>F_CODE</v>
          </cell>
        </row>
      </sheetData>
      <sheetData sheetId="4252">
        <row r="1">
          <cell r="C1" t="str">
            <v>F_CODE</v>
          </cell>
        </row>
      </sheetData>
      <sheetData sheetId="4253">
        <row r="1">
          <cell r="C1" t="str">
            <v>F_CODE</v>
          </cell>
        </row>
      </sheetData>
      <sheetData sheetId="4254">
        <row r="1">
          <cell r="C1" t="str">
            <v>F_CODE</v>
          </cell>
        </row>
      </sheetData>
      <sheetData sheetId="4255">
        <row r="1">
          <cell r="C1" t="str">
            <v>F_CODE</v>
          </cell>
        </row>
      </sheetData>
      <sheetData sheetId="4256">
        <row r="1">
          <cell r="C1" t="str">
            <v>F_CODE</v>
          </cell>
        </row>
      </sheetData>
      <sheetData sheetId="4257">
        <row r="1">
          <cell r="C1" t="str">
            <v>F_CODE</v>
          </cell>
        </row>
      </sheetData>
      <sheetData sheetId="4258">
        <row r="1">
          <cell r="C1" t="str">
            <v>F_CODE</v>
          </cell>
        </row>
      </sheetData>
      <sheetData sheetId="4259">
        <row r="1">
          <cell r="C1" t="str">
            <v>F_CODE</v>
          </cell>
        </row>
      </sheetData>
      <sheetData sheetId="4260">
        <row r="1">
          <cell r="C1" t="str">
            <v>F_CODE</v>
          </cell>
        </row>
      </sheetData>
      <sheetData sheetId="4261">
        <row r="1">
          <cell r="C1" t="str">
            <v>F_CODE</v>
          </cell>
        </row>
      </sheetData>
      <sheetData sheetId="4262">
        <row r="1">
          <cell r="C1" t="str">
            <v>F_CODE</v>
          </cell>
        </row>
      </sheetData>
      <sheetData sheetId="4263">
        <row r="1">
          <cell r="C1" t="str">
            <v>F_CODE</v>
          </cell>
        </row>
      </sheetData>
      <sheetData sheetId="4264">
        <row r="1">
          <cell r="C1" t="str">
            <v>F_CODE</v>
          </cell>
        </row>
      </sheetData>
      <sheetData sheetId="4265">
        <row r="1">
          <cell r="C1" t="str">
            <v>F_CODE</v>
          </cell>
        </row>
      </sheetData>
      <sheetData sheetId="4266">
        <row r="1">
          <cell r="C1" t="str">
            <v>F_CODE</v>
          </cell>
        </row>
      </sheetData>
      <sheetData sheetId="4267">
        <row r="1">
          <cell r="C1" t="str">
            <v>F_CODE</v>
          </cell>
        </row>
      </sheetData>
      <sheetData sheetId="4268">
        <row r="1">
          <cell r="C1" t="str">
            <v>F_CODE</v>
          </cell>
        </row>
      </sheetData>
      <sheetData sheetId="4269">
        <row r="1">
          <cell r="C1" t="str">
            <v>F_CODE</v>
          </cell>
        </row>
      </sheetData>
      <sheetData sheetId="4270">
        <row r="1">
          <cell r="C1" t="str">
            <v>F_CODE</v>
          </cell>
        </row>
      </sheetData>
      <sheetData sheetId="4271">
        <row r="1">
          <cell r="C1" t="str">
            <v>F_CODE</v>
          </cell>
        </row>
      </sheetData>
      <sheetData sheetId="4272">
        <row r="1">
          <cell r="C1" t="str">
            <v>F_CODE</v>
          </cell>
        </row>
      </sheetData>
      <sheetData sheetId="4273">
        <row r="1">
          <cell r="C1" t="str">
            <v>F_CODE</v>
          </cell>
        </row>
      </sheetData>
      <sheetData sheetId="4274">
        <row r="1">
          <cell r="C1" t="str">
            <v>F_CODE</v>
          </cell>
        </row>
      </sheetData>
      <sheetData sheetId="4275">
        <row r="1">
          <cell r="C1" t="str">
            <v>F_CODE</v>
          </cell>
        </row>
      </sheetData>
      <sheetData sheetId="4276">
        <row r="1">
          <cell r="C1" t="str">
            <v>F_CODE</v>
          </cell>
        </row>
      </sheetData>
      <sheetData sheetId="4277">
        <row r="1">
          <cell r="C1" t="str">
            <v>F_CODE</v>
          </cell>
        </row>
      </sheetData>
      <sheetData sheetId="4278">
        <row r="1">
          <cell r="C1" t="str">
            <v>F_CODE</v>
          </cell>
        </row>
      </sheetData>
      <sheetData sheetId="4279">
        <row r="1">
          <cell r="C1" t="str">
            <v>F_CODE</v>
          </cell>
        </row>
      </sheetData>
      <sheetData sheetId="4280">
        <row r="1">
          <cell r="C1" t="str">
            <v>F_CODE</v>
          </cell>
        </row>
      </sheetData>
      <sheetData sheetId="4281">
        <row r="1">
          <cell r="C1" t="str">
            <v>F_CODE</v>
          </cell>
        </row>
      </sheetData>
      <sheetData sheetId="4282">
        <row r="1">
          <cell r="C1" t="str">
            <v>F_CODE</v>
          </cell>
        </row>
      </sheetData>
      <sheetData sheetId="4283">
        <row r="1">
          <cell r="C1" t="str">
            <v>F_CODE</v>
          </cell>
        </row>
      </sheetData>
      <sheetData sheetId="4284">
        <row r="1">
          <cell r="C1" t="str">
            <v>F_CODE</v>
          </cell>
        </row>
      </sheetData>
      <sheetData sheetId="4285">
        <row r="1">
          <cell r="C1" t="str">
            <v>F_CODE</v>
          </cell>
        </row>
      </sheetData>
      <sheetData sheetId="4286">
        <row r="1">
          <cell r="C1" t="str">
            <v>F_CODE</v>
          </cell>
        </row>
      </sheetData>
      <sheetData sheetId="4287">
        <row r="1">
          <cell r="C1" t="str">
            <v>F_CODE</v>
          </cell>
        </row>
      </sheetData>
      <sheetData sheetId="4288">
        <row r="1">
          <cell r="C1" t="str">
            <v>F_CODE</v>
          </cell>
        </row>
      </sheetData>
      <sheetData sheetId="4289">
        <row r="1">
          <cell r="C1" t="str">
            <v>F_CODE</v>
          </cell>
        </row>
      </sheetData>
      <sheetData sheetId="4290">
        <row r="1">
          <cell r="C1" t="str">
            <v>F_CODE</v>
          </cell>
        </row>
      </sheetData>
      <sheetData sheetId="4291">
        <row r="1">
          <cell r="C1" t="str">
            <v>F_CODE</v>
          </cell>
        </row>
      </sheetData>
      <sheetData sheetId="4292">
        <row r="1">
          <cell r="C1" t="str">
            <v>F_CODE</v>
          </cell>
        </row>
      </sheetData>
      <sheetData sheetId="4293">
        <row r="1">
          <cell r="C1" t="str">
            <v>F_CODE</v>
          </cell>
        </row>
      </sheetData>
      <sheetData sheetId="4294">
        <row r="1">
          <cell r="C1" t="str">
            <v>F_CODE</v>
          </cell>
        </row>
      </sheetData>
      <sheetData sheetId="4295">
        <row r="1">
          <cell r="C1" t="str">
            <v>F_CODE</v>
          </cell>
        </row>
      </sheetData>
      <sheetData sheetId="4296">
        <row r="1">
          <cell r="C1" t="str">
            <v>F_CODE</v>
          </cell>
        </row>
      </sheetData>
      <sheetData sheetId="4297">
        <row r="1">
          <cell r="C1" t="str">
            <v>F_CODE</v>
          </cell>
        </row>
      </sheetData>
      <sheetData sheetId="4298">
        <row r="1">
          <cell r="C1" t="str">
            <v>F_CODE</v>
          </cell>
        </row>
      </sheetData>
      <sheetData sheetId="4299">
        <row r="1">
          <cell r="C1" t="str">
            <v>F_CODE</v>
          </cell>
        </row>
      </sheetData>
      <sheetData sheetId="4300">
        <row r="1">
          <cell r="C1" t="str">
            <v>F_CODE</v>
          </cell>
        </row>
      </sheetData>
      <sheetData sheetId="4301">
        <row r="1">
          <cell r="C1" t="str">
            <v>F_CODE</v>
          </cell>
        </row>
      </sheetData>
      <sheetData sheetId="4302">
        <row r="1">
          <cell r="C1" t="str">
            <v>F_CODE</v>
          </cell>
        </row>
      </sheetData>
      <sheetData sheetId="4303">
        <row r="1">
          <cell r="C1" t="str">
            <v>F_CODE</v>
          </cell>
        </row>
      </sheetData>
      <sheetData sheetId="4304">
        <row r="1">
          <cell r="C1" t="str">
            <v>F_CODE</v>
          </cell>
        </row>
      </sheetData>
      <sheetData sheetId="4305">
        <row r="1">
          <cell r="C1" t="str">
            <v>F_CODE</v>
          </cell>
        </row>
      </sheetData>
      <sheetData sheetId="4306">
        <row r="1">
          <cell r="C1" t="str">
            <v>F_CODE</v>
          </cell>
        </row>
      </sheetData>
      <sheetData sheetId="4307">
        <row r="1">
          <cell r="C1" t="str">
            <v>F_CODE</v>
          </cell>
        </row>
      </sheetData>
      <sheetData sheetId="4308">
        <row r="1">
          <cell r="C1" t="str">
            <v>F_CODE</v>
          </cell>
        </row>
      </sheetData>
      <sheetData sheetId="4309">
        <row r="1">
          <cell r="C1" t="str">
            <v>F_CODE</v>
          </cell>
        </row>
      </sheetData>
      <sheetData sheetId="4310">
        <row r="1">
          <cell r="C1" t="str">
            <v>F_CODE</v>
          </cell>
        </row>
      </sheetData>
      <sheetData sheetId="4311">
        <row r="1">
          <cell r="C1" t="str">
            <v>F_CODE</v>
          </cell>
        </row>
      </sheetData>
      <sheetData sheetId="4312">
        <row r="1">
          <cell r="C1" t="str">
            <v>F_CODE</v>
          </cell>
        </row>
      </sheetData>
      <sheetData sheetId="4313">
        <row r="1">
          <cell r="C1" t="str">
            <v>F_CODE</v>
          </cell>
        </row>
      </sheetData>
      <sheetData sheetId="4314">
        <row r="1">
          <cell r="C1" t="str">
            <v>F_CODE</v>
          </cell>
        </row>
      </sheetData>
      <sheetData sheetId="4315">
        <row r="1">
          <cell r="C1" t="str">
            <v>F_CODE</v>
          </cell>
        </row>
      </sheetData>
      <sheetData sheetId="4316">
        <row r="1">
          <cell r="C1" t="str">
            <v>F_CODE</v>
          </cell>
        </row>
      </sheetData>
      <sheetData sheetId="4317">
        <row r="1">
          <cell r="C1" t="str">
            <v>F_CODE</v>
          </cell>
        </row>
      </sheetData>
      <sheetData sheetId="4318">
        <row r="1">
          <cell r="C1" t="str">
            <v>F_CODE</v>
          </cell>
        </row>
      </sheetData>
      <sheetData sheetId="4319">
        <row r="1">
          <cell r="C1" t="str">
            <v>F_CODE</v>
          </cell>
        </row>
      </sheetData>
      <sheetData sheetId="4320">
        <row r="1">
          <cell r="C1" t="str">
            <v>F_CODE</v>
          </cell>
        </row>
      </sheetData>
      <sheetData sheetId="4321">
        <row r="1">
          <cell r="C1" t="str">
            <v>F_CODE</v>
          </cell>
        </row>
      </sheetData>
      <sheetData sheetId="4322">
        <row r="1">
          <cell r="C1" t="str">
            <v>F_CODE</v>
          </cell>
        </row>
      </sheetData>
      <sheetData sheetId="4323">
        <row r="1">
          <cell r="C1" t="str">
            <v>F_CODE</v>
          </cell>
        </row>
      </sheetData>
      <sheetData sheetId="4324">
        <row r="1">
          <cell r="C1" t="str">
            <v>F_CODE</v>
          </cell>
        </row>
      </sheetData>
      <sheetData sheetId="4325">
        <row r="1">
          <cell r="C1" t="str">
            <v>F_CODE</v>
          </cell>
        </row>
      </sheetData>
      <sheetData sheetId="4326">
        <row r="1">
          <cell r="C1" t="str">
            <v>F_CODE</v>
          </cell>
        </row>
      </sheetData>
      <sheetData sheetId="4327">
        <row r="1">
          <cell r="C1" t="str">
            <v>F_CODE</v>
          </cell>
        </row>
      </sheetData>
      <sheetData sheetId="4328">
        <row r="1">
          <cell r="C1" t="str">
            <v>F_CODE</v>
          </cell>
        </row>
      </sheetData>
      <sheetData sheetId="4329">
        <row r="1">
          <cell r="C1" t="str">
            <v>F_CODE</v>
          </cell>
        </row>
      </sheetData>
      <sheetData sheetId="4330">
        <row r="1">
          <cell r="C1" t="str">
            <v>F_CODE</v>
          </cell>
        </row>
      </sheetData>
      <sheetData sheetId="4331">
        <row r="1">
          <cell r="C1" t="str">
            <v>F_CODE</v>
          </cell>
        </row>
      </sheetData>
      <sheetData sheetId="4332">
        <row r="1">
          <cell r="C1" t="str">
            <v>F_CODE</v>
          </cell>
        </row>
      </sheetData>
      <sheetData sheetId="4333">
        <row r="1">
          <cell r="C1" t="str">
            <v>F_CODE</v>
          </cell>
        </row>
      </sheetData>
      <sheetData sheetId="4334">
        <row r="1">
          <cell r="C1" t="str">
            <v>F_CODE</v>
          </cell>
        </row>
      </sheetData>
      <sheetData sheetId="4335">
        <row r="1">
          <cell r="C1" t="str">
            <v>F_CODE</v>
          </cell>
        </row>
      </sheetData>
      <sheetData sheetId="4336">
        <row r="1">
          <cell r="C1" t="str">
            <v>F_CODE</v>
          </cell>
        </row>
      </sheetData>
      <sheetData sheetId="4337">
        <row r="1">
          <cell r="C1" t="str">
            <v>F_CODE</v>
          </cell>
        </row>
      </sheetData>
      <sheetData sheetId="4338">
        <row r="1">
          <cell r="C1" t="str">
            <v>F_CODE</v>
          </cell>
        </row>
      </sheetData>
      <sheetData sheetId="4339">
        <row r="1">
          <cell r="C1" t="str">
            <v>F_CODE</v>
          </cell>
        </row>
      </sheetData>
      <sheetData sheetId="4340">
        <row r="1">
          <cell r="C1" t="str">
            <v>F_CODE</v>
          </cell>
        </row>
      </sheetData>
      <sheetData sheetId="4341">
        <row r="1">
          <cell r="C1" t="str">
            <v>F_CODE</v>
          </cell>
        </row>
      </sheetData>
      <sheetData sheetId="4342">
        <row r="1">
          <cell r="C1" t="str">
            <v>F_CODE</v>
          </cell>
        </row>
      </sheetData>
      <sheetData sheetId="4343">
        <row r="1">
          <cell r="C1" t="str">
            <v>F_CODE</v>
          </cell>
        </row>
      </sheetData>
      <sheetData sheetId="4344">
        <row r="1">
          <cell r="C1" t="str">
            <v>F_CODE</v>
          </cell>
        </row>
      </sheetData>
      <sheetData sheetId="4345">
        <row r="1">
          <cell r="C1" t="str">
            <v>F_CODE</v>
          </cell>
        </row>
      </sheetData>
      <sheetData sheetId="4346">
        <row r="1">
          <cell r="C1" t="str">
            <v>F_CODE</v>
          </cell>
        </row>
      </sheetData>
      <sheetData sheetId="4347">
        <row r="1">
          <cell r="C1" t="str">
            <v>F_CODE</v>
          </cell>
        </row>
      </sheetData>
      <sheetData sheetId="4348">
        <row r="1">
          <cell r="C1" t="str">
            <v>F_CODE</v>
          </cell>
        </row>
      </sheetData>
      <sheetData sheetId="4349">
        <row r="1">
          <cell r="C1" t="str">
            <v>F_CODE</v>
          </cell>
        </row>
      </sheetData>
      <sheetData sheetId="4350">
        <row r="1">
          <cell r="C1" t="str">
            <v>F_CODE</v>
          </cell>
        </row>
      </sheetData>
      <sheetData sheetId="4351">
        <row r="1">
          <cell r="C1" t="str">
            <v>F_CODE</v>
          </cell>
        </row>
      </sheetData>
      <sheetData sheetId="4352">
        <row r="1">
          <cell r="C1" t="str">
            <v>F_CODE</v>
          </cell>
        </row>
      </sheetData>
      <sheetData sheetId="4353">
        <row r="1">
          <cell r="C1" t="str">
            <v>F_CODE</v>
          </cell>
        </row>
      </sheetData>
      <sheetData sheetId="4354">
        <row r="1">
          <cell r="C1" t="str">
            <v>F_CODE</v>
          </cell>
        </row>
      </sheetData>
      <sheetData sheetId="4355">
        <row r="1">
          <cell r="C1" t="str">
            <v>F_CODE</v>
          </cell>
        </row>
      </sheetData>
      <sheetData sheetId="4356">
        <row r="1">
          <cell r="C1" t="str">
            <v>F_CODE</v>
          </cell>
        </row>
      </sheetData>
      <sheetData sheetId="4357">
        <row r="1">
          <cell r="C1" t="str">
            <v>F_CODE</v>
          </cell>
        </row>
      </sheetData>
      <sheetData sheetId="4358">
        <row r="1">
          <cell r="C1" t="str">
            <v>F_CODE</v>
          </cell>
        </row>
      </sheetData>
      <sheetData sheetId="4359">
        <row r="1">
          <cell r="C1" t="str">
            <v>F_CODE</v>
          </cell>
        </row>
      </sheetData>
      <sheetData sheetId="4360">
        <row r="1">
          <cell r="C1" t="str">
            <v>F_CODE</v>
          </cell>
        </row>
      </sheetData>
      <sheetData sheetId="4361">
        <row r="1">
          <cell r="C1" t="str">
            <v>F_CODE</v>
          </cell>
        </row>
      </sheetData>
      <sheetData sheetId="4362">
        <row r="1">
          <cell r="C1" t="str">
            <v>F_CODE</v>
          </cell>
        </row>
      </sheetData>
      <sheetData sheetId="4363">
        <row r="1">
          <cell r="C1" t="str">
            <v>F_CODE</v>
          </cell>
        </row>
      </sheetData>
      <sheetData sheetId="4364">
        <row r="1">
          <cell r="C1" t="str">
            <v>F_CODE</v>
          </cell>
        </row>
      </sheetData>
      <sheetData sheetId="4365">
        <row r="1">
          <cell r="C1" t="str">
            <v>F_CODE</v>
          </cell>
        </row>
      </sheetData>
      <sheetData sheetId="4366">
        <row r="1">
          <cell r="C1" t="str">
            <v>F_CODE</v>
          </cell>
        </row>
      </sheetData>
      <sheetData sheetId="4367">
        <row r="1">
          <cell r="C1" t="str">
            <v>F_CODE</v>
          </cell>
        </row>
      </sheetData>
      <sheetData sheetId="4368">
        <row r="1">
          <cell r="C1" t="str">
            <v>F_CODE</v>
          </cell>
        </row>
      </sheetData>
      <sheetData sheetId="4369">
        <row r="1">
          <cell r="C1" t="str">
            <v>F_CODE</v>
          </cell>
        </row>
      </sheetData>
      <sheetData sheetId="4370">
        <row r="1">
          <cell r="C1" t="str">
            <v>F_CODE</v>
          </cell>
        </row>
      </sheetData>
      <sheetData sheetId="4371">
        <row r="1">
          <cell r="C1" t="str">
            <v>F_CODE</v>
          </cell>
        </row>
      </sheetData>
      <sheetData sheetId="4372">
        <row r="1">
          <cell r="C1" t="str">
            <v>F_CODE</v>
          </cell>
        </row>
      </sheetData>
      <sheetData sheetId="4373">
        <row r="1">
          <cell r="C1" t="str">
            <v>F_CODE</v>
          </cell>
        </row>
      </sheetData>
      <sheetData sheetId="4374">
        <row r="1">
          <cell r="C1" t="str">
            <v>F_CODE</v>
          </cell>
        </row>
      </sheetData>
      <sheetData sheetId="4375">
        <row r="1">
          <cell r="C1" t="str">
            <v>F_CODE</v>
          </cell>
        </row>
      </sheetData>
      <sheetData sheetId="4376">
        <row r="1">
          <cell r="C1" t="str">
            <v>F_CODE</v>
          </cell>
        </row>
      </sheetData>
      <sheetData sheetId="4377">
        <row r="1">
          <cell r="C1" t="str">
            <v>F_CODE</v>
          </cell>
        </row>
      </sheetData>
      <sheetData sheetId="4378">
        <row r="1">
          <cell r="C1" t="str">
            <v>F_CODE</v>
          </cell>
        </row>
      </sheetData>
      <sheetData sheetId="4379">
        <row r="1">
          <cell r="C1" t="str">
            <v>F_CODE</v>
          </cell>
        </row>
      </sheetData>
      <sheetData sheetId="4380">
        <row r="1">
          <cell r="C1" t="str">
            <v>F_CODE</v>
          </cell>
        </row>
      </sheetData>
      <sheetData sheetId="4381">
        <row r="1">
          <cell r="C1" t="str">
            <v>F_CODE</v>
          </cell>
        </row>
      </sheetData>
      <sheetData sheetId="4382">
        <row r="1">
          <cell r="C1" t="str">
            <v>F_CODE</v>
          </cell>
        </row>
      </sheetData>
      <sheetData sheetId="4383">
        <row r="1">
          <cell r="C1" t="str">
            <v>F_CODE</v>
          </cell>
        </row>
      </sheetData>
      <sheetData sheetId="4384">
        <row r="1">
          <cell r="C1" t="str">
            <v>F_CODE</v>
          </cell>
        </row>
      </sheetData>
      <sheetData sheetId="4385">
        <row r="1">
          <cell r="C1" t="str">
            <v>F_CODE</v>
          </cell>
        </row>
      </sheetData>
      <sheetData sheetId="4386">
        <row r="1">
          <cell r="C1" t="str">
            <v>F_CODE</v>
          </cell>
        </row>
      </sheetData>
      <sheetData sheetId="4387">
        <row r="1">
          <cell r="C1" t="str">
            <v>F_CODE</v>
          </cell>
        </row>
      </sheetData>
      <sheetData sheetId="4388">
        <row r="1">
          <cell r="C1" t="str">
            <v>F_CODE</v>
          </cell>
        </row>
      </sheetData>
      <sheetData sheetId="4389">
        <row r="1">
          <cell r="C1" t="str">
            <v>F_CODE</v>
          </cell>
        </row>
      </sheetData>
      <sheetData sheetId="4390">
        <row r="1">
          <cell r="C1" t="str">
            <v>F_CODE</v>
          </cell>
        </row>
      </sheetData>
      <sheetData sheetId="4391">
        <row r="1">
          <cell r="C1" t="str">
            <v>F_CODE</v>
          </cell>
        </row>
      </sheetData>
      <sheetData sheetId="4392">
        <row r="1">
          <cell r="C1" t="str">
            <v>F_CODE</v>
          </cell>
        </row>
      </sheetData>
      <sheetData sheetId="4393">
        <row r="1">
          <cell r="C1" t="str">
            <v>F_CODE</v>
          </cell>
        </row>
      </sheetData>
      <sheetData sheetId="4394">
        <row r="1">
          <cell r="C1" t="str">
            <v>F_CODE</v>
          </cell>
        </row>
      </sheetData>
      <sheetData sheetId="4395">
        <row r="1">
          <cell r="C1" t="str">
            <v>F_CODE</v>
          </cell>
        </row>
      </sheetData>
      <sheetData sheetId="4396">
        <row r="1">
          <cell r="C1" t="str">
            <v>F_CODE</v>
          </cell>
        </row>
      </sheetData>
      <sheetData sheetId="4397">
        <row r="1">
          <cell r="C1" t="str">
            <v>F_CODE</v>
          </cell>
        </row>
      </sheetData>
      <sheetData sheetId="4398">
        <row r="1">
          <cell r="C1" t="str">
            <v>F_CODE</v>
          </cell>
        </row>
      </sheetData>
      <sheetData sheetId="4399">
        <row r="1">
          <cell r="C1" t="str">
            <v>F_CODE</v>
          </cell>
        </row>
      </sheetData>
      <sheetData sheetId="4400">
        <row r="1">
          <cell r="C1" t="str">
            <v>F_CODE</v>
          </cell>
        </row>
      </sheetData>
      <sheetData sheetId="4401">
        <row r="1">
          <cell r="C1" t="str">
            <v>F_CODE</v>
          </cell>
        </row>
      </sheetData>
      <sheetData sheetId="4402">
        <row r="1">
          <cell r="C1" t="str">
            <v>F_CODE</v>
          </cell>
        </row>
      </sheetData>
      <sheetData sheetId="4403">
        <row r="1">
          <cell r="C1" t="str">
            <v>F_CODE</v>
          </cell>
        </row>
      </sheetData>
      <sheetData sheetId="4404">
        <row r="1">
          <cell r="C1" t="str">
            <v>F_CODE</v>
          </cell>
        </row>
      </sheetData>
      <sheetData sheetId="4405">
        <row r="1">
          <cell r="C1" t="str">
            <v>F_CODE</v>
          </cell>
        </row>
      </sheetData>
      <sheetData sheetId="4406">
        <row r="1">
          <cell r="C1" t="str">
            <v>F_CODE</v>
          </cell>
        </row>
      </sheetData>
      <sheetData sheetId="4407">
        <row r="1">
          <cell r="C1" t="str">
            <v>F_CODE</v>
          </cell>
        </row>
      </sheetData>
      <sheetData sheetId="4408">
        <row r="1">
          <cell r="C1" t="str">
            <v>F_CODE</v>
          </cell>
        </row>
      </sheetData>
      <sheetData sheetId="4409">
        <row r="1">
          <cell r="C1" t="str">
            <v>F_CODE</v>
          </cell>
        </row>
      </sheetData>
      <sheetData sheetId="4410">
        <row r="1">
          <cell r="C1" t="str">
            <v>F_CODE</v>
          </cell>
        </row>
      </sheetData>
      <sheetData sheetId="4411">
        <row r="1">
          <cell r="C1" t="str">
            <v>F_CODE</v>
          </cell>
        </row>
      </sheetData>
      <sheetData sheetId="4412">
        <row r="1">
          <cell r="C1" t="str">
            <v>F_CODE</v>
          </cell>
        </row>
      </sheetData>
      <sheetData sheetId="4413">
        <row r="1">
          <cell r="C1" t="str">
            <v>F_CODE</v>
          </cell>
        </row>
      </sheetData>
      <sheetData sheetId="4414">
        <row r="1">
          <cell r="C1" t="str">
            <v>F_CODE</v>
          </cell>
        </row>
      </sheetData>
      <sheetData sheetId="4415">
        <row r="1">
          <cell r="C1" t="str">
            <v>F_CODE</v>
          </cell>
        </row>
      </sheetData>
      <sheetData sheetId="4416">
        <row r="1">
          <cell r="C1" t="str">
            <v>F_CODE</v>
          </cell>
        </row>
      </sheetData>
      <sheetData sheetId="4417">
        <row r="1">
          <cell r="C1" t="str">
            <v>F_CODE</v>
          </cell>
        </row>
      </sheetData>
      <sheetData sheetId="4418">
        <row r="1">
          <cell r="C1" t="str">
            <v>F_CODE</v>
          </cell>
        </row>
      </sheetData>
      <sheetData sheetId="4419">
        <row r="1">
          <cell r="C1" t="str">
            <v>F_CODE</v>
          </cell>
        </row>
      </sheetData>
      <sheetData sheetId="4420">
        <row r="1">
          <cell r="C1" t="str">
            <v>F_CODE</v>
          </cell>
        </row>
      </sheetData>
      <sheetData sheetId="4421">
        <row r="1">
          <cell r="C1" t="str">
            <v>F_CODE</v>
          </cell>
        </row>
      </sheetData>
      <sheetData sheetId="4422">
        <row r="1">
          <cell r="C1" t="str">
            <v>F_CODE</v>
          </cell>
        </row>
      </sheetData>
      <sheetData sheetId="4423">
        <row r="1">
          <cell r="C1" t="str">
            <v>F_CODE</v>
          </cell>
        </row>
      </sheetData>
      <sheetData sheetId="4424">
        <row r="1">
          <cell r="C1" t="str">
            <v>F_CODE</v>
          </cell>
        </row>
      </sheetData>
      <sheetData sheetId="4425">
        <row r="1">
          <cell r="C1" t="str">
            <v>F_CODE</v>
          </cell>
        </row>
      </sheetData>
      <sheetData sheetId="4426">
        <row r="1">
          <cell r="C1" t="str">
            <v>F_CODE</v>
          </cell>
        </row>
      </sheetData>
      <sheetData sheetId="4427">
        <row r="1">
          <cell r="C1" t="str">
            <v>F_CODE</v>
          </cell>
        </row>
      </sheetData>
      <sheetData sheetId="4428">
        <row r="1">
          <cell r="C1" t="str">
            <v>F_CODE</v>
          </cell>
        </row>
      </sheetData>
      <sheetData sheetId="4429">
        <row r="1">
          <cell r="C1" t="str">
            <v>F_CODE</v>
          </cell>
        </row>
      </sheetData>
      <sheetData sheetId="4430">
        <row r="1">
          <cell r="C1" t="str">
            <v>F_CODE</v>
          </cell>
        </row>
      </sheetData>
      <sheetData sheetId="4431">
        <row r="1">
          <cell r="C1" t="str">
            <v>F_CODE</v>
          </cell>
        </row>
      </sheetData>
      <sheetData sheetId="4432">
        <row r="1">
          <cell r="C1" t="str">
            <v>F_CODE</v>
          </cell>
        </row>
      </sheetData>
      <sheetData sheetId="4433">
        <row r="1">
          <cell r="C1" t="str">
            <v>F_CODE</v>
          </cell>
        </row>
      </sheetData>
      <sheetData sheetId="4434">
        <row r="1">
          <cell r="C1" t="str">
            <v>F_CODE</v>
          </cell>
        </row>
      </sheetData>
      <sheetData sheetId="4435">
        <row r="1">
          <cell r="C1" t="str">
            <v>F_CODE</v>
          </cell>
        </row>
      </sheetData>
      <sheetData sheetId="4436">
        <row r="1">
          <cell r="C1" t="str">
            <v>F_CODE</v>
          </cell>
        </row>
      </sheetData>
      <sheetData sheetId="4437">
        <row r="1">
          <cell r="C1" t="str">
            <v>F_CODE</v>
          </cell>
        </row>
      </sheetData>
      <sheetData sheetId="4438">
        <row r="1">
          <cell r="C1" t="str">
            <v>F_CODE</v>
          </cell>
        </row>
      </sheetData>
      <sheetData sheetId="4439">
        <row r="1">
          <cell r="C1" t="str">
            <v>F_CODE</v>
          </cell>
        </row>
      </sheetData>
      <sheetData sheetId="4440">
        <row r="1">
          <cell r="C1" t="str">
            <v>F_CODE</v>
          </cell>
        </row>
      </sheetData>
      <sheetData sheetId="4441">
        <row r="1">
          <cell r="C1" t="str">
            <v>F_CODE</v>
          </cell>
        </row>
      </sheetData>
      <sheetData sheetId="4442">
        <row r="1">
          <cell r="C1" t="str">
            <v>F_CODE</v>
          </cell>
        </row>
      </sheetData>
      <sheetData sheetId="4443">
        <row r="1">
          <cell r="C1" t="str">
            <v>F_CODE</v>
          </cell>
        </row>
      </sheetData>
      <sheetData sheetId="4444">
        <row r="1">
          <cell r="C1" t="str">
            <v>F_CODE</v>
          </cell>
        </row>
      </sheetData>
      <sheetData sheetId="4445">
        <row r="1">
          <cell r="C1" t="str">
            <v>F_CODE</v>
          </cell>
        </row>
      </sheetData>
      <sheetData sheetId="4446">
        <row r="1">
          <cell r="C1" t="str">
            <v>F_CODE</v>
          </cell>
        </row>
      </sheetData>
      <sheetData sheetId="4447">
        <row r="1">
          <cell r="C1" t="str">
            <v>F_CODE</v>
          </cell>
        </row>
      </sheetData>
      <sheetData sheetId="4448">
        <row r="1">
          <cell r="C1" t="str">
            <v>F_CODE</v>
          </cell>
        </row>
      </sheetData>
      <sheetData sheetId="4449">
        <row r="1">
          <cell r="C1" t="str">
            <v>F_CODE</v>
          </cell>
        </row>
      </sheetData>
      <sheetData sheetId="4450">
        <row r="1">
          <cell r="C1" t="str">
            <v>F_CODE</v>
          </cell>
        </row>
      </sheetData>
      <sheetData sheetId="4451">
        <row r="1">
          <cell r="C1" t="str">
            <v>F_CODE</v>
          </cell>
        </row>
      </sheetData>
      <sheetData sheetId="4452">
        <row r="1">
          <cell r="C1" t="str">
            <v>F_CODE</v>
          </cell>
        </row>
      </sheetData>
      <sheetData sheetId="4453">
        <row r="1">
          <cell r="C1" t="str">
            <v>F_CODE</v>
          </cell>
        </row>
      </sheetData>
      <sheetData sheetId="4454">
        <row r="1">
          <cell r="C1" t="str">
            <v>F_CODE</v>
          </cell>
        </row>
      </sheetData>
      <sheetData sheetId="4455">
        <row r="1">
          <cell r="C1" t="str">
            <v>F_CODE</v>
          </cell>
        </row>
      </sheetData>
      <sheetData sheetId="4456">
        <row r="1">
          <cell r="C1" t="str">
            <v>F_CODE</v>
          </cell>
        </row>
      </sheetData>
      <sheetData sheetId="4457">
        <row r="1">
          <cell r="C1" t="str">
            <v>F_CODE</v>
          </cell>
        </row>
      </sheetData>
      <sheetData sheetId="4458">
        <row r="1">
          <cell r="C1" t="str">
            <v>F_CODE</v>
          </cell>
        </row>
      </sheetData>
      <sheetData sheetId="4459">
        <row r="1">
          <cell r="C1" t="str">
            <v>F_CODE</v>
          </cell>
        </row>
      </sheetData>
      <sheetData sheetId="4460">
        <row r="1">
          <cell r="C1" t="str">
            <v>F_CODE</v>
          </cell>
        </row>
      </sheetData>
      <sheetData sheetId="4461">
        <row r="1">
          <cell r="C1" t="str">
            <v>F_CODE</v>
          </cell>
        </row>
      </sheetData>
      <sheetData sheetId="4462">
        <row r="1">
          <cell r="C1" t="str">
            <v>F_CODE</v>
          </cell>
        </row>
      </sheetData>
      <sheetData sheetId="4463">
        <row r="1">
          <cell r="C1" t="str">
            <v>F_CODE</v>
          </cell>
        </row>
      </sheetData>
      <sheetData sheetId="4464">
        <row r="1">
          <cell r="C1" t="str">
            <v>F_CODE</v>
          </cell>
        </row>
      </sheetData>
      <sheetData sheetId="4465">
        <row r="1">
          <cell r="C1" t="str">
            <v>F_CODE</v>
          </cell>
        </row>
      </sheetData>
      <sheetData sheetId="4466">
        <row r="1">
          <cell r="C1" t="str">
            <v>F_CODE</v>
          </cell>
        </row>
      </sheetData>
      <sheetData sheetId="4467">
        <row r="1">
          <cell r="C1" t="str">
            <v>F_CODE</v>
          </cell>
        </row>
      </sheetData>
      <sheetData sheetId="4468">
        <row r="1">
          <cell r="C1" t="str">
            <v>F_CODE</v>
          </cell>
        </row>
      </sheetData>
      <sheetData sheetId="4469">
        <row r="1">
          <cell r="C1" t="str">
            <v>F_CODE</v>
          </cell>
        </row>
      </sheetData>
      <sheetData sheetId="4470">
        <row r="1">
          <cell r="C1" t="str">
            <v>F_CODE</v>
          </cell>
        </row>
      </sheetData>
      <sheetData sheetId="4471">
        <row r="1">
          <cell r="C1" t="str">
            <v>F_CODE</v>
          </cell>
        </row>
      </sheetData>
      <sheetData sheetId="4472">
        <row r="1">
          <cell r="C1" t="str">
            <v>F_CODE</v>
          </cell>
        </row>
      </sheetData>
      <sheetData sheetId="4473">
        <row r="1">
          <cell r="C1" t="str">
            <v>F_CODE</v>
          </cell>
        </row>
      </sheetData>
      <sheetData sheetId="4474">
        <row r="1">
          <cell r="C1" t="str">
            <v>F_CODE</v>
          </cell>
        </row>
      </sheetData>
      <sheetData sheetId="4475">
        <row r="1">
          <cell r="C1" t="str">
            <v>F_CODE</v>
          </cell>
        </row>
      </sheetData>
      <sheetData sheetId="4476">
        <row r="1">
          <cell r="C1" t="str">
            <v>F_CODE</v>
          </cell>
        </row>
      </sheetData>
      <sheetData sheetId="4477">
        <row r="1">
          <cell r="C1" t="str">
            <v>F_CODE</v>
          </cell>
        </row>
      </sheetData>
      <sheetData sheetId="4478">
        <row r="1">
          <cell r="C1" t="str">
            <v>F_CODE</v>
          </cell>
        </row>
      </sheetData>
      <sheetData sheetId="4479">
        <row r="1">
          <cell r="C1" t="str">
            <v>F_CODE</v>
          </cell>
        </row>
      </sheetData>
      <sheetData sheetId="4480">
        <row r="1">
          <cell r="C1" t="str">
            <v>F_CODE</v>
          </cell>
        </row>
      </sheetData>
      <sheetData sheetId="4481">
        <row r="1">
          <cell r="C1" t="str">
            <v>F_CODE</v>
          </cell>
        </row>
      </sheetData>
      <sheetData sheetId="4482">
        <row r="1">
          <cell r="C1" t="str">
            <v>F_CODE</v>
          </cell>
        </row>
      </sheetData>
      <sheetData sheetId="4483">
        <row r="1">
          <cell r="C1" t="str">
            <v>F_CODE</v>
          </cell>
        </row>
      </sheetData>
      <sheetData sheetId="4484">
        <row r="1">
          <cell r="C1" t="str">
            <v>F_CODE</v>
          </cell>
        </row>
      </sheetData>
      <sheetData sheetId="4485">
        <row r="1">
          <cell r="C1" t="str">
            <v>F_CODE</v>
          </cell>
        </row>
      </sheetData>
      <sheetData sheetId="4486">
        <row r="1">
          <cell r="C1" t="str">
            <v>F_CODE</v>
          </cell>
        </row>
      </sheetData>
      <sheetData sheetId="4487">
        <row r="1">
          <cell r="C1" t="str">
            <v>F_CODE</v>
          </cell>
        </row>
      </sheetData>
      <sheetData sheetId="4488">
        <row r="1">
          <cell r="C1" t="str">
            <v>F_CODE</v>
          </cell>
        </row>
      </sheetData>
      <sheetData sheetId="4489">
        <row r="1">
          <cell r="C1" t="str">
            <v>F_CODE</v>
          </cell>
        </row>
      </sheetData>
      <sheetData sheetId="4490">
        <row r="1">
          <cell r="C1" t="str">
            <v>F_CODE</v>
          </cell>
        </row>
      </sheetData>
      <sheetData sheetId="4491">
        <row r="1">
          <cell r="C1" t="str">
            <v>F_CODE</v>
          </cell>
        </row>
      </sheetData>
      <sheetData sheetId="4492">
        <row r="1">
          <cell r="C1" t="str">
            <v>F_CODE</v>
          </cell>
        </row>
      </sheetData>
      <sheetData sheetId="4493">
        <row r="1">
          <cell r="C1" t="str">
            <v>F_CODE</v>
          </cell>
        </row>
      </sheetData>
      <sheetData sheetId="4494">
        <row r="1">
          <cell r="C1" t="str">
            <v>F_CODE</v>
          </cell>
        </row>
      </sheetData>
      <sheetData sheetId="4495">
        <row r="1">
          <cell r="C1" t="str">
            <v>F_CODE</v>
          </cell>
        </row>
      </sheetData>
      <sheetData sheetId="4496">
        <row r="1">
          <cell r="C1" t="str">
            <v>F_CODE</v>
          </cell>
        </row>
      </sheetData>
      <sheetData sheetId="4497">
        <row r="1">
          <cell r="C1" t="str">
            <v>F_CODE</v>
          </cell>
        </row>
      </sheetData>
      <sheetData sheetId="4498">
        <row r="1">
          <cell r="C1" t="str">
            <v>F_CODE</v>
          </cell>
        </row>
      </sheetData>
      <sheetData sheetId="4499">
        <row r="1">
          <cell r="C1" t="str">
            <v>F_CODE</v>
          </cell>
        </row>
      </sheetData>
      <sheetData sheetId="4500">
        <row r="1">
          <cell r="C1" t="str">
            <v>F_CODE</v>
          </cell>
        </row>
      </sheetData>
      <sheetData sheetId="4501">
        <row r="1">
          <cell r="C1" t="str">
            <v>F_CODE</v>
          </cell>
        </row>
      </sheetData>
      <sheetData sheetId="4502">
        <row r="1">
          <cell r="C1" t="str">
            <v>F_CODE</v>
          </cell>
        </row>
      </sheetData>
      <sheetData sheetId="4503">
        <row r="1">
          <cell r="C1" t="str">
            <v>F_CODE</v>
          </cell>
        </row>
      </sheetData>
      <sheetData sheetId="4504">
        <row r="1">
          <cell r="C1" t="str">
            <v>F_CODE</v>
          </cell>
        </row>
      </sheetData>
      <sheetData sheetId="4505">
        <row r="1">
          <cell r="C1" t="str">
            <v>F_CODE</v>
          </cell>
        </row>
      </sheetData>
      <sheetData sheetId="4506">
        <row r="1">
          <cell r="C1" t="str">
            <v>F_CODE</v>
          </cell>
        </row>
      </sheetData>
      <sheetData sheetId="4507">
        <row r="1">
          <cell r="C1" t="str">
            <v>F_CODE</v>
          </cell>
        </row>
      </sheetData>
      <sheetData sheetId="4508">
        <row r="1">
          <cell r="C1" t="str">
            <v>F_CODE</v>
          </cell>
        </row>
      </sheetData>
      <sheetData sheetId="4509">
        <row r="1">
          <cell r="C1" t="str">
            <v>F_CODE</v>
          </cell>
        </row>
      </sheetData>
      <sheetData sheetId="4510">
        <row r="1">
          <cell r="C1" t="str">
            <v>F_CODE</v>
          </cell>
        </row>
      </sheetData>
      <sheetData sheetId="4511">
        <row r="1">
          <cell r="C1" t="str">
            <v>F_CODE</v>
          </cell>
        </row>
      </sheetData>
      <sheetData sheetId="4512">
        <row r="1">
          <cell r="C1" t="str">
            <v>F_CODE</v>
          </cell>
        </row>
      </sheetData>
      <sheetData sheetId="4513">
        <row r="1">
          <cell r="C1" t="str">
            <v>F_CODE</v>
          </cell>
        </row>
      </sheetData>
      <sheetData sheetId="4514">
        <row r="1">
          <cell r="C1" t="str">
            <v>F_CODE</v>
          </cell>
        </row>
      </sheetData>
      <sheetData sheetId="4515">
        <row r="1">
          <cell r="C1" t="str">
            <v>F_CODE</v>
          </cell>
        </row>
      </sheetData>
      <sheetData sheetId="4516">
        <row r="1">
          <cell r="C1" t="str">
            <v>F_CODE</v>
          </cell>
        </row>
      </sheetData>
      <sheetData sheetId="4517">
        <row r="1">
          <cell r="C1" t="str">
            <v>F_CODE</v>
          </cell>
        </row>
      </sheetData>
      <sheetData sheetId="4518">
        <row r="1">
          <cell r="C1" t="str">
            <v>F_CODE</v>
          </cell>
        </row>
      </sheetData>
      <sheetData sheetId="4519">
        <row r="1">
          <cell r="C1" t="str">
            <v>F_CODE</v>
          </cell>
        </row>
      </sheetData>
      <sheetData sheetId="4520">
        <row r="1">
          <cell r="C1" t="str">
            <v>F_CODE</v>
          </cell>
        </row>
      </sheetData>
      <sheetData sheetId="4521">
        <row r="1">
          <cell r="C1" t="str">
            <v>F_CODE</v>
          </cell>
        </row>
      </sheetData>
      <sheetData sheetId="4522">
        <row r="1">
          <cell r="C1" t="str">
            <v>F_CODE</v>
          </cell>
        </row>
      </sheetData>
      <sheetData sheetId="4523">
        <row r="1">
          <cell r="C1" t="str">
            <v>F_CODE</v>
          </cell>
        </row>
      </sheetData>
      <sheetData sheetId="4524">
        <row r="1">
          <cell r="C1" t="str">
            <v>F_CODE</v>
          </cell>
        </row>
      </sheetData>
      <sheetData sheetId="4525">
        <row r="1">
          <cell r="C1" t="str">
            <v>F_CODE</v>
          </cell>
        </row>
      </sheetData>
      <sheetData sheetId="4526">
        <row r="1">
          <cell r="C1" t="str">
            <v>F_CODE</v>
          </cell>
        </row>
      </sheetData>
      <sheetData sheetId="4527">
        <row r="1">
          <cell r="C1" t="str">
            <v>F_CODE</v>
          </cell>
        </row>
      </sheetData>
      <sheetData sheetId="4528">
        <row r="1">
          <cell r="C1" t="str">
            <v>F_CODE</v>
          </cell>
        </row>
      </sheetData>
      <sheetData sheetId="4529">
        <row r="1">
          <cell r="C1" t="str">
            <v>F_CODE</v>
          </cell>
        </row>
      </sheetData>
      <sheetData sheetId="4530">
        <row r="1">
          <cell r="C1" t="str">
            <v>F_CODE</v>
          </cell>
        </row>
      </sheetData>
      <sheetData sheetId="4531">
        <row r="1">
          <cell r="C1" t="str">
            <v>F_CODE</v>
          </cell>
        </row>
      </sheetData>
      <sheetData sheetId="4532">
        <row r="1">
          <cell r="C1" t="str">
            <v>F_CODE</v>
          </cell>
        </row>
      </sheetData>
      <sheetData sheetId="4533">
        <row r="1">
          <cell r="C1" t="str">
            <v>F_CODE</v>
          </cell>
        </row>
      </sheetData>
      <sheetData sheetId="4534">
        <row r="1">
          <cell r="C1" t="str">
            <v>F_CODE</v>
          </cell>
        </row>
      </sheetData>
      <sheetData sheetId="4535">
        <row r="1">
          <cell r="C1" t="str">
            <v>F_CODE</v>
          </cell>
        </row>
      </sheetData>
      <sheetData sheetId="4536">
        <row r="1">
          <cell r="C1" t="str">
            <v>F_CODE</v>
          </cell>
        </row>
      </sheetData>
      <sheetData sheetId="4537">
        <row r="1">
          <cell r="C1" t="str">
            <v>F_CODE</v>
          </cell>
        </row>
      </sheetData>
      <sheetData sheetId="4538">
        <row r="1">
          <cell r="C1" t="str">
            <v>F_CODE</v>
          </cell>
        </row>
      </sheetData>
      <sheetData sheetId="4539">
        <row r="1">
          <cell r="C1" t="str">
            <v>F_CODE</v>
          </cell>
        </row>
      </sheetData>
      <sheetData sheetId="4540">
        <row r="1">
          <cell r="C1" t="str">
            <v>F_CODE</v>
          </cell>
        </row>
      </sheetData>
      <sheetData sheetId="4541">
        <row r="1">
          <cell r="C1" t="str">
            <v>F_CODE</v>
          </cell>
        </row>
      </sheetData>
      <sheetData sheetId="4542">
        <row r="1">
          <cell r="C1" t="str">
            <v>F_CODE</v>
          </cell>
        </row>
      </sheetData>
      <sheetData sheetId="4543">
        <row r="1">
          <cell r="C1" t="str">
            <v>F_CODE</v>
          </cell>
        </row>
      </sheetData>
      <sheetData sheetId="4544">
        <row r="1">
          <cell r="C1" t="str">
            <v>F_CODE</v>
          </cell>
        </row>
      </sheetData>
      <sheetData sheetId="4545">
        <row r="1">
          <cell r="C1" t="str">
            <v>F_CODE</v>
          </cell>
        </row>
      </sheetData>
      <sheetData sheetId="4546">
        <row r="1">
          <cell r="C1" t="str">
            <v>F_CODE</v>
          </cell>
        </row>
      </sheetData>
      <sheetData sheetId="4547">
        <row r="1">
          <cell r="C1" t="str">
            <v>F_CODE</v>
          </cell>
        </row>
      </sheetData>
      <sheetData sheetId="4548">
        <row r="1">
          <cell r="C1" t="str">
            <v>F_CODE</v>
          </cell>
        </row>
      </sheetData>
      <sheetData sheetId="4549">
        <row r="1">
          <cell r="C1" t="str">
            <v>F_CODE</v>
          </cell>
        </row>
      </sheetData>
      <sheetData sheetId="4550">
        <row r="1">
          <cell r="C1" t="str">
            <v>F_CODE</v>
          </cell>
        </row>
      </sheetData>
      <sheetData sheetId="4551">
        <row r="1">
          <cell r="C1" t="str">
            <v>F_CODE</v>
          </cell>
        </row>
      </sheetData>
      <sheetData sheetId="4552">
        <row r="1">
          <cell r="C1" t="str">
            <v>F_CODE</v>
          </cell>
        </row>
      </sheetData>
      <sheetData sheetId="4553">
        <row r="1">
          <cell r="C1" t="str">
            <v>F_CODE</v>
          </cell>
        </row>
      </sheetData>
      <sheetData sheetId="4554">
        <row r="1">
          <cell r="C1" t="str">
            <v>F_CODE</v>
          </cell>
        </row>
      </sheetData>
      <sheetData sheetId="4555">
        <row r="1">
          <cell r="C1" t="str">
            <v>F_CODE</v>
          </cell>
        </row>
      </sheetData>
      <sheetData sheetId="4556">
        <row r="1">
          <cell r="C1" t="str">
            <v>F_CODE</v>
          </cell>
        </row>
      </sheetData>
      <sheetData sheetId="4557">
        <row r="1">
          <cell r="C1" t="str">
            <v>F_CODE</v>
          </cell>
        </row>
      </sheetData>
      <sheetData sheetId="4558">
        <row r="1">
          <cell r="C1" t="str">
            <v>F_CODE</v>
          </cell>
        </row>
      </sheetData>
      <sheetData sheetId="4559">
        <row r="1">
          <cell r="C1" t="str">
            <v>F_CODE</v>
          </cell>
        </row>
      </sheetData>
      <sheetData sheetId="4560">
        <row r="1">
          <cell r="C1" t="str">
            <v>F_CODE</v>
          </cell>
        </row>
      </sheetData>
      <sheetData sheetId="4561">
        <row r="1">
          <cell r="C1" t="str">
            <v>F_CODE</v>
          </cell>
        </row>
      </sheetData>
      <sheetData sheetId="4562">
        <row r="1">
          <cell r="C1" t="str">
            <v>F_CODE</v>
          </cell>
        </row>
      </sheetData>
      <sheetData sheetId="4563">
        <row r="1">
          <cell r="C1" t="str">
            <v>F_CODE</v>
          </cell>
        </row>
      </sheetData>
      <sheetData sheetId="4564">
        <row r="1">
          <cell r="C1" t="str">
            <v>F_CODE</v>
          </cell>
        </row>
      </sheetData>
      <sheetData sheetId="4565">
        <row r="1">
          <cell r="C1" t="str">
            <v>F_CODE</v>
          </cell>
        </row>
      </sheetData>
      <sheetData sheetId="4566">
        <row r="1">
          <cell r="C1" t="str">
            <v>F_CODE</v>
          </cell>
        </row>
      </sheetData>
      <sheetData sheetId="4567">
        <row r="1">
          <cell r="C1" t="str">
            <v>F_CODE</v>
          </cell>
        </row>
      </sheetData>
      <sheetData sheetId="4568">
        <row r="1">
          <cell r="C1" t="str">
            <v>F_CODE</v>
          </cell>
        </row>
      </sheetData>
      <sheetData sheetId="4569">
        <row r="1">
          <cell r="C1" t="str">
            <v>F_CODE</v>
          </cell>
        </row>
      </sheetData>
      <sheetData sheetId="4570">
        <row r="1">
          <cell r="C1" t="str">
            <v>F_CODE</v>
          </cell>
        </row>
      </sheetData>
      <sheetData sheetId="4571">
        <row r="1">
          <cell r="C1" t="str">
            <v>F_CODE</v>
          </cell>
        </row>
      </sheetData>
      <sheetData sheetId="4572">
        <row r="1">
          <cell r="C1" t="str">
            <v>F_CODE</v>
          </cell>
        </row>
      </sheetData>
      <sheetData sheetId="4573" refreshError="1"/>
      <sheetData sheetId="4574" refreshError="1"/>
      <sheetData sheetId="4575" refreshError="1"/>
      <sheetData sheetId="4576" refreshError="1"/>
      <sheetData sheetId="4577" refreshError="1"/>
      <sheetData sheetId="4578" refreshError="1"/>
      <sheetData sheetId="4579">
        <row r="1">
          <cell r="C1" t="str">
            <v>F_CODE</v>
          </cell>
        </row>
      </sheetData>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ow r="1">
          <cell r="C1" t="str">
            <v>F_CODE</v>
          </cell>
        </row>
      </sheetData>
      <sheetData sheetId="4764">
        <row r="1">
          <cell r="C1" t="str">
            <v>F_CODE</v>
          </cell>
        </row>
      </sheetData>
      <sheetData sheetId="4765">
        <row r="1">
          <cell r="C1" t="str">
            <v>F_CODE</v>
          </cell>
        </row>
      </sheetData>
      <sheetData sheetId="4766">
        <row r="1">
          <cell r="C1" t="str">
            <v>F_CODE</v>
          </cell>
        </row>
      </sheetData>
      <sheetData sheetId="4767">
        <row r="1">
          <cell r="C1" t="str">
            <v>F_CODE</v>
          </cell>
        </row>
      </sheetData>
      <sheetData sheetId="4768">
        <row r="1">
          <cell r="C1" t="str">
            <v>F_CODE</v>
          </cell>
        </row>
      </sheetData>
      <sheetData sheetId="4769">
        <row r="1">
          <cell r="C1" t="str">
            <v>F_CODE</v>
          </cell>
        </row>
      </sheetData>
      <sheetData sheetId="4770">
        <row r="1">
          <cell r="C1" t="str">
            <v>F_CODE</v>
          </cell>
        </row>
      </sheetData>
      <sheetData sheetId="4771">
        <row r="1">
          <cell r="C1" t="str">
            <v>F_CODE</v>
          </cell>
        </row>
      </sheetData>
      <sheetData sheetId="4772">
        <row r="1">
          <cell r="C1" t="str">
            <v>F_CODE</v>
          </cell>
        </row>
      </sheetData>
      <sheetData sheetId="4773">
        <row r="1">
          <cell r="C1" t="str">
            <v>F_CODE</v>
          </cell>
        </row>
      </sheetData>
      <sheetData sheetId="4774">
        <row r="1">
          <cell r="C1" t="str">
            <v>F_CODE</v>
          </cell>
        </row>
      </sheetData>
      <sheetData sheetId="4775">
        <row r="1">
          <cell r="C1" t="str">
            <v>F_CODE</v>
          </cell>
        </row>
      </sheetData>
      <sheetData sheetId="4776">
        <row r="1">
          <cell r="C1" t="str">
            <v>F_CODE</v>
          </cell>
        </row>
      </sheetData>
      <sheetData sheetId="4777">
        <row r="1">
          <cell r="C1" t="str">
            <v>F_CODE</v>
          </cell>
        </row>
      </sheetData>
      <sheetData sheetId="4778">
        <row r="1">
          <cell r="C1" t="str">
            <v>F_CODE</v>
          </cell>
        </row>
      </sheetData>
      <sheetData sheetId="4779">
        <row r="1">
          <cell r="C1" t="str">
            <v>F_CODE</v>
          </cell>
        </row>
      </sheetData>
      <sheetData sheetId="4780">
        <row r="1">
          <cell r="C1" t="str">
            <v>F_CODE</v>
          </cell>
        </row>
      </sheetData>
      <sheetData sheetId="4781">
        <row r="1">
          <cell r="C1" t="str">
            <v>F_CODE</v>
          </cell>
        </row>
      </sheetData>
      <sheetData sheetId="4782">
        <row r="1">
          <cell r="C1" t="str">
            <v>F_CODE</v>
          </cell>
        </row>
      </sheetData>
      <sheetData sheetId="4783">
        <row r="1">
          <cell r="C1" t="str">
            <v>F_CODE</v>
          </cell>
        </row>
      </sheetData>
      <sheetData sheetId="4784">
        <row r="1">
          <cell r="C1" t="str">
            <v>F_CODE</v>
          </cell>
        </row>
      </sheetData>
      <sheetData sheetId="4785">
        <row r="1">
          <cell r="C1" t="str">
            <v>F_CODE</v>
          </cell>
        </row>
      </sheetData>
      <sheetData sheetId="4786">
        <row r="1">
          <cell r="C1" t="str">
            <v>F_CODE</v>
          </cell>
        </row>
      </sheetData>
      <sheetData sheetId="4787">
        <row r="1">
          <cell r="C1" t="str">
            <v>F_CODE</v>
          </cell>
        </row>
      </sheetData>
      <sheetData sheetId="4788">
        <row r="1">
          <cell r="C1" t="str">
            <v>F_CODE</v>
          </cell>
        </row>
      </sheetData>
      <sheetData sheetId="4789">
        <row r="1">
          <cell r="C1" t="str">
            <v>F_CODE</v>
          </cell>
        </row>
      </sheetData>
      <sheetData sheetId="4790">
        <row r="1">
          <cell r="C1" t="str">
            <v>F_CODE</v>
          </cell>
        </row>
      </sheetData>
      <sheetData sheetId="4791">
        <row r="1">
          <cell r="C1" t="str">
            <v>F_CODE</v>
          </cell>
        </row>
      </sheetData>
      <sheetData sheetId="4792">
        <row r="1">
          <cell r="C1" t="str">
            <v>F_CODE</v>
          </cell>
        </row>
      </sheetData>
      <sheetData sheetId="4793">
        <row r="1">
          <cell r="C1" t="str">
            <v>F_CODE</v>
          </cell>
        </row>
      </sheetData>
      <sheetData sheetId="4794">
        <row r="1">
          <cell r="C1" t="str">
            <v>F_CODE</v>
          </cell>
        </row>
      </sheetData>
      <sheetData sheetId="4795"/>
      <sheetData sheetId="4796"/>
      <sheetData sheetId="4797">
        <row r="1">
          <cell r="C1" t="str">
            <v>F_CODE</v>
          </cell>
        </row>
      </sheetData>
      <sheetData sheetId="4798">
        <row r="1">
          <cell r="C1" t="str">
            <v>F_CODE</v>
          </cell>
        </row>
      </sheetData>
      <sheetData sheetId="4799">
        <row r="1">
          <cell r="C1" t="str">
            <v>F_CODE</v>
          </cell>
        </row>
      </sheetData>
      <sheetData sheetId="4800">
        <row r="1">
          <cell r="C1" t="str">
            <v>F_CODE</v>
          </cell>
        </row>
      </sheetData>
      <sheetData sheetId="4801"/>
      <sheetData sheetId="4802"/>
      <sheetData sheetId="4803"/>
      <sheetData sheetId="4804"/>
      <sheetData sheetId="4805">
        <row r="1">
          <cell r="C1" t="str">
            <v>F_CODE</v>
          </cell>
        </row>
      </sheetData>
      <sheetData sheetId="4806"/>
      <sheetData sheetId="4807" refreshError="1"/>
      <sheetData sheetId="4808" refreshError="1"/>
      <sheetData sheetId="4809" refreshError="1"/>
      <sheetData sheetId="4810"/>
      <sheetData sheetId="4811"/>
      <sheetData sheetId="4812"/>
      <sheetData sheetId="4813"/>
      <sheetData sheetId="4814"/>
      <sheetData sheetId="4815"/>
      <sheetData sheetId="4816"/>
      <sheetData sheetId="4817">
        <row r="1">
          <cell r="C1" t="str">
            <v>F_CODE</v>
          </cell>
        </row>
      </sheetData>
      <sheetData sheetId="4818"/>
      <sheetData sheetId="4819"/>
      <sheetData sheetId="4820"/>
      <sheetData sheetId="4821"/>
      <sheetData sheetId="4822"/>
      <sheetData sheetId="4823"/>
      <sheetData sheetId="4824"/>
      <sheetData sheetId="4825"/>
      <sheetData sheetId="4826">
        <row r="1">
          <cell r="C1" t="str">
            <v>F_CODE</v>
          </cell>
        </row>
      </sheetData>
      <sheetData sheetId="4827">
        <row r="1">
          <cell r="C1" t="str">
            <v>F_CODE</v>
          </cell>
        </row>
      </sheetData>
      <sheetData sheetId="4828">
        <row r="1">
          <cell r="C1" t="str">
            <v>F_CODE</v>
          </cell>
        </row>
      </sheetData>
      <sheetData sheetId="4829"/>
      <sheetData sheetId="4830"/>
      <sheetData sheetId="4831"/>
      <sheetData sheetId="4832"/>
      <sheetData sheetId="4833"/>
      <sheetData sheetId="4834"/>
      <sheetData sheetId="4835">
        <row r="1">
          <cell r="C1" t="str">
            <v>F_CODE</v>
          </cell>
        </row>
      </sheetData>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sheetData sheetId="6007"/>
      <sheetData sheetId="6008"/>
      <sheetData sheetId="6009"/>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기초공"/>
      <sheetName val="기둥(원형)"/>
      <sheetName val="간선계산"/>
      <sheetName val="양수장(기계)"/>
      <sheetName val="INPUT"/>
      <sheetName val="도장수량(하1)"/>
      <sheetName val="주형"/>
      <sheetName val="ABUT수량-A1"/>
      <sheetName val="D-3109"/>
      <sheetName val="산출근거"/>
      <sheetName val="COPING"/>
      <sheetName val="날1"/>
      <sheetName val="공사비예산서(토목분)"/>
      <sheetName val="유림골조"/>
      <sheetName val="교각계산"/>
      <sheetName val="2.단면가정 "/>
      <sheetName val="A-4"/>
      <sheetName val="수로교총재료집계"/>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표준계약서"/>
      <sheetName val="관로토공집계표"/>
      <sheetName val="데이타"/>
      <sheetName val="DATA"/>
      <sheetName val="data_dci"/>
      <sheetName val="data_mci"/>
      <sheetName val="behind"/>
      <sheetName val="Main"/>
      <sheetName val="#REF"/>
      <sheetName val="1.설계조건"/>
      <sheetName val="인건비"/>
      <sheetName val="품셈"/>
      <sheetName val="입찰안"/>
      <sheetName val="BID"/>
      <sheetName val="기성2"/>
      <sheetName val="장문교(대전)"/>
      <sheetName val="포장복구집계"/>
      <sheetName val="실행철강하도"/>
      <sheetName val="AC포장수량"/>
      <sheetName val="내역서"/>
      <sheetName val="노임이"/>
      <sheetName val="단가 및 재료비"/>
      <sheetName val="도색집계"/>
      <sheetName val="EQUIP-H"/>
      <sheetName val="교각1"/>
      <sheetName val="Sheet1"/>
      <sheetName val="반중력식옹벽"/>
      <sheetName val="CABLE SIZE-3"/>
      <sheetName val="집수정"/>
      <sheetName val="배수내역 (2)"/>
      <sheetName val="진주방향"/>
      <sheetName val="원내역"/>
      <sheetName val="SLIDES"/>
      <sheetName val="상수도토공집계표"/>
      <sheetName val="5CHBDC"/>
      <sheetName val="총괄"/>
      <sheetName val="내역"/>
      <sheetName val="자재단가"/>
      <sheetName val="전계가"/>
      <sheetName val="설계조건"/>
      <sheetName val="전신환매도율"/>
      <sheetName val="준검 내역서"/>
      <sheetName val="수로BOX(시점부)"/>
      <sheetName val="자재단가비교표"/>
      <sheetName val="3.공통공사대비"/>
      <sheetName val="Sheet1 (2)"/>
      <sheetName val="일위대가"/>
      <sheetName val="기둥"/>
      <sheetName val="저판(버림100)"/>
      <sheetName val="ASP포장"/>
      <sheetName val="중기비"/>
      <sheetName val="Sheet3"/>
      <sheetName val="공통가설"/>
      <sheetName val="부서현황"/>
      <sheetName val="JUCKEYK"/>
      <sheetName val="소업1교"/>
      <sheetName val="2000.11월설계내역"/>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B부대공"/>
      <sheetName val="6PILE  (돌출)"/>
      <sheetName val="전기일위대가"/>
      <sheetName val="점수계산1-2"/>
      <sheetName val="도장수량"/>
      <sheetName val="표지"/>
      <sheetName val="2000전체분"/>
      <sheetName val="2000년1차"/>
      <sheetName val="SLAB&quot;1&quot;"/>
      <sheetName val="일위대가목차"/>
      <sheetName val="대비"/>
      <sheetName val="AS복구"/>
      <sheetName val="중기터파기"/>
      <sheetName val="변수값"/>
      <sheetName val="중기상차"/>
      <sheetName val="변경집계표"/>
      <sheetName val="공사비내역"/>
      <sheetName val="내역서(총)"/>
      <sheetName val="I.설계조건"/>
      <sheetName val="2F 회의실견적(5_14 일대)"/>
      <sheetName val="ITEM"/>
      <sheetName val="CONCRETE"/>
      <sheetName val="하수급견적대비"/>
      <sheetName val="포장공"/>
      <sheetName val="전체도급"/>
      <sheetName val="철근량"/>
      <sheetName val="ACUNIT"/>
      <sheetName val="현장관리비내역서"/>
      <sheetName val="데리네이타현황"/>
      <sheetName val="현장관리비 산출내역"/>
      <sheetName val=" 상부공통집계(총괄)"/>
      <sheetName val="INPUT_DATA_(2)"/>
      <sheetName val="단면_(2)"/>
      <sheetName val="BOX본체수량_(2)"/>
      <sheetName val="BOX토공_(2)"/>
      <sheetName val="96보완계획7.12"/>
      <sheetName val="물질수지(2011)"/>
      <sheetName val="노임단가"/>
      <sheetName val="가정단면"/>
      <sheetName val="안정검토"/>
      <sheetName val="노원열병합  건축공사기성내역서"/>
      <sheetName val="단면가정"/>
      <sheetName val="설계개요"/>
      <sheetName val="원가계산서"/>
      <sheetName val="총괄집계 "/>
      <sheetName val="기흥하도용"/>
      <sheetName val="금액내역서"/>
      <sheetName val="말뚝설계"/>
      <sheetName val="화산경계"/>
      <sheetName val="AAA"/>
      <sheetName val="장비가동"/>
      <sheetName val="CODE"/>
      <sheetName val="타공종이기"/>
      <sheetName val="옹벽"/>
      <sheetName val="적용단위길이"/>
      <sheetName val="106C0300"/>
      <sheetName val="DATE"/>
      <sheetName val="2.단면가정"/>
      <sheetName val="2_단면가정_"/>
      <sheetName val="1_설계조건"/>
      <sheetName val="CABLE_SIZE-3"/>
      <sheetName val="BQ_List"/>
      <sheetName val="배수내역_(2)"/>
      <sheetName val="단가_및_재료비"/>
      <sheetName val="수목단가"/>
      <sheetName val="시설수량표"/>
      <sheetName val="시설일위"/>
      <sheetName val="식재수량표"/>
      <sheetName val="식재일위"/>
      <sheetName val="일위목록"/>
      <sheetName val="SLAB근거-1"/>
      <sheetName val="전차선로 물량표"/>
      <sheetName val="옹벽1"/>
      <sheetName val="건식PD설치현황표"/>
      <sheetName val="단가목록"/>
      <sheetName val="BOX단위철근"/>
      <sheetName val="Sheet2"/>
      <sheetName val="내역서적용수량"/>
      <sheetName val="단위수량"/>
      <sheetName val="1호인버트수량"/>
      <sheetName val="전체내역"/>
      <sheetName val="노무비"/>
      <sheetName val="마산방향"/>
      <sheetName val="98지급계획"/>
      <sheetName val="예가표"/>
      <sheetName val="국공유지및사유지"/>
      <sheetName val="기초INPUT"/>
      <sheetName val="1-1"/>
      <sheetName val="카메라"/>
      <sheetName val="4)유동표"/>
      <sheetName val="부대내역"/>
      <sheetName val="배지거총재료집계표"/>
      <sheetName val="노안2지구총(시행계획)"/>
      <sheetName val="총괄표"/>
      <sheetName val="L형옹벽단위수량(35)"/>
      <sheetName val="L형옹벽단위수량(25)"/>
      <sheetName val="반중력식옹벽3.5"/>
      <sheetName val="98수문일위"/>
      <sheetName val="터파기및재료"/>
      <sheetName val="세부내역(직접인건비)"/>
      <sheetName val="6.교좌면보강"/>
      <sheetName val="토사(PE)"/>
      <sheetName val="수량산출"/>
      <sheetName val="말뚝기초(안정검토)-외측"/>
      <sheetName val="예정(3)"/>
      <sheetName val="동원(3)"/>
      <sheetName val="횡배수관"/>
      <sheetName val="R.C RAHMEN 해석"/>
      <sheetName val="본체 설 계"/>
      <sheetName val="Sheet4"/>
      <sheetName val="갑지(추정)"/>
      <sheetName val="일  위  대  가  목  록"/>
      <sheetName val="갑지1"/>
      <sheetName val="낙석방지망현황"/>
      <sheetName val="맨홀토공(3)"/>
      <sheetName val="공사비증감"/>
      <sheetName val="산출근거1"/>
      <sheetName val="DATA 입력란"/>
      <sheetName val="노임"/>
      <sheetName val="석"/>
      <sheetName val="Y-WORK"/>
      <sheetName val="기계경비일람"/>
      <sheetName val="품셈TABLE"/>
      <sheetName val="7단가"/>
      <sheetName val="ⴭⴭⴭⴭⴭ"/>
      <sheetName val="중기"/>
      <sheetName val="제수변수량"/>
      <sheetName val="공기변수량"/>
      <sheetName val="더돋기량"/>
      <sheetName val="보현동3교종점측"/>
      <sheetName val="주beam"/>
      <sheetName val="원가"/>
      <sheetName val="말뚝지지력산정"/>
      <sheetName val="상부집계표"/>
      <sheetName val="주방환기"/>
      <sheetName val="최적단면"/>
      <sheetName val="투찰내역"/>
      <sheetName val="집계표"/>
      <sheetName val="신공항A-9(원가수정)"/>
      <sheetName val="일위대가표"/>
      <sheetName val="U-TYPE(1)"/>
      <sheetName val="guard(mac)"/>
      <sheetName val="CON포장수량"/>
      <sheetName val="CPM챠트"/>
      <sheetName val="관음목장(제출용)자105인97.5"/>
      <sheetName val="수토공단위당"/>
      <sheetName val="순서도"/>
      <sheetName val="40총괄"/>
      <sheetName val="40집계"/>
      <sheetName val="날개벽(시점좌측)"/>
      <sheetName val="조명율표"/>
      <sheetName val="도장"/>
      <sheetName val="전체"/>
      <sheetName val="일위대가(가설)"/>
      <sheetName val="주빔의 설계"/>
      <sheetName val="입력DATA"/>
      <sheetName val="바닥판"/>
      <sheetName val="약품공급2"/>
      <sheetName val="제수"/>
      <sheetName val="공기"/>
      <sheetName val="토공"/>
      <sheetName val="공사비총괄"/>
      <sheetName val="일위대가(계측기설치)"/>
      <sheetName val="기별-공가용"/>
      <sheetName val="INPUT-DATA"/>
      <sheetName val="설계예산서(전체)"/>
      <sheetName val="토공정보"/>
      <sheetName val="지장물조서"/>
      <sheetName val="옹벽철근"/>
      <sheetName val="sw1"/>
      <sheetName val="NOMUBI"/>
      <sheetName val="합계금액"/>
      <sheetName val="취수탑"/>
      <sheetName val="배수갑문"/>
      <sheetName val="조명시설"/>
      <sheetName val="자금청구"/>
      <sheetName val="SLAB"/>
      <sheetName val="CTEMCOST"/>
      <sheetName val="CVT산정"/>
      <sheetName val="MOTOR"/>
      <sheetName val="구리토평1전기"/>
      <sheetName val="공사비집계"/>
      <sheetName val="설계명세서(선로)"/>
      <sheetName val="고창방향"/>
      <sheetName val="공주방향"/>
      <sheetName val="기계내역"/>
      <sheetName val="본사S"/>
      <sheetName val="설산1.나"/>
      <sheetName val="우수공"/>
      <sheetName val="설계예산2"/>
      <sheetName val="안산기계장치"/>
      <sheetName val="전선"/>
      <sheetName val="XL4Poppy"/>
      <sheetName val="wall"/>
      <sheetName val="8.PILE  (돌출)"/>
      <sheetName val="2BOX본체"/>
      <sheetName val="재료집계(분수관)"/>
      <sheetName val="날개벽수량표"/>
      <sheetName val="수문일1"/>
      <sheetName val="기본DATA"/>
      <sheetName val="청주-교대(A1)"/>
      <sheetName val="찍기"/>
      <sheetName val="ERECIN"/>
      <sheetName val="SG"/>
      <sheetName val="개요"/>
      <sheetName val="경비실"/>
      <sheetName val="우수"/>
      <sheetName val="협의단가"/>
      <sheetName val="좌측"/>
      <sheetName val="표층포설및다짐"/>
      <sheetName val="단가"/>
      <sheetName val="입력자료(노무비)"/>
      <sheetName val="법면단"/>
      <sheetName val="석축단"/>
      <sheetName val="법면수집"/>
      <sheetName val="석축설면"/>
      <sheetName val="TOT"/>
      <sheetName val="공정양식(원본)"/>
      <sheetName val="총괄내역서"/>
      <sheetName val="Sheet6"/>
      <sheetName val="구조물포장"/>
      <sheetName val="Sheet5"/>
      <sheetName val="전체제잡비"/>
      <sheetName val="상행선"/>
      <sheetName val="산출2-기기동력"/>
      <sheetName val="설 계"/>
      <sheetName val="식재가격"/>
      <sheetName val="식재총괄"/>
      <sheetName val="단가산출"/>
      <sheetName val="차액보증"/>
      <sheetName val="플랜트 설치"/>
      <sheetName val="산출내역서집계표"/>
      <sheetName val="조경"/>
      <sheetName val="1.설계기준"/>
      <sheetName val="목동1절주.bh01"/>
      <sheetName val="COVER"/>
      <sheetName val="토공사"/>
      <sheetName val="가격조사서"/>
      <sheetName val="지급자재"/>
      <sheetName val="본체"/>
      <sheetName val="내역서(기성청구)"/>
      <sheetName val="토목"/>
      <sheetName val="Regenerator  Concrete Structure"/>
      <sheetName val="BOX형 교대"/>
      <sheetName val="P4-C"/>
      <sheetName val="Ⅴ-2.공종별내역"/>
      <sheetName val="IN"/>
      <sheetName val="배수통관(좌)"/>
      <sheetName val="가시설(TYPE-A)"/>
      <sheetName val="1-1평균터파기고(1)"/>
      <sheetName val="포장재료집계표"/>
      <sheetName val="-몰탈콘크리트"/>
      <sheetName val="-배수구조물공토공"/>
      <sheetName val="횡배수관재료-"/>
      <sheetName val="계산서(직선부)"/>
      <sheetName val="콘크리트측구연장"/>
      <sheetName val="도급"/>
      <sheetName val="인사자료총집계"/>
      <sheetName val="포장수량집계"/>
      <sheetName val="교통표지판기초자료"/>
      <sheetName val="뚝토공"/>
      <sheetName val="오수관"/>
      <sheetName val="오수관토공"/>
      <sheetName val="INPUT_DATA_(2)1"/>
      <sheetName val="단면_(2)1"/>
      <sheetName val="BOX본체수량_(2)1"/>
      <sheetName val="BOX토공_(2)1"/>
      <sheetName val="2_단면가정_1"/>
      <sheetName val="BQ_List1"/>
      <sheetName val="단가_및_재료비1"/>
      <sheetName val="차선도색현황"/>
      <sheetName val="업무연락 갑지"/>
      <sheetName val="combi(wall)"/>
      <sheetName val="건축내역"/>
      <sheetName val="설직재-1"/>
      <sheetName val="교대(A1)"/>
      <sheetName val="c_balju"/>
      <sheetName val="단가표"/>
      <sheetName val="적용환율"/>
      <sheetName val="252K444"/>
      <sheetName val="변경현황"/>
      <sheetName val="markup"/>
      <sheetName val="JOIN(2span)"/>
      <sheetName val="철근량산정및사용성검토"/>
      <sheetName val="백호우계수"/>
      <sheetName val="코드표"/>
      <sheetName val="BQMPALOC"/>
      <sheetName val="D-623D"/>
      <sheetName val="CAL"/>
      <sheetName val="Sheet17"/>
      <sheetName val="토공계산서(부체도로)"/>
      <sheetName val="이기(집계)"/>
      <sheetName val="98비정기소모"/>
      <sheetName val="I一般比"/>
      <sheetName val="기초코드"/>
      <sheetName val="방음벽기초"/>
      <sheetName val="입출재고현황 (2)"/>
      <sheetName val="DANGA"/>
      <sheetName val="AS포장복구 "/>
      <sheetName val="정부노임단가"/>
      <sheetName val="판"/>
      <sheetName val="자료"/>
      <sheetName val="토적표"/>
      <sheetName val="재료"/>
      <sheetName val="¿Á¿Üµî½Å¼³"/>
      <sheetName val="PSV"/>
      <sheetName val="경비2내역"/>
      <sheetName val="BOX(1.5X1.5)"/>
      <sheetName val="여흥"/>
      <sheetName val="96까지"/>
      <sheetName val="97년"/>
      <sheetName val="98이후"/>
      <sheetName val="INPUT(덕도방향-시점)"/>
      <sheetName val="5.정산서"/>
      <sheetName val="철거총괄집계"/>
      <sheetName val="철근총괄집계"/>
      <sheetName val="3.하중산정4.지지력"/>
      <sheetName val="이토변실(A3-LINE)"/>
      <sheetName val="토질별천공수량(2공구)"/>
      <sheetName val="별표"/>
      <sheetName val="설계명세서"/>
      <sheetName val="자재 집계표"/>
      <sheetName val="woo(mac)"/>
      <sheetName val="단가산출2"/>
      <sheetName val="남양시작동자105노65기1.3화1.2"/>
      <sheetName val="맨홀토공수량"/>
      <sheetName val="수량"/>
      <sheetName val="고유코드_설계"/>
      <sheetName val="갑지"/>
      <sheetName val="전체_1설계"/>
      <sheetName val="부대공"/>
      <sheetName val="tggwan(mac)"/>
      <sheetName val="공사개요"/>
      <sheetName val="02자재"/>
      <sheetName val="자재조서"/>
      <sheetName val="비탈면보호공수량산출"/>
      <sheetName val="골재산출"/>
      <sheetName val="200"/>
      <sheetName val="FB25JN"/>
      <sheetName val="내역표지"/>
      <sheetName val="교대(A1-A2)"/>
      <sheetName val="전기"/>
      <sheetName val="수량3"/>
      <sheetName val="EACT10"/>
      <sheetName val="3BL공동구 수량"/>
      <sheetName val="설계기준"/>
      <sheetName val="단면기준"/>
      <sheetName val="ENE-CAL 1"/>
      <sheetName val="고분전시관"/>
      <sheetName val="낙찰표"/>
      <sheetName val="TEL"/>
      <sheetName val="단면별연장"/>
      <sheetName val="TYPE-1"/>
      <sheetName val="수목데이타 "/>
      <sheetName val="수목표준대가"/>
      <sheetName val="설계"/>
      <sheetName val="특2호하천산근"/>
      <sheetName val="특2호부관하천산근"/>
      <sheetName val="지장물건조서"/>
      <sheetName val="1.토공"/>
      <sheetName val="6공구(당초)"/>
      <sheetName val="토량1-1"/>
      <sheetName val="수안보-MBR1"/>
      <sheetName val="VXXXXXXX"/>
      <sheetName val="CCTV내역서"/>
      <sheetName val="보차도낮춤경계석재료집계"/>
      <sheetName val="우배수"/>
      <sheetName val="계산내역"/>
      <sheetName val="용산1(해보)"/>
      <sheetName val="적격분석"/>
      <sheetName val="Pier 3"/>
      <sheetName val="가로등기초"/>
      <sheetName val="HANDHOLE(2)"/>
      <sheetName val="준검_내역서"/>
      <sheetName val="경영상태"/>
      <sheetName val="4.장비손료"/>
      <sheetName val="DAN"/>
      <sheetName val="기계경비(시간당)"/>
      <sheetName val="반중력식옹벽3_5"/>
      <sheetName val="unit 4"/>
      <sheetName val="2.계약외추가비계물량"/>
      <sheetName val="3.지하층끊어치기라스물량"/>
      <sheetName val="비계,CON'C"/>
      <sheetName val="직접경비"/>
      <sheetName val="언양휴게소배수관 흄관설치"/>
      <sheetName val="수량산출서"/>
      <sheetName val="입력값"/>
      <sheetName val="단면치수"/>
      <sheetName val="측구집계"/>
      <sheetName val="설계기준 및 하중계산"/>
      <sheetName val="단면설계"/>
      <sheetName val="횡날개수집"/>
      <sheetName val="변경후-SHEET"/>
      <sheetName val="슬래브"/>
      <sheetName val="부대대비"/>
      <sheetName val="냉연집계"/>
      <sheetName val="제수변수량H2.15"/>
      <sheetName val="_공기변수량"/>
      <sheetName val="건축공사"/>
      <sheetName val="유효폭의 계산"/>
      <sheetName val="MORTAR생산및타설(1;3)"/>
      <sheetName val="부대비율"/>
      <sheetName val="발파유용(3)"/>
      <sheetName val="type-F"/>
      <sheetName val="토 목"/>
      <sheetName val="97년 추정"/>
      <sheetName val="일반전기"/>
      <sheetName val="총수량집계표"/>
      <sheetName val="장비집계"/>
      <sheetName val="설계요율"/>
      <sheetName val="낙차공산출근거"/>
      <sheetName val="을지"/>
      <sheetName val="입찰"/>
      <sheetName val="현경"/>
      <sheetName val="시설물"/>
      <sheetName val="입력"/>
      <sheetName val="단면검토"/>
      <sheetName val="견적대비표"/>
      <sheetName val="상부공"/>
      <sheetName val="C-직노1"/>
      <sheetName val="내역서(삼호)"/>
      <sheetName val="화해(함평)"/>
      <sheetName val="화해(장성)"/>
      <sheetName val="전신"/>
      <sheetName val="정렬"/>
      <sheetName val="시화점실행"/>
      <sheetName val="상-교대(A1-A2)"/>
      <sheetName val="법면설면"/>
      <sheetName val="유동표"/>
      <sheetName val="깎기 4구간"/>
      <sheetName val="깎기 2-3구간"/>
      <sheetName val="공사별총괄표(도급)"/>
      <sheetName val="CONUNIT"/>
      <sheetName val="삼성전기"/>
      <sheetName val="경성자금"/>
      <sheetName val="조명일위"/>
      <sheetName val="금융비용"/>
      <sheetName val="출자한도"/>
      <sheetName val="공사수행방안"/>
      <sheetName val="960318-1"/>
      <sheetName val="건축"/>
      <sheetName val="IMPEADENCE MAP 취수장"/>
      <sheetName val="처리단락"/>
      <sheetName val="대림경상68억"/>
      <sheetName val="암거공"/>
      <sheetName val="방음벽 기초(H=2.0m)"/>
      <sheetName val="RAHMEN"/>
      <sheetName val="제출내역 (2)"/>
      <sheetName val="역T형(H=6.0) (2)"/>
      <sheetName val="실행예산"/>
      <sheetName val="내역및총괄"/>
      <sheetName val="P5"/>
      <sheetName val="P6"/>
      <sheetName val="P7"/>
      <sheetName val="P8"/>
      <sheetName val="P14"/>
      <sheetName val="골조시행"/>
      <sheetName val="참고-설계변경검토(2012년예정분)-내부관리"/>
      <sheetName val="참고-예비비현황"/>
      <sheetName val="청천내"/>
      <sheetName val="배치계획"/>
      <sheetName val="MAT"/>
      <sheetName val="7.PILE  (돌출)"/>
      <sheetName val="TOTAL_BOQ"/>
      <sheetName val="부하(성남)"/>
      <sheetName val="포장면적산출"/>
      <sheetName val="5.단면설계"/>
      <sheetName val="재집"/>
      <sheetName val="직재"/>
      <sheetName val="식생블럭단위수량"/>
      <sheetName val="총공사내역서"/>
      <sheetName val="제경비"/>
      <sheetName val="실적공사비"/>
      <sheetName val="입력(K0)"/>
      <sheetName val="장비기준"/>
      <sheetName val="재료비"/>
      <sheetName val="환율"/>
      <sheetName val="소산진입"/>
      <sheetName val="J형측구단위수량"/>
      <sheetName val="구조물철거타공정이월"/>
      <sheetName val="배수통관토공수량"/>
      <sheetName val="횡배수관토공수량"/>
      <sheetName val="TYPE A"/>
      <sheetName val="증감대비"/>
      <sheetName val="식재"/>
      <sheetName val="식재출력용"/>
      <sheetName val="유지관리"/>
      <sheetName val="3.하중계산"/>
      <sheetName val="가격"/>
      <sheetName val="R_C_RAHMEN_해석"/>
      <sheetName val="본체_설_계"/>
      <sheetName val="경상비"/>
      <sheetName val="전문하도급"/>
      <sheetName val="교량전기"/>
      <sheetName val="평가데이터"/>
      <sheetName val="종단계산"/>
      <sheetName val="인구밀도산정"/>
      <sheetName val="근고 블록 유형별 수량"/>
      <sheetName val="N賃率-職"/>
      <sheetName val="토공(우물통,기타) "/>
      <sheetName val="condition"/>
      <sheetName val="6호기"/>
      <sheetName val="2.공사비내역서(당초,변경)"/>
      <sheetName val="포장공사"/>
      <sheetName val="(C)원내역"/>
      <sheetName val="일  위  _x0002__x0000_陀6_x0000__x0000__x0001_ࠀ 록"/>
      <sheetName val="내역서(䰍‶"/>
      <sheetName val="단가대비표"/>
      <sheetName val="일위대가목록"/>
      <sheetName val="을"/>
      <sheetName val="VENDOR LIST"/>
      <sheetName val="예산M12A"/>
      <sheetName val="본선 토공 분배표"/>
      <sheetName val="직공비"/>
      <sheetName val="실행"/>
      <sheetName val="연돌일위집계"/>
      <sheetName val="제잡비"/>
      <sheetName val="1_x0018_9"/>
      <sheetName val="耀㺇_x0000__x0000_Ā_x0000_ЈĀ부대내역_x0006_ā꧈Ҳ㣇璮েĀ배지거총재쓁⸹栀柹㑷"/>
      <sheetName val="예산변경사항"/>
      <sheetName val="Sheet1_(2)"/>
      <sheetName val="6PILE__(돌출)"/>
      <sheetName val="2000_11월설계내역"/>
      <sheetName val="철근단면적"/>
      <sheetName val="원가계산(총괄)"/>
      <sheetName val="지계"/>
      <sheetName val="노무단가"/>
      <sheetName val="전체철근집계"/>
      <sheetName val="통합"/>
      <sheetName val="배수관 제원표(DON'T PLOT)"/>
      <sheetName val="수로관단위수량"/>
      <sheetName val="배수관설치현황"/>
      <sheetName val="배수관단위수량"/>
      <sheetName val="토공 total"/>
      <sheetName val="8. 안정검토"/>
      <sheetName val="형식 - 1-2-3"/>
      <sheetName val="SP-B1"/>
      <sheetName val="깨기수량"/>
      <sheetName val="동물이동경사현황"/>
      <sheetName val="공작물조직표(용배수)"/>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터널조도"/>
      <sheetName val="집계표(육상)"/>
      <sheetName val="음료실행"/>
      <sheetName val="9GNG운반"/>
      <sheetName val="가로등내역서"/>
      <sheetName val="홍보비디오"/>
      <sheetName val=" 노임단가"/>
      <sheetName val="당진1,2호기전선관설치및접지4차공사내역서-을지"/>
      <sheetName val="DHEQSUPT"/>
      <sheetName val="장부(05상)"/>
      <sheetName val="단위중량"/>
      <sheetName val="수량이동"/>
      <sheetName val="BQ"/>
      <sheetName val="별총"/>
      <sheetName val="관로경고2"/>
      <sheetName val="부대공자재집계표"/>
      <sheetName val="INPUT DATA박주용_x0000_"/>
      <sheetName val="시험물량산출"/>
      <sheetName val="암거단위-1련"/>
      <sheetName val="일위_파일"/>
      <sheetName val="총집계표"/>
      <sheetName val="한강운반비"/>
      <sheetName val="자재"/>
      <sheetName val="공통(20-91)"/>
      <sheetName val="입상내역"/>
      <sheetName val="건설성적"/>
      <sheetName val="총괄-1"/>
      <sheetName val="공통부대비"/>
      <sheetName val="물가자료"/>
      <sheetName val="지구단위계획"/>
      <sheetName val="3.현장배치"/>
      <sheetName val="현장배치"/>
      <sheetName val="지주목시비량산출서"/>
      <sheetName val="견적서(대외) (2)"/>
      <sheetName val="식재인부"/>
      <sheetName val="용소리교"/>
      <sheetName val="suk(mac)"/>
      <sheetName val="MYUN(MAC)"/>
      <sheetName val="옹벽(수량)"/>
      <sheetName val="대운산출"/>
      <sheetName val="인수공규격"/>
      <sheetName val="시멘트"/>
      <sheetName val="2공구산출내역"/>
      <sheetName val="해전배수"/>
      <sheetName val="하중계산"/>
      <sheetName val="탑(을지)"/>
      <sheetName val="환경기계공정표 (3)"/>
      <sheetName val="본장"/>
      <sheetName val="수로단위수량"/>
      <sheetName val="1단계"/>
      <sheetName val="공정 (총괄) (2)"/>
      <sheetName val="1"/>
      <sheetName val="01"/>
      <sheetName val="노견단위수량"/>
      <sheetName val="자재조사표"/>
      <sheetName val="하수실행"/>
      <sheetName val="1SGATE97"/>
      <sheetName val="TYPE-A"/>
      <sheetName val="총사업비명세"/>
      <sheetName val="민감도"/>
      <sheetName val="Sens&amp;Anal"/>
      <sheetName val="총투자비산정"/>
      <sheetName val="직접인건비"/>
      <sheetName val="아스팔트포장재료 단위수량"/>
      <sheetName val="C.배수관공"/>
      <sheetName val="목표세부명세"/>
      <sheetName val="설계내역서"/>
      <sheetName val="내역(설계)"/>
      <sheetName val="투찰가"/>
      <sheetName val="배수공"/>
      <sheetName val="현장관리비"/>
      <sheetName val="돌담교 상부수량"/>
      <sheetName val="토공집계(rp)"/>
      <sheetName val="공종"/>
      <sheetName val="POOM_MOTO"/>
      <sheetName val="시행후면적"/>
      <sheetName val="도로정위치부표"/>
      <sheetName val="도로조사부표"/>
      <sheetName val="토목검측서"/>
      <sheetName val="예상"/>
      <sheetName val="단가산출서"/>
      <sheetName val="DC-O-4-S(설명서)"/>
      <sheetName val="B"/>
      <sheetName val="1TL종점(1)"/>
      <sheetName val="구조물집계표"/>
      <sheetName val="착공계"/>
      <sheetName val="간지(1)"/>
      <sheetName val="중기사용료산출근거"/>
      <sheetName val="단가산출1"/>
      <sheetName val="전차선로_물량표"/>
      <sheetName val="중기조종사_단위단가"/>
      <sheetName val="계수시트"/>
      <sheetName val="노무비단가"/>
      <sheetName val="96노임기준"/>
      <sheetName val="빗물받이(910-510-410)"/>
      <sheetName val="4차원가계산서"/>
      <sheetName val="단가결정"/>
      <sheetName val="원가서"/>
      <sheetName val="안정계산"/>
      <sheetName val="집수정(600-700)"/>
      <sheetName val="전차선로_물량표1"/>
      <sheetName val="배수내역_(2)1"/>
      <sheetName val="1_설계조건1"/>
      <sheetName val="6PILE__(돌출)1"/>
      <sheetName val="중기조종사_단위단가1"/>
      <sheetName val="INPUT_DATA_(2)2"/>
      <sheetName val="단면_(2)2"/>
      <sheetName val="BOX본체수량_(2)2"/>
      <sheetName val="BOX토공_(2)2"/>
      <sheetName val="전차선로_물량표2"/>
      <sheetName val="2_단면가정_2"/>
      <sheetName val="BQ_List2"/>
      <sheetName val="배수내역_(2)2"/>
      <sheetName val="1_설계조건2"/>
      <sheetName val="6PILE__(돌출)2"/>
      <sheetName val="중기조종사_단위단가2"/>
      <sheetName val="INPUT_DATA_(2)4"/>
      <sheetName val="단면_(2)4"/>
      <sheetName val="BOX본체수량_(2)4"/>
      <sheetName val="BOX토공_(2)4"/>
      <sheetName val="전차선로_물량표4"/>
      <sheetName val="2_단면가정_4"/>
      <sheetName val="BQ_List4"/>
      <sheetName val="배수내역_(2)4"/>
      <sheetName val="1_설계조건4"/>
      <sheetName val="6PILE__(돌출)4"/>
      <sheetName val="INPUT_DATA_(2)3"/>
      <sheetName val="단면_(2)3"/>
      <sheetName val="BOX본체수량_(2)3"/>
      <sheetName val="BOX토공_(2)3"/>
      <sheetName val="전차선로_물량표3"/>
      <sheetName val="2_단면가정_3"/>
      <sheetName val="BQ_List3"/>
      <sheetName val="배수내역_(2)3"/>
      <sheetName val="1_설계조건3"/>
      <sheetName val="6PILE__(돌출)3"/>
      <sheetName val="교량하부공"/>
      <sheetName val="견적사양비교표"/>
      <sheetName val="Eq. Mobilization"/>
      <sheetName val="수량집계표"/>
      <sheetName val="차수"/>
      <sheetName val="맨홀수량산출"/>
      <sheetName val="견적"/>
      <sheetName val="GAEYO"/>
      <sheetName val="耀㺇_x0000__x0000_Ā_x0000_ЈĀ부대내역_"/>
      <sheetName val="단가비교표"/>
      <sheetName val="설계내역일위"/>
      <sheetName val="역T형"/>
      <sheetName val="토목주소"/>
      <sheetName val="기본"/>
      <sheetName val="단가일람"/>
      <sheetName val="조경일람"/>
      <sheetName val="청산공사"/>
      <sheetName val="지(2)"/>
      <sheetName val="원형측구(B-type)"/>
      <sheetName val="TOWER 12TON"/>
      <sheetName val="TOWER 10TON"/>
      <sheetName val="밸브설치"/>
      <sheetName val="98NS-N"/>
      <sheetName val="대치판정"/>
      <sheetName val="협조전"/>
      <sheetName val="중기사용료목록"/>
      <sheetName val="input (2)"/>
      <sheetName val="기초계산 (2)"/>
      <sheetName val="총공비"/>
      <sheetName val="주현(해보)"/>
      <sheetName val="주현(영광)"/>
      <sheetName val="관리비현황"/>
      <sheetName val="5지구단위"/>
      <sheetName val="맨홀토공산출"/>
      <sheetName val="1,2공구원가계산서"/>
      <sheetName val="1공구산출내역서"/>
      <sheetName val="3.빗물받이연결관"/>
      <sheetName val="1.우수맨홀"/>
      <sheetName val="소비자가"/>
      <sheetName val="내역서 "/>
      <sheetName val="양천현"/>
      <sheetName val="NYS"/>
      <sheetName val="토공집계표"/>
      <sheetName val="재료단가"/>
      <sheetName val="2"/>
      <sheetName val="아파트 "/>
      <sheetName val="일위대가(출입)"/>
      <sheetName val="BOQ(전체)"/>
      <sheetName val="총집계2"/>
      <sheetName val="사용성검토"/>
      <sheetName val="내역서-CCTV"/>
      <sheetName val="견적대비"/>
      <sheetName val="_x0000__x0000__x0000__x0000__x0000__x0000__x0000__x0000__x0000_"/>
      <sheetName val="항목(1)"/>
      <sheetName val="건축원가"/>
      <sheetName val="3련 BOX"/>
      <sheetName val="각종장비전압강하계산"/>
      <sheetName val="기초일위"/>
      <sheetName val="연결관암거"/>
      <sheetName val="CABLE"/>
      <sheetName val="물가시세"/>
      <sheetName val="3CHBDC"/>
      <sheetName val="건축원가계산서"/>
      <sheetName val="결재란"/>
      <sheetName val="진접"/>
      <sheetName val="PAD TR보호대기초"/>
      <sheetName val="1062-X방향 "/>
      <sheetName val="하수관로재료집계"/>
      <sheetName val="포장공자재집계표"/>
      <sheetName val="사통"/>
      <sheetName val="Paint,Fire-Proof,Insul(48)"/>
      <sheetName val="1.취수장"/>
      <sheetName val="가감수량"/>
      <sheetName val="9811"/>
      <sheetName val="부하계산서"/>
      <sheetName val="장비"/>
      <sheetName val="공사증감"/>
      <sheetName val="직원인원"/>
      <sheetName val="94"/>
      <sheetName val="의뢰서"/>
      <sheetName val="예정공정표"/>
      <sheetName val="설계예산서"/>
      <sheetName val="총계"/>
      <sheetName val="예산내역서"/>
      <sheetName val="1호맨홀수량산출"/>
      <sheetName val="개발계획수립"/>
      <sheetName val="내역1"/>
      <sheetName val="버스운행안내"/>
      <sheetName val="예방접종계획"/>
      <sheetName val="근태계획서"/>
      <sheetName val="내역서(당초변경)"/>
      <sheetName val="원형변실 단위수량"/>
      <sheetName val="마감사양"/>
      <sheetName val="역T형교대-2수량"/>
      <sheetName val="상부수로교(입력용)"/>
      <sheetName val="1,2,3,4,5단위수량"/>
      <sheetName val="0226"/>
      <sheetName val="개거호형별수량"/>
      <sheetName val="수축이음"/>
      <sheetName val="신축이음"/>
      <sheetName val="THPDMoi  (2)"/>
      <sheetName val="결과조달"/>
      <sheetName val="J直材4"/>
      <sheetName val="경산"/>
      <sheetName val="U형측구 토공"/>
      <sheetName val="실행대비"/>
      <sheetName val="원가계산"/>
      <sheetName val="세금자료"/>
      <sheetName val="CAP"/>
      <sheetName val="충주"/>
      <sheetName val="재료값"/>
      <sheetName val="5.개인보호구지급"/>
      <sheetName val="접수"/>
      <sheetName val="날개벽"/>
      <sheetName val="기존"/>
      <sheetName val="_산근2_"/>
      <sheetName val="_산근5_"/>
      <sheetName val="방음벽 기초 일반수량"/>
      <sheetName val="토공집계"/>
      <sheetName val="Mc1"/>
      <sheetName val="신표지1"/>
      <sheetName val="대로근거"/>
      <sheetName val="Macro1"/>
      <sheetName val="단면상수 및 주빔설계"/>
      <sheetName val="원형1호맨홀토공수량"/>
      <sheetName val="U형측구"/>
      <sheetName val="전정 수량표 (2)"/>
      <sheetName val="관급자재집계"/>
      <sheetName val="측구공"/>
      <sheetName val="날개수량1.5"/>
      <sheetName val="A2"/>
      <sheetName val="1. 설계조건 2.단면가정 3. 하중계산"/>
      <sheetName val="교통대책내역"/>
      <sheetName val="단위수량(출력X)"/>
      <sheetName val="수량집계"/>
      <sheetName val="Customer Databas"/>
      <sheetName val="SCHEDULE"/>
      <sheetName val="이기수량"/>
      <sheetName val=" 총괄표"/>
      <sheetName val="설계예시"/>
      <sheetName val="※참고자료※"/>
      <sheetName val="산출및내역"/>
      <sheetName val="BOX 본체"/>
      <sheetName val="일반수량집계표"/>
      <sheetName val="CABLE_SIZE-31"/>
      <sheetName val="3_공통공사대비"/>
      <sheetName val="총괄집계_"/>
      <sheetName val="일__위__대__가__목__록"/>
      <sheetName val="_상부공통집계(총괄)"/>
      <sheetName val="96보완계획7_12"/>
      <sheetName val="I_설계조건"/>
      <sheetName val="2F_회의실견적(5_14_일대)"/>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70%"/>
      <sheetName val="중로근거"/>
      <sheetName val="RE9604"/>
      <sheetName val="입력란"/>
      <sheetName val="97노임단가"/>
      <sheetName val="신규일위대가"/>
      <sheetName val="옹벽식측구단위"/>
      <sheetName val="대림정보통신"/>
      <sheetName val="산정표"/>
      <sheetName val="산재 안전"/>
      <sheetName val="노무비 경비"/>
      <sheetName val="별표 "/>
      <sheetName val="보도경계블럭"/>
      <sheetName val="BɏX형 교대"/>
      <sheetName val="간지(12)"/>
      <sheetName val="일위"/>
      <sheetName val="토지조서"/>
      <sheetName val="약품설비"/>
      <sheetName val="IW-LIST"/>
      <sheetName val="耀㺇"/>
      <sheetName val="Takeoff"/>
      <sheetName val="실행예산총괄표(변경)"/>
      <sheetName val="가도공"/>
      <sheetName val="공통"/>
      <sheetName val="단산"/>
      <sheetName val="절대건들지마시오"/>
      <sheetName val="배수내역"/>
      <sheetName val="횡배수관수량집계"/>
      <sheetName val="출입구총집계"/>
      <sheetName val="2.대외공문"/>
      <sheetName val="관로조서"/>
      <sheetName val="월별자금계획"/>
      <sheetName val="이름표"/>
      <sheetName val="업무연락"/>
      <sheetName val="날개벽및면벽토공"/>
      <sheetName val="우석문틀"/>
      <sheetName val="공제금액"/>
      <sheetName val="집계표(OPTION)"/>
      <sheetName val="기준"/>
      <sheetName val="자료입력"/>
      <sheetName val="예산명세서"/>
      <sheetName val="6조직표"/>
      <sheetName val="변수목록"/>
      <sheetName val="간지9)"/>
      <sheetName val="●내역"/>
      <sheetName val="건축단가"/>
      <sheetName val="BLOCK(1)"/>
      <sheetName val="선정요령"/>
      <sheetName val="FOOTING단면력"/>
      <sheetName val="EQ"/>
      <sheetName val="BOX-1510"/>
      <sheetName val="합천내역"/>
      <sheetName val="조도"/>
      <sheetName val="발전기"/>
      <sheetName val="간선"/>
      <sheetName val="XXXXXX"/>
      <sheetName val="일  위  _x0002_"/>
      <sheetName val="참고-설계변경검토(2012년예정분)-내㓡L∈"/>
      <sheetName val="BOX터파기단면"/>
      <sheetName val="기계경비 (2)"/>
      <sheetName val="금액"/>
      <sheetName val="철집"/>
      <sheetName val="5사남"/>
      <sheetName val="몰탈재료산출"/>
      <sheetName val="중기일위대가"/>
      <sheetName val="원하대비"/>
      <sheetName val="원도급"/>
      <sheetName val="하도급"/>
      <sheetName val="전선 및 전선관"/>
      <sheetName val="AV시스템"/>
      <sheetName val="참고-설계변경검토(2012년예정분_x0000__x0000_Ԁ_x0000_倀蘴"/>
      <sheetName val="YES-T"/>
      <sheetName val="관자재집계"/>
      <sheetName val="깨기 총괄"/>
      <sheetName val="단위수량집계"/>
      <sheetName val="자재일람"/>
      <sheetName val="공사요율"/>
      <sheetName val="front"/>
      <sheetName val="참조자료"/>
      <sheetName val="참고-설계변경검토(2012년예정분_x0000__x0000_Ԁ_x0000_䀀둏"/>
      <sheetName val="참고-설계변경검토(2012년예정분_x0000__x0000_Ԁ_x0000_"/>
      <sheetName val="참고-설계변경검토(2012년예정분_x0000__x0000_Ԁ_x0000_ᑤ"/>
      <sheetName val="참고-설계변경검토(2012년예정분_x0000__x0000_Ԁ_x0000_"/>
      <sheetName val="참고-설계변경검토(2012년예정분_x0000__x0000_Ԁ_x0000_ᇁ"/>
      <sheetName val="참고-설계변경검토(2012년예정분_x0000__x0000_Ԁ_x0000_ 幭"/>
      <sheetName val="참고-설계변경검토(2012년예정분_x0000__x0000_Ԁ_x0000_怀㹝"/>
      <sheetName val="DS적용내역서"/>
      <sheetName val="20변경안"/>
      <sheetName val="수자재단위당"/>
      <sheetName val="시설물기초"/>
      <sheetName val="소방사항"/>
      <sheetName val="슬래브(유곡)"/>
      <sheetName val="공통비총괄표"/>
      <sheetName val="보증금"/>
      <sheetName val="현장대리인"/>
      <sheetName val="공정표"/>
      <sheetName val="계약"/>
      <sheetName val="DATA98"/>
      <sheetName val="아스팔트 포장총괄집계표"/>
      <sheetName val="깬잡석1.3"/>
      <sheetName val="작업내용"/>
      <sheetName val="설산1_나"/>
      <sheetName val="DATA_입력란"/>
      <sheetName val="8_PILE__(돌출)"/>
      <sheetName val="목동1절주_bh01"/>
      <sheetName val="단가_및_재료비2"/>
      <sheetName val="CABLE_SIZE-32"/>
      <sheetName val="Sheet1_(2)1"/>
      <sheetName val="준검_내역서1"/>
      <sheetName val="6_교좌면보강1"/>
      <sheetName val="R_C_RAHMEN_해석1"/>
      <sheetName val="본체_설_계1"/>
      <sheetName val="3_공통공사대비1"/>
      <sheetName val="2000_11월설계내역1"/>
      <sheetName val="_상부공통집계(총괄)1"/>
      <sheetName val="96보완계획7_121"/>
      <sheetName val="Ⅴ-2_공종별내역1"/>
      <sheetName val="총괄집계_1"/>
      <sheetName val="I_설계조건1"/>
      <sheetName val="2F_회의실견적(5_14_일대)1"/>
      <sheetName val="2_단면가정1"/>
      <sheetName val="플랜트_설치1"/>
      <sheetName val="관음목장(제출용)자105인97_51"/>
      <sheetName val="설산1_나1"/>
      <sheetName val="노원열병합__건축공사기성내역서1"/>
      <sheetName val="반중력식옹벽3_51"/>
      <sheetName val="DATA_입력란1"/>
      <sheetName val="8_PILE__(돌출)1"/>
      <sheetName val="현장관리비_산출내역1"/>
      <sheetName val="일__위__대__가__목__록1"/>
      <sheetName val="목동1절주_bh011"/>
      <sheetName val="단가_및_재료비3"/>
      <sheetName val="CABLE_SIZE-33"/>
      <sheetName val="Sheet1_(2)2"/>
      <sheetName val="준검_내역서2"/>
      <sheetName val="6_교좌면보강2"/>
      <sheetName val="R_C_RAHMEN_해석2"/>
      <sheetName val="본체_설_계2"/>
      <sheetName val="3_공통공사대비2"/>
      <sheetName val="제경비율"/>
      <sheetName val="[BOX-E.XLS]__________NETWORK__3"/>
      <sheetName val="[BOX-E.XLS]__________NETWORK__2"/>
      <sheetName val="[BOX-E.XLS]__________NETWORK__6"/>
      <sheetName val="[BOX-E.XLS]__________NETWORK__4"/>
      <sheetName val="[BOX-E.XLS]__________NETWORK__5"/>
      <sheetName val="4.하중"/>
      <sheetName val="0.9x0.9"/>
      <sheetName val="고양동1"/>
      <sheetName val="0.9토공"/>
      <sheetName val="바닥판(1)"/>
      <sheetName val="sum"/>
      <sheetName val="입력시트"/>
      <sheetName val="시화점_x0000__x0000_"/>
      <sheetName val="잡비계산"/>
      <sheetName val="임목폐기물집계"/>
      <sheetName val="착공"/>
      <sheetName val="1_설계기준"/>
      <sheetName val="주빔의_설계"/>
      <sheetName val="AS포장복구_"/>
      <sheetName val="배수관_제원표(DON'T_PLOT)"/>
      <sheetName val="토공_total"/>
      <sheetName val="3BL공동구_수량"/>
      <sheetName val="BOX형_교대"/>
      <sheetName val="자재_집계표"/>
      <sheetName val="제수변수량H2_15"/>
      <sheetName val="Pier_3"/>
      <sheetName val="C_배수관공"/>
      <sheetName val="설_계"/>
      <sheetName val="ENE-CAL_1"/>
      <sheetName val="Regenerator__Concrete_Structure"/>
      <sheetName val="남양시작동자105노65기1_3화1_2"/>
      <sheetName val="유효폭의_계산"/>
      <sheetName val="4_장비손료"/>
      <sheetName val="언양휴게소배수관_흄관설치"/>
      <sheetName val="BOX(1_5X1_5)"/>
      <sheetName val="조도계산서 (도서)"/>
      <sheetName val="공종별내역서"/>
      <sheetName val="7.PILE  (_x0000__x0000__x0000_"/>
      <sheetName val="제품"/>
      <sheetName val="2호맨홀공제수량"/>
      <sheetName val="2000_11월설_x0000_㸀頃"/>
      <sheetName val="2000_11월설"/>
      <sheetName val="광,대로단차경계석연장조서"/>
      <sheetName val="포장재료산출"/>
      <sheetName val="STEEL BOX 단면설계(SEC.8)"/>
      <sheetName val="L측형구집계"/>
      <sheetName val="우각부보강"/>
      <sheetName val="맨홀수량"/>
      <sheetName val="단차경계석연장조서"/>
      <sheetName val="D-경비1"/>
      <sheetName val="2000_11월설계내역2"/>
      <sheetName val="_상부공통집계(총괄)2"/>
      <sheetName val="96보완계획7_122"/>
      <sheetName val="Ⅴ-2_공종별내역2"/>
      <sheetName val="총괄집계_2"/>
      <sheetName val="I_설계조건2"/>
      <sheetName val="2F_회의실견적(5_14_일대)2"/>
      <sheetName val="2_단면가정2"/>
      <sheetName val="플랜트_설치2"/>
      <sheetName val="관음목장(제출용)자105인97_52"/>
      <sheetName val="설산1_나2"/>
      <sheetName val="노원열병합__건축공사기성내역서2"/>
      <sheetName val="반중력식옹벽3_52"/>
      <sheetName val="DATA_입력란2"/>
      <sheetName val="8_PILE__(돌출)2"/>
      <sheetName val="현장관리비_산출내역2"/>
      <sheetName val="일__위__대__가__목__록2"/>
      <sheetName val="목동1절주_bh012"/>
      <sheetName val="MixBed"/>
      <sheetName val="CondPol"/>
      <sheetName val="평가데_x0000_́"/>
      <sheetName val="공사원가계산서(4차년도)"/>
      <sheetName val="ORIGN"/>
      <sheetName val="용산1(墨E婜"/>
      <sheetName val="IMPEADENCE_MAP_취수장"/>
      <sheetName val="수목데이타_"/>
      <sheetName val="unit_4"/>
      <sheetName val="2_계약외추가비계물량"/>
      <sheetName val="3_지하층끊어치기라스물량"/>
      <sheetName val="입출재고현황_(2)"/>
      <sheetName val="3_하중산정4_지지력"/>
      <sheetName val="97년_추정"/>
      <sheetName val="토_목"/>
      <sheetName val="부안일위"/>
      <sheetName val="음¬开H"/>
      <sheetName val="흥양2교토공집계표"/>
      <sheetName val="30신설일위대가"/>
      <sheetName val="30집계표"/>
      <sheetName val="5.단면_x0008__x0006_"/>
      <sheetName val="_x0000__x0008__x0000__x0008_"/>
      <sheetName val="C &amp; G RHS"/>
      <sheetName val="입찰보고"/>
      <sheetName val="품셈(기초)"/>
      <sheetName val="배부표"/>
      <sheetName val="2.계약외추¬_x0000_Ԁ_x0000_ "/>
      <sheetName val="2.계약외추¬_x0000_Ԁ_x0000_退"/>
      <sheetName val="시멘트 및 골재량산출"/>
      <sheetName val="총괄표 "/>
      <sheetName val="임목폐기물"/>
      <sheetName val="우1호산근(원)"/>
      <sheetName val="화전내"/>
      <sheetName val="금융"/>
      <sheetName val="토공수량산출"/>
      <sheetName val="토적계산서"/>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refreshError="1"/>
      <sheetData sheetId="1107"/>
      <sheetData sheetId="1108"/>
      <sheetData sheetId="1109"/>
      <sheetData sheetId="1110"/>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sheetData sheetId="1159"/>
      <sheetData sheetId="1160"/>
      <sheetData sheetId="1161"/>
      <sheetData sheetId="1162"/>
      <sheetData sheetId="1163"/>
      <sheetData sheetId="1164"/>
      <sheetData sheetId="1165"/>
      <sheetData sheetId="1166">
        <row r="55">
          <cell r="K55">
            <v>10.872999999999999</v>
          </cell>
        </row>
      </sheetData>
      <sheetData sheetId="1167"/>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기계경비(시간당)"/>
      <sheetName val="램머"/>
      <sheetName val="가설대가"/>
      <sheetName val="토공대가"/>
      <sheetName val="구조대가"/>
      <sheetName val="포설대가1"/>
      <sheetName val="부대대가"/>
      <sheetName val="설직재-1"/>
      <sheetName val="원가"/>
      <sheetName val="노무비"/>
      <sheetName val="2F 회의실견적(5_14 일대)"/>
      <sheetName val="간선계산"/>
      <sheetName val="금액내역서"/>
      <sheetName val="단면 (2)"/>
      <sheetName val="VS P-Q"/>
      <sheetName val="C-직노1"/>
      <sheetName val="부하(성남)"/>
      <sheetName val="공통자료"/>
      <sheetName val="일위대가(계측기설치)"/>
      <sheetName val="날개벽"/>
      <sheetName val="__"/>
      <sheetName val="신우"/>
      <sheetName val="연돌일위집계"/>
      <sheetName val="AC포장수량"/>
      <sheetName val="노임단가"/>
      <sheetName val="공사비예산서(토목분)"/>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1 (2)"/>
      <sheetName val="Sheet1 (3)"/>
      <sheetName val="Sheet1 (4)"/>
    </sheetNames>
    <sheetDataSet>
      <sheetData sheetId="0"/>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대로근거"/>
      <sheetName val="중로근거"/>
      <sheetName val="내역서 "/>
      <sheetName val="단가"/>
      <sheetName val="1.설계조건"/>
      <sheetName val="교각1"/>
      <sheetName val="기둥(원형)"/>
      <sheetName val="철근단면적"/>
      <sheetName val="하도금액분계"/>
      <sheetName val="입찰안"/>
      <sheetName val="산출근거"/>
      <sheetName val="단면가정"/>
      <sheetName val="대비"/>
      <sheetName val="내역서_"/>
      <sheetName val="CODE"/>
      <sheetName val="몰탈재료산출"/>
      <sheetName val="#REF"/>
      <sheetName val="일위대가(가설)"/>
      <sheetName val="노임단가"/>
      <sheetName val="코드표"/>
      <sheetName val="DATA"/>
      <sheetName val="견적990322"/>
      <sheetName val="ABUT수량-A1"/>
      <sheetName val="danga"/>
      <sheetName val="ilch"/>
      <sheetName val="8.PILE  (돌출)"/>
      <sheetName val="guard(mac)"/>
      <sheetName val="SLAB&quot;1&quot;"/>
      <sheetName val="가도공"/>
      <sheetName val="원형맨홀수량"/>
      <sheetName val="Y-WORK"/>
      <sheetName val="ITEM"/>
      <sheetName val="용산1(해보)"/>
      <sheetName val="터파기및재료"/>
      <sheetName val="1"/>
      <sheetName val="WVAL"/>
      <sheetName val="9GNG운반"/>
      <sheetName val="Sheet1"/>
      <sheetName val="DATE"/>
      <sheetName val="합계금액"/>
      <sheetName val="대전21토목내역서"/>
      <sheetName val="총괄표"/>
      <sheetName val="철근량"/>
      <sheetName val="TYPE-A"/>
      <sheetName val="단위수량"/>
      <sheetName val="구조물철거타공정이월"/>
      <sheetName val="안산기계장치"/>
      <sheetName val="sw1"/>
      <sheetName val="원형1호맨홀토공수량"/>
      <sheetName val="본체"/>
      <sheetName val="토목"/>
      <sheetName val="70%"/>
      <sheetName val="데이타"/>
      <sheetName val="Front"/>
      <sheetName val="wall"/>
      <sheetName val="송라터널총괄"/>
      <sheetName val="INPUT(덕도방향-시점)"/>
      <sheetName val="방음벽기초(H=4m)"/>
      <sheetName val="주차구획선수량"/>
      <sheetName val="자료"/>
      <sheetName val="식생블럭단위수량"/>
      <sheetName val="일위대가9803"/>
      <sheetName val="자재단가"/>
      <sheetName val="1.설계기준"/>
      <sheetName val="설계내역서"/>
      <sheetName val="기기리스트"/>
      <sheetName val="1,2,3,4,5단위수량"/>
      <sheetName val="COPING"/>
      <sheetName val="input"/>
      <sheetName val="hvac(제어동)"/>
      <sheetName val="일위대가표"/>
      <sheetName val="Macro(전선)"/>
      <sheetName val="hvac내역서(제어동)"/>
      <sheetName val="설계예산"/>
      <sheetName val="Macro1"/>
      <sheetName val="노임이"/>
      <sheetName val="전기"/>
      <sheetName val="업체별기성내역"/>
      <sheetName val="연령현황"/>
      <sheetName val="노임"/>
      <sheetName val="기계경비(시간당)"/>
      <sheetName val="램머"/>
      <sheetName val="참조"/>
      <sheetName val="분석"/>
      <sheetName val="W3단면"/>
      <sheetName val="금액내역서"/>
      <sheetName val="6PILE  (돌출)"/>
      <sheetName val="역T형"/>
      <sheetName val="설직재-1"/>
      <sheetName val="설계조건"/>
      <sheetName val="전체"/>
      <sheetName val="보온자재단가표"/>
      <sheetName val="관리,공감"/>
      <sheetName val="물량표S"/>
      <sheetName val="PAINT"/>
      <sheetName val="SUMMARY"/>
      <sheetName val="물량표"/>
      <sheetName val="물량표(신)"/>
      <sheetName val="3.하중산정4.지지력"/>
      <sheetName val="표지 (2)"/>
      <sheetName val="우수공"/>
      <sheetName val="3BL공동구 수량"/>
      <sheetName val="내역서"/>
      <sheetName val="수량산출"/>
      <sheetName val="을"/>
      <sheetName val="가로등내역서"/>
      <sheetName val="내력서"/>
      <sheetName val="안정계산"/>
      <sheetName val="단면검토"/>
      <sheetName val="신규 수주분(사용자 정의)"/>
      <sheetName val="DATA2000"/>
      <sheetName val="20관리비율"/>
      <sheetName val="맨홀수량"/>
      <sheetName val="토사(PE)"/>
      <sheetName val="품셈TABLE"/>
      <sheetName val="plan&amp;section of foundation"/>
      <sheetName val="pile bearing capa &amp; arrenge"/>
      <sheetName val="design load"/>
      <sheetName val="working load at the btm ft."/>
      <sheetName val="stability check"/>
      <sheetName val="design criteria"/>
      <sheetName val="식재인부"/>
      <sheetName val="전기일위대가"/>
      <sheetName val="플랜트 설치"/>
      <sheetName val="갑지(추정)"/>
      <sheetName val="마산방향철근집계"/>
      <sheetName val="진주방향"/>
      <sheetName val="마산방향"/>
      <sheetName val="일위대가(계측기설치)"/>
      <sheetName val="한강운반비"/>
      <sheetName val="DATA 입력란"/>
      <sheetName val="CPM챠트"/>
      <sheetName val="조작대(1연)"/>
      <sheetName val="산출내역서집계표"/>
      <sheetName val="총집계"/>
      <sheetName val="관경별우수관집계"/>
      <sheetName val="일반부표"/>
      <sheetName val="N賃率-職"/>
      <sheetName val="제직재"/>
      <sheetName val="제-노임"/>
      <sheetName val="단면 (2)"/>
      <sheetName val="배수통관(좌)"/>
      <sheetName val="수량BOQ"/>
      <sheetName val="토적계산서"/>
      <sheetName val="날개벽수량표"/>
      <sheetName val="덕전리"/>
      <sheetName val="99노임기준"/>
      <sheetName val="법면"/>
      <sheetName val="부대공"/>
      <sheetName val="구조물공"/>
      <sheetName val="중기일위대가"/>
      <sheetName val="포장공"/>
      <sheetName val="토공"/>
      <sheetName val="배수공1"/>
      <sheetName val="2호맨홀공제수량"/>
      <sheetName val="설명서 "/>
      <sheetName val="토공총괄집계"/>
      <sheetName val="가중치"/>
      <sheetName val="하수급견적대비"/>
      <sheetName val="교각계산"/>
      <sheetName val="crude.SLAB RE-bar"/>
      <sheetName val="CRUDE RE-bar"/>
      <sheetName val="COMPARISON TABLE"/>
      <sheetName val="부대공Ⅱ"/>
      <sheetName val="견적대비"/>
      <sheetName val="단가조사서"/>
      <sheetName val="목차"/>
      <sheetName val="세목전체"/>
      <sheetName val="절취및터파기"/>
      <sheetName val="H-pile(298x299)"/>
      <sheetName val="H-pile(250x250)"/>
      <sheetName val="통영LNG입찰현황"/>
      <sheetName val="단가산출서1"/>
      <sheetName val="식재총괄"/>
      <sheetName val="좌측"/>
      <sheetName val="정부노임단가"/>
      <sheetName val="슬래브"/>
      <sheetName val="견적조건"/>
      <sheetName val="개략"/>
      <sheetName val="BID"/>
      <sheetName val="토목품셈"/>
      <sheetName val="내역및총괄"/>
      <sheetName val="신우"/>
      <sheetName val="2.입력sheet"/>
      <sheetName val="M1"/>
      <sheetName val="Sheet2"/>
      <sheetName val="뚝토공"/>
      <sheetName val="직공비"/>
      <sheetName val="(3.품질관리 시험 총괄표)"/>
      <sheetName val="지급자재"/>
      <sheetName val="차액보증"/>
      <sheetName val="공사비예산서(토목분)"/>
      <sheetName val="토량1-1"/>
      <sheetName val="토목주소"/>
      <sheetName val="프랜트면허"/>
      <sheetName val="별표 "/>
      <sheetName val="조명율표"/>
      <sheetName val="단가조사-2"/>
      <sheetName val="VE절감"/>
      <sheetName val="실행철강하도"/>
      <sheetName val="2000년1차"/>
      <sheetName val="2.가정단면"/>
      <sheetName val="음료실행"/>
      <sheetName val="토공(우물통,기타) "/>
      <sheetName val="대비표"/>
      <sheetName val="공량산출서"/>
      <sheetName val="내역표지"/>
      <sheetName val="교대(A1)"/>
      <sheetName val="총괄"/>
      <sheetName val="건축공사"/>
      <sheetName val="물가시세표"/>
      <sheetName val="98수문일위"/>
      <sheetName val="1.2.1 마루높이결정"/>
      <sheetName val="Sheet1 (2)"/>
      <sheetName val="woo(mac)"/>
      <sheetName val="수량집계"/>
      <sheetName val="지장물C"/>
      <sheetName val="찍기"/>
      <sheetName val="WORK"/>
      <sheetName val="데리네이타현황"/>
      <sheetName val="내역"/>
      <sheetName val="신표지1"/>
      <sheetName val="시설물기초"/>
      <sheetName val="개산공사비"/>
      <sheetName val="물가자료"/>
      <sheetName val="Pier 3"/>
      <sheetName val="1.우편집중내역서"/>
      <sheetName val="현장일반사항"/>
      <sheetName val="원형측구(B-type)"/>
      <sheetName val="토공총괄표"/>
      <sheetName val="별총"/>
      <sheetName val="견적서"/>
      <sheetName val="정렬"/>
      <sheetName val="기계경비일람"/>
      <sheetName val="BID9697"/>
      <sheetName val="설계변경원가계산총괄표"/>
      <sheetName val="옥룡잡비"/>
      <sheetName val="수량집계표"/>
      <sheetName val="입찰보고"/>
      <sheetName val="COL"/>
      <sheetName val="간지9)"/>
      <sheetName val="7.PILE  (돌출)"/>
      <sheetName val="금융비용"/>
      <sheetName val="기안"/>
      <sheetName val="BOX전기내역"/>
      <sheetName val="소운반"/>
      <sheetName val="지주목시비량산출서"/>
      <sheetName val="일반공사"/>
      <sheetName val="표  지"/>
      <sheetName val="식재일위대가"/>
      <sheetName val="실행대비"/>
      <sheetName val="공통가설"/>
      <sheetName val="손익분석"/>
      <sheetName val="일위대가(건축)"/>
      <sheetName val="총괄내역서"/>
      <sheetName val="BOX(1.5X1.5)"/>
      <sheetName val="U-TYPE(1)"/>
      <sheetName val="BOILING검토"/>
      <sheetName val="차선도색현황"/>
      <sheetName val="우수관"/>
      <sheetName val="기계시공"/>
      <sheetName val="2000용수잠관-수량집계"/>
      <sheetName val="&lt;목록&gt;"/>
      <sheetName val="날개벽(시점좌측)"/>
      <sheetName val="설계기준"/>
      <sheetName val="단가(1)"/>
      <sheetName val="A-4"/>
      <sheetName val="Total"/>
      <sheetName val="유림골조"/>
      <sheetName val="증감내역서"/>
      <sheetName val="수입"/>
      <sheetName val="조경"/>
      <sheetName val="SILICATE"/>
      <sheetName val="TB-내역서"/>
      <sheetName val="관경"/>
      <sheetName val="토목내역"/>
      <sheetName val="시행후면적"/>
      <sheetName val="시가지우회도로공내역서"/>
      <sheetName val="o현장경비"/>
      <sheetName val="spiral"/>
      <sheetName val="갑지1"/>
      <sheetName val="산근(PE,300)"/>
      <sheetName val="특2호하천산근"/>
      <sheetName val="특2호부관하천산근"/>
      <sheetName val="도장수량(하1)"/>
      <sheetName val="주형"/>
      <sheetName val="옹벽"/>
      <sheetName val="6호기"/>
      <sheetName val="공사내역"/>
      <sheetName val="주식"/>
      <sheetName val="집계표(육상)"/>
      <sheetName val="조건표"/>
      <sheetName val="갑지"/>
      <sheetName val="지급자재조서"/>
      <sheetName val="참조M"/>
      <sheetName val="Sheet15"/>
      <sheetName val="1TL종점(1)"/>
      <sheetName val="도로경계블럭연장조서"/>
      <sheetName val="전력구구조물산근"/>
      <sheetName val="개요"/>
      <sheetName val="원하도급내역서(당초)"/>
      <sheetName val="하중"/>
      <sheetName val="Baby일위대가"/>
      <sheetName val="기자재비"/>
      <sheetName val="인명부"/>
      <sheetName val="포장복구집계"/>
      <sheetName val="지구단위계획"/>
      <sheetName val="type-F"/>
      <sheetName val="상수도공-간지"/>
      <sheetName val="DIAPHRAGM"/>
      <sheetName val="배수관산출"/>
      <sheetName val="변경후-SHEET"/>
      <sheetName val="단가조사"/>
      <sheetName val="상시"/>
      <sheetName val="Sheet3"/>
      <sheetName val="산근목록"/>
      <sheetName val="XL4Poppy"/>
      <sheetName val="소업1교"/>
      <sheetName val="현황산출서"/>
      <sheetName val="부하계산서"/>
      <sheetName val="방음벽기초"/>
      <sheetName val="웅진교-S2"/>
      <sheetName val="거래처등록"/>
      <sheetName val="설계예산서"/>
      <sheetName val="기초공"/>
      <sheetName val="역T형(H=6.0) (2)"/>
      <sheetName val="PD-5(직선)"/>
      <sheetName val="종배수관(신)"/>
      <sheetName val="적용단위길이"/>
      <sheetName val="자료입력"/>
      <sheetName val="종배수관면벽신"/>
      <sheetName val="바닥판(1)"/>
      <sheetName val="단가일람"/>
      <sheetName val="단위량당중기"/>
      <sheetName val="11.자재단가"/>
      <sheetName val="단가(반정1교-원주)"/>
      <sheetName val="Sheet10"/>
      <sheetName val="예상"/>
      <sheetName val="일위대가1"/>
      <sheetName val="1_설계조건"/>
      <sheetName val="plan&amp;section_of_foundation"/>
      <sheetName val="working_load_at_the_btm_ft_"/>
      <sheetName val="stability_check"/>
      <sheetName val="design_criteria"/>
      <sheetName val="design_load"/>
      <sheetName val="CON포장수량"/>
      <sheetName val="ACUNIT"/>
      <sheetName val="CONUNIT"/>
      <sheetName val="SLIDES"/>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UEC영화관본공사내역"/>
      <sheetName val="용수량(생활용수)"/>
      <sheetName val="-몰탈콘크리트"/>
      <sheetName val="터널구조물산근"/>
      <sheetName val="주요자재집계표"/>
      <sheetName val="통합"/>
      <sheetName val="자재목록"/>
      <sheetName val="입력"/>
      <sheetName val="WEON"/>
      <sheetName val="전선 및 전선관"/>
      <sheetName val="시선유도표지집계표"/>
      <sheetName val="P3"/>
      <sheetName val="수량산출근거"/>
      <sheetName val="산근"/>
      <sheetName val="계단"/>
      <sheetName val="각사별공사비분개 "/>
      <sheetName val="MOTOR"/>
      <sheetName val="1062-X방향 "/>
      <sheetName val="원가입력"/>
      <sheetName val="품의"/>
      <sheetName val="약품공급2"/>
      <sheetName val="2011.(4)"/>
      <sheetName val="재집"/>
      <sheetName val="직재"/>
      <sheetName val="기초일위"/>
      <sheetName val="수목단가"/>
      <sheetName val="시설수량표"/>
      <sheetName val="시설일위"/>
      <sheetName val="식재수량표"/>
      <sheetName val="식재일위"/>
      <sheetName val="보차도경계석"/>
      <sheetName val="예산작성기준(전기)"/>
      <sheetName val="수정내역서"/>
      <sheetName val="설계명세"/>
      <sheetName val="전력"/>
      <sheetName val="주경기-오배수"/>
      <sheetName val="TEL"/>
      <sheetName val="※참고자료※"/>
      <sheetName val="대운산출"/>
      <sheetName val="세부내역"/>
      <sheetName val="소방현물"/>
      <sheetName val="맨홀평균높이"/>
      <sheetName val="결과조달"/>
      <sheetName val="상승요인분석"/>
      <sheetName val="날개벽"/>
      <sheetName val="2002년12월"/>
      <sheetName val="내역서(전기)"/>
      <sheetName val="수지예산"/>
      <sheetName val="예정(3)"/>
      <sheetName val="공구"/>
      <sheetName val="BOX-1515"/>
      <sheetName val="BOX-1510"/>
      <sheetName val="배수내역"/>
      <sheetName val="공내역"/>
      <sheetName val="맨홀수량산출"/>
      <sheetName val="전차선로 물량표"/>
      <sheetName val="계화배수"/>
      <sheetName val="맨홀토공수량"/>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하중계산"/>
      <sheetName val="수로단위수량"/>
      <sheetName val="1. 설계조건 2.단면가정 3. 하중계산"/>
      <sheetName val="기초자료"/>
      <sheetName val="공정별 수량산출서"/>
      <sheetName val="일반시방서"/>
      <sheetName val="일위대가(조경)"/>
      <sheetName val="자재 및 폐기물견적(2008)"/>
      <sheetName val="PAD TR보호대기초"/>
      <sheetName val="가로등기초"/>
      <sheetName val="중기사용료산출근거"/>
      <sheetName val="단가 및 재료비"/>
      <sheetName val="M_DB"/>
      <sheetName val="TYPE"/>
      <sheetName val="수로교총재료집계"/>
      <sheetName val="기둥"/>
      <sheetName val="저판(버림100)"/>
      <sheetName val="중동공구"/>
      <sheetName val="입력값"/>
      <sheetName val="설계기준 및 하중계산"/>
      <sheetName val="2공구산출내역"/>
      <sheetName val="석축"/>
      <sheetName val="EP0618"/>
      <sheetName val="기계내역"/>
      <sheetName val=" 냉각수펌프"/>
      <sheetName val="Sheet5"/>
      <sheetName val="원가계산서"/>
      <sheetName val="GAEYO"/>
      <sheetName val="SUMDO"/>
      <sheetName val="ENDDO"/>
      <sheetName val="PLDB"/>
      <sheetName val="AAA"/>
      <sheetName val="M-HOUR"/>
      <sheetName val="공기"/>
      <sheetName val="ASP"/>
      <sheetName val="배수공"/>
      <sheetName val="측구공"/>
      <sheetName val="배수철근"/>
      <sheetName val="sheeet2"/>
      <sheetName val="실행"/>
      <sheetName val="예산내역서"/>
      <sheetName val="포장물량집계"/>
      <sheetName val="우수"/>
      <sheetName val="설정"/>
      <sheetName val="코드"/>
      <sheetName val="유림총괄"/>
      <sheetName val="단가산출"/>
      <sheetName val="대림경상68억"/>
      <sheetName val="내역(전체)"/>
      <sheetName val="가정급수관"/>
      <sheetName val="00000"/>
      <sheetName val="슬래브(유곡)"/>
      <sheetName val="inter"/>
      <sheetName val="노무비계"/>
      <sheetName val="단면 _2_"/>
      <sheetName val="공종별수량집계"/>
      <sheetName val="중기집계"/>
      <sheetName val="(A)내역서"/>
      <sheetName val="집계"/>
      <sheetName val="최적단면"/>
      <sheetName val="평균터파기"/>
      <sheetName val="기초(중마오수)"/>
      <sheetName val="공사현황"/>
      <sheetName val="입력시트"/>
      <sheetName val="은행"/>
      <sheetName val="품셈총괄표"/>
      <sheetName val="FOOTING단면력"/>
      <sheetName val="기계경비"/>
      <sheetName val="공사비산출내역"/>
      <sheetName val="계산서(곡선부)"/>
      <sheetName val="-치수표(곡선부)"/>
      <sheetName val="CTEMCOST"/>
      <sheetName val="DESCRIPTION"/>
      <sheetName val="포장직선구간"/>
      <sheetName val="Dike for 49T03 &amp; 49T04"/>
      <sheetName val="Dike for 49T02, 05~07, 19 (1)"/>
      <sheetName val="예산대비"/>
      <sheetName val="2000전체분"/>
      <sheetName val="인천제철"/>
      <sheetName val="1호맨홀토공"/>
      <sheetName val="현장관리비"/>
      <sheetName val="S.중기사용료"/>
      <sheetName val="97노임단가"/>
      <sheetName val="입력란"/>
      <sheetName val="Sheet16"/>
      <sheetName val="부하"/>
      <sheetName val="APT"/>
      <sheetName val="Sheet14"/>
      <sheetName val="Sheet13"/>
      <sheetName val="재료"/>
      <sheetName val="깨기수량집계"/>
      <sheetName val="준검 내역서"/>
      <sheetName val="TYPE1"/>
      <sheetName val="공사비집계"/>
      <sheetName val="Sheet6"/>
      <sheetName val="북방3터널"/>
      <sheetName val="costing_FE"/>
      <sheetName val="공종집계"/>
      <sheetName val="6PILE__(돌출)"/>
      <sheetName val="CTG"/>
      <sheetName val="2.2 S-Curve"/>
      <sheetName val="일위대가목차"/>
      <sheetName val="변화치수"/>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경산"/>
      <sheetName val="평가데이터"/>
      <sheetName val="청천내"/>
      <sheetName val="일위"/>
      <sheetName val="산출금액내역"/>
      <sheetName val="현장예산"/>
      <sheetName val="예총"/>
      <sheetName val="요율"/>
      <sheetName val="명세서"/>
      <sheetName val="조경내역서"/>
      <sheetName val="3BL공동구_수량"/>
      <sheetName val="안정검토"/>
      <sheetName val="단면설계"/>
      <sheetName val="공사기본내용입력"/>
      <sheetName val="동원인원"/>
      <sheetName val="2공구하도급내역서"/>
      <sheetName val="3.공통공사대비"/>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수량산출서 갑지"/>
      <sheetName val="3CHBDC"/>
      <sheetName val="사급자재"/>
      <sheetName val="CAT_5"/>
      <sheetName val="간접비내역-1"/>
      <sheetName val="2000년하반기"/>
      <sheetName val="수목표준대가"/>
      <sheetName val="0226"/>
      <sheetName val="BOQ"/>
      <sheetName val="Contents"/>
      <sheetName val="wk prgs"/>
      <sheetName val="Berm"/>
      <sheetName val="대정2공구"/>
      <sheetName val="부속동"/>
      <sheetName val="밸브설치"/>
      <sheetName val="EQ"/>
      <sheetName val="국공유지및사유지"/>
      <sheetName val="추정공사비_산출내역1.xlsx"/>
      <sheetName val="견적대비 견적서"/>
      <sheetName val="Model"/>
      <sheetName val="CONSTRUCTION COMPONENT"/>
      <sheetName val="접속 SLAB,BRACKET 설계"/>
      <sheetName val="IMPEADENCE MAP 취수장"/>
      <sheetName val="화단 철거"/>
      <sheetName val="전계가"/>
      <sheetName val="인건비"/>
      <sheetName val="공통부대비"/>
      <sheetName val="내역서_1"/>
      <sheetName val="플랜트_설치"/>
      <sheetName val="설명서_"/>
      <sheetName val="8_PILE__(돌출)"/>
      <sheetName val="1_설계기준"/>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기본DATA"/>
      <sheetName val="점수계산1-2"/>
      <sheetName val="1호-아(오)0.4"/>
      <sheetName val="결재갑지"/>
      <sheetName val="중기비"/>
      <sheetName val="CABLE SIZE-3"/>
      <sheetName val="대치판정"/>
      <sheetName val="소비자가"/>
      <sheetName val="설계개요"/>
      <sheetName val="옥내아파트(전기)"/>
      <sheetName val="COPING-1"/>
      <sheetName val="역T형교대-2수량"/>
      <sheetName val="1-1"/>
      <sheetName val="J直材4"/>
      <sheetName val="단가대비표"/>
      <sheetName val="집수정"/>
      <sheetName val="2. 공원조도"/>
      <sheetName val="일위대가_호표"/>
      <sheetName val="일위대가_호표 (계약)"/>
      <sheetName val="음봉방향"/>
      <sheetName val="자재 집계표"/>
      <sheetName val="깨기"/>
      <sheetName val="BSD (2)"/>
      <sheetName val="cable data1"/>
      <sheetName val="간접비계산"/>
      <sheetName val="약품설비"/>
      <sheetName val="관로토공"/>
      <sheetName val="단지조성공(가포)"/>
      <sheetName val="장비사양"/>
      <sheetName val="빙장비사양"/>
      <sheetName val="Tables"/>
      <sheetName val="건축내역"/>
      <sheetName val="1_우편집중내역서"/>
      <sheetName val="Sheet1_(2)"/>
      <sheetName val="3_하중산정4_지지력"/>
      <sheetName val="표__지"/>
      <sheetName val="표지_(2)"/>
      <sheetName val="재료비"/>
      <sheetName val="건축집계"/>
      <sheetName val="세부내역서"/>
      <sheetName val="주beam"/>
      <sheetName val="공사비증감"/>
      <sheetName val="물가시세"/>
      <sheetName val="빌딩 안내"/>
      <sheetName val="대우단가(풍산)"/>
      <sheetName val="현장별계약현황('98.10.31)"/>
      <sheetName val="편입용지조서"/>
      <sheetName val="산출내역서"/>
      <sheetName val="pvc연결관"/>
      <sheetName val="종단계산"/>
      <sheetName val="구조물공위치조서"/>
      <sheetName val="영동(D)"/>
      <sheetName val="AC포장수량"/>
      <sheetName val="총수량집계표"/>
      <sheetName val="예가표"/>
      <sheetName val="특수선일위대가"/>
      <sheetName val="N10(미지급) "/>
      <sheetName val="(평균)"/>
      <sheetName val="단면A-A(TR)"/>
      <sheetName val="포장재료집계표"/>
      <sheetName val="전체내역서"/>
      <sheetName val="주소록2000(전화번호부)"/>
      <sheetName val="CAL"/>
      <sheetName val="도"/>
      <sheetName val="항목"/>
      <sheetName val="DNW"/>
      <sheetName val="아스콘단위"/>
      <sheetName val="경비_원본"/>
      <sheetName val="일반수량총괄집계"/>
      <sheetName val="계약ITEM"/>
      <sheetName val="S0"/>
      <sheetName val="설직재_1"/>
      <sheetName val="공사내역서(을)실행"/>
      <sheetName val="수량"/>
      <sheetName val="배수개거"/>
      <sheetName val="변실"/>
      <sheetName val="이음부"/>
      <sheetName val="업무"/>
      <sheetName val="tggwan(mac)"/>
      <sheetName val="6공구(당초)"/>
      <sheetName val="개방1"/>
      <sheetName val="수량명세서"/>
      <sheetName val="종배수관"/>
      <sheetName val="LKVL-CK-HT-GD1"/>
      <sheetName val="TONGKE-HT"/>
      <sheetName val="SG"/>
      <sheetName val="6MONTHS"/>
      <sheetName val="기초단가"/>
      <sheetName val="중기손료"/>
      <sheetName val="설계명세서"/>
      <sheetName val="#3_일위대가목록"/>
      <sheetName val="차수공개요"/>
      <sheetName val="당초"/>
      <sheetName val="PIPING"/>
      <sheetName val="#2_일위대가목록"/>
      <sheetName val="중기"/>
      <sheetName val="DB"/>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Sheet4"/>
      <sheetName val="GIAVLIEU"/>
      <sheetName val="SAP"/>
      <sheetName val="Mall"/>
      <sheetName val="D&amp;W def."/>
      <sheetName val="4-Lane bridge"/>
      <sheetName val="접속도로"/>
      <sheetName val="汇总表"/>
      <sheetName val="정읍농소"/>
      <sheetName val="-배수구조물공토공"/>
      <sheetName val="횡배수관재료-"/>
      <sheetName val="계산서(직선부)"/>
      <sheetName val="배수내역 (2)"/>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dnc4"/>
      <sheetName val="중간간지 (2)"/>
      <sheetName val="목표세부명세"/>
      <sheetName val="단위중량"/>
      <sheetName val="Multi-dims"/>
      <sheetName val="단면치수"/>
      <sheetName val="암거 제원표"/>
      <sheetName val="D-철근총괄"/>
      <sheetName val="수문보고"/>
      <sheetName val="2.단면가정 "/>
      <sheetName val="수량산출서"/>
      <sheetName val="자재단가대비표"/>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철거산출근거"/>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기초코드"/>
      <sheetName val="본사공가현황"/>
      <sheetName val="토목검측서"/>
      <sheetName val="초기화면"/>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부대내역"/>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3련 BOX"/>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현금및현금등가물1"/>
      <sheetName val="지장물총괄표"/>
      <sheetName val="PAINT (2)"/>
      <sheetName val="Macro(전동기)"/>
      <sheetName val="노임단가기준"/>
      <sheetName val="암거공"/>
      <sheetName val="성곽내역서"/>
      <sheetName val="6.단면검토"/>
      <sheetName val="제수"/>
      <sheetName val="경영상태"/>
      <sheetName val="252K444"/>
      <sheetName val="사각맨홀"/>
      <sheetName val="7월천안현장 집계표"/>
      <sheetName val="장비.자재"/>
      <sheetName val="장비명세서"/>
      <sheetName val=" 노무집계"/>
      <sheetName val="일용노무비"/>
      <sheetName val="단위수량산출"/>
      <sheetName val="간접경상비"/>
      <sheetName val="Project Brief"/>
      <sheetName val="AILC004"/>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BOX"/>
      <sheetName val="상세"/>
      <sheetName val="단가산출총괄표"/>
      <sheetName val="경비"/>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직접인건비"/>
      <sheetName val="목록"/>
      <sheetName val="EQUIP-H"/>
      <sheetName val="화산경계"/>
      <sheetName val="I.설계조건"/>
      <sheetName val="내역서(토목)"/>
      <sheetName val="판"/>
      <sheetName val="공사계약현황"/>
      <sheetName val="가감수량"/>
      <sheetName val="STRA2"/>
      <sheetName val="N10(미지급)_"/>
      <sheetName val="N10(미지급)_1"/>
      <sheetName val="기준Data"/>
      <sheetName val="의왕F사"/>
      <sheetName val="가공사"/>
      <sheetName val="참조영역"/>
      <sheetName val="신구계정대사표"/>
      <sheetName val="1.폐기물집계표"/>
      <sheetName val="CALCULATION"/>
      <sheetName val="static.cal"/>
      <sheetName val="Total Progress (2)"/>
      <sheetName val="대전노은1차_조적_집계표"/>
      <sheetName val="차선도색수량집계"/>
      <sheetName val="배수공BOQ"/>
      <sheetName val="BLOCK(1)"/>
      <sheetName val="우각부보강"/>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運転条件一覧"/>
      <sheetName val="입찰견적보고서"/>
      <sheetName val="농로수량집계"/>
      <sheetName val="농로토공집계"/>
      <sheetName val="노동부"/>
      <sheetName val="구성비"/>
      <sheetName val="Financial impact"/>
      <sheetName val="Sch7a (토요일)"/>
      <sheetName val="计算稿"/>
      <sheetName val="공문"/>
      <sheetName val="산거각호표"/>
      <sheetName val="Hydrant"/>
      <sheetName val="97 사업추정(WEKI)"/>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4)유동표"/>
      <sheetName val="현황"/>
      <sheetName val="부재치수입력"/>
      <sheetName val="1.일반수량산출근거"/>
      <sheetName val="CAUDIT"/>
      <sheetName val="건설성적"/>
      <sheetName val="5지구단위"/>
      <sheetName val="인사자료총집계"/>
      <sheetName val="남양시작동자105노65기1.3화1.2"/>
      <sheetName val="工程量计算书"/>
      <sheetName val="카니발(자105노60)"/>
      <sheetName val="TRE TABLE"/>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대전(세창동)"/>
      <sheetName val="총괄설계내역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본장"/>
      <sheetName val="예산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단가산출서"/>
      <sheetName val="배수관접합및부설  "/>
      <sheetName val="계획집계"/>
      <sheetName val="재료집계(분수관)"/>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콘크리트측구연장"/>
      <sheetName val="Variable"/>
      <sheetName val="폐기물집계표"/>
      <sheetName val="내역서(우)"/>
      <sheetName val="2000_x0000__x0000__x0005__x0000_"/>
      <sheetName val="지장물조서"/>
      <sheetName val="2. 2공구"/>
      <sheetName val="정화조"/>
      <sheetName val="수문일1"/>
      <sheetName val="INTRO.(X)"/>
      <sheetName val="백암비스타내역"/>
      <sheetName val="조도계산서 (도서)"/>
      <sheetName val="MU"/>
      <sheetName val="tra VL"/>
      <sheetName val="8.3해석단면 선정"/>
      <sheetName val="관보호공단위수량"/>
      <sheetName val="관경결정"/>
      <sheetName val="KLDT DIEN"/>
      <sheetName val="PTVT DIEN"/>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TOWER 12TON"/>
      <sheetName val="JIB CRANE,HOIST"/>
      <sheetName val="TOWER 10TON"/>
      <sheetName val="FAB"/>
      <sheetName val="Data&amp;Result"/>
      <sheetName val="PROCURE"/>
      <sheetName val="공조"/>
      <sheetName val="동원(3)"/>
      <sheetName val="P.M 별"/>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수량분개내역"/>
      <sheetName val="Tool"/>
      <sheetName val="그림"/>
      <sheetName val="허용전류"/>
      <sheetName val="수량이동"/>
      <sheetName val="8. 안정검토"/>
      <sheetName val="조은나오스빌"/>
      <sheetName val="표 지"/>
      <sheetName val="일반수량총괄집계표"/>
      <sheetName val="화재 탐지 설비"/>
      <sheetName val="SLAB"/>
      <sheetName val="설산1.나"/>
      <sheetName val="본사S"/>
      <sheetName val="작성"/>
      <sheetName val="안정성검토"/>
      <sheetName val="도장수량"/>
      <sheetName val="지하시설물작성"/>
      <sheetName val="공사원가"/>
      <sheetName val="당초토량산출서"/>
      <sheetName val="변경토량산출서"/>
      <sheetName val="봉양~조차장간고하개명(신설)"/>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배수관공"/>
      <sheetName val="광통신 견적내역서1"/>
      <sheetName val="투찰(하수)"/>
      <sheetName val="케이블수량재료"/>
      <sheetName val="견적및기타"/>
      <sheetName val="단가산출목록"/>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맨홀토_x0000__x0000__x0005_"/>
      <sheetName val="RCMinput"/>
      <sheetName val="L_RPTB16_05"/>
      <sheetName val="Actual data"/>
      <sheetName val="4.경비 5.영업외수지"/>
      <sheetName val="IW-LIST"/>
      <sheetName val="Table"/>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5CHBDC"/>
      <sheetName val="CAP"/>
      <sheetName val="Var."/>
      <sheetName val="R"/>
      <sheetName val="정리"/>
      <sheetName val="dV&amp;Cl"/>
      <sheetName val="값"/>
      <sheetName val="금속및금속창호"/>
      <sheetName val="일위대가 "/>
      <sheetName val="투입비분석표"/>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역T형(H=6_0)_(2)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현장별계약현황('98_10_31)"/>
      <sheetName val="중간간지_(2)"/>
      <sheetName val="빌딩_안내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암거_제원표"/>
      <sheetName val="2_단면가정_"/>
      <sheetName val="DI_전처리_단가집(GP1_실적가)"/>
      <sheetName val="PAINT_(2)"/>
      <sheetName val="자재(원원+원대)"/>
      <sheetName val="F4-F7"/>
      <sheetName val="DATA-2 장비LIST"/>
      <sheetName val="간지1"/>
      <sheetName val="1.사유서"/>
      <sheetName val="간지2"/>
      <sheetName val="간지3"/>
      <sheetName val="부재별집계표"/>
      <sheetName val="도면"/>
      <sheetName val="중기목록"/>
      <sheetName val="노무DB"/>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HE_SO_DIEU_CHINH"/>
      <sheetName val="Cover_(x)"/>
      <sheetName val="Cor_Apt"/>
      <sheetName val="Cấu_tạo_giá"/>
      <sheetName val="Cover_page"/>
      <sheetName val="Add_cost08"/>
      <sheetName val="Phu_cap"/>
      <sheetName val="Project_Data"/>
      <sheetName val="EE_(3)"/>
      <sheetName val="6_단면검토"/>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D200"/>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COA-17"/>
      <sheetName val="C-18"/>
      <sheetName val="목공사품의서"/>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정보매체A동"/>
      <sheetName val="터널전기"/>
      <sheetName val="MATRLDATA"/>
      <sheetName val="INPUT_TABLE"/>
      <sheetName val="출하생산일보"/>
      <sheetName val="HSA"/>
      <sheetName val="말뚝물량"/>
      <sheetName val="CODE1"/>
      <sheetName val="CODE2"/>
      <sheetName val="IMPEADENCE H_x0000_Ԁ_x0000_怀ȅ㨍"/>
      <sheetName val="IMPEADENCE é_x0000_Ԁ_x0000__x0000_ᛅ_xde17_"/>
      <sheetName val="CB"/>
      <sheetName val="XZLC004_PART2"/>
      <sheetName val="견"/>
      <sheetName val=" "/>
      <sheetName val="무근깨기"/>
      <sheetName val="인원계획-미화"/>
      <sheetName val="SPEC"/>
      <sheetName val="토공계산서(부체도로)"/>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첨부2"/>
      <sheetName val="계산중"/>
      <sheetName val="횡배위치"/>
      <sheetName val="Take-Off"/>
      <sheetName val="사각수로관단수"/>
      <sheetName val="집수정단위수량산출"/>
      <sheetName val="중기(목록)"/>
      <sheetName val="일위대가(목록)"/>
      <sheetName val="관전식시설제원"/>
      <sheetName val="구조물공(집계)"/>
      <sheetName val="자재 및 폐기물견적(20È됀"/>
      <sheetName val="CostDB"/>
      <sheetName val="견적의뢰"/>
      <sheetName val="Macr_x0000__x0000__x0005__x0000_纠瀝"/>
      <sheetName val="운반"/>
      <sheetName val="제출계산서"/>
      <sheetName val="총체보활공정표"/>
      <sheetName val="그레이더"/>
      <sheetName val="확산동"/>
      <sheetName val="위치"/>
      <sheetName val="수액원료"/>
      <sheetName val="총중목"/>
      <sheetName val="Macro(_x0000__x0000__x0005__x0000_"/>
      <sheetName val="2000"/>
      <sheetName val="맨홀토"/>
      <sheetName val="단가비교표 (계측제어)"/>
      <sheetName val="_____________hb___1___________2"/>
      <sheetName val="4.2내역서"/>
      <sheetName val="국가별"/>
      <sheetName val="시산표"/>
      <sheetName val="공정"/>
      <sheetName val="종목코드"/>
      <sheetName val="linehaul cost model (2)"/>
      <sheetName val="공통부대"/>
      <sheetName val="버스운행안내"/>
      <sheetName val="근태계획서"/>
      <sheetName val="022᠀"/>
      <sheetName val="BOX-15_x0000__x0000_"/>
      <sheetName val="가시설총괄"/>
      <sheetName val="분양가표"/>
      <sheetName val="FOOTING단면¬"/>
      <sheetName val="TOT"/>
      <sheetName val="현장식당(1)"/>
      <sheetName val="HX"/>
      <sheetName val="규준틀"/>
      <sheetName val="역T형옹벽(3.0)"/>
      <sheetName val="평균토피고"/>
      <sheetName val="접속 SLAB,_x0000_밢Ȳ_x0000__x0000__x0000_Ā_x0000_뮰ᖸ"/>
      <sheetName val="STEEL BOX 단면설계(SEC.8)"/>
      <sheetName val="4.하중"/>
      <sheetName val="0.9x0.9"/>
      <sheetName val="L측형구집계"/>
      <sheetName val="suk(mac)"/>
      <sheetName val="고양동1"/>
      <sheetName val="0.9토공"/>
      <sheetName val="사용성검토"/>
      <sheetName val="IMPEADENCE H"/>
      <sheetName val="IMPEADENCE é"/>
      <sheetName val="BOX(1_5X1°_x0000__x0000_"/>
      <sheetName val="아주기계"/>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절대건들지마시오"/>
      <sheetName val="케이블트레이"/>
      <sheetName val="토목내역서(변경1)"/>
      <sheetName val="keyword"/>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간접비"/>
      <sheetName val="단가(마감)"/>
      <sheetName val="자재 집羘ↈ"/>
      <sheetName val="우배수"/>
      <sheetName val="설계서(갑지)"/>
      <sheetName val="2000_x0000__x0000__x0019__x0000_"/>
      <sheetName val="밸è欀N"/>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proj"/>
      <sheetName val="JOKUN"/>
      <sheetName val="GGJ0824"/>
      <sheetName val="LOADS"/>
      <sheetName val="REINF."/>
      <sheetName val="조은인력명세서"/>
      <sheetName val="삼성전기"/>
      <sheetName val="단지조성공(_x0000__x0000__x0005_"/>
      <sheetName val="단지조성공(_x0000__x0000_ﾈ"/>
      <sheetName val="Div2"/>
      <sheetName val="Macr"/>
      <sheetName val="Macro("/>
      <sheetName val="노무비산정"/>
      <sheetName val="입찰내역"/>
      <sheetName val="Be跀璕"/>
      <sheetName val="C_DATA"/>
      <sheetName val="Macro(缈ď헾⼕"/>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철거공-조경"/>
      <sheetName val="Be"/>
      <sheetName val="96갑지"/>
      <sheetName val="설계예산서0"/>
      <sheetName val="장문교(대전)"/>
      <sheetName val="자재 집_x0000_꟣"/>
      <sheetName val="잡철물"/>
      <sheetName val="Chi phi khac 4.3KH-CP"/>
      <sheetName val="Personnaliser votre facture"/>
      <sheetName val="공사내역서(을)실¬"/>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전체_1설계"/>
      <sheetName val="앉음벽 (2)"/>
      <sheetName val="인버트단위수량"/>
      <sheetName val="내역서2안"/>
      <sheetName val="패널"/>
      <sheetName val="TYPE-1"/>
      <sheetName val="공정증감대ㅈ표"/>
      <sheetName val="단면계수(상부)"/>
      <sheetName val="휴지통"/>
      <sheetName val="편입토지조서"/>
      <sheetName val="치수표"/>
      <sheetName val="산출서"/>
      <sheetName val="동물이동통로"/>
      <sheetName val="접속도수량집계표"/>
      <sheetName val="AS복구"/>
      <sheetName val="중기터파기"/>
      <sheetName val="중기상차"/>
      <sheetName val="작성방법"/>
      <sheetName val="4.전기"/>
      <sheetName val="우석문틀"/>
      <sheetName val="Resource2"/>
      <sheetName val="표준건축비"/>
      <sheetName val="도담구내 개소별 명세"/>
      <sheetName val="2.1  노무비 평균단가산출"/>
      <sheetName val="98지급계획"/>
      <sheetName val="기성갑지"/>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옹벽철근집계표"/>
      <sheetName val="단가비교"/>
      <sheetName val="예산총괄"/>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401"/>
      <sheetName val="집수정단면도 (2)"/>
      <sheetName val="퍼스트"/>
      <sheetName val="재정비내역"/>
      <sheetName val="지적고시내역"/>
      <sheetName val="재적표"/>
      <sheetName val="판정1교토공"/>
      <sheetName val="기계공사"/>
      <sheetName val="공사비총"/>
      <sheetName val="NAI"/>
      <sheetName val="수량산출목록표"/>
      <sheetName val="공사비총괄"/>
      <sheetName val="만년달력"/>
      <sheetName val="공종별예산조서"/>
      <sheetName val="간노_콘"/>
      <sheetName val="수목데이타 "/>
      <sheetName val="관리비비계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원가총괄"/>
      <sheetName val="A LINE"/>
      <sheetName val="spc 배관견적"/>
      <sheetName val="현장조사"/>
      <sheetName val="총괄집계표"/>
      <sheetName val="Macr_x0000__x0000__x0005__x0000_旐ƽ"/>
      <sheetName val="CONSTRUCTION Cၒ_x0000__x0000__x0000__x0000__x0000_Ā_x0000_"/>
      <sheetName val="단면_(_x0000__x0000_"/>
      <sheetName val="CONSTRUCTION COMPON³_x0000_Ԁ"/>
      <sheetName val="Be_x0000_䇪"/>
      <sheetName val="음_x0000__x0000_Ԁ"/>
      <sheetName val="매입(1~3월)"/>
      <sheetName val="매입(10~12월)"/>
      <sheetName val="매입(4~6월)"/>
      <sheetName val="매입(7~9월)"/>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01AC"/>
      <sheetName val="도로포장면적산출(1)"/>
      <sheetName val="우수관연장및터파기고"/>
      <sheetName val="할증 "/>
      <sheetName val="구조물토적"/>
      <sheetName val="중간부"/>
      <sheetName val="CAL(1)."/>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신당동집계표"/>
      <sheetName val="1.일위대가"/>
      <sheetName val="부안일위"/>
      <sheetName val="일반전기(가설, 접지)"/>
      <sheetName val="99년하반기"/>
      <sheetName val="4.1DNR기계(공법)"/>
      <sheetName val="설원"/>
      <sheetName val="TEST1"/>
      <sheetName val="노임 단가"/>
      <sheetName val="집행내역(190403)"/>
      <sheetName val="데이터"/>
      <sheetName val="사업총괄"/>
      <sheetName val="전등설비"/>
      <sheetName val="Macro"/>
      <sheetName val="LD TX"/>
      <sheetName val="신공항A-9(원가수정)"/>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제수변수량"/>
      <sheetName val="제조원가"/>
      <sheetName val="설비원가"/>
      <sheetName val="L_RPTB03_01"/>
      <sheetName val="A5"/>
      <sheetName val="주안3차A-A"/>
      <sheetName val="1호맨홀가감수량"/>
      <sheetName val="______PROJECT_hb___1__________2"/>
      <sheetName val="환율및유가"/>
      <sheetName val="총괄철근집계표"/>
      <sheetName val="현장관리"/>
      <sheetName val="0303"/>
      <sheetName val="예가내역서"/>
      <sheetName val="검토"/>
      <sheetName val="LG제품"/>
      <sheetName val="항_x0000_"/>
      <sheetName val="Dircet Buried"/>
      <sheetName val="Duct Bank"/>
      <sheetName val="갑지 "/>
      <sheetName val="콘크리트 블록 유형별 수량"/>
      <sheetName val="맨홀조서"/>
      <sheetName val="단면_(☈⣇"/>
      <sheetName val="단면_(턠̓"/>
      <sheetName val="단면_(ᖠ㋭"/>
      <sheetName val="단면_(䑰ᑻ"/>
      <sheetName val="Project Name"/>
      <sheetName val="Deliver Date"/>
      <sheetName val="Staff"/>
      <sheetName val="Quotation"/>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Analisa"/>
      <sheetName val="오수표시테이프단위수량"/>
      <sheetName val="공사비증감(P4) "/>
      <sheetName val="기구조직"/>
      <sheetName val="TOTAL1"/>
      <sheetName val="수목데이타"/>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新철폐복2"/>
      <sheetName val="新철폐복3"/>
      <sheetName val="주공기준"/>
      <sheetName val="99 조정금액"/>
      <sheetName val="동일리 권리자명부"/>
      <sheetName val="면적평당공사비"/>
      <sheetName val="말고개터널조명전압강하"/>
      <sheetName val="부관맨홀조서"/>
      <sheetName val="신대방33(적용)"/>
      <sheetName val="시설물일위"/>
      <sheetName val="시멘트 및 골재량산출"/>
      <sheetName val="영업권조서"/>
      <sheetName val="토지조서"/>
      <sheetName val="노임단"/>
      <sheetName val="증명지번목록"/>
      <sheetName val="3연box"/>
      <sheetName val="물건조서"/>
      <sheetName val="계정별실적"/>
      <sheetName val="안정검토(온1)"/>
      <sheetName val="투찰금액"/>
      <sheetName val="추정설계"/>
      <sheetName val="2설계 (웅촌고연)"/>
      <sheetName val="토목내역서"/>
      <sheetName val="작업금지"/>
      <sheetName val="가압장구체수량산출서"/>
      <sheetName val="유입수문철근집계"/>
      <sheetName val="7급줄떼"/>
      <sheetName val="별첨4_전담운영PM(1)"/>
      <sheetName val="보호공"/>
      <sheetName val="원가계산 (2)"/>
      <sheetName val="주현(해보)"/>
      <sheetName val="주현(영광)"/>
      <sheetName val="포장총괄집계표"/>
      <sheetName val="5.정산서"/>
      <sheetName val="이설도로유용토"/>
      <sheetName val="구간별"/>
      <sheetName val="자가"/>
      <sheetName val="공양식"/>
      <sheetName val="이름표"/>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총괄내역서(도급)"/>
      <sheetName val="00임금"/>
      <sheetName val="복주일위대가"/>
      <sheetName val="8.1.에너지"/>
      <sheetName val="덧씌우기구간수량산출1"/>
      <sheetName val="新철폐복"/>
      <sheetName val="중사"/>
      <sheetName val="재료값"/>
      <sheetName val="3_공통공사_x0000_隒"/>
      <sheetName val="건공요율"/>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직접시공계획서"/>
      <sheetName val="공사기본자료"/>
      <sheetName val="자재집게표 "/>
      <sheetName val="수배전반"/>
      <sheetName val="의뢰서"/>
      <sheetName val="전체공내역서"/>
      <sheetName val="마포토정"/>
      <sheetName val="1.시험비"/>
      <sheetName val="산출근거#2-3"/>
      <sheetName val=" 갑  지 "/>
      <sheetName val="기단"/>
      <sheetName val="10"/>
      <sheetName val="12"/>
      <sheetName val="13"/>
      <sheetName val="14"/>
      <sheetName val="16"/>
      <sheetName val="7"/>
      <sheetName val="8"/>
      <sheetName val="9"/>
      <sheetName val="투자비"/>
      <sheetName val="사업비"/>
      <sheetName val="조성원가DATA"/>
      <sheetName val="공구원가계산"/>
      <sheetName val="BM"/>
      <sheetName val="Elec LG"/>
      <sheetName val="TOYO"/>
      <sheetName val="사업량총괄"/>
      <sheetName val="UNIT-QT"/>
      <sheetName val="JUCK"/>
      <sheetName val="합의경상"/>
      <sheetName val="MEXICO-C"/>
      <sheetName val="송장"/>
      <sheetName val="장비내역서"/>
      <sheetName val="부하LOAD"/>
      <sheetName val="날개벽(TYPE3)"/>
      <sheetName val="2공구수량"/>
      <sheetName val="부하(반월)"/>
      <sheetName val="청구내역(9807)"/>
      <sheetName val="유동표(변경)"/>
      <sheetName val="가설건물"/>
      <sheetName val="공통(20-91)"/>
      <sheetName val="공용시설내역"/>
      <sheetName val="변경실행(2차) "/>
      <sheetName val="L-type"/>
      <sheetName val="부하(성남)"/>
      <sheetName val="외천교"/>
      <sheetName val="자재수량"/>
      <sheetName val="Macro(AT)"/>
      <sheetName val="동력부하(도산)"/>
      <sheetName val="MACRO(MCC)"/>
      <sheetName val="토공A"/>
      <sheetName val="5. 차단기 용량계산"/>
      <sheetName val="CA지입"/>
      <sheetName val="관리사무소"/>
      <sheetName val="다이꾸"/>
      <sheetName val="cost"/>
      <sheetName val="품의서"/>
      <sheetName val="FEXS"/>
      <sheetName val="7.1유효폭"/>
      <sheetName val="기계실"/>
      <sheetName val="입고장부 (4)"/>
      <sheetName val="EJ"/>
      <sheetName val="W-현원가"/>
      <sheetName val="조명율데이타"/>
      <sheetName val="매크로"/>
      <sheetName val="외주가공"/>
      <sheetName val="대구실행"/>
      <sheetName val="현장지지물물량"/>
      <sheetName val="현장관리비내역서"/>
      <sheetName val="J"/>
      <sheetName val="협조전"/>
      <sheetName val="지진시"/>
      <sheetName val="맨홀수량집계"/>
      <sheetName val="MBR9"/>
      <sheetName val="전력구구조물산근2구간"/>
      <sheetName val="BQ(실행)"/>
      <sheetName val="유동표"/>
      <sheetName val="LOAD-AY"/>
      <sheetName val="bearing"/>
      <sheetName val="굴착현장"/>
      <sheetName val="1공구(을)"/>
      <sheetName val="Cost bd-&quot;A&quot;"/>
      <sheetName val="L_RPTA05_목록"/>
      <sheetName val="IMP(MAIN)"/>
      <sheetName val="IMP (REACTOR)"/>
      <sheetName val="환률"/>
      <sheetName val="RAHMEN"/>
      <sheetName val="Languages"/>
      <sheetName val="명단원자료(이전)"/>
      <sheetName val="옹벽기초자료"/>
      <sheetName val="경상비"/>
      <sheetName val="실행예산"/>
      <sheetName val="현금"/>
      <sheetName val="부하(도서)"/>
      <sheetName val="E.P.T수량산출서"/>
      <sheetName val="타공종이기"/>
      <sheetName val="????"/>
      <sheetName val="Process"/>
      <sheetName val="C1ㅇ"/>
      <sheetName val="DG-LAP6"/>
      <sheetName val="工완성공사율"/>
      <sheetName val="96작생능"/>
      <sheetName val="견적정보"/>
      <sheetName val="토공(완충)"/>
      <sheetName val="가로등제어반 설치공사(수량)"/>
      <sheetName val="발신정보"/>
      <sheetName val="단가표 "/>
      <sheetName val="K"/>
      <sheetName val="내역서비교"/>
      <sheetName val="기성집계"/>
      <sheetName val="설계서(설치)"/>
      <sheetName val="Picture"/>
      <sheetName val="직원동원SCH"/>
      <sheetName val="전압강하계산"/>
      <sheetName val="양식"/>
      <sheetName val="ROOF(ALKALI)"/>
      <sheetName val="정산입력"/>
      <sheetName val="계산근거"/>
      <sheetName val="내역(2000년)"/>
      <sheetName val="Dae_Jiju"/>
      <sheetName val="Sikje_ingun"/>
      <sheetName val="TREE_D"/>
      <sheetName val="원데이타"/>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비대칭계수"/>
      <sheetName val="전동기 SPEC"/>
      <sheetName val="일반맨홀수량집계(A-7 LINE)"/>
      <sheetName val="변경실행(2차)_"/>
      <sheetName val="토공산출(주차장)"/>
      <sheetName val="매입"/>
      <sheetName val="토공산출 (아파트)"/>
      <sheetName val="운용방안"/>
      <sheetName val="월선수금"/>
      <sheetName val="8. 내진해석"/>
      <sheetName val="LEVEL0~4"/>
      <sheetName val="__Isyou_c_PJT_2000_R_6_____Fi_2"/>
      <sheetName val="PROJECT COST ESTIMATE (cont)"/>
      <sheetName val="일위대가(원본)"/>
      <sheetName val="집행(2-1)"/>
      <sheetName val="조명율"/>
      <sheetName val="Cost_bd-&quot;A&quot;"/>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아파트 "/>
      <sheetName val="잡비"/>
      <sheetName val="SE-611"/>
      <sheetName val="1을"/>
      <sheetName val="장비당단가 (1)"/>
      <sheetName val="선로정수계산"/>
      <sheetName val="관세,통관수수료,운반비"/>
      <sheetName val="경영혁신본부"/>
      <sheetName val="nomi "/>
      <sheetName val="3-1.CB"/>
      <sheetName val="MCC제원"/>
      <sheetName val="SUM (INQNO."/>
      <sheetName val="99.6"/>
      <sheetName val="자료(통합)"/>
      <sheetName val="대상공사(조달청)"/>
      <sheetName val="토목변경"/>
      <sheetName val="집수정단"/>
      <sheetName val="총계"/>
      <sheetName val="99관저"/>
      <sheetName val="관람석제출"/>
      <sheetName val="시설C"/>
      <sheetName val="사진"/>
      <sheetName val="2.내역서"/>
      <sheetName val="6.교좌면보강"/>
      <sheetName val="수로집계"/>
      <sheetName val="1차증가원가계산"/>
      <sheetName val="STORAGE"/>
      <sheetName val="TYPE-U800"/>
      <sheetName val="구동"/>
      <sheetName val="TOTAL인원"/>
      <sheetName val="Design Q'ty"/>
      <sheetName val="설계내"/>
      <sheetName val="조도계산(가로등NEW)"/>
      <sheetName val="L형옹벽측구"/>
      <sheetName val="MFAB"/>
      <sheetName val="MFRT"/>
      <sheetName val="MPKG"/>
      <sheetName val="MPRD"/>
      <sheetName val="전기설계변경"/>
      <sheetName val="참조(2)"/>
      <sheetName val="BR.1(원)"/>
      <sheetName val="예산서(6)"/>
      <sheetName val="COMPRESSOR"/>
      <sheetName val="WIND-EQ"/>
      <sheetName val="견적업체"/>
      <sheetName val="02 SLAB"/>
      <sheetName val="05 BOX"/>
      <sheetName val="---FAB#1업무일지---"/>
      <sheetName val="06_공정표"/>
      <sheetName val="D-3503"/>
      <sheetName val="물량산출근거"/>
      <sheetName val="FACTOR"/>
      <sheetName val="GRDBS"/>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4b Consolidated PL"/>
      <sheetName val="Proposal"/>
      <sheetName val="Oper Amount"/>
      <sheetName val="DATA(BAC)"/>
      <sheetName val="주형지지보"/>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가로등제어반_설치공사(수량)"/>
      <sheetName val="E_P_T수량산출서"/>
      <sheetName val="단가표_"/>
      <sheetName val="3-1_CB"/>
      <sheetName val="2월가격표-ESG-1월"/>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횡배수관단위수량"/>
      <sheetName val="L형옹벽(key)"/>
      <sheetName val="샘플표지"/>
      <sheetName val="총공사집계"/>
      <sheetName val="대가집계(1)"/>
      <sheetName val="대가집계"/>
      <sheetName val="집계(1)"/>
      <sheetName val="단가산출(1)"/>
      <sheetName val="대가표"/>
      <sheetName val="대가"/>
      <sheetName val="사토정산현황"/>
      <sheetName val="위치도"/>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1월"/>
      <sheetName val="사토(발파)_(2)"/>
      <sheetName val="10월철근공_"/>
      <sheetName val="9월목공_"/>
      <sheetName val="10월목공_"/>
      <sheetName val="공사별_사정분석표-ㅌ"/>
      <sheetName val="CI_GL_Mapping"/>
      <sheetName val="운영_비용(Infra)-원가"/>
      <sheetName val="최초침전지집계표"/>
      <sheetName val="Macro1 (2)"/>
      <sheetName val="Constant"/>
      <sheetName val="명단"/>
      <sheetName val="Code03"/>
      <sheetName val="입력그림"/>
      <sheetName val="3_공통공사_x0000_庘"/>
      <sheetName val="사기성 (2)"/>
      <sheetName val="기준비용"/>
      <sheetName val="MAT_N048"/>
      <sheetName val="견적(02.07)"/>
      <sheetName val="개인토지"/>
      <sheetName val="IMF Code"/>
      <sheetName val="Gia VLNCMTC"/>
      <sheetName val="WT-LIST"/>
      <sheetName val="스케즐"/>
      <sheetName val="VALUATESheet13"/>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월별수입"/>
      <sheetName val="k2 foundation"/>
      <sheetName val="노면표시1"/>
      <sheetName val="산출3-전등"/>
      <sheetName val="산출4-조명제어"/>
      <sheetName val="산출5-전열"/>
      <sheetName val="산출7-유도등"/>
      <sheetName val="15-3)VE제안서(가치향_x0000_隒_x0000__x0000_"/>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J"/>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Summary Sheets"/>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공비대비"/>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자  재"/>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특수기호강도거푸집"/>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도급내역"/>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예방접종계획"/>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대림산업"/>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역집계1"/>
      <sheetName val="삼보지질"/>
      <sheetName val="7.전산해석결과"/>
      <sheetName val="우각부검토"/>
      <sheetName val="기초입력"/>
      <sheetName val="공주-교대(A1)"/>
      <sheetName val="단가 "/>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기준"/>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공사설계서"/>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PARAMETER"/>
      <sheetName val="세부내역(직접인건비)"/>
      <sheetName val="현장지䀀ኀ㠀ኃ"/>
      <sheetName val="건축원가"/>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용수간선"/>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BREAKDOWN(철거설치)"/>
      <sheetName val="변경후원본2"/>
      <sheetName val="LABTOTAL"/>
      <sheetName val="경성자금"/>
      <sheetName val="SUB일위대가"/>
      <sheetName val="평자재단가"/>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5.2코핑"/>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건축외주"/>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0. 인명부"/>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YANG"/>
      <sheetName val="Team 종합"/>
      <sheetName val="수량산출서 (2)"/>
      <sheetName val="동방설계서"/>
      <sheetName val="2-2.매출분석"/>
      <sheetName val="수수료율표"/>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광양 3기 유입수"/>
      <sheetName val="SHEET PILE단가"/>
      <sheetName val="노 무 비"/>
      <sheetName val="양식기준표"/>
      <sheetName val="자재_계약일(2013_09_16)"/>
      <sheetName val="공통_계약일(2013_09_16)"/>
      <sheetName val="노임대장"/>
      <sheetName val="하도급Ć_x0000__x0000_"/>
      <sheetName val="01후반노무비"/>
      <sheetName val="역T형옹벽(3_0)"/>
      <sheetName val="STEEL_BOX_단면설계(SEC_8)"/>
      <sheetName val="기초입력_DATA"/>
      <sheetName val="2000_05"/>
      <sheetName val="CABLE_SIZE-1"/>
      <sheetName val="1__총괄_집계표"/>
      <sheetName val="본선_토공_분배표"/>
      <sheetName val="Requirement(Work_Crew)"/>
      <sheetName val="나_설계조건"/>
      <sheetName val="5_장비(안)"/>
      <sheetName val="3_2주형지지보"/>
      <sheetName val="작업_반복"/>
      <sheetName val="공정분류"/>
      <sheetName val="보고"/>
      <sheetName val="2_단면ﾈȋ"/>
      <sheetName val="배수공_시멘트_및_골재량__x0000_辴"/>
      <sheetName val="Ⅶ-2.현장경비산출"/>
      <sheetName val="내역서(폐기물) "/>
      <sheetName val="15 문제점"/>
      <sheetName val="일H35Y4"/>
      <sheetName val="11-1.주택공급(공공분양,공공임대)"/>
      <sheetName val="11-2.국민임대"/>
      <sheetName val="5-1.취득(간선정리)"/>
      <sheetName val="11-3.분양전환"/>
      <sheetName val="11-4.상가"/>
      <sheetName val="7-1.토지공급"/>
      <sheetName val="BOX복구단위수량"/>
      <sheetName val="SR97-1"/>
      <sheetName val="건설기술표준원"/>
      <sheetName val="3국민주택채권_부동산등기"/>
      <sheetName val="방송(체육관)"/>
      <sheetName val="전압강하"/>
      <sheetName val="상부공"/>
      <sheetName val="아스팔트 포장총괄집계표"/>
      <sheetName val="일위총괄표"/>
      <sheetName val="간지(5.04)"/>
      <sheetName val="식대장부"/>
      <sheetName val="P4-3"/>
      <sheetName val="편성절차"/>
      <sheetName val="슬리브수량"/>
      <sheetName val="인공LIST"/>
      <sheetName val="8)중점관리장비현황"/>
      <sheetName val="망미"/>
      <sheetName val="_토목_처리장도급내역서_"/>
      <sheetName val="su1"/>
      <sheetName val="6.2 제거공"/>
      <sheetName val="6.2.1"/>
      <sheetName val="6.2.2"/>
      <sheetName val="백룡교차로"/>
      <sheetName val="산정교차로"/>
      <sheetName val="신영교차로"/>
      <sheetName val="지(2)"/>
      <sheetName val="Macro(뛠Ŕ殺0"/>
      <sheetName val="최灩辏ퟝ"/>
      <sheetName val="가설배관"/>
      <sheetName val="A-Presale Payment Schedule"/>
      <sheetName val="97년추정손익계산서"/>
      <sheetName val="변경내역대비표(2)"/>
      <sheetName val="cable _x0003_謀䀃읋戂"/>
      <sheetName val="Shee_x0000__x0000__x0000_"/>
      <sheetName val="캠프용산(토지조서,원본)"/>
      <sheetName val="BOX(1_5X1_瘠·"/>
      <sheetName val="단지조성공(_x0000__x0000_Ԁ"/>
      <sheetName val="costing_堀ⷔ"/>
      <sheetName val="costing_ꧧ"/>
      <sheetName val="costing_栀蓂"/>
      <sheetName val="내역서_6"/>
      <sheetName val="DATA_입력란5"/>
      <sheetName val="1_설계조건6"/>
      <sheetName val="8_PILE__(돌출)5"/>
      <sheetName val="1_설계기준5"/>
      <sheetName val="단면_(2)5"/>
      <sheetName val="2_입력sheet5"/>
      <sheetName val="설명서_5"/>
      <sheetName val="(3_품질관리_시험_총괄표)5"/>
      <sheetName val="별표_4"/>
      <sheetName val="플랜트_설치5"/>
      <sheetName val="6PILE__(돌출)6"/>
      <sheetName val="2_가정단면5"/>
      <sheetName val="3BL공동구_수량6"/>
      <sheetName val="crude_SLAB_RE-bar5"/>
      <sheetName val="CRUDE_RE-bar5"/>
      <sheetName val="토공(우물통,기타)_4"/>
      <sheetName val="COMPARISON_TABLE5"/>
      <sheetName val="plan&amp;section_of_foundation5"/>
      <sheetName val="pile_bearing_capa_&amp;_arrenge5"/>
      <sheetName val="working_load_at_the_btm_ft_5"/>
      <sheetName val="stability_check5"/>
      <sheetName val="design_criteria5"/>
      <sheetName val="design_load5"/>
      <sheetName val="신규_수주분(사용자_정의)5"/>
      <sheetName val="1_2_1_마루높이결정5"/>
      <sheetName val="3_하중산정4_지지력5"/>
      <sheetName val="표지_(2)5"/>
      <sheetName val="1_우편집중내역서5"/>
      <sheetName val="Pier_35"/>
      <sheetName val="7_PILE__(돌출)5"/>
      <sheetName val="BOX(1_5X1_5)4"/>
      <sheetName val="전선_및_전선관3"/>
      <sheetName val="표__지4"/>
      <sheetName val="Sheet1_(2)4"/>
      <sheetName val="PAD_TR보호대기초5"/>
      <sheetName val="단면__2_3"/>
      <sheetName val="ENE-CAL_13"/>
      <sheetName val="ITB_COST3"/>
      <sheetName val="2011_(4)3"/>
      <sheetName val="_냉각수펌프3"/>
      <sheetName val="1062-X방향_3"/>
      <sheetName val="설계기준_및_하중계산3"/>
      <sheetName val="11_자재단가3"/>
      <sheetName val="역T형(H=6_0)_(2)3"/>
      <sheetName val="각사별공사비분개_3"/>
      <sheetName val="1__설계조건_2_단면가정_3__하중계산3"/>
      <sheetName val="전차선로_물량표3"/>
      <sheetName val="단가_및_재료비3"/>
      <sheetName val="Dike_for_49T03_&amp;_49T043"/>
      <sheetName val="Dike_for_49T02,_05~07,_19_(1)3"/>
      <sheetName val="CONSTRUCTION_COMPONENT3"/>
      <sheetName val="접속_SLAB,BRACKET_설계3"/>
      <sheetName val="수량산출서_갑지3"/>
      <sheetName val="추정공사비_산출내역1_xlsx3"/>
      <sheetName val="준검_내역서5"/>
      <sheetName val="견적대비_견적서3"/>
      <sheetName val="공정별_수량산출서3"/>
      <sheetName val="자재_및_폐기물견적(2008)3"/>
      <sheetName val="IMPEADENCE_MAP_취수장3"/>
      <sheetName val="화단_철거3"/>
      <sheetName val="1호-아(오)0_43"/>
      <sheetName val="cable_data13"/>
      <sheetName val="빌딩_안내2"/>
      <sheetName val="자재_집계표2"/>
      <sheetName val="wk_prgs3"/>
      <sheetName val="2__공원조도2"/>
      <sheetName val="CABLE_SIZE-33"/>
      <sheetName val="현장별계약현황('98_10_31)2"/>
      <sheetName val="일위대가_호표_(계약)3"/>
      <sheetName val="BSD_(2)3"/>
      <sheetName val="Chiet_tinh_dz354"/>
      <sheetName val="TABLE_DB4"/>
      <sheetName val="쌍용_data_base4"/>
      <sheetName val="2_2_S-Curve5"/>
      <sheetName val="돌담교_상부수량6"/>
      <sheetName val="8_석축단위(H=1_5M)5"/>
      <sheetName val="배수내역_(2)3"/>
      <sheetName val="3_공통공사대비5"/>
      <sheetName val="방배동내역_(총괄)5"/>
      <sheetName val="N10(미지급)_3"/>
      <sheetName val="code_HTT_Thap4"/>
      <sheetName val="dongia_(2)4"/>
      <sheetName val="RAB_AR&amp;STR4"/>
      <sheetName val="Civil__Sub-Station_14"/>
      <sheetName val="실행내역서_4"/>
      <sheetName val="Thuc_thanh4"/>
      <sheetName val="D&amp;W_def_4"/>
      <sheetName val="4-Lane_bridge4"/>
      <sheetName val="2_단면가정_2"/>
      <sheetName val="암거_제원표2"/>
      <sheetName val="중간간지_(2)2"/>
      <sheetName val="6_단면검토2"/>
      <sheetName val="t-h_HA_THE4"/>
      <sheetName val="THPDMoi__(2)4"/>
      <sheetName val="DON_GIA4"/>
      <sheetName val="CHITIET_VL-NC-TT_-1p4"/>
      <sheetName val="TONG_HOP_VL-NC_TT4"/>
      <sheetName val="TH_XL4"/>
      <sheetName val="CHITIET_VL-NC-TT-3p4"/>
      <sheetName val="KPVC-BD_4"/>
      <sheetName val="CHITIET_VL-NC4"/>
      <sheetName val="B3A_-_TOWER_A4"/>
      <sheetName val="Coax_Designer4"/>
      <sheetName val="tong_du_toan4"/>
      <sheetName val="MAIN_GATE_HOUSE4"/>
      <sheetName val="Bảng_mã_VT4"/>
      <sheetName val="7월천안현장_집계표2"/>
      <sheetName val="장비_자재2"/>
      <sheetName val="_노무집계2"/>
      <sheetName val="3련_BOX2"/>
      <sheetName val="Bảng_KLHT3"/>
      <sheetName val="RC_WORK3"/>
      <sheetName val="Bảng_Phân_Tích_Chi_Phí4"/>
      <sheetName val="PAINT_(2)1"/>
      <sheetName val="내역서1999_8최종3"/>
      <sheetName val="내역서_제출2"/>
      <sheetName val="환경기계공정표_(3)3"/>
      <sheetName val="배관배선_단가조사3"/>
      <sheetName val="96보완계획7_123"/>
      <sheetName val="9_정착구_보강3"/>
      <sheetName val="단가_(2)3"/>
      <sheetName val="배수공_시멘트_및_골재량_산출3"/>
      <sheetName val="1차_내역서3"/>
      <sheetName val="Sheet2_(2)3"/>
      <sheetName val="건축내역서_(경제상무실)3"/>
      <sheetName val="1_수인터널3"/>
      <sheetName val="97년_추정2"/>
      <sheetName val="내역_ver1_02"/>
      <sheetName val="단양_00_아파트-세부내역2"/>
      <sheetName val="RAMP_단면(R2)2"/>
      <sheetName val="토목내역서_(도급단가)2"/>
      <sheetName val="목차_2"/>
      <sheetName val="4_2유효폭의_계산2"/>
      <sheetName val="세골재__T2_변경_현황2"/>
      <sheetName val="0_단가2"/>
      <sheetName val="토공_total2"/>
      <sheetName val="4__주형설계2"/>
      <sheetName val="2_단면가정2"/>
      <sheetName val="노무비_근거2"/>
      <sheetName val="_총괄표2"/>
      <sheetName val="바닥판의_설계2"/>
      <sheetName val="1_폐기물집계표1"/>
      <sheetName val="DI_전처리_단가집(GP1_실적가)1"/>
      <sheetName val="Gia_VL,NC,M4"/>
      <sheetName val="Phan_chung4"/>
      <sheetName val="Tom_tat_gia_du_thau4"/>
      <sheetName val="Currency_Rate3"/>
      <sheetName val="Tien_do_TV4"/>
      <sheetName val="CP_Du_phong4"/>
      <sheetName val="THCP_Lap_dat4"/>
      <sheetName val="THCP_xay_dung4"/>
      <sheetName val="Tong_hop_kinh_phi4"/>
      <sheetName val="Cash_Flow_bulanan3"/>
      <sheetName val="Bao_cao_hao_hut_VT-TR4"/>
      <sheetName val="I_설계조건1"/>
      <sheetName val="간지03_)1"/>
      <sheetName val="1_레미콘1"/>
      <sheetName val="2_관집계1"/>
      <sheetName val="3_제수밸브1"/>
      <sheetName val="4_각종주철제1"/>
      <sheetName val="5_유량계1"/>
      <sheetName val="1_골재집계1"/>
      <sheetName val="2_철근집계1"/>
      <sheetName val="3_관세척1"/>
      <sheetName val="4_분기관1"/>
      <sheetName val="상수공_토공집계표1"/>
      <sheetName val="Project_Brief1"/>
      <sheetName val="Total_Progress_(2)1"/>
      <sheetName val="S_중기사용료1"/>
      <sheetName val="¥_3"/>
      <sheetName val="DTTC_CHI_TIET3"/>
      <sheetName val="Du_toan3"/>
      <sheetName val="TEN_CONG_TRINH3"/>
      <sheetName val="MTO_REV_2(ARMOR)3"/>
      <sheetName val="Unit_price2"/>
      <sheetName val="Define_finishing2"/>
      <sheetName val="Tiến_độ__Rev1_(phói_hợp)2"/>
      <sheetName val="Level_22"/>
      <sheetName val="Cst_Pkg-Eden2"/>
      <sheetName val="Chi_tiết_cấu_tạo_giá_(2)2"/>
      <sheetName val="SUMMARY-HT_Thô2"/>
      <sheetName val="02_PHAT_SINH_TANG2"/>
      <sheetName val="TONG_HOP_XIN_GIA2"/>
      <sheetName val="1_R18_BF2"/>
      <sheetName val="6_External_works-R182"/>
      <sheetName val="bill_3_-_D_Wall2"/>
      <sheetName val="KHOI_LUONG15-42"/>
      <sheetName val="Tro_giup2"/>
      <sheetName val="Villa_A2"/>
      <sheetName val="Div26_-_Elect2"/>
      <sheetName val="Xuly_Data2"/>
      <sheetName val="CSVC_LD2"/>
      <sheetName val="PROJECT_BRIEF(EX_NEW)3"/>
      <sheetName val="Site_Expenses3"/>
      <sheetName val="1000_DB구축_부표3"/>
      <sheetName val="상_부3"/>
      <sheetName val="Cover_(x)2"/>
      <sheetName val="Cor_Apt2"/>
      <sheetName val="Isolasi_Luar_Dalam2"/>
      <sheetName val="Isolasi_Luar2"/>
      <sheetName val="dtct_cong2"/>
      <sheetName val="Buy_vs__Lease_Car2"/>
      <sheetName val="2_1_受電設備棟2"/>
      <sheetName val="2_2_受・防火水槽2"/>
      <sheetName val="2_3_排水処理設備棟2"/>
      <sheetName val="2_4_倉庫棟2"/>
      <sheetName val="2_5_守衛棟2"/>
      <sheetName val="Cash_Flow2"/>
      <sheetName val="Xunit_(단위환산)3"/>
      <sheetName val="고객사_관리_코드3"/>
      <sheetName val="HE_SO_DIEU_CHINH2"/>
      <sheetName val="흙막이_개산견적1"/>
      <sheetName val="Ⅴ-2_공종별내역2"/>
      <sheetName val="2_건축1"/>
      <sheetName val="static_cal1"/>
      <sheetName val="1_일반수량산출근거1"/>
      <sheetName val="97_사업추정(WEKI)1"/>
      <sheetName val="Financial_impact1"/>
      <sheetName val="Sch7a_(토요일)1"/>
      <sheetName val="TRE_TABLE1"/>
      <sheetName val="Cấu_tạo_giá2"/>
      <sheetName val="tra_VL2"/>
      <sheetName val="8_3해석단면_선정2"/>
      <sheetName val="Cover_page2"/>
      <sheetName val="Budget_Code2"/>
      <sheetName val="Phu_cap2"/>
      <sheetName val="Project_Data2"/>
      <sheetName val="EE_(3)2"/>
      <sheetName val="Add_cost082"/>
      <sheetName val="SCOPE_OF_WORK2"/>
      <sheetName val="PH_52"/>
      <sheetName val="Dầm_-4_7m2"/>
      <sheetName val="Thiet_Bi2"/>
      <sheetName val="Phan_tich2"/>
      <sheetName val="TH_Vat_tu2"/>
      <sheetName val="TH_Kinh_phi2"/>
      <sheetName val="TH_MTC2"/>
      <sheetName val="TH_N_Cong2"/>
      <sheetName val="Bang_KL2"/>
      <sheetName val="KLDT_DIEN2"/>
      <sheetName val="PTVT_DIEN2"/>
      <sheetName val="Daf_12"/>
      <sheetName val="전체_내역서(통합)"/>
      <sheetName val="배수관접합및부설__"/>
      <sheetName val="표_지"/>
      <sheetName val="INTRO_(X)"/>
      <sheetName val="TOWER_12TON"/>
      <sheetName val="JIB_CRANE,HOIST"/>
      <sheetName val="TOWER_10TON"/>
      <sheetName val="H-P＋토류판_수량산출"/>
      <sheetName val="총괄H-P수량집계_"/>
      <sheetName val="7__교좌받침부검토(연속교)"/>
      <sheetName val="ESTI_1"/>
      <sheetName val="Internal_Finish"/>
      <sheetName val="EARTH_WORKS"/>
      <sheetName val="Bill_No_01"/>
      <sheetName val="Breakdown_(B)"/>
      <sheetName val="DeluxeVilla_4"/>
      <sheetName val="공사원가_(3)"/>
      <sheetName val="Summary_-_Budget"/>
      <sheetName val="Khoi_luong"/>
      <sheetName val="Drop_Down"/>
      <sheetName val="1_사유서"/>
      <sheetName val="Project,_methods_&amp;_costs"/>
      <sheetName val="Ind__costs__&amp;_Closing"/>
      <sheetName val="Main_risks"/>
      <sheetName val="HỆ_SỐ"/>
      <sheetName val="Var_"/>
      <sheetName val="07_HT_PODIUM"/>
      <sheetName val="04_KC_HAM"/>
      <sheetName val="05_KC_THAN_OK"/>
      <sheetName val="08_HT_CANHO_OK"/>
      <sheetName val="Động_cơ"/>
      <sheetName val="2__2공구"/>
      <sheetName val="광통신_견적내역서1"/>
      <sheetName val="Actual_data"/>
      <sheetName val="4_경비_5_영업외수지"/>
      <sheetName val="IMPEADENCE_HԀ怀ȅ㨍"/>
      <sheetName val="IMPEADENCE_éԀᛅ"/>
      <sheetName val="DATA-2_장비LIST"/>
      <sheetName val="PC,_G_Slab"/>
      <sheetName val="소k_x0000_Ԁ"/>
      <sheetName val="일위대가LIST"/>
      <sheetName val="상행선"/>
      <sheetName val="전체공정"/>
      <sheetName val="조립공정"/>
      <sheetName val="FC"/>
      <sheetName val="현금예금"/>
      <sheetName val="광주방향"/>
      <sheetName val="뒷채움잡석"/>
      <sheetName val="장비 (2)"/>
      <sheetName val="거래선"/>
      <sheetName val=" 2호맨홀단위수량(차도)"/>
      <sheetName val=" 2호맨홀단위수량(농수로)"/>
      <sheetName val=" 2호맨홀단위수량(보도)"/>
      <sheetName val="1.건설폐기물"/>
      <sheetName val="제출문"/>
      <sheetName val="제경집계"/>
      <sheetName val="내역서을지"/>
      <sheetName val="수종"/>
      <sheetName val="도급,하도급_예정금액"/>
      <sheetName val="도급원가"/>
      <sheetName val="보험료산출"/>
      <sheetName val="산출내역(4월)"/>
      <sheetName val="산출내역(5월) (2)"/>
      <sheetName val="조달일반"/>
      <sheetName val="영산"/>
      <sheetName val="충남종건"/>
      <sheetName val="충남종건 (2)"/>
      <sheetName val="태백시"/>
      <sheetName val="인천공항"/>
      <sheetName val="성남시 (2)"/>
      <sheetName val="성남시"/>
      <sheetName val="서대구인입"/>
      <sheetName val="여암교"/>
      <sheetName val="인쇄"/>
      <sheetName val="변경"/>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관로토공산출근거"/>
      <sheetName val="단가조정"/>
      <sheetName val="맨홀되메우기"/>
      <sheetName val="Data Vol"/>
      <sheetName val="신규품목일위대가"/>
      <sheetName val="적용노임"/>
      <sheetName val="일반자재"/>
      <sheetName val="배수공수량집계"/>
      <sheetName val="단재적표"/>
      <sheetName val="시간계산"/>
      <sheetName val="⑻동원인원산출서⑧"/>
      <sheetName val="49수량(소화물)"/>
      <sheetName val="22수량(소화물)"/>
      <sheetName val="관경별단위수량"/>
      <sheetName val="단가구성 (2)"/>
      <sheetName val="2.교량(신설)"/>
      <sheetName val="1.수량집계표"/>
      <sheetName val="도로경계ꆾᶩ"/>
      <sheetName val="Eng"/>
      <sheetName val="dghn"/>
      <sheetName val="전도품의"/>
      <sheetName val="적용대가산출근거"/>
      <sheetName val="설계변경-건축"/>
      <sheetName val="2_가_x0000__x0000__x0000_"/>
      <sheetName val="kimre scrubber"/>
      <sheetName val="제작사양"/>
      <sheetName val="_____________hb___1___________3"/>
      <sheetName val="master"/>
      <sheetName val="0000_x0000_"/>
      <sheetName val="배치"/>
      <sheetName val="Rev.A"/>
      <sheetName val="H.Satuan"/>
      <sheetName val="FOOTINㅜȩ称⹣"/>
      <sheetName val="BOX¶_x0000_䬀_x0000__x0000_"/>
      <sheetName val="BOX$_x0000_䬀_x0000__x0000_"/>
      <sheetName val="BOX/_x0000_䰀_x0000__x0000_"/>
      <sheetName val="BOX$_x0000_뼀_x0000__x0000_"/>
      <sheetName val="BOX$_x0000_吀_x0000__x0000_"/>
      <sheetName val="공정양식(원본)"/>
      <sheetName val="B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row r="1">
          <cell r="A1" t="str">
            <v>시멘트,모래,자갈 산출표</v>
          </cell>
        </row>
      </sheetData>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ow r="1">
          <cell r="A1" t="str">
            <v>시멘트,모래,자갈 산출표</v>
          </cell>
        </row>
      </sheetData>
      <sheetData sheetId="1162"/>
      <sheetData sheetId="1163">
        <row r="1">
          <cell r="A1" t="str">
            <v>시멘트,모래,자갈 산출표</v>
          </cell>
        </row>
      </sheetData>
      <sheetData sheetId="1164">
        <row r="1">
          <cell r="A1" t="str">
            <v>시멘트,모래,자갈 산출표</v>
          </cell>
        </row>
      </sheetData>
      <sheetData sheetId="1165">
        <row r="1">
          <cell r="A1" t="str">
            <v>시멘트,모래,자갈 산출표</v>
          </cell>
        </row>
      </sheetData>
      <sheetData sheetId="1166">
        <row r="1">
          <cell r="A1" t="str">
            <v>시멘트,모래,자갈 산출표</v>
          </cell>
        </row>
      </sheetData>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row r="1">
          <cell r="A1" t="str">
            <v>시멘트,모래,자갈 산출표</v>
          </cell>
        </row>
      </sheetData>
      <sheetData sheetId="1177">
        <row r="1">
          <cell r="A1" t="str">
            <v>시멘트,모래,자갈 산출표</v>
          </cell>
        </row>
      </sheetData>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sheetData sheetId="1284"/>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refreshError="1"/>
      <sheetData sheetId="1372" refreshError="1"/>
      <sheetData sheetId="1373" refreshError="1"/>
      <sheetData sheetId="1374" refreshError="1"/>
      <sheetData sheetId="1375" refreshError="1"/>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sheetData sheetId="1615"/>
      <sheetData sheetId="1616"/>
      <sheetData sheetId="1617"/>
      <sheetData sheetId="1618"/>
      <sheetData sheetId="1619" refreshError="1"/>
      <sheetData sheetId="1620"/>
      <sheetData sheetId="1621"/>
      <sheetData sheetId="1622"/>
      <sheetData sheetId="1623"/>
      <sheetData sheetId="1624"/>
      <sheetData sheetId="1625"/>
      <sheetData sheetId="1626"/>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sheetData sheetId="1734"/>
      <sheetData sheetId="1735"/>
      <sheetData sheetId="1736"/>
      <sheetData sheetId="1737" refreshError="1"/>
      <sheetData sheetId="1738"/>
      <sheetData sheetId="1739"/>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refreshError="1"/>
      <sheetData sheetId="1911" refreshError="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sheetData sheetId="1978"/>
      <sheetData sheetId="1979" refreshError="1"/>
      <sheetData sheetId="1980" refreshError="1"/>
      <sheetData sheetId="1981"/>
      <sheetData sheetId="1982" refreshError="1"/>
      <sheetData sheetId="1983" refreshError="1"/>
      <sheetData sheetId="1984"/>
      <sheetData sheetId="1985"/>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sheetData sheetId="2264"/>
      <sheetData sheetId="2265"/>
      <sheetData sheetId="2266">
        <row r="1">
          <cell r="A1" t="str">
            <v>시멘트,모래,자갈 산출표</v>
          </cell>
        </row>
      </sheetData>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row r="1">
          <cell r="A1" t="str">
            <v>시멘트,모래,자갈 산출표</v>
          </cell>
        </row>
      </sheetData>
      <sheetData sheetId="2284"/>
      <sheetData sheetId="2285"/>
      <sheetData sheetId="2286">
        <row r="1">
          <cell r="A1" t="str">
            <v>시멘트,모래,자갈 산출표</v>
          </cell>
        </row>
      </sheetData>
      <sheetData sheetId="2287">
        <row r="1">
          <cell r="A1" t="str">
            <v>시멘트,모래,자갈 산출표</v>
          </cell>
        </row>
      </sheetData>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row r="1">
          <cell r="A1" t="str">
            <v>시멘트,모래,자갈 산출표</v>
          </cell>
        </row>
      </sheetData>
      <sheetData sheetId="2493"/>
      <sheetData sheetId="2494"/>
      <sheetData sheetId="2495"/>
      <sheetData sheetId="2496">
        <row r="1">
          <cell r="A1" t="str">
            <v>시멘트,모래,자갈 산출표</v>
          </cell>
        </row>
      </sheetData>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row r="1">
          <cell r="A1" t="str">
            <v>시멘트,모래,자갈 산출표</v>
          </cell>
        </row>
      </sheetData>
      <sheetData sheetId="2512"/>
      <sheetData sheetId="2513"/>
      <sheetData sheetId="2514"/>
      <sheetData sheetId="2515">
        <row r="1">
          <cell r="A1" t="str">
            <v>시멘트,모래,자갈 산출표</v>
          </cell>
        </row>
      </sheetData>
      <sheetData sheetId="2516"/>
      <sheetData sheetId="2517"/>
      <sheetData sheetId="2518"/>
      <sheetData sheetId="2519"/>
      <sheetData sheetId="2520"/>
      <sheetData sheetId="2521"/>
      <sheetData sheetId="2522"/>
      <sheetData sheetId="2523"/>
      <sheetData sheetId="2524"/>
      <sheetData sheetId="2525"/>
      <sheetData sheetId="2526"/>
      <sheetData sheetId="2527" refreshError="1"/>
      <sheetData sheetId="2528" refreshError="1"/>
      <sheetData sheetId="2529" refreshError="1"/>
      <sheetData sheetId="2530"/>
      <sheetData sheetId="2531"/>
      <sheetData sheetId="2532"/>
      <sheetData sheetId="2533"/>
      <sheetData sheetId="2534"/>
      <sheetData sheetId="2535"/>
      <sheetData sheetId="2536" refreshError="1"/>
      <sheetData sheetId="2537" refreshError="1"/>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row r="1">
          <cell r="A1" t="str">
            <v>시멘트,모래,자갈 산출표</v>
          </cell>
        </row>
      </sheetData>
      <sheetData sheetId="2569"/>
      <sheetData sheetId="2570"/>
      <sheetData sheetId="2571"/>
      <sheetData sheetId="2572">
        <row r="1">
          <cell r="A1" t="str">
            <v>시멘트,모래,자갈 산출표</v>
          </cell>
        </row>
      </sheetData>
      <sheetData sheetId="2573"/>
      <sheetData sheetId="2574"/>
      <sheetData sheetId="2575"/>
      <sheetData sheetId="2576">
        <row r="1">
          <cell r="A1" t="str">
            <v>시멘트,모래,자갈 산출표</v>
          </cell>
        </row>
      </sheetData>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row r="1">
          <cell r="A1" t="str">
            <v>시멘트,모래,자갈 산출표</v>
          </cell>
        </row>
      </sheetData>
      <sheetData sheetId="2590"/>
      <sheetData sheetId="2591"/>
      <sheetData sheetId="2592"/>
      <sheetData sheetId="2593">
        <row r="1">
          <cell r="A1" t="str">
            <v>시멘트,모래,자갈 산출표</v>
          </cell>
        </row>
      </sheetData>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row r="1">
          <cell r="A1" t="str">
            <v>시멘트,모래,자갈 산출표</v>
          </cell>
        </row>
      </sheetData>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row r="1">
          <cell r="A1" t="str">
            <v>시멘트,모래,자갈 산출표</v>
          </cell>
        </row>
      </sheetData>
      <sheetData sheetId="2700"/>
      <sheetData sheetId="2701"/>
      <sheetData sheetId="2702"/>
      <sheetData sheetId="2703"/>
      <sheetData sheetId="2704">
        <row r="1">
          <cell r="A1" t="str">
            <v>시멘트,모래,자갈 산출표</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row r="1">
          <cell r="A1" t="str">
            <v>시멘트,모래,자갈 산출표</v>
          </cell>
        </row>
      </sheetData>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ow r="1">
          <cell r="A1" t="str">
            <v>시멘트,모래,자갈 산출표</v>
          </cell>
        </row>
      </sheetData>
      <sheetData sheetId="2915">
        <row r="1">
          <cell r="A1" t="str">
            <v>시멘트,모래,자갈 산출표</v>
          </cell>
        </row>
      </sheetData>
      <sheetData sheetId="2916">
        <row r="1">
          <cell r="A1" t="str">
            <v>시멘트,모래,자갈 산출표</v>
          </cell>
        </row>
      </sheetData>
      <sheetData sheetId="2917">
        <row r="1">
          <cell r="A1" t="str">
            <v>시멘트,모래,자갈 산출표</v>
          </cell>
        </row>
      </sheetData>
      <sheetData sheetId="2918">
        <row r="1">
          <cell r="A1" t="str">
            <v>시멘트,모래,자갈 산출표</v>
          </cell>
        </row>
      </sheetData>
      <sheetData sheetId="2919"/>
      <sheetData sheetId="2920">
        <row r="1">
          <cell r="A1" t="str">
            <v>시멘트,모래,자갈 산출표</v>
          </cell>
        </row>
      </sheetData>
      <sheetData sheetId="2921"/>
      <sheetData sheetId="2922">
        <row r="1">
          <cell r="A1" t="str">
            <v>시멘트,모래,자갈 산출표</v>
          </cell>
        </row>
      </sheetData>
      <sheetData sheetId="2923"/>
      <sheetData sheetId="2924">
        <row r="1">
          <cell r="A1" t="str">
            <v>시멘트,모래,자갈 산출표</v>
          </cell>
        </row>
      </sheetData>
      <sheetData sheetId="2925"/>
      <sheetData sheetId="2926">
        <row r="1">
          <cell r="A1" t="str">
            <v>시멘트,모래,자갈 산출표</v>
          </cell>
        </row>
      </sheetData>
      <sheetData sheetId="2927"/>
      <sheetData sheetId="2928">
        <row r="1">
          <cell r="A1" t="str">
            <v>시멘트,모래,자갈 산출표</v>
          </cell>
        </row>
      </sheetData>
      <sheetData sheetId="2929">
        <row r="1">
          <cell r="A1" t="str">
            <v>시멘트,모래,자갈 산출표</v>
          </cell>
        </row>
      </sheetData>
      <sheetData sheetId="2930"/>
      <sheetData sheetId="2931"/>
      <sheetData sheetId="2932">
        <row r="1">
          <cell r="A1" t="str">
            <v>시멘트,모래,자갈 산출표</v>
          </cell>
        </row>
      </sheetData>
      <sheetData sheetId="2933"/>
      <sheetData sheetId="2934"/>
      <sheetData sheetId="2935"/>
      <sheetData sheetId="2936"/>
      <sheetData sheetId="2937"/>
      <sheetData sheetId="2938">
        <row r="1">
          <cell r="A1" t="str">
            <v>시멘트,모래,자갈 산출표</v>
          </cell>
        </row>
      </sheetData>
      <sheetData sheetId="2939"/>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sheetData sheetId="3098"/>
      <sheetData sheetId="3099"/>
      <sheetData sheetId="3100"/>
      <sheetData sheetId="3101"/>
      <sheetData sheetId="3102">
        <row r="1">
          <cell r="A1" t="str">
            <v>시멘트,모래,자갈 산출표</v>
          </cell>
        </row>
      </sheetData>
      <sheetData sheetId="3103">
        <row r="1">
          <cell r="A1" t="str">
            <v>시멘트,모래,자갈 산출표</v>
          </cell>
        </row>
      </sheetData>
      <sheetData sheetId="3104"/>
      <sheetData sheetId="3105"/>
      <sheetData sheetId="3106">
        <row r="1">
          <cell r="A1" t="str">
            <v>시멘트,모래,자갈 산출표</v>
          </cell>
        </row>
      </sheetData>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1">
          <cell r="A1" t="str">
            <v>시멘트,모래,자갈 산출표</v>
          </cell>
        </row>
      </sheetData>
      <sheetData sheetId="3121">
        <row r="1">
          <cell r="A1" t="str">
            <v>시멘트,모래,자갈 산출표</v>
          </cell>
        </row>
      </sheetData>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sheetData sheetId="3143" refreshError="1"/>
      <sheetData sheetId="3144" refreshError="1"/>
      <sheetData sheetId="3145"/>
      <sheetData sheetId="3146"/>
      <sheetData sheetId="3147"/>
      <sheetData sheetId="3148"/>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ow r="1">
          <cell r="A1" t="str">
            <v>시멘트,모래,자갈 산출표</v>
          </cell>
        </row>
      </sheetData>
      <sheetData sheetId="3249" refreshError="1"/>
      <sheetData sheetId="3250" refreshError="1"/>
      <sheetData sheetId="3251" refreshError="1"/>
      <sheetData sheetId="3252" refreshError="1"/>
      <sheetData sheetId="3253" refreshError="1"/>
      <sheetData sheetId="3254">
        <row r="1">
          <cell r="A1" t="str">
            <v>시멘트,모래,자갈 산출표</v>
          </cell>
        </row>
      </sheetData>
      <sheetData sheetId="3255">
        <row r="1">
          <cell r="A1" t="str">
            <v>시멘트,모래,자갈 산출표</v>
          </cell>
        </row>
      </sheetData>
      <sheetData sheetId="3256"/>
      <sheetData sheetId="3257"/>
      <sheetData sheetId="3258">
        <row r="1">
          <cell r="A1" t="str">
            <v>시멘트,모래,자갈 산출표</v>
          </cell>
        </row>
      </sheetData>
      <sheetData sheetId="3259"/>
      <sheetData sheetId="3260"/>
      <sheetData sheetId="3261"/>
      <sheetData sheetId="3262"/>
      <sheetData sheetId="3263">
        <row r="1">
          <cell r="A1" t="str">
            <v>시멘트,모래,자갈 산출표</v>
          </cell>
        </row>
      </sheetData>
      <sheetData sheetId="3264"/>
      <sheetData sheetId="3265">
        <row r="1">
          <cell r="A1" t="str">
            <v>시멘트,모래,자갈 산출표</v>
          </cell>
        </row>
      </sheetData>
      <sheetData sheetId="3266">
        <row r="1">
          <cell r="A1" t="str">
            <v>시멘트,모래,자갈 산출표</v>
          </cell>
        </row>
      </sheetData>
      <sheetData sheetId="3267"/>
      <sheetData sheetId="3268">
        <row r="1">
          <cell r="A1" t="str">
            <v>시멘트,모래,자갈 산출표</v>
          </cell>
        </row>
      </sheetData>
      <sheetData sheetId="3269"/>
      <sheetData sheetId="3270"/>
      <sheetData sheetId="3271">
        <row r="1">
          <cell r="A1" t="str">
            <v>시멘트,모래,자갈 산출표</v>
          </cell>
        </row>
      </sheetData>
      <sheetData sheetId="3272"/>
      <sheetData sheetId="3273">
        <row r="1">
          <cell r="A1" t="str">
            <v>시멘트,모래,자갈 산출표</v>
          </cell>
        </row>
      </sheetData>
      <sheetData sheetId="3274">
        <row r="1">
          <cell r="A1" t="str">
            <v>시멘트,모래,자갈 산출표</v>
          </cell>
        </row>
      </sheetData>
      <sheetData sheetId="3275">
        <row r="1">
          <cell r="A1" t="str">
            <v>시멘트,모래,자갈 산출표</v>
          </cell>
        </row>
      </sheetData>
      <sheetData sheetId="3276">
        <row r="1">
          <cell r="A1" t="str">
            <v>시멘트,모래,자갈 산출표</v>
          </cell>
        </row>
      </sheetData>
      <sheetData sheetId="3277">
        <row r="1">
          <cell r="A1" t="str">
            <v>시멘트,모래,자갈 산출표</v>
          </cell>
        </row>
      </sheetData>
      <sheetData sheetId="3278">
        <row r="1">
          <cell r="A1" t="str">
            <v>시멘트,모래,자갈 산출표</v>
          </cell>
        </row>
      </sheetData>
      <sheetData sheetId="3279">
        <row r="1">
          <cell r="A1" t="str">
            <v>시멘트,모래,자갈 산출표</v>
          </cell>
        </row>
      </sheetData>
      <sheetData sheetId="3280">
        <row r="1">
          <cell r="A1" t="str">
            <v>시멘트,모래,자갈 산출표</v>
          </cell>
        </row>
      </sheetData>
      <sheetData sheetId="3281">
        <row r="1">
          <cell r="A1" t="str">
            <v>시멘트,모래,자갈 산출표</v>
          </cell>
        </row>
      </sheetData>
      <sheetData sheetId="3282"/>
      <sheetData sheetId="3283">
        <row r="1">
          <cell r="A1" t="str">
            <v>시멘트,모래,자갈 산출표</v>
          </cell>
        </row>
      </sheetData>
      <sheetData sheetId="3284">
        <row r="1">
          <cell r="A1" t="str">
            <v>시멘트,모래,자갈 산출표</v>
          </cell>
        </row>
      </sheetData>
      <sheetData sheetId="3285"/>
      <sheetData sheetId="3286"/>
      <sheetData sheetId="3287">
        <row r="1">
          <cell r="A1" t="str">
            <v>시멘트,모래,자갈 산출표</v>
          </cell>
        </row>
      </sheetData>
      <sheetData sheetId="3288"/>
      <sheetData sheetId="3289"/>
      <sheetData sheetId="3290"/>
      <sheetData sheetId="3291">
        <row r="1">
          <cell r="A1" t="str">
            <v>시멘트,모래,자갈 산출표</v>
          </cell>
        </row>
      </sheetData>
      <sheetData sheetId="3292"/>
      <sheetData sheetId="3293"/>
      <sheetData sheetId="3294">
        <row r="1">
          <cell r="A1" t="str">
            <v>시멘트,모래,자갈 산출표</v>
          </cell>
        </row>
      </sheetData>
      <sheetData sheetId="3295"/>
      <sheetData sheetId="3296"/>
      <sheetData sheetId="3297">
        <row r="1">
          <cell r="A1" t="str">
            <v>시멘트,모래,자갈 산출표</v>
          </cell>
        </row>
      </sheetData>
      <sheetData sheetId="3298"/>
      <sheetData sheetId="3299">
        <row r="1">
          <cell r="A1" t="str">
            <v>시멘트,모래,자갈 산출표</v>
          </cell>
        </row>
      </sheetData>
      <sheetData sheetId="3300">
        <row r="1">
          <cell r="A1" t="str">
            <v>시멘트,모래,자갈 산출표</v>
          </cell>
        </row>
      </sheetData>
      <sheetData sheetId="3301">
        <row r="1">
          <cell r="A1" t="str">
            <v>시멘트,모래,자갈 산출표</v>
          </cell>
        </row>
      </sheetData>
      <sheetData sheetId="3302">
        <row r="1">
          <cell r="A1" t="str">
            <v>시멘트,모래,자갈 산출표</v>
          </cell>
        </row>
      </sheetData>
      <sheetData sheetId="3303">
        <row r="1">
          <cell r="A1" t="str">
            <v>시멘트,모래,자갈 산출표</v>
          </cell>
        </row>
      </sheetData>
      <sheetData sheetId="3304">
        <row r="1">
          <cell r="A1" t="str">
            <v>시멘트,모래,자갈 산출표</v>
          </cell>
        </row>
      </sheetData>
      <sheetData sheetId="3305"/>
      <sheetData sheetId="3306">
        <row r="1">
          <cell r="A1" t="str">
            <v>시멘트,모래,자갈 산출표</v>
          </cell>
        </row>
      </sheetData>
      <sheetData sheetId="3307">
        <row r="1">
          <cell r="A1" t="str">
            <v>시멘트,모래,자갈 산출표</v>
          </cell>
        </row>
      </sheetData>
      <sheetData sheetId="3308"/>
      <sheetData sheetId="3309"/>
      <sheetData sheetId="3310">
        <row r="1">
          <cell r="A1" t="str">
            <v>시멘트,모래,자갈 산출표</v>
          </cell>
        </row>
      </sheetData>
      <sheetData sheetId="3311"/>
      <sheetData sheetId="3312">
        <row r="1">
          <cell r="A1" t="str">
            <v>시멘트,모래,자갈 산출표</v>
          </cell>
        </row>
      </sheetData>
      <sheetData sheetId="3313">
        <row r="1">
          <cell r="A1" t="str">
            <v>시멘트,모래,자갈 산출표</v>
          </cell>
        </row>
      </sheetData>
      <sheetData sheetId="3314">
        <row r="1">
          <cell r="A1" t="str">
            <v>시멘트,모래,자갈 산출표</v>
          </cell>
        </row>
      </sheetData>
      <sheetData sheetId="3315">
        <row r="1">
          <cell r="A1" t="str">
            <v>시멘트,모래,자갈 산출표</v>
          </cell>
        </row>
      </sheetData>
      <sheetData sheetId="3316">
        <row r="1">
          <cell r="A1" t="str">
            <v>시멘트,모래,자갈 산출표</v>
          </cell>
        </row>
      </sheetData>
      <sheetData sheetId="3317">
        <row r="1">
          <cell r="A1" t="str">
            <v>시멘트,모래,자갈 산출표</v>
          </cell>
        </row>
      </sheetData>
      <sheetData sheetId="3318"/>
      <sheetData sheetId="3319">
        <row r="1">
          <cell r="A1" t="str">
            <v>시멘트,모래,자갈 산출표</v>
          </cell>
        </row>
      </sheetData>
      <sheetData sheetId="3320">
        <row r="1">
          <cell r="A1" t="str">
            <v>시멘트,모래,자갈 산출표</v>
          </cell>
        </row>
      </sheetData>
      <sheetData sheetId="3321"/>
      <sheetData sheetId="3322"/>
      <sheetData sheetId="3323">
        <row r="1">
          <cell r="A1" t="str">
            <v>시멘트,모래,자갈 산출표</v>
          </cell>
        </row>
      </sheetData>
      <sheetData sheetId="3324"/>
      <sheetData sheetId="3325"/>
      <sheetData sheetId="3326"/>
      <sheetData sheetId="3327">
        <row r="1">
          <cell r="A1" t="str">
            <v>시멘트,모래,자갈 산출표</v>
          </cell>
        </row>
      </sheetData>
      <sheetData sheetId="3328"/>
      <sheetData sheetId="3329"/>
      <sheetData sheetId="3330">
        <row r="1">
          <cell r="A1" t="str">
            <v>시멘트,모래,자갈 산출표</v>
          </cell>
        </row>
      </sheetData>
      <sheetData sheetId="3331"/>
      <sheetData sheetId="3332"/>
      <sheetData sheetId="3333"/>
      <sheetData sheetId="3334">
        <row r="1">
          <cell r="A1" t="str">
            <v>시멘트,모래,자갈 산출표</v>
          </cell>
        </row>
      </sheetData>
      <sheetData sheetId="3335"/>
      <sheetData sheetId="3336"/>
      <sheetData sheetId="3337"/>
      <sheetData sheetId="3338">
        <row r="1">
          <cell r="A1" t="str">
            <v>시멘트,모래,자갈 산출표</v>
          </cell>
        </row>
      </sheetData>
      <sheetData sheetId="3339"/>
      <sheetData sheetId="3340">
        <row r="1">
          <cell r="A1" t="str">
            <v>시멘트,모래,자갈 산출표</v>
          </cell>
        </row>
      </sheetData>
      <sheetData sheetId="3341"/>
      <sheetData sheetId="3342"/>
      <sheetData sheetId="3343">
        <row r="1">
          <cell r="A1" t="str">
            <v>시멘트,모래,자갈 산출표</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ow r="1">
          <cell r="A1" t="str">
            <v>시멘트,모래,자갈 산출표</v>
          </cell>
        </row>
      </sheetData>
      <sheetData sheetId="3399">
        <row r="1">
          <cell r="A1" t="str">
            <v>시멘트,모래,자갈 산출표</v>
          </cell>
        </row>
      </sheetData>
      <sheetData sheetId="3400">
        <row r="1">
          <cell r="A1" t="str">
            <v>시멘트,모래,자갈 산출표</v>
          </cell>
        </row>
      </sheetData>
      <sheetData sheetId="3401">
        <row r="1">
          <cell r="A1" t="str">
            <v>시멘트,모래,자갈 산출표</v>
          </cell>
        </row>
      </sheetData>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sheetData sheetId="3446"/>
      <sheetData sheetId="3447"/>
      <sheetData sheetId="3448"/>
      <sheetData sheetId="3449"/>
      <sheetData sheetId="3450"/>
      <sheetData sheetId="3451" refreshError="1"/>
      <sheetData sheetId="3452" refreshError="1"/>
      <sheetData sheetId="3453" refreshError="1"/>
      <sheetData sheetId="3454" refreshError="1"/>
      <sheetData sheetId="3455" refreshError="1"/>
      <sheetData sheetId="3456" refreshError="1"/>
      <sheetData sheetId="3457"/>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sheetData sheetId="3957"/>
      <sheetData sheetId="3958"/>
      <sheetData sheetId="3959"/>
      <sheetData sheetId="3960"/>
      <sheetData sheetId="3961"/>
      <sheetData sheetId="3962"/>
      <sheetData sheetId="3963"/>
      <sheetData sheetId="3964"/>
      <sheetData sheetId="3965"/>
      <sheetData sheetId="3966" refreshError="1"/>
      <sheetData sheetId="3967" refreshError="1"/>
      <sheetData sheetId="3968" refreshError="1"/>
      <sheetData sheetId="3969" refreshError="1"/>
      <sheetData sheetId="3970" refreshError="1"/>
      <sheetData sheetId="397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sheetData sheetId="4094" refreshError="1"/>
      <sheetData sheetId="4095" refreshError="1"/>
      <sheetData sheetId="4096" refreshError="1"/>
      <sheetData sheetId="4097" refreshError="1"/>
      <sheetData sheetId="4098" refreshError="1"/>
      <sheetData sheetId="4099" refreshError="1"/>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sheetData sheetId="4422" refreshError="1"/>
      <sheetData sheetId="4423" refreshError="1"/>
      <sheetData sheetId="4424" refreshError="1"/>
      <sheetData sheetId="4425" refreshError="1"/>
      <sheetData sheetId="4426" refreshError="1"/>
      <sheetData sheetId="4427" refreshError="1"/>
      <sheetData sheetId="4428" refreshError="1"/>
      <sheetData sheetId="4429"/>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sheetData sheetId="4702"/>
      <sheetData sheetId="4703"/>
      <sheetData sheetId="4704"/>
      <sheetData sheetId="4705"/>
      <sheetData sheetId="4706"/>
      <sheetData sheetId="4707"/>
      <sheetData sheetId="4708"/>
      <sheetData sheetId="4709"/>
      <sheetData sheetId="4710"/>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sheetData sheetId="4725"/>
      <sheetData sheetId="4726"/>
      <sheetData sheetId="4727"/>
      <sheetData sheetId="4728"/>
      <sheetData sheetId="4729"/>
      <sheetData sheetId="4730" refreshError="1"/>
      <sheetData sheetId="4731" refreshError="1"/>
      <sheetData sheetId="4732" refreshError="1"/>
      <sheetData sheetId="4733" refreshError="1"/>
      <sheetData sheetId="4734" refreshError="1"/>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sheetData sheetId="4814"/>
      <sheetData sheetId="4815"/>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refreshError="1"/>
      <sheetData sheetId="4989" refreshError="1"/>
      <sheetData sheetId="4990"/>
      <sheetData sheetId="4991" refreshError="1"/>
      <sheetData sheetId="4992" refreshError="1"/>
      <sheetData sheetId="4993"/>
      <sheetData sheetId="4994" refreshError="1"/>
      <sheetData sheetId="4995"/>
      <sheetData sheetId="4996"/>
      <sheetData sheetId="4997"/>
      <sheetData sheetId="4998"/>
      <sheetData sheetId="4999"/>
      <sheetData sheetId="5000"/>
      <sheetData sheetId="500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sheetData sheetId="5033"/>
      <sheetData sheetId="5034"/>
      <sheetData sheetId="5035"/>
      <sheetData sheetId="5036" refreshError="1"/>
      <sheetData sheetId="5037" refreshError="1"/>
      <sheetData sheetId="5038" refreshError="1"/>
      <sheetData sheetId="5039" refreshError="1"/>
      <sheetData sheetId="5040"/>
      <sheetData sheetId="504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sheetData sheetId="5375" refreshError="1"/>
      <sheetData sheetId="5376" refreshError="1"/>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sheetData sheetId="6844"/>
      <sheetData sheetId="6845"/>
      <sheetData sheetId="6846" refreshError="1"/>
      <sheetData sheetId="6847" refreshError="1"/>
      <sheetData sheetId="6848" refreshError="1"/>
      <sheetData sheetId="6849"/>
      <sheetData sheetId="6850"/>
      <sheetData sheetId="6851"/>
      <sheetData sheetId="6852"/>
      <sheetData sheetId="6853" refreshError="1"/>
      <sheetData sheetId="6854" refreshError="1"/>
      <sheetData sheetId="6855" refreshError="1"/>
      <sheetData sheetId="6856" refreshError="1"/>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sheetData sheetId="7033"/>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sheetData sheetId="7412"/>
      <sheetData sheetId="7413" refreshError="1"/>
      <sheetData sheetId="7414" refreshError="1"/>
      <sheetData sheetId="7415" refreshError="1"/>
      <sheetData sheetId="7416"/>
      <sheetData sheetId="7417"/>
      <sheetData sheetId="7418"/>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sheetData sheetId="7920" refreshError="1"/>
      <sheetData sheetId="7921" refreshError="1"/>
      <sheetData sheetId="7922" refreshError="1"/>
      <sheetData sheetId="7923" refreshError="1"/>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7"/>
      <sheetName val="횡배수관수량집계"/>
      <sheetName val="배수관 집계"/>
      <sheetName val="본선집계"/>
      <sheetName val="횡배수관현황"/>
      <sheetName val="횡배수관"/>
      <sheetName val="횡배수관평균터파기고"/>
      <sheetName val="1.설계조건"/>
      <sheetName val="03.하중계산"/>
      <sheetName val="입력값"/>
      <sheetName val="주형"/>
      <sheetName val="안정검토"/>
      <sheetName val="부하LOAD"/>
      <sheetName val="WAN-S"/>
      <sheetName val="물가시세"/>
      <sheetName val="노임단가"/>
      <sheetName val="L_RPTA05_목록"/>
      <sheetName val="MOTOR"/>
      <sheetName val="설계조건"/>
      <sheetName val="3.하중계산"/>
      <sheetName val="U-TYPE(1)"/>
      <sheetName val="Sheet1"/>
      <sheetName val="전력구구조물산근"/>
      <sheetName val="안정계산"/>
      <sheetName val="단면검토"/>
      <sheetName val="일반수량총괄집계"/>
      <sheetName val="역T형교대(말뚝기초)"/>
      <sheetName val="수질정화시설"/>
      <sheetName val="터파기및재료"/>
      <sheetName val="을 2"/>
      <sheetName val="배수관_집계"/>
      <sheetName val="3련 BOX"/>
      <sheetName val="ABUT수량-A1"/>
      <sheetName val="강관루프"/>
      <sheetName val="SAP OUTPUT"/>
      <sheetName val="BLOCK-1 (5)"/>
      <sheetName val="쌍송교"/>
      <sheetName val="토사(PE)"/>
      <sheetName val="입력DATA"/>
      <sheetName val="정부노임단가"/>
      <sheetName val="자재단가"/>
      <sheetName val="guard(mac)"/>
      <sheetName val="내역서"/>
      <sheetName val="FOOTING단면력"/>
      <sheetName val="1.설계기준"/>
      <sheetName val="구조물철거타공정이월"/>
      <sheetName val="교대"/>
      <sheetName val="1.본장"/>
      <sheetName val="4.1하중계산"/>
      <sheetName val="하중계산"/>
      <sheetName val="날개벽수량표"/>
      <sheetName val="차액보증"/>
      <sheetName val="보차도경계석수량"/>
      <sheetName val="전기"/>
      <sheetName val="BSD (2)"/>
      <sheetName val="보집계표"/>
      <sheetName val="바닥판"/>
      <sheetName val="※참고자료※"/>
      <sheetName val="중기일위대가"/>
      <sheetName val="7급줄떼"/>
      <sheetName val="ⴭⴭⴭⴭ"/>
      <sheetName val="정산입력"/>
      <sheetName val="001"/>
      <sheetName val="수량집계"/>
      <sheetName val="타공종이기"/>
      <sheetName val="기계"/>
      <sheetName val="외천교"/>
      <sheetName val="일반공사"/>
      <sheetName val="BID"/>
      <sheetName val="증감내역서"/>
      <sheetName val="전차선로 물량표"/>
      <sheetName val="조명시설"/>
      <sheetName val="다이꾸"/>
      <sheetName val="역T형"/>
      <sheetName val="8.PILE  (돌출)"/>
      <sheetName val="6.구조물공"/>
      <sheetName val="식재일위대가"/>
      <sheetName val="기초일위대가"/>
      <sheetName val="가시설(TYPE-A)"/>
      <sheetName val="1-1평균터파기고(1)"/>
      <sheetName val="3BL공동구 수량"/>
      <sheetName val="중기사용료"/>
      <sheetName val="대로근거"/>
      <sheetName val="횡배위치"/>
      <sheetName val="기초공"/>
      <sheetName val="기둥(원형)"/>
      <sheetName val="고창방향"/>
      <sheetName val="교각계산"/>
      <sheetName val="보차도경계석"/>
      <sheetName val="신천교(음성)"/>
      <sheetName val="집계표(육상)"/>
      <sheetName val="INPUT"/>
      <sheetName val="제수"/>
      <sheetName val="공기"/>
      <sheetName val="부하계산서"/>
      <sheetName val="1.3.1절점좌표"/>
      <sheetName val="1.7단면력도정리"/>
      <sheetName val="교각1"/>
      <sheetName val="수량명세서"/>
      <sheetName val="적용단위길이"/>
      <sheetName val="좌표단면SPRING"/>
      <sheetName val="준검 내역서"/>
      <sheetName val="관리사무소"/>
      <sheetName val="4.2안정검토용하중집계"/>
    </sheetNames>
    <sheetDataSet>
      <sheetData sheetId="0">
        <row r="2">
          <cell r="C2">
            <v>147.96600000000001</v>
          </cell>
          <cell r="F2">
            <v>148.80799999999999</v>
          </cell>
        </row>
        <row r="3">
          <cell r="C3">
            <v>147.93700000000001</v>
          </cell>
          <cell r="F3">
            <v>148.77799999999999</v>
          </cell>
        </row>
        <row r="4">
          <cell r="C4">
            <v>147.96600000000001</v>
          </cell>
          <cell r="F4">
            <v>148.80799999999999</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설계내역서"/>
      <sheetName val="현장경비"/>
      <sheetName val="단가"/>
      <sheetName val="교대(A1-A2)"/>
      <sheetName val="#REF"/>
      <sheetName val="내역서"/>
      <sheetName val="대비"/>
      <sheetName val="공사개요"/>
      <sheetName val="Dae_Jiju"/>
      <sheetName val="Sikje_ingun"/>
      <sheetName val="TREE_D"/>
      <sheetName val="건축내역"/>
      <sheetName val="별표총괄"/>
      <sheetName val="사용성검토"/>
      <sheetName val="일위대가"/>
      <sheetName val="실행내역"/>
      <sheetName val="교대(A1)"/>
      <sheetName val="견적의뢰서"/>
      <sheetName val="배수공"/>
      <sheetName val="집계표"/>
      <sheetName val="Sheet1 (2)"/>
      <sheetName val="총괄내역서"/>
      <sheetName val="EUL"/>
      <sheetName val="대림경상68억"/>
      <sheetName val="BID"/>
      <sheetName val="양수장(기계)"/>
      <sheetName val="일H35Y4"/>
      <sheetName val="가격조사서"/>
      <sheetName val="해평견적"/>
      <sheetName val="청천내"/>
      <sheetName val="공통가설"/>
      <sheetName val="공사비총괄표"/>
      <sheetName val="실행철강하도"/>
      <sheetName val="제잡비"/>
      <sheetName val="7.1유효폭"/>
      <sheetName val="노임"/>
      <sheetName val="재료비"/>
      <sheetName val="시공여유율"/>
      <sheetName val="공종별"/>
      <sheetName val="제수"/>
      <sheetName val="공기"/>
      <sheetName val="인건비"/>
      <sheetName val="부하(성남)"/>
      <sheetName val="조명시설"/>
      <sheetName val="1,2,3,4,5단위수량"/>
      <sheetName val="3.공통공사대비"/>
      <sheetName val="증감내역서"/>
      <sheetName val="설계조건"/>
      <sheetName val="Sheet1"/>
      <sheetName val="장비집계"/>
      <sheetName val="허용전류-IEC"/>
      <sheetName val="허용전류-IEC DATA"/>
      <sheetName val="취수탑"/>
      <sheetName val="프랜트면허"/>
      <sheetName val="토목주소"/>
      <sheetName val="저"/>
      <sheetName val="MIJIBI"/>
      <sheetName val="노무비계"/>
      <sheetName val="현황산출서"/>
      <sheetName val="기초1"/>
      <sheetName val="Sheet3"/>
      <sheetName val="본선 토공 분배표"/>
      <sheetName val="방배동내역(리라)"/>
      <sheetName val="건축공사집계표"/>
      <sheetName val="방배동내역 (총괄)"/>
      <sheetName val="부대공사총괄"/>
      <sheetName val="낙찰표"/>
      <sheetName val="도시가스현황"/>
      <sheetName val="내역"/>
      <sheetName val="간접"/>
      <sheetName val="물가변동 총괄서"/>
      <sheetName val="수량조서(신)"/>
      <sheetName val="금액내역서"/>
      <sheetName val="부속동"/>
      <sheetName val="ASALTOTA"/>
      <sheetName val="인사자료총집계"/>
      <sheetName val="TEST1"/>
      <sheetName val="평가데이터"/>
      <sheetName val="Sheet17"/>
      <sheetName val="EQUIP LIST"/>
      <sheetName val="수량집계"/>
      <sheetName val="단위단가"/>
      <sheetName val="중기사용료"/>
      <sheetName val="기본단가"/>
      <sheetName val="DATE"/>
      <sheetName val="새공통"/>
      <sheetName val="대전-교대(A1-A2)"/>
      <sheetName val="맨홀수량"/>
      <sheetName val="현장관리비 산출내역"/>
      <sheetName val="노임단가"/>
      <sheetName val="36+45-113-18+19+20I"/>
      <sheetName val="현장관리비"/>
      <sheetName val="정부노임단가"/>
      <sheetName val="동력부하계산"/>
      <sheetName val="경비"/>
      <sheetName val="부하계산서"/>
      <sheetName val="데이타"/>
      <sheetName val="방배동내역(한영)"/>
      <sheetName val="변경내역대비표(2)"/>
      <sheetName val="단면 (2)"/>
      <sheetName val="도급"/>
      <sheetName val="갑지1"/>
      <sheetName val="토사(PE)"/>
      <sheetName val="구조물견적"/>
      <sheetName val="입찰안"/>
      <sheetName val="차액보증"/>
      <sheetName val="갑지(추정)"/>
      <sheetName val="노무비단가"/>
      <sheetName val="단면치수"/>
      <sheetName val="물량"/>
      <sheetName val="토공 갑지"/>
      <sheetName val="특수선일위대가"/>
      <sheetName val="장비내역서"/>
      <sheetName val="장비"/>
      <sheetName val="산근1"/>
      <sheetName val="노무"/>
      <sheetName val="자재"/>
      <sheetName val="구조물철거타공정이월"/>
      <sheetName val="수량3"/>
      <sheetName val="MAT"/>
      <sheetName val="BOX 본체"/>
      <sheetName val="원형1호맨홀토공수량"/>
      <sheetName val="공사비예산서(토목분)"/>
      <sheetName val="총괄표"/>
      <sheetName val="뚝토공"/>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기계경비일람"/>
      <sheetName val="각사별공사비분개 "/>
      <sheetName val="지급자재"/>
      <sheetName val="총공사내역서"/>
      <sheetName val="건축공사실행"/>
      <sheetName val="물가시세"/>
      <sheetName val="자료"/>
      <sheetName val="Y-WORK"/>
      <sheetName val="INPUT"/>
      <sheetName val="JUCKEYK"/>
      <sheetName val="공문"/>
      <sheetName val="CIVIL"/>
      <sheetName val="단가비교표"/>
      <sheetName val="침하계"/>
      <sheetName val="출자한도"/>
      <sheetName val="대로근거"/>
      <sheetName val="중로근거"/>
      <sheetName val="경비2내역"/>
      <sheetName val="을 2"/>
      <sheetName val="을 1"/>
      <sheetName val="자재단가"/>
      <sheetName val="바닥판"/>
      <sheetName val="영동(D)"/>
      <sheetName val="변수데이타"/>
      <sheetName val="기성금내역서"/>
      <sheetName val="D-3109"/>
      <sheetName val="ABUT수량-A1"/>
      <sheetName val="1.취수장"/>
      <sheetName val="전기"/>
      <sheetName val="자바라1"/>
      <sheetName val="해외 연수비용 계산-삭제"/>
      <sheetName val="해외 기술훈련비 (합계)"/>
      <sheetName val="일위대가표"/>
      <sheetName val="찍기"/>
      <sheetName val="별표"/>
      <sheetName val="자재조사표"/>
      <sheetName val="설계흐름도"/>
      <sheetName val="주식"/>
      <sheetName val="적용률"/>
      <sheetName val="000000"/>
      <sheetName val="D01"/>
      <sheetName val="D02"/>
      <sheetName val="CTEMCOST"/>
      <sheetName val="설계개요"/>
      <sheetName val="예가표"/>
      <sheetName val="1호맨홀토공"/>
      <sheetName val="수목단가"/>
      <sheetName val="시설수량표"/>
      <sheetName val="해외법인"/>
      <sheetName val="JUCK"/>
      <sheetName val="일년TOTAL"/>
      <sheetName val="1-1"/>
      <sheetName val="내역1"/>
      <sheetName val="자재수량"/>
      <sheetName val="정SW_원_"/>
      <sheetName val="현장지지물물량"/>
      <sheetName val="기계경비(시간당)"/>
      <sheetName val="램머"/>
      <sheetName val="SG"/>
      <sheetName val="단가조사표"/>
      <sheetName val="제경비"/>
      <sheetName val="실적"/>
      <sheetName val="입력(K0)"/>
      <sheetName val="노무비"/>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Pier 3"/>
      <sheetName val="70%"/>
      <sheetName val="식재인부"/>
      <sheetName val="TB-내역서"/>
      <sheetName val="9GNG운반"/>
      <sheetName val="간접비"/>
      <sheetName val="공문(신)"/>
      <sheetName val="2000년1차"/>
      <sheetName val="터널전기"/>
      <sheetName val="L-type"/>
      <sheetName val="Sheet5"/>
      <sheetName val="표지"/>
      <sheetName val="유기공정"/>
      <sheetName val="Sheet2"/>
      <sheetName val="견적대비표"/>
      <sheetName val="용수간선"/>
      <sheetName val="6호기"/>
      <sheetName val="9811"/>
      <sheetName val="간선계산"/>
      <sheetName val=" "/>
      <sheetName val="WORK"/>
      <sheetName val="6PILE  (돌출)"/>
      <sheetName val="COVER-P"/>
      <sheetName val="마감사양"/>
      <sheetName val="수량산출"/>
      <sheetName val="발생토"/>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관로토공"/>
      <sheetName val="3련 BOX"/>
      <sheetName val="기초"/>
      <sheetName val="수량집계표"/>
      <sheetName val="공종별수량집계"/>
      <sheetName val="터널조도"/>
      <sheetName val="기성집계"/>
      <sheetName val="공내역서"/>
      <sheetName val="와동25-3(변경)"/>
      <sheetName val="중기일위대가"/>
      <sheetName val="신천교(음성)"/>
      <sheetName val="계수시트"/>
      <sheetName val="결과조달"/>
      <sheetName val="단위중기"/>
      <sheetName val="2006납품"/>
      <sheetName val="연돌일위집계"/>
      <sheetName val="노임이"/>
      <sheetName val="결재갑지"/>
      <sheetName val="일위대가(건축)"/>
      <sheetName val="표준건축비"/>
      <sheetName val="S1"/>
      <sheetName val="조건표"/>
      <sheetName val="골조시행"/>
      <sheetName val="정렬"/>
      <sheetName val="암거날개벽"/>
      <sheetName val="산출근거"/>
      <sheetName val="배명(단가)"/>
      <sheetName val="Sheet4"/>
      <sheetName val="품셈TABLE"/>
      <sheetName val="옹벽(수량)"/>
      <sheetName val="12호기내역서(건축분)"/>
      <sheetName val="2"/>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적용단가"/>
      <sheetName val="Sheet6"/>
      <sheetName val="T기성9605"/>
      <sheetName val="옹벽수량집계"/>
      <sheetName val="1SPAN"/>
      <sheetName val="BOX(1.5X1.5)"/>
      <sheetName val="TYPE A"/>
      <sheetName val="기둥(원형)"/>
      <sheetName val="전체"/>
      <sheetName val="기초단가"/>
      <sheetName val="을"/>
      <sheetName val="국공유지및사유지"/>
      <sheetName val="날개벽수량표"/>
      <sheetName val="광산내역"/>
      <sheetName val="외자배분"/>
      <sheetName val="외자내역"/>
      <sheetName val="시설일위"/>
      <sheetName val="식재수량표"/>
      <sheetName val="식재일위"/>
      <sheetName val="소요자재"/>
      <sheetName val="노무산출서"/>
      <sheetName val="기기리스트"/>
      <sheetName val="금융비용"/>
      <sheetName val="K55수출"/>
      <sheetName val="c_balju"/>
      <sheetName val="U-TYPE(1)"/>
      <sheetName val="방송(체육관)"/>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산출내역서집계표"/>
      <sheetName val="맨홀토공산출"/>
      <sheetName val="부도어음"/>
      <sheetName val="Baby일위대가"/>
      <sheetName val="7-3단면_상시"/>
      <sheetName val="단면가정"/>
      <sheetName val="FORM-0"/>
      <sheetName val="WEON"/>
      <sheetName val="수정2"/>
      <sheetName val="#10거푸집유로폼(0~7m)"/>
      <sheetName val="상부하중"/>
      <sheetName val="풍하중1"/>
      <sheetName val="매립"/>
      <sheetName val="기경집계"/>
      <sheetName val="2000년 공정표"/>
      <sheetName val="경영상태"/>
      <sheetName val="96까지"/>
      <sheetName val="97년"/>
      <sheetName val="98이후"/>
      <sheetName val="1.설계조건"/>
      <sheetName val="수량명세서"/>
      <sheetName val="1ST"/>
      <sheetName val="NM2"/>
      <sheetName val="NW1"/>
      <sheetName val="NW2"/>
      <sheetName val="PW3"/>
      <sheetName val="PW4"/>
      <sheetName val="SC1"/>
      <sheetName val="DNW"/>
      <sheetName val="N+"/>
      <sheetName val="NE"/>
      <sheetName val="P+"/>
      <sheetName val="PE"/>
      <sheetName val="PM"/>
      <sheetName val="TR"/>
      <sheetName val="장비투입 (2)"/>
      <sheetName val="철거산출근거"/>
      <sheetName val="공사내역"/>
      <sheetName val="장문교(대전)"/>
      <sheetName val="메서,변+증"/>
      <sheetName val="구성비"/>
      <sheetName val="포장물량집계"/>
      <sheetName val="L형옹벽단위수량(35)"/>
      <sheetName val="L형옹벽단위수량(25)"/>
      <sheetName val="건축"/>
      <sheetName val="시설물일위"/>
      <sheetName val="영업2"/>
      <sheetName val="C &amp; G RHS"/>
      <sheetName val="원가1(기계)"/>
      <sheetName val="단가산출1"/>
      <sheetName val="단가산출2"/>
      <sheetName val="실시공"/>
      <sheetName val="9"/>
      <sheetName val="기지국"/>
      <sheetName val="jobhist"/>
      <sheetName val="설비원가"/>
      <sheetName val="1안98Billing"/>
      <sheetName val="1공구 건정토건 토공"/>
      <sheetName val="유용원석량소요시기검토안"/>
      <sheetName val="1차설계변경내역"/>
      <sheetName val="공사수행방안"/>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CC16-내역서"/>
      <sheetName val="건축공사요약표"/>
      <sheetName val="집계내역서(가압장)"/>
      <sheetName val="흐름도"/>
      <sheetName val="Total"/>
      <sheetName val="식재"/>
      <sheetName val="시설물"/>
      <sheetName val="식재출력용"/>
      <sheetName val="유지관리"/>
      <sheetName val="간지"/>
      <sheetName val="수질정화시설"/>
      <sheetName val="목표세부명세"/>
      <sheetName val="부대내역"/>
      <sheetName val="일위대가(가설)"/>
      <sheetName val="Man Hole"/>
      <sheetName val="°©Áö"/>
      <sheetName val="신우"/>
      <sheetName val="과천MAIN"/>
      <sheetName val="단기차입금"/>
      <sheetName val="5사남"/>
      <sheetName val="예산총괄표"/>
      <sheetName val="DANGA"/>
      <sheetName val="전기일위대가"/>
      <sheetName val="간접1"/>
      <sheetName val="일위대가목차"/>
      <sheetName val="물량표"/>
      <sheetName val="신림자금"/>
      <sheetName val="수문보고"/>
      <sheetName val="날개벽(시점좌측)"/>
      <sheetName val="참조"/>
      <sheetName val="변경원가서갑"/>
      <sheetName val="CON포장수량"/>
      <sheetName val="ACUNIT"/>
      <sheetName val="CONUNIT"/>
      <sheetName val="포장공"/>
      <sheetName val="L_type"/>
      <sheetName val="유림골조"/>
      <sheetName val="선로정수계산"/>
      <sheetName val="5.3 단면가정"/>
      <sheetName val="기성내역"/>
      <sheetName val="투자효율분석"/>
      <sheetName val="설계명세서"/>
      <sheetName val="조내역"/>
      <sheetName val="설계기준"/>
      <sheetName val="F4-F7"/>
      <sheetName val="입찰내역"/>
      <sheetName val="토공산출(주차장)"/>
      <sheetName val="COVER"/>
      <sheetName val="수리결과"/>
      <sheetName val="단위수량"/>
      <sheetName val="업무처리전"/>
      <sheetName val="화전내"/>
      <sheetName val="2000용수잠관-수량집계"/>
      <sheetName val="변경내역"/>
      <sheetName val="설계서"/>
      <sheetName val="TYPE-A"/>
      <sheetName val="설비"/>
      <sheetName val="교대시점"/>
      <sheetName val="비탈면보호공수량산출"/>
      <sheetName val="증감대비"/>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관로토공집계표"/>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CAL"/>
      <sheetName val="차도조도계산"/>
      <sheetName val="SPEC"/>
      <sheetName val="DC-2303"/>
      <sheetName val="O＆P"/>
      <sheetName val="결재판(삭제하지말아주세요)"/>
      <sheetName val="Process Piping"/>
      <sheetName val="BQ(실행)"/>
      <sheetName val="품셈기준"/>
      <sheetName val="FAB별"/>
      <sheetName val="개산공사비"/>
      <sheetName val="증가분"/>
      <sheetName val="증가수정"/>
      <sheetName val="문의사항"/>
      <sheetName val="수수료율표"/>
      <sheetName val="철근단면적"/>
      <sheetName val="은행"/>
      <sheetName val="목록"/>
      <sheetName val="TYPE-1"/>
      <sheetName val="집1"/>
      <sheetName val="철근총괄집계표"/>
      <sheetName val="개화1교"/>
      <sheetName val="설산1.나"/>
      <sheetName val="본사S"/>
      <sheetName val="깨기"/>
      <sheetName val="자재 집계표"/>
      <sheetName val="Koreasea"/>
      <sheetName val="기성신청"/>
      <sheetName val="1.토공"/>
      <sheetName val="수량산출서-2"/>
      <sheetName val="토목-물가"/>
      <sheetName val="WEIGHT LIST"/>
      <sheetName val="POL6차-PIPING"/>
      <sheetName val="산#2-1 (2)"/>
      <sheetName val="산#3-1"/>
      <sheetName val="MOTOR"/>
      <sheetName val="역T형"/>
      <sheetName val="PILE"/>
      <sheetName val="원가계산"/>
      <sheetName val="원가계산서(남측)"/>
      <sheetName val="960318-1"/>
      <sheetName val="40단가산출서"/>
      <sheetName val="TYPE1"/>
      <sheetName val="철근량"/>
      <sheetName val="STRA2"/>
      <sheetName val="상행-교대(A1-A2)"/>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수량산출서 갑지"/>
      <sheetName val="A-100전제"/>
      <sheetName val="도장수량(하1)"/>
      <sheetName val="주형"/>
      <sheetName val="충주"/>
      <sheetName val="일반공사"/>
      <sheetName val="배관내역"/>
      <sheetName val="부대공사"/>
      <sheetName val="총괄"/>
      <sheetName val="중동공구"/>
      <sheetName val="Calculation"/>
      <sheetName val="토공사"/>
      <sheetName val="FB25JN"/>
      <sheetName val="성곽내역서"/>
      <sheetName val="전라자금"/>
      <sheetName val="9509"/>
      <sheetName val="교각계산"/>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철골공사"/>
      <sheetName val="공종별집계표"/>
      <sheetName val="공통비(전체)"/>
      <sheetName val="S12"/>
      <sheetName val="S9"/>
      <sheetName val="S14"/>
      <sheetName val="산출서양식01"/>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PI"/>
      <sheetName val="내역서(기성청구)"/>
      <sheetName val="2연BOX"/>
      <sheetName val="Raw Data"/>
      <sheetName val="PHC파일 천공 및 항타"/>
      <sheetName val="재료"/>
      <sheetName val="예정(3)"/>
      <sheetName val="동원(3)"/>
      <sheetName val="COA-17"/>
      <sheetName val="C-18"/>
      <sheetName val="견적서"/>
      <sheetName val="산출내역서"/>
      <sheetName val="원가"/>
      <sheetName val="교통대책내역"/>
      <sheetName val="공사비증감"/>
      <sheetName val="FLA"/>
      <sheetName val="할증 "/>
      <sheetName val="예가대비"/>
      <sheetName val="SBT NO Proj. Controlling Report"/>
      <sheetName val="조도계산서 (도서)"/>
      <sheetName val="R.C RAHMEN 해석"/>
      <sheetName val="경산"/>
      <sheetName val="tggwan(mac)"/>
      <sheetName val="우각부보강"/>
      <sheetName val="사통"/>
      <sheetName val="주공 갑지"/>
      <sheetName val="퇴직공제"/>
      <sheetName val="건강보험료"/>
      <sheetName val="노인장기요양보험료"/>
      <sheetName val="1TL종점(1)"/>
      <sheetName val="0"/>
      <sheetName val="음료실행"/>
      <sheetName val="견적"/>
      <sheetName val="공사원가"/>
      <sheetName val="AC포장수량"/>
      <sheetName val="수량이동"/>
      <sheetName val="펌프장수량산출(토)"/>
      <sheetName val="충돌 내용"/>
      <sheetName val="예산서"/>
      <sheetName val="3BL공동구 수량"/>
      <sheetName val="품의서"/>
      <sheetName val="골재"/>
      <sheetName val="원가계산서"/>
      <sheetName val="소방사항"/>
      <sheetName val="방수"/>
      <sheetName val="중기"/>
      <sheetName val="심의위원명단"/>
      <sheetName val="실행간접비"/>
      <sheetName val="소화실적"/>
      <sheetName val="APT"/>
      <sheetName val="공사유형"/>
      <sheetName val="작성방법"/>
      <sheetName val="FOOTING단면력"/>
      <sheetName val="산1~6"/>
      <sheetName val="토목"/>
      <sheetName val="인천성심병원"/>
      <sheetName val="허용전류_IEC"/>
      <sheetName val="허용전류_IEC DATA"/>
      <sheetName val="잡비계산"/>
      <sheetName val="기안"/>
      <sheetName val="내역표지"/>
      <sheetName val="참고"/>
      <sheetName val="품의"/>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시멘트"/>
      <sheetName val="5.모델링"/>
      <sheetName val="금융구조검토"/>
      <sheetName val="삼성전기"/>
      <sheetName val="산근터빈"/>
      <sheetName val="xxxxxx"/>
      <sheetName val="구역화물"/>
      <sheetName val="공문갑지"/>
      <sheetName val="G2설비도급"/>
      <sheetName val="21301동"/>
      <sheetName val="11"/>
      <sheetName val="주간기성"/>
      <sheetName val="직종인원"/>
      <sheetName val="일일총괄"/>
      <sheetName val="검사현황"/>
      <sheetName val="10"/>
      <sheetName val="부하"/>
      <sheetName val="Book2"/>
      <sheetName val="8"/>
      <sheetName val="견적서세부내용"/>
      <sheetName val="견적내용입력"/>
      <sheetName val="가설건물"/>
      <sheetName val="기둥"/>
      <sheetName val="공종별집계표(건축)"/>
      <sheetName val="기초공"/>
      <sheetName val="소비자가"/>
      <sheetName val="20관리비율"/>
      <sheetName val="49일위"/>
      <sheetName val="경비_원본"/>
      <sheetName val="입적표"/>
      <sheetName val="PKG"/>
      <sheetName val="Quantity"/>
      <sheetName val="??"/>
      <sheetName val="CONCRETE"/>
      <sheetName val="하도내역 (철콘)"/>
      <sheetName val="부안일위"/>
      <sheetName val="을지"/>
      <sheetName val="소일위대가코드표"/>
      <sheetName val="배수내역"/>
      <sheetName val="토적표"/>
      <sheetName val="맨홀수량집계"/>
      <sheetName val="h-013211-2"/>
      <sheetName val="공통부대비"/>
      <sheetName val="방음벽연장집계-여기까지만 출력"/>
      <sheetName val="구체"/>
      <sheetName val="중기비"/>
      <sheetName val="포장절단"/>
      <sheetName val="9609Aß"/>
      <sheetName val="업무계획1"/>
      <sheetName val="자"/>
      <sheetName val="노"/>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세부내역서"/>
      <sheetName val="_x0000__x0008__x0000__x0004__x0000_"/>
      <sheetName val="ࠀ฀ࠀ؀ԀЀԀ̀"/>
      <sheetName val="우수"/>
      <sheetName val="Du toan"/>
      <sheetName val="Keothep"/>
      <sheetName val="Re-bar"/>
      <sheetName val="B"/>
      <sheetName val="동원인원산출"/>
      <sheetName val="2차선환산길이"/>
      <sheetName val="UB2"/>
      <sheetName val="WEIGHT_LIST"/>
      <sheetName val="산#2-1_(2)"/>
      <sheetName val="전계가"/>
      <sheetName val="2월가격표-ESG-1월"/>
      <sheetName val="G.R300경비"/>
      <sheetName val="관급"/>
      <sheetName val="공사종류(참고)"/>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TRE TABLE"/>
      <sheetName val="장비 (2)"/>
      <sheetName val="지수적용공사비내역서"/>
      <sheetName val="SANBAISU"/>
      <sheetName val="DHEQSUPT"/>
      <sheetName val="건축원가계산서"/>
      <sheetName val="냉매배관"/>
      <sheetName val="드레인"/>
      <sheetName val="기타"/>
      <sheetName val="터널길이별 m당 단가"/>
      <sheetName val="TOWER 12TON"/>
      <sheetName val="TOWER 10TON"/>
      <sheetName val="A-TYPE 단위수량"/>
      <sheetName val="L형옹벽(key)"/>
      <sheetName val="계산결과(출력하지말것)"/>
      <sheetName val="변수값"/>
      <sheetName val="중기상차"/>
      <sheetName val="AS복구"/>
      <sheetName val="중기터파기"/>
      <sheetName val="순환펌프"/>
      <sheetName val="저수조"/>
      <sheetName val="급,배기팬"/>
      <sheetName val="급탕순환펌프"/>
      <sheetName val="AH-1 "/>
      <sheetName val="OHU"/>
      <sheetName val="관급자재㧈_x0014_冈"/>
      <sheetName val="일위목록"/>
      <sheetName val="플랜트 설치"/>
      <sheetName val="유림총괄"/>
      <sheetName val="아산추가1220"/>
      <sheetName val="명세서"/>
      <sheetName val="1.1서버도입"/>
      <sheetName val="동원(3-"/>
      <sheetName val="경제성분석"/>
      <sheetName val="비교1"/>
      <sheetName val="부표총괄"/>
      <sheetName val="0217상가미분양자산"/>
      <sheetName val="현장명령서"/>
      <sheetName val="확인서"/>
      <sheetName val="수원공공사비"/>
      <sheetName val="95D"/>
      <sheetName val="94D"/>
      <sheetName val="list price"/>
      <sheetName val="유림콘도"/>
      <sheetName val="공사비산출내역"/>
      <sheetName val="전체수량집계"/>
      <sheetName val="도장수량⿞陂_x0000_"/>
      <sheetName val="전체수⿞陂"/>
      <sheetName val="도장수량䀀⽎陂_x0000_"/>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태화42 "/>
      <sheetName val="토목공사"/>
      <sheetName val="단가표"/>
      <sheetName val="공정data"/>
      <sheetName val="우수공사"/>
      <sheetName val="96보완계획7_12"/>
      <sheetName val="96보완계획7.12"/>
      <sheetName val="SRC-B3U2"/>
      <sheetName val="3.바닥판설계"/>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UB Beam Box-up"/>
      <sheetName val="Rate"/>
      <sheetName val="DOOR&amp;WINDOW"/>
      <sheetName val="급여명세서"/>
      <sheetName val="급여등록"/>
      <sheetName val="48전력선로일위"/>
      <sheetName val="J형측구단위수량"/>
      <sheetName val="우수공총괄수량집계"/>
      <sheetName val="sort"/>
      <sheetName val="현장관리비_瓈¼甌¼헾"/>
      <sheetName val="산근"/>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영업3"/>
      <sheetName val="철콘"/>
      <sheetName val="95삼성급(본사)"/>
      <sheetName val="신표지1"/>
      <sheetName val="공사비"/>
      <sheetName val="VXXXXX"/>
      <sheetName val="연도별cash"/>
      <sheetName val="Basisdatei"/>
      <sheetName val="대운산출"/>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단가비교"/>
      <sheetName val="상행-교대(_x0000__x0000__x0005__x0000_틀Ȝ"/>
      <sheetName val="시멘트 및 골재량산출"/>
      <sheetName val="도장수량᠘轒頀"/>
      <sheetName val="도장수량砐⼵、倩"/>
      <sheetName val="도장수량Ќၬ0_x0000_"/>
      <sheetName val="도장수량Ѐ/_x0000_"/>
      <sheetName val="도장수량㠐_xdb33_瀀겷"/>
      <sheetName val="도장수량Ї६0_x0000_"/>
      <sheetName val="도장수량Ђ佬0_x0000_"/>
      <sheetName val="도장수량Ћ牬0_x0000_"/>
      <sheetName val="전체수량Ђ牬"/>
      <sheetName val="도장수량砗伳_x0000_㢠"/>
      <sheetName val="도장수량Ј_xd86c_/_x0000_"/>
      <sheetName val="도장수량ࠚ꼴퀀옋"/>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노무산출"/>
      <sheetName val="정산내역서"/>
      <sheetName val="은_x0000_"/>
      <sheetName val="N賃率-職"/>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계약전체U_x0000_Ԁ"/>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토목변경"/>
      <sheetName val="광계통도 기입양식(기입후 Sheet숨기기)"/>
      <sheetName val="발주내역"/>
      <sheetName val="04.설변내역서"/>
      <sheetName val="대갑기성내역"/>
      <sheetName val="1공구_건정토건__x0000__x0000_"/>
      <sheetName val="EQUIP_LIST룕"/>
      <sheetName val="EQUIP_LISTⷕ"/>
      <sheetName val="EQUIP_LIST䣕"/>
      <sheetName val="허용전류_′近丂"/>
      <sheetName val="동원·_x0000__x0000_"/>
      <sheetName val="동원×"/>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내역전기"/>
      <sheetName val="2공구수량"/>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단가산출서"/>
      <sheetName val="노무비(전지2기)"/>
      <sheetName val="수목데이타 "/>
      <sheetName val="실행갑지"/>
      <sheetName val="중곡동"/>
      <sheetName val="결제방"/>
      <sheetName val="2연_x0000_́"/>
      <sheetName val="납부서"/>
      <sheetName val="[EUL.XLS]전체수ḱ텭/"/>
      <sheetName val="[EUL.XLS]전체수ḱ푭/"/>
      <sheetName val="[EUL.XLS]전체수량/_x0000_"/>
      <sheetName val="[EUL.XLS]도장수량猀ﱭ/_x0000_"/>
      <sheetName val="[EUL.XLS]도장수猱ﱭ/_x0000_倀"/>
      <sheetName val="1,2공구원가계산"/>
      <sheetName val="1,2공구원가계산쿱"/>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백호우계수"/>
      <sheetName val="20_x0000_"/>
      <sheetName val="주거래인적사항"/>
      <sheetName val="_x0000__x0008__x0000__x0004__x0"/>
      <sheetName val="EACT10"/>
      <sheetName val="MEXICO-C"/>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도장수량က"/>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8공구 강재 수량"/>
      <sheetName val="상행-교대("/>
      <sheetName val="도장수량砗伳"/>
      <sheetName val="도장수량접켴"/>
      <sheetName val="계약전체U"/>
      <sheetName val="[EUL.XLS][EUL.XLS]도장수猱ﱭ/"/>
      <sheetName val="부재력정리"/>
      <sheetName val="H=4.0M"/>
      <sheetName val="경비산출"/>
      <sheetName val="수량산출Ü_x0000_䰀_xde75_"/>
      <sheetName val="수량산출ԯ_x0000_缀_x0000_"/>
      <sheetName val="허용전류_ê_x0000_Ԁ"/>
      <sheetName val="수입"/>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1공구_x0005__x0000__x0000__x0000_"/>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매뉴얼"/>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20o销_x0000_"/>
      <sheetName val="20Y_x0000__x0000__x0000_"/>
      <sheetName val="20剙_x0010__x0000__x0000_"/>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총Ć??"/>
      <sheetName val="총Ć_x0000__x0000_"/>
      <sheetName val="UEC영화관본공사내역"/>
      <sheetName val="SCOPE OF WORK"/>
      <sheetName val="Sàn T1"/>
      <sheetName val="Lỗ thông gió"/>
      <sheetName val="NOTE"/>
      <sheetName val="131COMP"/>
      <sheetName val="POL6차-PIP怀꿟세"/>
      <sheetName val="우각부보_x001f_"/>
      <sheetName val="음료赐㭯"/>
      <sheetName val="개화1°"/>
      <sheetName val="2연괂警砀"/>
      <sheetName val="일위산출"/>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Div26_-_Elect"/>
      <sheetName val="BANG_TONG_HOP_(2)"/>
      <sheetName val="THCP_Lap_dat"/>
      <sheetName val="RAB_AR&amp;STR"/>
      <sheetName val="A1_CN"/>
      <sheetName val="Nhan_cong"/>
      <sheetName val="Thiet_bi"/>
      <sheetName val="Vat_tu"/>
      <sheetName val="DM_ChiPhi"/>
      <sheetName val="May_TC"/>
      <sheetName val="Bang_KL"/>
      <sheetName val="TH_Kinh_phi"/>
      <sheetName val="M1-XL-1b_KLthep"/>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RAB_AR&amp;STR1"/>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RAB_AR&amp;STR2"/>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Bang_KL1"/>
      <sheetName val="TONG_HOP_VL-NC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Du_toan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Bang_KL2"/>
      <sheetName val="TONG_HOP_VL-NC2"/>
      <sheetName val="MH_RATE2"/>
      <sheetName val="DM_60611"/>
      <sheetName val="DG_thep_ma_kem1"/>
      <sheetName val="Lcau_-_Lxuc2"/>
      <sheetName val="CT_vat_lieu1"/>
      <sheetName val="Equip_1"/>
      <sheetName val="A1_CN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지구단위계획"/>
      <sheetName val="인원계획-미화"/>
      <sheetName val="요약&amp;결과"/>
      <sheetName val="투찰가"/>
      <sheetName val="터파기"/>
      <sheetName val="배수유공블䣾"/>
      <sheetName val="정산서"/>
      <sheetName val="106C03曐ɀ"/>
      <sheetName val="집계내역서(가압 ㍚"/>
      <sheetName val="[EUL.XLS]도장수猱ﱭ/"/>
      <sheetName val="2연"/>
      <sheetName val="허용전류_ê"/>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KE3p_1"/>
      <sheetName val="TH_VL,_NC,_DDHT_Thanhphuoc1"/>
      <sheetName val="CHITIET_VL-NC1"/>
      <sheetName val="Div26_-_Elect1"/>
      <sheetName val="BANG_TONG_HOP_(2)1"/>
      <sheetName val="THCP_Lap_dat1"/>
      <sheetName val="Nhan_cong1"/>
      <sheetName val="Thiet_bi1"/>
      <sheetName val="Vat_tu1"/>
      <sheetName val="DM_ChiPhi1"/>
      <sheetName val="May_TC1"/>
      <sheetName val="TH_Kinh_phi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KE3p_2"/>
      <sheetName val="TH_VL,_NC,_DDHT_Thanhphuoc2"/>
      <sheetName val="CHITIET_VL-NC2"/>
      <sheetName val="Div26_-_Elect2"/>
      <sheetName val="BANG_TONG_HOP_(2)2"/>
      <sheetName val="THCP_Lap_dat2"/>
      <sheetName val="Nhan_cong2"/>
      <sheetName val="Thiet_bi2"/>
      <sheetName val="Vat_tu2"/>
      <sheetName val="DM_ChiPhi2"/>
      <sheetName val="May_TC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설曘"/>
      <sheetName val="현장관리비__x0000__x0000_Ā_x0000__x0005_"/>
      <sheetName val="1공구산출내_x0000__x0000_"/>
      <sheetName val="총괄간_x0000_"/>
      <sheetName val="노상장99.3"/>
      <sheetName val="40洂书"/>
      <sheetName val="1_x0002__x0000__x000c__x0000__x0000_"/>
      <sheetName val="해운대V-B"/>
      <sheetName val="주요가정"/>
      <sheetName val="손익집계(공장별)"/>
      <sheetName val="방음벽기초"/>
      <sheetName val="가로등수량수량"/>
      <sheetName val="형틀공사"/>
      <sheetName val="실행(표지,갑,을)"/>
      <sheetName val="일반부표"/>
      <sheetName val="정보"/>
      <sheetName val="평3"/>
      <sheetName val="전기실-1"/>
      <sheetName val="효율표"/>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입력값"/>
      <sheetName val="설계기준 및 하중계산"/>
      <sheetName val="철거현황"/>
      <sheetName val="품ꢀ᠞_x0000_"/>
      <sheetName val="품_x0002__x0000_莨"/>
      <sheetName val="품밽 ဠ"/>
      <sheetName val="품밽V⇠"/>
      <sheetName val="POL6차¤_x0000_Ԁ_x0000_耀顔ḯ"/>
      <sheetName val="woo_x0000__x0000__x0005__x0000_뇀"/>
      <sheetName val="woo_x0000__x0000__x0005__x0000_몀"/>
      <sheetName val="woo_x0000__x0000__x0005__x0000_낀"/>
      <sheetName val="woo_x0000__x0000__x0005__x0000_ᐰ"/>
      <sheetName val="woo_x0000__x0000__x0005__x0000_៰"/>
      <sheetName val="tggwan(_x0000__x0000_Ԁ_x0000_"/>
      <sheetName val="NET ALL (M)"/>
      <sheetName val="현장별"/>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구분표"/>
      <sheetName val="허용전류_裪选"/>
      <sheetName val="허용전류_䃪氼᠝"/>
      <sheetName val="제출내_x0000__x0000_Ā_x0000__x0005_"/>
      <sheetName val="9Ԁ_x0000_缀"/>
      <sheetName val="PAINT (2)"/>
      <sheetName val="6공구(당초_x0000_"/>
      <sheetName val="인원투입계획"/>
      <sheetName val="경상비내역"/>
      <sheetName val="부대비내역"/>
      <sheetName val="PROCURE"/>
      <sheetName val="Tenants"/>
      <sheetName val="도장수량怀㿞ힽ_x0000_"/>
      <sheetName val="도장수량ꀍ㑰0_x0000_"/>
      <sheetName val="동원(堓ᬳ"/>
      <sheetName val="도장수량ꀂ坰0_x0000_"/>
      <sheetName val="도장수량ꀂ텰/_x0000_"/>
      <sheetName val="도장수량ꀀ濡쏴_x0000_"/>
      <sheetName val="동원(؀_x0001_"/>
      <sheetName val="도장수량ꀀ㍰0_x0000_"/>
      <sheetName val="도장수량؀_x0001__x0000__x0000_"/>
      <sheetName val="도장수량ꀏᡰ0_x0000_"/>
      <sheetName val="동원(ꀍ왰"/>
      <sheetName val="동원(ꀉ왰"/>
      <sheetName val="도장수량젓༴윱"/>
      <sheetName val="동원(렗_xd838_"/>
      <sheetName val="동원(研伶"/>
      <sheetName val="도장수량砖伶_x0000_曧"/>
      <sheetName val="동원(ꀔ퍰"/>
      <sheetName val="동원(ꀈ䩰"/>
      <sheetName val="동원(ꀈ"/>
      <sheetName val="동원(ꀐ⹰"/>
      <sheetName val="도장수량ꀃ灰0_x0000_"/>
      <sheetName val="도장수량　辌䒓_x0000_"/>
      <sheetName val="도장수량䠏霳䠀댊"/>
      <sheetName val="동원(젬漶"/>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ꀍ葰0_x0000_"/>
      <sheetName val="동원(ꀂ葰"/>
      <sheetName val="도장수량⠲來倀⁏"/>
      <sheetName val="도장수량䠌輶栀＂"/>
      <sheetName val="도장수량⠐辈ך"/>
      <sheetName val="도장수량䠒輶瀀㬎"/>
      <sheetName val="도장수량켴瀀膧"/>
      <sheetName val="동원(᠘碌"/>
      <sheetName val="도장수량ꀊ豰/_x0000_"/>
      <sheetName val="동원(뎆"/>
      <sheetName val="동원(ꀉ镰"/>
      <sheetName val="동원(ꀢ镰"/>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일반공ఀ"/>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수량산출Ü"/>
      <sheetName val="1공구_x0005_"/>
      <sheetName val="1_x0002_"/>
      <sheetName val="Personnel"/>
      <sheetName val="예산대비"/>
      <sheetName val="시행후면적"/>
      <sheetName val="1차분계약내역"/>
      <sheetName val="1차분계약내역ɡ"/>
      <sheetName val="1차분계약내역"/>
      <sheetName val="데이터유효성"/>
      <sheetName val="옥룡잡비"/>
      <sheetName val="중기사용료목록"/>
      <sheetName val="공종"/>
      <sheetName val="2차전체변경쌂瘅"/>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식재수량집계"/>
      <sheetName val="자재집계"/>
      <sheetName val="산출근거(지주목)"/>
      <sheetName val="2F 회의실견적(5_1賨࠭׃⾭_x0000_"/>
      <sheetName val="2F 회의실견적(5_1_x0000__x0000__x0005__x0000_鍐"/>
      <sheetName val="허용지지력"/>
      <sheetName val="외천교"/>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동원(堐娵"/>
      <sheetName val="동원(ꀈ牰"/>
      <sheetName val="도장수량ꀈ酰/_x0000_"/>
      <sheetName val="동원(ꀂ酰"/>
      <sheetName val="도장수량᠑ᔴခ"/>
      <sheetName val="도장수량䠕㌺蠁㨿"/>
      <sheetName val="동원(뤳"/>
      <sheetName val="상행-교대(A1-A횸ʉ"/>
      <sheetName val="동원(_x0000_脀"/>
      <sheetName val="허용전류-IEC_DA读ꀎ"/>
      <sheetName val="골재산출"/>
      <sheetName val="1공구산출내역낳"/>
      <sheetName val="2F 회의실견적(5_1"/>
      <sheetName val="산출2-기_x0000_ጚȿ"/>
      <sheetName val="기존단가 (2)"/>
      <sheetName val="문의೶콃"/>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woo_x0000__x0000__x0000__x0000_Ⳁ"/>
      <sheetName val="tggwan(_x0000__x0000__x0005__x0000_"/>
      <sheetName val="woo_x0000__x0000__x0005__x0000_"/>
      <sheetName val="woo_x0000__x0000__x0005__x0000_푰"/>
      <sheetName val="woo_x0000__x0000__x0005__x0000_"/>
      <sheetName val="tggwan(ၒ_x0000__x0000__x0000_"/>
      <sheetName val="일ꗝ1푘"/>
      <sheetName val="일Ȍ_x0000_釈"/>
      <sheetName val="woo"/>
      <sheetName val="tggwan("/>
      <sheetName val="제출내"/>
      <sheetName val="pier(각형)"/>
      <sheetName val="기초입력 DATA"/>
      <sheetName val="L형옹벽"/>
      <sheetName val="산#3-"/>
      <sheetName val="수문일위1"/>
      <sheetName val="04변경-상하朌"/>
      <sheetName val="총사업비검토 총괄"/>
      <sheetName val="예정(l쐀"/>
      <sheetName val="예정(l᠀"/>
      <sheetName val="EP0618"/>
      <sheetName val="1.설계기준"/>
      <sheetName val="산출_xd80d_佋_xd800_斂"/>
      <sheetName val="SAKUB"/>
      <sheetName val="20䢬"/>
      <sheetName val="전체내역서"/>
      <sheetName val="당_x0000_"/>
      <sheetName val="1차분증̅"/>
      <sheetName val="덕전리"/>
      <sheetName val="대부예산서"/>
      <sheetName val="P.M 별"/>
      <sheetName val="도급,하도급 예정금액"/>
      <sheetName val="원가계산서(1공구)"/>
      <sheetName val="부대"/>
      <sheetName val="1차분계약내역_x0000_"/>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대비표"/>
      <sheetName val="설비집계"/>
      <sheetName val="FANDBS"/>
      <sheetName val="GRDATA"/>
      <sheetName val="SHAFTDBSE"/>
      <sheetName val="BM_LIST(2)"/>
      <sheetName val="공통토목건축"/>
      <sheetName val="G2건축도급"/>
      <sheetName val="검토갑"/>
      <sheetName val="내역집계 "/>
      <sheetName val="현장관리비_"/>
      <sheetName val="구ԯ_x0000_缀"/>
      <sheetName val="기본사항"/>
      <sheetName val="허용전류_IEC DM鐀"/>
      <sheetName val="Joinery works"/>
      <sheetName val="COST-EST LTI P5C"/>
      <sheetName val="GENERAL REQUIREMENTS"/>
      <sheetName val="Parem"/>
      <sheetName val="barchart"/>
      <sheetName val="RAB_AR&amp;STR5"/>
      <sheetName val="Bang_KL4"/>
      <sheetName val="TONG_HOP_VL-NC4"/>
      <sheetName val="M1-XL-1b_KLthep2"/>
      <sheetName val="KLDT_DIEN2"/>
      <sheetName val="Dinh_muc_CP_KTCB_khac2"/>
      <sheetName val="Bảng_KLHT1"/>
      <sheetName val="RC_WORK1"/>
      <sheetName val="M2__FIRE_FIGHTING_SYSTEM_V11"/>
      <sheetName val="M3__FIRE_ALARM_SYSTEM_V11"/>
      <sheetName val="SCOPE_OF_WORK1"/>
      <sheetName val="Sàn_T11"/>
      <sheetName val="Lỗ_thông_gió1"/>
      <sheetName val="Electrical_Works1"/>
      <sheetName val="H_T__INCOMING_SYSTEM1"/>
      <sheetName val="UNIT_PRICE2"/>
      <sheetName val="NSA_fr_Revit2"/>
      <sheetName val="PU_ITALY_7"/>
      <sheetName val="TH_DZ357"/>
      <sheetName val="Tro_giup7"/>
      <sheetName val="DON_GIA_TRAM_(3)5"/>
      <sheetName val="chi_tiet_TBA5"/>
      <sheetName val="chi_tiet_C5"/>
      <sheetName val="DON_GIA_CAN_THO7"/>
      <sheetName val="Customize_Your_Purchase_Order5"/>
      <sheetName val="CHITIET_VL-NC-TT_-1p5"/>
      <sheetName val="CHITIET_VL-NC-TT-3p4"/>
      <sheetName val="TONG_HOP_VL-NC_TT5"/>
      <sheetName val="KPVC-BD_5"/>
      <sheetName val="HĐ_ngoài4"/>
      <sheetName val="XT_Buoc_34"/>
      <sheetName val="dongia_(2)4"/>
      <sheetName val="7606_DZ5"/>
      <sheetName val="Don_gia_chi_tiet5"/>
      <sheetName val="project_management4"/>
      <sheetName val="Adix_A4"/>
      <sheetName val="S-curve_4"/>
      <sheetName val="REINF_4"/>
      <sheetName val="Rates_20094"/>
      <sheetName val="So_doi_chieu_LC4"/>
      <sheetName val="MAIN_GATE_HOUSE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MH_RATE4"/>
      <sheetName val="DM_60613"/>
      <sheetName val="DG_thep_ma_kem3"/>
      <sheetName val="Lcau_-_Lxuc4"/>
      <sheetName val="CT_vat_lieu3"/>
      <sheetName val="Equip_3"/>
      <sheetName val="Đầu_vào3"/>
      <sheetName val="Chi_tiet_XD_TBA3"/>
      <sheetName val="Trạm_biến_áp3"/>
      <sheetName val="Đơn_Giá_3"/>
      <sheetName val="CT-0_4KV3"/>
      <sheetName val="Chenh_lech_vat_tu3"/>
      <sheetName val="Diện_tích3"/>
      <sheetName val="1_Khái_toán3"/>
      <sheetName val="TONG_HOP_T5_19983"/>
      <sheetName val="KL_Chi_tiết_Xây_tô3"/>
      <sheetName val="DG_DZ3"/>
      <sheetName val="DG_TBA3"/>
      <sheetName val="07Base_Cost3"/>
      <sheetName val="rate_material3"/>
      <sheetName val="Chi_tiet_KL3"/>
      <sheetName val="Tổng_hợp_KL3"/>
      <sheetName val="Xay_lapduongR33"/>
      <sheetName val="04_-_XUONG_DET_B3"/>
      <sheetName val="Bill_1_Quy_dinh_chung3"/>
      <sheetName val="1_R18_BF3"/>
      <sheetName val="6_External_works-R183"/>
      <sheetName val="Phan_khai_KLuong3"/>
      <sheetName val="_033"/>
      <sheetName val="chieu_day_san3"/>
      <sheetName val="Podium_Concrete_Works3"/>
      <sheetName val="KLCT-_TOWER3"/>
      <sheetName val="KLCT-_PODIUM3"/>
      <sheetName val="Gia_thanh_chuoi_su3"/>
      <sheetName val="Tiep_dia3"/>
      <sheetName val="Don_gia_vung_III-Can_Tho3"/>
      <sheetName val="Area_Cal3"/>
      <sheetName val="Elect_(3)3"/>
      <sheetName val="Bond_수수료_계산_포맷3"/>
      <sheetName val="PAGE_13"/>
      <sheetName val="EIRR&gt;_23"/>
      <sheetName val="DM_673"/>
      <sheetName val="Đầu_tư3"/>
      <sheetName val="Project_Data3"/>
      <sheetName val="Data_Input3"/>
      <sheetName val="6787CWFASE2CASE2_00_xls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Vat_tu_XD3"/>
      <sheetName val="Tower_-_Concrete_Works3"/>
      <sheetName val="Bill-04_ket_cau_thap-_UNI3"/>
      <sheetName val="Loại_Vật_tư3"/>
      <sheetName val="TH_Vat_tu3"/>
      <sheetName val="dg_tphcm3"/>
      <sheetName val="T_KÊ_K_CẤU3"/>
      <sheetName val="Bill_01_-_CTN3"/>
      <sheetName val="Bill_2_2_Villa_2_beds3"/>
      <sheetName val="4_PTDG3"/>
      <sheetName val="A1,_May3"/>
      <sheetName val="Vat_lieu3"/>
      <sheetName val="Bang_trong_luong_rieng_thep3"/>
      <sheetName val="HÐ_ngoài4"/>
      <sheetName val="gia_cong_tac3"/>
      <sheetName val="Measure_13063"/>
      <sheetName val="Cước_VC_+_ĐM_CP_Tư_vấn3"/>
      <sheetName val="Hệ_số3"/>
      <sheetName val="DETAIL_2"/>
      <sheetName val="GV1-D13_(Casement_door)3"/>
      <sheetName val="final_list_20053"/>
      <sheetName val="LV_data2"/>
      <sheetName val="ESTI_2"/>
      <sheetName val="Gia_vat_tu2"/>
      <sheetName val="CẤP_THOÁT_NƯỚC3"/>
      <sheetName val="TH_MTC2"/>
      <sheetName val="TH_N_Cong2"/>
      <sheetName val="THDT_goi_thau_TB3"/>
      <sheetName val="Tien_do_TV3"/>
      <sheetName val="Harga_ME_3"/>
      <sheetName val="Analisa_Gabungan3"/>
      <sheetName val="_Bill_5-Earthing_2_-_Add_Works2"/>
      <sheetName val="bridge_#_13"/>
      <sheetName val="Isolasi_Luar_Dalam3"/>
      <sheetName val="Isolasi_Luar3"/>
      <sheetName val="KL_san_lap2"/>
      <sheetName val="Chi_tiet2"/>
      <sheetName val="Chenh_lech_ca_may2"/>
      <sheetName val="TLg_CN&amp;Laixe2"/>
      <sheetName val="TLg_CN&amp;Laixe_(2)2"/>
      <sheetName val="TLg_Laitau2"/>
      <sheetName val="TLg_Laitau_(2)2"/>
      <sheetName val="Bang_3_Chi_tiet_phan_Dz2"/>
      <sheetName val="KHOI_LUONG2"/>
      <sheetName val="Equipment_list_(PAC)2"/>
      <sheetName val="TINH_KHOI_LUONG2"/>
      <sheetName val="DATA_BASE2"/>
      <sheetName val="BẢNG_KHỐI_LƯỢNG_TỔNG_HỢP2"/>
      <sheetName val="Buy_vs__Lease_Car3"/>
      <sheetName val="CP_Khac_cuoc_VC2"/>
      <sheetName val="Budget_Code2"/>
      <sheetName val="CTKL_KTX_HT2"/>
      <sheetName val="HVAC_BLOCK_B42"/>
      <sheetName val="PRE_(E)2"/>
      <sheetName val="2_Chiet_tinh2"/>
      <sheetName val="subcon_sched2"/>
      <sheetName val="NHÀ_NHẬP_LIỆU2"/>
      <sheetName val="MÓNG_SILO2"/>
      <sheetName val="Tong_du_toan2"/>
      <sheetName val="Bill_2_-_ketcau2"/>
      <sheetName val="Chi_tiet_lan_can2"/>
      <sheetName val="13-Cốt_thép_(10mm&lt;D≤18mm)_FO162"/>
      <sheetName val="du_lieu_du_toan2"/>
      <sheetName val="BOQ_THAN2"/>
      <sheetName val="DL_ĐẦU_VÀO2"/>
      <sheetName val="KL_LĐ-_CÁP_ĐIỆN2"/>
      <sheetName val="KL_LĐ-BUSWAY2"/>
      <sheetName val="KL_LĐ-TỦ_ĐIỆN2"/>
      <sheetName val="Data-Lắp_đèn,_ổ_cắm_căn_hộ2"/>
      <sheetName val="GTTT_PL_022"/>
      <sheetName val="GTTT_PL22"/>
      <sheetName val="KL_LĐ_CS_SỰ_CỐ_(k_in)2"/>
      <sheetName val="KL_LĐ_TỦ_ĐIỆN_(k_in)2"/>
      <sheetName val="KL_TỦ_ĐIỆN_MSB2"/>
      <sheetName val="KL_LĐ_CÁP_ĐIỆN2"/>
      <sheetName val="KL_LĐ-_BUSWAY2"/>
      <sheetName val="KL_LĐ-_PHẦN_HẦM,_KHỐI_ĐẾ,_HL2"/>
      <sheetName val="KL-HÀNH_LANG2"/>
      <sheetName val="KL-Lap_dat-M_(k_in)2"/>
      <sheetName val="KL-TEST-M_(k_in)2"/>
      <sheetName val="KL-Lap_dat-D2"/>
      <sheetName val="Check_list_tháp_D_(k_in)2"/>
      <sheetName val="Check_list_tháp_M(k_in)2"/>
      <sheetName val="đối_soát_vật_tư2"/>
      <sheetName val="Main_Cable_2"/>
      <sheetName val="Scorp_of_Work2"/>
      <sheetName val="CPC_2T2"/>
      <sheetName val="TH_(Daikin)2"/>
      <sheetName val="_BILL_2_1_E-ELV-THO2"/>
      <sheetName val="_BILL_2_2_E-ELV-HT2"/>
      <sheetName val="CT_tu_EDHP2"/>
      <sheetName val="BIIL_3_1_PS-THO2"/>
      <sheetName val="BIIL_3_1_PS-HT2"/>
      <sheetName val="BILL_4_ACMV-THO_2"/>
      <sheetName val="BILL_4_ACMV-HT_2"/>
      <sheetName val="_BILL_5_FA-FA_-_THO__2"/>
      <sheetName val="_BILL_5_FA-FA_-_HT__2"/>
      <sheetName val="Gia_tudien2"/>
      <sheetName val="Code_NC2"/>
      <sheetName val="TH_(Toshiba)2"/>
      <sheetName val="BILL_4_ACMV-HT__(Toshiba)2"/>
      <sheetName val="Hao_hut,_CK2"/>
      <sheetName val="TH_CPTC2"/>
      <sheetName val="CT_gio_m22"/>
      <sheetName val="DMVL,_CK2"/>
      <sheetName val="Sum_material2"/>
      <sheetName val="Ree_Hvac-Condotel2"/>
      <sheetName val="Sigma_HVAC-Condotel2"/>
      <sheetName val="Techgel_Condotel_-_HVAC2"/>
      <sheetName val="Unicon_Condotel_-_HVAC2"/>
      <sheetName val="Ree_P&amp;D-Condotel2"/>
      <sheetName val="Sigma_CTN-CONDOTEL2"/>
      <sheetName val="Techgel_Condotel_-_CTN2"/>
      <sheetName val="Unicon__Condotel_-_CTN2"/>
      <sheetName val="MTO_REV_2(ARMOR)1"/>
      <sheetName val="07_2019_HC1"/>
      <sheetName val="NHAN_SU_CAC_CONG_TRINH1"/>
      <sheetName val="BANG_CHAM_CONG_VAN_PHONG1"/>
      <sheetName val="CHAM_CONG_TRUC_VE_SINH1"/>
      <sheetName val="TÍNH_TOÁN_KHỐI_LƯỢNG_P61"/>
      <sheetName val="Dầm_-4_7m1"/>
      <sheetName val="Scheme_B_Estimate_1"/>
      <sheetName val="Bang_TH1"/>
      <sheetName val="TINH_GIA_-_SAN_XUAT_Vertico1"/>
      <sheetName val="CONSOIDATE_41"/>
      <sheetName val="CONSOIDATE_21"/>
      <sheetName val="NET_ALL_(M)"/>
      <sheetName val="C_A02_-_Confirmations1"/>
      <sheetName val="3-PTDGT8_1"/>
      <sheetName val="4-PTDG_(T2)1"/>
      <sheetName val="4-PTDG_(T1)1"/>
      <sheetName val="HRG_BHN1"/>
      <sheetName val="Slim_2_cánh_&amp;_2_vách"/>
      <sheetName val="dtct_cong"/>
      <sheetName val="Breakdown_(B)"/>
      <sheetName val="CP_Du_phong1"/>
      <sheetName val="THCP_xay_dung1"/>
      <sheetName val="Tong_hop_kinh_phi1"/>
      <sheetName val="phân_tích_hiệu_quả"/>
      <sheetName val="Tổng_kê"/>
      <sheetName val="연결분개(거래_Ʉ1"/>
      <sheetName val="4_3_Scope_of_work_1"/>
      <sheetName val="B3A_-_TOWER_A"/>
      <sheetName val="MEP_Detail"/>
      <sheetName val="Thuc_thanh"/>
      <sheetName val="Main_Feeder"/>
      <sheetName val="PE_Wire"/>
      <sheetName val="CP_QLDA"/>
      <sheetName val="B_1_-_CT_PVQTTC"/>
      <sheetName val="Chi_phi_khac_4_3KH-CP"/>
      <sheetName val="items_left"/>
      <sheetName val="Joinery_works"/>
      <sheetName val="RC_fin"/>
      <sheetName val="[EUL_XLS]도장수량쌀䄅/"/>
      <sheetName val="[EUL_XLS]도장수량쌈㈅/"/>
      <sheetName val="[EUL_XLS]도장수량쌀㈅/"/>
      <sheetName val="[EUL_XLS]도장수량퀂/"/>
      <sheetName val="[EUL_XLS]동원(/"/>
      <sheetName val="[EUL_XLS]도장수량츆鱪/"/>
      <sheetName val="[EUL_XLS]도장수량츂鑪/"/>
      <sheetName val="[EUL_XLS]도장수량/"/>
      <sheetName val="COST-EST_LTI_P5C"/>
      <sheetName val="pp3p_"/>
      <sheetName val="문의_x0018__x0000_"/>
      <sheetName val="문의_x0018_簀"/>
      <sheetName val="40단領།׃⼲"/>
      <sheetName val="40단׃⽼_x0000__x0000_"/>
      <sheetName val="40단_x0010__x0000_㟠၎"/>
      <sheetName val="40단׃⾗_x0000__x0000_"/>
      <sheetName val="1공구산출내역_x0000_"/>
      <sheetName val="6동"/>
      <sheetName val="TIE-IN"/>
      <sheetName val="도장수량က_x0000_蠀슱"/>
      <sheetName val="도장수량ꀉ끰/_x0000_"/>
      <sheetName val="도장수량ꀂ끰/_x0000_"/>
      <sheetName val="도장수량_xd814_輷倀ⴈ"/>
      <sheetName val="동원(렚辉"/>
      <sheetName val="도장수량ꀂ푰/_x0000_"/>
      <sheetName val="동원(ꀈ데"/>
      <sheetName val="동원(ꀑ剰"/>
      <sheetName val="도장수량ꀃ籰0_x0000_"/>
      <sheetName val="주요 자재 집계표 (2)"/>
      <sheetName val="품밽ċ繠"/>
      <sheetName val="공종별집계퀂"/>
      <sheetName val="2차전체변경예_x0000_"/>
      <sheetName val="TYÞ᐀z_x0000_"/>
      <sheetName val="9Ԁ"/>
      <sheetName val="1차분계약내역ﱻ"/>
      <sheetName val="방배동내역_ၒ_x0000__x0000__x0000__x0000_"/>
      <sheetName val="PriceSummary"/>
      <sheetName val="tggwan(mac_x0000_"/>
      <sheetName val="물가변동_총_x0000__x0000__x0005_"/>
      <sheetName val="품_x0002_"/>
      <sheetName val="POL6차¤"/>
      <sheetName val="도장수량砖伶"/>
      <sheetName val="배수문"/>
      <sheetName val="1,2공구원가계산"/>
      <sheetName val="1,2공구원가계산"/>
      <sheetName val="현장관리비_헾⽊_x0005__x0000_"/>
      <sheetName val="현장관리비_鞸ď韼ď헾"/>
      <sheetName val="수목표준_x0000_͐"/>
      <sheetName val="부재치수입력"/>
      <sheetName val="도장수량ࠒ伷_xd800_욒"/>
      <sheetName val="재고AR"/>
      <sheetName val="일위부표01"/>
      <sheetName val="SCHED1_x0000_Ԁ"/>
      <sheetName val="공통비(전체₼"/>
      <sheetName val="시재"/>
      <sheetName val="상행-교대(A1-A_x0010__x0000_"/>
      <sheetName val="상행-교대(A1-A׃⿫"/>
      <sheetName val="허용전류_IEC Dɍ_x0000_"/>
      <sheetName val="허용전류_IEC Dɍ_x0000_"/>
      <sheetName val="T__PROPOSAL_ELEC_345KV_EULJOO_2"/>
      <sheetName val="여과椂忶"/>
      <sheetName val="2002상반기노임기준"/>
      <sheetName val="가시설공사"/>
      <sheetName val="허용전류_IEC D⁍0"/>
      <sheetName val="허용전류_IEC Dꁍ0"/>
      <sheetName val="허용전류_IEC Dꡍ_xd8cf_9"/>
      <sheetName val="허용전류_IEC D桍_xd8d4_9"/>
      <sheetName val="허용전류_IEC D0"/>
      <sheetName val="허용전류_IEC D큍郏/"/>
      <sheetName val="허용전류_IEC DM簀陶"/>
      <sheetName val="허용전류_IEC D롍۠渃"/>
      <sheetName val="허용전류_IEC DM猱"/>
      <sheetName val="woo뇀"/>
      <sheetName val="woo몀"/>
      <sheetName val="woo낀"/>
      <sheetName val="wooᐰ"/>
      <sheetName val="woo៰"/>
      <sheetName val="설계기준_및_하중계산"/>
      <sheetName val="PAINT_(2)"/>
      <sheetName val="노상장99_3"/>
      <sheetName val="품莨"/>
      <sheetName val="품밽_ဠ"/>
      <sheetName val="20剙"/>
      <sheetName val="1"/>
      <sheetName val="제출내Ā"/>
      <sheetName val="도장수량؀"/>
      <sheetName val="동원(؀"/>
      <sheetName val="동원(렗"/>
      <sheetName val="Appendix_I(KBC2009_W)"/>
      <sheetName val="Appendix_II(KBC2009_E)"/>
      <sheetName val="Appendix_III"/>
      <sheetName val="1공구"/>
      <sheetName val="woo"/>
      <sheetName val="woo푰"/>
      <sheetName val="woo"/>
      <sheetName val="Luong+may"/>
      <sheetName val="Cash Flow"/>
      <sheetName val="Yield"/>
      <sheetName val="Analisa Upah &amp; Bahan Plum"/>
      <sheetName val="FACTOR"/>
      <sheetName val="HRSG SMALL07220"/>
      <sheetName val="예정공정(2차분_x0000_"/>
      <sheetName val="배수유공블ᣉ"/>
      <sheetName val="1,2공구원가계산_x0000_"/>
      <sheetName val="1,2공구원가계산က"/>
      <sheetName val="동원ე玐刬"/>
      <sheetName val="아파트"/>
      <sheetName val="도장수량렒"/>
      <sheetName val="산출2-기"/>
      <sheetName val="일Ȍ"/>
      <sheetName val="구ԯ"/>
      <sheetName val="TON 56"/>
      <sheetName val="TON_56"/>
      <sheetName val="도장수량퀂_"/>
      <sheetName val="도장수량_"/>
      <sheetName val="취합표"/>
      <sheetName val="물량산출"/>
      <sheetName val="을-ATYPE"/>
      <sheetName val="화해(함평)"/>
      <sheetName val="화해(장성)"/>
      <sheetName val="부대시설"/>
      <sheetName val="Apt내역"/>
      <sheetName val="수정전-창호제외"/>
      <sheetName val="수정후-창호제외"/>
      <sheetName val="수정전-창호만"/>
      <sheetName val="수정후-창호만"/>
      <sheetName val="시점교대"/>
      <sheetName val="MYUN(MAC)"/>
      <sheetName val="도(내)"/>
      <sheetName val="B15"/>
      <sheetName val="B16"/>
      <sheetName val="B17"/>
      <sheetName val="B4-D3"/>
      <sheetName val="B8"/>
      <sheetName val="_EUL.XLS_전체수ḱ텭_"/>
      <sheetName val="_EUL.XLS_전체수ḱ푭_"/>
      <sheetName val="_EUL.XLS_전체수량_"/>
      <sheetName val="_EUL.XLS_도장수량猀ﱭ_"/>
      <sheetName val="_EUL.XLS_도장수猱ﱭ_"/>
      <sheetName val="_EUL.XLS_도장수량쌀䄅_"/>
      <sheetName val="_EUL.XLS_도장수량쌈㈅_"/>
      <sheetName val="_EUL.XLS_도장수량쌀㈅_"/>
      <sheetName val="_EUL.XLS_도장수량퀂_xde70__"/>
      <sheetName val="_EUL.XLS_동원(_"/>
      <sheetName val="_EUL.XLS_도장수량츆鱪_"/>
      <sheetName val="_EUL.XLS_도장수량츂鑪_"/>
      <sheetName val="_EUL.XLS_도장수량_xdf68__"/>
      <sheetName val="tuong"/>
      <sheetName val="THONG KE CAU KIEN"/>
      <sheetName val="FD"/>
      <sheetName val="GI"/>
      <sheetName val="EE (3)"/>
      <sheetName val="PAVEMENT"/>
      <sheetName val="TRAFFIC"/>
      <sheetName val="Areas"/>
      <sheetName val="(Main building) - Type C"/>
      <sheetName val="(Carport) - Type C"/>
      <sheetName val="(Main building) - 4BR"/>
      <sheetName val="(Fence) - Type C"/>
      <sheetName val="(Pool) - Type C"/>
      <sheetName val="(Landscape) - Type C"/>
      <sheetName val="(Pump room) - Type C"/>
      <sheetName val="(Carport) - 4BR"/>
      <sheetName val="(Fence) - 4BR"/>
      <sheetName val="(Pool) - 4BR"/>
      <sheetName val="(Landscape) - 4BR"/>
      <sheetName val="(Pump room) - 4BR"/>
      <sheetName val="Infrastructure"/>
      <sheetName val="학생내역"/>
      <sheetName val="tu"/>
      <sheetName val="MTC"/>
      <sheetName val="Schedule S-Curve (new scheme)"/>
      <sheetName val="TTTram"/>
      <sheetName val="GIAVLIEU"/>
      <sheetName val="Chi phi van chuyen"/>
      <sheetName val="Ref"/>
      <sheetName val="PhanTich"/>
      <sheetName val="Div10"/>
      <sheetName val="Div11"/>
      <sheetName val="Div12"/>
      <sheetName val="Div13"/>
      <sheetName val="Div2"/>
      <sheetName val="Div4"/>
      <sheetName val="Div5"/>
      <sheetName val="Div6"/>
      <sheetName val="Div7"/>
      <sheetName val="Div8"/>
      <sheetName val="Div9"/>
      <sheetName val="Ex-Rate"/>
      <sheetName val="Substation Column"/>
      <sheetName val="Land Dev't. Ph-1"/>
      <sheetName val="4-Lane bridge"/>
      <sheetName val="Hac.Lots"/>
      <sheetName val="Res.Lots"/>
      <sheetName val="Spine Road"/>
      <sheetName val="ASCEandUBC"/>
      <sheetName val="8.PILE  (돌출)"/>
      <sheetName val="UC"/>
      <sheetName val="COVERSHEET"/>
      <sheetName val="Rate Analysis"/>
      <sheetName val="Activity(new)"/>
      <sheetName val="Definitions"/>
      <sheetName val="FOOTING"/>
      <sheetName val="WORKSHEET"/>
      <sheetName val="마감물량"/>
      <sheetName val="schbhn"/>
      <sheetName val="schalt"/>
      <sheetName val="schtng"/>
      <sheetName val="MANHOLE"/>
      <sheetName val="float&amp;bear"/>
      <sheetName val="Kfracture"/>
      <sheetName val="part j"/>
      <sheetName val="Part B"/>
      <sheetName val="UPA (C)"/>
      <sheetName val="struc derive"/>
      <sheetName val="Bill No. 2 July 6"/>
      <sheetName val="Background"/>
      <sheetName val="lookups"/>
      <sheetName val="2.223M_due to adj profit"/>
      <sheetName val="집계표(OPTION)"/>
      <sheetName val="INTERIOR WALLS"/>
      <sheetName val="총_x0000_"/>
      <sheetName val="동원(蠚夷"/>
      <sheetName val="동원(栰妉"/>
      <sheetName val="1차분계약내역栀"/>
      <sheetName val="1차분계약내역⢚"/>
      <sheetName val="1차분계약내역゚"/>
      <sheetName val="1.지장공가 양성화검토결과"/>
      <sheetName val="EQUIP_LISTÕ"/>
      <sheetName val="발주간_x0000_"/>
      <sheetName val="INMD1198"/>
      <sheetName val="5.(강릉1구간)K4-선금공제"/>
      <sheetName val="#REF!"/>
      <sheetName val="生人台帳"/>
      <sheetName val="EVALUATE增加且未签证工程量"/>
      <sheetName val="门窗及阳台栏杆"/>
      <sheetName val="B1-1清单外装修"/>
      <sheetName val="STAND20"/>
      <sheetName val="_EUL.XLS__EUL.XLS_전체수ḱ텭_"/>
      <sheetName val="_EUL.XLS__EUL.XLS_전체수ḱ푭_"/>
      <sheetName val="_EUL.XLS__EUL.XLS_전체수량_"/>
      <sheetName val="_EUL.XLS__EUL.XLS_도장수량猀ﱭ_"/>
      <sheetName val="_EUL.XLS__EUL.XLS_도장수猱ﱭ_"/>
      <sheetName val="_EUL.XLS__EUL.XLS_도장수량쌀䄅_"/>
      <sheetName val="_EUL.XLS__EUL.XLS_도장수량쌈㈅_"/>
      <sheetName val="_EUL.XLS__EUL.XLS_도장수량쌀㈅_"/>
      <sheetName val="_EUL.XLS__EUL.XLS_도장수량퀂_xde70__"/>
      <sheetName val="_EUL.XLS__EUL.XLS_동원(_"/>
      <sheetName val="_EUL.XLS__EUL.XLS_도장수량츆鱪_"/>
      <sheetName val="_EUL.XLS__EUL.XLS_도장수량츂鑪_"/>
      <sheetName val="_EUL.XLS__EUL.XLS_도장수량_xdf68__"/>
      <sheetName val="도장수량Ђ걬_"/>
      <sheetName val="도장수량Ќ걬_"/>
      <sheetName val="도장수량Ѐ_"/>
      <sheetName val="도장수량Ј_xd86c__"/>
      <sheetName val="도장수량Љ꭬_"/>
      <sheetName val="도장수량鄋顪_"/>
      <sheetName val="총Ć__"/>
      <sheetName val="전극조립+활성화"/>
      <sheetName val="검토용"/>
      <sheetName val="도장수猱ﱭ_倀"/>
      <sheetName val="_EUL.XLS__EUL.XLS_도장수猱ﱭ_倀"/>
      <sheetName val="_EUL.XLS_도장수猱ﱭ_倀"/>
      <sheetName val="unit_4"/>
      <sheetName val="산출2-기ꙭÓ_x0000_"/>
      <sheetName val="산출2-기㳜Ç"/>
      <sheetName val="산출2-기ꙭy_x0000_"/>
      <sheetName val="산출2-기ꙭ_x0000_"/>
      <sheetName val="산출2-기䃬s"/>
      <sheetName val="산출2-기ꙭ"/>
      <sheetName val="산출2-기ꙭ"/>
      <sheetName val="산출2-기㻌"/>
      <sheetName val="산출2-기鄐䚏"/>
      <sheetName val="산출2-기鄐䚏è"/>
      <sheetName val="산출2-기辰໰_x000a_"/>
      <sheetName val="산출2-기辰໰"/>
      <sheetName val="산출2-기跰鷺Ó"/>
      <sheetName val="산출2-기_x0000__x0000__x0005_"/>
      <sheetName val="산출2-기鏐欯§"/>
      <sheetName val="산출2-기豐ኰ§"/>
      <sheetName val="동원(3_x0000_"/>
      <sheetName val="tggwa반̹퉨è抨؍"/>
      <sheetName val="tggwa배͖팘ą昈ᕋ"/>
      <sheetName val="tggwaಈᖔ叨ᖡ_x0000__x0000_"/>
      <sheetName val="tggwa배͖팘ą䔠᭽"/>
      <sheetName val="tggwa배͖팘ą懨ᗽ"/>
      <sheetName val="tggwaಈᖔꩠἻ_x0000__x0000_"/>
      <sheetName val="tggwaಈᖔୠᱍ_x0000__x0000_"/>
      <sheetName val="tggwaಈᖔ醰ᯃ_x0000__x0000_"/>
      <sheetName val="tggwa狈ἡ砐ᰲ_x0000__x0000_"/>
      <sheetName val="tggwa狈ἡ䓰ᰠ_x0000__x0000_"/>
      <sheetName val="tggwaᠸᖠᖩ_x0000__x0000_"/>
      <sheetName val="tggwa駘ችꠐᘬ_x0000__x0000_"/>
      <sheetName val="가공비"/>
      <sheetName val="단위가격"/>
      <sheetName val="충聈"/>
      <sheetName val="상행-교대(A1-A_x0000__x0000_"/>
      <sheetName val="물집"/>
      <sheetName val="40Ô_x0000_"/>
      <sheetName val="하조서"/>
      <sheetName val="4배"/>
      <sheetName val="3배"/>
      <sheetName val="6배"/>
      <sheetName val="5배"/>
      <sheetName val="1배"/>
      <sheetName val="수량산출내역서(CCTV)"/>
      <sheetName val="說明"/>
      <sheetName val="품목코드"/>
      <sheetName val="Bill 02 INF"/>
      <sheetName val="GiaVT"/>
      <sheetName val="Bacluong"/>
      <sheetName val="_EUL.XLS_도장수량퀂_"/>
      <sheetName val="_EUL.XLS_도장수량_"/>
      <sheetName val="proj"/>
      <sheetName val="Phân tích hoàn thiện"/>
      <sheetName val="MAU Phân tích KC"/>
      <sheetName val="Du Lieu"/>
      <sheetName val="Hoan Thien"/>
      <sheetName val="Cong Cong"/>
      <sheetName val="Lanh To"/>
      <sheetName val="TH-CC"/>
      <sheetName val="TH-CH"/>
      <sheetName val="Du_toan5"/>
      <sheetName val="TONG_HOP_VL-NC5"/>
      <sheetName val="RAB_AR&amp;STR6"/>
      <sheetName val="Bảng_KLHT2"/>
      <sheetName val="RC_WORK2"/>
      <sheetName val="A1_CN4"/>
      <sheetName val="Bang_KL5"/>
      <sheetName val="M1-XL-1b_KLthep3"/>
      <sheetName val="M2__FIRE_FIGHTING_SYSTEM_V12"/>
      <sheetName val="M3__FIRE_ALARM_SYSTEM_V12"/>
      <sheetName val="KLDT_DIEN3"/>
      <sheetName val="Dinh_muc_CP_KTCB_khac3"/>
      <sheetName val="Electrical_Works2"/>
      <sheetName val="H_T__INCOMING_SYSTEM2"/>
      <sheetName val="SCOPE_OF_WORK2"/>
      <sheetName val="Sàn_T12"/>
      <sheetName val="Lỗ_thông_gió2"/>
      <sheetName val="UNIT_PRICE3"/>
      <sheetName val="PU_ITALY_8"/>
      <sheetName val="TH_DZ358"/>
      <sheetName val="Tro_giup8"/>
      <sheetName val="DON_GIA_TRAM_(3)6"/>
      <sheetName val="chi_tiet_TBA6"/>
      <sheetName val="chi_tiet_C6"/>
      <sheetName val="DON_GIA_CAN_THO8"/>
      <sheetName val="Customize_Your_Purchase_Order6"/>
      <sheetName val="CHITIET_VL-NC-TT_-1p6"/>
      <sheetName val="CHITIET_VL-NC-TT-3p5"/>
      <sheetName val="TONG_HOP_VL-NC_TT6"/>
      <sheetName val="KPVC-BD_6"/>
      <sheetName val="HĐ_ngoài5"/>
      <sheetName val="XT_Buoc_35"/>
      <sheetName val="dongia_(2)5"/>
      <sheetName val="7606_DZ6"/>
      <sheetName val="Don_gia_chi_tiet6"/>
      <sheetName val="project_management5"/>
      <sheetName val="Adix_A5"/>
      <sheetName val="S-curve_5"/>
      <sheetName val="REINF_5"/>
      <sheetName val="Rates_20095"/>
      <sheetName val="So_doi_chieu_LC5"/>
      <sheetName val="MAIN_GATE_HOUSE5"/>
      <sheetName val="Commercial_value5"/>
      <sheetName val="Ky_Lam_Bridge5"/>
      <sheetName val="Provisional_Sums_Item5"/>
      <sheetName val="Gas_Pressure_Welding5"/>
      <sheetName val="General_Item&amp;General_Requireme5"/>
      <sheetName val="General_Items5"/>
      <sheetName val="Regenral_Requirements5"/>
      <sheetName val="chiet_tinh5"/>
      <sheetName val="Ng_hàng_xà+bulong5"/>
      <sheetName val="MH_RATE5"/>
      <sheetName val="DM_60614"/>
      <sheetName val="DG_thep_ma_kem4"/>
      <sheetName val="Lcau_-_Lxuc5"/>
      <sheetName val="CT_vat_lieu4"/>
      <sheetName val="Equip_4"/>
      <sheetName val="Đầu_vào4"/>
      <sheetName val="Chi_tiet_XD_TBA4"/>
      <sheetName val="Trạm_biến_áp4"/>
      <sheetName val="Đơn_Giá_4"/>
      <sheetName val="CT-0_4KV4"/>
      <sheetName val="Chenh_lech_vat_tu4"/>
      <sheetName val="Diện_tích4"/>
      <sheetName val="1_Khái_toán4"/>
      <sheetName val="TONG_HOP_T5_19984"/>
      <sheetName val="KL_Chi_tiết_Xây_tô4"/>
      <sheetName val="DG_DZ4"/>
      <sheetName val="DG_TBA4"/>
      <sheetName val="07Base_Cost4"/>
      <sheetName val="rate_material4"/>
      <sheetName val="Chi_tiet_KL4"/>
      <sheetName val="Tổng_hợp_KL4"/>
      <sheetName val="Xay_lapduongR34"/>
      <sheetName val="04_-_XUONG_DET_B4"/>
      <sheetName val="Bill_1_Quy_dinh_chung4"/>
      <sheetName val="1_R18_BF4"/>
      <sheetName val="6_External_works-R184"/>
      <sheetName val="Phan_khai_KLuong4"/>
      <sheetName val="_034"/>
      <sheetName val="chieu_day_san4"/>
      <sheetName val="Podium_Concrete_Works4"/>
      <sheetName val="KLCT-_TOWER4"/>
      <sheetName val="KLCT-_PODIUM4"/>
      <sheetName val="Gia_thanh_chuoi_su4"/>
      <sheetName val="Tiep_dia4"/>
      <sheetName val="Don_gia_vung_III-Can_Tho4"/>
      <sheetName val="Area_Cal4"/>
      <sheetName val="Elect_(3)4"/>
      <sheetName val="Bond_수수료_계산_포맷4"/>
      <sheetName val="PAGE_14"/>
      <sheetName val="EIRR&gt;_24"/>
      <sheetName val="DM_674"/>
      <sheetName val="Đầu_tư4"/>
      <sheetName val="Project_Data4"/>
      <sheetName val="Data_Input4"/>
      <sheetName val="6787CWFASE2CASE2_00_xls4"/>
      <sheetName val="Bill_02_-_Xay_gach-Pou_4"/>
      <sheetName val="Bill_03-Chống_thấm-Pou4"/>
      <sheetName val="Bill_04-Kim_loại-Pou4"/>
      <sheetName val="Bill_05_-_Hoan_thien-Pou_4"/>
      <sheetName val="Bill_02_-_Xay_gach-Tower4"/>
      <sheetName val="Bill_03-Chống_thấm-Tower4"/>
      <sheetName val="Bill_04-Kim_loại-Tower4"/>
      <sheetName val="Bill_05_-_Hoan_thien-Tower4"/>
      <sheetName val="KL-_KHAC4"/>
      <sheetName val="BILL_3_-_KẾT_CẤU_HẦM4"/>
      <sheetName val="PTĐG_LTBT4"/>
      <sheetName val="CTG-PRECHEx1_44"/>
      <sheetName val="CTG-AB_(2)4"/>
      <sheetName val="CTG-AB_(3)4"/>
      <sheetName val="CTG-PLP-1_084"/>
      <sheetName val="Pre_Đội_nhóm4"/>
      <sheetName val="Vat_tu_XD4"/>
      <sheetName val="Tower_-_Concrete_Works4"/>
      <sheetName val="Bill-04_ket_cau_thap-_UNI4"/>
      <sheetName val="Loại_Vật_tư4"/>
      <sheetName val="TH_Vat_tu4"/>
      <sheetName val="dg_tphcm4"/>
      <sheetName val="T_KÊ_K_CẤU4"/>
      <sheetName val="Bill_01_-_CTN4"/>
      <sheetName val="Bill_2_2_Villa_2_beds4"/>
      <sheetName val="4_PTDG4"/>
      <sheetName val="A1,_May4"/>
      <sheetName val="Vat_lieu4"/>
      <sheetName val="Bang_trong_luong_rieng_thep4"/>
      <sheetName val="HÐ_ngoài5"/>
      <sheetName val="gia_cong_tac4"/>
      <sheetName val="Measure_13064"/>
      <sheetName val="Cước_VC_+_ĐM_CP_Tư_vấn4"/>
      <sheetName val="Hệ_số4"/>
      <sheetName val="DETAIL_3"/>
      <sheetName val="GV1-D13_(Casement_door)4"/>
      <sheetName val="final_list_20054"/>
      <sheetName val="LV_data3"/>
      <sheetName val="ESTI_3"/>
      <sheetName val="Gia_vat_tu3"/>
      <sheetName val="CẤP_THOÁT_NƯỚC4"/>
      <sheetName val="TH_MTC3"/>
      <sheetName val="TH_N_Cong3"/>
      <sheetName val="THDT_goi_thau_TB4"/>
      <sheetName val="Tien_do_TV4"/>
      <sheetName val="Harga_ME_4"/>
      <sheetName val="Analisa_Gabungan4"/>
      <sheetName val="_Bill_5-Earthing_2_-_Add_Works3"/>
      <sheetName val="bridge_#_14"/>
      <sheetName val="Isolasi_Luar_Dalam4"/>
      <sheetName val="Isolasi_Luar4"/>
      <sheetName val="KL_san_lap3"/>
      <sheetName val="Chi_tiet3"/>
      <sheetName val="Chenh_lech_ca_may3"/>
      <sheetName val="TLg_CN&amp;Laixe3"/>
      <sheetName val="TLg_CN&amp;Laixe_(2)3"/>
      <sheetName val="TLg_Laitau3"/>
      <sheetName val="TLg_Laitau_(2)3"/>
      <sheetName val="Bang_3_Chi_tiet_phan_Dz3"/>
      <sheetName val="KHOI_LUONG3"/>
      <sheetName val="Equipment_list_(PAC)3"/>
      <sheetName val="TINH_KHOI_LUONG3"/>
      <sheetName val="DATA_BASE3"/>
      <sheetName val="BẢNG_KHỐI_LƯỢNG_TỔNG_HỢP3"/>
      <sheetName val="Buy_vs__Lease_Car4"/>
      <sheetName val="CP_Khac_cuoc_VC3"/>
      <sheetName val="Budget_Code3"/>
      <sheetName val="CTKL_KTX_HT3"/>
      <sheetName val="HVAC_BLOCK_B43"/>
      <sheetName val="PRE_(E)3"/>
      <sheetName val="2_Chiet_tinh3"/>
      <sheetName val="subcon_sched3"/>
      <sheetName val="NHÀ_NHẬP_LIỆU3"/>
      <sheetName val="MÓNG_SILO3"/>
      <sheetName val="Tong_du_toan3"/>
      <sheetName val="Bill_2_-_ketcau3"/>
      <sheetName val="Chi_tiet_lan_can3"/>
      <sheetName val="13-Cốt_thép_(10mm&lt;D≤18mm)_FO163"/>
      <sheetName val="du_lieu_du_toan3"/>
      <sheetName val="BOQ_THAN3"/>
      <sheetName val="DL_ĐẦU_VÀO3"/>
      <sheetName val="NSA_fr_Revit3"/>
      <sheetName val="Scorp_of_Work3"/>
      <sheetName val="CPC_2T3"/>
      <sheetName val="TH_(Daikin)3"/>
      <sheetName val="_BILL_2_1_E-ELV-THO3"/>
      <sheetName val="_BILL_2_2_E-ELV-HT3"/>
      <sheetName val="CT_tu_EDHP3"/>
      <sheetName val="BIIL_3_1_PS-THO3"/>
      <sheetName val="BIIL_3_1_PS-HT3"/>
      <sheetName val="BILL_4_ACMV-THO_3"/>
      <sheetName val="BILL_4_ACMV-HT_3"/>
      <sheetName val="_BILL_5_FA-FA_-_THO__3"/>
      <sheetName val="_BILL_5_FA-FA_-_HT__3"/>
      <sheetName val="Gia_tudien3"/>
      <sheetName val="Code_NC3"/>
      <sheetName val="TH_(Toshiba)3"/>
      <sheetName val="BILL_4_ACMV-HT__(Toshiba)3"/>
      <sheetName val="Hao_hut,_CK3"/>
      <sheetName val="TH_CPTC3"/>
      <sheetName val="CT_gio_m23"/>
      <sheetName val="DMVL,_CK3"/>
      <sheetName val="Sum_material3"/>
      <sheetName val="Ree_Hvac-Condotel3"/>
      <sheetName val="Sigma_HVAC-Condotel3"/>
      <sheetName val="Techgel_Condotel_-_HVAC3"/>
      <sheetName val="Unicon_Condotel_-_HVAC3"/>
      <sheetName val="Ree_P&amp;D-Condotel3"/>
      <sheetName val="Sigma_CTN-CONDOTEL3"/>
      <sheetName val="Techgel_Condotel_-_CTN3"/>
      <sheetName val="Unicon__Condotel_-_CTN3"/>
      <sheetName val="KL_LĐ-_CÁP_ĐIỆN3"/>
      <sheetName val="KL_LĐ-BUSWAY3"/>
      <sheetName val="KL_LĐ-TỦ_ĐIỆN3"/>
      <sheetName val="Data-Lắp_đèn,_ổ_cắm_căn_hộ3"/>
      <sheetName val="GTTT_PL_023"/>
      <sheetName val="GTTT_PL23"/>
      <sheetName val="KL_LĐ_CS_SỰ_CỐ_(k_in)3"/>
      <sheetName val="KL_LĐ_TỦ_ĐIỆN_(k_in)3"/>
      <sheetName val="KL_TỦ_ĐIỆN_MSB3"/>
      <sheetName val="KL_LĐ_CÁP_ĐIỆN3"/>
      <sheetName val="KL_LĐ-_BUSWAY3"/>
      <sheetName val="KL_LĐ-_PHẦN_HẦM,_KHỐI_ĐẾ,_HL3"/>
      <sheetName val="KL-HÀNH_LANG3"/>
      <sheetName val="KL-Lap_dat-M_(k_in)3"/>
      <sheetName val="KL-TEST-M_(k_in)3"/>
      <sheetName val="KL-Lap_dat-D3"/>
      <sheetName val="Check_list_tháp_D_(k_in)3"/>
      <sheetName val="Check_list_tháp_M(k_in)3"/>
      <sheetName val="đối_soát_vật_tư3"/>
      <sheetName val="Main_Cable_3"/>
      <sheetName val="MTO_REV_2(ARMOR)2"/>
      <sheetName val="07_2019_HC2"/>
      <sheetName val="NHAN_SU_CAC_CONG_TRINH2"/>
      <sheetName val="BANG_CHAM_CONG_VAN_PHONG2"/>
      <sheetName val="CHAM_CONG_TRUC_VE_SINH2"/>
      <sheetName val="TÍNH_TOÁN_KHỐI_LƯỢNG_P62"/>
      <sheetName val="CP_Du_phong2"/>
      <sheetName val="THCP_xay_dung2"/>
      <sheetName val="Tong_hop_kinh_phi2"/>
      <sheetName val="HRG_BHN2"/>
      <sheetName val="연결분개(거래_Ʉ2"/>
      <sheetName val="Dầm_-4_7m2"/>
      <sheetName val="Scheme_B_Estimate_2"/>
      <sheetName val="Bang_TH2"/>
      <sheetName val="TINH_GIA_-_SAN_XUAT_Vertico2"/>
      <sheetName val="CONSOIDATE_42"/>
      <sheetName val="CONSOIDATE_22"/>
      <sheetName val="NET_ALL_(M)1"/>
      <sheetName val="C_A02_-_Confirmations2"/>
      <sheetName val="3-PTDGT8_2"/>
      <sheetName val="4-PTDG_(T2)2"/>
      <sheetName val="4-PTDG_(T1)2"/>
      <sheetName val="Slim_2_cánh_&amp;_2_vách1"/>
      <sheetName val="dtct_cong1"/>
      <sheetName val="B3A_-_TOWER_A1"/>
      <sheetName val="RC_fin1"/>
      <sheetName val="Tổng_kê1"/>
      <sheetName val="phân_tích_hiệu_quả1"/>
      <sheetName val="Breakdown_(B)1"/>
      <sheetName val="4_3_Scope_of_work_2"/>
      <sheetName val="Chi_phi_khac_4_3KH-CP1"/>
      <sheetName val="B_1_-_CT_PVQTTC1"/>
      <sheetName val="CP_QLDA1"/>
      <sheetName val="Thuc_thanh1"/>
      <sheetName val="Main_Feeder1"/>
      <sheetName val="PE_Wire1"/>
      <sheetName val="pp3p_1"/>
      <sheetName val="[EUL_XLS]도장수猱ﱭ/1"/>
      <sheetName val="MEP_Detail1"/>
      <sheetName val="[EUL_XLS]전체수량/1"/>
      <sheetName val="[EUL_XLS]도장수량猀ﱭ/1"/>
      <sheetName val="[EUL_XLS]도장수량쌀䄅/1"/>
      <sheetName val="[EUL_XLS]도장수량쌈㈅/1"/>
      <sheetName val="[EUL_XLS]도장수량쌀㈅/1"/>
      <sheetName val="[EUL_XLS]동원(/1"/>
      <sheetName val="[EUL_XLS]도장수량츆鱪/1"/>
      <sheetName val="[EUL_XLS]도장수량츂鑪/1"/>
      <sheetName val="Xuat152"/>
      <sheetName val="ND"/>
      <sheetName val="Tinh BT"/>
      <sheetName val="DGchitiet "/>
      <sheetName val="대창(함평)"/>
      <sheetName val="대창(장성)"/>
      <sheetName val="btra"/>
      <sheetName val="Tinh toan"/>
      <sheetName val="총원가계산서(요율)"/>
      <sheetName val="ma-pt"/>
      <sheetName val="Share price data"/>
      <sheetName val="THIET DAT"/>
      <sheetName val="PTdam"/>
      <sheetName val="cov-estimate"/>
      <sheetName val="Bộ mã"/>
      <sheetName val="L"/>
      <sheetName val="MASTER1"/>
      <sheetName val="시중노임"/>
      <sheetName val="Bill 07_Villa-22F1"/>
      <sheetName val="조선용암면"/>
      <sheetName val="고로_토목(도급보정)_101222"/>
      <sheetName val="동원T_x0000_"/>
      <sheetName val="동원剔_x0010__x0000_"/>
      <sheetName val="D111"/>
      <sheetName val="A-1_x0000_褀_x001e__x0000_"/>
      <sheetName val="A-1_x0000_䔀)_x0000_"/>
      <sheetName val="A-1_x0000_넀__x0000_"/>
      <sheetName val="A-1_x0000_─_x0000_"/>
      <sheetName val="A-1_x0000_섀O_x0000_"/>
      <sheetName val="단가_x0010_"/>
      <sheetName val="수로단위수량"/>
      <sheetName val="40단_x0010_"/>
      <sheetName val="SCHED1"/>
      <sheetName val="물가변동_총"/>
      <sheetName val="1TL椀⠀輠_x0012_"/>
      <sheetName val="S1뱐"/>
      <sheetName val="ST´_x0000_Ԁ"/>
      <sheetName val="ST_x0000__x0000_Ԁ"/>
      <sheetName val="1공구산출내역+"/>
      <sheetName val="1공구산출내역_x000c_"/>
      <sheetName val="1공구산출내역ÿ"/>
      <sheetName val="1공구산출내역ప"/>
      <sheetName val="1공구산출내역w"/>
      <sheetName val="1공구산출내역훠"/>
      <sheetName val="1공구산출내역$"/>
      <sheetName val="1공구산출내역ం"/>
      <sheetName val="1공구산출내역1"/>
      <sheetName val="1공구산출내역氱"/>
      <sheetName val="1공구산출내역³"/>
      <sheetName val="1공구산출내역¾"/>
      <sheetName val="도장수⠱㔺栀?猇"/>
      <sheetName val="도장수량?䠀沣"/>
      <sheetName val="도장수량?蠀ꨟ"/>
      <sheetName val="도장수량?䠀䷓"/>
      <sheetName val="동원(?"/>
      <sheetName val="도장수량퀂?/"/>
      <sheetName val="도장수량?/"/>
      <sheetName val="[EUL.XLS][EUL.XLS]도장수량퀂?/"/>
      <sheetName val="[EUL.XLS][EUL.XLS]도장수량?/"/>
      <sheetName val="도장수량㠗㚅?"/>
      <sheetName val="도장수량砞⼵?"/>
      <sheetName val="도장수량研⼵栁?"/>
      <sheetName val="도장수량砛⼵?"/>
      <sheetName val="도장수량㠐?겷"/>
      <sheetName val="도장수량Ј?"/>
      <sheetName val="도장수량젞?᠀럘"/>
      <sheetName val="도장수량?怀⺴"/>
      <sheetName val="도장수량⠐伺?"/>
      <sheetName val="_x005f_x0000__x005f_x0008__x005f_x0000__x005f_x0004___2"/>
      <sheetName val="관급자재㧈_x005f_x0014_冈"/>
      <sheetName val="도장수량⿞陂_x005f_x0000_"/>
      <sheetName val="도장수량䀀⽎陂_x005f_x0000_"/>
      <sheetName val="터파기및_x005f_x0000__x005f_x0000_"/>
      <sheetName val="터파기및0_x005f_x0000_"/>
      <sheetName val="도장수량뀀㆓_x005f_x0000__x005f_x0000_"/>
      <sheetName val="도장수량 ⪓_x005f_x0000__x005f_x0000_"/>
      <sheetName val="전체수瀀⯞_x005f_x0000_"/>
      <sheetName val="전체수_x005f_x0000_᫜_x005f_x0000_"/>
      <sheetName val="전체수䀱ᶓ_x005f_x0000_"/>
      <sheetName val="전체수뀀⃟_x005f_x0000_"/>
      <sheetName val="전체수　⋛_x005f_x0000_"/>
      <sheetName val="전체수ꀱ⊌_x005f_x0000_"/>
      <sheetName val="도장수⠱㔺栀_x005f_xdc39_猇"/>
      <sheetName val="도장수倱ᖍ_x005f_x0000__x005f_x0000_切"/>
      <sheetName val="전체수　⫡_x005f_x0000_"/>
      <sheetName val="도장수량ᗛ_x005f_x0000__x005f_x0000_"/>
      <sheetName val="도장수량က᳟_x005f_x0000__x005f_x0000_"/>
      <sheetName val="전체수怀ẑ_x005f_x0000_"/>
      <sheetName val="도장수怱ẑ_x005f_x0000__x005f_x0000_切"/>
      <sheetName val="전체수怱ẑ_x005f_x0000_"/>
      <sheetName val="전체수 ᧟_x005f_x0000_"/>
      <sheetName val="도장수週ᦐ_x005f_x0000__x005f_x0000_切"/>
      <sheetName val="전체수瀀ㆍ_x005f_x0000_"/>
      <sheetName val="도장수_x005f_x0000_㇜_x005f_x0000__x005f_x0000_切"/>
      <sheetName val="전체수뀀⻜_x005f_x0000_"/>
      <sheetName val="도장수瀀⃡_x005f_x0000__x005f_x0000_切"/>
      <sheetName val="도장수량ᾒ_x005f_x0000__x005f_x0000_"/>
      <sheetName val="전체수_x005f_x0000__x005f_x0000_퀀"/>
      <sheetName val="전체수량/_x005f_x0000_"/>
      <sheetName val="도장수량_x005f_xd812_₆䠀沣"/>
      <sheetName val="도장수량_x005f_xd813_₆蠀ꨟ"/>
      <sheetName val="도장수량猀ﱭ/_x005f_x0000_"/>
      <sheetName val="도장수猱ﱭ/_x005f_x0000_倀"/>
      <sheetName val="전체수_x005f_x0000__x005f_x0000_Ԁ"/>
      <sheetName val="전체수 ᧡_x005f_x0000_"/>
      <sheetName val="도장수량倀ᖎ_x005f_x0000__x005f_x0000_"/>
      <sheetName val="도장수량뀀⾍_x005f_x0000__x005f_x0000_"/>
      <sheetName val="도장수량耀↓_x005f_x0000__x005f_x0000_"/>
      <sheetName val="도장수량䀀⒏_x005f_x0000__x005f_x0000_"/>
      <sheetName val="도장수량䀀࿠辜_x005f_x0000_"/>
      <sheetName val="도장수량耀࿙辜_x005f_x0000_"/>
      <sheetName val="도장수량退ཏ辜_x005f_x0000_"/>
      <sheetName val="전체수량_x005f_x0000__x005f_x0000_"/>
      <sheetName val="도장수1_x005f_x0000_Ԁ_x005f_x0000_"/>
      <sheetName val="도장수량_x005f_x0000__x005f_x0000_Ԁ_x005f_x0000_"/>
      <sheetName val="도장수耱⺎_x005f_x0000__x005f_x0000_切"/>
      <sheetName val="도장수량耀⺎_x005f_x0000__x005f_x0000_"/>
      <sheetName val="도장수량쀀ᮎ_x005f_x0000__x005f_x0000_"/>
      <sheetName val="도장수량耀Ⲏ_x005f_x0000__x005f_x0000_"/>
      <sheetName val="도장수량퀀⒑_x005f_x0000__x005f_x0000_"/>
      <sheetName val="도장수↌_x005f_x0000__x005f_x0000_切"/>
      <sheetName val="전체수 ᛙ_x005f_x0000_"/>
      <sheetName val="전체수ꀱẑ_x005f_x0000_"/>
      <sheetName val="도장수ꀱẑ_x005f_x0000__x005f_x0000_切"/>
      <sheetName val="도장수량ꀀẑ_x005f_x0000__x005f_x0000_"/>
      <sheetName val="도장수週Ấ_x005f_x0000__x005f_x0000_切"/>
      <sheetName val="전체수週Ấ_x005f_x0000_"/>
      <sheetName val="전체수　⮒_x005f_x0000_"/>
      <sheetName val="동원(_x005f_x0000__x005f_x0000_"/>
      <sheetName val="도장수‱Ⲕ_x005f_x0000__x005f_x0000_切"/>
      <sheetName val="교통신_x005f_x0000_㇠"/>
      <sheetName val="도장수량쀀▐_x005f_x0000__x005f_x0000_"/>
      <sheetName val="도장수량倀◟_x005f_x0000__x005f_x0000_"/>
      <sheetName val="전체수怀ᗝ_x005f_x0000_"/>
      <sheetName val="도장수량쀀⒐_x005f_x0000__x005f_x0000_"/>
      <sheetName val="도장수쀱⒐_x005f_x0000__x005f_x0000_切"/>
      <sheetName val="전체수쀱⒐_x005f_x0000_"/>
      <sheetName val="전체수倱ⓟ_x005f_x0000_"/>
      <sheetName val="도장수량쨄䡬0_x005f_x0000_"/>
      <sheetName val="도장수량옅筘0_x005f_x0000_"/>
      <sheetName val="도장수량ꀀ㇞_x005f_x0000__x005f_x0000_"/>
      <sheetName val="도장수䀱⽫_x005f_x0000__x005f_x0000_切"/>
      <sheetName val="전체수⪒_x005f_x0000_"/>
      <sheetName val="도장수량_x005f_xd80b_㨹䠀䷓"/>
      <sheetName val="동원(_x005f_xd807_㞉"/>
      <sheetName val="동원(_x005f_xd80c_㞉"/>
      <sheetName val="도장수량퀉罰0_x005f_x0000_"/>
      <sheetName val="도장수량⠩ḵ蠀_x005f_xd881_"/>
      <sheetName val="도장수량쌀䄅/_x005f_x0000_"/>
      <sheetName val="도장수량က_x005f_x0000_⠀"/>
      <sheetName val="도장수량쌈㈅/_x005f_x0000_"/>
      <sheetName val="도장수량က_x005f_x0000_ 幍"/>
      <sheetName val="도장수량쌀㈅/_x005f_x0000_"/>
      <sheetName val="도장수량퀂_x005f_xde70_/_x005f_x0000_"/>
      <sheetName val="도장수량㢇_x005f_x0000_힀"/>
      <sheetName val="동원(/_x005f_x0000_"/>
      <sheetName val="상행-교대(洅⿋︸_x005f_x0000__x005f_x0000__x005f_x0000_"/>
      <sheetName val="연결분개(거래.Ʉ_x005f_x0000_₎㔀"/>
      <sheetName val="ʉ_x005f_x0000_䀀"/>
      <sheetName val="손익계ʰ_x005f_x0000_"/>
      <sheetName val="She_x005f_x005f_x005f_x0000__x005f_x005f_x005f_x0000_2"/>
      <sheetName val="교통신_x005f_x0000__x005f_x0000_"/>
      <sheetName val="도장수량씉恫0_x005f_x0000_"/>
      <sheetName val="도장수량츆鱪/_x005f_x0000_"/>
      <sheetName val="도장수량츂鑪/_x005f_x0000_"/>
      <sheetName val="동원(_x005f_xd80a_㤸"/>
      <sheetName val="동원(_x005f_xd80c_㤸"/>
      <sheetName val="도장수량츃❪0_x005f_x0000_"/>
      <sheetName val="도장수량츅⩪0_x005f_x0000_"/>
      <sheetName val="도장수량〉٩0_x005f_x0000_"/>
      <sheetName val="도장수량《٩0_x005f_x0000_"/>
      <sheetName val="도장수량〄蝩0_x005f_x0000_"/>
      <sheetName val="도장수량〆蝩0_x005f_x0000_"/>
      <sheetName val="도장수량_x005f_xdf68_/_x005f_x0000_"/>
      <sheetName val="TYÞ᐀z_x005f_x0000_"/>
      <sheetName val="수량산출Ü_x005f_x0000_䰀_x005f_xde75_"/>
      <sheetName val="수량산출ԯ_x005f_x0000_缀_x005f_x0000_"/>
      <sheetName val="은_x005f_x0000_"/>
      <sheetName val="_______x005f_x0000__x005f_x0000__x005f_x0005__x_2"/>
      <sheetName val="동원·_x005f_x0000__x005f_x0000_"/>
      <sheetName val="1___x005f_x0005__x005f_x0000___x005f_x0000__x00_2"/>
      <sheetName val="도장수량㠗㚅_x005f_xd801_ᝲ"/>
      <sheetName val="도장수량砟⼵᠁_x005f_xdb1f_"/>
      <sheetName val="도장수량砞⼵_x005f_xd801_᎒"/>
      <sheetName val="동원(_x005f_xdb86_"/>
      <sheetName val="도장수량蠕　_x005f_x0002_"/>
      <sheetName val="도장수량Ј乬0_x005f_x0000_"/>
      <sheetName val="도장수량Ў㍬0_x005f_x0000_"/>
      <sheetName val="도장수량Њ㍬0_x005f_x0000_"/>
      <sheetName val="도장수량Ђ걬/_x005f_x0000_"/>
      <sheetName val="도장수량Ќ걬/_x005f_x0000_"/>
      <sheetName val="도장수량研⼵栁_x005f_xdc19_"/>
      <sheetName val="도장수량砛⼵_x005f_xd801_沈"/>
      <sheetName val="도장수량Ќၬ0_x005f_x0000_"/>
      <sheetName val="도장수량Ѐ/_x005f_x0000_"/>
      <sheetName val="도장수량㠐_x005f_xdb33_瀀겷"/>
      <sheetName val="도장수량Ї६0_x005f_x0000_"/>
      <sheetName val="도장수량Ђ佬0_x005f_x0000_"/>
      <sheetName val="도장수량Ћ牬0_x005f_x0000_"/>
      <sheetName val="도장수량砗伳_x005f_x0000_㢠"/>
      <sheetName val="도장수량Ј_x005f_xd86c_/_x005f_x0000_"/>
      <sheetName val="도장수량Љ꭬/_x005f_x0000_"/>
      <sheetName val="도장수량Ў桬0_x005f_x0000_"/>
      <sheetName val="도장수량젞_x005f_xdc88_᠀럘"/>
      <sheetName val="도장수량_x005f_xdc36_怀⺴"/>
      <sheetName val="도장수량䬀絩0_x005f_x0000_"/>
      <sheetName val="도장수량접켴_x005f_x0000_瓞"/>
      <sheetName val="도장수량鄋顪/_x005f_x0000_"/>
      <sheetName val="도장수량⠐伺_x005f_xd800_軙"/>
      <sheetName val="잡비_x005f_x0000__x005f_x0000_"/>
      <sheetName val="도장수량汨0_x005f_x0000_"/>
      <sheetName val="도장수량汨0_x005f_x0000_"/>
      <sheetName val="[EUL.XLS][EUL.XLS]전체수량/_x005f_x0000_"/>
      <sheetName val="[EUL.XLS][EUL.XLS]________x00_2"/>
      <sheetName val="[EUL.XLS][EUL.XLS]_______x000_2"/>
      <sheetName val="[EUL.XLS][EUL.XLS]________x00_3"/>
      <sheetName val="[EUL.XLS][EUL.XLS]________x00_4"/>
      <sheetName val="[EUL.XLS][EUL.XLS]________x00_5"/>
      <sheetName val="[EUL.XLS][EUL.XLS]______x005f_xde70_2"/>
      <sheetName val="[EUL.XLS][EUL.XLS]동원(/_x005f_x0000_"/>
      <sheetName val="[EUL.XLS][EUL.XLS]________x00_6"/>
      <sheetName val="[EUL.XLS][EUL.XLS]________x00_7"/>
      <sheetName val="[EUL.XLS][EUL.XLS]______x005f_xdf68_2"/>
      <sheetName val="계약전체U_x005f_x0000_Ԁ"/>
      <sheetName val="1공구_건정토건__x005f_x0000__x005f_x0000_"/>
      <sheetName val="[EUL.XLS]전체수량/_x005f_x0000_"/>
      <sheetName val="[EUL.XLS]도장수량猀ﱭ/_x005f_x0000_"/>
      <sheetName val="[EUL.XLS]도장수猱ﱭ/_x005f_x0000_倀"/>
      <sheetName val="2연_x005f_x0000_́"/>
      <sheetName val="허용전류_ê_x005f_x0000_Ԁ"/>
      <sheetName val="1공구산출내_x005f_x0000__x005f_x0000_"/>
      <sheetName val="총괄간_x005f_x0000_"/>
      <sheetName val="_x005f_x0000__x005f_x0008__x005f_x0000__x005f_x0004__x0"/>
      <sheetName val="LOPCALC"/>
      <sheetName val="관급자재"/>
      <sheetName val="역T_x0000_"/>
      <sheetName val="배수유공블_x0000_"/>
      <sheetName val="1차사용계획_x0000_"/>
      <sheetName val="1.공사비집계"/>
      <sheetName val="45,46"/>
      <sheetName val="입찰내역 발주처 양식"/>
      <sheetName val="?????"/>
      <sheetName val="est"/>
      <sheetName val="_____"/>
      <sheetName val="120"/>
      <sheetName val="13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단가조사"/>
      <sheetName val="공사예산하조서(O.K)"/>
      <sheetName val="관리,공감"/>
      <sheetName val="남양시작동010313100%"/>
      <sheetName val="매부"/>
      <sheetName val="현관"/>
      <sheetName val="인원"/>
      <sheetName val="Don_gia5"/>
      <sheetName val="DGchitiet_"/>
      <sheetName val="Schedule_S-Curve_(new_scheme)"/>
      <sheetName val="Tinh_toan"/>
      <sheetName val="Don_gia6"/>
      <sheetName val="DGchitiet_1"/>
      <sheetName val="Schedule_S-Curve_(new_scheme)1"/>
      <sheetName val="Tinh_toan1"/>
      <sheetName val="BMW"/>
      <sheetName val="BMW.B2"/>
      <sheetName val="BMW.B3"/>
      <sheetName val="CTG CGO"/>
      <sheetName val="PRE_A3, A4"/>
      <sheetName val="금융"/>
      <sheetName val="4-3 보온 기본물량집계"/>
      <sheetName val="2F_회의실견적(5_1鍐"/>
      <sheetName val="2F_회의실견적(5_1賨࠭׃⾭"/>
      <sheetName val="동원(ྉ"/>
      <sheetName val="동원(ࠛ"/>
      <sheetName val="Input Screen"/>
      <sheetName val="한도관리"/>
      <sheetName val="[EUL.XLS][EUL.XLS]도장수량猀ﱭ/_x0000"/>
      <sheetName val="[EUL.XLS][EUL.XLS]도장수량쌀䄅/_x0000"/>
      <sheetName val="[EUL.XLS][EUL.XLS]도장수량쌈㈅/_x0000"/>
      <sheetName val="[EUL.XLS][EUL.XLS]도장수량쌀㈅/_x0000"/>
      <sheetName val="[EUL.XLS][EUL.XLS]도장수량츆鱪/_x0000"/>
      <sheetName val="[EUL.XLS][EUL.XLS]도장수량츂鑪/_x0000"/>
      <sheetName val="상행-교대(_x0000__x0000__x0005__x00"/>
      <sheetName val="1공구_x0005__x0000__x0000__x0000"/>
      <sheetName val="1_x0002__x0000__x000c__x0000__x"/>
      <sheetName val="현장관리비__x0000__x0000_Ā_x0000__x0"/>
      <sheetName val="woo_x0000__x0000__x0005__x0000_"/>
      <sheetName val="제출내_x0000__x0000_Ā_x0000__x0005"/>
      <sheetName val="2F 회의실견적(5_1_x0000__x0000__x000"/>
      <sheetName val="tggwan(_x0000__x0000__x0005__x0"/>
      <sheetName val="구邲䦢ꔃ"/>
      <sheetName val="구撲蠀"/>
      <sheetName val="적격점수"/>
      <sheetName val="Breakdown"/>
      <sheetName val="수량산출서_x0000__x0000_"/>
      <sheetName val="터파기및ì_x0000_"/>
      <sheetName val="주_x0000_"/>
      <sheetName val="Inspection Status (GCC)"/>
      <sheetName val="합산자재목록"/>
      <sheetName val="C1.공사개요"/>
      <sheetName val="실행(1)"/>
      <sheetName val="A1.스케쥴"/>
      <sheetName val="견적내역"/>
      <sheetName val="현장별계약현황('98.10.31)"/>
      <sheetName val="8_ 현장관리비"/>
      <sheetName val="산출1-1"/>
      <sheetName val="일위대가표 (2)"/>
      <sheetName val="YANG"/>
      <sheetName val="1~6 설계조건...."/>
      <sheetName val="경영계획1월"/>
      <sheetName val="C.배수관공"/>
      <sheetName val="결재란"/>
      <sheetName val="순공사비"/>
      <sheetName val="b_balju_cho"/>
      <sheetName val="주관사업"/>
      <sheetName val="철근총괄"/>
      <sheetName val="DATA 입력부"/>
      <sheetName val="집계"/>
      <sheetName val="돈암사업"/>
      <sheetName val="기흥하도용"/>
      <sheetName val="설치자재"/>
      <sheetName val="장비가동"/>
      <sheetName val="설계명세"/>
      <sheetName val="C1_공사개요"/>
      <sheetName val="A1_스케쥴"/>
      <sheetName val="현장별계약현황('98_10_31)"/>
      <sheetName val="8__현장관리비"/>
      <sheetName val="일위대가표_(2)"/>
      <sheetName val="C_배수관공"/>
      <sheetName val="1~6_설계조건____"/>
      <sheetName val="5Strand-장기처짐PCI"/>
      <sheetName val="BEND LOSS"/>
      <sheetName val="시설장비"/>
      <sheetName val="직접인건비"/>
      <sheetName val="직접경비"/>
      <sheetName val="삭제금지단가"/>
      <sheetName val="AILC004"/>
      <sheetName val="화해6함평)"/>
      <sheetName val="화해6장성)"/>
      <sheetName val="건축2"/>
      <sheetName val="기초데이타"/>
      <sheetName val="DATA_입력부"/>
      <sheetName val="205동"/>
      <sheetName val="일용노임단가"/>
      <sheetName val="참조자료"/>
      <sheetName val="단가 및 재료비"/>
      <sheetName val="중기사용료산출근거"/>
      <sheetName val="상반기손익차2총괄"/>
      <sheetName val="2경간"/>
      <sheetName val="단가표 (2)"/>
      <sheetName val="자재표"/>
      <sheetName val="입력자료"/>
      <sheetName val="대구은행"/>
      <sheetName val="도면자료제출일정"/>
      <sheetName val="사진내용 입력"/>
      <sheetName val="건축토목내역"/>
      <sheetName val="당사수지"/>
      <sheetName val="3_공통공사_x0000__x0000__x0005_"/>
      <sheetName val="TYPE"/>
      <sheetName val="물가연동제"/>
      <sheetName val="중동︀㣕"/>
      <sheetName val="[EUL.XLS][EUL.XLS][EUL.XLS]__16"/>
      <sheetName val="[EUL.XLS][EUL.XLS][EUL.XLS]__17"/>
      <sheetName val="[EUL.XLS][EUL.XLS][EUL.XLS]__18"/>
      <sheetName val="[EUL.XLS][EUL.XLS][EUL.XLS]__19"/>
      <sheetName val="[EUL.XLS][EUL.XLS][EUL.XLS]__20"/>
      <sheetName val="[EUL.XLS][EUL.XLS][EUL.XLS]__21"/>
      <sheetName val="[EUL.XLS][EUL.XLS][EUL.XLS]__22"/>
      <sheetName val="[EUL.XLS][EUL.XLS][EUL.XLS]__23"/>
      <sheetName val="[EUL.XLS]도장수량섈_xd96c_/_x0000_"/>
      <sheetName val="[EUL.XLS]도장수량섈陬/_x0000_"/>
      <sheetName val="[EUL.XLS]도장수량섁ꥬ/_x0000_"/>
      <sheetName val="[EUL.XLS]도장수량썬/_x0000_"/>
      <sheetName val="[EUL.XLS]도장수량ꌂ멭/_x0000_"/>
      <sheetName val="[EUL.XLS]도장수량ꌂ/_x0000_"/>
      <sheetName val="[EUL.XLS]도장수량ꌌ국/_x0000_"/>
      <sheetName val="[EUL.XLS]도장수량ԋ/_x000e_"/>
      <sheetName val="[EUL.XLS]도장수량퀂/"/>
      <sheetName val="[EUL.XLS]도장수량/"/>
      <sheetName val="[EUL.XLS][EUL_XLS]전체수ḱ텭/"/>
      <sheetName val="[EUL.XLS][EUL_XLS]전체수ḱ푭/"/>
      <sheetName val="[EUL.XLS][EUL_XLS]전체수량/"/>
      <sheetName val="[EUL.XLS][EUL_XLS]도장수량猀ﱭ/"/>
      <sheetName val="[EUL.XLS][EUL_XLS]도장수猱ﱭ/倀"/>
      <sheetName val="[EUL.XLS]도장수량Ј/"/>
      <sheetName val="[EUL.XLS][EUL_XLS]전체수ḱ텭/1"/>
      <sheetName val="[EUL.XLS][EUL_XLS]전체수ḱ푭/1"/>
      <sheetName val="결재판(삭제_x0000__x0000_Ԁ_x0000_䀀欭_x0002_"/>
      <sheetName val="DATA98"/>
      <sheetName val="구조물_xd8c8_"/>
      <sheetName val="구조물새"/>
      <sheetName val="ilch"/>
      <sheetName val="An-alat"/>
      <sheetName val="61005"/>
      <sheetName val="61007"/>
      <sheetName val="61008"/>
      <sheetName val="61004"/>
      <sheetName val="Basic Price"/>
      <sheetName val="MAP"/>
      <sheetName val="해외_연수비용_계산-삭_x0003__x0000_"/>
      <sheetName val="계약전체내역ၒ"/>
      <sheetName val="電気設備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refreshError="1"/>
      <sheetData sheetId="1061" refreshError="1"/>
      <sheetData sheetId="1062" refreshError="1"/>
      <sheetData sheetId="1063" refreshError="1"/>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refreshError="1"/>
      <sheetData sheetId="1233" refreshError="1"/>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refreshError="1"/>
      <sheetData sheetId="1578" refreshError="1"/>
      <sheetData sheetId="1579"/>
      <sheetData sheetId="1580"/>
      <sheetData sheetId="1581"/>
      <sheetData sheetId="1582"/>
      <sheetData sheetId="1583" refreshError="1"/>
      <sheetData sheetId="1584"/>
      <sheetData sheetId="1585"/>
      <sheetData sheetId="1586"/>
      <sheetData sheetId="1587" refreshError="1"/>
      <sheetData sheetId="1588" refreshError="1"/>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refreshError="1"/>
      <sheetData sheetId="1634" refreshError="1"/>
      <sheetData sheetId="1635"/>
      <sheetData sheetId="1636"/>
      <sheetData sheetId="1637"/>
      <sheetData sheetId="1638"/>
      <sheetData sheetId="1639"/>
      <sheetData sheetId="1640" refreshError="1"/>
      <sheetData sheetId="1641" refreshError="1"/>
      <sheetData sheetId="1642"/>
      <sheetData sheetId="1643"/>
      <sheetData sheetId="1644"/>
      <sheetData sheetId="1645" refreshError="1"/>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refreshError="1"/>
      <sheetData sheetId="1741" refreshError="1"/>
      <sheetData sheetId="1742" refreshError="1"/>
      <sheetData sheetId="1743" refreshError="1"/>
      <sheetData sheetId="1744" refreshError="1"/>
      <sheetData sheetId="1745" refreshError="1"/>
      <sheetData sheetId="1746"/>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refreshError="1"/>
      <sheetData sheetId="1759" refreshError="1"/>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refreshError="1"/>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refreshError="1"/>
      <sheetData sheetId="1902" refreshError="1"/>
      <sheetData sheetId="1903" refreshError="1"/>
      <sheetData sheetId="1904" refreshError="1"/>
      <sheetData sheetId="1905"/>
      <sheetData sheetId="1906"/>
      <sheetData sheetId="1907"/>
      <sheetData sheetId="1908"/>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sheetData sheetId="2027"/>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sheetData sheetId="2048"/>
      <sheetData sheetId="2049"/>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refreshError="1"/>
      <sheetData sheetId="2473" refreshError="1"/>
      <sheetData sheetId="2474" refreshError="1"/>
      <sheetData sheetId="2475"/>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sheetData sheetId="2543" refreshError="1"/>
      <sheetData sheetId="2544" refreshError="1"/>
      <sheetData sheetId="2545" refreshError="1"/>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refreshError="1"/>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refreshError="1"/>
      <sheetData sheetId="3441" refreshError="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sheetData sheetId="3544"/>
      <sheetData sheetId="3545"/>
      <sheetData sheetId="3546"/>
      <sheetData sheetId="3547"/>
      <sheetData sheetId="3548"/>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sheetData sheetId="3583"/>
      <sheetData sheetId="3584"/>
      <sheetData sheetId="3585"/>
      <sheetData sheetId="3586"/>
      <sheetData sheetId="3587"/>
      <sheetData sheetId="3588"/>
      <sheetData sheetId="3589"/>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sheetData sheetId="3702" refreshError="1"/>
      <sheetData sheetId="3703" refreshError="1"/>
      <sheetData sheetId="3704" refreshError="1"/>
      <sheetData sheetId="3705" refreshError="1"/>
      <sheetData sheetId="3706" refreshError="1"/>
      <sheetData sheetId="3707" refreshError="1"/>
      <sheetData sheetId="3708" refreshError="1"/>
      <sheetData sheetId="3709"/>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sheetData sheetId="3748" refreshError="1"/>
      <sheetData sheetId="3749" refreshError="1"/>
      <sheetData sheetId="3750" refreshError="1"/>
      <sheetData sheetId="3751"/>
      <sheetData sheetId="3752" refreshError="1"/>
      <sheetData sheetId="3753" refreshError="1"/>
      <sheetData sheetId="3754" refreshError="1"/>
      <sheetData sheetId="3755" refreshError="1"/>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sheetData sheetId="4014" refreshError="1"/>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sheetData sheetId="431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sheetData sheetId="4322" refreshError="1"/>
      <sheetData sheetId="4323" refreshError="1"/>
      <sheetData sheetId="4324" refreshError="1"/>
      <sheetData sheetId="4325" refreshError="1"/>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sheetData sheetId="4344" refreshError="1"/>
      <sheetData sheetId="4345" refreshError="1"/>
      <sheetData sheetId="4346" refreshError="1"/>
      <sheetData sheetId="4347" refreshError="1"/>
      <sheetData sheetId="4348" refreshError="1"/>
      <sheetData sheetId="4349" refreshError="1"/>
      <sheetData sheetId="4350"/>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sheetData sheetId="5174"/>
      <sheetData sheetId="5175"/>
      <sheetData sheetId="5176"/>
      <sheetData sheetId="5177"/>
      <sheetData sheetId="5178"/>
      <sheetData sheetId="5179"/>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sheetData sheetId="5189"/>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sheetData sheetId="5242"/>
      <sheetData sheetId="5243"/>
      <sheetData sheetId="5244"/>
      <sheetData sheetId="5245"/>
      <sheetData sheetId="5246"/>
      <sheetData sheetId="5247"/>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sheetData sheetId="5296"/>
      <sheetData sheetId="5297"/>
      <sheetData sheetId="5298"/>
      <sheetData sheetId="5299"/>
      <sheetData sheetId="5300"/>
      <sheetData sheetId="530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소업1교"/>
      <sheetName val="교각계산"/>
      <sheetName val="Sheet1 (2)"/>
      <sheetName val="JUCK"/>
      <sheetName val="BOX"/>
      <sheetName val="단면 (2)"/>
      <sheetName val="주형"/>
      <sheetName val="ABUT수량-A1"/>
      <sheetName val="6PILE  (돌출)"/>
      <sheetName val="Sheet3"/>
      <sheetName val="입력DATA"/>
      <sheetName val="#REF"/>
      <sheetName val="설계"/>
      <sheetName val="Sheet17"/>
      <sheetName val="DATE"/>
      <sheetName val="자압1"/>
      <sheetName val="工완성공사율"/>
      <sheetName val="과천MAIN"/>
      <sheetName val="대로근거"/>
      <sheetName val="중로근거"/>
      <sheetName val="DATA"/>
      <sheetName val="내역서"/>
      <sheetName val="동원(3)"/>
      <sheetName val="예정(3)"/>
      <sheetName val="갑지1"/>
      <sheetName val="1.설계조건"/>
      <sheetName val="종배수관"/>
      <sheetName val="VXXXXX"/>
      <sheetName val="PIER42"/>
      <sheetName val="수안보-MBR1"/>
      <sheetName val="목표세부명세"/>
      <sheetName val="02 SLAB"/>
      <sheetName val="05 BOX"/>
      <sheetName val="터널조도"/>
      <sheetName val="단가비교표"/>
      <sheetName val="설비"/>
      <sheetName val="노임단가"/>
      <sheetName val="예산서"/>
      <sheetName val="노임"/>
      <sheetName val="실행철강하도"/>
      <sheetName val="사급자재"/>
      <sheetName val="Sheet2"/>
      <sheetName val="5-단면력"/>
      <sheetName val="부하계산서"/>
      <sheetName val="개요"/>
      <sheetName val="상부하중"/>
      <sheetName val="풍하중1"/>
      <sheetName val="총괄내역서"/>
      <sheetName val="정부노임단가"/>
      <sheetName val="내역(영일)"/>
      <sheetName val="99총공사내역서"/>
      <sheetName val="실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s>
    <sheetDataSet>
      <sheetData sheetId="0" refreshError="1">
        <row r="3">
          <cell r="C3" t="str">
            <v>S</v>
          </cell>
          <cell r="E3" t="str">
            <v>S</v>
          </cell>
        </row>
        <row r="18">
          <cell r="C18" t="str">
            <v>S</v>
          </cell>
          <cell r="E18" t="str">
            <v>S</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결과"/>
      <sheetName val="총괄표"/>
      <sheetName val="B-재료1"/>
      <sheetName val="㎡당도장비"/>
      <sheetName val="간재"/>
      <sheetName val="C-직노1"/>
      <sheetName val="간노율"/>
      <sheetName val="C-임금계"/>
      <sheetName val="D-경비1"/>
      <sheetName val="J-경배부"/>
      <sheetName val="경조정"/>
      <sheetName val="운반비"/>
      <sheetName val="L-일반비"/>
      <sheetName val="금화손익"/>
      <sheetName val="금화제조"/>
      <sheetName val="내역서"/>
      <sheetName val="총괄"/>
      <sheetName val="재집"/>
      <sheetName val="직재"/>
      <sheetName val="기타소모"/>
      <sheetName val="노집"/>
      <sheetName val="직노"/>
      <sheetName val="노공"/>
      <sheetName val="임율"/>
      <sheetName val="간노비"/>
      <sheetName val="임금"/>
      <sheetName val="임금 (2)"/>
      <sheetName val="경비"/>
      <sheetName val="배부"/>
      <sheetName val="조정액"/>
      <sheetName val="감가상각비"/>
      <sheetName val="일반"/>
      <sheetName val="일반비율"/>
      <sheetName val="이윤"/>
      <sheetName val="이윤비율"/>
      <sheetName val="대차"/>
      <sheetName val="손익"/>
      <sheetName val="제조"/>
      <sheetName val="대차(3)"/>
      <sheetName val="손익 (3)"/>
      <sheetName val="제조 (3)"/>
      <sheetName val="기업"/>
      <sheetName val="설직재-1"/>
      <sheetName val="금액내역서"/>
      <sheetName val="#REF"/>
      <sheetName val="일위대가(4층원격)"/>
      <sheetName val="일위대가"/>
      <sheetName val="N賃率-職"/>
      <sheetName val="C_직노1"/>
      <sheetName val="D_경비1"/>
      <sheetName val="일위대가목록"/>
      <sheetName val="CABLE SIZE-3"/>
      <sheetName val="3-1-3.센터설비"/>
      <sheetName val="원가계산"/>
      <sheetName val="갑지"/>
      <sheetName val="자동 철거"/>
      <sheetName val="자동 설치"/>
      <sheetName val="토목 철주"/>
      <sheetName val="철거 일위대가(1-19)"/>
      <sheetName val="철거 일위대가(20-22)"/>
      <sheetName val="설치 일위대가(23-45호)"/>
      <sheetName val="설치 일위대가(46~78호)"/>
      <sheetName val="노임단가"/>
      <sheetName val="원가계산서"/>
      <sheetName val="현장설비"/>
      <sheetName val="시스템안내표지판"/>
      <sheetName val="센터"/>
      <sheetName val="VMS및서버"/>
      <sheetName val="J直材4"/>
      <sheetName val="부하계산서"/>
      <sheetName val="제직재"/>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투수(변수위)"/>
      <sheetName val="투수(정수위)"/>
    </sheetNames>
    <sheetDataSet>
      <sheetData sheetId="0"/>
      <sheetData sheetId="1">
        <row r="3">
          <cell r="I3">
            <v>0</v>
          </cell>
          <cell r="J3">
            <v>1.5669999999999999</v>
          </cell>
        </row>
        <row r="6">
          <cell r="I6">
            <v>0.5</v>
          </cell>
          <cell r="J6">
            <v>1.54</v>
          </cell>
        </row>
        <row r="7">
          <cell r="I7">
            <v>1</v>
          </cell>
          <cell r="J7">
            <v>1.5129999999999999</v>
          </cell>
        </row>
        <row r="8">
          <cell r="I8">
            <v>1.5</v>
          </cell>
          <cell r="J8">
            <v>1.4870000000000001</v>
          </cell>
        </row>
        <row r="9">
          <cell r="I9">
            <v>2</v>
          </cell>
          <cell r="J9">
            <v>1.46</v>
          </cell>
        </row>
        <row r="10">
          <cell r="I10">
            <v>2.5</v>
          </cell>
          <cell r="J10">
            <v>1.4370000000000001</v>
          </cell>
        </row>
        <row r="11">
          <cell r="I11">
            <v>3</v>
          </cell>
          <cell r="J11">
            <v>1.4139999999999999</v>
          </cell>
        </row>
        <row r="12">
          <cell r="I12">
            <v>3.5</v>
          </cell>
          <cell r="J12">
            <v>1.3919999999999999</v>
          </cell>
        </row>
        <row r="13">
          <cell r="I13">
            <v>4</v>
          </cell>
          <cell r="J13">
            <v>1.369</v>
          </cell>
        </row>
        <row r="14">
          <cell r="I14">
            <v>4.5</v>
          </cell>
          <cell r="J14">
            <v>1.3480000000000001</v>
          </cell>
        </row>
        <row r="15">
          <cell r="I15">
            <v>5</v>
          </cell>
          <cell r="J15">
            <v>0.99927299999999997</v>
          </cell>
        </row>
        <row r="16">
          <cell r="I16">
            <v>5</v>
          </cell>
          <cell r="J16">
            <v>1.327</v>
          </cell>
        </row>
        <row r="17">
          <cell r="I17">
            <v>5.5</v>
          </cell>
          <cell r="J17">
            <v>1.306</v>
          </cell>
        </row>
        <row r="18">
          <cell r="I18">
            <v>6</v>
          </cell>
          <cell r="J18">
            <v>1.286</v>
          </cell>
        </row>
        <row r="19">
          <cell r="I19">
            <v>6.5</v>
          </cell>
          <cell r="J19">
            <v>1.2669999999999999</v>
          </cell>
        </row>
        <row r="20">
          <cell r="I20">
            <v>7</v>
          </cell>
          <cell r="J20">
            <v>1.248</v>
          </cell>
        </row>
        <row r="21">
          <cell r="I21">
            <v>7.5</v>
          </cell>
          <cell r="J21">
            <v>1.22</v>
          </cell>
        </row>
        <row r="22">
          <cell r="I22">
            <v>8</v>
          </cell>
          <cell r="J22">
            <v>1.2110000000000001</v>
          </cell>
        </row>
        <row r="23">
          <cell r="I23">
            <v>8.5</v>
          </cell>
          <cell r="J23">
            <v>1.194</v>
          </cell>
        </row>
        <row r="24">
          <cell r="I24">
            <v>9</v>
          </cell>
          <cell r="J24">
            <v>1.177</v>
          </cell>
        </row>
        <row r="25">
          <cell r="I25">
            <v>9.5</v>
          </cell>
          <cell r="J25">
            <v>1.161</v>
          </cell>
        </row>
        <row r="26">
          <cell r="I26">
            <v>10</v>
          </cell>
          <cell r="J26">
            <v>1.1439999999999999</v>
          </cell>
        </row>
        <row r="27">
          <cell r="I27">
            <v>10.5</v>
          </cell>
          <cell r="J27">
            <v>1.129</v>
          </cell>
        </row>
        <row r="28">
          <cell r="I28">
            <v>11</v>
          </cell>
          <cell r="J28">
            <v>1.113</v>
          </cell>
        </row>
        <row r="29">
          <cell r="I29">
            <v>11.5</v>
          </cell>
          <cell r="J29">
            <v>1.0980000000000001</v>
          </cell>
        </row>
        <row r="30">
          <cell r="I30">
            <v>12</v>
          </cell>
          <cell r="J30">
            <v>1.0820000000000001</v>
          </cell>
        </row>
        <row r="31">
          <cell r="I31">
            <v>12.5</v>
          </cell>
          <cell r="J31">
            <v>1.0640000000000001</v>
          </cell>
        </row>
        <row r="32">
          <cell r="I32">
            <v>13</v>
          </cell>
          <cell r="J32">
            <v>1.0529999999999999</v>
          </cell>
        </row>
        <row r="33">
          <cell r="I33">
            <v>13.5</v>
          </cell>
          <cell r="J33">
            <v>1.04</v>
          </cell>
        </row>
        <row r="34">
          <cell r="I34">
            <v>14</v>
          </cell>
          <cell r="J34">
            <v>1.026</v>
          </cell>
        </row>
        <row r="35">
          <cell r="I35">
            <v>14.5</v>
          </cell>
          <cell r="J35">
            <v>1.0129999999999999</v>
          </cell>
        </row>
        <row r="36">
          <cell r="I36">
            <v>15</v>
          </cell>
          <cell r="J36">
            <v>1</v>
          </cell>
        </row>
        <row r="37">
          <cell r="I37">
            <v>15.5</v>
          </cell>
          <cell r="J37">
            <v>0.98699999999999999</v>
          </cell>
        </row>
        <row r="38">
          <cell r="I38">
            <v>16</v>
          </cell>
          <cell r="J38">
            <v>0.97499999999999998</v>
          </cell>
        </row>
        <row r="39">
          <cell r="I39">
            <v>16.5</v>
          </cell>
          <cell r="J39">
            <v>0.96199999999999997</v>
          </cell>
        </row>
        <row r="40">
          <cell r="I40">
            <v>17</v>
          </cell>
          <cell r="J40">
            <v>0.95</v>
          </cell>
        </row>
        <row r="41">
          <cell r="I41">
            <v>17.5</v>
          </cell>
          <cell r="J41">
            <v>0.93799999999999994</v>
          </cell>
        </row>
        <row r="42">
          <cell r="I42">
            <v>18</v>
          </cell>
          <cell r="J42">
            <v>0.92600000000000005</v>
          </cell>
        </row>
        <row r="43">
          <cell r="I43">
            <v>18.5</v>
          </cell>
          <cell r="J43">
            <v>0.81499999999999995</v>
          </cell>
        </row>
        <row r="44">
          <cell r="I44">
            <v>19</v>
          </cell>
          <cell r="J44">
            <v>0.90300000000000002</v>
          </cell>
        </row>
        <row r="45">
          <cell r="I45">
            <v>19.5</v>
          </cell>
          <cell r="J45">
            <v>0.89200000000000002</v>
          </cell>
        </row>
        <row r="46">
          <cell r="I46">
            <v>20</v>
          </cell>
          <cell r="J46">
            <v>0.88100000000000001</v>
          </cell>
        </row>
        <row r="47">
          <cell r="I47">
            <v>20.5</v>
          </cell>
          <cell r="J47">
            <v>0.87</v>
          </cell>
        </row>
        <row r="48">
          <cell r="I48">
            <v>21</v>
          </cell>
          <cell r="J48">
            <v>0.85899999999999999</v>
          </cell>
        </row>
        <row r="49">
          <cell r="I49">
            <v>21.5</v>
          </cell>
          <cell r="J49">
            <v>0.84899999999999998</v>
          </cell>
        </row>
        <row r="50">
          <cell r="I50">
            <v>22</v>
          </cell>
          <cell r="J50">
            <v>0.83899999999999997</v>
          </cell>
        </row>
        <row r="51">
          <cell r="I51">
            <v>22.5</v>
          </cell>
          <cell r="J51">
            <v>0.82899999999999996</v>
          </cell>
        </row>
        <row r="52">
          <cell r="I52">
            <v>23</v>
          </cell>
          <cell r="J52">
            <v>0.81899999999999995</v>
          </cell>
        </row>
        <row r="53">
          <cell r="I53">
            <v>23.5</v>
          </cell>
          <cell r="J53">
            <v>0.80900000000000005</v>
          </cell>
        </row>
        <row r="54">
          <cell r="I54">
            <v>24</v>
          </cell>
          <cell r="J54">
            <v>0.8</v>
          </cell>
        </row>
        <row r="55">
          <cell r="I55">
            <v>24.5</v>
          </cell>
          <cell r="J55">
            <v>0.79100000000000004</v>
          </cell>
        </row>
        <row r="56">
          <cell r="I56">
            <v>25</v>
          </cell>
          <cell r="J56">
            <v>0.78200000000000003</v>
          </cell>
        </row>
        <row r="57">
          <cell r="I57">
            <v>25.5</v>
          </cell>
          <cell r="J57">
            <v>0.77300000000000002</v>
          </cell>
        </row>
        <row r="58">
          <cell r="I58">
            <v>26</v>
          </cell>
          <cell r="J58">
            <v>0.76400000000000001</v>
          </cell>
        </row>
        <row r="59">
          <cell r="I59">
            <v>26.5</v>
          </cell>
          <cell r="J59">
            <v>0.75600000000000001</v>
          </cell>
        </row>
        <row r="60">
          <cell r="I60">
            <v>27</v>
          </cell>
          <cell r="J60">
            <v>0.747</v>
          </cell>
        </row>
        <row r="61">
          <cell r="I61">
            <v>27.5</v>
          </cell>
          <cell r="J61">
            <v>0.73899999999999999</v>
          </cell>
        </row>
        <row r="62">
          <cell r="I62">
            <v>28</v>
          </cell>
          <cell r="J62">
            <v>0.73</v>
          </cell>
        </row>
        <row r="63">
          <cell r="I63">
            <v>28.5</v>
          </cell>
          <cell r="J63">
            <v>0.72199999999999998</v>
          </cell>
        </row>
        <row r="64">
          <cell r="I64">
            <v>29</v>
          </cell>
          <cell r="J64">
            <v>0.71399999999999997</v>
          </cell>
        </row>
        <row r="65">
          <cell r="I65">
            <v>29.5</v>
          </cell>
          <cell r="J65">
            <v>0.70699999999999996</v>
          </cell>
        </row>
        <row r="66">
          <cell r="I66">
            <v>30</v>
          </cell>
          <cell r="J66">
            <v>0.68899999999999995</v>
          </cell>
        </row>
        <row r="67">
          <cell r="I67">
            <v>30.5</v>
          </cell>
          <cell r="J67">
            <v>0.69199999999999995</v>
          </cell>
        </row>
        <row r="68">
          <cell r="I68">
            <v>31</v>
          </cell>
          <cell r="J68">
            <v>0.68400000000000005</v>
          </cell>
        </row>
        <row r="69">
          <cell r="I69">
            <v>31.5</v>
          </cell>
          <cell r="J69">
            <v>0.67700000000000005</v>
          </cell>
        </row>
        <row r="70">
          <cell r="I70">
            <v>32</v>
          </cell>
          <cell r="J70">
            <v>0.67</v>
          </cell>
        </row>
        <row r="71">
          <cell r="I71">
            <v>32.5</v>
          </cell>
          <cell r="J71">
            <v>0.66300000000000003</v>
          </cell>
        </row>
        <row r="72">
          <cell r="I72">
            <v>33</v>
          </cell>
          <cell r="J72">
            <v>0.65500000000000003</v>
          </cell>
        </row>
        <row r="73">
          <cell r="I73">
            <v>33.5</v>
          </cell>
          <cell r="J73">
            <v>0.64900000000000002</v>
          </cell>
        </row>
        <row r="74">
          <cell r="I74">
            <v>34</v>
          </cell>
          <cell r="J74">
            <v>0.64300000000000002</v>
          </cell>
        </row>
        <row r="75">
          <cell r="I75">
            <v>34.5</v>
          </cell>
          <cell r="J75">
            <v>0.63600000000000001</v>
          </cell>
        </row>
        <row r="76">
          <cell r="I76">
            <v>35</v>
          </cell>
          <cell r="J76">
            <v>0.63</v>
          </cell>
        </row>
        <row r="77">
          <cell r="I77">
            <v>35.5</v>
          </cell>
          <cell r="J77">
            <v>0.624</v>
          </cell>
        </row>
        <row r="78">
          <cell r="I78">
            <v>36</v>
          </cell>
          <cell r="J78">
            <v>0.61699999999999999</v>
          </cell>
        </row>
        <row r="79">
          <cell r="I79">
            <v>36.5</v>
          </cell>
          <cell r="J79">
            <v>0.61</v>
          </cell>
        </row>
        <row r="80">
          <cell r="I80">
            <v>37</v>
          </cell>
          <cell r="J80">
            <v>0.60399999999999998</v>
          </cell>
        </row>
        <row r="81">
          <cell r="I81">
            <v>37.5</v>
          </cell>
          <cell r="J81">
            <v>0.59899999999999998</v>
          </cell>
        </row>
        <row r="82">
          <cell r="I82">
            <v>38</v>
          </cell>
          <cell r="J82">
            <v>0.59299999999999997</v>
          </cell>
        </row>
        <row r="83">
          <cell r="I83">
            <v>38.5</v>
          </cell>
          <cell r="J83">
            <v>0.58799999999999997</v>
          </cell>
        </row>
        <row r="84">
          <cell r="I84">
            <v>39</v>
          </cell>
          <cell r="J84">
            <v>0.58199999999999996</v>
          </cell>
        </row>
        <row r="85">
          <cell r="I85">
            <v>39.5</v>
          </cell>
          <cell r="J85">
            <v>0.57699999999999996</v>
          </cell>
        </row>
        <row r="86">
          <cell r="I86">
            <v>40</v>
          </cell>
          <cell r="J86">
            <v>0.57099999999999995</v>
          </cell>
        </row>
        <row r="87">
          <cell r="I87">
            <v>40.5</v>
          </cell>
          <cell r="J87">
            <v>0.56599999999999995</v>
          </cell>
        </row>
        <row r="88">
          <cell r="I88">
            <v>41</v>
          </cell>
          <cell r="J88">
            <v>0.56100000000000005</v>
          </cell>
        </row>
        <row r="89">
          <cell r="I89">
            <v>41.5</v>
          </cell>
          <cell r="J89">
            <v>0.55500000000000005</v>
          </cell>
        </row>
        <row r="90">
          <cell r="I90">
            <v>42</v>
          </cell>
          <cell r="J90">
            <v>0.55000000000000004</v>
          </cell>
        </row>
        <row r="91">
          <cell r="I91">
            <v>42.5</v>
          </cell>
          <cell r="J91">
            <v>0.54500000000000004</v>
          </cell>
        </row>
        <row r="92">
          <cell r="I92">
            <v>43</v>
          </cell>
          <cell r="J92">
            <v>0.54</v>
          </cell>
        </row>
        <row r="93">
          <cell r="I93">
            <v>43.5</v>
          </cell>
          <cell r="J93">
            <v>0.53600000000000003</v>
          </cell>
        </row>
        <row r="94">
          <cell r="I94">
            <v>44</v>
          </cell>
          <cell r="J94">
            <v>0.53100000000000003</v>
          </cell>
        </row>
        <row r="95">
          <cell r="I95">
            <v>44.5</v>
          </cell>
          <cell r="J95">
            <v>0.52600000000000002</v>
          </cell>
        </row>
        <row r="96">
          <cell r="I96">
            <v>45</v>
          </cell>
          <cell r="J96">
            <v>0.52100000000000002</v>
          </cell>
        </row>
        <row r="97">
          <cell r="I97">
            <v>45.5</v>
          </cell>
          <cell r="J97">
            <v>0.51700000000000002</v>
          </cell>
        </row>
        <row r="98">
          <cell r="I98">
            <v>46</v>
          </cell>
          <cell r="J98">
            <v>0.51300000000000001</v>
          </cell>
        </row>
        <row r="99">
          <cell r="I99">
            <v>46.5</v>
          </cell>
          <cell r="J99">
            <v>0.50800000000000001</v>
          </cell>
        </row>
        <row r="100">
          <cell r="I100">
            <v>47</v>
          </cell>
          <cell r="J100">
            <v>0.504</v>
          </cell>
        </row>
        <row r="101">
          <cell r="I101">
            <v>47.5</v>
          </cell>
          <cell r="J101">
            <v>0.5</v>
          </cell>
        </row>
        <row r="102">
          <cell r="I102">
            <v>48</v>
          </cell>
          <cell r="J102">
            <v>0.496</v>
          </cell>
        </row>
        <row r="103">
          <cell r="I103">
            <v>48.5</v>
          </cell>
          <cell r="J103">
            <v>0.49199999999999999</v>
          </cell>
        </row>
        <row r="104">
          <cell r="I104">
            <v>49</v>
          </cell>
          <cell r="J104">
            <v>0.48699999999999999</v>
          </cell>
        </row>
        <row r="105">
          <cell r="I105">
            <v>49.5</v>
          </cell>
          <cell r="J105">
            <v>0.48299999999999998</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증감내역"/>
      <sheetName val="시멘트및골재수량"/>
      <sheetName val="수량집계표"/>
      <sheetName val="두부보강철근집계표"/>
    </sheetNames>
    <sheetDataSet>
      <sheetData sheetId="0"/>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회사99"/>
      <sheetName val="XL4Poppy"/>
      <sheetName val="상반기손익차2총괄"/>
      <sheetName val="토목"/>
      <sheetName val="2005년 표준인건비"/>
      <sheetName val="B"/>
      <sheetName val="new급여T(4을-운전)"/>
      <sheetName val="CONCRETE"/>
      <sheetName val="DWEC ALL"/>
      <sheetName val="엔링COMP9901"/>
      <sheetName val="기기리스트"/>
      <sheetName val="차수"/>
      <sheetName val="기초공"/>
      <sheetName val="기둥(원형)"/>
      <sheetName val="#REF"/>
      <sheetName val="1월"/>
      <sheetName val="3.현장배치"/>
      <sheetName val="TIE-IN"/>
      <sheetName val="유림골조"/>
      <sheetName val="품셈"/>
      <sheetName val="업무분장"/>
      <sheetName val="공통비총괄표"/>
      <sheetName val="as boq list up"/>
      <sheetName val="차액보증"/>
      <sheetName val="사업계획"/>
      <sheetName val="노임단가"/>
      <sheetName val="공통비(전체)"/>
      <sheetName val="Sheet2"/>
      <sheetName val="Sheet1"/>
      <sheetName val="공문"/>
      <sheetName val="3사 대비"/>
      <sheetName val="YOEMAGUM"/>
      <sheetName val="Proposal"/>
      <sheetName val="환율"/>
      <sheetName val="8.PILE  (돌출)"/>
      <sheetName val="깨기"/>
      <sheetName val="손익차9월2"/>
      <sheetName val="PIPE"/>
      <sheetName val="FLANGE"/>
      <sheetName val="VALVE"/>
      <sheetName val="P.M 별"/>
      <sheetName val="국내"/>
      <sheetName val="공사비집계"/>
      <sheetName val="예산변경사항"/>
      <sheetName val="현장배치"/>
      <sheetName val="대비"/>
      <sheetName val="내역서"/>
      <sheetName val="전기일위대가"/>
      <sheetName val="Y-WORK"/>
      <sheetName val="물가자료"/>
      <sheetName val="Sheet5"/>
      <sheetName val="BSD (2)"/>
      <sheetName val="하중"/>
      <sheetName val="내역서(당초변경)"/>
      <sheetName val="지사인원사무실"/>
      <sheetName val="총체보활공정표"/>
      <sheetName val="수입"/>
      <sheetName val="단가목록"/>
      <sheetName val="공통부대비"/>
      <sheetName val="갑지"/>
      <sheetName val="INSTR"/>
      <sheetName val="공사비 내역 (가)"/>
      <sheetName val="2.설계제원"/>
      <sheetName val="h-013211-2"/>
      <sheetName val="NEW-PANEL"/>
      <sheetName val="견적대비표"/>
      <sheetName val="as_boq_list_up"/>
      <sheetName val="공사비_내역_(가)"/>
      <sheetName val="2_설계제원"/>
      <sheetName val="GREEN"/>
      <sheetName val="Hawiyah"/>
      <sheetName val="Hawiyah 하청"/>
      <sheetName val="HDEC 1027"/>
      <sheetName val="Juaymah"/>
      <sheetName val="SIPC"/>
      <sheetName val="PumpSpec"/>
      <sheetName val="9-1차이내역"/>
      <sheetName val="2000년1차"/>
      <sheetName val="전체내역 (2)"/>
      <sheetName val="9GNG운반"/>
      <sheetName val="2005년_표준인건비"/>
      <sheetName val="DWEC_ALL"/>
      <sheetName val="초임연봉"/>
      <sheetName val="2.대외공문"/>
      <sheetName val="소상 &quot;1&quot;"/>
      <sheetName val="자압"/>
      <sheetName val="97 사업추정(WEKI)"/>
      <sheetName val="CB"/>
      <sheetName val="Compare-1"/>
      <sheetName val="as_boq_list_up1"/>
      <sheetName val="공사비_내역_(가)1"/>
      <sheetName val="2_설계제원1"/>
      <sheetName val="eq_data"/>
      <sheetName val="감가상각"/>
      <sheetName val="ABUT수량-A1"/>
      <sheetName val="Macro(발전기)"/>
      <sheetName val="시설물기초"/>
      <sheetName val="예정(3)"/>
      <sheetName val="동원(3)"/>
      <sheetName val="PRO_DCI"/>
      <sheetName val="INST_DCI"/>
      <sheetName val="HVAC_DCI"/>
      <sheetName val="PIPE_DCI"/>
      <sheetName val="협조전"/>
      <sheetName val="DATA99(자료)"/>
      <sheetName val="단"/>
      <sheetName val="Total"/>
      <sheetName val="Customer Databas"/>
      <sheetName val="INPUT"/>
      <sheetName val="DESCRIPTION"/>
      <sheetName val="수리결과"/>
      <sheetName val="당초토량산출서"/>
      <sheetName val="01"/>
      <sheetName val="무전표"/>
      <sheetName val="갑지1"/>
      <sheetName val="기계내역서"/>
      <sheetName val="전기"/>
      <sheetName val="1"/>
      <sheetName val="원가"/>
      <sheetName val="내역"/>
      <sheetName val="집계표"/>
      <sheetName val="GoDrivers"/>
      <sheetName val="업무분장 "/>
      <sheetName val="진행현황_범례"/>
      <sheetName val="Summary"/>
      <sheetName val="I.설계조건"/>
      <sheetName val="포장물량집계"/>
      <sheetName val="일위대가"/>
      <sheetName val="Eq. Mobilization"/>
      <sheetName val="건축집계"/>
      <sheetName val="토량산출서"/>
      <sheetName val="실행철강하도"/>
      <sheetName val="청산공사"/>
      <sheetName val="design criteria"/>
      <sheetName val="working load at the btm ft."/>
      <sheetName val="plan&amp;section of foundation"/>
      <sheetName val="95MAKER"/>
      <sheetName val="N賃率-職"/>
      <sheetName val="GRDBS"/>
      <sheetName val="갑지(추정)"/>
      <sheetName val="경비_원본"/>
      <sheetName val="노임"/>
      <sheetName val="Totok"/>
      <sheetName val="TUAS"/>
      <sheetName val="2005년_표준인건비1"/>
      <sheetName val="DWEC_ALL1"/>
      <sheetName val="3_현장배치"/>
      <sheetName val="as_boq_list_up2"/>
      <sheetName val="8_PILE__(돌출)"/>
      <sheetName val="전체내역_(2)"/>
      <sheetName val="3사_대비"/>
      <sheetName val="P_M_별"/>
      <sheetName val="BSD_(2)"/>
      <sheetName val="공사비_내역_(가)2"/>
      <sheetName val="2_설계제원2"/>
      <sheetName val="Hawiyah_하청"/>
      <sheetName val="HDEC_1027"/>
      <sheetName val="2_대외공문"/>
      <sheetName val="소상_&quot;1&quot;"/>
      <sheetName val="97_사업추정(WEKI)"/>
      <sheetName val="Customer_Databas"/>
      <sheetName val="업무분장_"/>
      <sheetName val="경비"/>
      <sheetName val="Break Down"/>
      <sheetName val="sheet"/>
      <sheetName val="설계조건"/>
      <sheetName val="단면검토"/>
      <sheetName val="접속슬래브"/>
      <sheetName val="Equipment"/>
      <sheetName val="EQP-DB"/>
      <sheetName val="A8-Scaffolds"/>
      <sheetName val="7.6.3(B) UG Piping"/>
      <sheetName val="dg-VTu"/>
      <sheetName val="Testing"/>
      <sheetName val="Tke"/>
      <sheetName val="Settings"/>
      <sheetName val="MM"/>
      <sheetName val="UEC영화관본공사내역"/>
      <sheetName val="물량표"/>
      <sheetName val="노동부"/>
      <sheetName val="소비자가"/>
      <sheetName val="필리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소화실적"/>
      <sheetName val="97 사업추정(WEKI)"/>
      <sheetName val="15 문제점"/>
      <sheetName val="회사99"/>
      <sheetName val="anti-termite"/>
      <sheetName val="Eq. Mobilization"/>
      <sheetName val="샘플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의33고"/>
      <sheetName val="공통부대비"/>
      <sheetName val="Sheet1"/>
      <sheetName val="APTDATA"/>
      <sheetName val="주택마감"/>
      <sheetName val="와동25-3(변경)"/>
      <sheetName val="비교표"/>
      <sheetName val="휘경의뢰"/>
      <sheetName val="휘경총괄"/>
      <sheetName val="휘경공통"/>
      <sheetName val="휘경건축"/>
      <sheetName val="N하대25(변경)"/>
      <sheetName val="N양정32(변경)"/>
      <sheetName val="다대43고(변경)"/>
      <sheetName val="휘경토목"/>
      <sheetName val="휘경SERV"/>
      <sheetName val="휘경물가"/>
      <sheetName val="휘경부대"/>
      <sheetName val="휘경파일PHC"/>
      <sheetName val="제출용"/>
      <sheetName val="제출용 (3)"/>
      <sheetName val="제출용 (4)"/>
      <sheetName val="제출용 (5)"/>
      <sheetName val="제출용 (2)"/>
      <sheetName val="성수의뢰"/>
      <sheetName val="성수공통"/>
      <sheetName val="하대건축"/>
      <sheetName val="의뢰서"/>
      <sheetName val="품의서"/>
      <sheetName val="SERVICE ITEM"/>
      <sheetName val="인입비및MH건립비"/>
      <sheetName val="부대건축"/>
      <sheetName val="토목공사"/>
      <sheetName val="옥외공사"/>
      <sheetName val="물가상승"/>
      <sheetName val="간접"/>
      <sheetName val="입력"/>
      <sheetName val="#REF"/>
      <sheetName val="정부노임단가"/>
      <sheetName val="P.M 별"/>
      <sheetName val="비교표(내역.96-9-2) (2)"/>
      <sheetName val="비교표(내역) (2)"/>
      <sheetName val="비교표(내역.96-9-4) (2)"/>
      <sheetName val="요인(내역) (종)"/>
      <sheetName val="요인(내역) (4)"/>
      <sheetName val="요인(내역) (3)"/>
      <sheetName val="요인(내역) (2)"/>
      <sheetName val="봉천골조 (2)"/>
      <sheetName val="봉천품의 (2)"/>
      <sheetName val="새공통"/>
      <sheetName val="일위대가(가설)"/>
      <sheetName val="삭제금지단가"/>
      <sheetName val="유림총괄"/>
      <sheetName val="bid"/>
      <sheetName val="원가계산 (2)"/>
      <sheetName val="Sheet2"/>
      <sheetName val="산출근거"/>
      <sheetName val="I.설계조건"/>
      <sheetName val="벽체면적당일위대가"/>
      <sheetName val="97 사업추정(WEKI)"/>
      <sheetName val="Total"/>
      <sheetName val="새공통(96임금인상기준)"/>
      <sheetName val="콘크리트타설집계표"/>
      <sheetName val="본부장"/>
      <sheetName val="__33_"/>
      <sheetName val="통장출금액"/>
      <sheetName val="식재일위대가"/>
      <sheetName val="코드표"/>
      <sheetName val="견적서"/>
      <sheetName val="공통비(전체)"/>
      <sheetName val="확약서"/>
      <sheetName val="기초코드"/>
      <sheetName val="내역"/>
      <sheetName val="손익차9월2"/>
      <sheetName val="9GNG운반"/>
      <sheetName val="유림골조"/>
      <sheetName val="우각부보강"/>
      <sheetName val="공사비산출내역"/>
      <sheetName val="45,46"/>
      <sheetName val="터파기및재료"/>
      <sheetName val="실행내역서 "/>
      <sheetName val="인제내역"/>
      <sheetName val="s"/>
      <sheetName val="내역서"/>
      <sheetName val="물량표"/>
      <sheetName val="토목"/>
      <sheetName val="을"/>
      <sheetName val="현금"/>
      <sheetName val="지보1_98"/>
      <sheetName val="회사99"/>
      <sheetName val="식재가격"/>
      <sheetName val="식재총괄"/>
      <sheetName val="일위목록"/>
      <sheetName val="인적사항"/>
      <sheetName val="9-1차이내역"/>
      <sheetName val="별첨4_전담운영PM(1)"/>
      <sheetName val="공통비총괄표"/>
      <sheetName val="내부마감"/>
      <sheetName val="신대방33(적용)"/>
      <sheetName val="관급자재"/>
      <sheetName val="인원기준"/>
      <sheetName val="토목및철거"/>
      <sheetName val="건축"/>
      <sheetName val="부대공사"/>
      <sheetName val="전기설비"/>
      <sheetName val="MH건립비"/>
      <sheetName val="옥외"/>
      <sheetName val="단지외부"/>
      <sheetName val="수주현황2월"/>
      <sheetName val="단가표 "/>
      <sheetName val="손익차총괄2"/>
      <sheetName val="잡비"/>
      <sheetName val="차액보증"/>
      <sheetName val="ELECTRIC"/>
      <sheetName val="물가자료"/>
      <sheetName val="공사비"/>
      <sheetName val="정보매체A동"/>
      <sheetName val="포장공"/>
      <sheetName val="현장지지물물량"/>
      <sheetName val="산출내역서집계표"/>
      <sheetName val="을지내역"/>
      <sheetName val="1월"/>
      <sheetName val="summary"/>
      <sheetName val="Cost bd-&quot;A&quot;"/>
      <sheetName val="Sheet4"/>
      <sheetName val="울산자동제어"/>
      <sheetName val="1공구(을)"/>
      <sheetName val="일위_파일"/>
      <sheetName val="CashFlow(중간집계)"/>
      <sheetName val="LoanList"/>
      <sheetName val="물량투입계획"/>
      <sheetName val="7수지"/>
      <sheetName val="마산월령동골조물량변경"/>
      <sheetName val="CF"/>
      <sheetName val="기준"/>
      <sheetName val="BRICK"/>
      <sheetName val="4.수지"/>
      <sheetName val="DATA"/>
      <sheetName val="집계표"/>
      <sheetName val="건축내역(울산구영2차)"/>
      <sheetName val="서울보증기초코드"/>
      <sheetName val="변수"/>
      <sheetName val="사업분석"/>
      <sheetName val="분양금할인"/>
      <sheetName val="안산기계장치"/>
      <sheetName val="실행"/>
      <sheetName val="자재비"/>
      <sheetName val="현장관리비"/>
      <sheetName val="Sheet1 (2)"/>
      <sheetName val="상무2지구(공사) (8)"/>
      <sheetName val="추정기성"/>
      <sheetName val="실행내역(수정본)"/>
      <sheetName val="JUCK"/>
      <sheetName val="목표세부명세"/>
      <sheetName val="001"/>
      <sheetName val="단면 (2)"/>
      <sheetName val="여과지동"/>
      <sheetName val="기초자료"/>
      <sheetName val="6PILE  (돌출)"/>
      <sheetName val="골조계수"/>
      <sheetName val="예산대비"/>
      <sheetName val="STAND20"/>
      <sheetName val="0110원본"/>
      <sheetName val="장비투입계획"/>
      <sheetName val="노임"/>
      <sheetName val="위성"/>
      <sheetName val="Pricelist TAC AB"/>
      <sheetName val="물가정보자료"/>
      <sheetName val="약품설비"/>
      <sheetName val="일위대가표"/>
      <sheetName val="일위대가"/>
      <sheetName val="Macro(차단기)"/>
      <sheetName val="Macro(전선)"/>
      <sheetName val="3.공통공사대비"/>
      <sheetName val="전기"/>
      <sheetName val="Sheet6"/>
      <sheetName val="CONCRETE"/>
      <sheetName val="COPING"/>
      <sheetName val="설계"/>
      <sheetName val="부하계산서"/>
      <sheetName val="업체별기성내역"/>
      <sheetName val="MOTOR"/>
      <sheetName val="6호기"/>
      <sheetName val="조명시설"/>
      <sheetName val="비교1"/>
      <sheetName val="건축내역(트럼프수성)"/>
      <sheetName val="경비"/>
      <sheetName val="대림경상68억"/>
      <sheetName val="학생내역"/>
      <sheetName val="소방사항"/>
      <sheetName val="개산공사비"/>
      <sheetName val="시운전연료"/>
      <sheetName val="수수료코드표"/>
      <sheetName val="DB"/>
      <sheetName val="총물량"/>
      <sheetName val="집계표(공종별)"/>
      <sheetName val="CHITIET VL-NC-TT1p"/>
      <sheetName val="TONGKE3p"/>
      <sheetName val="DATE"/>
      <sheetName val="PAINT"/>
      <sheetName val="비교표(내역_96-9-2)_(2)"/>
      <sheetName val="비교표(내역)_(2)"/>
      <sheetName val="비교표(내역_96-9-4)_(2)"/>
      <sheetName val="요인(내역)_(종)"/>
      <sheetName val="요인(내역)_(4)"/>
      <sheetName val="요인(내역)_(3)"/>
      <sheetName val="요인(내역)_(2)"/>
      <sheetName val="봉천골조_(2)"/>
      <sheetName val="봉천품의_(2)"/>
      <sheetName val="제출용_(3)"/>
      <sheetName val="제출용_(4)"/>
      <sheetName val="제출용_(5)"/>
      <sheetName val="제출용_(2)"/>
      <sheetName val="SERVICE_ITEM"/>
      <sheetName val="P_M_별"/>
      <sheetName val="실행내역서_"/>
      <sheetName val="성수동"/>
      <sheetName val="예총"/>
      <sheetName val="인건비 "/>
      <sheetName val="맨홀수량"/>
      <sheetName val="설계조건"/>
      <sheetName val="안정계산"/>
      <sheetName val="단면검토"/>
      <sheetName val="원가서"/>
      <sheetName val="전도품의"/>
      <sheetName val="골조시행"/>
      <sheetName val="4차원가계산서"/>
      <sheetName val="기준및분포(OT)"/>
      <sheetName val="공사분석"/>
      <sheetName val="일반수량총괄집계"/>
      <sheetName val="원가계산 _2_"/>
      <sheetName val="POOM_MOTO"/>
      <sheetName val="단가산출"/>
      <sheetName val="사  업  비  수  지  예  산  서"/>
      <sheetName val="구조물철거타공정이월"/>
      <sheetName val="기초산출"/>
      <sheetName val="원가계산_(2)"/>
      <sheetName val="구의33고.XLS"/>
      <sheetName val="물건조서"/>
      <sheetName val="자재"/>
      <sheetName val="예산서"/>
      <sheetName val="터널조도"/>
      <sheetName val="Sheet5"/>
      <sheetName val="견적대비표"/>
      <sheetName val="선수금,기성"/>
      <sheetName val="KNG-8100M SP"/>
      <sheetName val="인상효1"/>
      <sheetName val="시중노임"/>
      <sheetName val="Eq. Mobilization"/>
      <sheetName val="총괄내역"/>
      <sheetName val="시행_cash"/>
      <sheetName val="매입세"/>
      <sheetName val="공사개요"/>
      <sheetName val="견적"/>
      <sheetName val="노무비단가"/>
      <sheetName val="수리결과"/>
      <sheetName val="1ST"/>
      <sheetName val="01"/>
      <sheetName val="소비자가"/>
      <sheetName val="노임이"/>
      <sheetName val="단가"/>
      <sheetName val="갑지"/>
      <sheetName val="프랜트면허"/>
      <sheetName val="토목주소"/>
      <sheetName val="CTEMCOST"/>
      <sheetName val="0226"/>
      <sheetName val="미드수량"/>
      <sheetName val="INMD1198"/>
      <sheetName val="업무분장"/>
      <sheetName val="Sheet2 (2)"/>
      <sheetName val="input"/>
      <sheetName val="갑지(추정)"/>
      <sheetName val="도급당초내역"/>
      <sheetName val="임대견적서"/>
      <sheetName val="임대계획"/>
      <sheetName val="수주실적0709"/>
      <sheetName val="N賃率-職"/>
    </sheetNames>
    <sheetDataSet>
      <sheetData sheetId="0" refreshError="1">
        <row r="56">
          <cell r="K56" t="str">
            <v>{MENU}RF,6~{PGDN}{PGDN}{UP}{UP}~</v>
          </cell>
        </row>
      </sheetData>
      <sheetData sheetId="1" refreshError="1"/>
      <sheetData sheetId="2">
        <row r="56">
          <cell r="K56" t="str">
            <v>{MENU}RF,6~{PGDN}{PGDN}{UP}{UP}~</v>
          </cell>
        </row>
      </sheetData>
      <sheetData sheetId="3">
        <row r="56">
          <cell r="K56" t="str">
            <v>{MENU}RF,6~{PGDN}{PGDN}{UP}{UP}~</v>
          </cell>
        </row>
      </sheetData>
      <sheetData sheetId="4">
        <row r="56">
          <cell r="K56" t="str">
            <v>{MENU}RF,6~{PGDN}{PGDN}{UP}{UP}~</v>
          </cell>
        </row>
      </sheetData>
      <sheetData sheetId="5">
        <row r="56">
          <cell r="K56" t="str">
            <v>{MENU}RF,6~{PGDN}{PGDN}{UP}{UP}~</v>
          </cell>
        </row>
      </sheetData>
      <sheetData sheetId="6">
        <row r="56">
          <cell r="K56" t="str">
            <v>{MENU}RF,6~{PGDN}{PGDN}{UP}{UP}~</v>
          </cell>
        </row>
      </sheetData>
      <sheetData sheetId="7">
        <row r="56">
          <cell r="K56" t="str">
            <v>{MENU}RF,6~{PGDN}{PGDN}{UP}{UP}~</v>
          </cell>
        </row>
      </sheetData>
      <sheetData sheetId="8">
        <row r="56">
          <cell r="K56" t="str">
            <v>{MENU}RF,6~{PGDN}{PGDN}{UP}{UP}~</v>
          </cell>
        </row>
      </sheetData>
      <sheetData sheetId="9">
        <row r="56">
          <cell r="K56" t="str">
            <v>{MENU}RF,6~{PGDN}{PGDN}{UP}{UP}~</v>
          </cell>
        </row>
      </sheetData>
      <sheetData sheetId="10">
        <row r="56">
          <cell r="K56" t="str">
            <v>{MENU}RF,6~{PGDN}{PGDN}{UP}{UP}~</v>
          </cell>
        </row>
      </sheetData>
      <sheetData sheetId="11">
        <row r="56">
          <cell r="K56" t="str">
            <v>{MENU}RF,6~{PGDN}{PGDN}{UP}{UP}~</v>
          </cell>
        </row>
      </sheetData>
      <sheetData sheetId="12">
        <row r="56">
          <cell r="K56" t="str">
            <v>{MENU}RF,6~{PGDN}{PGDN}{UP}{UP}~</v>
          </cell>
        </row>
      </sheetData>
      <sheetData sheetId="13">
        <row r="56">
          <cell r="K56" t="str">
            <v>{MENU}RF,6~{PGDN}{PGDN}{UP}{UP}~</v>
          </cell>
        </row>
      </sheetData>
      <sheetData sheetId="14">
        <row r="56">
          <cell r="K56" t="str">
            <v>{MENU}RF,6~{PGDN}{PGDN}{UP}{UP}~</v>
          </cell>
        </row>
      </sheetData>
      <sheetData sheetId="15">
        <row r="56">
          <cell r="K56" t="str">
            <v>{MENU}RF,6~{PGDN}{PGDN}{UP}{UP}~</v>
          </cell>
        </row>
      </sheetData>
      <sheetData sheetId="16">
        <row r="56">
          <cell r="K56" t="str">
            <v>{MENU}RF,6~{PGDN}{PGDN}{UP}{UP}~</v>
          </cell>
        </row>
      </sheetData>
      <sheetData sheetId="17">
        <row r="56">
          <cell r="K56" t="str">
            <v>{MENU}RF,6~{PGDN}{PGDN}{UP}{UP}~</v>
          </cell>
        </row>
      </sheetData>
      <sheetData sheetId="18">
        <row r="56">
          <cell r="K56" t="str">
            <v>{MENU}RF,6~{PGDN}{PGDN}{UP}{UP}~</v>
          </cell>
        </row>
      </sheetData>
      <sheetData sheetId="19">
        <row r="56">
          <cell r="K56" t="str">
            <v>{MENU}RF,6~{PGDN}{PGDN}{UP}{UP}~</v>
          </cell>
        </row>
      </sheetData>
      <sheetData sheetId="20">
        <row r="56">
          <cell r="K56" t="str">
            <v>{MENU}RF,6~{PGDN}{PGDN}{UP}{UP}~</v>
          </cell>
        </row>
      </sheetData>
      <sheetData sheetId="21">
        <row r="56">
          <cell r="K56" t="str">
            <v>{MENU}RF,6~{PGDN}{PGDN}{UP}{UP}~</v>
          </cell>
        </row>
      </sheetData>
      <sheetData sheetId="22">
        <row r="56">
          <cell r="K56" t="str">
            <v>{MENU}RF,6~{PGDN}{PGDN}{UP}{UP}~</v>
          </cell>
        </row>
      </sheetData>
      <sheetData sheetId="23">
        <row r="56">
          <cell r="K56" t="str">
            <v>{MENU}RF,6~{PGDN}{PGDN}{UP}{UP}~</v>
          </cell>
        </row>
      </sheetData>
      <sheetData sheetId="24" refreshError="1"/>
      <sheetData sheetId="25" refreshError="1"/>
      <sheetData sheetId="26" refreshError="1"/>
      <sheetData sheetId="27">
        <row r="56">
          <cell r="K56" t="str">
            <v>{MENU}RF,6~{PGDN}{PGDN}{UP}{UP}~</v>
          </cell>
        </row>
      </sheetData>
      <sheetData sheetId="28">
        <row r="56">
          <cell r="K56" t="str">
            <v>{MENU}RF,6~{PGDN}{PGDN}{UP}{UP}~</v>
          </cell>
        </row>
      </sheetData>
      <sheetData sheetId="29">
        <row r="56">
          <cell r="K56" t="str">
            <v>{MENU}RF,6~{PGDN}{PGDN}{UP}{UP}~</v>
          </cell>
        </row>
      </sheetData>
      <sheetData sheetId="30">
        <row r="56">
          <cell r="K56" t="str">
            <v>{MENU}RF,6~{PGDN}{PGDN}{UP}{UP}~</v>
          </cell>
        </row>
      </sheetData>
      <sheetData sheetId="31">
        <row r="56">
          <cell r="K56" t="str">
            <v>{MENU}RF,6~{PGDN}{PGDN}{UP}{UP}~</v>
          </cell>
        </row>
      </sheetData>
      <sheetData sheetId="32">
        <row r="56">
          <cell r="K56" t="str">
            <v>{MENU}RF,6~{PGDN}{PGDN}{UP}{UP}~</v>
          </cell>
        </row>
      </sheetData>
      <sheetData sheetId="33">
        <row r="56">
          <cell r="K56" t="str">
            <v>{MENU}RF,6~{PGDN}{PGDN}{UP}{UP}~</v>
          </cell>
        </row>
      </sheetData>
      <sheetData sheetId="34">
        <row r="56">
          <cell r="K56" t="str">
            <v>{MENU}RF,6~{PGDN}{PGDN}{UP}{UP}~</v>
          </cell>
        </row>
      </sheetData>
      <sheetData sheetId="35" refreshError="1"/>
      <sheetData sheetId="36" refreshError="1"/>
      <sheetData sheetId="37" refreshError="1"/>
      <sheetData sheetId="38" refreshError="1"/>
      <sheetData sheetId="39">
        <row r="56">
          <cell r="K56" t="str">
            <v>{MENU}RF,6~{PGDN}{PGDN}{UP}{UP}~</v>
          </cell>
        </row>
      </sheetData>
      <sheetData sheetId="40">
        <row r="56">
          <cell r="K56" t="str">
            <v>{MENU}RF,6~{PGDN}{PGDN}{UP}{UP}~</v>
          </cell>
        </row>
      </sheetData>
      <sheetData sheetId="41">
        <row r="56">
          <cell r="K56" t="str">
            <v>{MENU}RF,6~{PGDN}{PGDN}{UP}{UP}~</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현황"/>
      <sheetName val="설계서표지"/>
      <sheetName val="집계표"/>
      <sheetName val="1식단가"/>
      <sheetName val="제목"/>
      <sheetName val="공사비현황"/>
      <sheetName val="공사량현황"/>
      <sheetName val="물량산출내역"/>
      <sheetName val="제잡비산출"/>
      <sheetName val="부대공사비산출"/>
      <sheetName val="범례"/>
      <sheetName val="수량명세서"/>
      <sheetName val="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표지"/>
      <sheetName val="원가계산"/>
      <sheetName val="기자재비"/>
      <sheetName val="일위대가집계"/>
      <sheetName val="일위대가"/>
      <sheetName val="자재 단가표"/>
      <sheetName val="노무단가"/>
      <sheetName val="노무단가 (2)"/>
      <sheetName val="노무단가 (3)"/>
      <sheetName val="091127 내역서(인천00부대)-한화(차량제외)-2"/>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유동표"/>
    </sheetNames>
    <sheetDataSet>
      <sheetData sheetId="0" refreshError="1">
        <row r="23">
          <cell r="A23" t="str">
            <v>공     제     토</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청-공사원가계산서"/>
      <sheetName val="시청-전체총괄내역서"/>
      <sheetName val="시청-시스템별총괄내역서"/>
      <sheetName val="시청-센터세부내역총괄"/>
      <sheetName val="시청-SW개발"/>
      <sheetName val="시청-시스템"/>
      <sheetName val="시청-VMS"/>
      <sheetName val="시청-신호제어"/>
      <sheetName val="시청-VDS"/>
      <sheetName val="시청-CCTV총괄"/>
      <sheetName val="시청-CCTV(현장)"/>
      <sheetName val="시청-CCTV(센터)"/>
      <sheetName val="시청-건축총괄"/>
      <sheetName val="시청-건축"/>
      <sheetName val="시청-전기총괄"/>
      <sheetName val="시청-전기현장설비"/>
      <sheetName val="시청-전기센타설비"/>
      <sheetName val="시청-전기굴착"/>
      <sheetName val="시청-통신총괄"/>
      <sheetName val="시청-통신관로"/>
      <sheetName val="시청-광케이블"/>
      <sheetName val="노무비"/>
      <sheetName val="내역서"/>
      <sheetName val="#REF"/>
      <sheetName val="Requirements"/>
      <sheetName val="OPTera LH  BP"/>
      <sheetName val="Page 1A - Proposal Strategy "/>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주실적0709"/>
      <sheetName val="5공사비"/>
      <sheetName val="청산공사"/>
      <sheetName val="기준"/>
      <sheetName val="sort"/>
      <sheetName val="현장일반사항"/>
      <sheetName val="현장"/>
      <sheetName val="증발(비등액체)"/>
      <sheetName val="V(Liquid)"/>
      <sheetName val="P(Gas)"/>
      <sheetName val="V(2p)"/>
      <sheetName val="증발(비비등액체)"/>
      <sheetName val="P(2p)"/>
      <sheetName val="FireBall"/>
      <sheetName val="물리적폭발"/>
      <sheetName val="P.M 별"/>
      <sheetName val="플랜트 설치"/>
      <sheetName val="수입"/>
      <sheetName val="총체보활공정표"/>
      <sheetName val="Sheet1"/>
      <sheetName val="내역서(당초변경)"/>
      <sheetName val="95년12월말"/>
      <sheetName val="cp-e1"/>
      <sheetName val="지사인원사무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을지1"/>
      <sheetName val="을지2"/>
      <sheetName val="품목"/>
      <sheetName val="갑지1"/>
      <sheetName val="갑지2"/>
      <sheetName val="표지"/>
      <sheetName val="Sheet3"/>
      <sheetName val="Sheet6"/>
      <sheetName val="Sheet9"/>
      <sheetName val="Sheet7"/>
      <sheetName val="Sheet16"/>
      <sheetName val="토 적 표"/>
      <sheetName val="(자가망)일위대가표"/>
      <sheetName val="간선계산"/>
      <sheetName val="교각1"/>
    </sheetNames>
    <sheetDataSet>
      <sheetData sheetId="0"/>
      <sheetData sheetId="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뒷채움"/>
      <sheetName val="AUTOPBT"/>
      <sheetName val="[AUTOPBT.XLS]A___________AUTO_2"/>
    </sheetNames>
    <definedNames>
      <definedName name="AUTO"/>
    </definedNames>
    <sheetDataSet>
      <sheetData sheetId="0" refreshError="1"/>
      <sheetData sheetId="1" refreshError="1"/>
      <sheetData sheetId="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강재수량-총"/>
      <sheetName val="철근량"/>
      <sheetName val="토공수량집"/>
      <sheetName val="어곡-타공종"/>
      <sheetName val="XXXXXX"/>
      <sheetName val="산청"/>
      <sheetName val="수동"/>
      <sheetName val="30mpc본당수량"/>
      <sheetName val="1m당 (2)"/>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Sheet1"/>
      <sheetName val="토공총괄집계"/>
      <sheetName val="U-TYPE토공"/>
      <sheetName val="교대토공집계"/>
      <sheetName val="교대토공"/>
      <sheetName val="교각토공집계"/>
      <sheetName val="교각토공"/>
      <sheetName val="타공종이월"/>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통전1교-A1토공"/>
      <sheetName val="통전1교-A2토공"/>
      <sheetName val="사천2교-A1토공"/>
      <sheetName val="사천2교-A2토공"/>
      <sheetName val="총괄토공집계"/>
      <sheetName val="1 line"/>
      <sheetName val="Sheet2"/>
      <sheetName val="Sheet3"/>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용수개거 내역수량집계표"/>
      <sheetName val="용수개거연장조서"/>
      <sheetName val="용수개거재료집계표"/>
      <sheetName val="용수개거단위수량"/>
      <sheetName val="교대집계"/>
      <sheetName val="abut집계"/>
      <sheetName val="상-교대"/>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부대공집계(옛날)"/>
      <sheetName val="부대공집계표"/>
      <sheetName val="오수공"/>
      <sheetName val="우수공"/>
      <sheetName val="구내배관"/>
      <sheetName val="BYPASS날개벽"/>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AB3400"/>
      <sheetName val="AB3401"/>
      <sheetName val="감독차량비"/>
      <sheetName val="AB3402"/>
      <sheetName val="AB3403"/>
      <sheetName val="터널차량비"/>
      <sheetName val="AB3500"/>
      <sheetName val="부지임대료"/>
      <sheetName val="간지"/>
      <sheetName val="설계내역서"/>
      <sheetName val="TYPE총괄집계표"/>
      <sheetName val="논리시점우측"/>
      <sheetName val="논리시점좌측"/>
      <sheetName val="논리종점우측"/>
      <sheetName val="논리종점좌측"/>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교대수량집계표"/>
      <sheetName val="교대수량"/>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토공집계표"/>
      <sheetName val="구조물깨기수량집계"/>
      <sheetName val="교량깨기"/>
      <sheetName val="기본DATA"/>
      <sheetName val="가시설공(광장부)"/>
      <sheetName val="Anchor수량"/>
      <sheetName val="MSG"/>
      <sheetName val="MSG (2)"/>
      <sheetName val="SQJ"/>
      <sheetName val="가시설공(시점부)"/>
      <sheetName val="MSG(시점부)"/>
      <sheetName val="SQJ(시점부)"/>
      <sheetName val="대전-교대(A1-A2)"/>
      <sheetName val="#REF"/>
      <sheetName val="전체제잡비"/>
      <sheetName val="정렬"/>
      <sheetName val="남양내역"/>
      <sheetName val="실행내역"/>
      <sheetName val="요율"/>
      <sheetName val="BOQ(전체)"/>
      <sheetName val="사  업  비  수  지  예  산  서"/>
      <sheetName val="绑ꣃ˞짛༏濼殃恸䁍◣"/>
      <sheetName val="집 계 표"/>
      <sheetName val="기계내역"/>
      <sheetName val="단면 (2)"/>
      <sheetName val="000000"/>
      <sheetName val="시점부"/>
      <sheetName val="시점부토적표"/>
      <sheetName val="종점부"/>
      <sheetName val="종점부토적표"/>
      <sheetName val="간선계산"/>
      <sheetName val="당진1,2호기전선관설치및접지4차공사내역서-을지"/>
      <sheetName val="CABLE SIZE-3"/>
      <sheetName val="유동표"/>
      <sheetName val="투찰"/>
      <sheetName val="날개벽(시점좌측)"/>
      <sheetName val="INPUT"/>
      <sheetName val="ABUT수량-A1"/>
      <sheetName val="단면가정"/>
      <sheetName val="공주-교대(A1)"/>
      <sheetName val="가로등내역서"/>
      <sheetName val="BID"/>
      <sheetName val="3.바닥판설계"/>
      <sheetName val="입찰안"/>
      <sheetName val="도급대실행대비표"/>
      <sheetName val="전입"/>
      <sheetName val="전체_1설계"/>
      <sheetName val="골재산출"/>
      <sheetName val="현황산출서"/>
      <sheetName val="배수공"/>
      <sheetName val="Sheet15"/>
      <sheetName val="type-F"/>
      <sheetName val="맨홀수량산출"/>
      <sheetName val="1호인버트수량"/>
      <sheetName val="위치조서"/>
      <sheetName val="조명시설"/>
      <sheetName val="apt수량"/>
      <sheetName val="성서방향-교대(A2)"/>
      <sheetName val="날개벽"/>
      <sheetName val="전차선로 물량표"/>
      <sheetName val="소방"/>
      <sheetName val="전기일위목록"/>
      <sheetName val="품셈"/>
      <sheetName val="앉음벽 (2)"/>
      <sheetName val="1.취수장"/>
      <sheetName val="일위대가(계측기설치)"/>
      <sheetName val="편입토지조서"/>
      <sheetName val="건축내역"/>
      <sheetName val="변화치수"/>
      <sheetName val="B(함)일반수량"/>
      <sheetName val="적용토목"/>
      <sheetName val="수량집계표"/>
      <sheetName val="산출근거"/>
      <sheetName val="산수배수"/>
      <sheetName val="교각계산"/>
      <sheetName val="공내역"/>
      <sheetName val="진주방향"/>
      <sheetName val="마산방향"/>
      <sheetName val="마산방향철근집계"/>
      <sheetName val="하수급견적대비"/>
      <sheetName val="수량명세서"/>
      <sheetName val="포장복구집계"/>
      <sheetName val="6공구(당초)"/>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기초코드"/>
      <sheetName val="B부대공"/>
      <sheetName val="토목"/>
      <sheetName val="공작물조직표(용배수)"/>
      <sheetName val="수로교총재료집계"/>
      <sheetName val="주형"/>
      <sheetName val="기자재비"/>
      <sheetName val="플랜트 설치"/>
      <sheetName val="산출근거1"/>
      <sheetName val="물가시세"/>
      <sheetName val="노임단가"/>
      <sheetName val="우,오수"/>
      <sheetName val="자재일람"/>
      <sheetName val="총괄표"/>
      <sheetName val="도급"/>
      <sheetName val="기초공"/>
      <sheetName val="기둥(원형)"/>
      <sheetName val="토량1-1"/>
      <sheetName val="공통가설"/>
      <sheetName val="연결임시"/>
      <sheetName val="공사비예산서(토목분)"/>
      <sheetName val="상수도토공집계표"/>
      <sheetName val="2.8 부재_xffff_도(_xffff_한)"/>
      <sheetName val="2._xffff_.2 벽설계"/>
      <sheetName val="B2BERP"/>
      <sheetName val="A-4"/>
      <sheetName val="["/>
      <sheetName val="설계명세서"/>
      <sheetName val="근로자자료입력"/>
      <sheetName val="지급자재"/>
      <sheetName val="도장수량(하1)"/>
      <sheetName val="단가조사"/>
      <sheetName val="공사일보(4월11탬גּ"/>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준검 내역서"/>
      <sheetName val="8설7발"/>
      <sheetName val="2공구산출내역"/>
      <sheetName val="포장공"/>
      <sheetName val="가정단면"/>
      <sheetName val="SLIDES"/>
      <sheetName val="6.교좌면보강"/>
      <sheetName val="산출내역서집계표"/>
      <sheetName val="SLAB"/>
      <sheetName val="VXXXXXXX"/>
      <sheetName val="상행-교대(A1-A2)"/>
      <sheetName val="5.정산서"/>
      <sheetName val="200"/>
      <sheetName val="반중력식옹벽"/>
      <sheetName val="3CHBDC"/>
      <sheetName val="TEL"/>
      <sheetName val="BLOCK-1"/>
      <sheetName val="자재단가비교표"/>
      <sheetName val="부대내역"/>
      <sheetName val="포장공사"/>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I一般比"/>
      <sheetName val="설직재-1"/>
      <sheetName val="N賃率-職"/>
      <sheetName val="제직재"/>
      <sheetName val="공사비내역"/>
      <sheetName val="일위대가"/>
      <sheetName val="남양시작동자105노65기1.3화1.2"/>
      <sheetName val="공사비총괄"/>
      <sheetName val="data"/>
      <sheetName val="암거 제원표"/>
      <sheetName val="용늪교종점측교대_x0000__x0009_ӐЀ_x0004__x0000__xdfa0_̠ӴЀF_x0010_[교대토공.XLS]S"/>
      <sheetName val="사다리"/>
      <sheetName val="단위단가"/>
      <sheetName val="공사수행방안"/>
      <sheetName val="시멘트"/>
      <sheetName val="품셈TABLE"/>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가격조사서"/>
      <sheetName val="(C)원내역"/>
      <sheetName val="봉양~조차장간고하개명(신설)"/>
      <sheetName val="원본"/>
      <sheetName val="JUCKEYK"/>
      <sheetName val="인사자료총집계"/>
      <sheetName val="용산1(해보)"/>
      <sheetName val="집수정현황"/>
      <sheetName val="실행대비"/>
      <sheetName val="초곡1교(일반)"/>
      <sheetName val="전신"/>
      <sheetName val="sub"/>
      <sheetName val="Sheet1 (2)"/>
      <sheetName val="터파기및재료"/>
      <sheetName val="원가입력"/>
      <sheetName val="예산명세서"/>
      <sheetName val="자료입력"/>
      <sheetName val="양수장구조물총"/>
      <sheetName val="양수장토공총"/>
      <sheetName val="일위"/>
      <sheetName val="기계경비"/>
      <sheetName val="도장"/>
      <sheetName val="시설수량표"/>
      <sheetName val="DATE"/>
      <sheetName val="변수값"/>
      <sheetName val="중기상차"/>
      <sheetName val="AS복구"/>
      <sheetName val="중기터파기"/>
      <sheetName val="본체"/>
      <sheetName val="가도공"/>
      <sheetName val="총괄-1"/>
      <sheetName val="ENTRY"/>
      <sheetName val="실행철강하도"/>
      <sheetName val="밸브설치"/>
      <sheetName val="일위대가1"/>
      <sheetName val="일위대가10"/>
      <sheetName val="EQUIP-H"/>
      <sheetName val="전체"/>
      <sheetName val="원가계산서구조조정"/>
      <sheetName val="참조-(1)"/>
      <sheetName val="코드일람표2001년10월"/>
      <sheetName val="COPING설계"/>
      <sheetName val="증감대비"/>
      <sheetName val="전기일위대가"/>
      <sheetName val="기둥"/>
      <sheetName val="저판(버림100)"/>
      <sheetName val="자재단가"/>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_x0000_"/>
      <sheetName val="일위대가24-䘭"/>
      <sheetName val="일위대가24-裬"/>
      <sheetName val="단가 및 재료비"/>
      <sheetName val="토공(우물통,기타) "/>
      <sheetName val="공사비집계"/>
      <sheetName val="노무비"/>
      <sheetName val="견적서"/>
      <sheetName val="연부97-1"/>
      <sheetName val="부서현황"/>
      <sheetName val="손익분석"/>
      <sheetName val="J형측구단위수량"/>
      <sheetName val="Macro1"/>
      <sheetName val="토사(PE)"/>
      <sheetName val="전선 및 전선관"/>
      <sheetName val="1호맨홀토공"/>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DATA 입력부"/>
      <sheetName val="중기손료"/>
      <sheetName val="기초단가"/>
      <sheetName val="JJ"/>
      <sheetName val="wall"/>
      <sheetName val="원형1호맨홀토공수량"/>
      <sheetName val="문학간접"/>
      <sheetName val="순공사비"/>
      <sheetName val="설계조건"/>
      <sheetName val="ETC"/>
      <sheetName val="경산(을)"/>
      <sheetName val="화산경계"/>
      <sheetName val="교량대비"/>
      <sheetName val="교대(A1-A2)"/>
      <sheetName val="입출재고현황 (2)"/>
      <sheetName val="COPING"/>
      <sheetName val="내역(원안-대안)"/>
      <sheetName val="포장_xdb40_ᘏ"/>
      <sheetName val="월별자금계획"/>
      <sheetName val="대가(표)"/>
      <sheetName val="계산중"/>
      <sheetName val="횡배위치"/>
      <sheetName val="설계예산2"/>
      <sheetName val="토공산근"/>
      <sheetName val="1,2공구원가계산서"/>
      <sheetName val="1공구산출내역서"/>
      <sheetName val="용늪교종점측교대_x0000_ ӐЀ_x0004__x0000__xdfa0_̠ӴЀF_x0010_[교대토공.XLS]S"/>
      <sheetName val="내역서1"/>
      <sheetName val="양성교상행선"/>
      <sheetName val="양성교하행선"/>
      <sheetName val="양성교총괄"/>
      <sheetName val="2.단면가정"/>
      <sheetName val="예가내역서"/>
      <sheetName val="갑지1"/>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피벗테이블데이터분석"/>
      <sheetName val="적용단위길이"/>
      <sheetName val="특수기호강도거푸집"/>
      <sheetName val="종배수관면벽신"/>
      <sheetName val="종배수관(신)"/>
      <sheetName val="갑지(추정)"/>
      <sheetName val="A-8 PD(도로중앙)"/>
      <sheetName val="70%"/>
      <sheetName val="서울교대토공집계(★)"/>
      <sheetName val="춘천교대토공집계(★)"/>
      <sheetName val="IN"/>
      <sheetName val="부대비율"/>
      <sheetName val="중기က⏜"/>
      <sheetName val="중기뀀⦎"/>
      <sheetName val="중기⒏"/>
      <sheetName val="매입"/>
      <sheetName val="(1)본선수량집계"/>
      <sheetName val="건축집계"/>
      <sheetName val="토목집계"/>
      <sheetName val="조경집계"/>
      <sheetName val="인원조직표"/>
      <sheetName val="일위대가(가설)"/>
      <sheetName val="현장관리비내역서"/>
      <sheetName val="공통부대비"/>
      <sheetName val="MSG 수량"/>
      <sheetName val="우석문틀"/>
      <sheetName val="DATA 입력란"/>
      <sheetName val="토목주소"/>
      <sheetName val="자재운반단가일람표"/>
      <sheetName val="백호우계수"/>
      <sheetName val="설계내역(2000)"/>
      <sheetName val="2.단면가정 "/>
      <sheetName val="CON포장수량"/>
      <sheetName val="ACUNIT"/>
      <sheetName val="CONUNIT"/>
      <sheetName val="2000년하반기"/>
      <sheetName val="자판실행"/>
      <sheetName val="허용전류-IEC"/>
      <sheetName val="허용전류-IEC DATA"/>
      <sheetName val="★도급내역"/>
      <sheetName val="현장별"/>
      <sheetName val="내역표지"/>
      <sheetName val="RE9604"/>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배수공 주요자재 집계표"/>
      <sheetName val="안전보건교육"/>
      <sheetName val="데이타"/>
      <sheetName val="충주"/>
      <sheetName val="데리네이타현황"/>
      <sheetName val="원가"/>
      <sheetName val="_REF"/>
      <sheetName val="초기화면"/>
      <sheetName val="기성내역"/>
      <sheetName val="EACT10"/>
      <sheetName val="현장조사"/>
      <sheetName val="공예율"/>
      <sheetName val="MANUFACTORY"/>
      <sheetName val="연습장소"/>
      <sheetName val="내역(설계)"/>
      <sheetName val="CODE"/>
      <sheetName val="전체내역서"/>
      <sheetName val="1.설계기준"/>
      <sheetName val="평균높이산출근거"/>
      <sheetName val="횡배수관위치조서"/>
      <sheetName val="제수"/>
      <sheetName val="공기"/>
      <sheetName val="환율"/>
      <sheetName val="토공사"/>
      <sheetName val="암거단위-1련"/>
      <sheetName val="직원자료입력"/>
      <sheetName val="일반수량"/>
      <sheetName val="용늪교종점측교대?_x0009_ӐЀ_x0004_?_xdfa0_̠ӴЀF?_x0010_[교대토공.XLS]"/>
      <sheetName val="GAEYO"/>
      <sheetName val="중기솔뇨"/>
      <sheetName val="노임"/>
      <sheetName val="수량산출"/>
      <sheetName val="중기사용료"/>
      <sheetName val="적용노임"/>
      <sheetName val="2000노임기준"/>
      <sheetName val="점상총"/>
      <sheetName val="직접인건비"/>
      <sheetName val="전체도급"/>
      <sheetName val="부하계산서"/>
      <sheetName val="입력"/>
      <sheetName val="집계"/>
      <sheetName val="대창(장성)"/>
      <sheetName val="대창(함평)-창열"/>
      <sheetName val="수목표준대가"/>
      <sheetName val="주요 자재 집계표 (2)"/>
      <sheetName val="6호기"/>
      <sheetName val="4.전기"/>
      <sheetName val="차도부연장현황"/>
      <sheetName val="단위수량"/>
      <sheetName val="전주조서"/>
      <sheetName val="공통단가"/>
      <sheetName val="조도계산서 (도서)"/>
      <sheetName val="&lt;--"/>
      <sheetName val="토공 total"/>
      <sheetName val="OPT7"/>
      <sheetName val="투입실적"/>
      <sheetName val="인건비"/>
      <sheetName val="C &amp; G RHS"/>
      <sheetName val="공사내역"/>
      <sheetName val="실행(1)"/>
      <sheetName val="차액보증"/>
      <sheetName val="일위(토목)"/>
      <sheetName val="전기2005"/>
      <sheetName val="통신2005"/>
      <sheetName val="지가케포"/>
      <sheetName val="다곡2교"/>
      <sheetName val="기별수량산출서"/>
      <sheetName val="현장관리비"/>
      <sheetName val="관개"/>
      <sheetName val="전기"/>
      <sheetName val="inputdata"/>
      <sheetName val="도담구내 개소별 명세"/>
      <sheetName val="중기일위대가"/>
      <sheetName val="전기설계변경"/>
      <sheetName val="참조자료"/>
      <sheetName val="좌측"/>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갑지_(4)"/>
      <sheetName val="전차선로_물량표"/>
      <sheetName val="단면_(2)"/>
      <sheetName val="단가"/>
      <sheetName val="상행-교대㤁䮄᐀⬠栀ࡥဌ"/>
      <sheetName val="식재총괄"/>
      <sheetName val="대운산출"/>
      <sheetName val="대구-교대(A1-A2)"/>
      <sheetName val="공사비증감"/>
      <sheetName val="끝이없네"/>
      <sheetName val="SG"/>
      <sheetName val="접속도로1"/>
      <sheetName val="2000년 공정표"/>
      <sheetName val="기초1"/>
      <sheetName val="경산"/>
      <sheetName val="전체공사"/>
      <sheetName val="suk(mac)"/>
      <sheetName val="토량1䰂ộ"/>
      <sheetName val="토량1ⴀ"/>
      <sheetName val="토량1_x0001__x0000_"/>
      <sheetName val="토량1傡"/>
      <sheetName val="토량1·_x0000_"/>
      <sheetName val="토량1ⴀ鹆"/>
      <sheetName val="토량1_x0000__x0000_"/>
      <sheetName val="토량1ⴀ쥆"/>
      <sheetName val="토량1ⴀ땆"/>
      <sheetName val="토량1∂ᷳ"/>
      <sheetName val="토량1솷ㅛ"/>
      <sheetName val="토량1ⴀ끆"/>
      <sheetName val="토량1ᡷ따"/>
      <sheetName val="토량1ⴀ兆"/>
      <sheetName val="토량1ⴀ鑆"/>
      <sheetName val="토량1ⴀ譆"/>
      <sheetName val="토량1疷_xda3c_"/>
      <sheetName val="토량1⷇ｆ"/>
      <sheetName val="冠목공사(수량증감대비표ၷ"/>
      <sheetName val="冠목공사(수량증감대비표䁷"/>
      <sheetName val="토량1ⴀF"/>
      <sheetName val="토량1꤂䨳"/>
      <sheetName val="총내역서"/>
      <sheetName val="spc 배관견적"/>
      <sheetName val="총원가.24"/>
      <sheetName val="2.1  노무비 평균단가산출"/>
      <sheetName val="실행예산SHEET도장재검토"/>
      <sheetName val="일위대가u_x0000_"/>
      <sheetName val="용늪교종점측교대?????????_x0009_?ӐЀ?_x0004_??????_xdfa0_̠"/>
      <sheetName val="동해title"/>
      <sheetName val="5CHBDC"/>
      <sheetName val="DB"/>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refreshError="1"/>
      <sheetData sheetId="74" refreshError="1"/>
      <sheetData sheetId="75"/>
      <sheetData sheetId="76"/>
      <sheetData sheetId="77"/>
      <sheetData sheetId="78"/>
      <sheetData sheetId="79"/>
      <sheetData sheetId="80"/>
      <sheetData sheetId="81" refreshError="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refreshError="1"/>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관사업"/>
      <sheetName val="사업부배부"/>
      <sheetName val="계정실적"/>
      <sheetName val="계정보고"/>
      <sheetName val="계정보고 (2)"/>
      <sheetName val="요약배부"/>
      <sheetName val="요약배부 (보고)"/>
      <sheetName val="요약배부 (보고) (2)"/>
      <sheetName val="10월계정별"/>
      <sheetName val="10월년간추정"/>
      <sheetName val="배부부별"/>
      <sheetName val="배부비목"/>
      <sheetName val="임대원가"/>
      <sheetName val="기타매출"/>
      <sheetName val="기타매출 (2)"/>
      <sheetName val="기타매출 (3)"/>
      <sheetName val="영업소실적"/>
      <sheetName val="새마을금고"/>
      <sheetName val="Module1"/>
      <sheetName val="참고인원"/>
      <sheetName val="9-1차이내역"/>
      <sheetName val="설계"/>
      <sheetName val="품셈TABLE"/>
      <sheetName val="국내"/>
      <sheetName val="수입"/>
      <sheetName val="당초"/>
      <sheetName val="보온자재단가표"/>
      <sheetName val="단가표"/>
      <sheetName val="경비_원본"/>
      <sheetName val="노임단가"/>
      <sheetName val="삼보지질"/>
      <sheetName val="Sheet1"/>
      <sheetName val="부표총괄"/>
      <sheetName val="품셈1-"/>
      <sheetName val="STAND20"/>
      <sheetName val="공사비PK5월"/>
      <sheetName val="기계사급자재"/>
      <sheetName val="Paint,Fire-Proof,Insul(48)"/>
      <sheetName val="설 계"/>
      <sheetName val="품셈표"/>
      <sheetName val="DB"/>
      <sheetName val="BID"/>
      <sheetName val="VXXXXXXX"/>
      <sheetName val="#3E1_GCR"/>
      <sheetName val="BRICK"/>
      <sheetName val="배수내역"/>
      <sheetName val="95년12월말"/>
      <sheetName val="15.도급예산대비표"/>
      <sheetName val="97 사업추정(WEKI)"/>
      <sheetName val="합계잔액시산표"/>
      <sheetName val="조직표"/>
      <sheetName val="상반기손익차2총괄"/>
      <sheetName val="SCH"/>
      <sheetName val="Tension"/>
      <sheetName val="필리핀"/>
      <sheetName val="Summary Sheets"/>
      <sheetName val="B31.1"/>
      <sheetName val="PSIZE"/>
      <sheetName val="적용토목"/>
      <sheetName val="평자재단가"/>
      <sheetName val="상품입고집계"/>
      <sheetName val="현금"/>
      <sheetName val="지사인원사무실"/>
      <sheetName val="COVER-P"/>
      <sheetName val="집계표"/>
      <sheetName val="평균인원"/>
      <sheetName val="협력업체전기요금"/>
      <sheetName val="차량별점검"/>
      <sheetName val="수문일1"/>
      <sheetName val="일위대가"/>
      <sheetName val="표지"/>
      <sheetName val="토적계산"/>
      <sheetName val="1차배부(JB포함)"/>
      <sheetName val="돈"/>
      <sheetName val="기본단가"/>
      <sheetName val="신대방33(적용)"/>
      <sheetName val="수주실적0709"/>
      <sheetName val="96 능제취입"/>
      <sheetName val="실행철강하도"/>
      <sheetName val="청산공사"/>
      <sheetName val="10현장조직"/>
      <sheetName val="토목"/>
      <sheetName val="마케팅"/>
      <sheetName val="WORKER"/>
      <sheetName val="9GNG운반"/>
      <sheetName val="99년하반기"/>
      <sheetName val="공사비내역"/>
      <sheetName val="한화건설"/>
      <sheetName val="NYS"/>
      <sheetName val="입찰안"/>
      <sheetName val="인건-측정"/>
      <sheetName val="자재단가"/>
      <sheetName val="실행내역"/>
      <sheetName val="하조서"/>
      <sheetName val="P.M 별"/>
      <sheetName val="Sheet5"/>
      <sheetName val="1.취수장"/>
      <sheetName val="내역서"/>
      <sheetName val="경상"/>
      <sheetName val="경비공통"/>
      <sheetName val="W42  "/>
      <sheetName val="조경일람"/>
      <sheetName val="내역"/>
      <sheetName val="공정코드"/>
      <sheetName val="도급"/>
      <sheetName val="VXXXXX"/>
      <sheetName val="총괄-1"/>
      <sheetName val="기계"/>
      <sheetName val="수성페인트도장 내역서"/>
      <sheetName val="계정보고_(2)"/>
      <sheetName val="요약배부_(보고)"/>
      <sheetName val="요약배부_(보고)_(2)"/>
      <sheetName val="기타매출_(2)"/>
      <sheetName val="기타매출_(3)"/>
      <sheetName val="토공사"/>
      <sheetName val="단가"/>
      <sheetName val="기초자료입력및 K치 확인"/>
      <sheetName val="직노"/>
      <sheetName val="재료"/>
      <sheetName val="내역_ver1.0"/>
      <sheetName val="내역서1"/>
      <sheetName val="ysn"/>
      <sheetName val="교각1"/>
      <sheetName val="총괄표"/>
      <sheetName val="Sheet6"/>
      <sheetName val="토목주소"/>
      <sheetName val="프랜트면허"/>
      <sheetName val="세부기준"/>
      <sheetName val="2003.02월수금계획"/>
      <sheetName val="2002_건설용역비미수금현황"/>
      <sheetName val="Piping Design Data"/>
      <sheetName val="현장"/>
      <sheetName val="MOKDONG(1)"/>
      <sheetName val="회사99"/>
      <sheetName val="손익차9월2"/>
      <sheetName val="손익차총괄2"/>
      <sheetName val="공통"/>
      <sheetName val="공통비총괄표"/>
      <sheetName val="Sheet2"/>
      <sheetName val="삭제금지단가"/>
      <sheetName val="공문"/>
      <sheetName val="95삼성급(본사)"/>
      <sheetName val="집계표(OPTION)"/>
      <sheetName val="合成単価作成表-BLDG"/>
      <sheetName val="유림골조"/>
      <sheetName val="정산표"/>
      <sheetName val="부안일위"/>
      <sheetName val="와동25-3(변경)"/>
      <sheetName val="정산표2"/>
      <sheetName val="2003_02월수금계획"/>
      <sheetName val="Piping_Design_Data"/>
      <sheetName val="97_사업추정(WEKI)"/>
      <sheetName val="P_M_별"/>
      <sheetName val="일위_파일"/>
      <sheetName val="M-EQPT-Z"/>
      <sheetName val="소화실적"/>
      <sheetName val="개시대사 (2)"/>
      <sheetName val="보증금(전신전화가입권)"/>
      <sheetName val="Equipment (5)"/>
      <sheetName val="#REF"/>
      <sheetName val="RCF CLAIMED"/>
      <sheetName val="KP1590_E"/>
      <sheetName val="JOB Assign"/>
      <sheetName val="예가표"/>
      <sheetName val="Total"/>
      <sheetName val="Customer Databas"/>
      <sheetName val="EACT10"/>
      <sheetName val="가격조사서"/>
      <sheetName val="금액내역서"/>
      <sheetName val="원가계산서"/>
      <sheetName val="적용대가"/>
      <sheetName val="3.바닥판설계"/>
      <sheetName val="주형"/>
      <sheetName val="INPUT DATA"/>
      <sheetName val="B"/>
      <sheetName val="Doha WBS Clean"/>
      <sheetName val="토사(PE)"/>
      <sheetName val="건축"/>
      <sheetName val="CB"/>
      <sheetName val="new급여T(4을-운전)"/>
      <sheetName val="Peralatan (2)"/>
      <sheetName val="DCS"/>
      <sheetName val="ANALYSER"/>
      <sheetName val="Sheet11"/>
      <sheetName val="BATCH"/>
      <sheetName val="인원계획"/>
      <sheetName val="구의33고"/>
      <sheetName val="직S"/>
      <sheetName val="사업부배부A"/>
      <sheetName val="eq_data"/>
      <sheetName val="카메라"/>
      <sheetName val="제작비추산총괄표"/>
      <sheetName val="물가자료"/>
      <sheetName val="Sheet3"/>
      <sheetName val="2003_02월수금계획1"/>
      <sheetName val="Piping_Design_Data1"/>
      <sheetName val="97_사업추정(WEKI)1"/>
      <sheetName val="P_M_별1"/>
      <sheetName val="개시대사_(2)"/>
      <sheetName val="RCF_CLAIMED"/>
      <sheetName val="Equipment_(5)"/>
      <sheetName val="JOB_Assign"/>
      <sheetName val="INPUT_DATA"/>
      <sheetName val="Customer_Databas"/>
      <sheetName val="Doha_WBS_Clean"/>
      <sheetName val="Peralatan_(2)"/>
      <sheetName val="3_바닥판설계"/>
      <sheetName val="약품설비"/>
      <sheetName val="content(내부)"/>
      <sheetName val="7.4.1.A(input)"/>
      <sheetName val="7.4.1(B) BOQ Breakdown"/>
      <sheetName val="7.4.1.C(scope)"/>
      <sheetName val="7.4.1.D(Basis)"/>
      <sheetName val="7.4.1.E(allow)"/>
      <sheetName val="7.4.2.A-Build(list)"/>
      <sheetName val="7.4.3.B-BOQ-SUM"/>
      <sheetName val="7.4.3(BOQ_각표지)"/>
      <sheetName val="7.4.3.A(Shelter)"/>
      <sheetName val="7.4.3.B(Module)"/>
      <sheetName val="7.4.3.C(Shelter-FLB)"/>
      <sheetName val="7.4.3.D(Brief Spec.)"/>
      <sheetName val="건설성적"/>
      <sheetName val="정부노임단가"/>
      <sheetName val="예산M2"/>
      <sheetName val="예산M12A"/>
      <sheetName val="CAT_5"/>
      <sheetName val="입찰보고"/>
      <sheetName val="견적대비"/>
      <sheetName val="토량산출서"/>
      <sheetName val="예산M6-B"/>
      <sheetName val="Manmonth(입력)"/>
      <sheetName val="list"/>
      <sheetName val="할증 "/>
      <sheetName val="기안"/>
      <sheetName val="전기혼잡제경비(45)"/>
      <sheetName val="수안보-MBR1"/>
      <sheetName val="직원동원SCH"/>
      <sheetName val="공통가설"/>
      <sheetName val="노무비단가"/>
      <sheetName val="cable-data"/>
      <sheetName val="6PILE  (돌출)"/>
      <sheetName val="년말집계"/>
      <sheetName val="INPUT"/>
      <sheetName val="평형공사비"/>
      <sheetName val="Regenerator  Concrete Structure"/>
      <sheetName val="견적서"/>
      <sheetName val="갑지"/>
      <sheetName val="내역표지"/>
      <sheetName val="Cash"/>
      <sheetName val="금리계산"/>
      <sheetName val="단가산출"/>
      <sheetName val="2.대외공문"/>
      <sheetName val="토 적 표"/>
      <sheetName val="VENDOR LIST"/>
      <sheetName val="BLDG_DCI"/>
      <sheetName val="BLDG_MCI"/>
      <sheetName val="간접"/>
      <sheetName val="sum"/>
      <sheetName val="1월"/>
      <sheetName val="터널조도"/>
      <sheetName val="산출서"/>
      <sheetName val="설_계"/>
      <sheetName val="15_도급예산대비표"/>
      <sheetName val="Summary_Sheets"/>
      <sheetName val="B31_1"/>
      <sheetName val="96_능제취입"/>
      <sheetName val="부대내역"/>
      <sheetName val="XL4Poppy"/>
      <sheetName val="공통비"/>
      <sheetName val="OD5000"/>
      <sheetName val="95하U$가격"/>
      <sheetName val="VV보온LINK"/>
      <sheetName val="FIT보온LINK"/>
      <sheetName val="간접비 총괄표"/>
      <sheetName val="IT-BAT"/>
      <sheetName val="lab"/>
      <sheetName val="2003_02월수금계획2"/>
      <sheetName val="Piping_Design_Data2"/>
      <sheetName val="계정보고_(2)1"/>
      <sheetName val="요약배부_(보고)1"/>
      <sheetName val="요약배부_(보고)_(2)1"/>
      <sheetName val="기타매출_(2)1"/>
      <sheetName val="기타매출_(3)1"/>
      <sheetName val="97_사업추정(WEKI)2"/>
      <sheetName val="P_M_별2"/>
      <sheetName val="개시대사_(2)1"/>
      <sheetName val="RCF_CLAIMED1"/>
      <sheetName val="Equipment_(5)1"/>
      <sheetName val="JOB_Assign1"/>
      <sheetName val="Customer_Databas1"/>
      <sheetName val="3_바닥판설계1"/>
      <sheetName val="INPUT_DATA1"/>
      <sheetName val="Doha_WBS_Clean1"/>
      <sheetName val="Peralatan_(2)1"/>
      <sheetName val="BLIND FLANGE"/>
      <sheetName val="CAP"/>
      <sheetName val="ELBOW"/>
      <sheetName val="FLANGE"/>
      <sheetName val="PIPE NPS OD"/>
      <sheetName val="OLET"/>
      <sheetName val="REDUCER"/>
      <sheetName val="TEE"/>
      <sheetName val="WIND"/>
      <sheetName val="DATE"/>
      <sheetName val="COMPRESSOR"/>
      <sheetName val="배수공 주요자재 집계표"/>
      <sheetName val="WIND-EQ"/>
      <sheetName val="HORI. VESSEL"/>
      <sheetName val="새공통"/>
      <sheetName val="공통부대비"/>
      <sheetName val="CBE-VSL"/>
      <sheetName val="TTL"/>
      <sheetName val="공정회의자료(월요일 10시까지)"/>
      <sheetName val="수주추정"/>
      <sheetName val="공사비 내역 (가)"/>
      <sheetName val="INPUT DATA OF SCHEDULE"/>
      <sheetName val="지사인원"/>
      <sheetName val="총괄집계 "/>
      <sheetName val="단가비교"/>
      <sheetName val="BOROUGE2"/>
      <sheetName val="제출내역 (2)"/>
      <sheetName val="사급자재"/>
      <sheetName val="FWBS7000,8000"/>
      <sheetName val="8"/>
      <sheetName val="10"/>
      <sheetName val="12"/>
      <sheetName val="9"/>
      <sheetName val="11"/>
      <sheetName val="2"/>
      <sheetName val="실적"/>
      <sheetName val="세금자료"/>
      <sheetName val="경제지표"/>
      <sheetName val="6PILE__(돌출)"/>
      <sheetName val="BLIND_FLANGE"/>
      <sheetName val="PIPE_NPS_OD"/>
      <sheetName val="현대본사"/>
      <sheetName val="저"/>
      <sheetName val="부속동"/>
      <sheetName val="BQ"/>
      <sheetName val="IMP(MAIN)"/>
      <sheetName val="IMP (REACTOR)"/>
      <sheetName val="Weld, NDE (Pipe)"/>
      <sheetName val="ANX3A65"/>
      <sheetName val="용소리교"/>
      <sheetName val="ACUNIT"/>
      <sheetName val="구조물공"/>
      <sheetName val="주beam"/>
      <sheetName val="선수금반제"/>
      <sheetName val="내역(전력)"/>
      <sheetName val="98수문일위"/>
      <sheetName val="Container항차정리"/>
      <sheetName val="외화금융(97-03)"/>
      <sheetName val="조정전"/>
      <sheetName val="배수내역 (2)"/>
      <sheetName val="월별인건비현황"/>
      <sheetName val="data"/>
      <sheetName val="품조정율(97-99)"/>
      <sheetName val="포장공"/>
      <sheetName val="재료율"/>
      <sheetName val="PRO_A"/>
      <sheetName val="ELEC_MCI"/>
      <sheetName val="MAIN"/>
      <sheetName val="INST_MCI"/>
      <sheetName val="MECH_MCI"/>
      <sheetName val="PRO"/>
      <sheetName val="D-623D"/>
      <sheetName val="평3"/>
      <sheetName val="견적단가"/>
      <sheetName val=""/>
      <sheetName val="설_계1"/>
      <sheetName val="15_도급예산대비표1"/>
      <sheetName val="Summary_Sheets1"/>
      <sheetName val="B31_11"/>
      <sheetName val="계정보고_(2)2"/>
      <sheetName val="요약배부_(보고)2"/>
      <sheetName val="요약배부_(보고)_(2)2"/>
      <sheetName val="기타매출_(2)2"/>
      <sheetName val="기타매출_(3)2"/>
      <sheetName val="15_도급예산대비표2"/>
      <sheetName val="설_계2"/>
      <sheetName val="Summary_Sheets2"/>
      <sheetName val="B31_12"/>
      <sheetName val="W42__"/>
      <sheetName val="원본"/>
      <sheetName val="내역서(당초변경)"/>
      <sheetName val="점수계산1-2"/>
      <sheetName val="공사설계서"/>
      <sheetName val="원가"/>
      <sheetName val="AS복구"/>
      <sheetName val="중기터파기"/>
      <sheetName val="변수값"/>
      <sheetName val="중기상차"/>
      <sheetName val="적용단가"/>
      <sheetName val="Malaysia incl. RET"/>
      <sheetName val="을"/>
      <sheetName val=" 냉각수펌프"/>
      <sheetName val="공조기휀"/>
      <sheetName val="AHU집계"/>
      <sheetName val="5사남"/>
      <sheetName val="기계내역"/>
      <sheetName val="대전-교대(A1-A2)"/>
      <sheetName val="변동률산출"/>
      <sheetName val="공사비예산서(토목분)"/>
      <sheetName val="단위가격"/>
      <sheetName val="P_M 별"/>
      <sheetName val="작성기준"/>
      <sheetName val="남양내역"/>
      <sheetName val="tcm_bq_MH"/>
      <sheetName val="PRO_DCI"/>
      <sheetName val="INST_DCI"/>
      <sheetName val="HVAC_DCI"/>
      <sheetName val="PIPE_DCI"/>
      <sheetName val="신표지1"/>
      <sheetName val="¼ÕÀÍÂ÷9¿ù2"/>
      <sheetName val="산근터빈"/>
      <sheetName val="FAB별"/>
      <sheetName val="6호기"/>
      <sheetName val="MEED"/>
      <sheetName val="ÁÖ°ü»ç¾÷"/>
      <sheetName val="982월원안"/>
      <sheetName val="DWG"/>
      <sheetName val="ELEC_DCI"/>
      <sheetName val="TOT-SUM"/>
      <sheetName val="BREAKDOWN(철거설치)"/>
      <sheetName val="General Data"/>
      <sheetName val="EQUIP"/>
      <sheetName val="97 사업추정_WEKI_"/>
      <sheetName val="jobhist"/>
      <sheetName val="97"/>
      <sheetName val="N賃率-職"/>
      <sheetName val="지급자재"/>
      <sheetName val="무전표"/>
      <sheetName val=" "/>
      <sheetName val="insulation"/>
      <sheetName val="PRICE-COMP"/>
      <sheetName val="할증_"/>
      <sheetName val="전기단가조사서"/>
      <sheetName val="시공집계"/>
      <sheetName val="TABLE-A"/>
      <sheetName val="CAL(1)."/>
      <sheetName val="입찰"/>
      <sheetName val="현경"/>
      <sheetName val="식재인부"/>
      <sheetName val="경비2내역"/>
      <sheetName val="시설물일위"/>
      <sheetName val="금액"/>
      <sheetName val="노임"/>
      <sheetName val="Y-MOV2011"/>
      <sheetName val="관급"/>
      <sheetName val="tjexcel"/>
      <sheetName val="Prices"/>
      <sheetName val="XXXXXXXX"/>
      <sheetName val="지장물조서"/>
      <sheetName val="토지조서"/>
      <sheetName val="비교재무제표"/>
      <sheetName val="표준지"/>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법곳동"/>
      <sheetName val="대화동"/>
      <sheetName val="명세표"/>
      <sheetName val="Intro2"/>
      <sheetName val="Id"/>
      <sheetName val="변수"/>
      <sheetName val="토지평가조서"/>
      <sheetName val="2차보상토지"/>
      <sheetName val="수식변수"/>
      <sheetName val="0고과평균 및 편차조정 (2)"/>
      <sheetName val="98지급계획"/>
      <sheetName val="반포2차"/>
      <sheetName val="노무비"/>
      <sheetName val="품셈1-26"/>
      <sheetName val="일위대가표"/>
      <sheetName val="BOLT"/>
      <sheetName val="15"/>
      <sheetName val="맨홀수량산출"/>
      <sheetName val="가감수량"/>
      <sheetName val="설계내역서"/>
      <sheetName val="MIJIBI"/>
      <sheetName val="을지"/>
      <sheetName val="광통신 견적내역서1"/>
      <sheetName val="Basic"/>
      <sheetName val="2공구산출내역"/>
      <sheetName val="BLR-S"/>
      <sheetName val="공정산출"/>
      <sheetName val="공사진행"/>
      <sheetName val="문학간접"/>
      <sheetName val="뜃맟뭁돽띿맟?-BLDG"/>
      <sheetName val="산출근거#2-3"/>
      <sheetName val="GAEYO"/>
      <sheetName val="음료실행"/>
      <sheetName val="L V Separator"/>
      <sheetName val="Proposal"/>
      <sheetName val="#13_Electrical"/>
      <sheetName val="DPRKMHDT"/>
      <sheetName val="처리목록"/>
      <sheetName val="Sheet17"/>
      <sheetName val="참고1"/>
      <sheetName val="MOTOR"/>
      <sheetName val="뜃맟뭁돽띿맟_-BLDG"/>
      <sheetName val="TB-내역서"/>
      <sheetName val="MACRO(전선관)"/>
      <sheetName val="매체인지도분석"/>
      <sheetName val="Asset9809CAK"/>
      <sheetName val="간선계산"/>
      <sheetName val="LEGEND"/>
      <sheetName val="Quantity"/>
      <sheetName val="ANX3A11"/>
      <sheetName val="bolts"/>
      <sheetName val="200"/>
      <sheetName val="B2BERP"/>
      <sheetName val="6동"/>
      <sheetName val="신우"/>
      <sheetName val="해외 연수비용 계산-삭제"/>
      <sheetName val="해외 기술훈련비 (합계)"/>
      <sheetName val="환산매출"/>
      <sheetName val="일반자료"/>
      <sheetName val="이름표"/>
      <sheetName val="회사정보"/>
      <sheetName val="guard(mac)"/>
      <sheetName val="마스터"/>
      <sheetName val="Curves"/>
      <sheetName val="Tables"/>
      <sheetName val="info"/>
      <sheetName val="에너지동"/>
      <sheetName val="명세서"/>
      <sheetName val="단가(LP)"/>
      <sheetName val="휴일check"/>
      <sheetName val="차액보증"/>
      <sheetName val="Code_Magics"/>
      <sheetName val="Code"/>
      <sheetName val="1련,2련"/>
      <sheetName val="변품8-37"/>
      <sheetName val="우수"/>
      <sheetName val="매립"/>
      <sheetName val="대차대조표"/>
      <sheetName val="적금및발행어음계산"/>
      <sheetName val="참고"/>
      <sheetName val="2003_02월수금계획3"/>
      <sheetName val="Piping_Design_Data3"/>
      <sheetName val="97_사업추정(WEKI)3"/>
      <sheetName val="P_M_별3"/>
      <sheetName val="Equipment_(5)2"/>
      <sheetName val="개시대사_(2)2"/>
      <sheetName val="RCF_CLAIMED2"/>
      <sheetName val="JOB_Assign2"/>
      <sheetName val="INPUT_DATA2"/>
      <sheetName val="Customer_Databas2"/>
      <sheetName val="Peralatan_(2)2"/>
      <sheetName val="Doha_WBS_Clean2"/>
      <sheetName val="3_바닥판설계2"/>
      <sheetName val="공정회의자료(월요일_10시까지)"/>
      <sheetName val="6PILE__(돌출)1"/>
      <sheetName val="7_4_1_A(input)"/>
      <sheetName val="7_4_1(B)_BOQ_Breakdown"/>
      <sheetName val="7_4_1_C(scope)"/>
      <sheetName val="7_4_1_D(Basis)"/>
      <sheetName val="7_4_1_E(allow)"/>
      <sheetName val="7_4_2_A-Build(list)"/>
      <sheetName val="7_4_3_B-BOQ-SUM"/>
      <sheetName val="7_4_3(BOQ_각표지)"/>
      <sheetName val="7_4_3_A(Shelter)"/>
      <sheetName val="7_4_3_B(Module)"/>
      <sheetName val="7_4_3_C(Shelter-FLB)"/>
      <sheetName val="7_4_3_D(Brief_Spec_)"/>
      <sheetName val="BLIND_FLANGE1"/>
      <sheetName val="PIPE_NPS_OD1"/>
      <sheetName val="배수공_주요자재_집계표"/>
      <sheetName val="HORI__VESSEL"/>
      <sheetName val="IMP_(REACTOR)"/>
      <sheetName val="공사비_내역_(가)"/>
      <sheetName val="INPUT_DATA_OF_SCHEDULE"/>
      <sheetName val="Malaysia_incl__RET"/>
      <sheetName val="제출내역_(2)"/>
      <sheetName val="플랜트 설치"/>
      <sheetName val="Control"/>
      <sheetName val="경"/>
      <sheetName val="소상 &quot;1&quot;"/>
      <sheetName val="-15.0"/>
      <sheetName val="sheet4"/>
      <sheetName val="교통대책내역"/>
      <sheetName val="영지실적"/>
      <sheetName val="F-1,2"/>
      <sheetName val="손익계산서(管理)"/>
      <sheetName val="Data_인원계획"/>
      <sheetName val="관계주식"/>
      <sheetName val="BASIC (2)"/>
      <sheetName val="포장복구집계"/>
      <sheetName val="Eq. Mobilization"/>
      <sheetName val="재료집계"/>
      <sheetName val="총괄"/>
      <sheetName val="데이타"/>
      <sheetName val="제잡비"/>
      <sheetName val="Z- GENERAL PRICE SUMMARY"/>
      <sheetName val=" Estimate  "/>
      <sheetName val="??-BLDG"/>
      <sheetName val="공사개요"/>
      <sheetName val="자료"/>
      <sheetName val="별표 "/>
      <sheetName val="Resource"/>
      <sheetName val="Exrate"/>
      <sheetName val="ITB COST"/>
      <sheetName val="DAF-2"/>
      <sheetName val="설비"/>
      <sheetName val="공비대비"/>
      <sheetName val="BOX 본체"/>
      <sheetName val="입출재고현황 (2)"/>
      <sheetName val="날개벽"/>
      <sheetName val="예정(3)"/>
      <sheetName val="견적대비표"/>
      <sheetName val="ITEM"/>
      <sheetName val="설계조건"/>
      <sheetName val="동원(3)"/>
      <sheetName val="화재 탐지 설비"/>
      <sheetName val="2000전체분"/>
      <sheetName val="G.R300경비"/>
      <sheetName val="AS포장복구 "/>
      <sheetName val="청천내"/>
      <sheetName val="기계경비(시간당)"/>
      <sheetName val="2000년1차"/>
      <sheetName val="단가일람"/>
      <sheetName val="단위량당중기"/>
      <sheetName val="램머"/>
      <sheetName val="Baby일위대가"/>
      <sheetName val="교대(A1)"/>
      <sheetName val="투찰가"/>
      <sheetName val="백호우계수"/>
      <sheetName val="Sheet1 (2)"/>
      <sheetName val="기준보온"/>
      <sheetName val="투찰내역"/>
      <sheetName val="자재일람"/>
      <sheetName val="조명율표"/>
      <sheetName val="인력정보"/>
      <sheetName val="data_dci"/>
      <sheetName val="data_mci"/>
      <sheetName val="behind"/>
      <sheetName val="TACE"/>
      <sheetName val="inter"/>
      <sheetName val="영동(D)"/>
      <sheetName val="부재치수입력"/>
      <sheetName val="Config"/>
      <sheetName val="설계명세서"/>
      <sheetName val="지수적용공사비내역서"/>
      <sheetName val="남양시작동자105노65기1.3화1.2"/>
      <sheetName val="TOT"/>
      <sheetName val="내역(자100%,노100%)기아화성UD동"/>
      <sheetName val="EF &amp; PF"/>
      <sheetName val="노무산출서"/>
      <sheetName val="과천MAIN"/>
      <sheetName val="간접비"/>
      <sheetName val="기기리스트"/>
      <sheetName val="백분율"/>
      <sheetName val="DHEQSUPT"/>
      <sheetName val="기계내역서"/>
      <sheetName val="Steel-Main Work"/>
      <sheetName val="라이닝보강"/>
      <sheetName val="h-013211-2"/>
      <sheetName val="Du toan"/>
      <sheetName val="단면검토"/>
      <sheetName val="계정보고_(2)3"/>
      <sheetName val="요약배부_(보고)3"/>
      <sheetName val="요약배부_(보고)_(2)3"/>
      <sheetName val="기타매출_(2)3"/>
      <sheetName val="기타매출_(3)3"/>
      <sheetName val="설_계3"/>
      <sheetName val="15_도급예산대비표3"/>
      <sheetName val="Summary_Sheets3"/>
      <sheetName val="B31_13"/>
      <sheetName val="96_능제취입1"/>
      <sheetName val="W42__1"/>
      <sheetName val="Regenerator__Concrete_Structure"/>
      <sheetName val="간접비_총괄표"/>
      <sheetName val="BOX_본체"/>
      <sheetName val="입출재고현황_(2)"/>
      <sheetName val="화재_탐지_설비"/>
      <sheetName val="G_R300경비"/>
      <sheetName val="AS포장복구_"/>
      <sheetName val="Sheet1_(2)"/>
      <sheetName val="수성페인트도장_내역서"/>
      <sheetName val="1_취수장"/>
      <sheetName val="기초자료입력및_K치_확인"/>
      <sheetName val="내역_ver1_0"/>
      <sheetName val="_냉각수펌프"/>
      <sheetName val="Weld,_NDE_(Pipe)"/>
      <sheetName val="할증_1"/>
      <sheetName val="VENDOR_LIST"/>
      <sheetName val="2_대외공문"/>
      <sheetName val="97_사업추정_WEKI_"/>
      <sheetName val="토_적_표"/>
      <sheetName val="General_Data"/>
      <sheetName val="총괄집계_"/>
      <sheetName val="배수내역_(2)"/>
      <sheetName val="_"/>
      <sheetName val="CAL(1)_"/>
      <sheetName val="P_M_별4"/>
      <sheetName val="L_V_Separator"/>
      <sheetName val="진주방향"/>
      <sheetName val="마산방향"/>
      <sheetName val="보일러"/>
      <sheetName val="조명시설"/>
      <sheetName val="대운산출"/>
      <sheetName val="Sub-Activity"/>
      <sheetName val="3-1-12"/>
      <sheetName val="철거산출근거"/>
      <sheetName val="BT"/>
      <sheetName val="화물기"/>
      <sheetName val="검색표"/>
      <sheetName val="0226"/>
      <sheetName val="조직"/>
      <sheetName val="매입세율"/>
      <sheetName val="Process Piping"/>
      <sheetName val="CJI3"/>
      <sheetName val="이자율"/>
      <sheetName val="투입실적"/>
      <sheetName val="증감내역서"/>
      <sheetName val="삼성전기"/>
      <sheetName val="PIPE"/>
      <sheetName val="VALVE"/>
      <sheetName val="목표세부명세"/>
      <sheetName val="물량투입계획"/>
      <sheetName val="NNV"/>
      <sheetName val="간접경상비"/>
      <sheetName val="건축내역"/>
      <sheetName val="부대단위수량"/>
      <sheetName val="현장지지물물량"/>
      <sheetName val="Large_ISO BOM"/>
      <sheetName val="물량산출(철콘)"/>
      <sheetName val="유림콘도"/>
      <sheetName val="갑지(추정)"/>
      <sheetName val="안정계산"/>
      <sheetName val="범례"/>
      <sheetName val="암거공"/>
      <sheetName val="평균터파기고(1-2,ASP)"/>
      <sheetName val="AILC004"/>
      <sheetName val="투찰(하수)"/>
      <sheetName val="암거날개벽"/>
      <sheetName val="당진1,2호기전선관설치및접지4차공사내역서-을지"/>
      <sheetName val="토공"/>
      <sheetName val="참조"/>
      <sheetName val="20-25"/>
      <sheetName val="LO"/>
      <sheetName val="DAF_2"/>
      <sheetName val="Bhn"/>
      <sheetName val="DPRKM_x0000__x0000__x0005_"/>
      <sheetName val="차수"/>
      <sheetName val="토지조서(원본)"/>
      <sheetName val="특수선일위대가"/>
      <sheetName val="도근좌표"/>
      <sheetName val="배수통관(좌)"/>
      <sheetName val="날개벽수량표"/>
      <sheetName val="대포2교접속"/>
      <sheetName val="천방교접속"/>
      <sheetName val="적점"/>
      <sheetName val="예산서"/>
      <sheetName val="보고"/>
      <sheetName val="말뚝지지력산정"/>
      <sheetName val="인명부"/>
      <sheetName val="2003_02월수금계획4"/>
      <sheetName val="Piping_Design_Data4"/>
      <sheetName val="97_사업추정(WEKI)4"/>
      <sheetName val="개시대사_(2)3"/>
      <sheetName val="RCF_CLAIMED3"/>
      <sheetName val="Equipment_(5)3"/>
      <sheetName val="JOB_Assign3"/>
      <sheetName val="INPUT_DATA3"/>
      <sheetName val="Customer_Databas3"/>
      <sheetName val="Doha_WBS_Clean3"/>
      <sheetName val="Peralatan_(2)3"/>
      <sheetName val="3_바닥판설계3"/>
      <sheetName val="6PILE__(돌출)2"/>
      <sheetName val="BLIND_FLANGE2"/>
      <sheetName val="PIPE_NPS_OD2"/>
      <sheetName val="공정회의자료(월요일_10시까지)1"/>
      <sheetName val="7_4_1_A(input)1"/>
      <sheetName val="7_4_1(B)_BOQ_Breakdown1"/>
      <sheetName val="7_4_1_C(scope)1"/>
      <sheetName val="7_4_1_D(Basis)1"/>
      <sheetName val="7_4_1_E(allow)1"/>
      <sheetName val="7_4_2_A-Build(list)1"/>
      <sheetName val="7_4_3_B-BOQ-SUM1"/>
      <sheetName val="7_4_3(BOQ_각표지)1"/>
      <sheetName val="7_4_3_A(Shelter)1"/>
      <sheetName val="7_4_3_B(Module)1"/>
      <sheetName val="7_4_3_C(Shelter-FLB)1"/>
      <sheetName val="7_4_3_D(Brief_Spec_)1"/>
      <sheetName val="공사비_내역_(가)1"/>
      <sheetName val="INPUT_DATA_OF_SCHEDULE1"/>
      <sheetName val="배수공_주요자재_집계표1"/>
      <sheetName val="HORI__VESSEL1"/>
      <sheetName val="IMP_(REACTOR)1"/>
      <sheetName val="제출내역_(2)1"/>
      <sheetName val="Malaysia_incl__RET1"/>
      <sheetName val="P_M_별5"/>
      <sheetName val="0고과평균_및_편차조정_(2)"/>
      <sheetName val="광통신_견적내역서1"/>
      <sheetName val="플랜트_설치"/>
      <sheetName val="소상_&quot;1&quot;"/>
      <sheetName val="-15_0"/>
      <sheetName val="Z-_GENERAL_PRICE_SUMMARY"/>
      <sheetName val="_Estimate__"/>
      <sheetName val="해외_연수비용_계산-삭제"/>
      <sheetName val="해외_기술훈련비_(합계)"/>
      <sheetName val="ITB_COST"/>
      <sheetName val="2003_02월수금계획5"/>
      <sheetName val="Piping_Design_Data5"/>
      <sheetName val="97_사업추정(WEKI)5"/>
      <sheetName val="P_M_별6"/>
      <sheetName val="계정보고_(2)4"/>
      <sheetName val="요약배부_(보고)4"/>
      <sheetName val="요약배부_(보고)_(2)4"/>
      <sheetName val="기타매출_(2)4"/>
      <sheetName val="기타매출_(3)4"/>
      <sheetName val="개시대사_(2)4"/>
      <sheetName val="RCF_CLAIMED4"/>
      <sheetName val="Equipment_(5)4"/>
      <sheetName val="JOB_Assign4"/>
      <sheetName val="INPUT_DATA4"/>
      <sheetName val="Customer_Databas4"/>
      <sheetName val="Doha_WBS_Clean4"/>
      <sheetName val="Peralatan_(2)4"/>
      <sheetName val="3_바닥판설계4"/>
      <sheetName val="6PILE__(돌출)3"/>
      <sheetName val="설_계4"/>
      <sheetName val="15_도급예산대비표4"/>
      <sheetName val="Summary_Sheets4"/>
      <sheetName val="B31_14"/>
      <sheetName val="BLIND_FLANGE3"/>
      <sheetName val="PIPE_NPS_OD3"/>
      <sheetName val="공정회의자료(월요일_10시까지)2"/>
      <sheetName val="96_능제취입2"/>
      <sheetName val="7_4_1_A(input)2"/>
      <sheetName val="7_4_1(B)_BOQ_Breakdown2"/>
      <sheetName val="7_4_1_C(scope)2"/>
      <sheetName val="7_4_1_D(Basis)2"/>
      <sheetName val="7_4_1_E(allow)2"/>
      <sheetName val="7_4_2_A-Build(list)2"/>
      <sheetName val="7_4_3_B-BOQ-SUM2"/>
      <sheetName val="7_4_3(BOQ_각표지)2"/>
      <sheetName val="7_4_3_A(Shelter)2"/>
      <sheetName val="7_4_3_B(Module)2"/>
      <sheetName val="7_4_3_C(Shelter-FLB)2"/>
      <sheetName val="7_4_3_D(Brief_Spec_)2"/>
      <sheetName val="공사비_내역_(가)2"/>
      <sheetName val="INPUT_DATA_OF_SCHEDULE2"/>
      <sheetName val="배수공_주요자재_집계표2"/>
      <sheetName val="HORI__VESSEL2"/>
      <sheetName val="IMP_(REACTOR)2"/>
      <sheetName val="제출내역_(2)2"/>
      <sheetName val="W42__2"/>
      <sheetName val="간접비_총괄표1"/>
      <sheetName val="Weld,_NDE_(Pipe)1"/>
      <sheetName val="할증_2"/>
      <sheetName val="Malaysia_incl__RET2"/>
      <sheetName val="Regenerator__Concrete_Structur1"/>
      <sheetName val="수성페인트도장_내역서1"/>
      <sheetName val="1_취수장1"/>
      <sheetName val="기초자료입력및_K치_확인1"/>
      <sheetName val="내역_ver1_01"/>
      <sheetName val="_냉각수펌프1"/>
      <sheetName val="97_사업추정_WEKI_1"/>
      <sheetName val="VENDOR_LIST1"/>
      <sheetName val="2_대외공문1"/>
      <sheetName val="General_Data1"/>
      <sheetName val="_1"/>
      <sheetName val="토_적_표1"/>
      <sheetName val="CAL(1)_1"/>
      <sheetName val="총괄집계_1"/>
      <sheetName val="배수내역_(2)1"/>
      <sheetName val="P_M_별7"/>
      <sheetName val="L_V_Separator1"/>
      <sheetName val="0고과평균_및_편차조정_(2)1"/>
      <sheetName val="광통신_견적내역서11"/>
      <sheetName val="플랜트_설치1"/>
      <sheetName val="소상_&quot;1&quot;1"/>
      <sheetName val="-15_01"/>
      <sheetName val="Z-_GENERAL_PRICE_SUMMARY1"/>
      <sheetName val="_Estimate__1"/>
      <sheetName val="해외_연수비용_계산-삭제1"/>
      <sheetName val="해외_기술훈련비_(합계)1"/>
      <sheetName val="BOX_본체1"/>
      <sheetName val="입출재고현황_(2)1"/>
      <sheetName val="화재_탐지_설비1"/>
      <sheetName val="ITB_COST1"/>
      <sheetName val="G_R300경비1"/>
      <sheetName val="AS포장복구_1"/>
      <sheetName val="Sheet1_(2)1"/>
      <sheetName val="급식예산"/>
      <sheetName val="SRC-B3U2"/>
      <sheetName val="재료비"/>
      <sheetName val="7.4.3.D(Brief Spᵥc.)"/>
      <sheetName val="Malaysia_incl__R౅T"/>
      <sheetName val="Z- GENERAL PRICEРSUMMARY"/>
      <sheetName val="RV미수수익보정"/>
      <sheetName val="불균등-거치외(미수)"/>
      <sheetName val="불균등-TOP(선수)"/>
      <sheetName val="일반경비"/>
      <sheetName val="발생집계"/>
      <sheetName val="협조전"/>
      <sheetName val="수량산출서 갑지"/>
      <sheetName val="3월"/>
      <sheetName val="NOMUBI"/>
      <sheetName val="C.1"/>
      <sheetName val="C.10"/>
      <sheetName val="C.11"/>
      <sheetName val="C.12"/>
      <sheetName val="C.13"/>
      <sheetName val="C.14"/>
      <sheetName val="C.15"/>
      <sheetName val="C.16"/>
      <sheetName val="C.17"/>
      <sheetName val="C.19"/>
      <sheetName val="C.20"/>
      <sheetName val="C.21"/>
      <sheetName val="C.22"/>
      <sheetName val="C.23"/>
      <sheetName val="C.24"/>
      <sheetName val="C.25"/>
      <sheetName val="C.6"/>
      <sheetName val="C.7"/>
      <sheetName val="C.8"/>
      <sheetName val="C.9"/>
      <sheetName val="DATA LISTS"/>
      <sheetName val="__-BLDG"/>
      <sheetName val="STD"/>
      <sheetName val="Soil Parameter"/>
      <sheetName val="99총공사내역서"/>
      <sheetName val="현황CODE"/>
      <sheetName val="손익현황"/>
      <sheetName val="6.3.2"/>
      <sheetName val="4.1구조설계"/>
      <sheetName val="DESIGN"/>
      <sheetName val="BM DATA SHEET"/>
      <sheetName val="Rates"/>
      <sheetName val="NPV"/>
      <sheetName val="Architectural"/>
      <sheetName val="External"/>
      <sheetName val="Lift"/>
      <sheetName val=" Structural"/>
      <sheetName val="Travel.Cranes"/>
      <sheetName val="Recap Architect"/>
      <sheetName val="Recap External"/>
      <sheetName val="Recap Struct"/>
      <sheetName val="Recap Travel.Crane"/>
      <sheetName val="Package 1"/>
      <sheetName val="Recap Lift"/>
      <sheetName val="取费基准"/>
      <sheetName val="DRUM"/>
      <sheetName val="산근"/>
      <sheetName val="D_AWG"/>
      <sheetName val="T_Cu_ASTM"/>
      <sheetName val="ARP2"/>
      <sheetName val="FJK_01"/>
      <sheetName val="wall"/>
      <sheetName val="Front"/>
      <sheetName val="옵션DB(단계3)"/>
      <sheetName val="EJ"/>
      <sheetName val="지급어음"/>
      <sheetName val="Voucher"/>
      <sheetName val="안산기계장치"/>
      <sheetName val="Assumption"/>
      <sheetName val="BASIC_(2)"/>
      <sheetName val="Eq__Mobilization"/>
      <sheetName val="별표_"/>
      <sheetName val="남양시작동자105노65기1_3화1_2"/>
      <sheetName val="EF_&amp;_PF"/>
      <sheetName val="Steel-Main_Work"/>
      <sheetName val="Du_toan"/>
      <sheetName val="Process_Piping"/>
      <sheetName val="Large_ISO_BOM"/>
      <sheetName val="건축2"/>
      <sheetName val="89평단가"/>
      <sheetName val="84평단가"/>
      <sheetName val="목차"/>
      <sheetName val="H.Satuan"/>
      <sheetName val="8. Arch."/>
      <sheetName val="S-Curve"/>
      <sheetName val="0. PM"/>
      <sheetName val="2. Piping"/>
      <sheetName val="choose"/>
      <sheetName val="FORM1"/>
      <sheetName val="FINISHING"/>
      <sheetName val="지변률공시지가"/>
      <sheetName val="지질조사"/>
      <sheetName val="건물"/>
      <sheetName val="역T형"/>
      <sheetName val="2003_02월수금계획6"/>
      <sheetName val="Piping_Design_Data6"/>
      <sheetName val="97_사업추정(WEKI)6"/>
      <sheetName val="P_M_별8"/>
      <sheetName val="계정보고_(2)5"/>
      <sheetName val="요약배부_(보고)5"/>
      <sheetName val="요약배부_(보고)_(2)5"/>
      <sheetName val="기타매출_(2)5"/>
      <sheetName val="기타매출_(3)5"/>
      <sheetName val="개시대사_(2)5"/>
      <sheetName val="RCF_CLAIMED5"/>
      <sheetName val="Equipment_(5)5"/>
      <sheetName val="JOB_Assign5"/>
      <sheetName val="INPUT_DATA5"/>
      <sheetName val="Customer_Databas5"/>
      <sheetName val="Doha_WBS_Clean5"/>
      <sheetName val="3_바닥판설계5"/>
      <sheetName val="Peralatan_(2)5"/>
      <sheetName val="설_계5"/>
      <sheetName val="15_도급예산대비표5"/>
      <sheetName val="Summary_Sheets5"/>
      <sheetName val="B31_15"/>
      <sheetName val="6PILE__(돌출)4"/>
      <sheetName val="BLIND_FLANGE4"/>
      <sheetName val="PIPE_NPS_OD4"/>
      <sheetName val="배수공_주요자재_집계표3"/>
      <sheetName val="HORI__VESSEL3"/>
      <sheetName val="공정회의자료(월요일_10시까지)3"/>
      <sheetName val="96_능제취입3"/>
      <sheetName val="7_4_1_A(input)3"/>
      <sheetName val="7_4_1(B)_BOQ_Breakdown3"/>
      <sheetName val="7_4_1_C(scope)3"/>
      <sheetName val="7_4_1_D(Basis)3"/>
      <sheetName val="7_4_1_E(allow)3"/>
      <sheetName val="7_4_2_A-Build(list)3"/>
      <sheetName val="7_4_3_B-BOQ-SUM3"/>
      <sheetName val="7_4_3(BOQ_각표지)3"/>
      <sheetName val="7_4_3_A(Shelter)3"/>
      <sheetName val="7_4_3_B(Module)3"/>
      <sheetName val="7_4_3_C(Shelter-FLB)3"/>
      <sheetName val="7_4_3_D(Brief_Spec_)3"/>
      <sheetName val="공사비_내역_(가)3"/>
      <sheetName val="INPUT_DATA_OF_SCHEDULE3"/>
      <sheetName val="제출내역_(2)3"/>
      <sheetName val="W42__3"/>
      <sheetName val="Regenerator__Concrete_Structur2"/>
      <sheetName val="간접비_총괄표2"/>
      <sheetName val="IMP_(REACTOR)3"/>
      <sheetName val="Weld,_NDE_(Pipe)2"/>
      <sheetName val="할증_3"/>
      <sheetName val="Malaysia_incl__RET3"/>
      <sheetName val="수성페인트도장_내역서2"/>
      <sheetName val="1_취수장2"/>
      <sheetName val="기초자료입력및_K치_확인2"/>
      <sheetName val="내역_ver1_02"/>
      <sheetName val="_냉각수펌프2"/>
      <sheetName val="VENDOR_LIST2"/>
      <sheetName val="2_대외공문2"/>
      <sheetName val="General_Data2"/>
      <sheetName val="97_사업추정_WEKI_2"/>
      <sheetName val="_2"/>
      <sheetName val="토_적_표2"/>
      <sheetName val="CAL(1)_2"/>
      <sheetName val="총괄집계_2"/>
      <sheetName val="배수내역_(2)2"/>
      <sheetName val="P_M_별9"/>
      <sheetName val="L_V_Separator2"/>
      <sheetName val="0고과평균_및_편차조정_(2)2"/>
      <sheetName val="광통신_견적내역서12"/>
      <sheetName val="플랜트_설치2"/>
      <sheetName val="소상_&quot;1&quot;2"/>
      <sheetName val="-15_02"/>
      <sheetName val="Z-_GENERAL_PRICE_SUMMARY2"/>
      <sheetName val="_Estimate__2"/>
      <sheetName val="해외_연수비용_계산-삭제2"/>
      <sheetName val="해외_기술훈련비_(합계)2"/>
      <sheetName val="ITB_COST2"/>
      <sheetName val="BOX_본체2"/>
      <sheetName val="입출재고현황_(2)2"/>
      <sheetName val="화재_탐지_설비2"/>
      <sheetName val="G_R300경비2"/>
      <sheetName val="AS포장복구_2"/>
      <sheetName val="Sheet1_(2)2"/>
      <sheetName val="C_1"/>
      <sheetName val="C_10"/>
      <sheetName val="C_11"/>
      <sheetName val="C_12"/>
      <sheetName val="C_13"/>
      <sheetName val="C_14"/>
      <sheetName val="C_15"/>
      <sheetName val="C_16"/>
      <sheetName val="C_17"/>
      <sheetName val="C_19"/>
      <sheetName val="C_20"/>
      <sheetName val="C_21"/>
      <sheetName val="C_22"/>
      <sheetName val="C_23"/>
      <sheetName val="C_24"/>
      <sheetName val="C_25"/>
      <sheetName val="C_6"/>
      <sheetName val="C_7"/>
      <sheetName val="C_8"/>
      <sheetName val="C_9"/>
      <sheetName val="Index"/>
      <sheetName val="노임이"/>
      <sheetName val="화해(함평)"/>
      <sheetName val="화해(장성)"/>
      <sheetName val="Demolition"/>
      <sheetName val="CERTIFICATE"/>
      <sheetName val="수량산출"/>
      <sheetName val="월별cashflow"/>
      <sheetName val="PipWT"/>
      <sheetName val="UPRI"/>
      <sheetName val="C9901"/>
      <sheetName val="단가기준"/>
      <sheetName val="PCSUM"/>
      <sheetName val="VARNS"/>
      <sheetName val="2.주요계수총괄"/>
      <sheetName val="인사자료총집계"/>
      <sheetName val="재무가정"/>
      <sheetName val="Volume"/>
      <sheetName val="Penjumlahan"/>
      <sheetName val="Currency Rate"/>
      <sheetName val="Salesdata01-10 2004"/>
      <sheetName val="BP"/>
      <sheetName val="REKAP A BESAR"/>
      <sheetName val="PNT-QUOT-#3"/>
      <sheetName val="COAT&amp;WRAP-QIOT-#3"/>
      <sheetName val="BAG_2"/>
      <sheetName val="7-2"/>
      <sheetName val="CS_SS892"/>
      <sheetName val="CS_SS191"/>
      <sheetName val="CS_SS192"/>
      <sheetName val="CS_SS961"/>
      <sheetName val="CS_SS391"/>
      <sheetName val="CS_SS791"/>
      <sheetName val="CS_SS491"/>
      <sheetName val="CS_SS492"/>
      <sheetName val="MVCable"/>
      <sheetName val="COCable"/>
      <sheetName val="Div2"/>
      <sheetName val="항목(1)"/>
      <sheetName val="BOOK4"/>
      <sheetName val="sal"/>
      <sheetName val="UPAH DAN BAHAN"/>
      <sheetName val="4-Basic Price"/>
      <sheetName val="D8(1)"/>
      <sheetName val="HRG DSR UPAH &amp; BAHAN"/>
      <sheetName val="5-ALAT (2)"/>
      <sheetName val="D10 LS-Rutin"/>
      <sheetName val="D9"/>
      <sheetName val="BOQ"/>
      <sheetName val="Analisa"/>
      <sheetName val="DAF-5"/>
      <sheetName val="SPT vs PHI"/>
      <sheetName val="member design"/>
      <sheetName val="design criteria"/>
      <sheetName val="working load at the btm ft."/>
      <sheetName val="plan&amp;section of foundation"/>
      <sheetName val="Bill 1 - 9"/>
      <sheetName val="Bill 12"/>
      <sheetName val="Bill 10"/>
      <sheetName val="harsat"/>
      <sheetName val="rab - persiapan &amp; lantai-1"/>
      <sheetName val="dongia (2)"/>
      <sheetName val="giathanh1"/>
      <sheetName val="THPDMoi  (2)"/>
      <sheetName val="lam-moi"/>
      <sheetName val="gtrinh"/>
      <sheetName val="thao-go"/>
      <sheetName val="CHITIET VL-NC-TT -1p"/>
      <sheetName val="VC"/>
      <sheetName val="TH XL"/>
      <sheetName val="chitiet"/>
      <sheetName val="CHITIET VL-NC-TT-3p"/>
      <sheetName val="TONGKE-HT"/>
      <sheetName val="t-h HA THE"/>
      <sheetName val="TDTKP1"/>
      <sheetName val="KPVC-BD "/>
      <sheetName val="TOTAL 2"/>
      <sheetName val="pw&amp;shs"/>
      <sheetName val="일위대가(가설)"/>
      <sheetName val="2Angles"/>
      <sheetName val="struktur"/>
      <sheetName val="월간"/>
      <sheetName val="FAB4생산"/>
      <sheetName val="골조"/>
      <sheetName val="DPRKM"/>
      <sheetName val="7_4_3_D(Brief_Spᵥc_)"/>
      <sheetName val="Z-_GENERAL_PRICEРSUMMARY"/>
      <sheetName val="수량산출서_갑지"/>
      <sheetName val="DATA_LISTS"/>
      <sheetName val="Soil_Parameter"/>
      <sheetName val="CTEMCOST"/>
      <sheetName val="단양 00 아파트-세부내역"/>
      <sheetName val="장비 (2)"/>
      <sheetName val="직종표"/>
      <sheetName val="Sheet389"/>
      <sheetName val="반응조"/>
      <sheetName val="A:\평균인원.95"/>
      <sheetName val="CBL_SIZE"/>
      <sheetName val="CBL_OD"/>
      <sheetName val="공조기"/>
      <sheetName val="ABUT수량-A1"/>
      <sheetName val="품목"/>
      <sheetName val="계정보고_(2)6"/>
      <sheetName val="요약배부_(보고)6"/>
      <sheetName val="요약배부_(보고)_(2)6"/>
      <sheetName val="기타매출_(2)6"/>
      <sheetName val="기타매출_(3)6"/>
      <sheetName val="할증_4"/>
      <sheetName val="잡철물"/>
      <sheetName val="설_계6"/>
      <sheetName val="15_도급예산대비표6"/>
      <sheetName val="Summary_Sheets6"/>
      <sheetName val="B31_16"/>
      <sheetName val="96_능제취입4"/>
      <sheetName val="1_취수장3"/>
      <sheetName val="W42__4"/>
      <sheetName val="수성페인트도장_내역서3"/>
      <sheetName val="기초자료입력및_K치_확인3"/>
      <sheetName val="내역_ver1_03"/>
      <sheetName val="Regenerator__Concrete_Structur3"/>
      <sheetName val="2_대외공문3"/>
      <sheetName val="토_적_표3"/>
      <sheetName val="VENDOR_LIST3"/>
      <sheetName val="간접비_총괄표3"/>
      <sheetName val="총괄집계_3"/>
      <sheetName val="Weld,_NDE_(Pipe)3"/>
      <sheetName val="배수내역_(2)3"/>
      <sheetName val="P_M_별10"/>
      <sheetName val="_냉각수펌프3"/>
      <sheetName val="97_사업추정_WEKI_3"/>
      <sheetName val="General_Data3"/>
      <sheetName val="_3"/>
      <sheetName val="CAL(1)_3"/>
      <sheetName val="L_V_Separator3"/>
      <sheetName val="BASIC_(2)2"/>
      <sheetName val="Eq__Mobilization2"/>
      <sheetName val="BOX_본체3"/>
      <sheetName val="입출재고현황_(2)3"/>
      <sheetName val="화재_탐지_설비3"/>
      <sheetName val="G_R300경비3"/>
      <sheetName val="AS포장복구_3"/>
      <sheetName val="Sheet1_(2)3"/>
      <sheetName val="별표_2"/>
      <sheetName val="남양시작동자105노65기1_3화1_22"/>
      <sheetName val="EF_&amp;_PF2"/>
      <sheetName val="Steel-Main_Work2"/>
      <sheetName val="Du_toan2"/>
      <sheetName val="Process_Piping2"/>
      <sheetName val="Large_ISO_BOM2"/>
      <sheetName val="BASIC_(2)1"/>
      <sheetName val="Eq__Mobilization1"/>
      <sheetName val="별표_1"/>
      <sheetName val="남양시작동자105노65기1_3화1_21"/>
      <sheetName val="EF_&amp;_PF1"/>
      <sheetName val="Steel-Main_Work1"/>
      <sheetName val="Du_toan1"/>
      <sheetName val="Process_Piping1"/>
      <sheetName val="Large_ISO_BOM1"/>
      <sheetName val="자재단가비교표"/>
      <sheetName val="Material"/>
      <sheetName val="REMUNERASISTANDAR"/>
      <sheetName val="TABEL-DETASIR"/>
      <sheetName val="DESCRIPTION"/>
      <sheetName val="Anls"/>
      <sheetName val="Alat"/>
      <sheetName val="Persiapan"/>
      <sheetName val="rap rinci"/>
      <sheetName val="Tender Info"/>
      <sheetName val="H-Bahan"/>
      <sheetName val="3-DIV4"/>
      <sheetName val="DAFTAR HARGA"/>
      <sheetName val="HRG BHN"/>
      <sheetName val="REF.ONLY"/>
      <sheetName val="Cover"/>
      <sheetName val="EQ_an"/>
      <sheetName val="bhn FINAL"/>
      <sheetName val="H-BHN"/>
      <sheetName val="EQ"/>
      <sheetName val="MTa"/>
      <sheetName val="villa"/>
      <sheetName val="Bank"/>
      <sheetName val="6-AGREGAT"/>
      <sheetName val="온도cycle"/>
      <sheetName val="TYPE-A"/>
      <sheetName val="Cost Proposal (lyn)"/>
      <sheetName val="4-Lane bridge"/>
      <sheetName val="worksheet"/>
      <sheetName val="RATES G-5"/>
      <sheetName val="RC Tabulation"/>
      <sheetName val="Cost_Proposal_(lyn)"/>
      <sheetName val="4-Lane_bridge"/>
      <sheetName val="RATES_G-5"/>
      <sheetName val="RC_Tabulation"/>
      <sheetName val="4.boq-site(o)"/>
      <sheetName val="revised#1"/>
      <sheetName val="Project list"/>
      <sheetName val="BILLING SUMMARY"/>
      <sheetName val="Others"/>
      <sheetName val="sum mdc"/>
      <sheetName val="Arch"/>
      <sheetName val="D-3"/>
      <sheetName val="PumpSpec"/>
      <sheetName val="6_3_2"/>
      <sheetName val="4_1구조설계"/>
      <sheetName val="BM_DATA_SHEET"/>
      <sheetName val="SKEDUL AV-05"/>
      <sheetName val="WL"/>
      <sheetName val="VS배관내역서"/>
      <sheetName val="경비"/>
      <sheetName val="example (2)"/>
      <sheetName val="PMfee산정"/>
      <sheetName val="임대사례선정"/>
      <sheetName val="거래사례선정"/>
      <sheetName val="구분1"/>
      <sheetName val="구분2"/>
      <sheetName val="동명"/>
      <sheetName val="동_임대"/>
      <sheetName val="블럭명"/>
      <sheetName val="Home"/>
      <sheetName val="소재지"/>
      <sheetName val="소재지_임대"/>
      <sheetName val="CONCRETE"/>
      <sheetName val="trf(36%)"/>
      <sheetName val="10매출"/>
      <sheetName val="조건표"/>
      <sheetName val="DPRKMß_x0000_Ԁ"/>
      <sheetName val="터파기및재료"/>
      <sheetName val="정렬"/>
      <sheetName val="총원"/>
      <sheetName val="품셈총괄표"/>
      <sheetName val="시설물기초"/>
      <sheetName val="co-no.2"/>
      <sheetName val="Building"/>
      <sheetName val="Schedule_Sheet"/>
      <sheetName val="Calculation"/>
      <sheetName val="Civil"/>
      <sheetName val="Electrical"/>
      <sheetName val="Equipment"/>
      <sheetName val="Instrument"/>
      <sheetName val="Overall"/>
      <sheetName val="Painting"/>
      <sheetName val="Progress_Data"/>
      <sheetName val="Pipe Fabrication"/>
      <sheetName val="Steel"/>
      <sheetName val="대공종"/>
      <sheetName val="전체내역 (2)"/>
      <sheetName val="가공비"/>
      <sheetName val="DB BIDDER"/>
      <sheetName val="Data Table"/>
      <sheetName val="SUMMARY"/>
      <sheetName val="tabel berat"/>
      <sheetName val="TJ1Q47"/>
      <sheetName val="N-AC"/>
      <sheetName val="L 1"/>
      <sheetName val="2003_02월수금계획8"/>
      <sheetName val="Piping_Design_Data8"/>
      <sheetName val="97_사업추정(WEKI)8"/>
      <sheetName val="계정보고_(2)7"/>
      <sheetName val="요약배부_(보고)7"/>
      <sheetName val="요약배부_(보고)_(2)7"/>
      <sheetName val="기타매출_(2)7"/>
      <sheetName val="기타매출_(3)7"/>
      <sheetName val="Equipment_(5)7"/>
      <sheetName val="개시대사_(2)7"/>
      <sheetName val="RCF_CLAIMED7"/>
      <sheetName val="JOB_Assign7"/>
      <sheetName val="INPUT_DATA7"/>
      <sheetName val="Customer_Databas7"/>
      <sheetName val="Doha_WBS_Clean7"/>
      <sheetName val="3_바닥판설계7"/>
      <sheetName val="Peralatan_(2)7"/>
      <sheetName val="6PILE__(돌출)6"/>
      <sheetName val="BLIND_FLANGE6"/>
      <sheetName val="PIPE_NPS_OD6"/>
      <sheetName val="배수공_주요자재_집계표6"/>
      <sheetName val="HORI__VESSEL6"/>
      <sheetName val="공정회의자료(월요일_10시까지)6"/>
      <sheetName val="96_능제취입6"/>
      <sheetName val="7_4_1_A(input)6"/>
      <sheetName val="7_4_1(B)_BOQ_Breakdown6"/>
      <sheetName val="7_4_1_C(scope)6"/>
      <sheetName val="7_4_1_D(Basis)6"/>
      <sheetName val="7_4_1_E(allow)6"/>
      <sheetName val="7_4_2_A-Build(list)6"/>
      <sheetName val="7_4_3_B-BOQ-SUM6"/>
      <sheetName val="7_4_3(BOQ_각표지)6"/>
      <sheetName val="7_4_3_A(Shelter)6"/>
      <sheetName val="7_4_3_B(Module)6"/>
      <sheetName val="7_4_3_C(Shelter-FLB)6"/>
      <sheetName val="7_4_3_D(Brief_Spec_)6"/>
      <sheetName val="배수공_주요자재_집계표4"/>
      <sheetName val="HORI__VESSEL4"/>
      <sheetName val="공정회의자료(월요일_10시까지)4"/>
      <sheetName val="7_4_1_A(input)4"/>
      <sheetName val="7_4_1(B)_BOQ_Breakdown4"/>
      <sheetName val="7_4_1_C(scope)4"/>
      <sheetName val="7_4_1_D(Basis)4"/>
      <sheetName val="7_4_1_E(allow)4"/>
      <sheetName val="7_4_2_A-Build(list)4"/>
      <sheetName val="7_4_3_B-BOQ-SUM4"/>
      <sheetName val="7_4_3(BOQ_각표지)4"/>
      <sheetName val="7_4_3_A(Shelter)4"/>
      <sheetName val="7_4_3_B(Module)4"/>
      <sheetName val="7_4_3_C(Shelter-FLB)4"/>
      <sheetName val="7_4_3_D(Brief_Spec_)4"/>
      <sheetName val="2003_02월수금계획7"/>
      <sheetName val="Piping_Design_Data7"/>
      <sheetName val="97_사업추정(WEKI)7"/>
      <sheetName val="Equipment_(5)6"/>
      <sheetName val="개시대사_(2)6"/>
      <sheetName val="RCF_CLAIMED6"/>
      <sheetName val="JOB_Assign6"/>
      <sheetName val="INPUT_DATA6"/>
      <sheetName val="Customer_Databas6"/>
      <sheetName val="Doha_WBS_Clean6"/>
      <sheetName val="3_바닥판설계6"/>
      <sheetName val="Peralatan_(2)6"/>
      <sheetName val="6PILE__(돌출)5"/>
      <sheetName val="BLIND_FLANGE5"/>
      <sheetName val="PIPE_NPS_OD5"/>
      <sheetName val="배수공_주요자재_집계표5"/>
      <sheetName val="HORI__VESSEL5"/>
      <sheetName val="공정회의자료(월요일_10시까지)5"/>
      <sheetName val="96_능제취입5"/>
      <sheetName val="7_4_1_A(input)5"/>
      <sheetName val="7_4_1(B)_BOQ_Breakdown5"/>
      <sheetName val="7_4_1_C(scope)5"/>
      <sheetName val="7_4_1_D(Basis)5"/>
      <sheetName val="7_4_1_E(allow)5"/>
      <sheetName val="7_4_2_A-Build(list)5"/>
      <sheetName val="7_4_3_B-BOQ-SUM5"/>
      <sheetName val="7_4_3(BOQ_각표지)5"/>
      <sheetName val="7_4_3_A(Shelter)5"/>
      <sheetName val="7_4_3_B(Module)5"/>
      <sheetName val="7_4_3_C(Shelter-FLB)5"/>
      <sheetName val="7_4_3_D(Brief_Spec_)5"/>
      <sheetName val="QPL"/>
      <sheetName val="EPC Summary"/>
      <sheetName val="Macro-Dexterne"/>
      <sheetName val="Macro-cons"/>
      <sheetName val="Macro-Epaisseur"/>
      <sheetName val="Macro-Diam-interne"/>
      <sheetName val="Macro-press"/>
      <sheetName val="Macro-Long"/>
      <sheetName val="AN2"/>
      <sheetName val="50  Equipment Pricing xxx"/>
      <sheetName val="업무처리전"/>
      <sheetName val="5_1_1 Cut-off SS install"/>
      <sheetName val="Sheet3 (2)"/>
      <sheetName val="E_Summary"/>
      <sheetName val="D_Cntnts"/>
      <sheetName val="공내역"/>
      <sheetName val="WING3"/>
      <sheetName val="신림APT"/>
      <sheetName val="골조시행"/>
      <sheetName val="기준정보"/>
      <sheetName val="[평균인원.95]A:\평균인원.95"/>
      <sheetName val="9-1차이내역."/>
      <sheetName val="제품정보"/>
      <sheetName val="DPRKM劬_x0010__x0000_"/>
      <sheetName val="기성내역"/>
      <sheetName val="합천내역"/>
      <sheetName val="analysis"/>
      <sheetName val="실행(1)"/>
      <sheetName val="산출근거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sheetData sheetId="976"/>
      <sheetData sheetId="977"/>
      <sheetData sheetId="978"/>
      <sheetData sheetId="979"/>
      <sheetData sheetId="980"/>
      <sheetData sheetId="98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refreshError="1"/>
      <sheetData sheetId="1193"/>
      <sheetData sheetId="1194" refreshError="1"/>
      <sheetData sheetId="1195" refreshError="1"/>
      <sheetData sheetId="1196"/>
      <sheetData sheetId="1197" refreshError="1"/>
      <sheetData sheetId="1198"/>
      <sheetData sheetId="1199" refreshError="1"/>
      <sheetData sheetId="1200" refreshError="1"/>
      <sheetData sheetId="1201" refreshError="1"/>
      <sheetData sheetId="1202" refreshError="1"/>
      <sheetData sheetId="1203" refreshError="1"/>
      <sheetData sheetId="1204"/>
      <sheetData sheetId="1205"/>
      <sheetData sheetId="1206"/>
      <sheetData sheetId="1207"/>
      <sheetData sheetId="1208"/>
      <sheetData sheetId="1209"/>
      <sheetData sheetId="1210" refreshError="1"/>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sheetData sheetId="1292"/>
      <sheetData sheetId="1293"/>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sheetData sheetId="1305"/>
      <sheetData sheetId="1306"/>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 별"/>
      <sheetName val="입력"/>
      <sheetName val="유림총괄"/>
      <sheetName val="시운전연료"/>
      <sheetName val="원가매출(단단위)"/>
      <sheetName val="기성수금(단단위)"/>
      <sheetName val="P_M 별"/>
      <sheetName val="수주현황2월"/>
      <sheetName val="주간(구)"/>
      <sheetName val="노임"/>
      <sheetName val="새공통"/>
      <sheetName val="수입"/>
      <sheetName val="삭제금지단가"/>
      <sheetName val="Sheet4"/>
      <sheetName val="청산공사"/>
      <sheetName val="골조시행"/>
      <sheetName val="터파기및재료"/>
      <sheetName val="구의33고"/>
      <sheetName val="HDECGTY"/>
      <sheetName val="손익차9월2"/>
      <sheetName val="3-구교-오리지날"/>
      <sheetName val="간접비(1)"/>
      <sheetName val="1월"/>
      <sheetName val="상반기손익차2총괄"/>
      <sheetName val="95년12월말"/>
      <sheetName val="현장배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s>
    <sheetDataSet>
      <sheetData sheetId="0" refreshError="1">
        <row r="1">
          <cell r="A1" t="str">
            <v>bs_chekjum</v>
          </cell>
          <cell r="C1" t="str">
            <v>bs_chekplus</v>
          </cell>
          <cell r="E1" t="str">
            <v>bs_chekwave</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1(아이리스)"/>
      <sheetName val="견적2(마이크로)"/>
      <sheetName val="품목"/>
    </sheetNames>
    <sheetDataSet>
      <sheetData sheetId="0" refreshError="1"/>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월"/>
      <sheetName val="2월"/>
      <sheetName val="3월"/>
      <sheetName val="합계"/>
      <sheetName val="1월분양"/>
      <sheetName val="2월분양"/>
      <sheetName val="3월분양"/>
      <sheetName val="부가세현황"/>
      <sheetName val="Module1"/>
      <sheetName val="Module3"/>
      <sheetName val="Module2"/>
      <sheetName val="Module5"/>
      <sheetName val="1월취하집계(민간II)"/>
      <sheetName val="7월총괄"/>
      <sheetName val="10월총괄"/>
      <sheetName val="글"/>
      <sheetName val="Sheet1"/>
      <sheetName val="부가세집계"/>
      <sheetName val="매월수금"/>
      <sheetName val="견"/>
      <sheetName val="VXXXXXXX"/>
      <sheetName val="수주실적0709"/>
      <sheetName val="청산공사"/>
      <sheetName val="총체보활공정표"/>
      <sheetName val="주관사업"/>
      <sheetName val="5공사비"/>
      <sheetName val="보온자재단가표"/>
      <sheetName val="3-FS"/>
      <sheetName val="NCC"/>
      <sheetName val="BRICK"/>
      <sheetName val="조건표"/>
      <sheetName val="P.M 별"/>
      <sheetName val="현장별총괄"/>
      <sheetName val="정부노임단가"/>
      <sheetName val="부속동"/>
      <sheetName val="추정BS"/>
      <sheetName val="추정PL"/>
      <sheetName val="캐스코(CRANE)_DwgList"/>
      <sheetName val="Sheet5"/>
      <sheetName val="수입"/>
      <sheetName val="봉천제출"/>
      <sheetName val="W42  "/>
      <sheetName val="연돌일위집계"/>
      <sheetName val="계화배수(3대)"/>
      <sheetName val="당초수문"/>
      <sheetName val="DATA"/>
      <sheetName val="설 계"/>
      <sheetName val="ETC"/>
      <sheetName val="상반기손익차2총괄"/>
      <sheetName val="집계표"/>
      <sheetName val="9-1차이내역"/>
      <sheetName val="교각1"/>
      <sheetName val="공사비예산서(토목분)"/>
      <sheetName val="PROJECT BRIEF(EX.NEW)"/>
      <sheetName val="1을"/>
      <sheetName val="전신환매도율"/>
      <sheetName val="국내"/>
      <sheetName val="#REF"/>
      <sheetName val="B2BERP"/>
      <sheetName val="B31.1"/>
      <sheetName val="토목주소"/>
      <sheetName val="내역을"/>
      <sheetName val="포장복구집계"/>
      <sheetName val="mat status (elec)"/>
      <sheetName val="손익차9월2"/>
      <sheetName val="표지"/>
      <sheetName val="#3E1_GCR"/>
      <sheetName val="영업소실적"/>
      <sheetName val="기둥(하중)"/>
      <sheetName val="RENUN"/>
      <sheetName val="간선계산"/>
      <sheetName val="동력부하(도산)"/>
      <sheetName val="INPUT"/>
      <sheetName val="인사자료총집계"/>
      <sheetName val="XL4Poppy"/>
      <sheetName val="배수내역 (2)"/>
      <sheetName val="진주방향"/>
      <sheetName val="Summary Sheets"/>
      <sheetName val="단중표"/>
      <sheetName val="TOT"/>
      <sheetName val="1.설계조건"/>
      <sheetName val="입찰안"/>
      <sheetName val="매출"/>
      <sheetName val="도장수량(하1)"/>
      <sheetName val="주형"/>
      <sheetName val="STAND20"/>
      <sheetName val="부하계산서"/>
      <sheetName val="96 능제취입"/>
      <sheetName val="7IFS-5A"/>
      <sheetName val="BSD (2)"/>
      <sheetName val="단가표"/>
      <sheetName val="내역"/>
      <sheetName val="하중"/>
      <sheetName val="내역서(당초변경)"/>
      <sheetName val="지사인원사무실"/>
      <sheetName val="예산변경사항"/>
      <sheetName val="배수내역"/>
      <sheetName val="총괄-1"/>
      <sheetName val="토공사"/>
      <sheetName val="단가"/>
      <sheetName val="기초자료입력및 K치 확인"/>
      <sheetName val="직노"/>
      <sheetName val="신흥교"/>
      <sheetName val="내역서"/>
      <sheetName val="발주현황"/>
      <sheetName val="일위대가"/>
      <sheetName val="월별품의현황"/>
      <sheetName val="BID"/>
      <sheetName val="품셈TABLE"/>
      <sheetName val="공사수행방안"/>
      <sheetName val="EQUIP-H"/>
      <sheetName val="원가"/>
      <sheetName val="지사인원"/>
      <sheetName val="유림골조"/>
      <sheetName val="EACT10"/>
      <sheetName val="sort"/>
      <sheetName val="재료집계"/>
      <sheetName val="제경비율"/>
      <sheetName val="재료"/>
      <sheetName val="내역_ver1.0"/>
      <sheetName val="내역서1"/>
      <sheetName val="ysn"/>
      <sheetName val="TRE TABLE"/>
      <sheetName val="갑지1"/>
      <sheetName val="공사개요"/>
      <sheetName val="노임단가"/>
      <sheetName val="99년하반기"/>
      <sheetName val="95년12월말"/>
      <sheetName val="토목"/>
      <sheetName val="건축내역"/>
      <sheetName val="침출,지하수"/>
      <sheetName val="분석mast"/>
      <sheetName val="적용률"/>
      <sheetName val="노무비"/>
      <sheetName val="Define finishing"/>
      <sheetName val="부표총괄"/>
      <sheetName val="F5"/>
      <sheetName val="Sheet2"/>
      <sheetName val="2000.05"/>
      <sheetName val="Tot-sum"/>
      <sheetName val="s.v"/>
      <sheetName val="Tot_Sum"/>
      <sheetName val="방배동내역(리라)"/>
      <sheetName val="공통가설"/>
      <sheetName val="부대공사총괄"/>
      <sheetName val="현장경비"/>
      <sheetName val="건축공사집계표"/>
      <sheetName val="방배동내역 (총괄)"/>
      <sheetName val="마감사양"/>
      <sheetName val="예가표"/>
      <sheetName val="예산M4A"/>
      <sheetName val="CP종합표"/>
      <sheetName val="토 적 표"/>
      <sheetName val="P_M 별"/>
      <sheetName val="CB"/>
      <sheetName val="예산M11A"/>
      <sheetName val="단위수량"/>
      <sheetName val="암거공"/>
      <sheetName val="XXXXXXXX"/>
      <sheetName val="Bag Filter Sizing"/>
      <sheetName val="요약배부"/>
      <sheetName val="T6-6(2)"/>
      <sheetName val="자료"/>
      <sheetName val="완성차 미수금"/>
      <sheetName val="환산매출"/>
      <sheetName val="Carepaq"/>
      <sheetName val="OPT"/>
      <sheetName val="슬래브(유곡)"/>
      <sheetName val="ABUT수량-A1"/>
      <sheetName val="Cash Flow"/>
      <sheetName val="Source"/>
      <sheetName val="변수"/>
      <sheetName val="2월가격"/>
      <sheetName val="2.주요계수총괄"/>
      <sheetName val="Currency "/>
      <sheetName val="환율"/>
      <sheetName val="Sheet8"/>
      <sheetName val="Sheet13"/>
      <sheetName val="guard(mac)"/>
      <sheetName val="제품수불내역"/>
      <sheetName val="24분기"/>
      <sheetName val="공시지가"/>
      <sheetName val="토지산출근거"/>
      <sheetName val="4.의견"/>
      <sheetName val="소요자재"/>
      <sheetName val="정산내역서"/>
      <sheetName val="국공유지및사유지"/>
      <sheetName val="지장물"/>
      <sheetName val="편입조서"/>
      <sheetName val="수지"/>
      <sheetName val="데이타"/>
      <sheetName val="Borrower"/>
      <sheetName val="점별(추정)"/>
      <sheetName val="comparables"/>
      <sheetName val="Deduction"/>
      <sheetName val="other"/>
      <sheetName val="conclusion"/>
      <sheetName val="결정단가"/>
      <sheetName val="중기비"/>
      <sheetName val="960318-1"/>
      <sheetName val="6PILE  (돌출)"/>
      <sheetName val="기본DATA"/>
      <sheetName val="입찰내역 발주처 양식"/>
      <sheetName val="단면 (2)"/>
      <sheetName val="Packaging cost Back Data"/>
      <sheetName val="필리핀"/>
      <sheetName val="BUD1_9697"/>
      <sheetName val="안정검토"/>
      <sheetName val="단가비교"/>
      <sheetName val="마산방향"/>
      <sheetName val="Macro1"/>
      <sheetName val="ironmongery"/>
      <sheetName val="설계"/>
      <sheetName val="신봉개별지장물조사서양식"/>
      <sheetName val="지장물사진"/>
      <sheetName val="분석표"/>
      <sheetName val="1_當期시산표"/>
      <sheetName val="안산기계장치"/>
      <sheetName val="내1-8"/>
      <sheetName val="내9-16"/>
      <sheetName val="외17-25"/>
      <sheetName val="집계2"/>
      <sheetName val="점수계산1-2"/>
      <sheetName val="수목단가"/>
      <sheetName val="식재수량표"/>
      <sheetName val="산근"/>
      <sheetName val="Sheet14"/>
      <sheetName val="전기자료"/>
      <sheetName val="Sheet10"/>
      <sheetName val="Sheet9"/>
      <sheetName val="Macro(전기)"/>
      <sheetName val="eq. mobilization"/>
      <sheetName val="실행"/>
      <sheetName val="본사공가현황"/>
      <sheetName val="P_M_별"/>
      <sheetName val="설_계"/>
      <sheetName val="W42__"/>
      <sheetName val="1_설계조건"/>
      <sheetName val="PROJECT_BRIEF(EX_NEW)"/>
      <sheetName val="배수내역_(2)"/>
      <sheetName val="B31_1"/>
      <sheetName val="mat_status_(elec)"/>
      <sheetName val="Summary_Sheets"/>
      <sheetName val="s_v"/>
      <sheetName val="Define_finishing"/>
      <sheetName val="2000_05"/>
      <sheetName val="96_능제취입"/>
      <sheetName val="BSD_(2)"/>
      <sheetName val="기초자료입력및_K치_확인"/>
      <sheetName val="내역_ver1_0"/>
      <sheetName val="TRE_TABLE"/>
      <sheetName val="완성차_미수금"/>
      <sheetName val="Cash_Flow"/>
      <sheetName val="방배동내역_(총괄)"/>
      <sheetName val="4_의견"/>
      <sheetName val="토_적_표"/>
      <sheetName val="P_M_별1"/>
      <sheetName val="Bag_Filter_Sizing"/>
      <sheetName val="2_주요계수총괄"/>
      <sheetName val="Currency_"/>
      <sheetName val="6PILE__(돌출)"/>
      <sheetName val="입찰내역_발주처_양식"/>
      <sheetName val="단면_(2)"/>
      <sheetName val="Packaging_cost_Back_Dat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단면가정"/>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단면 (2)"/>
      <sheetName val="통합"/>
      <sheetName val="노임단가"/>
      <sheetName val="DATA"/>
      <sheetName val="4.COPING검토(CORBEL)"/>
      <sheetName val="VXXXXXXX"/>
      <sheetName val="3CHBDC"/>
      <sheetName val="설계조건"/>
      <sheetName val="11.우각부 보강"/>
      <sheetName val="전기"/>
      <sheetName val="내역"/>
      <sheetName val="마산방향철근집계"/>
      <sheetName val="진주방향"/>
      <sheetName val="마산방향"/>
      <sheetName val="3.하중산정4.지지력"/>
      <sheetName val="PIER44"/>
      <sheetName val="Sheet3"/>
      <sheetName val="교각1"/>
      <sheetName val="input"/>
      <sheetName val="DATE"/>
      <sheetName val="SLAB&quot;1&quot;"/>
      <sheetName val="조작대(1연)"/>
      <sheetName val="CONUNIT"/>
      <sheetName val="CON포장수량"/>
      <sheetName val="포장공"/>
      <sheetName val="시중노임단가"/>
      <sheetName val="부하계산서"/>
      <sheetName val="토공"/>
      <sheetName val="공통가설"/>
      <sheetName val="CABdata"/>
      <sheetName val="수량산출"/>
      <sheetName val="배수장공사비"/>
      <sheetName val="정부노임단가"/>
      <sheetName val="ITB COST"/>
      <sheetName val="찍기"/>
      <sheetName val="SORCE1"/>
      <sheetName val="부재치수입력"/>
      <sheetName val="1.설계조건"/>
      <sheetName val="Macro(전선)"/>
      <sheetName val="단위수량"/>
      <sheetName val="I.설계조건"/>
      <sheetName val="CIVIL"/>
      <sheetName val="CODE"/>
      <sheetName val="갑지"/>
      <sheetName val="손익분석"/>
      <sheetName val="원형1호맨홀토공수량"/>
      <sheetName val="수질정화시설"/>
      <sheetName val="BID"/>
      <sheetName val="TB-내역서"/>
      <sheetName val="INPUT(덕도방향-시점)"/>
      <sheetName val="기둥"/>
      <sheetName val="저판(버림100)"/>
      <sheetName val="단가"/>
      <sheetName val="환율"/>
      <sheetName val="dike도수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s>
    <sheetDataSet>
      <sheetData sheetId="0"/>
      <sheetData sheetId="1"/>
      <sheetData sheetId="2"/>
      <sheetData sheetId="3"/>
      <sheetData sheetId="4"/>
      <sheetData sheetId="5"/>
      <sheetData sheetId="6"/>
      <sheetData sheetId="7"/>
      <sheetData sheetId="8" refreshError="1">
        <row r="19">
          <cell r="J19">
            <v>350</v>
          </cell>
        </row>
        <row r="22">
          <cell r="L22">
            <v>20</v>
          </cell>
        </row>
        <row r="116">
          <cell r="F116">
            <v>2.5</v>
          </cell>
        </row>
      </sheetData>
      <sheetData sheetId="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s>
    <sheetDataSet>
      <sheetData sheetId="0"/>
      <sheetData sheetId="1" refreshError="1">
        <row r="23">
          <cell r="D23">
            <v>2.15</v>
          </cell>
        </row>
        <row r="24">
          <cell r="D24">
            <v>1.7</v>
          </cell>
          <cell r="J24">
            <v>1</v>
          </cell>
        </row>
      </sheetData>
      <sheetData sheetId="2"/>
      <sheetData sheetId="3"/>
      <sheetData sheetId="4"/>
      <sheetData sheetId="5"/>
      <sheetData sheetId="6"/>
      <sheetData sheetId="7"/>
      <sheetData sheetId="8"/>
      <sheetData sheetId="9"/>
      <sheetData sheetId="1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대비"/>
      <sheetName val="견적서"/>
      <sheetName val="공사개요"/>
      <sheetName val="입출재고현황 (2)"/>
      <sheetName val="TEL"/>
      <sheetName val="공사비집계"/>
      <sheetName val="type-F"/>
      <sheetName val="조명시설"/>
      <sheetName val="공사내역"/>
      <sheetName val="터파기및재료"/>
      <sheetName val="98지급계획"/>
      <sheetName val="부대대비"/>
      <sheetName val="냉연집계"/>
      <sheetName val="일위대가"/>
      <sheetName val="DATA"/>
      <sheetName val="8공구투찰내역서"/>
      <sheetName val="Sheet2"/>
      <sheetName val="내역"/>
      <sheetName val="design criteria"/>
      <sheetName val="working load at the btm ft."/>
      <sheetName val="plan&amp;section of foundation"/>
      <sheetName val="member design"/>
      <sheetName val="지급자재"/>
      <sheetName val="영업.일"/>
      <sheetName val="데이타"/>
      <sheetName val="설계조건"/>
      <sheetName val="단면검토"/>
      <sheetName val="DATE"/>
      <sheetName val="경비2내역"/>
      <sheetName val="2.대외공문"/>
      <sheetName val="단가조건"/>
      <sheetName val="설 계"/>
      <sheetName val="단위중기"/>
      <sheetName val="Total"/>
      <sheetName val="예산변경사항"/>
      <sheetName val="산출기준(파견전산실)"/>
      <sheetName val="본부소개"/>
      <sheetName val="청천내"/>
      <sheetName val="물가"/>
      <sheetName val="2000.05"/>
      <sheetName val="RAHMEN"/>
      <sheetName val="날개벽"/>
      <sheetName val="1.설계조건"/>
      <sheetName val="6.OUTPUT"/>
      <sheetName val="일위대가목차"/>
      <sheetName val="표지"/>
      <sheetName val="예산M12A"/>
      <sheetName val="보도경계블럭"/>
      <sheetName val="Proposal"/>
      <sheetName val="설계명세서"/>
      <sheetName val="1단계"/>
      <sheetName val="연결임시"/>
      <sheetName val="2002상반기노임기준"/>
      <sheetName val="구미4단2"/>
      <sheetName val="노원열병합  건축공사기성내역서"/>
      <sheetName val="세부내역"/>
      <sheetName val="총괄"/>
      <sheetName val="수량산출"/>
      <sheetName val="Customer Databas"/>
      <sheetName val="1.우편집중내역서"/>
      <sheetName val="공사비예산서(토목분)"/>
      <sheetName val="ABUT수량-A1"/>
      <sheetName val="부대내역"/>
      <sheetName val="수량산출서"/>
      <sheetName val="danga"/>
      <sheetName val="ilch"/>
      <sheetName val="Y-WORK"/>
      <sheetName val="을"/>
      <sheetName val="내역(입찰)"/>
      <sheetName val="날개벽(좌,우=45도,75도)"/>
      <sheetName val="노임단가"/>
      <sheetName val="인사자료총집계"/>
      <sheetName val="hvac내역서(제어동)"/>
      <sheetName val="BOQ건축"/>
      <sheetName val="실행철강하도"/>
      <sheetName val="M1"/>
      <sheetName val="BSD (2)"/>
      <sheetName val="BSD _2_"/>
      <sheetName val="soil bearing check"/>
      <sheetName val="Sheet3"/>
      <sheetName val="토목주소"/>
      <sheetName val="프랜트면허"/>
      <sheetName val="Sheet1"/>
      <sheetName val="품종별-이름"/>
      <sheetName val="기계내역"/>
      <sheetName val="Budget 2004(DW)"/>
      <sheetName val="첨"/>
      <sheetName val="9-1차이내역"/>
      <sheetName val="집계표"/>
      <sheetName val="설비내역서"/>
      <sheetName val="건축내역서"/>
      <sheetName val="전기내역서"/>
      <sheetName val="PROJECT BRIEF(EX.NEW)"/>
      <sheetName val="Sheet4"/>
      <sheetName val="Macro1"/>
      <sheetName val="재무가정"/>
      <sheetName val="말뚝물량"/>
      <sheetName val="협조전"/>
      <sheetName val="정보매체A동"/>
      <sheetName val="ITB COST"/>
      <sheetName val="노임이"/>
      <sheetName val="#REF"/>
      <sheetName val="전기일위대가"/>
      <sheetName val="말뚝지지력산정"/>
      <sheetName val="계약내역서"/>
      <sheetName val="코드표"/>
      <sheetName val="출력표"/>
      <sheetName val="단면가정"/>
      <sheetName val="내역서(총)"/>
      <sheetName val="EACT10"/>
      <sheetName val="건축공사"/>
      <sheetName val="사용성검토"/>
      <sheetName val="첨부파일"/>
      <sheetName val="6PILE  (돌출)"/>
      <sheetName val="결과조달"/>
      <sheetName val="CODE"/>
      <sheetName val="1련박스"/>
      <sheetName val="공사개요설명서"/>
      <sheetName val="EKOG10건축"/>
      <sheetName val="전체"/>
      <sheetName val="시멘트"/>
      <sheetName val="조명율표"/>
      <sheetName val="간접경상비"/>
      <sheetName val="현장"/>
      <sheetName val="전기"/>
      <sheetName val="대로근거"/>
      <sheetName val="중로근거"/>
      <sheetName val="가격조사서"/>
      <sheetName val="골조시행"/>
      <sheetName val="현금"/>
      <sheetName val="건축원가계산서"/>
      <sheetName val="자재단가비교표"/>
      <sheetName val="교량전기"/>
      <sheetName val="토적1"/>
      <sheetName val="2000년1차"/>
      <sheetName val="토목"/>
      <sheetName val="안정검토"/>
      <sheetName val="토목내역"/>
      <sheetName val="소업1교"/>
      <sheetName val="FRT_O"/>
      <sheetName val="FAB_I"/>
      <sheetName val="토공계산서(부체도로)"/>
      <sheetName val="공통(20-91)"/>
      <sheetName val="토공(완충)"/>
      <sheetName val="포장공"/>
      <sheetName val="토공"/>
      <sheetName val="기계"/>
      <sheetName val="UNIT"/>
      <sheetName val="정부노임단가"/>
      <sheetName val="실행"/>
      <sheetName val="일위대가표"/>
      <sheetName val="000000"/>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I.설계조건"/>
      <sheetName val="MOTOR"/>
      <sheetName val="일위목록"/>
      <sheetName val="공통가설"/>
      <sheetName val="부재예실"/>
      <sheetName val="SUMMARY(S)"/>
      <sheetName val="대대터널 설계서"/>
      <sheetName val="내역표지"/>
      <sheetName val="담장산출"/>
      <sheetName val="공틀공사"/>
      <sheetName val="퇴비산출근거"/>
      <sheetName val="99노임기준"/>
      <sheetName val="CAPVC"/>
      <sheetName val="분석"/>
      <sheetName val="PUMP"/>
      <sheetName val="깨기"/>
      <sheetName val="첨부1"/>
      <sheetName val="hvac(제어동)"/>
      <sheetName val="음료실행"/>
      <sheetName val="가정급수관"/>
      <sheetName val="보일러"/>
      <sheetName val="배수통관(좌)"/>
      <sheetName val="11"/>
      <sheetName val="포장복구집계"/>
      <sheetName val="적용환율"/>
      <sheetName val="접속 SLAB,BRACKET 설계"/>
      <sheetName val="견적조건"/>
      <sheetName val="안정계산"/>
      <sheetName val="DATA1"/>
      <sheetName val="12용지"/>
      <sheetName val="Main"/>
      <sheetName val="토적"/>
      <sheetName val="인건비 "/>
      <sheetName val="Budget 2005(DW)"/>
      <sheetName val="숙소"/>
      <sheetName val="마산월령동골조물량변경"/>
      <sheetName val="근고 블록 유형별 수량"/>
      <sheetName val="당진생산팀"/>
      <sheetName val="대차대조표"/>
      <sheetName val="1호맨홀토공"/>
      <sheetName val="진주방향"/>
      <sheetName val="기성내역서표지"/>
      <sheetName val="6호기"/>
      <sheetName val="단가조사"/>
      <sheetName val="통합"/>
      <sheetName val="간접재료비산출표-27-30"/>
      <sheetName val="토사(PE)"/>
      <sheetName val="TB-내역서"/>
      <sheetName val="교각1"/>
      <sheetName val="COVER"/>
      <sheetName val="일위대가(계측기설치)"/>
      <sheetName val="계산근거"/>
      <sheetName val="4)유동표"/>
      <sheetName val="1. 설계조건 2.단면가정 3. 하중계산"/>
      <sheetName val="DATA 입력란"/>
      <sheetName val="건축내역"/>
      <sheetName val="가로등기초"/>
      <sheetName val="투찰금액"/>
      <sheetName val="분류작업"/>
      <sheetName val="Sheet5"/>
      <sheetName val="1.설계기준"/>
      <sheetName val="1-1"/>
      <sheetName val="전체도급"/>
      <sheetName val="AP1"/>
      <sheetName val="96수출"/>
      <sheetName val="BREAKDOWN(철거설치)"/>
      <sheetName val="FAB별"/>
      <sheetName val="조경"/>
      <sheetName val="계약내력"/>
      <sheetName val="Sheet1 (2)"/>
      <sheetName val="삼성전기"/>
      <sheetName val="금액내역서"/>
      <sheetName val="산출근거"/>
      <sheetName val="Discount Group"/>
      <sheetName val="CAL"/>
      <sheetName val="단면 (2)"/>
      <sheetName val="도"/>
      <sheetName val="재집"/>
      <sheetName val="직재"/>
      <sheetName val="설계예산"/>
      <sheetName val="설계"/>
      <sheetName val="옹벽"/>
      <sheetName val=" 견적서"/>
      <sheetName val="소비자가"/>
      <sheetName val="기초일위"/>
      <sheetName val="시설일위"/>
      <sheetName val="조명일위"/>
      <sheetName val="FB25JN"/>
      <sheetName val="갑지1"/>
      <sheetName val="wall"/>
      <sheetName val="보고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대림경상68억"/>
      <sheetName val="공문"/>
      <sheetName val="노임"/>
      <sheetName val="물량표"/>
      <sheetName val="인천제철"/>
      <sheetName val="FAX"/>
      <sheetName val="한강운반비"/>
      <sheetName val="연습"/>
      <sheetName val="갑지"/>
      <sheetName val="준검 내역서"/>
      <sheetName val="보험료"/>
      <sheetName val="부전지"/>
      <sheetName val="규격"/>
      <sheetName val="기초코드"/>
      <sheetName val="외주가공"/>
      <sheetName val="배수내역 (2)"/>
      <sheetName val="대운산출"/>
      <sheetName val="예산M5A"/>
      <sheetName val="Regenerator  Concrete Structure"/>
      <sheetName val="예산M2"/>
      <sheetName val="총괄표"/>
      <sheetName val="VENDOR LIST"/>
      <sheetName val="공통비"/>
      <sheetName val="INPUT"/>
      <sheetName val="본장"/>
      <sheetName val="기초대가"/>
      <sheetName val="예산"/>
      <sheetName val="정렬"/>
      <sheetName val="woo(mac)"/>
      <sheetName val="WORK"/>
      <sheetName val="123"/>
      <sheetName val="단면치수"/>
      <sheetName val="가로등내역서"/>
      <sheetName val="96까지"/>
      <sheetName val="97년"/>
      <sheetName val="98이후"/>
      <sheetName val="주관사업"/>
      <sheetName val="8.PILE  (돌출)"/>
      <sheetName val="입력값"/>
      <sheetName val="간선계산"/>
      <sheetName val="통계연보"/>
      <sheetName val="98수문일위"/>
      <sheetName val="산출내역서집계표"/>
      <sheetName val="배수공 주요자재 집계표"/>
      <sheetName val="내역서 "/>
      <sheetName val="가설건물"/>
      <sheetName val="산근"/>
      <sheetName val="총체보활공정표"/>
      <sheetName val="노무비"/>
      <sheetName val="BQ(실행)"/>
      <sheetName val="ITEM"/>
      <sheetName val="FORM-0"/>
      <sheetName val="FORM_0"/>
      <sheetName val="APT내역"/>
      <sheetName val="부대시설"/>
      <sheetName val="1F"/>
      <sheetName val="직노"/>
      <sheetName val="A-4"/>
      <sheetName val="별표집계"/>
      <sheetName val="CAT_5"/>
      <sheetName val="LinerWt"/>
      <sheetName val="ERECTION"/>
      <sheetName val="POL설치공정"/>
      <sheetName val="공정양식"/>
      <sheetName val="crude.SLAB RE-bar"/>
      <sheetName val="UR2-Calculation"/>
      <sheetName val="3본사"/>
      <sheetName val="공종별 집계"/>
      <sheetName val="상가지급현황"/>
      <sheetName val="J直材4"/>
      <sheetName val="소운반"/>
      <sheetName val="유림골조"/>
      <sheetName val="재1"/>
      <sheetName val="일위대가(1)"/>
      <sheetName val="갑지(추정)"/>
      <sheetName val="개요"/>
      <sheetName val="수목데이타 "/>
      <sheetName val="Ext. Stone-P"/>
      <sheetName val="인건비"/>
      <sheetName val="CTEMCOST"/>
      <sheetName val="기본입력표"/>
      <sheetName val="전신환매도율"/>
      <sheetName val="경비_원본"/>
      <sheetName val="F4-F7"/>
      <sheetName val="직접기초설계"/>
      <sheetName val="모델링"/>
      <sheetName val="자재단가"/>
      <sheetName val="맨홀수량산출"/>
      <sheetName val="가감수량"/>
      <sheetName val="공내역"/>
      <sheetName val="설비원가"/>
      <sheetName val="SIL98"/>
      <sheetName val="TEST1"/>
      <sheetName val="설계내역서"/>
      <sheetName val="dtxl"/>
      <sheetName val="일위대가표(DEEP)"/>
      <sheetName val="Macro(전선)"/>
      <sheetName val="가공비"/>
      <sheetName val="관리비"/>
      <sheetName val="건축"/>
      <sheetName val="참조"/>
      <sheetName val="SLAB근거-1"/>
      <sheetName val="SLAB&quot;1&quot;"/>
      <sheetName val="COPING"/>
      <sheetName val="단가조사서"/>
      <sheetName val="유출부"/>
      <sheetName val="요율"/>
      <sheetName val="소방"/>
      <sheetName val="산출"/>
      <sheetName val="A"/>
      <sheetName val="단가표"/>
      <sheetName val="노무비단가"/>
      <sheetName val="3차토목내역"/>
      <sheetName val="노무단가"/>
      <sheetName val="방식총괄"/>
      <sheetName val="Ⅴ-2.공종별내역"/>
      <sheetName val="기본DATA"/>
      <sheetName val="보온자재단가표"/>
      <sheetName val="조도계산서 (도서)"/>
      <sheetName val="간접비"/>
      <sheetName val="6-2차"/>
      <sheetName val="배수공 시멘트 및 골재량 산출"/>
      <sheetName val="콤보박스와 리스트박스의 연결"/>
      <sheetName val="J"/>
      <sheetName val="설계서"/>
      <sheetName val="Piping(Methanol)"/>
      <sheetName val="견적가 검토"/>
      <sheetName val="unit 4"/>
      <sheetName val="품종코드"/>
      <sheetName val="기초자료"/>
      <sheetName val="견적집계표"/>
      <sheetName val="손익(10월)"/>
      <sheetName val="항목"/>
      <sheetName val="투자양식"/>
      <sheetName val="Front"/>
      <sheetName val="DESCRIPTION"/>
      <sheetName val="역T형"/>
      <sheetName val="기본"/>
      <sheetName val="물가자료"/>
      <sheetName val="Material Specification"/>
      <sheetName val="날개벽수량표"/>
      <sheetName val="변경내역대비표(2)"/>
      <sheetName val="변화치수"/>
      <sheetName val="2000전체분"/>
      <sheetName val="냉천부속동"/>
      <sheetName val="예가표"/>
      <sheetName val="약품설비"/>
      <sheetName val="도대하도변경최종정산조경"/>
      <sheetName val="원가계산서구조조정"/>
      <sheetName val="eq_data"/>
      <sheetName val="일위대가목록"/>
      <sheetName val="진행 DATA (2)"/>
      <sheetName val="바.한일양산"/>
      <sheetName val="케이블및전선관규격표"/>
      <sheetName val="영업소실적"/>
      <sheetName val="차수"/>
      <sheetName val="건축(충일분)"/>
      <sheetName val="MAT_N048"/>
      <sheetName val="업무계획1"/>
      <sheetName val="Eq. Mobilization"/>
      <sheetName val="금액집계"/>
      <sheetName val="부표총괄"/>
      <sheetName val="빈"/>
      <sheetName val="기초목"/>
      <sheetName val="비용"/>
      <sheetName val="1월"/>
      <sheetName val="VXXXXXXX"/>
      <sheetName val="#3E1_GCR"/>
      <sheetName val="일위_파일"/>
      <sheetName val="여과지동"/>
      <sheetName val="원형1호맨홀토공수량"/>
      <sheetName val="combi(wall)"/>
      <sheetName val="수량산출서 갑지"/>
      <sheetName val="OD"/>
      <sheetName val="예산내역서"/>
      <sheetName val="설계예산서"/>
      <sheetName val="총계"/>
      <sheetName val="수문일1"/>
      <sheetName val="하중계산"/>
      <sheetName val="설계예시"/>
      <sheetName val="5사남"/>
      <sheetName val="6공구(당초)"/>
      <sheetName val="바닥판"/>
      <sheetName val="입력DATA"/>
      <sheetName val="전기공사"/>
      <sheetName val="건축공사 집계표"/>
      <sheetName val="골조"/>
      <sheetName val="GAEYO"/>
      <sheetName val="품셈1-17"/>
      <sheetName val="방송(체육관)"/>
      <sheetName val="내역서2안"/>
      <sheetName val="SG"/>
      <sheetName val="전기BOX내역서"/>
      <sheetName val="3차준공"/>
      <sheetName val="주식"/>
      <sheetName val="FUND"/>
      <sheetName val="Sheet14"/>
      <sheetName val="Sheet13"/>
      <sheetName val="T13(P68~72,78)"/>
      <sheetName val="입력"/>
      <sheetName val="실행내역"/>
      <sheetName val="토공정보"/>
      <sheetName val="기성내역서"/>
      <sheetName val="수량 산출서(당초)"/>
      <sheetName val="날개벽(TYPE3)"/>
      <sheetName val="중기사용료"/>
      <sheetName val="일집"/>
      <sheetName val="일위"/>
      <sheetName val="환률"/>
      <sheetName val="FOB발"/>
      <sheetName val="2F 회의실견적(5_14 일대)"/>
      <sheetName val="페이징 배관배선"/>
      <sheetName val="TABLE"/>
      <sheetName val="KMT물량"/>
      <sheetName val="수목표준대가"/>
      <sheetName val="내역(전체)"/>
      <sheetName val="오억미만"/>
      <sheetName val="수량명세서"/>
      <sheetName val="손익분석"/>
      <sheetName val="soil_bearing_check"/>
      <sheetName val="노원열병합__건축공사기성내역서"/>
      <sheetName val="기기리스트"/>
      <sheetName val="sheets"/>
      <sheetName val="가시설단위수량"/>
      <sheetName val="수로교총재료집계"/>
      <sheetName val="중기(목록)"/>
      <sheetName val="일위대가(목록)"/>
      <sheetName val="산근(목록)"/>
      <sheetName val="재료비"/>
      <sheetName val="경비"/>
      <sheetName val="횡날개수집"/>
      <sheetName val="#34 CIVL_Original"/>
      <sheetName val="TOEC"/>
      <sheetName val="INDIRECT"/>
      <sheetName val="calculation-1"/>
      <sheetName val="MCC제원"/>
      <sheetName val="c_balju"/>
      <sheetName val="실정보고내역서"/>
      <sheetName val="NS"/>
      <sheetName val="1근거"/>
      <sheetName val="3.공통공사대비"/>
      <sheetName val="예산서"/>
      <sheetName val="AABS내역"/>
      <sheetName val="Breakdown"/>
      <sheetName val="변경비교-을"/>
      <sheetName val="3BL공동구 수량"/>
      <sheetName val="대전21토목내역서"/>
      <sheetName val="일위대가표 (2)"/>
      <sheetName val="TYPE-A"/>
      <sheetName val="플랜트 설치"/>
      <sheetName val="물량표S"/>
      <sheetName val="실행견적"/>
      <sheetName val="시설물"/>
      <sheetName val="총집계표"/>
      <sheetName val="건축집계표"/>
      <sheetName val="정읍농소"/>
      <sheetName val="교각계산"/>
      <sheetName val="자료"/>
      <sheetName val="저판(버림100)"/>
      <sheetName val="REINF."/>
      <sheetName val="CHECK1"/>
      <sheetName val="내역서(당초변경)"/>
      <sheetName val="계수시트"/>
      <sheetName val="원가계산서"/>
      <sheetName val="9811"/>
      <sheetName val="9509"/>
      <sheetName val="과거교육훈련비"/>
      <sheetName val="TAIHAN"/>
      <sheetName val="AILC004"/>
      <sheetName val="2000년 임금추정"/>
      <sheetName val="좌측"/>
      <sheetName val="일위(설)"/>
      <sheetName val="PO-BOQ"/>
      <sheetName val="TYPE별집계"/>
      <sheetName val="36+45-113-18+19+20I"/>
      <sheetName val="자재표"/>
      <sheetName val="Pengalaman Per"/>
      <sheetName val="FIRE FIGHTING"/>
      <sheetName val="단중표"/>
      <sheetName val="BEND LOSS"/>
      <sheetName val="기계내역서"/>
      <sheetName val="1.설계설명서"/>
      <sheetName val="물량"/>
      <sheetName val="단가비교"/>
      <sheetName val="h-013211-2"/>
      <sheetName val="신규일위대가"/>
      <sheetName val="2.하자처리현황(CS)"/>
      <sheetName val="총 원가계산"/>
      <sheetName val="투찰"/>
      <sheetName val="P&amp;L01-02GR"/>
      <sheetName val="깨기집계"/>
      <sheetName val="3련 BOX"/>
      <sheetName val="45,46"/>
      <sheetName val="3.하중산정4.지지력"/>
      <sheetName val="흄관기초"/>
      <sheetName val="구성비"/>
      <sheetName val="추가예산"/>
      <sheetName val="Sheet10"/>
      <sheetName val="견적의뢰"/>
      <sheetName val="20관리비율"/>
      <sheetName val="CAUDIT"/>
      <sheetName val="중간부"/>
      <sheetName val="교통시설 표지판"/>
      <sheetName val="INPUT(덕도방향-시점)"/>
      <sheetName val="9GNG운반"/>
      <sheetName val="CRUDE RE-bar"/>
      <sheetName val="신우"/>
      <sheetName val="설계개요"/>
      <sheetName val="1"/>
      <sheetName val="부대공자재집계표"/>
      <sheetName val="unitpric"/>
      <sheetName val="지주목시비량산출서"/>
      <sheetName val="구분자"/>
      <sheetName val="서울산업대(토)"/>
      <sheetName val="토 적 표"/>
      <sheetName val="자판실행"/>
      <sheetName val="회사기본자료"/>
      <sheetName val="개소별수량산출"/>
      <sheetName val="N賃率-職"/>
      <sheetName val="설비"/>
      <sheetName val="증감대비"/>
      <sheetName val="보통예금"/>
      <sheetName val="LOADS"/>
      <sheetName val="o현장경비"/>
      <sheetName val="대전(세창동)"/>
      <sheetName val="하도급기성_(2)1"/>
      <sheetName val="하도급단가산출_(2)1"/>
      <sheetName val="입출재고현황_(2)1"/>
      <sheetName val="설_계1"/>
      <sheetName val="직접비"/>
      <sheetName val="하조서"/>
      <sheetName val="토공(우물통,기타) "/>
      <sheetName val="960318-1"/>
      <sheetName val="VOR"/>
      <sheetName val="당진1,2호기전선관설치및접지4차공사내역서-을지"/>
      <sheetName val="노임,재료비"/>
      <sheetName val="초기화면"/>
      <sheetName val="이름정의"/>
      <sheetName val="원가계산서(건축)"/>
      <sheetName val="자단"/>
      <sheetName val="인공산출"/>
      <sheetName val="1.관로"/>
      <sheetName val="11.자재단가"/>
      <sheetName val="표  지"/>
      <sheetName val="날개벽(시점좌측)"/>
      <sheetName val="설산1.나"/>
      <sheetName val="본사S"/>
      <sheetName val="적용기준"/>
      <sheetName val="견적내역서"/>
      <sheetName val="측구터파기공수량집계"/>
      <sheetName val="구조물터파기수량집계"/>
      <sheetName val="외자배분"/>
      <sheetName val="예정공정표(도급)"/>
      <sheetName val="내역을"/>
      <sheetName val="재료집계"/>
      <sheetName val="과천MAIN"/>
      <sheetName val="guard(mac)"/>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MM"/>
      <sheetName val="내역(2000년)"/>
      <sheetName val="단가"/>
      <sheetName val="품의"/>
      <sheetName val="CLAUSE"/>
      <sheetName val="횡배수관토공수량"/>
      <sheetName val="터널조도"/>
      <sheetName val="실행내역서 "/>
      <sheetName val="갑지(비계타입)"/>
      <sheetName val="기성2"/>
      <sheetName val="업무분장"/>
      <sheetName val="작성"/>
      <sheetName val="수원공공사비"/>
      <sheetName val="F-Assump"/>
      <sheetName val="산출근거1"/>
      <sheetName val="2.단면가정"/>
      <sheetName val="4.말뚝설계"/>
      <sheetName val="견적대비표"/>
      <sheetName val="기둥(하중)"/>
      <sheetName val="서울대규장각(가시설흙막이)"/>
      <sheetName val="간접"/>
      <sheetName val="총괄내역서"/>
      <sheetName val="기안"/>
      <sheetName val="토적계산"/>
      <sheetName val="목차"/>
      <sheetName val="2003.4.1."/>
      <sheetName val="전체현황"/>
      <sheetName val="신규품셈목차"/>
      <sheetName val="시중노임단가"/>
      <sheetName val="JUCKEYK"/>
      <sheetName val="Basic Input"/>
      <sheetName val="Notes "/>
      <sheetName val="Bank charge"/>
      <sheetName val="Notes_"/>
      <sheetName val="Bank_charge"/>
      <sheetName val="현황산출서"/>
      <sheetName val="DI1"/>
      <sheetName val="직접재료비"/>
      <sheetName val="토공집계"/>
      <sheetName val="역T형교대-2수량"/>
      <sheetName val="SLAB"/>
      <sheetName val="라멘수량"/>
      <sheetName val="FD"/>
      <sheetName val="LD"/>
      <sheetName val="감가상각"/>
      <sheetName val="EE-PROP"/>
      <sheetName val="국내총괄"/>
      <sheetName val="주소(한문)"/>
      <sheetName val="산출내역서"/>
      <sheetName val="준공조서갑지"/>
      <sheetName val="ins"/>
      <sheetName val="취수탑"/>
      <sheetName val="중동공구"/>
      <sheetName val="평가데이터"/>
      <sheetName val="외주비"/>
      <sheetName val="base"/>
      <sheetName val="빙설"/>
      <sheetName val="NEYOK"/>
      <sheetName val="Load Total"/>
      <sheetName val="준공평가"/>
      <sheetName val="inter"/>
      <sheetName val="화전내"/>
      <sheetName val="운반"/>
      <sheetName val="품셈TABLE"/>
      <sheetName val="성남여성복지내역"/>
      <sheetName val="견적3"/>
      <sheetName val="전 기"/>
      <sheetName val="Sheet15"/>
      <sheetName val="도급정산"/>
      <sheetName val="약품공급2"/>
      <sheetName val="가시설(TYPE-A)"/>
      <sheetName val="1호맨홀가감수량"/>
      <sheetName val="1-1평균터파기고(1)"/>
      <sheetName val="1호맨홀수량산출"/>
      <sheetName val="10월"/>
      <sheetName val="2공구산출내역"/>
      <sheetName val="HP1AMLIST"/>
      <sheetName val="분양가"/>
      <sheetName val="대가단최종"/>
      <sheetName val="70%"/>
      <sheetName val="분양금할인"/>
      <sheetName val="공사비산출내역"/>
      <sheetName val="ML"/>
      <sheetName val="SUMMARY"/>
      <sheetName val="PAINT"/>
      <sheetName val="실행대비"/>
      <sheetName val="강북라우터"/>
      <sheetName val="일위대가(가설)"/>
      <sheetName val="업체별기성내역"/>
      <sheetName val="1차 내역서"/>
      <sheetName val="단면"/>
      <sheetName val="국영"/>
      <sheetName val="품의서"/>
      <sheetName val="A3.공사비 검토"/>
      <sheetName val="C3.토목_옹벽"/>
      <sheetName val="3.건축(현장안)"/>
      <sheetName val="2.냉난방설비공사"/>
      <sheetName val="단위중량"/>
      <sheetName val="배수내역"/>
      <sheetName val="패널"/>
      <sheetName val="고창방향"/>
      <sheetName val="관급자재"/>
      <sheetName val="내역(토목2)11-7"/>
      <sheetName val="16-1"/>
      <sheetName val="목표세부명세"/>
      <sheetName val="마산방향"/>
      <sheetName val="마산방향철근집계"/>
      <sheetName val="기초"/>
      <sheetName val="교통대책내역"/>
      <sheetName val="램머"/>
      <sheetName val="기계경비(시간당)"/>
      <sheetName val="구조물공1"/>
      <sheetName val="배수및구조물공1"/>
      <sheetName val="영업.일1"/>
      <sheetName val="본부장"/>
      <sheetName val="콘크리트타설집계표"/>
      <sheetName val="적용건축"/>
      <sheetName val="P.M 별"/>
      <sheetName val="유화"/>
      <sheetName val="시행후면적"/>
      <sheetName val="간지"/>
      <sheetName val="토공총괄표"/>
      <sheetName val="우수"/>
      <sheetName val="경산"/>
      <sheetName val="설비2차"/>
      <sheetName val="2-3.V.D일위"/>
      <sheetName val="옹벽1"/>
      <sheetName val="단가일람표"/>
      <sheetName val="TCA"/>
      <sheetName val="PIPE"/>
      <sheetName val="품셈"/>
      <sheetName val="매크로"/>
      <sheetName val="가도공"/>
      <sheetName val="static.cal"/>
      <sheetName val="Sheet9"/>
      <sheetName val="Galaxy 소비자가격표"/>
      <sheetName val="SKETCH"/>
      <sheetName val="토공사"/>
      <sheetName val="6.일위대가"/>
      <sheetName val="토량1-1"/>
      <sheetName val="공조기휀"/>
      <sheetName val="AHU집계"/>
      <sheetName val="공조기"/>
      <sheetName val="견적총괄표"/>
      <sheetName val="정산입력"/>
      <sheetName val="기별수량산출서"/>
      <sheetName val="설계서(7)"/>
      <sheetName val="crude_SLAB_RE-bar"/>
      <sheetName val="설직재-1"/>
      <sheetName val="제-노임"/>
      <sheetName val="I一般比"/>
      <sheetName val="원형맨홀수량"/>
      <sheetName val="SANBAISU"/>
      <sheetName val="부하계산서"/>
      <sheetName val="식재인부"/>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단가목록"/>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수량집계"/>
      <sheetName val="99총공사내역서"/>
      <sheetName val="전담운영PM"/>
      <sheetName val="단  가  대  비  표"/>
      <sheetName val="일  위  대  가  목  록"/>
      <sheetName val="도급원가"/>
      <sheetName val="물가대비표"/>
      <sheetName val="용산1(해보)"/>
      <sheetName val="집계"/>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부지현황"/>
      <sheetName val="목록"/>
      <sheetName val="파스콘"/>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공용정보"/>
      <sheetName val="견적대비"/>
      <sheetName val="옥내아파트(전기)"/>
      <sheetName val="시행예산"/>
      <sheetName val="사통"/>
      <sheetName val="장외반출및폐기물 "/>
      <sheetName val="집수정수량총집계"/>
      <sheetName val="단면 Ȩ_x0000_栀"/>
      <sheetName val="견적시담(송포2공구)"/>
      <sheetName val="정산내역서"/>
      <sheetName val="소요자재"/>
      <sheetName val="사방수량"/>
      <sheetName val="원가서"/>
      <sheetName val="PROCESS"/>
      <sheetName val="EQUIP-H"/>
      <sheetName val="건축-물가변동"/>
      <sheetName val="설계내역(2001)"/>
      <sheetName val="내역서(기성청구)"/>
      <sheetName val="3.현장배치"/>
      <sheetName val="현장배치"/>
      <sheetName val="DATE2001"/>
      <sheetName val="교대(A1)"/>
      <sheetName val="평택고렴산업단지(토목견적).xlsx"/>
      <sheetName val="cost9702"/>
      <sheetName val="UNSTEADY"/>
      <sheetName val="2.고용보험료산출근거"/>
      <sheetName val="단위세대"/>
      <sheetName val="원가"/>
      <sheetName val=" 자재물류센터 증축공사 중 철근콘크리트 공사.xlsx"/>
      <sheetName val="수입"/>
      <sheetName val="목표"/>
      <sheetName val="영업-1"/>
      <sheetName val="LEGEND"/>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인원현황"/>
      <sheetName val="PRO_A"/>
      <sheetName val="PRO"/>
      <sheetName val="CON포장수량"/>
      <sheetName val="ACUNIT"/>
      <sheetName val="CONUNIT"/>
      <sheetName val="SILICATE"/>
      <sheetName val="기종별"/>
      <sheetName val="외형규모"/>
      <sheetName val="과거실적"/>
      <sheetName val="보고계획"/>
      <sheetName val="보고실적"/>
      <sheetName val="손익"/>
      <sheetName val="Sheet7"/>
      <sheetName val="Sheet8"/>
      <sheetName val="Sheet11"/>
      <sheetName val="Sheet12"/>
      <sheetName val="Sheet16"/>
      <sheetName val="_산근2_"/>
      <sheetName val="_산근4_"/>
      <sheetName val="_산근5_"/>
      <sheetName val="물량내역서"/>
      <sheetName val="PI"/>
      <sheetName val="database"/>
      <sheetName val="현장경비"/>
      <sheetName val="조도"/>
      <sheetName val="접속슬래브"/>
      <sheetName val="찍기"/>
      <sheetName val="ENE-CAL 1"/>
      <sheetName val="신기1-LINE별연장"/>
      <sheetName val="gvl"/>
      <sheetName val="BOX규격및 설계조건입력"/>
      <sheetName val="기초설계"/>
      <sheetName val="라멘"/>
      <sheetName val="예산대비표(현장작성)"/>
      <sheetName val="변수2"/>
      <sheetName val="저항"/>
      <sheetName val="7.PILE  (돌출)"/>
      <sheetName val="반중력식옹벽3.5"/>
      <sheetName val="단가조건(02년)"/>
      <sheetName val="부서별(배부후)_계획"/>
      <sheetName val="Setting"/>
      <sheetName val="골재산출"/>
      <sheetName val="COVER-P"/>
      <sheetName val="산근목록"/>
      <sheetName val="잡재료비"/>
      <sheetName val="수량집계표"/>
      <sheetName val="사급분 설계내역서"/>
      <sheetName val="단관비계수량"/>
      <sheetName val="가설공사"/>
      <sheetName val="자탐수량산출서"/>
      <sheetName val="수지예산"/>
      <sheetName val="수로BOX(시점부)"/>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하怅⇡"/>
      <sheetName val="일위산출"/>
      <sheetName val="CRU"/>
      <sheetName val="POL6차-PIPING"/>
      <sheetName val="당초"/>
      <sheetName val="생산매출 (4)"/>
      <sheetName val="2-3_V_D일위"/>
      <sheetName val="1차_내역서"/>
      <sheetName val="BQ"/>
      <sheetName val="DS-최종"/>
      <sheetName val="시설물일위"/>
      <sheetName val="공사비내역서"/>
      <sheetName val="단가조사-2"/>
      <sheetName val="노무산출서"/>
      <sheetName val="설계명세서(종합)"/>
      <sheetName val="원가계산"/>
      <sheetName val="내역서변경성원"/>
      <sheetName val="원내역"/>
      <sheetName val="SORCE1"/>
      <sheetName val="평3"/>
      <sheetName val="명일작업계획 (3)"/>
      <sheetName val="Co-ef"/>
      <sheetName val="pile bearing capa &amp; arrenge"/>
      <sheetName val="design load"/>
      <sheetName val="stability check"/>
      <sheetName val="정산내역"/>
      <sheetName val="예산내역_x0000_"/>
      <sheetName val="3_x0000__x0000__x0005_"/>
      <sheetName val="자재목록"/>
      <sheetName val="Pengalaman_Per"/>
      <sheetName val="FIRE_FIGHTING"/>
      <sheetName val="BEND_LOSS"/>
      <sheetName val="ENE-CAL_1"/>
      <sheetName val="Load_Total"/>
      <sheetName val="static_cal"/>
      <sheetName val="3_현장배치"/>
      <sheetName val="6_일위대가"/>
      <sheetName val="실행내역서_"/>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콤보박스와_리스트박스의_연결"/>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Regenerator__Concrete_Structure"/>
      <sheetName val="2_고용보험료산출근거"/>
      <sheetName val="EQT-ESTN"/>
      <sheetName val="기성내역_x0000_"/>
      <sheetName val="기성내역Æ"/>
      <sheetName val="슬래브수량"/>
      <sheetName val="6동"/>
      <sheetName val="유통망계획"/>
      <sheetName val="수금-자금수지"/>
      <sheetName val="COA-17"/>
      <sheetName val="C-18"/>
      <sheetName val="금_x0000__x0000__x0005_"/>
      <sheetName val="케이블 규격"/>
      <sheetName val="교수설계"/>
      <sheetName val="5지구단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refreshError="1"/>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refreshError="1"/>
      <sheetData sheetId="1166"/>
      <sheetData sheetId="1167"/>
      <sheetData sheetId="1168"/>
      <sheetData sheetId="1169"/>
      <sheetData sheetId="1170"/>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sheetData sheetId="1203"/>
      <sheetData sheetId="1204" refreshError="1"/>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sheetData sheetId="1247" refreshError="1"/>
      <sheetData sheetId="1248" refreshError="1"/>
      <sheetData sheetId="124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
      <sheetName val="횡배수관집현황(2공구)"/>
      <sheetName val="내충격수도관"/>
      <sheetName val="집계표"/>
      <sheetName val="단위목록"/>
      <sheetName val="노임단가"/>
      <sheetName val="수량산출"/>
      <sheetName val="지급자재"/>
      <sheetName val="차액보증"/>
      <sheetName val="기초공"/>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s>
    <sheetDataSet>
      <sheetData sheetId="0"/>
      <sheetData sheetId="1" refreshError="1">
        <row r="40">
          <cell r="I40">
            <v>2</v>
          </cell>
          <cell r="Y40">
            <v>1</v>
          </cell>
        </row>
        <row r="41">
          <cell r="I41">
            <v>35</v>
          </cell>
        </row>
        <row r="64">
          <cell r="I64">
            <v>240</v>
          </cell>
          <cell r="M64">
            <v>4000</v>
          </cell>
        </row>
      </sheetData>
      <sheetData sheetId="2" refreshError="1">
        <row r="82">
          <cell r="Z82">
            <v>0.30967939938948058</v>
          </cell>
        </row>
      </sheetData>
      <sheetData sheetId="3"/>
      <sheetData sheetId="4" refreshError="1">
        <row r="4">
          <cell r="K4">
            <v>0.85</v>
          </cell>
          <cell r="AA4">
            <v>0.7</v>
          </cell>
        </row>
      </sheetData>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s>
    <sheetDataSet>
      <sheetData sheetId="0" refreshError="1"/>
      <sheetData sheetId="1"/>
      <sheetData sheetId="2"/>
      <sheetData sheetId="3" refreshError="1"/>
      <sheetData sheetId="4" refreshError="1"/>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집계"/>
      <sheetName val="BLOCK(1)"/>
      <sheetName val="BLOCK(2)"/>
      <sheetName val="BLOCK(3)"/>
      <sheetName val="BLOCK(4)"/>
    </sheetNames>
    <sheetDataSet>
      <sheetData sheetId="0" refreshError="1"/>
      <sheetData sheetId="1" refreshError="1">
        <row r="33">
          <cell r="D33">
            <v>3.6</v>
          </cell>
        </row>
      </sheetData>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TV감시부"/>
      <sheetName val="화제 감시시스템"/>
      <sheetName val="Sheet1"/>
      <sheetName val="Sheet2"/>
      <sheetName val="Sheet3"/>
      <sheetName val="공항2"/>
      <sheetName val="공항"/>
      <sheetName val="사천공항1"/>
      <sheetName val="사천공항2"/>
      <sheetName val="한려전기"/>
      <sheetName val="합포구청"/>
      <sheetName val="금아유압"/>
      <sheetName val="MOTOR"/>
      <sheetName val="총괄표"/>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기초공"/>
      <sheetName val="기둥(원형)"/>
      <sheetName val="단가조사"/>
      <sheetName val="보도경계블럭"/>
      <sheetName val="날개벽"/>
      <sheetName val="수량산출"/>
      <sheetName val="시멘트"/>
      <sheetName val="대비"/>
      <sheetName val="BID"/>
      <sheetName val="결과조달"/>
      <sheetName val="경비2내역"/>
      <sheetName val="투찰"/>
      <sheetName val="BSD (2)"/>
      <sheetName val="을"/>
      <sheetName val=" 견적서"/>
      <sheetName val="일위대가목차"/>
      <sheetName val="공사비집계"/>
      <sheetName val="집계표"/>
      <sheetName val="갑지"/>
      <sheetName val="2.고용보험료산출근거"/>
      <sheetName val="Proposal"/>
      <sheetName val="단위세대"/>
      <sheetName val="제경비"/>
      <sheetName val="실행철강하도"/>
      <sheetName val="구미4단2"/>
      <sheetName val="Y-WORK"/>
      <sheetName val="데이타"/>
      <sheetName val="DATA"/>
      <sheetName val="CC16-내역서"/>
      <sheetName val="건축원가계산서"/>
      <sheetName val="MTL(AG)"/>
      <sheetName val="EQUIPMENT -2"/>
      <sheetName val="내역서"/>
      <sheetName val="EACT10"/>
      <sheetName val="개요"/>
      <sheetName val="견적서"/>
      <sheetName val="중기사용료산출근거"/>
      <sheetName val="단가 및 재료비"/>
      <sheetName val="주관사업"/>
      <sheetName val="조명시설"/>
      <sheetName val="Customer Databas"/>
      <sheetName val="CAPVC"/>
      <sheetName val="INPUT"/>
      <sheetName val="예산M12A"/>
      <sheetName val="내역서(총)"/>
      <sheetName val="기계내역"/>
      <sheetName val="기초자료"/>
      <sheetName val="토공"/>
      <sheetName val="말뚝지지력산정"/>
      <sheetName val="PUMP"/>
      <sheetName val="내역"/>
      <sheetName val="품종별-이름"/>
      <sheetName val="Const Staff"/>
      <sheetName val="FREU Engineering"/>
      <sheetName val="Startup Staff"/>
      <sheetName val="금액내역서"/>
      <sheetName val="Sheet5"/>
      <sheetName val="Main"/>
      <sheetName val="설계조건"/>
      <sheetName val="노원열병합  건축공사기성내역서"/>
      <sheetName val="TEL"/>
      <sheetName val="금액집계"/>
      <sheetName val="구조물공1"/>
      <sheetName val="배수및구조물공1"/>
      <sheetName val="1단계"/>
      <sheetName val="을지"/>
      <sheetName val="#REF"/>
      <sheetName val="단가표"/>
      <sheetName val="eq_data"/>
      <sheetName val="갑지1"/>
      <sheetName val="수량산출서"/>
      <sheetName val="EE-PROP"/>
      <sheetName val="갑지(추정)"/>
      <sheetName val="CODE"/>
      <sheetName val="직공비"/>
      <sheetName val="TOEC"/>
      <sheetName val="일위대가"/>
      <sheetName val="2공구산출내역"/>
      <sheetName val="Galaxy 소비자가격표"/>
      <sheetName val="터파기및재료"/>
      <sheetName val="DATE"/>
      <sheetName val="APT내역"/>
      <sheetName val="예산M2"/>
      <sheetName val="콘크리트타설입력"/>
      <sheetName val="레미콘입고현황"/>
      <sheetName val="부대내역"/>
      <sheetName val="사업부배부A"/>
      <sheetName val="단가산출서"/>
      <sheetName val="소업1교"/>
      <sheetName val="98태백"/>
      <sheetName val="건축집계표"/>
      <sheetName val="3련 BOX"/>
      <sheetName val="95년간접비"/>
      <sheetName val="발생집계"/>
      <sheetName val="이자수익1"/>
      <sheetName val="음료실행"/>
      <sheetName val="Macro(전선)"/>
      <sheetName val="간지"/>
      <sheetName val="설계"/>
      <sheetName val="전기"/>
      <sheetName val="design criteria"/>
      <sheetName val="working load at the btm ft."/>
      <sheetName val="plan&amp;section of foundation"/>
      <sheetName val="member design"/>
      <sheetName val="soil bearing check"/>
      <sheetName val="단가"/>
      <sheetName val="Mc1"/>
      <sheetName val="단가산출"/>
      <sheetName val="SG"/>
      <sheetName val="WORK"/>
      <sheetName val="안정검토"/>
      <sheetName val="소비자가"/>
      <sheetName val="공사내역"/>
      <sheetName val="간이연락"/>
      <sheetName val="J直材4"/>
      <sheetName val="원가 (2)"/>
      <sheetName val="교각1"/>
      <sheetName val="물량표S"/>
      <sheetName val="포장공"/>
      <sheetName val="6호기"/>
      <sheetName val="건축(충일분)"/>
      <sheetName val="전기일위대가"/>
      <sheetName val="Total"/>
      <sheetName val="설계명세서"/>
      <sheetName val="MATRLDATA"/>
      <sheetName val="내역(전체)"/>
      <sheetName val="ABUT수량-A1"/>
      <sheetName val="날개벽(좌,우=45도,75도)"/>
      <sheetName val="FCU (2)"/>
      <sheetName val="단가산출1"/>
      <sheetName val="단가산출2"/>
      <sheetName val="F4-F7"/>
      <sheetName val="차수"/>
      <sheetName val="공통가설"/>
      <sheetName val="매입세"/>
      <sheetName val="세부내역"/>
      <sheetName val="COPING"/>
      <sheetName val="공사개요"/>
      <sheetName val="공틀공사"/>
      <sheetName val="wall"/>
      <sheetName val="총괄표"/>
      <sheetName val="danga"/>
      <sheetName val="ilch"/>
      <sheetName val="협조전"/>
      <sheetName val="노임이"/>
      <sheetName val="노임단가"/>
      <sheetName val="현장경비"/>
      <sheetName val="type-F"/>
      <sheetName val="타공종이기"/>
      <sheetName val="계정"/>
      <sheetName val="단면가정"/>
      <sheetName val="우각부보강"/>
      <sheetName val="FANDBS"/>
      <sheetName val="GRDATA"/>
      <sheetName val="SHAFTDBSE"/>
      <sheetName val="시화점실행"/>
      <sheetName val="환율change"/>
      <sheetName val="금융비용"/>
      <sheetName val="표지"/>
      <sheetName val="견적대비표"/>
      <sheetName val="4 LINE"/>
      <sheetName val="7 th"/>
      <sheetName val="냉천부속동"/>
      <sheetName val="부대대비"/>
      <sheetName val="냉연집계"/>
      <sheetName val="만수배관단가"/>
      <sheetName val="FRP배관단가(만수)"/>
      <sheetName val="kimre scrubber"/>
      <sheetName val="2-3.V.D일위"/>
      <sheetName val="확산동"/>
      <sheetName val="교통대책내역"/>
      <sheetName val="토목주소"/>
      <sheetName val="프랜트면허"/>
      <sheetName val="GRDBS"/>
      <sheetName val="예산 세부사항"/>
      <sheetName val="건축"/>
      <sheetName val="일용노임단가"/>
      <sheetName val="1.설계조건"/>
      <sheetName val="3F"/>
      <sheetName val="토목"/>
      <sheetName val="골조시행"/>
      <sheetName val="부재리스트"/>
      <sheetName val="전 기"/>
      <sheetName val="현장"/>
      <sheetName val="단면치수"/>
      <sheetName val="자료"/>
      <sheetName val="일위대가표(DEEP)"/>
      <sheetName val="통합"/>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CON'C"/>
      <sheetName val="공사비산출내역"/>
      <sheetName val="Sheet1"/>
      <sheetName val="품의서"/>
      <sheetName val="공통가설공사"/>
      <sheetName val="재집"/>
      <sheetName val="직재"/>
      <sheetName val="70%"/>
      <sheetName val="설 계"/>
      <sheetName val="10월"/>
      <sheetName val="일위대가표"/>
      <sheetName val="노임"/>
      <sheetName val="일위목록"/>
      <sheetName val="Macro1"/>
      <sheetName val="일위대가(가설)"/>
      <sheetName val="실행"/>
      <sheetName val="SUMMARY"/>
      <sheetName val="PAINT"/>
      <sheetName val="가로등내역서"/>
      <sheetName val="작성"/>
      <sheetName val="일위_파일"/>
      <sheetName val="노무비"/>
      <sheetName val="6PILE  (돌출)"/>
      <sheetName val="장비사양"/>
      <sheetName val="식재일위대가"/>
      <sheetName val="Sheet1 (2)"/>
      <sheetName val="전기BOX내역서"/>
      <sheetName val="가도공"/>
      <sheetName val="코드표"/>
      <sheetName val="설계내역서"/>
      <sheetName val="연결임시"/>
      <sheetName val="기자재비"/>
      <sheetName val="2.냉난방설비공사"/>
      <sheetName val="단가비교표"/>
      <sheetName val="패널"/>
      <sheetName val="1차 내역서"/>
      <sheetName val="Sheet4"/>
      <sheetName val="대목"/>
      <sheetName val="단가표 (2)"/>
      <sheetName val="N賃率-職"/>
      <sheetName val="2000년1차"/>
      <sheetName val="물가시세"/>
      <sheetName val="Sheet2"/>
      <sheetName val="단위중량"/>
      <sheetName val="적용건축"/>
      <sheetName val="단가조사서"/>
      <sheetName val="공문"/>
      <sheetName val="설계변경총괄표(계산식)"/>
      <sheetName val="A3.공사비 검토"/>
      <sheetName val="C3.토목_옹벽"/>
      <sheetName val="3.건축(현장안)"/>
      <sheetName val="의왕내역"/>
      <sheetName val="관급자재"/>
      <sheetName val="단"/>
      <sheetName val="수정시산표"/>
      <sheetName val="매출채권 및 담보비율 변동"/>
      <sheetName val="설계예시"/>
      <sheetName val="물량표"/>
      <sheetName val="기초단가"/>
      <sheetName val="개산공사비"/>
      <sheetName val="완성차 미수금"/>
      <sheetName val="인건-측정"/>
      <sheetName val="전기변내역"/>
      <sheetName val="실행간접비용"/>
      <sheetName val="갑지(요약)"/>
      <sheetName val="현장관리비"/>
      <sheetName val="기초코드"/>
      <sheetName val="비교1"/>
      <sheetName val="내역서2안"/>
      <sheetName val="지급자재"/>
      <sheetName val="2.대외공문"/>
      <sheetName val="HP1AMLIST"/>
      <sheetName val="JUCKEYK"/>
      <sheetName val="분양가"/>
      <sheetName val="대가단최종"/>
      <sheetName val="분양금할인"/>
      <sheetName val="ML"/>
      <sheetName val="업무분장"/>
      <sheetName val="실행대비"/>
      <sheetName val="강북라우터"/>
      <sheetName val="콤보박스와 리스트박스의 연결"/>
      <sheetName val="이토변실(A3-LINE)"/>
      <sheetName val="식재가격"/>
      <sheetName val="식재총괄"/>
      <sheetName val="물가자료"/>
      <sheetName val="목차 및 표지"/>
      <sheetName val="1기성검사원"/>
      <sheetName val="기성검사원"/>
      <sheetName val="2기성산출범위요약서"/>
      <sheetName val="4-10"/>
      <sheetName val="일위대가(출입)"/>
      <sheetName val="토사(PE)"/>
      <sheetName val="설계예산2"/>
      <sheetName val="Sheet3"/>
      <sheetName val="덤프트럭계수"/>
      <sheetName val="준검 내역서"/>
      <sheetName val="공정코드"/>
      <sheetName val="내역(토목2)11-7"/>
      <sheetName val="설계서을"/>
      <sheetName val="BOX수량"/>
      <sheetName val="용산1(해보)"/>
      <sheetName val="입출재고현황 (2)"/>
      <sheetName val="총괄"/>
      <sheetName val="8공구투찰내역서"/>
      <sheetName val="1.우편집중내역서"/>
      <sheetName val="공사비예산서(토목분)"/>
      <sheetName val="단가조건"/>
      <sheetName val="98지급계획"/>
      <sheetName val="내역(입찰)"/>
      <sheetName val="RAHMEN"/>
      <sheetName val="영업.일"/>
      <sheetName val="산출기준(파견전산실)"/>
      <sheetName val="본부소개"/>
      <sheetName val="예산변경사항"/>
      <sheetName val="청천내"/>
      <sheetName val="단위중기"/>
      <sheetName val="2000.05"/>
      <sheetName val="인사자료총집계"/>
      <sheetName val="hvac내역서(제어동)"/>
      <sheetName val="BOQ건축"/>
      <sheetName val="M1"/>
      <sheetName val="단면검토"/>
      <sheetName val="BSD _2_"/>
      <sheetName val="물가"/>
      <sheetName val="Budget 2004(DW)"/>
      <sheetName val="첨"/>
      <sheetName val="9-1차이내역"/>
      <sheetName val="설비내역서"/>
      <sheetName val="건축내역서"/>
      <sheetName val="전기내역서"/>
      <sheetName val="PROJECT BRIEF(EX.NEW)"/>
      <sheetName val="재무가정"/>
      <sheetName val="말뚝물량"/>
      <sheetName val="정보매체A동"/>
      <sheetName val="ITB COST"/>
      <sheetName val="6.OUTPUT"/>
      <sheetName val="계약내역서"/>
      <sheetName val="출력표"/>
      <sheetName val="I.설계조건"/>
      <sheetName val="단면 (2)"/>
      <sheetName val="combi(wall)"/>
      <sheetName val="1련박스"/>
      <sheetName val="대로근거"/>
      <sheetName val="중로근거"/>
      <sheetName val="첨부파일"/>
      <sheetName val="가격조사서"/>
      <sheetName val="현금"/>
      <sheetName val="BREAKDOWN(철거설치)"/>
      <sheetName val="UNIT"/>
      <sheetName val="정부노임단가"/>
      <sheetName val="퇴비산출근거"/>
      <sheetName val="99노임기준"/>
      <sheetName val="2002상반기노임기준"/>
      <sheetName val="분류작업"/>
      <sheetName val="분석"/>
      <sheetName val="설계예산"/>
      <sheetName val="하도급기성_(2)"/>
      <sheetName val="하도급단가산출_(2)"/>
      <sheetName val="입출재고현황_(2)"/>
      <sheetName val="EKOG10건축"/>
      <sheetName val="전체"/>
      <sheetName val="조명율표"/>
      <sheetName val="공사개요설명서"/>
      <sheetName val="건축공사"/>
      <sheetName val="사용성검토"/>
      <sheetName val="토목내역"/>
      <sheetName val="공통(20-91)"/>
      <sheetName val="토공(완충)"/>
      <sheetName val="기계"/>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공계산서(부체도로)"/>
      <sheetName val="간접경상비"/>
      <sheetName val="옹벽"/>
      <sheetName val="8.PILE  (돌출)"/>
      <sheetName val="입력값"/>
      <sheetName val="간선계산"/>
      <sheetName val="MOTOR"/>
      <sheetName val="부재예실"/>
      <sheetName val="SUMMARY(S)"/>
      <sheetName val="대대터널 설계서"/>
      <sheetName val="내역표지"/>
      <sheetName val="담장산출"/>
      <sheetName val="깨기"/>
      <sheetName val="첨부1"/>
      <sheetName val="hvac(제어동)"/>
      <sheetName val="가정급수관"/>
      <sheetName val="FRT_O"/>
      <sheetName val="FAB_I"/>
      <sheetName val="보일러"/>
      <sheetName val="배수통관(좌)"/>
      <sheetName val="11"/>
      <sheetName val="포장복구집계"/>
      <sheetName val="적용환율"/>
      <sheetName val="접속 SLAB,BRACKET 설계"/>
      <sheetName val="견적조건"/>
      <sheetName val="관리비"/>
      <sheetName val="TB-내역서"/>
      <sheetName val="자재단가비교표"/>
      <sheetName val="교량전기"/>
      <sheetName val="토적1"/>
      <sheetName val="1호맨홀토공"/>
      <sheetName val="12용지"/>
      <sheetName val="토적"/>
      <sheetName val="인건비 "/>
      <sheetName val="Budget 2005(DW)"/>
      <sheetName val="숙소"/>
      <sheetName val="마산월령동골조물량변경"/>
      <sheetName val="근고 블록 유형별 수량"/>
      <sheetName val="당진생산팀"/>
      <sheetName val="대차대조표"/>
      <sheetName val="보온자재단가표"/>
      <sheetName val="조경"/>
      <sheetName val="Front"/>
      <sheetName val="DESCRIPTION"/>
      <sheetName val="예산M5A"/>
      <sheetName val="VENDOR LIST"/>
      <sheetName val="공통비"/>
      <sheetName val="crude.SLAB RE-bar"/>
      <sheetName val="예산내역서"/>
      <sheetName val="설계예산서"/>
      <sheetName val="총계"/>
      <sheetName val="수문일1"/>
      <sheetName val="하중계산"/>
      <sheetName val="내역서 "/>
      <sheetName val="산출근거"/>
      <sheetName val="COVER"/>
      <sheetName val="도"/>
      <sheetName val="1.설계기준"/>
      <sheetName val="소운반"/>
      <sheetName val="Discount Group"/>
      <sheetName val="인건비"/>
      <sheetName val="dtxl"/>
      <sheetName val="FB25JN"/>
      <sheetName val="건축내역"/>
      <sheetName val="기성내역서표지"/>
      <sheetName val="바.한일양산"/>
      <sheetName val="요율"/>
      <sheetName val="소방"/>
      <sheetName val="산출"/>
      <sheetName val="기초일위"/>
      <sheetName val="시설일위"/>
      <sheetName val="조명일위"/>
      <sheetName val="A"/>
      <sheetName val="정렬"/>
      <sheetName val="투찰금액"/>
      <sheetName val="J"/>
      <sheetName val="진행 DATA (2)"/>
      <sheetName val="부표총괄"/>
      <sheetName val="대림경상68억"/>
      <sheetName val="일위대가(1)"/>
      <sheetName val="데리네이타현황"/>
      <sheetName val="강교(Sub)"/>
      <sheetName val="일반토공견적"/>
      <sheetName val="중기경유지급대장"/>
      <sheetName val="규격"/>
      <sheetName val="FAX"/>
      <sheetName val="한강운반비"/>
      <sheetName val="원가서"/>
      <sheetName val="인천제철"/>
      <sheetName val="예산대비"/>
      <sheetName val="일위"/>
      <sheetName val="내역서(ebs)"/>
      <sheetName val="3.공통공사대비"/>
      <sheetName val="보험료"/>
      <sheetName val="해외(원화)"/>
      <sheetName val="부전지"/>
      <sheetName val="입력"/>
      <sheetName val="9GNG운반"/>
      <sheetName val="계획고"/>
      <sheetName val="구조물공"/>
      <sheetName val="배수공"/>
      <sheetName val="BQ(실행)"/>
      <sheetName val="기본단가"/>
      <sheetName val="연습"/>
      <sheetName val="진천방향"/>
      <sheetName val="기안"/>
      <sheetName val="APT"/>
      <sheetName val="주안3차A-A"/>
      <sheetName val="DHEQSUPT"/>
      <sheetName val="_REF"/>
      <sheetName val="소방사항"/>
      <sheetName val="기본DATA"/>
      <sheetName val="98수문일위"/>
      <sheetName val="자재"/>
      <sheetName val="G.R300경비"/>
      <sheetName val="중기사용료"/>
      <sheetName val="구의33고"/>
      <sheetName val="유림골조"/>
      <sheetName val="제잡비"/>
      <sheetName val="통합보할공정표"/>
      <sheetName val="덕전리"/>
      <sheetName val="증감내역서"/>
      <sheetName val="시운전연료"/>
      <sheetName val="건축내역서 (경제상무실)"/>
      <sheetName val="내역서적용"/>
      <sheetName val="(A)내역서"/>
      <sheetName val="유림총괄"/>
      <sheetName val="편입용지조서"/>
      <sheetName val="원가"/>
      <sheetName val="가. 2006년 사업계획서"/>
      <sheetName val="집행현황"/>
      <sheetName val="MIJIBI"/>
      <sheetName val="부대tu"/>
      <sheetName val="inputdata"/>
      <sheetName val="토목(대안)"/>
      <sheetName val="인제내역"/>
      <sheetName val="설비"/>
      <sheetName val="P1"/>
      <sheetName val="매매"/>
      <sheetName val="전신"/>
      <sheetName val="기본자료"/>
      <sheetName val="A-4"/>
      <sheetName val="현장경상비"/>
      <sheetName val="비용"/>
      <sheetName val="도급원가"/>
      <sheetName val="관로공표지"/>
      <sheetName val="콘크리트타설집계표"/>
      <sheetName val="전기단가조사서"/>
      <sheetName val="목재동바리"/>
      <sheetName val="출력X"/>
      <sheetName val="설계명세"/>
      <sheetName val="XL4Poppy"/>
      <sheetName val="매립"/>
      <sheetName val="s"/>
      <sheetName val="산출내역서집계표"/>
      <sheetName val="입찰"/>
      <sheetName val="현경"/>
      <sheetName val="CAL"/>
      <sheetName val="대치판정"/>
      <sheetName val="배수관공"/>
      <sheetName val="내역_FILE"/>
      <sheetName val="Sheet6"/>
      <sheetName val="database"/>
      <sheetName val="Salary(해외)"/>
      <sheetName val="연돌일위집계"/>
      <sheetName val="실행내역서 "/>
      <sheetName val="영동(D)"/>
      <sheetName val="실행(1)"/>
      <sheetName val="사다리"/>
      <sheetName val="산근"/>
      <sheetName val="배관배선 단가조사"/>
      <sheetName val="일위대가집계"/>
      <sheetName val="설비견적"/>
      <sheetName val="단양 00 아파트-세부내역"/>
      <sheetName val="96보완계획7.12"/>
      <sheetName val="기계경비(시간당)"/>
      <sheetName val="램머"/>
      <sheetName val="I一般比"/>
      <sheetName val="공사"/>
      <sheetName val="***********************00"/>
      <sheetName val="목포전화국"/>
      <sheetName val="면적"/>
      <sheetName val="집계"/>
      <sheetName val="수목데이타 "/>
      <sheetName val="식재"/>
      <sheetName val="시설물"/>
      <sheetName val="식재출력용"/>
      <sheetName val="유지관리"/>
      <sheetName val="확약서"/>
      <sheetName val="사토(신천경유)"/>
      <sheetName val="내역서단가산출용"/>
      <sheetName val="건설성적"/>
      <sheetName val="98NS-N"/>
      <sheetName val="청주(철골발주의뢰서)"/>
      <sheetName val="분전함신설"/>
      <sheetName val="접지1종"/>
      <sheetName val="전선 및 전선관"/>
      <sheetName val="일위대가목록"/>
      <sheetName val="공조기"/>
      <sheetName val="순공사비"/>
      <sheetName val="재정비직인"/>
      <sheetName val="재정비내역"/>
      <sheetName val="지적고시내역"/>
      <sheetName val="일위대가_1_"/>
      <sheetName val="일위대가(계측기설치)"/>
      <sheetName val="변수2"/>
      <sheetName val="저항"/>
      <sheetName val="단가조사표"/>
      <sheetName val="지구단위계획"/>
      <sheetName val="5사남"/>
      <sheetName val="keyword"/>
      <sheetName val="Sheet14"/>
      <sheetName val="Sheet15"/>
      <sheetName val="관로토공"/>
      <sheetName val="경비_원본"/>
      <sheetName val="본사 보고"/>
      <sheetName val="단가일람"/>
      <sheetName val="조경일람"/>
      <sheetName val="ITEM"/>
      <sheetName val="공정별"/>
      <sheetName val="자재단가"/>
      <sheetName val="Quantity"/>
      <sheetName val="투입실적"/>
      <sheetName val="#REF!"/>
      <sheetName val="Re-bar"/>
      <sheetName val="Module1"/>
      <sheetName val="tuong"/>
      <sheetName val="구미4단2.XLS"/>
      <sheetName val="%EA%B5%AC%EB%AF%B84%EB%8B%A82.X"/>
      <sheetName val="ahs"/>
      <sheetName val="metode"/>
      <sheetName val="_견적서"/>
      <sheetName val="2_고용보험료산출근거"/>
      <sheetName val="factors"/>
      <sheetName val="날개벽수량표"/>
      <sheetName val="시설물일위"/>
      <sheetName val="CONCRETE"/>
      <sheetName val="평3"/>
      <sheetName val="ASEM내역"/>
      <sheetName val="자재총정리"/>
      <sheetName val=" 냉각수펌프"/>
      <sheetName val="낙찰표"/>
      <sheetName val="년도별실"/>
      <sheetName val="층별"/>
      <sheetName val="DATA(03.20)"/>
      <sheetName val="배수내역"/>
      <sheetName val="건축공사 집계표"/>
      <sheetName val="일위대가(건축)"/>
      <sheetName val="카렌스센터계량기설치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외주가공"/>
      <sheetName val="배수내역 (2)"/>
      <sheetName val="대운산출"/>
      <sheetName val="Regenerator  Concrete Structure"/>
      <sheetName val="본장"/>
      <sheetName val="기초대가"/>
      <sheetName val="예산"/>
      <sheetName val="woo(mac)"/>
      <sheetName val="123"/>
      <sheetName val="96까지"/>
      <sheetName val="97년"/>
      <sheetName val="98이후"/>
      <sheetName val="진주방향"/>
      <sheetName val="000000"/>
      <sheetName val="통계연보"/>
      <sheetName val="배수공 주요자재 집계표"/>
      <sheetName val="가설건물"/>
      <sheetName val="총체보활공정표"/>
      <sheetName val="FORM-0"/>
      <sheetName val="FORM_0"/>
      <sheetName val="부대시설"/>
      <sheetName val="1F"/>
      <sheetName val="안정계산"/>
      <sheetName val="직노"/>
      <sheetName val="조직공사중"/>
      <sheetName val="NEYOK"/>
      <sheetName val="7단가"/>
      <sheetName val="EQ-R1"/>
      <sheetName val="J형측구단위수량"/>
      <sheetName val="SILICATE"/>
      <sheetName val="UU-TK-05"/>
      <sheetName val="밸브설치"/>
      <sheetName val="STS내역서"/>
      <sheetName val="00내역서"/>
      <sheetName val="내역서(교량)전체"/>
      <sheetName val="구역화물"/>
      <sheetName val="단위목록"/>
      <sheetName val="시험비"/>
      <sheetName val="교각계산"/>
      <sheetName val="전력"/>
      <sheetName val="CAUDIT"/>
      <sheetName val="부안일위"/>
      <sheetName val="원가계산서"/>
      <sheetName val="침하계"/>
      <sheetName val="OD"/>
      <sheetName val="FAB별"/>
      <sheetName val="tra-vat-lieu"/>
      <sheetName val="BSD_(2)1"/>
      <sheetName val="_견적서1"/>
      <sheetName val="2_고용보험료산출근거1"/>
      <sheetName val="구미4단2_XLS"/>
      <sheetName val="%EA%B5%AC%EB%AF%B84%EB%8B%A82_X"/>
      <sheetName val="노원열병합__건축공사기성내역서"/>
      <sheetName val="단가_및_재료비"/>
      <sheetName val="soil_bearing_check"/>
      <sheetName val="Const_Staff"/>
      <sheetName val="FREU_Engineering"/>
      <sheetName val="Startup_Staff"/>
      <sheetName val="Galaxy_소비자가격표"/>
      <sheetName val="FCU_(2)"/>
      <sheetName val="3련_BOX"/>
      <sheetName val="Budget_2004(DW)"/>
      <sheetName val="VENDOR_LIST"/>
      <sheetName val="kimre_scrubber"/>
      <sheetName val="2-3_V_D일위"/>
      <sheetName val="예산_세부사항"/>
      <sheetName val="4_LINE"/>
      <sheetName val="7_th"/>
      <sheetName val="대전-교대(A1-A2)"/>
      <sheetName val="B"/>
      <sheetName val="BOX전기내역"/>
      <sheetName val="예가표"/>
      <sheetName val="투찰목록"/>
      <sheetName val="동수"/>
      <sheetName val="6공구(당초)"/>
      <sheetName val="철거산출근거"/>
      <sheetName val="도급FORM"/>
      <sheetName val="P.M 별"/>
      <sheetName val="코드"/>
      <sheetName val="증감대비"/>
      <sheetName val="물가대비표"/>
      <sheetName val="품셈표"/>
      <sheetName val="남양주부대"/>
      <sheetName val="일위(설)"/>
      <sheetName val="200"/>
      <sheetName val="구리토평1전기"/>
      <sheetName val="ELECTRIC"/>
      <sheetName val="CTEMCOST"/>
      <sheetName val="일반공사"/>
      <sheetName val="소일위대가코드표"/>
      <sheetName val="안전시설내역서"/>
      <sheetName val="고창방향"/>
      <sheetName val="하부철근수량"/>
      <sheetName val="흥양2교토공집계표"/>
      <sheetName val="수량산출내역1115"/>
      <sheetName val="626TD(COLOR)"/>
      <sheetName val="추가예산"/>
      <sheetName val="예총"/>
      <sheetName val="EQT-ESTN"/>
      <sheetName val="변경내역을"/>
      <sheetName val="TYPE-A"/>
      <sheetName val="BJJIN"/>
      <sheetName val="자금청구"/>
      <sheetName val="해평견적"/>
      <sheetName val="손익차9월2"/>
      <sheetName val="식재인부"/>
      <sheetName val="암거"/>
      <sheetName val="건축-물가변동"/>
      <sheetName val="맨홀수량"/>
      <sheetName val="공통부대비"/>
      <sheetName val="건공요율"/>
      <sheetName val="UNSTEADY"/>
      <sheetName val="신축(단위)"/>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원가계산서(남측)"/>
      <sheetName val="총물량"/>
      <sheetName val="Ⅴ-2.공종별내역"/>
      <sheetName val="설비단가표"/>
      <sheetName val="공통비(전체)"/>
      <sheetName val="신우"/>
      <sheetName val="스포회원매출"/>
      <sheetName val="견적"/>
      <sheetName val="원가계산(2)"/>
      <sheetName val="원가계산"/>
      <sheetName val="점수계산1-2"/>
      <sheetName val="단중표"/>
      <sheetName val="#1 PLANT"/>
      <sheetName val="MOB-MAN1"/>
      <sheetName val="당초"/>
      <sheetName val="SEX"/>
      <sheetName val="TT04"/>
      <sheetName val="Tender Summary"/>
      <sheetName val="_견적서2"/>
      <sheetName val="BSD_(2)2"/>
      <sheetName val="2_고용보험료산출근거2"/>
      <sheetName val="구미4단2_XLS1"/>
      <sheetName val="%EA%B5%AC%EB%AF%B84%EB%8B%A82_1"/>
      <sheetName val="Customer_Databas1"/>
      <sheetName val="FCU_(2)1"/>
      <sheetName val="kimre_scrubber1"/>
      <sheetName val="2-3_V_D일위1"/>
      <sheetName val="예산_세부사항1"/>
      <sheetName val="노원열병합__건축공사기성내역서1"/>
      <sheetName val="단가_및_재료비1"/>
      <sheetName val="design_criteria1"/>
      <sheetName val="working_load_at_the_btm_ft_1"/>
      <sheetName val="plan&amp;section_of_foundation1"/>
      <sheetName val="member_design1"/>
      <sheetName val="soil_bearing_check1"/>
      <sheetName val="Const_Staff1"/>
      <sheetName val="FREU_Engineering1"/>
      <sheetName val="Startup_Staff1"/>
      <sheetName val="Galaxy_소비자가격표1"/>
      <sheetName val="3련_BOX1"/>
      <sheetName val="하도급기성_(2)1"/>
      <sheetName val="하도급단가산출_(2)1"/>
      <sheetName val="입출재고현황_(2)1"/>
      <sheetName val="1_우편집중내역서1"/>
      <sheetName val="설_계1"/>
      <sheetName val="영업_일1"/>
      <sheetName val="ITB_COST1"/>
      <sheetName val="2000_051"/>
      <sheetName val="2_대외공문1"/>
      <sheetName val="BSD__2_1"/>
      <sheetName val="1_설계조건1"/>
      <sheetName val="6_OUTPUT1"/>
      <sheetName val="Budget_2004(DW)1"/>
      <sheetName val="VENDOR_LIST1"/>
      <sheetName val="4_LINE1"/>
      <sheetName val="7_th1"/>
      <sheetName val="#1_PLANT"/>
      <sheetName val="_냉각수펌프"/>
      <sheetName val="Tender_Summary"/>
      <sheetName val="포장직선구간"/>
      <sheetName val="DG"/>
      <sheetName val="Div26 - Elect"/>
      <sheetName val="ESTI."/>
      <sheetName val="SP10"/>
      <sheetName val="Sum"/>
      <sheetName val="DI-ESTI"/>
      <sheetName val="EJ"/>
      <sheetName val="도급양식"/>
      <sheetName val="PumpSpec"/>
      <sheetName val="SLAB&quot;1&quot;"/>
      <sheetName val="공사내역서(을)실행"/>
      <sheetName val="chi tiet"/>
      <sheetName val="gia vt,nc,may"/>
      <sheetName val="Costmaster"/>
      <sheetName val="Bldg"/>
      <sheetName val="一次"/>
      <sheetName val="주식"/>
      <sheetName val="투찰추정"/>
      <sheetName val="경산"/>
      <sheetName val="报价清单(2)"/>
      <sheetName val="품셈TABLE"/>
      <sheetName val="valeurs de base"/>
      <sheetName val="Fan"/>
      <sheetName val="BG"/>
      <sheetName val="tifico"/>
      <sheetName val="GAEYO"/>
      <sheetName val="FitOutConfCentre"/>
      <sheetName val="gvl"/>
      <sheetName val="valeurs_de_base"/>
      <sheetName val="Div26_-_Elect"/>
      <sheetName val="물량표(신)"/>
      <sheetName val="대비표"/>
      <sheetName val="125x125"/>
      <sheetName val="Earthwork"/>
      <sheetName val="MEPRECON#"/>
      <sheetName val="Dầm 1"/>
      <sheetName val="StructEarth 3"/>
      <sheetName val="Settings"/>
      <sheetName val="Tro giup"/>
      <sheetName val="BGD"/>
      <sheetName val="KCS"/>
      <sheetName val="KD"/>
      <sheetName val="KH"/>
      <sheetName val="KT"/>
      <sheetName val="KTNL"/>
      <sheetName val="PX-SX"/>
      <sheetName val="TC"/>
      <sheetName val="Lcau - Lxuc"/>
      <sheetName val="StructEarth_3"/>
      <sheetName val="DGG"/>
      <sheetName val="HMCV"/>
      <sheetName val="CauKien"/>
      <sheetName val="MTO REV.0"/>
      <sheetName val="Goc CC"/>
      <sheetName val="一発シート"/>
      <sheetName val="Cash2"/>
      <sheetName val="Z"/>
      <sheetName val="Elec LG"/>
      <sheetName val="Elec MG"/>
      <sheetName val="day dien"/>
      <sheetName val="BEND LOSS"/>
      <sheetName val="3_공통공사대비1"/>
      <sheetName val="준검_내역서1"/>
      <sheetName val="인건비_1"/>
      <sheetName val="G_R300경비1"/>
      <sheetName val="valeurs_de_base1"/>
      <sheetName val="Div26_-_Elect1"/>
      <sheetName val="Dầm_1"/>
      <sheetName val="StructEarth_31"/>
      <sheetName val="Tro_giup"/>
      <sheetName val="Lcau_-_Lxuc"/>
      <sheetName val="MTO_REV_0"/>
      <sheetName val="Goc_CC"/>
      <sheetName val="Elec_LG"/>
      <sheetName val="Elec_MG"/>
      <sheetName val="day_dien"/>
      <sheetName val="BEND_LOSS"/>
      <sheetName val="member_design2"/>
      <sheetName val="design_criteria2"/>
      <sheetName val="working_load_at_the_btm_ft_2"/>
      <sheetName val="plan&amp;section_of_foundation2"/>
      <sheetName val="soil_bearing_check2"/>
      <sheetName val="3_공통공사대비2"/>
      <sheetName val="준검_내역서2"/>
      <sheetName val="인건비_2"/>
      <sheetName val="G_R300경비2"/>
      <sheetName val="하도급기성_(2)2"/>
      <sheetName val="하도급단가산출_(2)2"/>
      <sheetName val="valeurs_de_base2"/>
      <sheetName val="Div26_-_Elect2"/>
      <sheetName val="Dầm_11"/>
      <sheetName val="StructEarth_32"/>
      <sheetName val="Tro_giup1"/>
      <sheetName val="Lcau_-_Lxuc1"/>
      <sheetName val="MTO_REV_01"/>
      <sheetName val="Goc_CC1"/>
      <sheetName val="Elec_LG1"/>
      <sheetName val="Elec_MG1"/>
      <sheetName val="day_dien1"/>
      <sheetName val="BEND_LOSS1"/>
      <sheetName val="96보완계획7_121"/>
      <sheetName val="가__2006년_사업계획서1"/>
      <sheetName val="건축내역서_(경제상무실)1"/>
      <sheetName val="실행내역서_1"/>
      <sheetName val="배관배선_단가조사1"/>
      <sheetName val="Sheet1_(2)1"/>
      <sheetName val="수목데이타_1"/>
      <sheetName val="tabulation (comparison)"/>
      <sheetName val="GFA 1"/>
      <sheetName val="tonghop"/>
      <sheetName val="DATA2"/>
      <sheetName val="member_design3"/>
      <sheetName val="design_criteria3"/>
      <sheetName val="working_load_at_the_btm_ft_3"/>
      <sheetName val="plan&amp;section_of_foundation3"/>
      <sheetName val="soil_bearing_check3"/>
      <sheetName val="3_공통공사대비3"/>
      <sheetName val="준검_내역서3"/>
      <sheetName val="인건비_3"/>
      <sheetName val="G_R300경비3"/>
      <sheetName val="하도급기성_(2)3"/>
      <sheetName val="하도급단가산출_(2)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A6"/>
      <sheetName val="THVT"/>
      <sheetName val="1_MV"/>
      <sheetName val="MTC"/>
      <sheetName val="현장별"/>
      <sheetName val="_______________________00"/>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TICH"/>
      <sheetName val="DATA.KC"/>
      <sheetName val="外気負荷"/>
      <sheetName val="CTG"/>
      <sheetName val="Prelims"/>
      <sheetName val="Areas"/>
      <sheetName val="Foreigner"/>
      <sheetName val="04 - XUONG DET B"/>
      <sheetName val="CTGX"/>
      <sheetName val="CTG-1"/>
      <sheetName val="DATA.H"/>
      <sheetName val="149-2"/>
      <sheetName val="General2"/>
      <sheetName val="Slab Post-Tension "/>
      <sheetName val="Gia"/>
      <sheetName val="NEW-PANEL"/>
      <sheetName val="Analisa Upah &amp; Bahan Plum"/>
      <sheetName val="HRG BHN"/>
      <sheetName val="Chenh lech vat tu"/>
      <sheetName val="THKL"/>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5호광장_(만점)"/>
      <sheetName val="인천국제_(만점)_(2)"/>
      <sheetName val="단면_(2)"/>
      <sheetName val="04_-_XUONG_DET_B"/>
      <sheetName val="DATA_H"/>
      <sheetName val="新规"/>
      <sheetName val="NET ALL (M)"/>
      <sheetName val="ctTBA"/>
      <sheetName val="入力作成表"/>
      <sheetName val="Analisa_Upah_&amp;_Bahan_Plum"/>
      <sheetName val="HRG_BHN"/>
      <sheetName val="Chenh_lech_vat_tu"/>
      <sheetName val="材料单价表"/>
      <sheetName val="FS"/>
      <sheetName val="경상비"/>
      <sheetName val="D&amp;W"/>
      <sheetName val="Preliminaries"/>
      <sheetName val="업체별단가"/>
      <sheetName val="Eq. Mobilization"/>
      <sheetName val="계약내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sheetData sheetId="648"/>
      <sheetData sheetId="649"/>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sheetData sheetId="77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refreshError="1"/>
      <sheetData sheetId="1073" refreshError="1"/>
      <sheetData sheetId="1074" refreshError="1"/>
      <sheetData sheetId="1075" refreshError="1"/>
      <sheetData sheetId="1076"/>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Sheet1"/>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내역서(전기)"/>
      <sheetName val="공사설명서"/>
      <sheetName val="진주방향"/>
      <sheetName val="데이타"/>
      <sheetName val="해평견적"/>
      <sheetName val="데리네이타현황"/>
      <sheetName val="터파기및재료"/>
      <sheetName val="내역"/>
      <sheetName val="총괄내역서"/>
      <sheetName val="집계표"/>
      <sheetName val="1-4-2.관(약)"/>
      <sheetName val="조명시설"/>
      <sheetName val="수안보-MBR1"/>
      <sheetName val="관급자재대"/>
      <sheetName val="bearing"/>
      <sheetName val="연동내역"/>
      <sheetName val="관접합및부설"/>
      <sheetName val="수량산출"/>
      <sheetName val="우수받이"/>
      <sheetName val="Sheet1 (2)"/>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레미콘"/>
      <sheetName val="pe이중벽관"/>
      <sheetName val="pe이중벽관 (우수)"/>
      <sheetName val="D100관"/>
      <sheetName val="D16"/>
      <sheetName val="D20"/>
      <sheetName val="D25"/>
      <sheetName val="D50"/>
      <sheetName val="D75,D100"/>
      <sheetName val="장비집계"/>
      <sheetName val="#REF"/>
      <sheetName val="고양관재"/>
      <sheetName val="가도공"/>
      <sheetName val="관경고용테이프수집"/>
      <sheetName val="관경고용산근"/>
      <sheetName val="guard(mac)"/>
      <sheetName val="일위대가표"/>
      <sheetName val="신당동집계표"/>
      <sheetName val="일위대가목차"/>
      <sheetName val="SLAB"/>
      <sheetName val="입찰"/>
      <sheetName val="현경"/>
      <sheetName val="단가일람"/>
      <sheetName val="조경일람"/>
      <sheetName val="고압수량(철거)"/>
      <sheetName val="BD"/>
      <sheetName val="Sheet5"/>
      <sheetName val="구조물철거타공정이월"/>
      <sheetName val="교각1"/>
      <sheetName val="산출근거"/>
      <sheetName val="건축내역"/>
      <sheetName val="정부노임단가"/>
      <sheetName val="식재인부"/>
      <sheetName val="설 계"/>
      <sheetName val="부대내역"/>
      <sheetName val="토공 total"/>
      <sheetName val="5.정산서"/>
      <sheetName val="★도급내역(2공구)"/>
      <sheetName val="금액"/>
      <sheetName val="기초입력 DATA"/>
      <sheetName val="계산서(곡선부)"/>
      <sheetName val="포장재료집계표"/>
      <sheetName val="요율"/>
      <sheetName val="상부집계표"/>
      <sheetName val="원가"/>
      <sheetName val="집수정(600-700)"/>
      <sheetName val="총괄내역서(설계)"/>
      <sheetName val="용역비내역-진짜"/>
      <sheetName val="Total"/>
      <sheetName val="설계명세서"/>
      <sheetName val="증감내역서"/>
      <sheetName val="수지표"/>
      <sheetName val="셀명"/>
      <sheetName val="공사"/>
      <sheetName val="전차선로 물량표"/>
      <sheetName val="한강운반비"/>
      <sheetName val="자재"/>
      <sheetName val="공통(20-91)"/>
      <sheetName val="-치수표(곡선부)"/>
      <sheetName val="견적대비표"/>
      <sheetName val="맨홀수량산출"/>
      <sheetName val="우배수"/>
      <sheetName val="계산식"/>
      <sheetName val="자료"/>
      <sheetName val="토공연장"/>
      <sheetName val="8.석축단위(H=1.5M)"/>
      <sheetName val="FOB발"/>
      <sheetName val="4차원가계산서"/>
      <sheetName val="L형 옹벽"/>
      <sheetName val="차수별내역서"/>
      <sheetName val="법면단"/>
      <sheetName val="삭제및변경불가"/>
      <sheetName val="설계조건"/>
      <sheetName val="지급자재"/>
      <sheetName val="HVAC"/>
      <sheetName val="물가대비표"/>
      <sheetName val="날개벽(시점좌측)"/>
      <sheetName val="비탈면보호공수량산출"/>
      <sheetName val="공사개요"/>
      <sheetName val="공사비"/>
      <sheetName val="6PILE  (돌출)"/>
      <sheetName val="조작대(1연)"/>
      <sheetName val="원가계산"/>
      <sheetName val="원가계산 (2)"/>
      <sheetName val="설계예시"/>
      <sheetName val="2003상반기노임기준"/>
      <sheetName val="8.PILE  (돌출)"/>
      <sheetName val="일위대가(가설)"/>
      <sheetName val="일위산출"/>
      <sheetName val="건축내역서"/>
      <sheetName val="설비내역서"/>
      <sheetName val="전기내역서"/>
      <sheetName val="중기조종사 단위단가"/>
      <sheetName val="아파트 내역"/>
      <sheetName val="2.고용보험료산출근거"/>
      <sheetName val="APT"/>
      <sheetName val="골재집계"/>
      <sheetName val="-레미콘집계"/>
      <sheetName val="-몰탈콘크리트"/>
      <sheetName val="자갈,시멘트,모래산출"/>
      <sheetName val="-철근집계"/>
      <sheetName val="포장재료(1)"/>
      <sheetName val="-흄관집계"/>
      <sheetName val="JUCK"/>
      <sheetName val="실행대비"/>
      <sheetName val="도급"/>
      <sheetName val="부시수량"/>
      <sheetName val="개산공사비"/>
      <sheetName val="상부공"/>
      <sheetName val="CODE"/>
      <sheetName val="nys"/>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Cost bd-&quot;A&quot;"/>
      <sheetName val="ABUT수량-A1"/>
      <sheetName val="석축설면"/>
      <sheetName val="법면설면"/>
      <sheetName val="석축단"/>
      <sheetName val="법면수집"/>
      <sheetName val="설계내역"/>
      <sheetName val="P-산#1-1(WOWA1)"/>
      <sheetName val="매입세율"/>
      <sheetName val="값"/>
      <sheetName val="슬래브(유곡)"/>
      <sheetName val="설계예산서"/>
      <sheetName val="예산내역서"/>
      <sheetName val="노임단가"/>
      <sheetName val="단가조사서"/>
      <sheetName val="코드표"/>
      <sheetName val="우각부보강"/>
      <sheetName val="기초단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2000,9월 일위"/>
      <sheetName val="공통단가"/>
      <sheetName val="단가조사"/>
      <sheetName val="재료비"/>
      <sheetName val="운반비"/>
      <sheetName val="단가표"/>
      <sheetName val="보차도경계석"/>
      <sheetName val="인건비"/>
      <sheetName val="단면A-A(TR)"/>
      <sheetName val="1.설계조건"/>
      <sheetName val="관경별내역서"/>
      <sheetName val="POOM_MOTO"/>
      <sheetName val="고유코드_설계"/>
      <sheetName val="노임"/>
      <sheetName val="가점"/>
      <sheetName val="index"/>
      <sheetName val="etc"/>
      <sheetName val="data"/>
      <sheetName val="실행예산"/>
      <sheetName val="5.모델링"/>
      <sheetName val="설비"/>
      <sheetName val="교사기준면적(초등)"/>
      <sheetName val="유입부"/>
      <sheetName val="공사요율"/>
      <sheetName val="참고사항"/>
      <sheetName val="근로자자료입력"/>
      <sheetName val="70%"/>
      <sheetName val="자압"/>
      <sheetName val="위치조서"/>
      <sheetName val="기본단가표"/>
      <sheetName val="T13(P68~72,78)"/>
      <sheetName val="개비온집계"/>
      <sheetName val="개비온 단위"/>
      <sheetName val="기초자료입력"/>
      <sheetName val="BID"/>
      <sheetName val="잡비계산"/>
      <sheetName val="3.하중산정4.지지력"/>
      <sheetName val="옹벽(수량)"/>
      <sheetName val="설명"/>
      <sheetName val="자압1"/>
      <sheetName val="input"/>
      <sheetName val="4차공사"/>
      <sheetName val="수자재단위당"/>
      <sheetName val="Sheet2"/>
      <sheetName val="단면가정"/>
      <sheetName val="이토변실(A3-LINE)"/>
      <sheetName val="EP0618"/>
      <sheetName val="대로근거"/>
      <sheetName val="손익분석"/>
      <sheetName val="b_balju"/>
      <sheetName val="세금자료"/>
      <sheetName val="노임단가(2009.상)"/>
      <sheetName val="10.1 중기기초단가"/>
      <sheetName val="ilch"/>
      <sheetName val="수로BOX"/>
      <sheetName val="집수정단위수량600 "/>
      <sheetName val="S.중기사용료"/>
      <sheetName val="입력란"/>
      <sheetName val="SLAB&quot;1&quot;"/>
      <sheetName val="깨기 총괄"/>
      <sheetName val="COPING"/>
      <sheetName val="DATA1"/>
      <sheetName val="CON'C"/>
      <sheetName val="단위단가"/>
      <sheetName val="산근터빈"/>
      <sheetName val="토공집계"/>
      <sheetName val="[고양관재.XLSŝ보차도경계석집계표(종)"/>
      <sheetName val="가감수량"/>
      <sheetName val="MOTOR"/>
      <sheetName val="내역서갑지"/>
      <sheetName val="내역서을지"/>
      <sheetName val="자재단가_사급"/>
      <sheetName val="중기적산목록"/>
      <sheetName val="Macro(차단기)"/>
      <sheetName val="전기일위대가"/>
      <sheetName val="실행내역"/>
      <sheetName val="자재단가"/>
      <sheetName val="경비단가"/>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물돌리기수량집계"/>
      <sheetName val="물돌리기연장산출"/>
      <sheetName val="물돌리기"/>
      <sheetName val="수압시험수집"/>
      <sheetName val="수압시험산근"/>
      <sheetName val="입찰안"/>
      <sheetName val="도근좌표"/>
      <sheetName val="기기리스트"/>
      <sheetName val="원형맨홀수량"/>
      <sheetName val="계수시트"/>
      <sheetName val="원가계산서"/>
      <sheetName val="bm(CIcable)"/>
      <sheetName val="5.소재"/>
      <sheetName val="토사(PE)"/>
      <sheetName val="공토공단위당"/>
      <sheetName val="일위대가(계측기설치)"/>
      <sheetName val="음봉방향"/>
      <sheetName val="수목표준대가"/>
      <sheetName val="교대"/>
      <sheetName val="CAL"/>
      <sheetName val="계림(함평)"/>
      <sheetName val="계림(장성)"/>
      <sheetName val="신당동산출근거"/>
      <sheetName val="기계경비(시간당)"/>
      <sheetName val="램머"/>
      <sheetName val="WORK"/>
      <sheetName val="남평내역"/>
      <sheetName val="부대tu"/>
      <sheetName val="중로근거"/>
      <sheetName val="노무"/>
      <sheetName val="인건비 "/>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L_RPTB02_01"/>
      <sheetName val="일위대가 "/>
      <sheetName val="토적표"/>
      <sheetName val="배수공수집"/>
      <sheetName val="배수장토목공사비"/>
      <sheetName val="공사비증감"/>
      <sheetName val="상호참고자료"/>
      <sheetName val="공사기본내용입력"/>
      <sheetName val="발주처자료입력"/>
      <sheetName val="회사기본자료"/>
      <sheetName val="하자보증자료"/>
      <sheetName val="기술자관련자료"/>
      <sheetName val="노견단위수량"/>
      <sheetName val="산출내역서"/>
      <sheetName val="설계"/>
      <sheetName val="일위대가(건축)"/>
      <sheetName val="맨홀수량집계"/>
      <sheetName val="3련 BOX"/>
      <sheetName val="깨기"/>
      <sheetName val="BOX"/>
      <sheetName val="Sheet17"/>
      <sheetName val="입찰견적보고서"/>
      <sheetName val="용수량(생활용수)"/>
      <sheetName val="을"/>
      <sheetName val="영동(D)"/>
      <sheetName val="토목검측서"/>
      <sheetName val="말뚝지지력산정"/>
      <sheetName val="총괄 내역서"/>
      <sheetName val="원형1호맨홀토공수량"/>
      <sheetName val="견적"/>
      <sheetName val="D"/>
      <sheetName val="경산"/>
      <sheetName val="기본일위"/>
      <sheetName val="중기사용료"/>
      <sheetName val="목록"/>
      <sheetName val="평가데이터"/>
      <sheetName val="공구"/>
      <sheetName val="총계"/>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접합 및 부설 "/>
      <sheetName val="A1-DATA"/>
      <sheetName val="단면"/>
      <sheetName val="type-F"/>
      <sheetName val="구체"/>
      <sheetName val="좌측날개벽"/>
      <sheetName val="우측날개벽"/>
      <sheetName val="BQ(실행)"/>
      <sheetName val="실행철강하도"/>
      <sheetName val="관급자재"/>
      <sheetName val="조건"/>
      <sheetName val="천방교접속"/>
      <sheetName val="대포2교접속"/>
      <sheetName val="총_구조물공"/>
      <sheetName val="신우"/>
      <sheetName val="I.설계조건"/>
      <sheetName val="방음벽기초"/>
      <sheetName val="우수"/>
      <sheetName val="기초공"/>
      <sheetName val="기둥(원형)"/>
      <sheetName val="설계내역서"/>
      <sheetName val="물가자료"/>
      <sheetName val="일반수량"/>
      <sheetName val="토목공사"/>
      <sheetName val="견적서을지"/>
      <sheetName val="SG"/>
      <sheetName val="Y-WORK"/>
      <sheetName val="wall"/>
      <sheetName val="가시설단위수량"/>
      <sheetName val="SORCE1"/>
      <sheetName val="2.토목공사"/>
      <sheetName val="단가및재료비"/>
      <sheetName val="인천성심병원"/>
      <sheetName val="기계경비"/>
      <sheetName val="토공유용계획"/>
      <sheetName val="유입관로집계"/>
      <sheetName val="유입관로토적"/>
      <sheetName val="처리장집계"/>
      <sheetName val="처리장토적"/>
      <sheetName val="진입도로토적"/>
      <sheetName val="SPEC"/>
      <sheetName val="마산방향"/>
      <sheetName val="마산방향철근집계"/>
      <sheetName val="단위수량(출력X)"/>
      <sheetName val="수량집계"/>
      <sheetName val="지수"/>
      <sheetName val="대정2공구"/>
      <sheetName val="가시설(TYPE-A)"/>
      <sheetName val="1호맨홀가감수량"/>
      <sheetName val="1-1평균터파기고(1)"/>
      <sheetName val="우수공"/>
      <sheetName val="백암비스타내역"/>
      <sheetName val="단가비교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토목내역서"/>
      <sheetName val="토적(3차분)"/>
      <sheetName val="토량운반계산"/>
      <sheetName val="가시설수량"/>
      <sheetName val="일위목록"/>
      <sheetName val="7월11일"/>
      <sheetName val="부하계산서"/>
      <sheetName val="철콘"/>
      <sheetName val="인건-측정"/>
      <sheetName val="단"/>
      <sheetName val="전선 및 전선관"/>
      <sheetName val="조건표"/>
      <sheetName val="소비자가"/>
      <sheetName val="unitpric"/>
      <sheetName val="99노임단가"/>
      <sheetName val="간지 (세)"/>
      <sheetName val="noyim"/>
      <sheetName val="도면명"/>
      <sheetName val="기계경비적용기준"/>
      <sheetName val="통관-유입(벌어짐)유출(도수)"/>
      <sheetName val="ITEM"/>
      <sheetName val="배수공총괄_집계표(횡)"/>
      <sheetName val="보차도경계석_조서"/>
      <sheetName val="맨홀집계표_"/>
      <sheetName val="전차선로_물량표"/>
      <sheetName val="ⴭⴭⴭⴭ"/>
      <sheetName val="적용단위길이"/>
      <sheetName val="교대(A1)"/>
      <sheetName val="공통가설"/>
      <sheetName val="준검 내역서"/>
      <sheetName val="단가산출내역(노임부분수정)"/>
      <sheetName val="조명율표"/>
      <sheetName val="중기일위대가"/>
      <sheetName val="포장공"/>
      <sheetName val="배수공1"/>
      <sheetName val="산출"/>
      <sheetName val="파일의이용"/>
      <sheetName val="L_RPTA05_목록"/>
      <sheetName val="종배수관(신)"/>
      <sheetName val="LP-S"/>
      <sheetName val="공사비 증감 내역서"/>
      <sheetName val="백호우계수"/>
      <sheetName val="토목(대안)"/>
      <sheetName val="수량BOQ"/>
      <sheetName val="2호맨홀공제수량"/>
      <sheetName val="외천교"/>
      <sheetName val="2차기성내역서"/>
      <sheetName val="계정"/>
      <sheetName val="골막이(야매)"/>
      <sheetName val="교각별철근수량집계표"/>
      <sheetName val="1-4-2_관(약)"/>
      <sheetName val="Sheet1_(2)"/>
      <sheetName val="pe이중벽관_(우수)"/>
      <sheetName val="지수적용공사비내역서"/>
      <sheetName val="공사비예산서(토목분)"/>
      <sheetName val="산근"/>
      <sheetName val="pier(각형)"/>
      <sheetName val="직접인건비"/>
      <sheetName val="전기"/>
      <sheetName val="제잡비계산"/>
      <sheetName val="1호맨홀수량산출"/>
      <sheetName val="원가서"/>
      <sheetName val="6-1. 관개량조서"/>
      <sheetName val="투찰"/>
      <sheetName val="공종별산출내역서"/>
      <sheetName val="쌍송교"/>
      <sheetName val="경  비 "/>
      <sheetName val="노무비"/>
      <sheetName val="공사명입력"/>
      <sheetName val="단면 (2)"/>
      <sheetName val="재료비단가"/>
      <sheetName val="투자비"/>
      <sheetName val="조성원가DATA"/>
      <sheetName val="사업비"/>
      <sheetName val="공비대비"/>
      <sheetName val="1,2공구원가계산서"/>
      <sheetName val="2공구산출내역"/>
      <sheetName val="1공구산출내역서"/>
      <sheetName val="기초코드"/>
      <sheetName val="actual"/>
      <sheetName val="기존도수로깨기"/>
      <sheetName val="돌담교 상부수량"/>
      <sheetName val="시가지우회도로공내역서"/>
      <sheetName val="역T형"/>
      <sheetName val="3BL공동구 수량"/>
      <sheetName val="s"/>
      <sheetName val="40단가산출서"/>
      <sheetName val="40집계"/>
      <sheetName val="을지"/>
      <sheetName val="࠶IĂ_x0000_嫗ऀࠀ"/>
      <sheetName val="CTEMCOST"/>
      <sheetName val="Graph (LGEN)"/>
      <sheetName val="out_prog"/>
      <sheetName val="선적schedule (2)"/>
      <sheetName val="견적단가"/>
      <sheetName val="수량"/>
      <sheetName val="TOTAL_BOQ"/>
      <sheetName val="일위"/>
      <sheetName val="2"/>
      <sheetName val="합계"/>
      <sheetName val="L-type"/>
      <sheetName val="명세서"/>
      <sheetName val="1-1"/>
      <sheetName val="배수지집꓄표"/>
      <sheetName val="밀도포장수량집계표"/>
      <sheetName val="빙축열"/>
      <sheetName val="PumpSpec"/>
      <sheetName val="역T형교대(말뚝기초)"/>
      <sheetName val="심사물량"/>
      <sheetName val="심사계산"/>
      <sheetName val="7-2"/>
      <sheetName val="ASCEandUBC"/>
      <sheetName val="X17-TOTAL"/>
      <sheetName val="공사비_NDE"/>
      <sheetName val="단가(자재)"/>
      <sheetName val="단가(노임)"/>
      <sheetName val="기초목록"/>
      <sheetName val="가시설"/>
      <sheetName val="표준건축비"/>
      <sheetName val="진천방향"/>
      <sheetName val="비계공사"/>
      <sheetName val="충주"/>
      <sheetName val="동일대내"/>
      <sheetName val="노무비 근거"/>
      <sheetName val="간선계산"/>
      <sheetName val="산출내역서집계표"/>
      <sheetName val="내역서단가산출용"/>
      <sheetName val="내역서1999.8최종"/>
      <sheetName val="영업소산출근거"/>
      <sheetName val="기술자자료입력"/>
      <sheetName val="Site Expenses"/>
      <sheetName val="SRC-B3U2"/>
      <sheetName val="배수공 주요자재 집계표"/>
      <sheetName val="J01"/>
      <sheetName val="내역서01"/>
      <sheetName val="노무단가"/>
      <sheetName val="구의33고"/>
      <sheetName val="기계상세"/>
      <sheetName val="교량하부공"/>
      <sheetName val="단가결정"/>
      <sheetName val="G.R300경비"/>
      <sheetName val="매설지선굴착"/>
      <sheetName val="총괄표"/>
      <sheetName val="적현로"/>
      <sheetName val="INTRO."/>
      <sheetName val="제품"/>
      <sheetName val="토공정보"/>
      <sheetName val="TYPE-1"/>
      <sheetName val="토적표(2차기성)"/>
      <sheetName val="자재코드"/>
      <sheetName val="경율산정.XLS"/>
      <sheetName val="품셈TABLE"/>
      <sheetName val="입력데이터"/>
      <sheetName val="데이터"/>
      <sheetName val="초기화면"/>
      <sheetName val="tggwan(mac)"/>
      <sheetName val="1.우편집중내역서"/>
      <sheetName val="7단가"/>
      <sheetName val="예산명세서"/>
      <sheetName val="자료입력"/>
      <sheetName val="합계금액"/>
      <sheetName val="static.cal"/>
      <sheetName val="투찰가"/>
      <sheetName val="목포방향"/>
      <sheetName val="CABLE SIZE-3"/>
      <sheetName val="대치판정"/>
      <sheetName val="노무비단가"/>
      <sheetName val="COVER"/>
      <sheetName val="단위수량산출"/>
      <sheetName val="A LINE"/>
      <sheetName val="횡배수관재료-"/>
      <sheetName val="계산서(직선부)"/>
      <sheetName val="콘크리트측구연장"/>
      <sheetName val="-배수구조물공토공"/>
      <sheetName val="용량(1-2)"/>
      <sheetName val="연결관암거"/>
      <sheetName val="(전기)설계예산서"/>
      <sheetName val="SE-611"/>
      <sheetName val="연결임시"/>
      <sheetName val="부대공"/>
      <sheetName val="배수공"/>
      <sheetName val="(A)내역서"/>
      <sheetName val="남양주부대"/>
      <sheetName val="INFO"/>
      <sheetName val="목차"/>
      <sheetName val="청천내"/>
      <sheetName val="계장 품셈표"/>
      <sheetName val="환경기계공정표 (3)"/>
      <sheetName val="금액내역서"/>
      <sheetName val="대창(함평)"/>
      <sheetName val="대창(장성)"/>
      <sheetName val="대창(함평)-창열"/>
      <sheetName val="7.PILE  (돌출)"/>
      <sheetName val="이토변실"/>
      <sheetName val="하부철근수량"/>
      <sheetName val="교각계산"/>
      <sheetName val="강교(Sub)"/>
      <sheetName val="97노임단가"/>
      <sheetName val="안정검토(온1)"/>
      <sheetName val="물가시세"/>
      <sheetName val="경상비"/>
      <sheetName val="H-PILE수량집계"/>
      <sheetName val="부하(성남)"/>
      <sheetName val="갑지"/>
      <sheetName val="99노임기준"/>
      <sheetName val="단가대비표"/>
      <sheetName val="안정계산"/>
      <sheetName val="단면검토"/>
      <sheetName val="1.설계기준"/>
      <sheetName val="철근총괄집계표"/>
      <sheetName val="본실행경비"/>
      <sheetName val="가로등설치"/>
      <sheetName val="도로경계블럭연장조서"/>
      <sheetName val="원가계산서구조조정"/>
      <sheetName val="도로포장면적산출(1)"/>
      <sheetName val="전기단가조사서"/>
      <sheetName val="96보완계획7.12"/>
      <sheetName val="관람석제출"/>
      <sheetName val="11.우각부 보강"/>
      <sheetName val="증감대비"/>
      <sheetName val="토공_total"/>
      <sheetName val="플랜트 설치"/>
      <sheetName val="공사원가계산서"/>
      <sheetName val="b_balju_cho"/>
      <sheetName val="A-4"/>
      <sheetName val="철거산출근거"/>
      <sheetName val="을지총괄"/>
      <sheetName val="교대(A1-A2)"/>
      <sheetName val="개거산출내역"/>
      <sheetName val="원가입력"/>
      <sheetName val="MW-S"/>
      <sheetName val="MW-BM"/>
      <sheetName val="TB-내역서"/>
      <sheetName val="자재대"/>
      <sheetName val="취수탑"/>
      <sheetName val="감시비교(자동제어비교)"/>
      <sheetName val="220 (2)"/>
      <sheetName val="설계기준"/>
      <sheetName val="내역1"/>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4.고용보험"/>
      <sheetName val="3.고용보험료산출근거"/>
      <sheetName val="판"/>
      <sheetName val="수목데이타"/>
      <sheetName val="토목주소"/>
      <sheetName val="프랜트면허"/>
      <sheetName val="산출근거1"/>
      <sheetName val="시설물일위"/>
      <sheetName val="3연box"/>
      <sheetName val="오수관연장산출"/>
      <sheetName val="전기실(고압)"/>
      <sheetName val="토량1-1"/>
      <sheetName val="계약서"/>
      <sheetName val="송장"/>
      <sheetName val="철근정산"/>
      <sheetName val="수입"/>
      <sheetName val="5.2.6~7공사요율"/>
      <sheetName val="1"/>
      <sheetName val="설_계"/>
      <sheetName val="5_정산서"/>
      <sheetName val="5_모델링"/>
      <sheetName val="산출1"/>
      <sheetName val="군남내역서"/>
      <sheetName val="공종"/>
      <sheetName val="일반공사"/>
      <sheetName val="효성CB 1P기초"/>
      <sheetName val="공량산출서"/>
      <sheetName val="내역서적용수량"/>
      <sheetName val="전력구구조물산근"/>
      <sheetName val="ITB COST"/>
      <sheetName val="용수량_생활용수_"/>
      <sheetName val="차도조도계산"/>
      <sheetName val="빗물받이(910-510-410)"/>
      <sheetName val="S0"/>
      <sheetName val="01.10월"/>
      <sheetName val="산정표"/>
      <sheetName val="공사비내역서"/>
      <sheetName val="변경내역"/>
      <sheetName val="순공사비"/>
      <sheetName val="기본"/>
      <sheetName val="수목단가"/>
      <sheetName val="시설수량표"/>
      <sheetName val="식재수량표"/>
      <sheetName val="1호맨홀토공"/>
      <sheetName val="지장물C"/>
      <sheetName val="13.접속슬래브"/>
      <sheetName val="자재수량"/>
      <sheetName val="구동"/>
      <sheetName val="이름정의"/>
      <sheetName val="국산화"/>
      <sheetName val="역T형(H=6.0) (2)"/>
      <sheetName val="단가산출"/>
      <sheetName val="elecdtla"/>
      <sheetName val="고상실행"/>
      <sheetName val="내역갑지"/>
      <sheetName val="N賃率-職"/>
      <sheetName val="특수선일위대가"/>
      <sheetName val="공문(신)"/>
      <sheetName val="수량총"/>
      <sheetName val="토공총"/>
      <sheetName val="토공(우물통,기타) "/>
      <sheetName val="개인별조서"/>
      <sheetName val="운반공"/>
      <sheetName val="Macro1"/>
      <sheetName val="예산서"/>
      <sheetName val="기둥"/>
      <sheetName val="저판(버림100)"/>
      <sheetName val="98수문일위"/>
      <sheetName val="설계변경원가계산총괄표"/>
      <sheetName val="중기사용료산출근거"/>
      <sheetName val="단가산출2"/>
      <sheetName val="단가 및 재료비"/>
      <sheetName val="원가data"/>
      <sheetName val="삼보지질"/>
      <sheetName val="CON기초"/>
      <sheetName val="음료실행"/>
      <sheetName val="설계서(본관)"/>
      <sheetName val="전신환매도율"/>
      <sheetName val="배수내역"/>
      <sheetName val="토목원가계산"/>
      <sheetName val="일일작업보고"/>
      <sheetName val="6호기"/>
      <sheetName val="약품공급2"/>
      <sheetName val="이토밸브실수량집계(D600)"/>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개별직종노임단가(2003.9)"/>
      <sheetName val="관경결정"/>
      <sheetName val="금액결정"/>
      <sheetName val="기준액"/>
      <sheetName val="FB25JN"/>
      <sheetName val="중기손료"/>
      <sheetName val="소상 &quot;1&quot;"/>
      <sheetName val="전등설비"/>
      <sheetName val="2.대외공문"/>
      <sheetName val="EACT10"/>
      <sheetName val="가시설공개요"/>
      <sheetName val="입력"/>
      <sheetName val="상세"/>
      <sheetName val="1.수인터널"/>
      <sheetName val="STEEL BOX 단면설계(SEC.8)"/>
      <sheetName val="공종목록표"/>
      <sheetName val="원가계산서(변경)"/>
      <sheetName val="기준표"/>
      <sheetName val="부대공Ⅱ"/>
      <sheetName val="공정표"/>
      <sheetName val="배수관집계"/>
      <sheetName val="계화배수"/>
      <sheetName val="Sheet16 (2)"/>
      <sheetName val="01"/>
      <sheetName val="차도부연장현황"/>
      <sheetName val="노임단가 (2)"/>
      <sheetName val="실행내역 "/>
      <sheetName val="AS포장복구 "/>
      <sheetName val=" 상부공통집계(총괄)"/>
      <sheetName val="업체별기성내역"/>
      <sheetName val="1호인버트수량"/>
      <sheetName val="대비"/>
      <sheetName val="MSG 수량"/>
      <sheetName val="기초계산(Pmax)"/>
      <sheetName val="세목전체"/>
      <sheetName val="Help"/>
      <sheetName val="1련박스"/>
      <sheetName val="실행(ALT1)"/>
      <sheetName val="단가입력"/>
      <sheetName val="암거"/>
      <sheetName val="RING WALL"/>
      <sheetName val="변화치수"/>
      <sheetName val="설계산출기초"/>
      <sheetName val="도급예산내역서봉투"/>
      <sheetName val="설계산출표지"/>
      <sheetName val="도급예산내역서총괄표"/>
      <sheetName val="을부담운반비"/>
      <sheetName val="운반비산출"/>
      <sheetName val="기계가격"/>
      <sheetName val="8.설치품셈"/>
      <sheetName val="산근목록"/>
      <sheetName val="매입세"/>
      <sheetName val="조정금액결과표 (차수별)"/>
      <sheetName val="woo(mac)"/>
      <sheetName val="자재목록"/>
      <sheetName val="중기목록"/>
      <sheetName val="단가목록"/>
      <sheetName val="주형"/>
      <sheetName val="암거공"/>
      <sheetName val="대총괄"/>
      <sheetName val="자판실행"/>
      <sheetName val="신호등일위대가"/>
      <sheetName val="정부노임"/>
      <sheetName val="SPC노임(5월)"/>
      <sheetName val="맨홀수량산출(A-LINE)"/>
      <sheetName val="포장복구집계"/>
      <sheetName val="전체철근집계"/>
      <sheetName val="버스운행안내"/>
      <sheetName val="예방접종계획"/>
      <sheetName val="근태계획서"/>
      <sheetName val="기계경비산출기준"/>
      <sheetName val="구역화물"/>
      <sheetName val="회사기초자료"/>
      <sheetName val="시험비"/>
      <sheetName val="공종단가목록"/>
      <sheetName val="건설기계가격"/>
      <sheetName val="서∼군(2)"/>
      <sheetName val="3.공통공사대비"/>
      <sheetName val="측구공"/>
      <sheetName val="지구단위계획내역서"/>
      <sheetName val="일위대가 1"/>
      <sheetName val="산거 1(인력투입)"/>
      <sheetName val="일위대가 2"/>
      <sheetName val="일위대가 3"/>
      <sheetName val="구분표"/>
      <sheetName val="구간별"/>
      <sheetName val="참조-(2)"/>
      <sheetName val="피벗테이블데이터분석"/>
      <sheetName val="현장관리비집계표"/>
      <sheetName val="조명일위"/>
      <sheetName val="TYPE-A"/>
      <sheetName val="인부노임"/>
      <sheetName val="트렌치집계"/>
      <sheetName val="고시단가"/>
      <sheetName val="경비"/>
      <sheetName val="용소리교"/>
      <sheetName val="기계경비일람"/>
      <sheetName val="CT "/>
      <sheetName val="갱문및옹벽집계"/>
      <sheetName val="배수관산출"/>
      <sheetName val="2)관접합"/>
      <sheetName val="관련자료입력"/>
      <sheetName val="장비일위대가2002하"/>
      <sheetName val="토공계산서(부체도로)"/>
      <sheetName val="노임단가명세표"/>
      <sheetName val="단가적용기준"/>
      <sheetName val="Macro2"/>
      <sheetName val="신광초조도계선사업"/>
      <sheetName val="4.중기단가산출"/>
      <sheetName val="1.물가시세표"/>
      <sheetName val="직노"/>
      <sheetName val="하수급견적대비"/>
      <sheetName val="매입"/>
      <sheetName val="공사비산출내역"/>
      <sheetName val="연수동"/>
      <sheetName val="CONCRETE"/>
      <sheetName val="내역(원안-대안)"/>
      <sheetName val="설명서 "/>
      <sheetName val="분뇨"/>
      <sheetName val="토사(PE "/>
      <sheetName val="DAN"/>
      <sheetName val="지구단위계획"/>
      <sheetName val="구조물"/>
      <sheetName val="광양 3기 유입수"/>
      <sheetName val="용집"/>
      <sheetName val="JUCKEYK"/>
      <sheetName val="기계상쐄"/>
      <sheetName val="입력단가"/>
      <sheetName val="설계예산2"/>
      <sheetName val="보도경계블럭"/>
      <sheetName val="DATA 입력란"/>
      <sheetName val="사업총괄"/>
      <sheetName val="상반기손익차2총괄"/>
      <sheetName val="기본Data"/>
      <sheetName val="c_balju"/>
      <sheetName val="개요"/>
      <sheetName val="일위대가단가표"/>
      <sheetName val="예정공정표"/>
      <sheetName val="인원조직표"/>
      <sheetName val="에너지동"/>
      <sheetName val="L형_옹벽"/>
      <sheetName val="8_석축단위(H=1_5M)"/>
      <sheetName val="깨기_총괄"/>
      <sheetName val="기초입력_DATA"/>
      <sheetName val="원가계산_(2)"/>
      <sheetName val="복선-직선"/>
      <sheetName val="점수계산1-2"/>
      <sheetName val="단위집계표"/>
      <sheetName val="산업"/>
      <sheetName val="하중조건(평상시)"/>
      <sheetName val="MFAB"/>
      <sheetName val="MFRT"/>
      <sheetName val="MPKG"/>
      <sheetName val="MPRD"/>
      <sheetName val="GT 1050x650"/>
      <sheetName val="터널조도"/>
      <sheetName val="이티입력"/>
      <sheetName val="단위중량"/>
      <sheetName val="2000년1차"/>
      <sheetName val="내역서(교량)전체"/>
      <sheetName val="내역서변경성원"/>
      <sheetName val="설계서을"/>
      <sheetName val="내역(정지)"/>
      <sheetName val="수로단위수량"/>
      <sheetName val="INPUT(덕도방향-시점)"/>
      <sheetName val="평가내역"/>
      <sheetName val="Sensitivity"/>
      <sheetName val="바닥판"/>
      <sheetName val="실행내က"/>
      <sheetName val="큰다리교깨기"/>
      <sheetName val="최적단면"/>
      <sheetName val="개별직종노임단가(2005.1)"/>
      <sheetName val="PIPE"/>
      <sheetName val="FLANGE"/>
      <sheetName val="VALVE"/>
      <sheetName val="품목"/>
      <sheetName val="직접경비"/>
      <sheetName val="점자블럭산_x0002_"/>
      <sheetName val="000000"/>
      <sheetName val="중기상찠"/>
      <sheetName val="건축일위"/>
      <sheetName val="그라우팅일위"/>
      <sheetName val="9GNG운반"/>
      <sheetName val="conclusion"/>
      <sheetName val="comparables"/>
      <sheetName val="Deduction"/>
      <sheetName val="other"/>
      <sheetName val="결정단가"/>
      <sheetName val="화성태안9공구내역(실행)"/>
      <sheetName val="본체"/>
      <sheetName val="도장"/>
      <sheetName val="소도3교"/>
      <sheetName val="단중표"/>
      <sheetName val="여과지동"/>
      <sheetName val="기초자료"/>
      <sheetName val="A2"/>
      <sheetName val="1공구"/>
      <sheetName val="원가계산서(1공구)"/>
      <sheetName val="부대"/>
      <sheetName val="2-1. 경관조명 내역총괄표"/>
      <sheetName val="각종양식"/>
      <sheetName val="하중계산"/>
      <sheetName val="공사 총괄 내역서"/>
      <sheetName val="직공비"/>
      <sheetName val="정렬"/>
      <sheetName val="PARAMETER"/>
      <sheetName val="LEGEND"/>
      <sheetName val="H PILE수량"/>
      <sheetName val="링크해지용"/>
      <sheetName val="4.2.1 마루높이 검토"/>
      <sheetName val="입출재고현황 (2)"/>
      <sheetName val="구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옹벽"/>
      <sheetName val="기본자료"/>
      <sheetName val="기계설비-물가변동"/>
      <sheetName val="동해title"/>
      <sheetName val="카렌스센터계량기설치공사"/>
      <sheetName val="뚝토공"/>
      <sheetName val="흄관기초"/>
      <sheetName val="평균터파기고(1-2,ASP)"/>
      <sheetName val="내역서(기계)"/>
      <sheetName val="Data&amp;Result"/>
      <sheetName val="날개벽"/>
      <sheetName val="1월요청,실사(운용통보기준)"/>
      <sheetName val="3.바닥판설계"/>
      <sheetName val="1-1합"/>
      <sheetName val="1-1오"/>
      <sheetName val="1-1우"/>
      <sheetName val="ygd1-2"/>
      <sheetName val="ygr1-3"/>
      <sheetName val="ygr1-2"/>
      <sheetName val="ygr1-4"/>
      <sheetName val="1. 설계조건 2.단면가정 3. 하중계산"/>
      <sheetName val="FJ단가"/>
      <sheetName val="7.지층별제원"/>
      <sheetName val="매매"/>
      <sheetName val="마장"/>
      <sheetName val="1000 DB구축 부표"/>
      <sheetName val="Baby일위대가"/>
      <sheetName val="보차도경계석수량"/>
      <sheetName val="A-8 PD(도로중앙)"/>
      <sheetName val="암거단위-1련"/>
      <sheetName val="ɬ_x0000_栀㞠_x0000__x0000_Ā_x0000_윈월"/>
      <sheetName val="수안보-M쁂㞔 "/>
      <sheetName val="조도계산서 (도서)"/>
      <sheetName val="2005(공무2)"/>
      <sheetName val="토공개요"/>
      <sheetName val="토공(1)"/>
      <sheetName val="공용시설내역"/>
      <sheetName val="96정변2"/>
      <sheetName val="Front"/>
      <sheetName val="견적서"/>
      <sheetName val="원가&amp;하도급원가"/>
      <sheetName val="참고자료"/>
      <sheetName val="설계총괄표"/>
      <sheetName val="수문일1"/>
      <sheetName val="종배수단위_CON기초"/>
      <sheetName val="접속도로1"/>
      <sheetName val="옹벽1"/>
      <sheetName val="내역서(기성청구)"/>
      <sheetName val="약품설비"/>
      <sheetName val="건축명"/>
      <sheetName val="기계명"/>
      <sheetName val="전기명"/>
      <sheetName val="토목명"/>
      <sheetName val="암거 제원표-1단계"/>
      <sheetName val="장척총괄"/>
      <sheetName val="보온자재단가표"/>
      <sheetName val="냉천부속동"/>
      <sheetName val="환율"/>
      <sheetName val="기집"/>
      <sheetName val="DATA2"/>
      <sheetName val="종배수관면벽신"/>
      <sheetName val="가격조사서"/>
      <sheetName val="직재"/>
      <sheetName val="초"/>
      <sheetName val="RangeObject"/>
      <sheetName val="단위량당중기"/>
      <sheetName val="단가대비"/>
      <sheetName val="자재집게표 "/>
      <sheetName val="교육종류"/>
      <sheetName val="EQT-ESTN"/>
      <sheetName val="6공구(당초)"/>
      <sheetName val="총괄"/>
      <sheetName val="U-TYPE(1)"/>
      <sheetName val="집계"/>
      <sheetName val="기계경비시간당손료목록"/>
      <sheetName val="설계명세서-2"/>
      <sheetName val="CABdata"/>
      <sheetName val="주현(해보)"/>
      <sheetName val="주현(영광)"/>
      <sheetName val="지진시"/>
      <sheetName val="기종별 합계"/>
      <sheetName val="옥외등신설"/>
      <sheetName val="저케CV22신설"/>
      <sheetName val="저케CV38신설"/>
      <sheetName val="저케CV8신설"/>
      <sheetName val="접지3종"/>
      <sheetName val="재료단가"/>
      <sheetName val="횡배수관토공수량"/>
      <sheetName val="설계예산"/>
      <sheetName val="계산중"/>
      <sheetName val="슬래브1"/>
      <sheetName val="3.바닥판  "/>
      <sheetName val="교대시점"/>
      <sheetName val="3지구단위"/>
      <sheetName val="단가 (2)"/>
      <sheetName val="원가계산하도"/>
      <sheetName val="상계견적"/>
      <sheetName val="업무량"/>
      <sheetName val="2.가정단면"/>
      <sheetName val="치수표"/>
      <sheetName val="계획금액"/>
      <sheetName val="장비사양"/>
      <sheetName val="변수"/>
      <sheetName val="LOPCALC"/>
      <sheetName val="공내역"/>
      <sheetName val="1-최종안"/>
      <sheetName val="사업분석-분양가결정"/>
      <sheetName val="입력DATA"/>
      <sheetName val="주공 갑지"/>
      <sheetName val="SAMPLE!"/>
      <sheetName val="일위_파일"/>
      <sheetName val="설비동거푸집"/>
      <sheetName val="설비동기타"/>
      <sheetName val="당초내역서"/>
      <sheetName val="토공A"/>
      <sheetName val="날개수량1.5"/>
      <sheetName val="CRUDE RE-bar"/>
      <sheetName val="crude.SLAB RE-bar"/>
      <sheetName val="와동25-3(변경)"/>
      <sheetName val="제경비최종"/>
      <sheetName val="piping"/>
      <sheetName val="내역서 제출"/>
      <sheetName val="VST재료산출"/>
      <sheetName val="UBC(WIND)"/>
      <sheetName val="아파트"/>
      <sheetName val="투찰추정"/>
      <sheetName val="001"/>
      <sheetName val="Pjny"/>
      <sheetName val="SVF715"/>
      <sheetName val="하수관로 포장철거 및 복구 자재 집계표 "/>
      <sheetName val="내역총괄"/>
      <sheetName val="A1"/>
      <sheetName val="3.골재원검토의견서 갑지"/>
      <sheetName val="견적서을"/>
      <sheetName val="제경비율"/>
      <sheetName val="특별교실"/>
      <sheetName val="FOOTING단면력"/>
      <sheetName val="신길1동"/>
      <sheetName val="부하놬졣/_x0000_"/>
      <sheetName val="부하⢬⌴　"/>
      <sheetName val="공무2과"/>
      <sheetName val="공정표첨부"/>
      <sheetName val="거래처등록"/>
      <sheetName val="공사명등록"/>
      <sheetName val="은행코드"/>
      <sheetName val="SLA_x0002_"/>
      <sheetName val="설계서(7)"/>
      <sheetName val="200"/>
      <sheetName val="산출집계"/>
      <sheetName val="1. 조명내역서(조명설치)"/>
      <sheetName val="2. 조명내역서(조명자재)"/>
      <sheetName val="일위대가집계표"/>
      <sheetName val="갑지(추정)"/>
      <sheetName val="이중벽PE관치수표"/>
      <sheetName val="일반토공견적"/>
      <sheetName val="5.지반반력계수"/>
      <sheetName val="노임단가(2008_x0000__x0000_畸"/>
      <sheetName val="3.하중산정4.지耀⦓"/>
      <sheetName val="시설물기초"/>
      <sheetName val="pier-1"/>
      <sheetName val="관람데ԯ_x0000_"/>
      <sheetName val="관람데뀀轔"/>
      <sheetName val="SLAB&quot;1P"/>
      <sheetName val="SLAB&quot;1_x0000_"/>
      <sheetName val="공사일위대가"/>
      <sheetName val="변경집계표"/>
      <sheetName val="별표 "/>
      <sheetName val="과천MAIN"/>
      <sheetName val="참조(2)"/>
      <sheetName val="참조"/>
      <sheetName val="자재단가비교표"/>
      <sheetName val="1안"/>
      <sheetName val="수압시_x0000__x0000__x0005_"/>
      <sheetName val="제출내역 (2)"/>
      <sheetName val="통합"/>
      <sheetName val="노임단가(2008.상)"/>
      <sheetName val="cable-data"/>
      <sheetName val="금속및금속창호"/>
      <sheetName val="archi(본사)"/>
      <sheetName val="UNIT"/>
      <sheetName val="SIL98"/>
      <sheetName val="2000.11월설계내역"/>
      <sheetName val="5지구단위"/>
      <sheetName val="21301동"/>
      <sheetName val="입상내역"/>
      <sheetName val="일위대가-2"/>
      <sheetName val="일위대가-1"/>
      <sheetName val="부재치수입력"/>
      <sheetName val="࠶IĂ"/>
      <sheetName val="SP_x0000__x0000_"/>
      <sheetName val="L형옹벽단위수량(35)"/>
      <sheetName val="역사이펀평균높이"/>
      <sheetName val="FAB별"/>
      <sheetName val="직영2"/>
      <sheetName val="계약요청"/>
      <sheetName val="경비_원본"/>
      <sheetName val="PVC접합개소__x0005__x0000__x0000_"/>
      <sheetName val="PVC접합개소_懸_x0013_颙〒"/>
      <sheetName val="PVC접합개소_颙〒_x0005__x0000_"/>
      <sheetName val="장비경비"/>
      <sheetName val="노임단가(2009_상)"/>
      <sheetName val="10_1_중기기초단가"/>
      <sheetName val="2000,9월_일위"/>
      <sheetName val="날개벽수량표"/>
      <sheetName val="일위대가목록"/>
      <sheetName val="setup"/>
      <sheetName val="차선도색수량집계"/>
      <sheetName val="참고"/>
      <sheetName val="암거단위"/>
      <sheetName val="횡 연장"/>
      <sheetName val="시멘트,모래집계"/>
      <sheetName val="(포장)BOQ-실적공사"/>
      <sheetName val="3.하중계산"/>
      <sheetName val="상호 및 계좌정보 정리건"/>
      <sheetName val="산출기준 (2)"/>
      <sheetName val="입력자료"/>
      <sheetName val="Macro(전선)"/>
      <sheetName val="COA-17"/>
      <sheetName val="C-18"/>
      <sheetName val="고양리"/>
      <sheetName val="삼곡리"/>
      <sheetName val="영천리"/>
      <sheetName val="4.2유효폭의 계산"/>
      <sheetName val="시중노임단가"/>
      <sheetName val="소방"/>
      <sheetName val="4.말뚝설계"/>
      <sheetName val="연결관연장산출"/>
      <sheetName val="이름표"/>
      <sheetName val="조사자료"/>
      <sheetName val="수주현황2월"/>
      <sheetName val="영업총괄"/>
      <sheetName val="영업권1114"/>
      <sheetName val="포설list원본"/>
      <sheetName val="중기내역"/>
      <sheetName val="SILICATE"/>
      <sheetName val="정보"/>
      <sheetName val="danga"/>
      <sheetName val="개별지가"/>
      <sheetName val="주빔의 설계"/>
      <sheetName val="밸브설치"/>
      <sheetName val="일반전기"/>
      <sheetName val="00상노임"/>
      <sheetName val="계측제어설비"/>
      <sheetName val="계장_품셈표"/>
      <sheetName val="노임단가_(2)"/>
      <sheetName val="2000양배"/>
      <sheetName val="실행"/>
      <sheetName val="다곡2교"/>
      <sheetName val="공사요율산출표"/>
      <sheetName val="내#일산설치"/>
      <sheetName val="C3"/>
      <sheetName val="통계연보"/>
      <sheetName val="도록겼계조서"/>
      <sheetName val="노임,재료비"/>
      <sheetName val="하천제원"/>
      <sheetName val="최종계약서"/>
      <sheetName val="GRACE"/>
      <sheetName val="토지사정조서"/>
      <sheetName val="안산기계장치"/>
      <sheetName val="건물"/>
      <sheetName val="TABLE01"/>
      <sheetName val="현장경비"/>
      <sheetName val="노임단가자료"/>
      <sheetName val="공정계획(내부계획25%,내부w.f)"/>
      <sheetName val="pvc vent"/>
      <sheetName val="내역서적용수량 (지방도893)"/>
      <sheetName val="설계가"/>
      <sheetName val="96노임기준"/>
      <sheetName val="99총공사내역서"/>
      <sheetName val="RPF_일반수량(35m)"/>
      <sheetName val="지질조사"/>
      <sheetName val="M-MG1"/>
      <sheetName val="사다리"/>
      <sheetName val="총괄설계내역서"/>
      <sheetName val="임금단가"/>
      <sheetName val="토공(완충)"/>
      <sheetName val="EJ"/>
      <sheetName val="COST"/>
      <sheetName val="상수도토공집계표"/>
      <sheetName val="내역서-2"/>
      <sheetName val="기둥(하중)"/>
      <sheetName val="식재가격"/>
      <sheetName val="식재총괄"/>
      <sheetName val="진접"/>
      <sheetName val="●수량(침구보관창고-21평)"/>
      <sheetName val="bi"/>
      <sheetName val="MBR9"/>
      <sheetName val="단가조사-1"/>
      <sheetName val="단가조사-2"/>
      <sheetName val="발주내역서"/>
      <sheetName val="대공종"/>
      <sheetName val="단면치수"/>
      <sheetName val="2001년계약내력출력분"/>
      <sheetName val="1차기성분내력"/>
      <sheetName val="현장"/>
      <sheetName val="I一般比"/>
      <sheetName val="신고분기설정참고"/>
      <sheetName val="거래처자료등록"/>
      <sheetName val="사  업  비  수  지  예  산  서"/>
      <sheetName val="사진첩"/>
      <sheetName val="일위합"/>
      <sheetName val="중기사"/>
      <sheetName val="기계경"/>
      <sheetName val="노임단"/>
      <sheetName val="장비단"/>
      <sheetName val="자재단"/>
      <sheetName val="기계합"/>
      <sheetName val="상 부"/>
      <sheetName val="파이프류"/>
      <sheetName val="상부수량(1)"/>
      <sheetName val="횡배수관"/>
      <sheetName val="형식 - 1-2-3"/>
      <sheetName val="원가계산서 (2)"/>
      <sheetName val="공종별집계표"/>
      <sheetName val="공종별내역서"/>
      <sheetName val="중기단가목록"/>
      <sheetName val="중기단가산출서"/>
      <sheetName val="수량산출서"/>
      <sheetName val="교량전기"/>
      <sheetName val="시설일위"/>
      <sheetName val="POOM_MOTO2"/>
      <sheetName val="TYPE-B 평균H"/>
      <sheetName val="2000전체분"/>
      <sheetName val="1_설계조건"/>
      <sheetName val="5_소재"/>
      <sheetName val="Sheet3_(2)"/>
      <sheetName val="chart_update"/>
      <sheetName val="5_배수관로"/>
      <sheetName val="3_2_3차처리시설"/>
      <sheetName val="D-3109"/>
      <sheetName val="준공평가"/>
      <sheetName val="해외(원화)"/>
      <sheetName val="대우단가(풍산)"/>
      <sheetName val="MEXICO-C"/>
      <sheetName val="guard(mac)_x0000__x0000__x0000__x0000__x0000__x0000__x0000__x0000__x0000__x0009__x0000_㣬ǚ_x0000__x0004__x0000__x0000__x0000__x0000__x0000__x0000_"/>
      <sheetName val="단가조사서 (2)"/>
      <sheetName val="예총"/>
      <sheetName val="원수조 거푸집"/>
      <sheetName val="원수조 기타"/>
      <sheetName val="재료집계"/>
      <sheetName val="산근1,2"/>
      <sheetName val="gvl"/>
      <sheetName val="당초계약"/>
      <sheetName val="등록자료"/>
      <sheetName val="산근1(인건비)"/>
      <sheetName val="TIE-IN"/>
      <sheetName val="견적서-을지"/>
      <sheetName val="전기공사"/>
      <sheetName val="교각(P1)수량"/>
      <sheetName val="시점부교대"/>
      <sheetName val="MYUN(MAC)"/>
      <sheetName val="견적사양비교표"/>
      <sheetName val="제수변수량"/>
      <sheetName val="공기변수량"/>
      <sheetName val="일위대가(목록)"/>
      <sheetName val="산근(목록)"/>
      <sheetName val="이형관중량"/>
      <sheetName val="도장수량(하1)"/>
      <sheetName val="4.장비손료"/>
      <sheetName val="토 적 표"/>
      <sheetName val="표층포설및다짐"/>
      <sheetName val="현장관리비"/>
      <sheetName val="콘_재료분리(1)"/>
      <sheetName val="입력자료(노무비)"/>
      <sheetName val="유입량"/>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Control"/>
      <sheetName val="분석투자 내역(광명)"/>
      <sheetName val="단 box"/>
      <sheetName val="토사(PE_x0009_"/>
      <sheetName val="1호맨홀자연토공"/>
      <sheetName val="투입집계표"/>
      <sheetName val="횡배수관설치현황"/>
      <sheetName val="국민연금표"/>
      <sheetName val="옹벽철근"/>
      <sheetName val="SOR纘$헾"/>
      <sheetName val="일반수량집계표"/>
      <sheetName val="총재료집계(보)"/>
      <sheetName val="TANK견적대지"/>
      <sheetName val="경유"/>
      <sheetName val="휘발유"/>
      <sheetName val="골조시행"/>
      <sheetName val="다이꾸"/>
      <sheetName val="COMPRESSOR"/>
      <sheetName val="전기산출"/>
      <sheetName val="S-F4301"/>
      <sheetName val="activity"/>
      <sheetName val="SEISMIC"/>
      <sheetName val="Turki"/>
      <sheetName val="steel data sheet"/>
      <sheetName val="인월수표"/>
      <sheetName val="잡철물"/>
      <sheetName val="1.취수장"/>
      <sheetName val="현장관리비 산출내역"/>
      <sheetName val="전체내역"/>
      <sheetName val="guard(mac)_x0000__x0000__x0000__x0000__x0000__x0000__x0000__x0000__x0000_ _x0000_㣬ǚ_x0000__x0004__x0000__x0000__x0000__x0000__x0000__x0000_"/>
      <sheetName val="LOAD-46"/>
      <sheetName val="호표"/>
      <sheetName val="구간산출"/>
      <sheetName val="Preli"/>
      <sheetName val="Project Management"/>
      <sheetName val="총괄서"/>
      <sheetName val="기성공제요청서"/>
      <sheetName val="단가산출서1"/>
      <sheetName val="신천3호용수로"/>
      <sheetName val="CC16-내역서"/>
      <sheetName val="내역(한신APT)"/>
      <sheetName val="스케즐"/>
      <sheetName val="인사자료총집계"/>
      <sheetName val="화재 탐지 설비"/>
      <sheetName val="할증 "/>
      <sheetName val="D-623D"/>
      <sheetName val="BQ"/>
      <sheetName val="덕전리"/>
      <sheetName val="빙장비사양"/>
      <sheetName val="참조M"/>
      <sheetName val="제직재"/>
      <sheetName val="설직재-1"/>
      <sheetName val="제-노임"/>
      <sheetName val="Sheet3"/>
      <sheetName val="45,46"/>
      <sheetName val="화설내"/>
      <sheetName val="4)유동표"/>
      <sheetName val="환경일위대가"/>
      <sheetName val="표지 (2)"/>
      <sheetName val="조내역"/>
      <sheetName val="물량집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1호토공"/>
      <sheetName val="대가수량"/>
      <sheetName val="2@ BOX"/>
      <sheetName val="이형관재료표(A-L)"/>
      <sheetName val="장비단가(010427)"/>
      <sheetName val="9811"/>
      <sheetName val="BEND LOSS"/>
      <sheetName val="적정심사"/>
      <sheetName val="지장물닑⿬_x0005_"/>
      <sheetName val="각형맨홀"/>
      <sheetName val="SULKEA"/>
      <sheetName val="보차_x0002__x0000_рY_x0000__x0000__x0001_"/>
      <sheetName val="PRESS공사(을)"/>
      <sheetName val="해외"/>
      <sheetName val="부경대총괄내역서"/>
      <sheetName val="부대공자재집계표"/>
      <sheetName val="단가산출목록표"/>
      <sheetName val="1호철근량"/>
      <sheetName val="06 일위대가목록"/>
      <sheetName val="토적계산"/>
      <sheetName val="중기"/>
      <sheetName val="종배수관면벽구"/>
      <sheetName val="광산내역"/>
      <sheetName val="특수기호강도거푸집"/>
      <sheetName val="기계공사"/>
      <sheetName val="2000노임기준"/>
      <sheetName val="식재일위대가"/>
      <sheetName val="환경평가"/>
      <sheetName val="인구"/>
      <sheetName val="세부내역(직접인건비)"/>
      <sheetName val="세부내역(직접경비)"/>
      <sheetName val="관일"/>
      <sheetName val="일반수량총괄집계"/>
      <sheetName val="노원열병합  건축공사기성내역서"/>
      <sheetName val="하수BOX이설"/>
      <sheetName val="개거(철근,콘크리트)"/>
      <sheetName val="설비동-불인산저장欀"/>
      <sheetName val="에너지요금"/>
      <sheetName val="총수량집계표"/>
      <sheetName val="설비동-불인산저장焀"/>
      <sheetName val="노임이"/>
      <sheetName val="보정계수산정(1)"/>
      <sheetName val="보정계수산정(2)"/>
      <sheetName val="보정계수산정(3)"/>
      <sheetName val="저"/>
      <sheetName val="NOMUBI"/>
      <sheetName val="sw1"/>
      <sheetName val="대림경상68억"/>
      <sheetName val="본사업"/>
      <sheetName val="토공총괄표"/>
      <sheetName val="8-2.수량산출서_중형"/>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발주설계서(당초)"/>
      <sheetName val="제경비"/>
      <sheetName val="총집계표"/>
      <sheetName val="대3류 "/>
      <sheetName val="직영(직영)"/>
      <sheetName val="정화조"/>
      <sheetName val="A4"/>
      <sheetName val="수수료율표"/>
      <sheetName val="본공사"/>
      <sheetName val="J直材4"/>
      <sheetName val="단가산출1"/>
      <sheetName val="단락전류-A"/>
      <sheetName val="철거현황"/>
      <sheetName val="기초일위"/>
      <sheetName val="식재일위"/>
      <sheetName val="내역서 "/>
      <sheetName val="방호벽"/>
      <sheetName val="낙석방지책"/>
      <sheetName val="3CHBDC"/>
      <sheetName val="0226"/>
      <sheetName val="건설기계"/>
      <sheetName val="기초자재"/>
      <sheetName val="제수"/>
      <sheetName val="시멘트,모래,자갈 및 골재산출표1"/>
      <sheetName val="2선재"/>
      <sheetName val="작성방법"/>
      <sheetName val="106C0300"/>
      <sheetName val="노임자재단가"/>
      <sheetName val="일위대가모듈"/>
      <sheetName val="수량산출A"/>
      <sheetName val="산출근거(가설_x0005__x0000__x0000__x0000__x0000_园"/>
      <sheetName val="부안일위"/>
      <sheetName val="우수공,맨홀,집수정"/>
      <sheetName val="1ESC내역"/>
      <sheetName val="규준틀"/>
      <sheetName val="공사원가계산"/>
      <sheetName val="[고양관재.XLS]부하놬졣/_x0000_"/>
      <sheetName val="백호׉_x0000_缀"/>
      <sheetName val="교대(A塀/墌/多"/>
      <sheetName val="중기기초자료"/>
      <sheetName val="기초자료입橂"/>
      <sheetName val="공주-교대(A1)"/>
      <sheetName val="1SPAN"/>
      <sheetName val="30집계표"/>
      <sheetName val="오정환"/>
      <sheetName val="Items Listings"/>
      <sheetName val="예정(3)"/>
      <sheetName val="고가수조"/>
      <sheetName val="연습"/>
      <sheetName val="공구원가계산"/>
      <sheetName val="절대건들지마시오"/>
      <sheetName val="내역표지"/>
      <sheetName val="기성내역서표지"/>
      <sheetName val="1단계"/>
      <sheetName val="투찰금액"/>
      <sheetName val="횡배수관집현황(2공구)"/>
      <sheetName val="장비일위대가2002상"/>
      <sheetName val="기계내역서"/>
      <sheetName val="직관 수량산출"/>
      <sheetName val="1차 내역서"/>
      <sheetName val="노무비(DB)"/>
      <sheetName val="산출및내역"/>
      <sheetName val="집수정"/>
      <sheetName val="Macro3"/>
      <sheetName val="anchor"/>
      <sheetName val="복공및주형(수직)"/>
      <sheetName val="교량공"/>
      <sheetName val="적용노임"/>
      <sheetName val="일반자재"/>
      <sheetName val="조명율"/>
      <sheetName val="가로등"/>
      <sheetName val="견적시담(송포2공구)"/>
      <sheetName val="L형측구단위수량"/>
      <sheetName val="L형측구연장조서"/>
      <sheetName val="도로경계블럭단위수량"/>
      <sheetName val="도로경계블럭단위토공"/>
      <sheetName val="노단"/>
      <sheetName val="단산"/>
      <sheetName val="명세"/>
      <sheetName val="일대"/>
      <sheetName val="현관"/>
      <sheetName val="맨홀"/>
      <sheetName val="부대공수량산출"/>
      <sheetName val="산출근거(가설도로__x0007__x0000_Ԁ_x0000_怀鍶"/>
      <sheetName val="장비"/>
      <sheetName val="포장공제집계"/>
      <sheetName val="총괄표 "/>
      <sheetName val="000 단가"/>
      <sheetName val="건축집계"/>
      <sheetName val="목재동바리"/>
      <sheetName val="도로횡단-D300"/>
      <sheetName val="산출근거(가설도로_유_x0010__x0000_ఀ"/>
      <sheetName val="일위대가︀ᇕ԰"/>
      <sheetName val="일위대가ﻎᇕ԰"/>
      <sheetName val="[고양관재.XLS][고양관재.XLS]부하놬졣/_x0000_"/>
      <sheetName val="물량표"/>
      <sheetName val="EQ"/>
      <sheetName val="STORAGE"/>
      <sheetName val="몰탈재료산출"/>
      <sheetName val="가압장(토목)"/>
      <sheetName val="BSD (2)"/>
      <sheetName val="물집"/>
      <sheetName val="공사비집계"/>
      <sheetName val="b_ba㰀숦뀂"/>
      <sheetName val="b_baꜹ저"/>
      <sheetName val="DESIGN(77C-102A)-2"/>
      <sheetName val="DESIGN CRETERIA"/>
      <sheetName val="계산서"/>
      <sheetName val="DESIGN_CRETERIA"/>
      <sheetName val="일위대가_"/>
      <sheetName val="8_PILE__(돌출)"/>
      <sheetName val="Cost_bd-&quot;A&quot;"/>
      <sheetName val="중기조종사_단위단가"/>
      <sheetName val="아파트_내역"/>
      <sheetName val="6-1__관개량조서"/>
      <sheetName val="BATCH"/>
      <sheetName val="동원인원"/>
      <sheetName val="Q&amp;pl-V"/>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9902"/>
      <sheetName val="0.단가"/>
      <sheetName val="cpm챠트"/>
      <sheetName val="IMPEADENCE MAP 취수장"/>
      <sheetName val="2.재료비"/>
      <sheetName val="12.보오링"/>
      <sheetName val="18.공내수압탄성자연"/>
      <sheetName val="구조물공집계"/>
      <sheetName val="일위대가표 (2)"/>
      <sheetName val="고양관재.XLS"/>
      <sheetName val="대가표(품셈)"/>
      <sheetName val="CAT_5"/>
      <sheetName val="인부신상자료"/>
      <sheetName val="공문"/>
      <sheetName val="맨홀토공수량"/>
      <sheetName val="C &amp; G RHS"/>
      <sheetName val="유동표"/>
      <sheetName val="철집"/>
      <sheetName val="점검총괄"/>
      <sheetName val="수량산출서 (2)"/>
      <sheetName val="연약지반처리공_(장기주차장)_131007).xlsx"/>
      <sheetName val="5.1 단가비교표(분전반)"/>
      <sheetName val="5.2 단가비교표(CCTV, 방송, 주차관제, 타워폴)"/>
      <sheetName val="3. 단위내역목록"/>
      <sheetName val="6. 인건비"/>
      <sheetName val="(입력)동배치"/>
      <sheetName val="11-2.아파트내역"/>
      <sheetName val="손익분기점 데이터"/>
      <sheetName val="단가산출서(기계)"/>
      <sheetName val="안전보건교육"/>
      <sheetName val="산수배수"/>
      <sheetName val="포_x0000__x0000_"/>
      <sheetName val="actua_x0000_"/>
      <sheetName val="actua"/>
      <sheetName val="actua@"/>
      <sheetName val="BACK DATA"/>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옹벽기초자료"/>
      <sheetName val="현황산출서"/>
      <sheetName val="용산3(영광)"/>
      <sheetName val="인제내역"/>
      <sheetName val="변경총괄지(1)"/>
      <sheetName val="교통대책내역"/>
      <sheetName val="BREAKDOWN(철거설치)"/>
      <sheetName val="월별수입"/>
      <sheetName val="기술자료 (광화문)"/>
      <sheetName val="견"/>
      <sheetName val="수량3"/>
      <sheetName val="소방일위 "/>
      <sheetName val="시멘트 및 골재량산출"/>
      <sheetName val="본사공가현황"/>
      <sheetName val="POL6차-PIPING"/>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하남내역"/>
      <sheetName val="기자재단가조사서"/>
      <sheetName val="신규노무비"/>
      <sheetName val="토적기초자료"/>
      <sheetName val="안정성검토"/>
      <sheetName val="변경원가서갑"/>
      <sheetName val="전기내역1"/>
      <sheetName val="도수로현황"/>
      <sheetName val="관구보호몰탈"/>
      <sheetName val="대상공사(조달청)"/>
      <sheetName val="자료(통합)"/>
      <sheetName val="소업1교"/>
      <sheetName val="단면제원"/>
      <sheetName val="3.설계예산내역서(예산서)"/>
      <sheetName val="2.예정공정표"/>
      <sheetName val="1.2.1 마루높이결정"/>
      <sheetName val="9509"/>
      <sheetName val="유치원내역"/>
      <sheetName val="견적조건"/>
      <sheetName val="재집"/>
      <sheetName val="범례표"/>
      <sheetName val="조달청적격심사"/>
      <sheetName val="교각별수량"/>
      <sheetName val="금전출납"/>
      <sheetName val="직영명부"/>
      <sheetName val="편입용지조서"/>
      <sheetName val="최민영집계25"/>
      <sheetName val="_고양관재.XLSŝ보차도경계석집계표(종)"/>
      <sheetName val="보도단위수량"/>
      <sheetName val="노임단가(2008"/>
      <sheetName val="수압시"/>
      <sheetName val="Excel"/>
      <sheetName val="NAI"/>
      <sheetName val="20관리비율"/>
      <sheetName val="삼태곡(B)함개소별수량"/>
      <sheetName val="BOX 본체"/>
      <sheetName val="램프"/>
      <sheetName val="현금"/>
      <sheetName val="구분자"/>
      <sheetName val="간접"/>
      <sheetName val="공통비"/>
      <sheetName val="포장수량집계"/>
      <sheetName val="중기솔뇨"/>
      <sheetName val="역T형단위수량"/>
      <sheetName val="주요설비계산"/>
      <sheetName val="IW-LIST"/>
      <sheetName val="5CHBDC"/>
      <sheetName val="총공사비집계표"/>
      <sheetName val="역T형옹벽(3.0)"/>
      <sheetName val="집수A"/>
      <sheetName val="SITE-E"/>
      <sheetName val="직접비"/>
      <sheetName val="개비온_x0000__x0000_"/>
      <sheetName val="기성청구서"/>
      <sheetName val="기성고조서"/>
      <sheetName val="기성청구서-2"/>
      <sheetName val="통장사본"/>
      <sheetName val="표  지"/>
      <sheetName val="단가및재료_x0000_"/>
      <sheetName val="임시정보시트"/>
      <sheetName val="기술부 VENDOR LIST"/>
      <sheetName val="단가 "/>
      <sheetName val="횡배위치"/>
      <sheetName val="도대하도변경최종정산조경"/>
      <sheetName val="경비비목코드"/>
      <sheetName val="내역금액적용"/>
      <sheetName val="노무비비목코드"/>
      <sheetName val="비목코드"/>
      <sheetName val="교대(A_x0005__x0000__x0000__x0000_"/>
      <sheetName val="교대(A닑"/>
      <sheetName val="TH VL, NC, DDHT Thanhphuoc"/>
      <sheetName val="인원01"/>
      <sheetName val="설계변경총괄표(계산식)"/>
      <sheetName val="골재"/>
      <sheetName val="시점교대"/>
      <sheetName val="아파트堀Ꮕ︀"/>
      <sheetName val="본부별매출"/>
      <sheetName val="절대지우지말것"/>
      <sheetName val="수수료산출용"/>
      <sheetName val="상가매매0115"/>
      <sheetName val="상가임대0115"/>
      <sheetName val="지장물조서"/>
      <sheetName val="토지조서"/>
      <sheetName val="물건조서"/>
      <sheetName val="가로등기초"/>
      <sheetName val="옥룡잡비"/>
      <sheetName val="조도계산"/>
      <sheetName val="당초"/>
      <sheetName val="보차도경계석집계恜Ⅎᘀ霏"/>
      <sheetName val="INPUTDATA"/>
      <sheetName val="rate"/>
      <sheetName val="401"/>
      <sheetName val="수지"/>
      <sheetName val="편입조서"/>
      <sheetName val="시멘트"/>
      <sheetName val="Assumptions"/>
      <sheetName val="50"/>
      <sheetName val="인수공규격"/>
      <sheetName val="新철폐복2"/>
      <sheetName val="新철폐복3"/>
      <sheetName val="차선도색현황"/>
      <sheetName val="Price List"/>
      <sheetName val="A 견적"/>
      <sheetName val="수량-양식"/>
      <sheetName val="좌측"/>
      <sheetName val="참조-(1)"/>
      <sheetName val="토공1"/>
      <sheetName val="토공2"/>
      <sheetName val="구조물토공1"/>
      <sheetName val="토공3"/>
      <sheetName val="일위대가집계"/>
      <sheetName val="2-2직관자재산출서-A-LINE"/>
      <sheetName val="관급자재단가내역"/>
      <sheetName val="확정실적"/>
      <sheetName val="보할공정"/>
      <sheetName val="일위대가(1)"/>
      <sheetName val="U형측구"/>
      <sheetName val="2.단면가정"/>
      <sheetName val="3"/>
      <sheetName val="단가설계"/>
      <sheetName val="신표지1"/>
      <sheetName val="수량蕈&lt;헾"/>
      <sheetName val="TNHCHINH"/>
      <sheetName val="매쌈適/"/>
      <sheetName val="매쌋蹩/"/>
      <sheetName val="양촌면도평리"/>
      <sheetName val="공종단가"/>
      <sheetName val="일위대가Ⴐ_x0000_倀椨"/>
      <sheetName val="일위대가Ⴐ"/>
      <sheetName val="교대(A_x0010_"/>
      <sheetName val="일위대가ვ_x0000_䀀衼"/>
      <sheetName val="[고양관재.XLS]교대(A塀/墌/多"/>
      <sheetName val="공사설계"/>
      <sheetName val="교대(A헾⾅_x0005__x0000_"/>
      <sheetName val="교대(A苘.茜.헾"/>
      <sheetName val="교대(A興_x0017_艌_x0017_헾"/>
      <sheetName val="미결사항"/>
      <sheetName val="교대(A賠ͅ峕ħ㉈"/>
      <sheetName val="교대(A賠ͅ峕ħ⬘"/>
      <sheetName val="참조 (2)"/>
      <sheetName val="3차공사비요약"/>
      <sheetName val="용산1(해보)"/>
      <sheetName val="토공수량산출"/>
      <sheetName val="토적계산서"/>
      <sheetName val="간접1"/>
      <sheetName val="CAB_OD"/>
      <sheetName val="호남2"/>
      <sheetName val="수량명세서"/>
      <sheetName val="80이상"/>
      <sheetName val="공사내역"/>
      <sheetName val="철거폐쇄현황"/>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이형관"/>
      <sheetName val="타기관"/>
      <sheetName val="General Data"/>
      <sheetName val="자재운반단가일람표"/>
      <sheetName val="수식변수"/>
      <sheetName val="TRE TABLE"/>
      <sheetName val="hp5월가격"/>
      <sheetName val="96.12"/>
      <sheetName val="Template"/>
      <sheetName val="Initial Input Variable"/>
      <sheetName val="지장물"/>
      <sheetName val="명세표"/>
      <sheetName val="평균높이"/>
      <sheetName val="접속슬래브"/>
      <sheetName val="시행후면적"/>
      <sheetName val="수지예산"/>
      <sheetName val="A"/>
      <sheetName val="수로집계"/>
      <sheetName val="영동(棠げ"/>
      <sheetName val="날개벽(좌,우=45도,75도)"/>
      <sheetName val="TARGET"/>
      <sheetName val="총원가.24"/>
      <sheetName val="BCPAB"/>
      <sheetName val="간접재료비산출표-27-30"/>
      <sheetName val="청하배수"/>
      <sheetName val="A(Rev.3)"/>
      <sheetName val="1.2 Staff Schedule"/>
      <sheetName val="TYPE별집계"/>
      <sheetName val="예산M11A"/>
      <sheetName val="Ⅴ-2.공종별내역"/>
      <sheetName val="추천서"/>
      <sheetName val="문학간접"/>
      <sheetName val="실행(1)"/>
      <sheetName val="고부제"/>
      <sheetName val="삼기제"/>
      <sheetName val="원평천상류2차"/>
      <sheetName val="일반하천실시설계용역"/>
      <sheetName val="조촌제"/>
      <sheetName val="용수개거 내역수량집계표"/>
      <sheetName val="발신정보"/>
      <sheetName val="가스"/>
      <sheetName val="광주운남을"/>
      <sheetName val="PAD TR보호대기초"/>
      <sheetName val="원내역"/>
      <sheetName val="내역서2안"/>
      <sheetName val="간접비"/>
      <sheetName val="전체토공집계표"/>
      <sheetName val="관로토공집계표"/>
      <sheetName val="구조물토공집계표"/>
      <sheetName val="시점부맨홀토공"/>
      <sheetName val="종점부맨홀토공"/>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수량총괄"/>
      <sheetName val="actu"/>
      <sheetName val="공사비명세서"/>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Basic"/>
      <sheetName val="부하"/>
      <sheetName val="실행철강_x0000__x0000_"/>
      <sheetName val="남양구조시험동"/>
      <sheetName val="농로수량집계"/>
      <sheetName val="배수설비"/>
      <sheetName val="&lt;목록&gt;"/>
      <sheetName val="기본내용"/>
      <sheetName val="발주처"/>
      <sheetName val="기술자"/>
      <sheetName val="기자재비"/>
      <sheetName val="1_토공蔘_x001a_"/>
      <sheetName val="노㍬ʣ"/>
      <sheetName val="입력정보"/>
      <sheetName val="인건비(10)"/>
      <sheetName val="기안"/>
      <sheetName val="[고양관재.XLS][고양관재.XLS]교대(A塀/墌/多"/>
      <sheetName val="노임단가(인쇄제외)"/>
      <sheetName val="환율및유가"/>
      <sheetName val="암거날개벽재료집계"/>
      <sheetName val="귀래 설계 공내역서"/>
      <sheetName val="인건비예산(정규직)"/>
      <sheetName val="인건비예산(용역)"/>
      <sheetName val="정공공사"/>
      <sheetName val="사급자재"/>
      <sheetName val="가설공사"/>
      <sheetName val="내역아"/>
      <sheetName val="울타리"/>
      <sheetName val="esc"/>
      <sheetName val="내역(전체)"/>
      <sheetName val="3.하중산정4.지_x0010__x0000_"/>
      <sheetName val="제경비요율"/>
      <sheetName val="7_폐기ꮸ⽦"/>
      <sheetName val="가로등 조도계산"/>
      <sheetName val="BOJUNGGM"/>
      <sheetName val="24.보증금"/>
      <sheetName val="급여조견표"/>
      <sheetName val="설계변경 내역서"/>
      <sheetName val="견적내역서"/>
      <sheetName val="품셈총괄표"/>
      <sheetName val="계장공사"/>
      <sheetName val="DHEQSUPT"/>
      <sheetName val="Major"/>
      <sheetName val="허용전류-IEC"/>
      <sheetName val="허용전류-IEC DATA"/>
      <sheetName val="간접비계산"/>
      <sheetName val="투입내역"/>
      <sheetName val="공기압축기실"/>
      <sheetName val="전체제잡비"/>
      <sheetName val="겉표지"/>
      <sheetName val="가정연䊰"/>
      <sheetName val="철근집계표"/>
      <sheetName val="5. 단면설계"/>
      <sheetName val="1 설계 기준"/>
      <sheetName val="FCM"/>
      <sheetName val="노임(1차)"/>
      <sheetName val="맨홀_토공"/>
      <sheetName val="분개내역서 (2000년도 )"/>
      <sheetName val="토적표(1)"/>
      <sheetName val="2021용량계산"/>
      <sheetName val="INPUT-DATA"/>
      <sheetName val="시행예산"/>
      <sheetName val="단면설계"/>
      <sheetName val="진ᦂⰀ"/>
      <sheetName val="C.배수관공"/>
      <sheetName val="포장수량"/>
      <sheetName val="공정량"/>
      <sheetName val="3.하중산정4.지多⾳"/>
      <sheetName val="도로구조공사비"/>
      <sheetName val="3도로"/>
      <sheetName val="공양식"/>
      <sheetName val="b"/>
      <sheetName val="일위대가 (목록)"/>
      <sheetName val="b_ba저︀"/>
      <sheetName val="b_ba栀퍿가"/>
      <sheetName val="b_ba堀꾅︀"/>
      <sheetName val="b_ba䣑侀谀"/>
      <sheetName val="b_ba䠀侀谀"/>
      <sheetName val="송라터널총괄"/>
      <sheetName val="FAB_I"/>
      <sheetName val="3.하중"/>
      <sheetName val="고재중량"/>
      <sheetName val="1_토총2"/>
      <sheetName val="2_관로집2"/>
      <sheetName val="3_구조물집계2"/>
      <sheetName val="4_포장공2"/>
      <sheetName val="5_부대공2"/>
      <sheetName val="6_주요자재대2"/>
      <sheetName val="7_폐기물2"/>
      <sheetName val="단가적용"/>
      <sheetName val="가. 노임단가"/>
      <sheetName val="단가기준"/>
      <sheetName val="지주목시비량산출서"/>
      <sheetName val="내역을"/>
      <sheetName val="재료"/>
      <sheetName val="설치자재"/>
      <sheetName val="CON포장수량"/>
      <sheetName val="CONUNIT"/>
      <sheetName val="-15.0"/>
      <sheetName val="철萈"/>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맨홀기준"/>
      <sheetName val="첨부1"/>
      <sheetName val="중噸"/>
      <sheetName val="내역서을턀"/>
      <sheetName val="SELTDATA"/>
      <sheetName val="역T형(H=6.0)_x0005__x0000__x0000_"/>
      <sheetName val="원가계산서 "/>
      <sheetName val="교대(A㏨+䃠ત汿"/>
      <sheetName val="교대(A汿せ_x0000__x0000_净"/>
      <sheetName val="통관-유입(벌어짐)유출턀宲ԯ_x0000_"/>
      <sheetName val="통관-유입(벌어짐)유출ကど尀ど"/>
      <sheetName val="Sheet13"/>
      <sheetName val="Sheet14"/>
      <sheetName val="Sheet9"/>
      <sheetName val="포˘"/>
      <sheetName val="수리계산(2021)"/>
      <sheetName val="REACTION(USD지진시)"/>
      <sheetName val="REACTION(USE평시)"/>
      <sheetName val="특2호부관하천산근"/>
      <sheetName val="산근(PE,300)"/>
      <sheetName val="특2호하천산근"/>
      <sheetName val="집계표1"/>
      <sheetName val="단가(1)"/>
      <sheetName val="TYPE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대가목록"/>
      <sheetName val="인입관수량총괄"/>
      <sheetName val="반중력식옹벽"/>
      <sheetName val="순성토"/>
      <sheetName val="기초안정검토"/>
      <sheetName val="수로접합"/>
      <sheetName val="6.7.8.우물통"/>
      <sheetName val="기계경비집계"/>
      <sheetName val="사유서"/>
      <sheetName val="품셈 "/>
      <sheetName val="PAINT"/>
      <sheetName val="방화도료"/>
      <sheetName val="주민번호"/>
      <sheetName val="교대(A_x0000__x0000_Ā_x0000__x0005_"/>
      <sheetName val="제원입력"/>
      <sheetName val="교대(A_x0000__x0000__x0000__x0000_㊀"/>
      <sheetName val="교대(A_x0000__x0000__x0000__x0000_ㇰ"/>
      <sheetName val="Macro"/>
      <sheetName val="costing_CV"/>
      <sheetName val="costing_ESDV"/>
      <sheetName val="costing_FE"/>
      <sheetName val="costing_Misc"/>
      <sheetName val="costing_MOV"/>
      <sheetName val="costing_Press"/>
      <sheetName val="설계기준 및 하중계산"/>
      <sheetName val="품셈(기초)"/>
      <sheetName val="구확승인"/>
      <sheetName val="합천내역"/>
      <sheetName val="토공산근"/>
      <sheetName val="2. 공원조도"/>
      <sheetName val="경비집계"/>
      <sheetName val="구간공종"/>
      <sheetName val="실행(표지,갑,을)"/>
      <sheetName val="SANBAISU"/>
      <sheetName val="검측서"/>
      <sheetName val="지구단위계획수립(공사수행)"/>
      <sheetName val="본선토공수량산출근거"/>
      <sheetName val="토목공사일반"/>
      <sheetName val="공사비집계표(서해안고속도로)"/>
      <sheetName val="기자재대비표"/>
      <sheetName val="가로등내"/>
      <sheetName val="구룡간선입력"/>
      <sheetName val="98년도 투자현황"/>
      <sheetName val="조경식재굴취"/>
      <sheetName val="조경유지관리"/>
      <sheetName val="인력터파기품"/>
      <sheetName val="컨테이너"/>
      <sheetName val="사진내용 입력"/>
      <sheetName val="실행간접비용"/>
      <sheetName val="대전(세창동)"/>
      <sheetName val="경상직원"/>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인부임"/>
      <sheetName val="갑(전기)"/>
      <sheetName val="아스팔트 포장총괄집계표"/>
      <sheetName val="4지구단위"/>
      <sheetName val="부하LOAD"/>
      <sheetName val="종단계산"/>
      <sheetName val="exoevel"/>
      <sheetName val="내역서(총)"/>
      <sheetName val="ELECTRIC"/>
      <sheetName val="PIPE내역(FCN)"/>
      <sheetName val="동원(3)"/>
      <sheetName val="제조원가(확인)"/>
      <sheetName val="차수"/>
      <sheetName val="관리,부대비"/>
      <sheetName val="가공비"/>
      <sheetName val="Lot1"/>
      <sheetName val="Culvert"/>
      <sheetName val="직원수당"/>
      <sheetName val="간접비내역-1"/>
      <sheetName val="정산서  (2)"/>
      <sheetName val="말뚝물량"/>
      <sheetName val="관기성공.내"/>
      <sheetName val="plan&amp;section of foundation"/>
      <sheetName val="design criteria"/>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BK-6-O-1"/>
      <sheetName val="단위중량표"/>
      <sheetName val="발주서"/>
      <sheetName val="원가계산(2)"/>
      <sheetName val="유림골조"/>
      <sheetName val="대비2"/>
      <sheetName val="99년하반기"/>
      <sheetName val="hvac내역서(제어동)"/>
      <sheetName val="광양방향"/>
      <sheetName val="계산근거"/>
      <sheetName val="중기비"/>
      <sheetName val="수자재단위邰"/>
      <sheetName val="예산M12A"/>
      <sheetName val="총내역서"/>
      <sheetName val="PVC접합개소__x0005_"/>
      <sheetName val="ɬ"/>
      <sheetName val="Sheet3 (2_x0000_"/>
      <sheetName val="hvac(제어동)"/>
      <sheetName val="2002상반기노임기준"/>
      <sheetName val="PI"/>
      <sheetName val="40단가산출_x0000_"/>
      <sheetName val="포장면적산출"/>
      <sheetName val="2경간"/>
      <sheetName val="배수관구체수량(1)"/>
      <sheetName val="민감도"/>
      <sheetName val="변경내역서"/>
      <sheetName val="상행-교대(A1-A2)"/>
      <sheetName val="적용기준"/>
      <sheetName val="주요자재단가"/>
      <sheetName val="운동장 (2)"/>
      <sheetName val="잡철단가대비"/>
      <sheetName val="신규일위대가"/>
      <sheetName val="현황"/>
      <sheetName val="제원.설계조건"/>
      <sheetName val="list"/>
      <sheetName val="현장유지관리비"/>
      <sheetName val="1단계총괄내역서"/>
      <sheetName val="출력용"/>
      <sheetName val="(4-2)열관류값-2"/>
      <sheetName val="기존구조물철거집계계표"/>
      <sheetName val="원계약서"/>
      <sheetName val="타공종포장공제집계표"/>
      <sheetName val="기계내역"/>
      <sheetName val="현장일반사항"/>
      <sheetName val="국공유지및사유지"/>
      <sheetName val="데이터입력"/>
      <sheetName val="로우프"/>
      <sheetName val="나.설계조건"/>
      <sheetName val="도면자료제출일정"/>
      <sheetName val="약전닥트"/>
      <sheetName val="변품8-37"/>
      <sheetName val="일집"/>
      <sheetName val="포장총괄집계표"/>
      <sheetName val="1동조도"/>
      <sheetName val="철근단면적"/>
      <sheetName val="A-5 PD(도로중앙)"/>
      <sheetName val="GI-LIST"/>
      <sheetName val="표준차도부연장집계-ASP"/>
      <sheetName val="보도포장연장조서-표준차도부"/>
      <sheetName val="표준차도부연장조서-ASP"/>
      <sheetName val="고창방향"/>
      <sheetName val="입력값"/>
      <sheetName val="안정검토"/>
      <sheetName val="측구집계"/>
      <sheetName val="suk(mac)"/>
      <sheetName val="철근량"/>
      <sheetName val="11.자재단가"/>
      <sheetName val="투입"/>
      <sheetName val="동관마찰손실표"/>
      <sheetName val="개략"/>
      <sheetName val="입찰결과보고"/>
      <sheetName val="Multi-currency"/>
      <sheetName val="lookup"/>
      <sheetName val="AS"/>
      <sheetName val="WIP"/>
      <sheetName val="자재비산출"/>
      <sheetName val="전문품의"/>
      <sheetName val="자동제어"/>
      <sheetName val="내2"/>
      <sheetName val="1NYS(당)"/>
      <sheetName val="S1"/>
      <sheetName val="0"/>
      <sheetName val="design load"/>
      <sheetName val="working load at the btm ft."/>
      <sheetName val="stability check"/>
      <sheetName val="Proposal"/>
      <sheetName val="배수장공사비명세서"/>
      <sheetName val="소일위대가코드표"/>
      <sheetName val="VXXXXXXX"/>
      <sheetName val="P3"/>
      <sheetName val="안전시설(수ˑ_x0000_"/>
      <sheetName val="내진해석"/>
      <sheetName val="예가표"/>
      <sheetName val="노임단가(2010"/>
      <sheetName val="양수장내역"/>
      <sheetName val="내촌육교방음벽수량집계표"/>
      <sheetName val="5.공종별예산내역서"/>
      <sheetName val="ADM-VP-01"/>
      <sheetName val="6,000"/>
      <sheetName val="단 부"/>
      <sheetName val="차드1"/>
      <sheetName val="산출서양식01"/>
      <sheetName val="도로토적"/>
      <sheetName val="당정동경상이수"/>
      <sheetName val="당정동공통이수"/>
      <sheetName val="배수및구조물공1"/>
      <sheetName val="Exchange Rate"/>
      <sheetName val="품의서(TL)"/>
      <sheetName val="비용"/>
      <sheetName val="하조서"/>
      <sheetName val="(C)원내역"/>
      <sheetName val="マージン"/>
      <sheetName val="평면도"/>
      <sheetName val="라. 콘크리트블록 수량산출"/>
      <sheetName val="가압장구체수량산출서"/>
      <sheetName val=",2"/>
      <sheetName val="경제지표"/>
      <sheetName val="입찰내역서"/>
      <sheetName val="Unit 111"/>
      <sheetName val="횡배수관집계"/>
      <sheetName val="감액총괄표"/>
      <sheetName val="설비2차"/>
      <sheetName val="배수통관(좌)"/>
      <sheetName val="제진기"/>
      <sheetName val="2차총원가"/>
      <sheetName val="설계내역(2001)"/>
      <sheetName val="2차"/>
      <sheetName val="Direction projet"/>
      <sheetName val="WORKER"/>
      <sheetName val="2000년하반기"/>
      <sheetName val="THEME CODE"/>
      <sheetName val="CR CODE"/>
      <sheetName val="부서CODE"/>
      <sheetName val="TOP"/>
      <sheetName val="TYPE"/>
      <sheetName val="부대공집계표"/>
      <sheetName val="TDTKP"/>
      <sheetName val="DK-KH"/>
      <sheetName val="가설공사비"/>
      <sheetName val="수목데이타 "/>
      <sheetName val="REDUCER"/>
      <sheetName val="WE'T"/>
      <sheetName val="일위총괄표"/>
      <sheetName val="암거 제원표"/>
      <sheetName val="조서"/>
      <sheetName val="배수계"/>
      <sheetName val="도로"/>
      <sheetName val="유입부 (2)"/>
      <sheetName val="낙찰표"/>
      <sheetName val="연결관조서"/>
      <sheetName val="용수지선토적"/>
      <sheetName val="가시설집계"/>
      <sheetName val="Tenants"/>
      <sheetName val="총체보활공정표"/>
      <sheetName val="유출B"/>
      <sheetName val="관보호공단위수량"/>
      <sheetName val="교사기준면적(초)"/>
      <sheetName val="BQMP"/>
      <sheetName val="기본사항"/>
      <sheetName val="청주-교대(A1)"/>
      <sheetName val="건축일"/>
      <sheetName val="완성주택"/>
      <sheetName val="중동상가"/>
      <sheetName val="흥양2교토공집계표"/>
      <sheetName val="BOQ"/>
      <sheetName val="산1"/>
      <sheetName val="산출근거목록"/>
      <sheetName val="일대목록"/>
      <sheetName val="giathanh1"/>
      <sheetName val="회사정보"/>
      <sheetName val="총투입계"/>
      <sheetName val="말뚝설계"/>
      <sheetName val="상부수량"/>
      <sheetName val="적용단가"/>
      <sheetName val="비교표"/>
      <sheetName val="갑지1"/>
      <sheetName val="실행내역서 "/>
      <sheetName val="온도 데이터"/>
      <sheetName val="단위목록"/>
      <sheetName val="일위대가표목록"/>
      <sheetName val="기계경비목록1"/>
      <sheetName val="수량산근"/>
      <sheetName val="R15"/>
      <sheetName val="ㄱ"/>
      <sheetName val="빌딩 안내"/>
      <sheetName val="CB"/>
      <sheetName val="설계내역2"/>
      <sheetName val="25.보증금(임차보증금외)"/>
      <sheetName val="기성내역서"/>
      <sheetName val="노무비지급명세"/>
      <sheetName val="수주추정"/>
      <sheetName val="오수토공"/>
      <sheetName val="경상"/>
      <sheetName val="15 문제점"/>
      <sheetName val="말고개터널조명전압강하"/>
      <sheetName val="물가"/>
      <sheetName val="측량요율"/>
      <sheetName val="설계변경내역서"/>
      <sheetName val="Cost vs. Invoice (2)"/>
      <sheetName val="1~9 하중계산"/>
      <sheetName val="콤보DATA"/>
      <sheetName val="장비비"/>
      <sheetName val="시설물단가표"/>
      <sheetName val="노무비단가표"/>
      <sheetName val="부표총괄"/>
      <sheetName val="모래기초 (2)"/>
      <sheetName val="INDEX  LIST"/>
      <sheetName val="1호구조물"/>
      <sheetName val="시중노임(공사)"/>
      <sheetName val="※참고자료※"/>
      <sheetName val="KP1590_E"/>
      <sheetName val="WIND-EQ"/>
      <sheetName val="Table"/>
      <sheetName val="기초입력"/>
      <sheetName val="Data &amp; Result"/>
      <sheetName val="WORK-VOL"/>
      <sheetName val="금긋기 및 절단"/>
      <sheetName val="name"/>
      <sheetName val="steam table"/>
      <sheetName val="견적기준"/>
      <sheetName val="BOX 설계"/>
      <sheetName val="AGLBP"/>
      <sheetName val="Summary Sheets"/>
      <sheetName val="TIE-INS"/>
      <sheetName val="MATERIALS_masterlist"/>
      <sheetName val="member design"/>
      <sheetName val="soil bearing check"/>
      <sheetName val="Graph_(LGEN)"/>
      <sheetName val="선적schedule_(2)"/>
      <sheetName val="Est-scaf"/>
      <sheetName val="footing"/>
      <sheetName val="Shipping Cost"/>
      <sheetName val="TRANSPORTATION COST"/>
      <sheetName val="معد .ث"/>
      <sheetName val="SELL-SUMM-COST"/>
      <sheetName val="CIV-DWG-ADA"/>
      <sheetName val="CIV-DOC-ADA"/>
      <sheetName val="TO  MEST"/>
      <sheetName val="Look-Up"/>
      <sheetName val="CAL."/>
      <sheetName val="Graph_(LGEN)1"/>
      <sheetName val="선적schedule_(2)1"/>
      <sheetName val="Data_&amp;_Result"/>
      <sheetName val="배수공_주요자재_집계표"/>
      <sheetName val="Summary_Sheets"/>
      <sheetName val="steam_table"/>
      <sheetName val="member_design"/>
      <sheetName val="working_load_at_the_btm_ft_"/>
      <sheetName val="soil_bearing_check"/>
      <sheetName val="Shipping_Cost"/>
      <sheetName val="TRANSPORTATION_COST"/>
      <sheetName val="6PILE__(돌출)"/>
      <sheetName val="معد__ث"/>
      <sheetName val="TO__MEST"/>
      <sheetName val="見積総括表"/>
      <sheetName val="纏め表"/>
      <sheetName val="初期値設定"/>
      <sheetName val="Coversheet"/>
      <sheetName val="2.fdn design"/>
      <sheetName val="PBS"/>
      <sheetName val="ATTFLG"/>
      <sheetName val="BOLTUP"/>
      <sheetName val="KGFLANGE"/>
      <sheetName val="KGELBOW2"/>
      <sheetName val="KGMCS"/>
      <sheetName val="KGVALVE"/>
      <sheetName val="shphdlelb"/>
      <sheetName val="SHPHDL"/>
      <sheetName val="SPLEREC"/>
      <sheetName val="fldhdlelb"/>
      <sheetName val="VLVHDL"/>
      <sheetName val="CUT2BVLWLD"/>
      <sheetName val="inter"/>
      <sheetName val="MATERIALS"/>
      <sheetName val="ind.prop."/>
      <sheetName val="PROCESS"/>
      <sheetName val="64164"/>
      <sheetName val="차이내역"/>
      <sheetName val="공사품의서"/>
      <sheetName val="h-013211-2"/>
      <sheetName val="BEAM"/>
      <sheetName val="Main"/>
      <sheetName val="급여등록"/>
      <sheetName val="사원명부"/>
      <sheetName val="eq_data"/>
      <sheetName val="Resource Summary"/>
      <sheetName val="labor"/>
      <sheetName val="REINF."/>
      <sheetName val="SKETCH"/>
      <sheetName val="LOADS"/>
      <sheetName val="RFP005"/>
      <sheetName val="RFP007"/>
      <sheetName val="RFP006"/>
      <sheetName val="RFP009"/>
      <sheetName val="CostDB"/>
      <sheetName val="ANALYSER"/>
      <sheetName val="FWBS7000,8000"/>
      <sheetName val="MINA BM"/>
      <sheetName val="LINE_LIST"/>
      <sheetName val="AHU집계"/>
      <sheetName val="공조기휀"/>
      <sheetName val="공조기"/>
      <sheetName val="영업소실적"/>
      <sheetName val="함수"/>
      <sheetName val="계획집계"/>
      <sheetName val="RENUN"/>
      <sheetName val="도기류"/>
      <sheetName val="주빔의_설계"/>
      <sheetName val="뜃맟뭁돽띿맟?-BLDG"/>
      <sheetName val="기산 철근계"/>
      <sheetName val="토적기초자료(x)"/>
      <sheetName val="GCC"/>
      <sheetName val="관로부문"/>
      <sheetName val="관급_File"/>
      <sheetName val="산출근거#2-3"/>
      <sheetName val="공사내역(2003년)"/>
      <sheetName val="토공유동표"/>
      <sheetName val="작성"/>
      <sheetName val="공사계획서"/>
      <sheetName val="포宰+"/>
      <sheetName val="건축토목내역"/>
      <sheetName val="포장집계"/>
      <sheetName val="포장연장"/>
      <sheetName val="PL단가산정"/>
      <sheetName val="그림2"/>
      <sheetName val="깨기 ԯ_x0000_"/>
      <sheetName val="포锘B"/>
      <sheetName val="옥외"/>
      <sheetName val="제품별"/>
      <sheetName val="배수장토목공墰_x001b_"/>
      <sheetName val="정산입력"/>
      <sheetName val="기본입력표"/>
      <sheetName val="정산내역서"/>
      <sheetName val="단위수땭〒_x0005_"/>
      <sheetName val="3-구교-오리지날"/>
      <sheetName val="관로공표지"/>
      <sheetName val="[고양관재.XLS]A__CIVIL_EXCLE_DAT__3"/>
      <sheetName val="[고양관재.XLS]A__CIVIL_EXCLE_DAT__2"/>
      <sheetName val="[고양관재.XLS]A__CIVIL_EXCLE_DAT__6"/>
      <sheetName val="[고양관재.XLS]A__CIVIL_EXCLE_DAT__4"/>
      <sheetName val="[고양관재.XLS]A__CIVIL_EXCLE_DAT__5"/>
      <sheetName val="교대(A_xdc00_,_x0000__x0000_"/>
      <sheetName val="교대(A,_x0000__x0000_"/>
      <sheetName val="H-pile(298x299)"/>
      <sheetName val="H-pile(250x250)"/>
      <sheetName val="DATA-UPS"/>
      <sheetName val="교대(A垈$ሧ⼟_x0005_"/>
      <sheetName val="용수로집계"/>
      <sheetName val="데크산_x0000__x0000__x0005_"/>
      <sheetName val="깨_x0000_"/>
      <sheetName val="주관사업"/>
      <sheetName val="시설이용권명세서"/>
      <sheetName val="공통부대비"/>
      <sheetName val="신봉개별지장물조사서양식"/>
      <sheetName val="지장물사진"/>
      <sheetName val="단자차입일별"/>
      <sheetName val="콤보박스와 리스트박스의 연결"/>
      <sheetName val="KMT물량"/>
      <sheetName val="변동률산출"/>
      <sheetName val="Id"/>
      <sheetName val="보차_x0002_"/>
      <sheetName val="계림(함_x0000__x0000_"/>
      <sheetName val="3.PT개발계획"/>
      <sheetName val="측구터파기공수량집계"/>
      <sheetName val="배수공 시멘트 및 골재량 산출"/>
      <sheetName val="구조물터파기수량집계"/>
      <sheetName val="내역서(도급)"/>
      <sheetName val="물가시세표"/>
      <sheetName val="기성내역"/>
      <sheetName val="교사기준_x0000__x0000__x0005__x0000_풠┃"/>
      <sheetName val="토목勘_x0010_"/>
      <sheetName val="수리계산"/>
      <sheetName val="재료값"/>
      <sheetName val="낙차공집계(총괄)"/>
      <sheetName val="K1CSP-00"/>
      <sheetName val="계획시간"/>
      <sheetName val="copy"/>
      <sheetName val="일반수H"/>
      <sheetName val="단가및재__x0000_"/>
      <sheetName val="식생블럭단위수량"/>
      <sheetName val="1차설계변경내역"/>
      <sheetName val="구조화편집"/>
      <sheetName val="도면제작편집"/>
      <sheetName val="정위치편집"/>
      <sheetName val="백호׉"/>
      <sheetName val="산출근거(가설도로__x0007_"/>
      <sheetName val="내역(원)"/>
      <sheetName val="총 원가계산"/>
      <sheetName val="Sh罸 헾⽯"/>
      <sheetName val="지장물_x0005__x0000_"/>
      <sheetName val="1-瑈"/>
      <sheetName val="1-瓘"/>
      <sheetName val="1-甈"/>
      <sheetName val="접속도로"/>
      <sheetName val="SO¹㠀D_x0000_"/>
      <sheetName val="EKOG10건축"/>
      <sheetName val="과업별 상세(계산 1)"/>
      <sheetName val="배수관연장조서"/>
      <sheetName val="근생APT-신마감"/>
      <sheetName val="복지관_FIART"/>
      <sheetName val="근생APT-FIART"/>
      <sheetName val="근생-FIART"/>
      <sheetName val="일위대가(노임수정(완),_자쌂ꬅ/_x0000_㠀þ_x0000__x0000_萀鶏쀚Ⱶ_x0000_"/>
      <sheetName val="일위대가(노임수정(완),_자쌉℅/_x0000__x0000_÷_x0000__x0000_儀遍ゾᩘ_x0000_"/>
      <sheetName val="방음벽기_x0000_"/>
      <sheetName val="전차선로_물량砀"/>
      <sheetName val="말뚝기초"/>
      <sheetName val="설계서(동안동)"/>
      <sheetName val="우측날킬"/>
      <sheetName val="교대(A1-A2ၒ"/>
      <sheetName val="단열-자재"/>
      <sheetName val="맨홀집계표"/>
      <sheetName val="신규육상(1월)"/>
      <sheetName val="원형1호맨홀_x0000__x0000_&lt;_x0000_"/>
      <sheetName val="전선 및 전선관-자유로"/>
      <sheetName val="관로터파기-자유로"/>
      <sheetName val="Sheet15"/>
      <sheetName val="공사대장"/>
      <sheetName val="14공제"/>
      <sheetName val="6맨홀H"/>
      <sheetName val="시멘트,모래,자갈"/>
      <sheetName val="기성"/>
      <sheetName val="주차구획선수량"/>
      <sheetName val="CCTV조사(L15)"/>
      <sheetName val="Mc1"/>
      <sheetName val="단재적표"/>
      <sheetName val="고분"/>
      <sheetName val="3.설계설명서"/>
      <sheetName val="목록1"/>
      <sheetName val="bm(CIcab_x0000__x0000__x0000_"/>
      <sheetName val="Sheet10"/>
      <sheetName val="철근총괄"/>
      <sheetName val="난간벽단위"/>
      <sheetName val="3M"/>
      <sheetName val="구간별관경"/>
      <sheetName val="범위이름"/>
      <sheetName val="변경관급자재"/>
      <sheetName val="E.P.T수량산출서"/>
      <sheetName val="연부97-1"/>
      <sheetName val="인건_x0005__x0000_"/>
      <sheetName val="단가산¿"/>
      <sheetName val="룡전상부"/>
      <sheetName val="과속방지턱위치조서"/>
      <sheetName val="TG9504"/>
      <sheetName val="원가계산서(기존)"/>
      <sheetName val="1. 소방전기공사"/>
      <sheetName val="1. 소방전기 산출서"/>
      <sheetName val="1. 소방전기 산출서 (변경)"/>
      <sheetName val="우수맨홀공제단위수량"/>
      <sheetName val="14일위집"/>
      <sheetName val="수로교총재료집계"/>
      <sheetName val="SOಹ_x0000__x0000_榷"/>
      <sheetName val="공사개요 (2)"/>
      <sheetName val="JudgementForMultiFacility"/>
      <sheetName val="성곽내역서"/>
      <sheetName val="등급 별 단가표"/>
      <sheetName val="1_토공집계2"/>
      <sheetName val="2_관대집계표2"/>
      <sheetName val="3_구조물공2"/>
      <sheetName val="7_폐기물집계2"/>
      <sheetName val="총괄집계_2"/>
      <sheetName val="날개벽철근집계_2"/>
      <sheetName val="PVC접합개소_산출서2"/>
      <sheetName val="산출근거(마산,_만천,_가례)2"/>
      <sheetName val="산출근거(가설도로_조성)2"/>
      <sheetName val="산출근거(가설도로_성토다짐)2"/>
      <sheetName val="산출근거(가설도로_살수)2"/>
      <sheetName val="산출근거(가설도로_유지보수)2"/>
      <sheetName val="pe이중벽관_(우수)2"/>
      <sheetName val="일위대가(노임수정(완),_자재_및_물린단산수정필요)2"/>
      <sheetName val="시험비_단가2"/>
      <sheetName val="배수공총괄_집계표(횡)2"/>
      <sheetName val="보차도경계석_조서2"/>
      <sheetName val="맨홀집계표_2"/>
      <sheetName val="토공_total1"/>
      <sheetName val="1-4-2_관(약)2"/>
      <sheetName val="8_석축단위(H=1_5M)1"/>
      <sheetName val="5_정산서1"/>
      <sheetName val="Sheet1_(2)2"/>
      <sheetName val="L형_옹벽1"/>
      <sheetName val="전차선로_물량표2"/>
      <sheetName val="원가계산_(2)1"/>
      <sheetName val="기초입력_DATA1"/>
      <sheetName val="깨기_총괄1"/>
      <sheetName val="8_PILE__(돌출)1"/>
      <sheetName val="전선_및_전선관"/>
      <sheetName val="노임단가(2009_상)1"/>
      <sheetName val="10_1_중기기초단가1"/>
      <sheetName val="설_계1"/>
      <sheetName val="중기조종사_단위단가1"/>
      <sheetName val="아파트_내역1"/>
      <sheetName val="2000,9월_일위1"/>
      <sheetName val="계장_품셈표1"/>
      <sheetName val="1_설계조건1"/>
      <sheetName val="데크수량집계표_(3)"/>
      <sheetName val="2_토목공사"/>
      <sheetName val="3련_BOX2"/>
      <sheetName val="5_모델링1"/>
      <sheetName val="집수정단위수량600_"/>
      <sheetName val="S_중기사용료"/>
      <sheetName val="7_PILE__(돌출)"/>
      <sheetName val="Cost_bd-&quot;A&quot;1"/>
      <sheetName val="3_하중산정4_지지력"/>
      <sheetName val="돌담교_상부수량"/>
      <sheetName val="개비온_단위"/>
      <sheetName val="공사비_증감_내역서"/>
      <sheetName val="[고양관재_XLSŝ보차도경계석집계표(종)"/>
      <sheetName val="총괄_내역서"/>
      <sheetName val="노무비_근거"/>
      <sheetName val="5_2_6~7공사요율"/>
      <sheetName val="경__비_"/>
      <sheetName val="2_고용보험료산출근거"/>
      <sheetName val="접합_및_부설_"/>
      <sheetName val="5_배수관로1"/>
      <sheetName val="3_2_3차처리시설1"/>
      <sheetName val="5_소재1"/>
      <sheetName val="단면_(2)"/>
      <sheetName val="3BL공동구_수량"/>
      <sheetName val="플랜트_설치"/>
      <sheetName val="4_고용보험"/>
      <sheetName val="3_고용보험료산출근거"/>
      <sheetName val="6-1__관개량조서1"/>
      <sheetName val="1_설계기준"/>
      <sheetName val="소상_&quot;1&quot;"/>
      <sheetName val="간지_(세)"/>
      <sheetName val="내역서1999_8최종"/>
      <sheetName val="조도계산서_(도서)"/>
      <sheetName val="지장물닑⿬"/>
      <sheetName val="96보완계획7_12"/>
      <sheetName val="11_우각부_보강"/>
      <sheetName val="주공_갑지"/>
      <sheetName val="역T형(H=6_0)_(2)"/>
      <sheetName val="단가_및_재료비"/>
      <sheetName val="INTRO_"/>
      <sheetName val="I_설계조건"/>
      <sheetName val="Site_Expenses"/>
      <sheetName val="1_우편집중내역서"/>
      <sheetName val="CABLE_SIZE-3"/>
      <sheetName val="환경기계공정표_(3)"/>
      <sheetName val="노임단가_(2)1"/>
      <sheetName val="효성CB_1P기초"/>
      <sheetName val="GT_1050x650"/>
      <sheetName val="점자블럭산"/>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STEEL_BOX_단면설계(SEC_8)"/>
      <sheetName val="MSG_수량"/>
      <sheetName val="제출내역_(2)"/>
      <sheetName val="3_바닥판설계"/>
      <sheetName val="광양_3기_유입수"/>
      <sheetName val="일위대가_11"/>
      <sheetName val="우수총괄표_(2)"/>
      <sheetName val="개별직종노임단가(2003_9)"/>
      <sheetName val="4_장비손료"/>
      <sheetName val="2_대외공문"/>
      <sheetName val="A(Rev_3)"/>
      <sheetName val="96_12"/>
      <sheetName val="3_바닥판__"/>
      <sheetName val="형식_-_1-2-3"/>
      <sheetName val="준검_내역서"/>
      <sheetName val="Ⅴ-2_공종별내역"/>
      <sheetName val="설명서_"/>
      <sheetName val="토사(PE_"/>
      <sheetName val="8_설치품셈"/>
      <sheetName val="ITB_COST"/>
      <sheetName val="2_가정단면"/>
      <sheetName val="3_골재원검토의견서_갑지"/>
      <sheetName val="220_(2)"/>
      <sheetName val="조정금액결과표_(차수별)"/>
      <sheetName val="3_공통공사대비"/>
      <sheetName val="1_수인터널"/>
      <sheetName val="AS포장복구_"/>
      <sheetName val="날개수량1_5"/>
      <sheetName val="4_중기단가산출"/>
      <sheetName val="1_물가시세표"/>
      <sheetName val="단가_(2)"/>
      <sheetName val="기종별_합계"/>
      <sheetName val="CT_"/>
      <sheetName val="암거_제원표-1단계"/>
      <sheetName val="개별직종노임단가(2005_1)"/>
      <sheetName val="5_지반반력계수"/>
      <sheetName val="Sheet16_(2)"/>
      <sheetName val="공사_총괄_내역서"/>
      <sheetName val="자재집게표_"/>
      <sheetName val="실행내역_"/>
      <sheetName val="노임단가(2008_상)"/>
      <sheetName val="내역서적용수량_(지방도893)"/>
      <sheetName val="단가조사서_(2)"/>
      <sheetName val="원수조_거푸집"/>
      <sheetName val="원수조_기타"/>
      <sheetName val="_상부공통집계(총괄)"/>
      <sheetName val="표지_(2)"/>
      <sheetName val="CRUDE_RE-bar"/>
      <sheetName val="crude_SLAB_RE-bar"/>
      <sheetName val="13_접속슬래브"/>
      <sheetName val="RING_WALL"/>
      <sheetName val="06_일위대가목록"/>
      <sheetName val="SLA"/>
      <sheetName val="4_2유효폭의_계산"/>
      <sheetName val="별표_"/>
      <sheetName val="PVC접합개소_"/>
      <sheetName val="PVC접합개소_懸颙〒"/>
      <sheetName val="PVC접합개소_颙〒"/>
      <sheetName val="1000_DB구축_부표"/>
      <sheetName val="2-1__경관조명_내역총괄표"/>
      <sheetName val="H_PILE수량"/>
      <sheetName val="4_2_1_마루높이_검토"/>
      <sheetName val="입출재고현황_(2)"/>
      <sheetName val="7_지층별제원"/>
      <sheetName val="A-8_PD(도로중앙)"/>
      <sheetName val="수안보-M쁂㞔_"/>
      <sheetName val="사__업__비__수__지__예__산__서"/>
      <sheetName val="상_부"/>
      <sheetName val="원가계산서_(2)"/>
      <sheetName val="TYPE-B_평균H"/>
      <sheetName val="산출기준_(2)"/>
      <sheetName val="1_취수장"/>
      <sheetName val="현장관리비_산출내역"/>
      <sheetName val="화재_탐지_설비"/>
      <sheetName val="보차рY"/>
      <sheetName val="1__조명내역서(조명설치)"/>
      <sheetName val="2__조명내역서(조명자재)"/>
      <sheetName val="3_하중산정4_지耀⦓"/>
      <sheetName val="guard(mac) 㣬ǚ"/>
      <sheetName val="guard(mac)_㣬ǚ"/>
      <sheetName val="횡_연장"/>
      <sheetName val="3_하중계산"/>
      <sheetName val="상호_및_계좌정보_정리건"/>
      <sheetName val="4_말뚝설계"/>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내역서_제출"/>
      <sheetName val="하수관로_포장철거_및_복구_자재_집계표_"/>
      <sheetName val="할증_"/>
      <sheetName val="노원열병합__건축공사기성내역서"/>
      <sheetName val="8-2_수량산출서_중형"/>
      <sheetName val="L형측구재료집계_"/>
      <sheetName val="대3류_"/>
      <sheetName val="내역서_"/>
      <sheetName val="시멘트,모래,자갈_및_골재산출표1"/>
      <sheetName val="2000_11월설계내역"/>
      <sheetName val="산출근거(가설园"/>
      <sheetName val="[고양관재_XLS]부하놬졣/"/>
      <sheetName val="Project_Management"/>
      <sheetName val="DESIGN_CRETERIA1"/>
      <sheetName val="hori__vessel(E-895)"/>
      <sheetName val="Break_Down"/>
      <sheetName val="HOT_공제분"/>
      <sheetName val="OCT_FDN"/>
      <sheetName val="hori__vessel"/>
      <sheetName val="2_설계제원"/>
      <sheetName val="공사비_내역_(가)"/>
      <sheetName val="산출근거(가설도로_유ఀ"/>
      <sheetName val="[고양관재_XLS][고양관재_XLS]부하놬졣/"/>
      <sheetName val="교대(A헾⾅"/>
      <sheetName val="교대(A苘_茜_헾"/>
      <sheetName val="교대(A"/>
      <sheetName val="교대(A興艌헾"/>
      <sheetName val="[고양관재_XLS]교대(A塀/墌/多"/>
      <sheetName val="교대(A"/>
      <sheetName val="용수개거_내역수량집계표"/>
      <sheetName val="산출근거(가설도로_Ԁ怀鍶"/>
      <sheetName val="총괄표_"/>
      <sheetName val="000_단가"/>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pe이중벽관_(우수)3"/>
      <sheetName val="일위대가(노임수정(완),_자재_및_물린단산수정필요)3"/>
      <sheetName val="시험비_단가3"/>
      <sheetName val="배수공총괄_집계표(횡)3"/>
      <sheetName val="보차도경계석_조서3"/>
      <sheetName val="맨홀집계표_3"/>
      <sheetName val="1-4-2_관(약)3"/>
      <sheetName val="Sheet1_(2)3"/>
      <sheetName val="전차선로_물량표3"/>
      <sheetName val="원가계산_(2)2"/>
      <sheetName val="깨기_총괄2"/>
      <sheetName val="6PILE__(돌출)1"/>
      <sheetName val="인건비_1"/>
      <sheetName val="8_PILE__(돌출)2"/>
      <sheetName val="전선_및_전선관1"/>
      <sheetName val="노임단가(2009_상)2"/>
      <sheetName val="10_1_중기기초단가2"/>
      <sheetName val="중기조종사_단위단가2"/>
      <sheetName val="아파트_내역2"/>
      <sheetName val="계장_품셈표2"/>
      <sheetName val="일위대가_4"/>
      <sheetName val="데크수량집계표_(3)1"/>
      <sheetName val="2_토목공사1"/>
      <sheetName val="3련_BOX3"/>
      <sheetName val="집수정단위수량600_1"/>
      <sheetName val="S_중기사용료1"/>
      <sheetName val="7_PILE__(돌출)1"/>
      <sheetName val="Cost_bd-&quot;A&quot;2"/>
      <sheetName val="3_하중산정4_지지력1"/>
      <sheetName val="돌담교_상부수량1"/>
      <sheetName val="개비온_단위1"/>
      <sheetName val="chart_update2"/>
      <sheetName val="Sheet3_(2)2"/>
      <sheetName val="공사비_증감_내역서1"/>
      <sheetName val="[고양관재_XLSŝ보차도경계석집계표(종)1"/>
      <sheetName val="토공(우물통,기타)_1"/>
      <sheetName val="총괄_내역서1"/>
      <sheetName val="노무비_근거1"/>
      <sheetName val="5_2_6~7공사요율1"/>
      <sheetName val="경__비_1"/>
      <sheetName val="DATA_입력란1"/>
      <sheetName val="2_고용보험료산출근거1"/>
      <sheetName val="접합_및_부설_1"/>
      <sheetName val="5_배수관로2"/>
      <sheetName val="3_2_3차처리시설2"/>
      <sheetName val="5_소재2"/>
      <sheetName val="단면_(2)1"/>
      <sheetName val="3BL공동구_수량1"/>
      <sheetName val="플랜트_설치1"/>
      <sheetName val="4_고용보험1"/>
      <sheetName val="3_고용보험료산출근거1"/>
      <sheetName val="6-1__관개량조서2"/>
      <sheetName val="1_설계기준1"/>
      <sheetName val="소상_&quot;1&quot;1"/>
      <sheetName val="간지_(세)1"/>
      <sheetName val="A_LINE1"/>
      <sheetName val="내역서1999_8최종1"/>
      <sheetName val="조도계산서_(도서)1"/>
      <sheetName val="96보완계획7_121"/>
      <sheetName val="11_우각부_보강1"/>
      <sheetName val="01_10월1"/>
      <sheetName val="주공_갑지1"/>
      <sheetName val="역T형(H=6_0)_(2)1"/>
      <sheetName val="단가_및_재료비1"/>
      <sheetName val="배수공_주요자재_집계표1"/>
      <sheetName val="INTRO_1"/>
      <sheetName val="I_설계조건1"/>
      <sheetName val="Site_Expenses1"/>
      <sheetName val="G_R300경비1"/>
      <sheetName val="경율산정_XLS1"/>
      <sheetName val="1_우편집중내역서1"/>
      <sheetName val="CABLE_SIZE-31"/>
      <sheetName val="환경기계공정표_(3)1"/>
      <sheetName val="노임단가_(2)2"/>
      <sheetName val="효성CB_1P기초1"/>
      <sheetName val="GT_1050x6501"/>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STEEL_BOX_단면설계(SEC_8)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우수총괄표_(2)1"/>
      <sheetName val="개별직종노임단가(2003_9)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준검_내역서1"/>
      <sheetName val="Ⅴ-2_공종별내역1"/>
      <sheetName val="설명서_1"/>
      <sheetName val="토사(PE_1"/>
      <sheetName val="8_설치품셈1"/>
      <sheetName val="ITB_COST1"/>
      <sheetName val="2_가정단면1"/>
      <sheetName val="3_골재원검토의견서_갑지1"/>
      <sheetName val="220_(2)1"/>
      <sheetName val="조정금액결과표_(차수별)1"/>
      <sheetName val="3_공통공사대비1"/>
      <sheetName val="1_수인터널1"/>
      <sheetName val="AS포장복구_1"/>
      <sheetName val="날개수량1_51"/>
      <sheetName val="4_중기단가산출1"/>
      <sheetName val="1_물가시세표1"/>
      <sheetName val="단가_(2)1"/>
      <sheetName val="기종별_합계1"/>
      <sheetName val="CT_1"/>
      <sheetName val="암거_제원표-1단계1"/>
      <sheetName val="개별직종노임단가(2005_1)1"/>
      <sheetName val="5_지반반력계수1"/>
      <sheetName val="Sheet16_(2)1"/>
      <sheetName val="공사_총괄_내역서1"/>
      <sheetName val="자재집게표_1"/>
      <sheetName val="실행내역_1"/>
      <sheetName val="노임단가(2008_상)1"/>
      <sheetName val="내역서적용수량_(지방도893)1"/>
      <sheetName val="단가조사서_(2)1"/>
      <sheetName val="원수조_거푸집1"/>
      <sheetName val="원수조_기타1"/>
      <sheetName val="_상부공통집계(총괄)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횡_연장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토공_total3"/>
      <sheetName val="8_석축단위(H=1_5M)3"/>
      <sheetName val="5_정산서3"/>
      <sheetName val="L형_옹벽3"/>
      <sheetName val="원가계산_(2)3"/>
      <sheetName val="기초입력_DATA3"/>
      <sheetName val="깨기_총괄3"/>
      <sheetName val="6PILE__(돌출)2"/>
      <sheetName val="인건비_2"/>
      <sheetName val="8_PILE__(돌출)3"/>
      <sheetName val="전선_및_전선관2"/>
      <sheetName val="노임단가(2009_상)3"/>
      <sheetName val="10_1_중기기초단가3"/>
      <sheetName val="설_계3"/>
      <sheetName val="중기조종사_단위단가3"/>
      <sheetName val="아파트_내역3"/>
      <sheetName val="2000,9월_일위3"/>
      <sheetName val="계장_품셈표3"/>
      <sheetName val="일위대가_5"/>
      <sheetName val="1_설계조건3"/>
      <sheetName val="2_토목공사2"/>
      <sheetName val="5_모델링3"/>
      <sheetName val="집수정단위수량600_2"/>
      <sheetName val="S_중기사용료2"/>
      <sheetName val="7_PILE__(돌출)2"/>
      <sheetName val="Cost_bd-&quot;A&quot;3"/>
      <sheetName val="3_하중산정4_지지력2"/>
      <sheetName val="돌담교_상부수량2"/>
      <sheetName val="개비온_단위2"/>
      <sheetName val="chart_update3"/>
      <sheetName val="Sheet3_(2)3"/>
      <sheetName val="공사비_증감_내역서2"/>
      <sheetName val="[고양관재_XLSŝ보차도경계석집계표(종)2"/>
      <sheetName val="토공(우물통,기타)_2"/>
      <sheetName val="노무비_근거2"/>
      <sheetName val="5_2_6~7공사요율2"/>
      <sheetName val="경__비_2"/>
      <sheetName val="DATA_입력란2"/>
      <sheetName val="2_고용보험료산출근거2"/>
      <sheetName val="접합_및_부설_2"/>
      <sheetName val="5_배수관로3"/>
      <sheetName val="3_2_3차처리시설3"/>
      <sheetName val="5_소재3"/>
      <sheetName val="3BL공동구_수량2"/>
      <sheetName val="Graph_(LGEN)2"/>
      <sheetName val="플랜트_설치2"/>
      <sheetName val="4_고용보험2"/>
      <sheetName val="3_고용보험료산출근거2"/>
      <sheetName val="6-1__관개량조서3"/>
      <sheetName val="선적schedule_(2)2"/>
      <sheetName val="1_설계기준2"/>
      <sheetName val="소상_&quot;1&quot;2"/>
      <sheetName val="간지_(세)2"/>
      <sheetName val="A_LINE2"/>
      <sheetName val="내역서1999_8최종2"/>
      <sheetName val="조도계산서_(도서)2"/>
      <sheetName val="96보완계획7_122"/>
      <sheetName val="11_우각부_보강2"/>
      <sheetName val="01_10월2"/>
      <sheetName val="주공_갑지2"/>
      <sheetName val="역T형(H=6_0)_(2)2"/>
      <sheetName val="단가_및_재료비2"/>
      <sheetName val="배수공_주요자재_집계표2"/>
      <sheetName val="INTRO_2"/>
      <sheetName val="static_cal2"/>
      <sheetName val="I_설계조건2"/>
      <sheetName val="Site_Expenses2"/>
      <sheetName val="G_R300경비2"/>
      <sheetName val="경율산정_XLS2"/>
      <sheetName val="1_우편집중내역서2"/>
      <sheetName val="CABLE_SIZE-32"/>
      <sheetName val="환경기계공정표_(3)2"/>
      <sheetName val="노임단가_(2)3"/>
      <sheetName val="효성CB_1P기초2"/>
      <sheetName val="GT_1050x6502"/>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STEEL_BOX_단면설계(SEC_8)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우수총괄표_(2)2"/>
      <sheetName val="개별직종노임단가(2003_9)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준검_내역서2"/>
      <sheetName val="Ⅴ-2_공종별내역2"/>
      <sheetName val="설명서_2"/>
      <sheetName val="토사(PE_2"/>
      <sheetName val="8_설치품셈2"/>
      <sheetName val="ITB_COST2"/>
      <sheetName val="2_가정단면2"/>
      <sheetName val="3_골재원검토의견서_갑지2"/>
      <sheetName val="220_(2)2"/>
      <sheetName val="조정금액결과표_(차수별)2"/>
      <sheetName val="3_공통공사대비2"/>
      <sheetName val="1_수인터널2"/>
      <sheetName val="AS포장복구_2"/>
      <sheetName val="날개수량1_52"/>
      <sheetName val="4_중기단가산출2"/>
      <sheetName val="1_물가시세표2"/>
      <sheetName val="단가_(2)2"/>
      <sheetName val="기종별_합계2"/>
      <sheetName val="CT_2"/>
      <sheetName val="암거_제원표-1단계2"/>
      <sheetName val="개별직종노임단가(2005_1)2"/>
      <sheetName val="5_지반반력계수2"/>
      <sheetName val="Sheet16_(2)2"/>
      <sheetName val="공사_총괄_내역서2"/>
      <sheetName val="자재집게표_2"/>
      <sheetName val="실행내역_2"/>
      <sheetName val="노임단가(2008_상)2"/>
      <sheetName val="내역서적용수량_(지방도893)2"/>
      <sheetName val="단가조사서_(2)2"/>
      <sheetName val="원수조_거푸집2"/>
      <sheetName val="원수조_기타2"/>
      <sheetName val="_상부공통집계(총괄)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횡_연장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초驀ʍ飉"/>
      <sheetName val="초_x0005__x0000_"/>
      <sheetName val="초ꮸ⽱_x0005_"/>
      <sheetName val="입구계단_x0000_"/>
      <sheetName val="입구계단ၒ"/>
      <sheetName val="경영계획1월"/>
      <sheetName val="[고양관재.XLS]광양 3注/颙⿩_x0005_"/>
      <sheetName val="노임단가(`11.1.1~)"/>
      <sheetName val="상세 내역"/>
      <sheetName val="5_1_단가비교표(분전반)"/>
      <sheetName val="5_2_단가비교표(CCTV,_방송,_주차관제,_타워폴)"/>
      <sheetName val="3__단위내역목록"/>
      <sheetName val="6__인건비"/>
      <sheetName val="물푸기량_(관로OA)"/>
      <sheetName val="L형측구깨기_및_복구산출근거"/>
      <sheetName val="11-2_아파트내역"/>
      <sheetName val="광양_3注/颙⿩"/>
      <sheetName val="3_설계예산내역서(예산서)"/>
      <sheetName val="2_예정공정표"/>
      <sheetName val="1_2_1_마루높이결정"/>
      <sheetName val="_고양관재_XLSŝ보차도경계석집계표(종)"/>
      <sheetName val="Items_Listings"/>
      <sheetName val="소방일위_"/>
      <sheetName val="시멘트_및_골재량산출"/>
      <sheetName val="BACK_DATA"/>
      <sheetName val="역T형옹벽(3_0)"/>
      <sheetName val="BSD_(2)"/>
      <sheetName val="손익분기점_데이터"/>
      <sheetName val="BOX_본체"/>
      <sheetName val="기술자료_(광화문)"/>
      <sheetName val="0_단가"/>
      <sheetName val="1차_내역서"/>
      <sheetName val="표__지"/>
      <sheetName val="기술부_VENDOR_LIST"/>
      <sheetName val="단가_"/>
      <sheetName val="TH_VL,_NC,_DDHT_Thanhphuoc"/>
      <sheetName val="연약지반처리공_(장기주차장)_131007)_xlsx"/>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_견적"/>
      <sheetName val="허용전류-IEC_DATA"/>
      <sheetName val="5__단면설계"/>
      <sheetName val="1_설계_기준"/>
      <sheetName val="분개내역서_(2000년도_)"/>
      <sheetName val="IMPEADENCE_MAP_취수장"/>
      <sheetName val="[고양관재_XLS][고양관재_XLS]교대(A塀/墌/多"/>
      <sheetName val="귀래_설계_공내역서"/>
      <sheetName val="Horizontal Vessel FDN-8"/>
      <sheetName val="Vertical FDN-3"/>
      <sheetName val="ÀÚÀç´Ü°¡"/>
      <sheetName val="신규보류입력"/>
      <sheetName val="토공(m당)"/>
      <sheetName val="주상복합실비산출"/>
      <sheetName val="주상복합"/>
      <sheetName val="집수정단"/>
      <sheetName val="1호맨홀수량ɼ᨟"/>
      <sheetName val="1호맨홀수량ɼ਽"/>
      <sheetName val="장비내역서"/>
      <sheetName val="조蠀"/>
      <sheetName val="관경"/>
      <sheetName val="용역단가"/>
      <sheetName val="actua"/>
      <sheetName val="화해(함평)"/>
      <sheetName val="화해(장성)"/>
      <sheetName val="기둥(원退⹺"/>
      <sheetName val="내역서적용수曐"/>
      <sheetName val="구조물5월기성내역"/>
      <sheetName val="90.03실행 "/>
      <sheetName val="토목품셈"/>
      <sheetName val="일위Ï_x0000_"/>
      <sheetName val="분석대장"/>
      <sheetName val="base"/>
      <sheetName val="CIVIL"/>
      <sheetName val="신호등일위대헾"/>
      <sheetName val="NS6BOQ"/>
      <sheetName val="back-data"/>
      <sheetName val="MOTOR3"/>
      <sheetName val="11"/>
      <sheetName val="전체"/>
      <sheetName val="직접시공"/>
      <sheetName val="집수정토공"/>
      <sheetName val="맨홀집︀ϕ԰"/>
      <sheetName val="맨홀집԰_x0000_缀"/>
      <sheetName val="맨홀집砀쾁︀"/>
      <sheetName val="P Tab"/>
      <sheetName val="I Tab"/>
      <sheetName val="NDE"/>
      <sheetName val="내역(가설) 호유direct"/>
      <sheetName val="상시"/>
      <sheetName val="산출근거(가설도_x0000_鵼Ȑ_x0000__x0000_"/>
      <sheetName val="LH단가"/>
      <sheetName val="가"/>
      <sheetName val="경"/>
      <sheetName val="문2공10일위대가"/>
      <sheetName val="비료"/>
      <sheetName val="연"/>
      <sheetName val="완"/>
      <sheetName val="잔디,유지관리"/>
      <sheetName val="지주목"/>
      <sheetName val="고내분기~한림"/>
      <sheetName val="광령~경마장"/>
      <sheetName val="세기~광령"/>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efreshError="1"/>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efreshError="1"/>
      <sheetData sheetId="21" refreshError="1"/>
      <sheetData sheetId="22" refreshError="1"/>
      <sheetData sheetId="23" refreshError="1"/>
      <sheetData sheetId="24" refreshError="1"/>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efreshError="1"/>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efreshError="1"/>
      <sheetData sheetId="67" refreshError="1"/>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efreshError="1"/>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ow r="24">
          <cell r="B24" t="str">
            <v>수평곡관</v>
          </cell>
        </row>
      </sheetData>
      <sheetData sheetId="91">
        <row r="24">
          <cell r="B24" t="str">
            <v>수평곡관</v>
          </cell>
        </row>
      </sheetData>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sheetData sheetId="175"/>
      <sheetData sheetId="176" refreshError="1"/>
      <sheetData sheetId="177" refreshError="1"/>
      <sheetData sheetId="178"/>
      <sheetData sheetId="179" refreshError="1"/>
      <sheetData sheetId="180" refreshError="1"/>
      <sheetData sheetId="181"/>
      <sheetData sheetId="182"/>
      <sheetData sheetId="183" refreshError="1"/>
      <sheetData sheetId="184" refreshError="1"/>
      <sheetData sheetId="185" refreshError="1"/>
      <sheetData sheetId="186" refreshError="1"/>
      <sheetData sheetId="187">
        <row r="24">
          <cell r="B24" t="str">
            <v>수평곡관</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sheetData sheetId="217" refreshError="1"/>
      <sheetData sheetId="218" refreshError="1"/>
      <sheetData sheetId="219" refreshError="1"/>
      <sheetData sheetId="220"/>
      <sheetData sheetId="221"/>
      <sheetData sheetId="222" refreshError="1"/>
      <sheetData sheetId="223" refreshError="1"/>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sheetData sheetId="1735"/>
      <sheetData sheetId="1736"/>
      <sheetData sheetId="1737"/>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sheetData sheetId="2142" refreshError="1"/>
      <sheetData sheetId="2143" refreshError="1"/>
      <sheetData sheetId="2144" refreshError="1"/>
      <sheetData sheetId="2145"/>
      <sheetData sheetId="2146"/>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sheetData sheetId="2165"/>
      <sheetData sheetId="2166"/>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sheetData sheetId="2480" refreshError="1"/>
      <sheetData sheetId="2481" refreshError="1"/>
      <sheetData sheetId="2482" refreshError="1"/>
      <sheetData sheetId="2483" refreshError="1"/>
      <sheetData sheetId="2484" refreshError="1"/>
      <sheetData sheetId="2485"/>
      <sheetData sheetId="2486" refreshError="1"/>
      <sheetData sheetId="2487">
        <row r="26">
          <cell r="E26" t="str">
            <v>일금육천구백육십이만팔천원정</v>
          </cell>
        </row>
      </sheetData>
      <sheetData sheetId="2488"/>
      <sheetData sheetId="2489">
        <row r="26">
          <cell r="E26" t="str">
            <v>일금육천구백육십이만팔천원정</v>
          </cell>
        </row>
      </sheetData>
      <sheetData sheetId="2490">
        <row r="20">
          <cell r="G20">
            <v>18</v>
          </cell>
        </row>
      </sheetData>
      <sheetData sheetId="2491"/>
      <sheetData sheetId="2492">
        <row r="20">
          <cell r="G20">
            <v>18</v>
          </cell>
        </row>
      </sheetData>
      <sheetData sheetId="2493"/>
      <sheetData sheetId="2494">
        <row r="20">
          <cell r="G20">
            <v>18</v>
          </cell>
        </row>
      </sheetData>
      <sheetData sheetId="2495"/>
      <sheetData sheetId="2496">
        <row r="20">
          <cell r="G20">
            <v>18</v>
          </cell>
        </row>
      </sheetData>
      <sheetData sheetId="2497">
        <row r="20">
          <cell r="G20">
            <v>18</v>
          </cell>
        </row>
      </sheetData>
      <sheetData sheetId="2498">
        <row r="20">
          <cell r="G20">
            <v>18</v>
          </cell>
        </row>
      </sheetData>
      <sheetData sheetId="2499"/>
      <sheetData sheetId="2500">
        <row r="20">
          <cell r="G20">
            <v>18</v>
          </cell>
        </row>
      </sheetData>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refreshError="1"/>
      <sheetData sheetId="2562"/>
      <sheetData sheetId="2563"/>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sheetData sheetId="3006"/>
      <sheetData sheetId="3007"/>
      <sheetData sheetId="3008"/>
      <sheetData sheetId="3009"/>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sheetData sheetId="3043" refreshError="1"/>
      <sheetData sheetId="3044" refreshError="1"/>
      <sheetData sheetId="3045" refreshError="1"/>
      <sheetData sheetId="3046"/>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ow r="24">
          <cell r="B24" t="str">
            <v>수평곡관</v>
          </cell>
        </row>
      </sheetData>
      <sheetData sheetId="3126">
        <row r="24">
          <cell r="B24" t="str">
            <v>수평곡관</v>
          </cell>
        </row>
      </sheetData>
      <sheetData sheetId="3127">
        <row r="24">
          <cell r="B24" t="str">
            <v>수평곡관</v>
          </cell>
        </row>
      </sheetData>
      <sheetData sheetId="3128">
        <row r="24">
          <cell r="B24" t="str">
            <v>수평곡관</v>
          </cell>
        </row>
      </sheetData>
      <sheetData sheetId="3129">
        <row r="24">
          <cell r="B24" t="str">
            <v>수평곡관</v>
          </cell>
        </row>
      </sheetData>
      <sheetData sheetId="3130">
        <row r="24">
          <cell r="B24" t="str">
            <v>수평곡관</v>
          </cell>
        </row>
      </sheetData>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row r="24">
          <cell r="B24" t="str">
            <v>수평곡관</v>
          </cell>
        </row>
      </sheetData>
      <sheetData sheetId="3357">
        <row r="24">
          <cell r="B24" t="str">
            <v>수평곡관</v>
          </cell>
        </row>
      </sheetData>
      <sheetData sheetId="3358"/>
      <sheetData sheetId="3359"/>
      <sheetData sheetId="3360"/>
      <sheetData sheetId="3361"/>
      <sheetData sheetId="3362"/>
      <sheetData sheetId="3363">
        <row r="24">
          <cell r="B24" t="str">
            <v>수평곡관</v>
          </cell>
        </row>
      </sheetData>
      <sheetData sheetId="3364">
        <row r="24">
          <cell r="B24" t="str">
            <v>수평곡관</v>
          </cell>
        </row>
      </sheetData>
      <sheetData sheetId="3365">
        <row r="24">
          <cell r="B24" t="str">
            <v>수평곡관</v>
          </cell>
        </row>
      </sheetData>
      <sheetData sheetId="3366"/>
      <sheetData sheetId="3367">
        <row r="24">
          <cell r="B24" t="str">
            <v>수평곡관</v>
          </cell>
        </row>
      </sheetData>
      <sheetData sheetId="3368">
        <row r="24">
          <cell r="B24" t="str">
            <v>수평곡관</v>
          </cell>
        </row>
      </sheetData>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refreshError="1"/>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refreshError="1"/>
      <sheetData sheetId="3812"/>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sheetData sheetId="3905"/>
      <sheetData sheetId="3906"/>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노임"/>
      <sheetName val="실행철강하도"/>
      <sheetName val="중산교"/>
      <sheetName val="00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식재총괄"/>
      <sheetName val="터널조도"/>
      <sheetName val="노임"/>
      <sheetName val="중산교"/>
      <sheetName val="ABUT수량_A1"/>
      <sheetName val="청천내"/>
      <sheetName val="전신환매도율"/>
      <sheetName val="실행철강하도"/>
      <sheetName val="ETC"/>
      <sheetName val="tggwan(mac)"/>
      <sheetName val="BID"/>
      <sheetName val="총괄내역서"/>
      <sheetName val="4)유동표"/>
      <sheetName val="입찰안"/>
      <sheetName val="기본DATA"/>
      <sheetName val="설비"/>
      <sheetName val="동원(3)"/>
      <sheetName val="우각부보강"/>
      <sheetName val="일위"/>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원형1호맨홀토공수량"/>
      <sheetName val="예정(3)"/>
      <sheetName val="종배수관"/>
      <sheetName val="원가"/>
      <sheetName val="설계"/>
      <sheetName val="옹벽철근"/>
      <sheetName val="단위수량(출력X)"/>
      <sheetName val="수량집계"/>
      <sheetName val="200"/>
      <sheetName val="Sheet1"/>
      <sheetName val="INPUT"/>
      <sheetName val="배수장토목공사비"/>
      <sheetName val="수안보-MBR1"/>
      <sheetName val="A-4"/>
      <sheetName val="ASP포장"/>
      <sheetName val="지장물C"/>
      <sheetName val="1-1평균터파기고(1)"/>
      <sheetName val="입출재고현황 (2)"/>
      <sheetName val="PIER수량m1"/>
      <sheetName val="집계장(대목_실행)"/>
      <sheetName val="전계가"/>
      <sheetName val="품셈TABLE"/>
      <sheetName val="횡배수관토공수량"/>
      <sheetName val="9GNG운반"/>
      <sheetName val="별표집계"/>
      <sheetName val="眞비상(진주)"/>
      <sheetName val="식생블럭단위수량"/>
      <sheetName val="SG"/>
      <sheetName val="통합"/>
      <sheetName val="L형옹벽단위수량(25)"/>
      <sheetName val="L형옹벽단위수량(35)"/>
      <sheetName val="데리네이타현황"/>
      <sheetName val="부하계산서"/>
      <sheetName val="적용단위길이"/>
      <sheetName val="1.설계조건"/>
      <sheetName val="NOMUBI"/>
      <sheetName val="sw1"/>
      <sheetName val="1SPAN"/>
      <sheetName val="내역서(당초변경)"/>
      <sheetName val="일위대가"/>
      <sheetName val="주형"/>
      <sheetName val="J형측구단위수량"/>
      <sheetName val="단면치수"/>
      <sheetName val="터파기및재료"/>
      <sheetName val="단위수량"/>
      <sheetName val="좌측"/>
      <sheetName val="신기1-LINE별연장"/>
      <sheetName val="가시설단위수량"/>
      <sheetName val="수질정화시설"/>
      <sheetName val="계산중"/>
      <sheetName val="횡배위치"/>
      <sheetName val="노임이"/>
      <sheetName val="EACT10"/>
      <sheetName val="단위중량"/>
      <sheetName val="이토변실(A3-LINE)"/>
      <sheetName val="토사(PE)"/>
      <sheetName val="자재단가"/>
      <sheetName val="토량산출서"/>
      <sheetName val="COPING"/>
      <sheetName val="J直材4"/>
      <sheetName val="기계경비일람"/>
      <sheetName val="산출근거"/>
      <sheetName val="상수도토공집계표"/>
      <sheetName val="SORCE1"/>
      <sheetName val="주방환기"/>
      <sheetName val="1호맨홀토공"/>
      <sheetName val="말뚝지지력산정"/>
      <sheetName val="정부노임단가"/>
      <sheetName val="양식"/>
      <sheetName val="바닥판"/>
      <sheetName val="인건비"/>
      <sheetName val="대로근거"/>
      <sheetName val="중로근거"/>
      <sheetName val="인건-측정"/>
      <sheetName val="맨홀수량산출"/>
      <sheetName val="내역"/>
      <sheetName val="기존"/>
      <sheetName val="자압"/>
      <sheetName val="공사내역"/>
      <sheetName val="3BL공동구 수량"/>
      <sheetName val="연결임시"/>
      <sheetName val="단면검토"/>
      <sheetName val="설계조건"/>
      <sheetName val="위치조서"/>
      <sheetName val="MOTOR"/>
      <sheetName val="공용시설내역"/>
      <sheetName val="Sheet2"/>
      <sheetName val="일위대가목차"/>
      <sheetName val="일반맨홀수량집계"/>
      <sheetName val="Sheet1 (2)"/>
      <sheetName val="DATE"/>
      <sheetName val="차선도색현황"/>
      <sheetName val="기초계산(Pmax)"/>
      <sheetName val="Macro1"/>
      <sheetName val="1-1"/>
      <sheetName val="물가시세"/>
      <sheetName val="말뚝기초"/>
      <sheetName val="Sheet17"/>
      <sheetName val="깨기"/>
      <sheetName val="제수"/>
      <sheetName val="방음벽기초(H=4m)"/>
      <sheetName val="98수문일위"/>
      <sheetName val="주beam"/>
      <sheetName val="교각1"/>
      <sheetName val="단면 (2)"/>
      <sheetName val="플랜트 설치"/>
      <sheetName val="충주"/>
      <sheetName val="JUCKEYK"/>
      <sheetName val="제잡비.xls"/>
      <sheetName val="노임단가"/>
      <sheetName val="ITEM"/>
      <sheetName val="TYPE-A"/>
      <sheetName val="날개벽"/>
      <sheetName val="대치판정"/>
      <sheetName val="MFAB"/>
      <sheetName val="MFRT"/>
      <sheetName val="MPKG"/>
      <sheetName val="MPRD"/>
      <sheetName val="자료입력"/>
      <sheetName val="내역서"/>
      <sheetName val="흄관기초"/>
      <sheetName val="Macro(차단기)"/>
      <sheetName val="실행비교"/>
      <sheetName val="자재단가비교표"/>
      <sheetName val="공사요율"/>
      <sheetName val="수량산출"/>
      <sheetName val="약품설비"/>
      <sheetName val="물질수지(2011)"/>
      <sheetName val="Sheet5"/>
      <sheetName val="실행내역서"/>
      <sheetName val="DATA"/>
      <sheetName val="안정계산"/>
      <sheetName val="우수"/>
      <sheetName val="WORK"/>
      <sheetName val="C"/>
      <sheetName val="배수통관토공수량"/>
      <sheetName val="가시설수량"/>
      <sheetName val="화재 탐지 설비"/>
      <sheetName val="입찰결과보고"/>
      <sheetName val="일반공사"/>
      <sheetName val="안전노무비(3월)"/>
      <sheetName val="전력구구조물산근2구간"/>
      <sheetName val="PROJECT BRIEF(EX.NEW)"/>
      <sheetName val="부하(성남)"/>
      <sheetName val="단가비교"/>
      <sheetName val="2000년하반기"/>
      <sheetName val="기둥(원형)"/>
      <sheetName val="배수공 주요자재 집계표"/>
      <sheetName val="조도계산서 (도서)"/>
      <sheetName val="배수내역 (2)"/>
      <sheetName val="공사비집계"/>
      <sheetName val="입력DATA"/>
      <sheetName val="반중력식옹벽"/>
      <sheetName val="공사개요"/>
      <sheetName val="8-3기계경비"/>
      <sheetName val="도근좌표"/>
      <sheetName val="capbeam(1)"/>
      <sheetName val="지급자재"/>
      <sheetName val="외천교"/>
      <sheetName val="SCH"/>
      <sheetName val="변화치수"/>
      <sheetName val="3련 BOX"/>
      <sheetName val="수목단가"/>
      <sheetName val="시설수량표"/>
      <sheetName val="관로공수량집계표(본선)"/>
      <sheetName val="표층포설및다짐"/>
      <sheetName val="ⴭⴭⴭⴭ"/>
      <sheetName val="화산경계"/>
      <sheetName val="Stem Footing"/>
      <sheetName val="ilch"/>
      <sheetName val="6PILE__(돌출)"/>
      <sheetName val="출입문(C-C)수량_"/>
      <sheetName val="1_설계조건"/>
      <sheetName val="Sheet1_(2)"/>
      <sheetName val="입출재고현황_(2)"/>
      <sheetName val="8.PILE  (돌출)"/>
      <sheetName val="일위집계표"/>
      <sheetName val="수량이동"/>
      <sheetName val="우배수"/>
      <sheetName val="계약서"/>
      <sheetName val="집수정(600-700)"/>
      <sheetName val="단가조사서"/>
      <sheetName val="기초자료"/>
      <sheetName val="평균터파기고(1-2,ASP)"/>
      <sheetName val="1련박스"/>
      <sheetName val="단면가정"/>
      <sheetName val="하수급견적대비"/>
      <sheetName val="공량산출서"/>
      <sheetName val="부대내역"/>
      <sheetName val="오동"/>
      <sheetName val="대조"/>
      <sheetName val="나한"/>
      <sheetName val="토공집계"/>
      <sheetName val="조도계산(1)"/>
      <sheetName val="일위대가표"/>
      <sheetName val="일위대가(계측기설치)"/>
      <sheetName val="부안변전"/>
      <sheetName val="SLAB&quot;1&quot;"/>
      <sheetName val="가도공"/>
      <sheetName val="코드표"/>
      <sheetName val="집수정"/>
      <sheetName val="FOOTING단면력"/>
      <sheetName val="부속동"/>
      <sheetName val="2000년1차"/>
      <sheetName val="현장관리비 산출내역"/>
      <sheetName val="단가비교표"/>
      <sheetName val="상 부"/>
      <sheetName val="심사계산"/>
      <sheetName val="심사물량"/>
      <sheetName val="중기일위대가"/>
      <sheetName val="리스(CIF)산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토지평가조서"/>
      <sheetName val="anaysis_sheet"/>
      <sheetName val="편입조서"/>
      <sheetName val="토지조서"/>
      <sheetName val="지장물"/>
      <sheetName val="단가"/>
      <sheetName val="옹벽(수량)"/>
      <sheetName val="우수맨홀공제단위수량"/>
      <sheetName val="도장수량(하1)"/>
      <sheetName val="DIAPHRAGM"/>
      <sheetName val="공기"/>
      <sheetName val="암거단위"/>
      <sheetName val="횡 연장"/>
      <sheetName val="자압1"/>
      <sheetName val="조명시설"/>
      <sheetName val="전체내역 (2)"/>
      <sheetName val="인건비 "/>
      <sheetName val="70%"/>
      <sheetName val="CALCULATION"/>
      <sheetName val="차액보증"/>
      <sheetName val="1공구내역서(1)"/>
      <sheetName val="증감대비"/>
      <sheetName val="경비단가"/>
      <sheetName val="IMPEADENCE MAP 취수장"/>
      <sheetName val="A(Rev.3)"/>
      <sheetName val="맨홀수량"/>
      <sheetName val="97노임단가"/>
      <sheetName val="지구단위계획"/>
      <sheetName val="수량3"/>
      <sheetName val="지중자재단가"/>
      <sheetName val="자재집게표 "/>
      <sheetName val="Type(123)"/>
      <sheetName val="도로토적"/>
      <sheetName val="가설건물"/>
      <sheetName val="1,2공구원가계산서"/>
      <sheetName val="2공구산출내역"/>
      <sheetName val="1공구산출내역서"/>
      <sheetName val="투찰내역"/>
      <sheetName val="일위(PN)"/>
      <sheetName val="포장공"/>
      <sheetName val="포장재료(1)"/>
      <sheetName val="노무비"/>
      <sheetName val="원형측구(B-type)"/>
      <sheetName val="양수장(기계)"/>
      <sheetName val="물량집계"/>
      <sheetName val="2.단면가정"/>
      <sheetName val="배수관토공산출"/>
      <sheetName val="4.고용보험"/>
      <sheetName val="토공1차"/>
      <sheetName val="변경서식"/>
      <sheetName val="guard(mac)"/>
      <sheetName val="cost"/>
      <sheetName val="토공정보"/>
      <sheetName val="3.바닥판설계"/>
      <sheetName val="수량"/>
      <sheetName val="20관리비율"/>
      <sheetName val="기초1"/>
      <sheetName val="제원.설계조건"/>
      <sheetName val="수문일1"/>
      <sheetName val="HANDHOLE(2)"/>
      <sheetName val="POOM_MOTO"/>
      <sheetName val="표지판현황"/>
      <sheetName val="b_balju_cho"/>
      <sheetName val="설계내역서"/>
      <sheetName val="시멘트"/>
      <sheetName val="중기경유지급대장"/>
      <sheetName val="중기잡유공제"/>
      <sheetName val="중기잡유지급대장"/>
      <sheetName val="중기임차료"/>
      <sheetName val="중기경유공제"/>
      <sheetName val="수량산출서(당초)"/>
      <sheetName val="기초별표"/>
      <sheetName val="일위_파일"/>
      <sheetName val="신표지1"/>
      <sheetName val="당초내역서"/>
      <sheetName val="배수공1"/>
      <sheetName val="토공"/>
      <sheetName val="U-TYPE(1)"/>
      <sheetName val="철근단면적"/>
      <sheetName val="국공유지및사유지"/>
      <sheetName val="용소리교"/>
      <sheetName val="쌍송교"/>
      <sheetName val="입찰"/>
      <sheetName val="현경"/>
      <sheetName val="변경집계표"/>
      <sheetName val="백호우계수"/>
      <sheetName val="EQUIP LIST"/>
      <sheetName val="감가상각"/>
      <sheetName val="토목공사일반"/>
      <sheetName val="샌딩 에폭시 도장"/>
      <sheetName val="회사정보"/>
      <sheetName val="횡배수관 토공량 산출"/>
      <sheetName val="금액내역서"/>
      <sheetName val="PE관"/>
      <sheetName val="설 계"/>
      <sheetName val="건축집계"/>
      <sheetName val="45,46"/>
      <sheetName val="기초공"/>
      <sheetName val="현장타설맨홀수량산출"/>
      <sheetName val="가압장(토목)"/>
      <sheetName val="상부집계표"/>
      <sheetName val="날개벽(시점좌측)"/>
      <sheetName val="JUCK"/>
      <sheetName val="가시설(TYPE-A)"/>
      <sheetName val="견적서"/>
      <sheetName val="4.구조물boq"/>
      <sheetName val="card1"/>
      <sheetName val="중간부"/>
      <sheetName val="조정금액결과표 (차수별)"/>
      <sheetName val="단중표"/>
      <sheetName val="취수탑"/>
      <sheetName val="건축-물가변동"/>
      <sheetName val="전기단가조사서"/>
      <sheetName val="설계개요"/>
      <sheetName val="단가산출서"/>
      <sheetName val="조건표"/>
      <sheetName val="진접"/>
      <sheetName val="D-3109"/>
      <sheetName val="골재산출"/>
      <sheetName val="시행후면적"/>
      <sheetName val="수지예산"/>
      <sheetName val="A_4"/>
      <sheetName val="대비"/>
      <sheetName val="PROCESS"/>
      <sheetName val="기계경비"/>
      <sheetName val="c_balju"/>
      <sheetName val="Excel"/>
      <sheetName val="9902"/>
      <sheetName val="대창(장성)"/>
      <sheetName val="자재집계표"/>
      <sheetName val="건축내역"/>
      <sheetName val="3. 지하차도 물량 집계표"/>
      <sheetName val="제-노임"/>
      <sheetName val="제직재"/>
      <sheetName val="전기일위대가"/>
      <sheetName val="PARAMETER"/>
      <sheetName val="LEGEND"/>
      <sheetName val="토공(우물통,기타) "/>
      <sheetName val="투찰"/>
      <sheetName val="보도경계블럭"/>
      <sheetName val="집1"/>
      <sheetName val="단가산출"/>
      <sheetName val="전기일위목록"/>
      <sheetName val="요율"/>
      <sheetName val="내역을"/>
      <sheetName val="실행내역서 "/>
      <sheetName val="공사비 내역 (가)"/>
      <sheetName val="AHU집계"/>
      <sheetName val="공조기휀"/>
      <sheetName val="공조기"/>
      <sheetName val="Macro2"/>
      <sheetName val="허용지지력"/>
      <sheetName val="항목별세부내역"/>
      <sheetName val="교각토공"/>
      <sheetName val="개별직종노임단가(2003.9)"/>
      <sheetName val="토목내역서"/>
      <sheetName val="계산식"/>
      <sheetName val="출입구총집계"/>
      <sheetName val="일반맨홀수량집계(A-7 LINE)"/>
      <sheetName val="가람과비교"/>
      <sheetName val="표준지"/>
      <sheetName val="변경후-SHEET"/>
      <sheetName val="전기 원가계산서"/>
      <sheetName val="대창(함평)-창열"/>
      <sheetName val="단가(반정1교-원주)"/>
      <sheetName val="계수시트"/>
      <sheetName val="5월항목"/>
      <sheetName val="IN"/>
      <sheetName val="직노"/>
      <sheetName val="포장공사"/>
      <sheetName val="간선계산"/>
      <sheetName val="역T형"/>
      <sheetName val="5.모델링"/>
      <sheetName val="MSG 수량"/>
      <sheetName val="집계"/>
      <sheetName val="증감내역서"/>
      <sheetName val="가설공사비"/>
      <sheetName val="제수변실산출근거"/>
      <sheetName val="장비집계"/>
      <sheetName val="BOX(1.5X1.5)"/>
      <sheetName val="용수량(생활용수)"/>
      <sheetName val="산출내역서집계표"/>
      <sheetName val="날개벽수량표"/>
      <sheetName val="세목전체"/>
      <sheetName val="자료"/>
      <sheetName val="설계기준 및 하중계산"/>
      <sheetName val="상부수량(1)"/>
      <sheetName val="기술자료 (연수)"/>
      <sheetName val="재료비"/>
      <sheetName val="1.설계기준"/>
      <sheetName val="내역(포장)"/>
      <sheetName val="Cover"/>
      <sheetName val="견적대비표"/>
      <sheetName val="수원역(전체분)설계서"/>
      <sheetName val="표지"/>
      <sheetName val="배수공"/>
      <sheetName val="L형 옹벽"/>
      <sheetName val="SKETCH"/>
      <sheetName val="REINF."/>
      <sheetName val="LOADS"/>
      <sheetName val="CHECK1"/>
      <sheetName val="과천MAIN"/>
      <sheetName val="총수량집계표"/>
      <sheetName val="수공기"/>
      <sheetName val="관개"/>
      <sheetName val="가격조사서"/>
      <sheetName val="산근"/>
      <sheetName val="내역서적용수량 (지방도893)"/>
      <sheetName val="반중력식옹벽3.5"/>
      <sheetName val="2"/>
      <sheetName val="수로BOX"/>
      <sheetName val="금액"/>
      <sheetName val="단 box"/>
      <sheetName val="cash"/>
      <sheetName val="단가대비표"/>
      <sheetName val="입력"/>
      <sheetName val="집계표"/>
      <sheetName val="자(3.0m)"/>
      <sheetName val="견적내역서"/>
      <sheetName val="단가표"/>
      <sheetName val="UNIT"/>
      <sheetName val="10.1"/>
      <sheetName val="노무비단가"/>
      <sheetName val="일위대가(뷔페)"/>
      <sheetName val="맨홀수량집계"/>
      <sheetName val="배수통관(좌)"/>
      <sheetName val="98비정기소모"/>
      <sheetName val="양수장내역"/>
      <sheetName val="부대공사비"/>
      <sheetName val="A LINE"/>
      <sheetName val="N賃率-職"/>
      <sheetName val="날개벽(TYPE2)"/>
      <sheetName val="고창방향"/>
      <sheetName val="입력값"/>
      <sheetName val="측구집계"/>
      <sheetName val="구조물철거타공정이월"/>
      <sheetName val="STEEL BOX 단면설계(SEC.8)"/>
      <sheetName val="단가 및 재료비"/>
      <sheetName val="공정표(2001년)"/>
      <sheetName val="마산방향"/>
      <sheetName val="진주방향"/>
      <sheetName val="견적접수"/>
      <sheetName val="하나모듈옥외소화전이설"/>
      <sheetName val="000000"/>
      <sheetName val="지진시"/>
      <sheetName val="최적단면"/>
      <sheetName val="자재조사표(참고용)"/>
      <sheetName val="품셈집계표"/>
      <sheetName val="Apt내역"/>
      <sheetName val="부대시설"/>
      <sheetName val="부안일위"/>
      <sheetName val="97 사업추정(WEKI)"/>
      <sheetName val="보차도경계석"/>
      <sheetName val="PIPE"/>
      <sheetName val="FLANGE"/>
      <sheetName val="VALVE"/>
      <sheetName val="도장"/>
      <sheetName val="관로토공집계표"/>
      <sheetName val="member design"/>
      <sheetName val="design criteria"/>
      <sheetName val="working load at the btm ft."/>
      <sheetName val="plan&amp;section of foundation"/>
      <sheetName val="출입문(C-C)수량_4"/>
      <sheetName val="출입문(C-C)수량_1"/>
      <sheetName val="출입문(C-C)수량_2"/>
      <sheetName val="출입문(C-C)수량_3"/>
      <sheetName val="1"/>
      <sheetName val="횡배수관수량집계"/>
      <sheetName val="와동25-3(변경)"/>
      <sheetName val="CHITIET VL-NC"/>
      <sheetName val="DON GIA"/>
      <sheetName val="토적계산서"/>
      <sheetName val="원형맨홀수량"/>
      <sheetName val="L형옹벽(key)"/>
      <sheetName val="(A)내역서"/>
      <sheetName val="총괄표"/>
      <sheetName val="포장연장"/>
      <sheetName val="P-산#1-1(WOWA1)"/>
      <sheetName val="969910( R)"/>
      <sheetName val="견적서(대외) (2)"/>
      <sheetName val="b_balju"/>
      <sheetName val="L_RPTA05_목록"/>
      <sheetName val="품셈"/>
      <sheetName val="INPUT-DATA"/>
      <sheetName val="물질수지"/>
      <sheetName val="no_1"/>
      <sheetName val="no_2"/>
      <sheetName val="no_3"/>
      <sheetName val="no_4"/>
      <sheetName val="no_5"/>
      <sheetName val="검색"/>
      <sheetName val="1. 설계조건 2.단면가정 3. 하중계산"/>
      <sheetName val="DATA 입력란"/>
      <sheetName val="unitpric"/>
      <sheetName val="noyim"/>
      <sheetName val="junggi"/>
      <sheetName val="인구밀도산정"/>
      <sheetName val="농로수량집계"/>
      <sheetName val="농로토공집계"/>
      <sheetName val="제출내역 (2)"/>
      <sheetName val="단가조건(02년)"/>
      <sheetName val="원가계산서"/>
      <sheetName val="단가표 "/>
      <sheetName val="수리계산(2021)"/>
      <sheetName val="일위대가(가설)"/>
      <sheetName val="데이타"/>
      <sheetName val="일반수량총괄집계"/>
      <sheetName val="말뚝물량"/>
      <sheetName val="단가산출2"/>
      <sheetName val="단가산출1"/>
      <sheetName val="관공일위대가"/>
      <sheetName val="받이단위량"/>
      <sheetName val="I一般比"/>
      <sheetName val="빌딩 안내"/>
      <sheetName val="기준액"/>
      <sheetName val="경비"/>
      <sheetName val="BEND LOSS"/>
      <sheetName val="방음벽기초"/>
      <sheetName val="일위대가모듈"/>
      <sheetName val="암거"/>
      <sheetName val="001"/>
      <sheetName val="집수정단"/>
      <sheetName val="약품공급2"/>
      <sheetName val="기기리스트"/>
      <sheetName val="수량산근(출력X)"/>
      <sheetName val="표준화수량집계표(출력X)"/>
      <sheetName val="품셈총괄(출력X)"/>
      <sheetName val="수량산출서"/>
      <sheetName val="1호맨홀가감수량"/>
      <sheetName val="1호맨홀수량산출"/>
      <sheetName val="Piping(Methanol)"/>
      <sheetName val="기본"/>
      <sheetName val="다이꾸"/>
      <sheetName val="※참고자료※"/>
      <sheetName val="nys"/>
      <sheetName val="수입"/>
      <sheetName val="수지"/>
      <sheetName val="주관사업"/>
      <sheetName val="법곳동"/>
      <sheetName val="대화동"/>
      <sheetName val="명세표"/>
      <sheetName val="Intro2"/>
      <sheetName val="Id"/>
      <sheetName val="변수"/>
      <sheetName val="1월"/>
      <sheetName val="판"/>
      <sheetName val="CAL"/>
      <sheetName val="내역서1"/>
      <sheetName val="표지판단위"/>
      <sheetName val="횡배수관위치조서"/>
      <sheetName val="LOPCALC"/>
      <sheetName val="공정코드"/>
      <sheetName val="토적계산"/>
      <sheetName val="목차"/>
      <sheetName val="공사비명세서"/>
      <sheetName val="깨기 총괄"/>
      <sheetName val="기초"/>
      <sheetName val="맨홀,터파기"/>
      <sheetName val="도로절단및포장"/>
      <sheetName val="구조"/>
      <sheetName val="2층LOAD"/>
      <sheetName val="경비산출"/>
      <sheetName val="DANGA"/>
      <sheetName val="피벗테이블데이터분석"/>
      <sheetName val="횡날개수집"/>
      <sheetName val="횡배수관"/>
      <sheetName val="변동률산출"/>
      <sheetName val="시화점실행"/>
      <sheetName val="낙찰표"/>
      <sheetName val="05년"/>
      <sheetName val="일위목록"/>
      <sheetName val="품셈총괄표"/>
      <sheetName val="청하배수"/>
      <sheetName val="제수변수량"/>
      <sheetName val="대림경상68억"/>
      <sheetName val="3지구단위"/>
      <sheetName val="접속 SLAB,BRACKET 설계"/>
      <sheetName val="가압장구체수량산출서"/>
      <sheetName val="경비2내역"/>
      <sheetName val="특수기호강도거푸집"/>
      <sheetName val="종배수관면벽신"/>
      <sheetName val="종배수관(신)"/>
      <sheetName val="공사비예산서(토목분)"/>
      <sheetName val="평균높이산출근거"/>
      <sheetName val="98지급계획"/>
      <sheetName val="가드"/>
      <sheetName val="DAN"/>
      <sheetName val="E.P.T수량산출서"/>
      <sheetName val="주현(해보)"/>
      <sheetName val="주현(영광)"/>
      <sheetName val="RAHMEN"/>
      <sheetName val="인원계획-미화"/>
      <sheetName val="개략"/>
      <sheetName val="BQ(실행)"/>
      <sheetName val="손익차총괄2"/>
      <sheetName val="부동산(물건 등)의 표시 및 청구내역"/>
      <sheetName val="영업,지장물,이사확인서(개인,법인,종중)"/>
      <sheetName val="시설이용권명세서"/>
      <sheetName val="밸브설치"/>
      <sheetName val="이음개소"/>
      <sheetName val="연결관산출조서"/>
      <sheetName val="총괄설계내역서"/>
      <sheetName val="기계시공"/>
      <sheetName val="발생토"/>
      <sheetName val="예산내역서"/>
      <sheetName val="Sheet3"/>
      <sheetName val="조서입력"/>
      <sheetName val="입력창"/>
      <sheetName val="결과창"/>
      <sheetName val="공사수행방안"/>
      <sheetName val="Baby일위대가"/>
      <sheetName val="수량산출서-2"/>
      <sheetName val="구조물공"/>
      <sheetName val="자재집계표2 "/>
      <sheetName val="INPUT(덕도방향-시점)"/>
      <sheetName val="규준틀"/>
      <sheetName val="역T형옹벽(3.0)"/>
      <sheetName val="흙쌓기도수로설치현황"/>
      <sheetName val="퇴직공제부금산출근거"/>
      <sheetName val="CRUDE RE-bar"/>
      <sheetName val="crude.SLAB RE-bar"/>
      <sheetName val="토공총괄표"/>
      <sheetName val="sheet4"/>
      <sheetName val="하수실행"/>
      <sheetName val="CP-E2 (품셈표)"/>
      <sheetName val="(폐기물)물량집계표(2구역)"/>
      <sheetName val="시중노임단가"/>
      <sheetName val="일반부표집계표"/>
      <sheetName val="woo(mac)"/>
      <sheetName val="SLAB"/>
      <sheetName val="이형관집계표"/>
      <sheetName val="동물이동통로"/>
      <sheetName val="중기사용료"/>
      <sheetName val="총집계표"/>
      <sheetName val="GI-LIST"/>
      <sheetName val="PI"/>
      <sheetName val="VXXXXXXX"/>
      <sheetName val="천안IP공장자100노100물량110할증"/>
      <sheetName val="전체원가계산서작업용"/>
      <sheetName val="전체내역작업용"/>
      <sheetName val="VXXXXX"/>
      <sheetName val="가공비"/>
      <sheetName val="도체종-상수표"/>
      <sheetName val="표  지"/>
      <sheetName val="상수관로단위수량"/>
      <sheetName val="우수관로공조서"/>
      <sheetName val="유동표(변경)"/>
      <sheetName val="설계기준_및_하중계산"/>
      <sheetName val="토PIER수량-2_x0000__x000f_[중산교.XLS]Sheet6_x0000__x0000__x0000__x0000__x000f_"/>
      <sheetName val="사  업  비  수  지  예  산  서"/>
      <sheetName val="신규일위대가"/>
      <sheetName val="횡배수관 토공 조서"/>
      <sheetName val="Dae_Jiju"/>
      <sheetName val="단면A-A(TR)"/>
      <sheetName val="1호인버트수량"/>
      <sheetName val="본체"/>
      <sheetName val="soil bearing check"/>
      <sheetName val="자재목록"/>
      <sheetName val="4.2유효폭의 계산"/>
      <sheetName val="토목주소"/>
      <sheetName val="프랜트면허"/>
      <sheetName val="A"/>
      <sheetName val="날개벽(TYPE3)"/>
      <sheetName val="산수배수"/>
      <sheetName val="자갈,시멘트,모래산출"/>
      <sheetName val="수곡내역"/>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경상비"/>
      <sheetName val="공사비예비관리공감측설산출내역"/>
      <sheetName val="공감비"/>
      <sheetName val="수로단위수량"/>
      <sheetName val="덕전리"/>
      <sheetName val="주식"/>
      <sheetName val="편입토지조서"/>
      <sheetName val="현황산출서"/>
      <sheetName val="옹벽기초자료"/>
      <sheetName val="10월요금선로출력"/>
      <sheetName val="수자재단위당"/>
      <sheetName val="EJ"/>
      <sheetName val="1단계"/>
      <sheetName val="1공구"/>
      <sheetName val="점수계산1-2"/>
      <sheetName val="특별교실"/>
      <sheetName val="공통(20-91)"/>
      <sheetName val="전차선로 물량표"/>
      <sheetName val="한강운반비"/>
      <sheetName val="자재"/>
      <sheetName val="02 SLAB"/>
      <sheetName val="05 BOX"/>
      <sheetName val="1.3.1절점좌표"/>
      <sheetName val="1.1설계기준"/>
      <sheetName val="토공계산"/>
      <sheetName val="산출근거1"/>
      <sheetName val="공문"/>
      <sheetName val="실행예산"/>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Y-WORK"/>
      <sheetName val="일지-H"/>
      <sheetName val="김포IO"/>
      <sheetName val="약전닥트"/>
      <sheetName val="FD"/>
      <sheetName val="건축부하"/>
      <sheetName val="FA설치명세"/>
      <sheetName val="처리단락"/>
      <sheetName val="99관저"/>
      <sheetName val="LD"/>
      <sheetName val="포장공제집계"/>
      <sheetName val="활성탄 여과지토공"/>
      <sheetName val="골재집계"/>
      <sheetName val="Total"/>
      <sheetName val="SUMMARY"/>
      <sheetName val="PAINT"/>
      <sheetName val="J01"/>
      <sheetName val="여과지동"/>
      <sheetName val="공사기본자료"/>
      <sheetName val="진천방향"/>
      <sheetName val="C.배수관공"/>
      <sheetName val="뚝토공"/>
      <sheetName val="S0"/>
      <sheetName val="ASCEandUBC"/>
      <sheetName val="CAT_5"/>
      <sheetName val="현장관리비내역서"/>
      <sheetName val="Project Brief"/>
      <sheetName val="부대토목(토공)한석"/>
      <sheetName val="배수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sheetData sheetId="82"/>
      <sheetData sheetId="83"/>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refreshError="1"/>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관사업"/>
      <sheetName val="세부기준"/>
      <sheetName val="2003.02월수금계획"/>
      <sheetName val="2002_건설용역비미수금현황"/>
      <sheetName val="영업소실적"/>
      <sheetName val="Piping Design Data"/>
      <sheetName val="현장"/>
      <sheetName val="MOKDONG(1)"/>
      <sheetName val="9-1차이내역"/>
      <sheetName val="손익차9월2"/>
      <sheetName val="회사99"/>
      <sheetName val="공문"/>
      <sheetName val="Sheet1"/>
      <sheetName val="삭제금지단가"/>
      <sheetName val="97 사업추정(WEKI)"/>
      <sheetName val="손익차총괄2"/>
      <sheetName val="공통"/>
      <sheetName val="공통비총괄표"/>
      <sheetName val="Sheet2"/>
      <sheetName val="P.M 별"/>
      <sheetName val="사업부배부"/>
      <sheetName val="계정실적"/>
      <sheetName val="계정보고"/>
      <sheetName val="계정보고 (2)"/>
      <sheetName val="요약배부"/>
      <sheetName val="요약배부 (보고)"/>
      <sheetName val="요약배부 (보고) (2)"/>
      <sheetName val="10월계정별"/>
      <sheetName val="10월년간추정"/>
      <sheetName val="배부부별"/>
      <sheetName val="배부비목"/>
      <sheetName val="임대원가"/>
      <sheetName val="기타매출"/>
      <sheetName val="기타매출 (2)"/>
      <sheetName val="기타매출 (3)"/>
      <sheetName val="새마을금고"/>
      <sheetName val="Module1"/>
      <sheetName val="참고인원"/>
      <sheetName val="설계"/>
      <sheetName val="품셈TABLE"/>
      <sheetName val="국내"/>
      <sheetName val="수입"/>
      <sheetName val="당초"/>
      <sheetName val="보온자재단가표"/>
      <sheetName val="단가표"/>
      <sheetName val="경비_원본"/>
      <sheetName val="노임단가"/>
      <sheetName val="삼보지질"/>
      <sheetName val="부표총괄"/>
      <sheetName val="품셈1-"/>
      <sheetName val="STAND20"/>
      <sheetName val="95년12월말"/>
      <sheetName val="유림골조"/>
      <sheetName val="95삼성급(본사)"/>
      <sheetName val="合成単価作成表-BLDG"/>
      <sheetName val="집계표(OPTION)"/>
      <sheetName val="와동25-3(변경)"/>
      <sheetName val="RCF CLAIMED"/>
      <sheetName val="정산표"/>
      <sheetName val="소화실적"/>
      <sheetName val="M-EQPT-Z"/>
      <sheetName val="집계표"/>
      <sheetName val="개시대사 (2)"/>
      <sheetName val="정산표2"/>
      <sheetName val="입찰안"/>
      <sheetName val="일위_파일"/>
      <sheetName val="상반기손익차2총괄"/>
      <sheetName val="현금"/>
      <sheetName val="Equipment (5)"/>
      <sheetName val="#REF"/>
      <sheetName val="KP1590_E"/>
      <sheetName val="Customer Databas"/>
      <sheetName val="EACT10"/>
      <sheetName val="가격조사서"/>
      <sheetName val="금액내역서"/>
      <sheetName val="JOB Assign"/>
      <sheetName val="보증금(전신전화가입권)"/>
      <sheetName val="부안일위"/>
      <sheetName val="2003_02월수금계획"/>
      <sheetName val="Piping_Design_Data"/>
      <sheetName val="97_사업추정(WEKI)"/>
      <sheetName val="P_M_별"/>
      <sheetName val="Total"/>
      <sheetName val="원가계산서"/>
      <sheetName val="적용대가"/>
      <sheetName val="3.바닥판설계"/>
      <sheetName val="예가표"/>
      <sheetName val="주형"/>
      <sheetName val="공사비PK5월"/>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회의9602"/>
      <sheetName val="우수"/>
      <sheetName val="Sheet1"/>
      <sheetName val="기별(종합)"/>
      <sheetName val="DATA"/>
      <sheetName val="기성내역"/>
      <sheetName val="공사비증감"/>
      <sheetName val="집계표"/>
      <sheetName val="하수급견적대비"/>
      <sheetName val="충주"/>
      <sheetName val="토공계산서(부체도로)"/>
      <sheetName val="JUCKEYK"/>
      <sheetName val="3차설계"/>
      <sheetName val="PROJECT BRIEF"/>
      <sheetName val="부대내역"/>
      <sheetName val="COVER"/>
      <sheetName val="품셈집계"/>
      <sheetName val="A4288"/>
      <sheetName val="PROJECT BRIEF(EX.NEW)"/>
      <sheetName val="MOTOR"/>
      <sheetName val="Sheet6"/>
      <sheetName val="정부노임단가"/>
      <sheetName val="화재 탐지 설비"/>
      <sheetName val="Sheet1 (2)"/>
      <sheetName val="내역서"/>
      <sheetName val="3.바닥판설계"/>
      <sheetName val="전기관급자재"/>
      <sheetName val="공량산출서"/>
      <sheetName val="단가비교표"/>
      <sheetName val="토공수량집계표000"/>
      <sheetName val="남양내역"/>
      <sheetName val="공사비예산서(토목분)"/>
      <sheetName val="Sheet2"/>
      <sheetName val="증감대비"/>
      <sheetName val="옹벽"/>
      <sheetName val="공사내역"/>
      <sheetName val="건축공사"/>
      <sheetName val="ABUT수량-A1"/>
      <sheetName val="노임"/>
      <sheetName val="총괄내역서"/>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
      <sheetName val="산출내역서집계표"/>
      <sheetName val="여과지동"/>
      <sheetName val="기초자료"/>
      <sheetName val="기초단가"/>
      <sheetName val="BASE DATA1"/>
      <sheetName val="터널조도"/>
      <sheetName val="집계표"/>
      <sheetName val="일위대가"/>
      <sheetName val="화재 탐지 설비"/>
      <sheetName val="산출근거"/>
      <sheetName val="우수"/>
      <sheetName val="개요"/>
      <sheetName val="변경품셈총괄"/>
      <sheetName val="인력터파기품"/>
      <sheetName val="원남울진낙찰내역(99.4.13 부산청)"/>
      <sheetName val="지급자재"/>
      <sheetName val="자재단가"/>
      <sheetName val="하수급견적대비"/>
      <sheetName val="덕전리"/>
      <sheetName val="일반공사"/>
      <sheetName val="Sheet6"/>
      <sheetName val="관경별우수관집계"/>
      <sheetName val="전기단가조사서"/>
      <sheetName val="Sheet2"/>
      <sheetName val="갑지(추정)"/>
      <sheetName val="BSD (2)"/>
      <sheetName val="차액보증"/>
      <sheetName val="BID"/>
      <sheetName val="1단계"/>
      <sheetName val="마산방향"/>
      <sheetName val="진주방향"/>
      <sheetName val="#REF"/>
      <sheetName val="cp1"/>
      <sheetName val="수량산출"/>
      <sheetName val="기초작업"/>
      <sheetName val="설비"/>
      <sheetName val="대림경상68억"/>
      <sheetName val="플랜트 설치"/>
      <sheetName val="내역서"/>
      <sheetName val="금융비용"/>
      <sheetName val="차수"/>
      <sheetName val="입찰안"/>
      <sheetName val="PROJECT BRIEF"/>
      <sheetName val="평당자료"/>
      <sheetName val="전체"/>
      <sheetName val="공사비"/>
      <sheetName val="단가산출"/>
      <sheetName val="Macro2"/>
      <sheetName val="잔수량(작성)"/>
      <sheetName val="유림총괄"/>
      <sheetName val="일위_파일"/>
      <sheetName val="표지"/>
      <sheetName val="Total"/>
      <sheetName val="선정요령"/>
      <sheetName val="추가예산"/>
      <sheetName val="POOM_MOTO"/>
      <sheetName val="POOM_MOTO2"/>
      <sheetName val="공통가설"/>
      <sheetName val="총괄-1"/>
      <sheetName val="원가서"/>
      <sheetName val="공량산출서"/>
      <sheetName val="안양동교 1안"/>
      <sheetName val="ABUT수량-A1"/>
      <sheetName val="JUCKEYK"/>
      <sheetName val="00상노임"/>
      <sheetName val="노임단가"/>
      <sheetName val="WORK"/>
      <sheetName val="Sheet1"/>
      <sheetName val="기계경비"/>
      <sheetName val="건축공사"/>
      <sheetName val="대치판정"/>
      <sheetName val="조명시설"/>
      <sheetName val="2.대외공문"/>
      <sheetName val="5.전사투자계획종함안"/>
      <sheetName val="손익차9월2"/>
      <sheetName val="업체별기성내역"/>
      <sheetName val="9GNG운반"/>
      <sheetName val="목록"/>
      <sheetName val="간접(90)"/>
      <sheetName val="남양내역"/>
      <sheetName val="용수간선"/>
      <sheetName val="Macro(차단기)"/>
      <sheetName val="견적정보"/>
      <sheetName val="COVER"/>
      <sheetName val="단양 00 아파트-세부내역"/>
      <sheetName val="날개벽수량표"/>
      <sheetName val="N賃率-職"/>
      <sheetName val="전 기"/>
      <sheetName val="관급"/>
      <sheetName val="단면치수"/>
      <sheetName val="중동상가"/>
      <sheetName val="선급금신청서"/>
      <sheetName val="시화점실행"/>
      <sheetName val="맨홀수량산출"/>
      <sheetName val="관급자재"/>
      <sheetName val="정렬"/>
      <sheetName val="기둥(원형)"/>
      <sheetName val="T형( 파일기초) 공현1교"/>
      <sheetName val="내역서단가산출용"/>
      <sheetName val="경"/>
      <sheetName val="전체공내역서"/>
      <sheetName val="정보"/>
      <sheetName val="자재단가비교표"/>
      <sheetName val="SP-B1"/>
      <sheetName val="네고율"/>
      <sheetName val="영동(D)"/>
      <sheetName val="건축공사집계"/>
      <sheetName val="PROJECT BRIEF(EX.NEW)"/>
      <sheetName val="본실행경비"/>
      <sheetName val="노임"/>
      <sheetName val="Baby일위대가"/>
      <sheetName val="대가표(품셈)"/>
      <sheetName val="간접"/>
      <sheetName val="터파기및재료"/>
      <sheetName val="예산조서"/>
      <sheetName val="6호기"/>
      <sheetName val="갱폼수직망"/>
      <sheetName val="시설물 설치표"/>
      <sheetName val="소상 &quot;1&quot;"/>
      <sheetName val="본사인상전"/>
      <sheetName val="2공구산출내역"/>
      <sheetName val="CONCRETE"/>
      <sheetName val="DATA1"/>
      <sheetName val="계정"/>
      <sheetName val="총괄표"/>
      <sheetName val="일반부표"/>
      <sheetName val="시멘트"/>
      <sheetName val="내역표지"/>
      <sheetName val="데이타"/>
      <sheetName val="식재인부"/>
      <sheetName val="설계가"/>
      <sheetName val="골조시행"/>
      <sheetName val="(A)내역서"/>
      <sheetName val="카렌스센터계량기설치공사"/>
      <sheetName val="대공종"/>
      <sheetName val="7.경제성결과"/>
      <sheetName val="6PILE  (돌출)"/>
      <sheetName val="8.석축단위(H=1.5M)"/>
      <sheetName val="영업소실적"/>
      <sheetName val="공사개요"/>
      <sheetName val="Y-WORK"/>
      <sheetName val="단가 및 재료비"/>
      <sheetName val="단가산출2"/>
      <sheetName val="중기사용료산출근거"/>
      <sheetName val="단가산출1"/>
      <sheetName val="물가시세"/>
      <sheetName val="빌딩 안내"/>
      <sheetName val="충주"/>
      <sheetName val="data"/>
      <sheetName val="98지급계획"/>
      <sheetName val="신우"/>
      <sheetName val="FAB별"/>
      <sheetName val="자재비"/>
      <sheetName val="입찰품의서"/>
      <sheetName val="PW3"/>
      <sheetName val="PW4"/>
      <sheetName val="SC1"/>
      <sheetName val="PE"/>
      <sheetName val="PM"/>
      <sheetName val="TR"/>
      <sheetName val="정부노임단가"/>
      <sheetName val="IT-BAT"/>
      <sheetName val="역공종"/>
      <sheetName val="SCH"/>
      <sheetName val="Piping Design Data"/>
      <sheetName val="MEXICO-C"/>
      <sheetName val="물량산출근거"/>
      <sheetName val="도급양식"/>
      <sheetName val="ROOF(ALKALI)"/>
      <sheetName val="cable-data"/>
      <sheetName val="할증 "/>
      <sheetName val="kimre scrubber"/>
      <sheetName val="GRDBS"/>
      <sheetName val="G.R300경비"/>
      <sheetName val="잡철물"/>
      <sheetName val="단가표"/>
      <sheetName val="신설개소별 총집계표(동해-배전)"/>
      <sheetName val="안평역사 총집계"/>
      <sheetName val="CAPVC"/>
      <sheetName val="Customer Databas"/>
      <sheetName val="단중"/>
      <sheetName val="실행(ALT1)"/>
      <sheetName val="냉천부속동"/>
      <sheetName val="돈암사업"/>
      <sheetName val="토목주소"/>
      <sheetName val="프랜트면허"/>
      <sheetName val="전기실-1"/>
      <sheetName val="MATRLDATA"/>
      <sheetName val="1,2공구원가계산서"/>
      <sheetName val="1공구산출내역서"/>
      <sheetName val="4 &amp; 10-inch, CO2 Combo &amp; Sweep"/>
      <sheetName val="CTEMCOST"/>
      <sheetName val="부하(성남)"/>
      <sheetName val="RE9604"/>
      <sheetName val="일위대가목차"/>
      <sheetName val="Site Expenses"/>
      <sheetName val="근거 자료"/>
      <sheetName val="45,46"/>
      <sheetName val="일위대가(1)"/>
      <sheetName val="을"/>
      <sheetName val="내역서 "/>
      <sheetName val="현장관리비"/>
      <sheetName val="역결합트래버스"/>
      <sheetName val="식생매트"/>
      <sheetName val="수리결과"/>
      <sheetName val="파이프류"/>
      <sheetName val="입고장부 (4)"/>
      <sheetName val="연습장소"/>
      <sheetName val="전기"/>
      <sheetName val="준공갑지"/>
      <sheetName val="건축공사실행"/>
      <sheetName val="DATE"/>
      <sheetName val="투찰"/>
      <sheetName val="약품공급2"/>
      <sheetName val="유동표"/>
      <sheetName val="공종별"/>
      <sheetName val="관계주식"/>
      <sheetName val="인부신상자료"/>
      <sheetName val="물량표"/>
      <sheetName val="중기사용료"/>
      <sheetName val=""/>
      <sheetName val="부대내역"/>
      <sheetName val="NOMUBI"/>
      <sheetName val="sw1"/>
      <sheetName val="비교1"/>
      <sheetName val="연부97-1"/>
      <sheetName val="갑지1"/>
      <sheetName val="연습"/>
      <sheetName val="A-LINE"/>
      <sheetName val="배수내역 (2)"/>
      <sheetName val="DATA LISTS"/>
      <sheetName val="대"/>
      <sheetName val="전체내역 (2)"/>
      <sheetName val="TABLE DB"/>
      <sheetName val="쌍용 data base"/>
      <sheetName val="총괄내역서"/>
      <sheetName val="단가"/>
      <sheetName val="원도급"/>
      <sheetName val="하도급"/>
      <sheetName val="원하대비"/>
      <sheetName val="전기공사"/>
      <sheetName val="현장별"/>
      <sheetName val="Sheet3"/>
      <sheetName val="기본단가표"/>
      <sheetName val="DANGA"/>
      <sheetName val="견적 집계"/>
      <sheetName val="단열-자재"/>
      <sheetName val="한강운반비"/>
      <sheetName val="자재운반단가일람표"/>
      <sheetName val="방수"/>
      <sheetName val="원가계산서"/>
      <sheetName val="원본(갑지)"/>
      <sheetName val="Upgrades pricing"/>
      <sheetName val="XL4Poppy"/>
      <sheetName val="PL"/>
      <sheetName val="001"/>
      <sheetName val="일반관리비"/>
      <sheetName val="costing_Press"/>
      <sheetName val="사급자재"/>
      <sheetName val="70%"/>
      <sheetName val="시험장S자로가로등공사"/>
      <sheetName val="코드표"/>
      <sheetName val="예산경비1차"/>
      <sheetName val="원형1호맨홀토공수량"/>
      <sheetName val="96보완계획7.12"/>
      <sheetName val="노무비대장(직영)"/>
      <sheetName val="98NS-N"/>
      <sheetName val="준검 내역서"/>
      <sheetName val="구의33고"/>
      <sheetName val="자료(통합)"/>
      <sheetName val="공통비(전체)"/>
      <sheetName val="공사"/>
      <sheetName val="3차설계"/>
      <sheetName val="용량(1-2)"/>
      <sheetName val="8)중점관리장비현황"/>
      <sheetName val="의정부문예회관변경내역"/>
      <sheetName val="실행(1)"/>
      <sheetName val="B"/>
      <sheetName val="노임이"/>
      <sheetName val="기성(1차) "/>
      <sheetName val="5_BANG I"/>
      <sheetName val="Re-bar"/>
      <sheetName val="수안보-MBR1"/>
      <sheetName val="데리네이타현황"/>
      <sheetName val="수주현황2월"/>
      <sheetName val="설계조건"/>
      <sheetName val="청천내"/>
      <sheetName val="__MAIN"/>
      <sheetName val="산근"/>
      <sheetName val="MOTOR"/>
      <sheetName val="견적서"/>
      <sheetName val="조건"/>
      <sheetName val="실내건축일위대가"/>
      <sheetName val="LOAD-46"/>
      <sheetName val="A공구"/>
      <sheetName val="관경결정"/>
      <sheetName val="JUCK"/>
      <sheetName val="코드"/>
      <sheetName val="빗물받이(910-510-410)"/>
      <sheetName val="b_balju"/>
      <sheetName val="옹벽수량집계표"/>
      <sheetName val="설계"/>
      <sheetName val="Macro3"/>
      <sheetName val="비교원RD-S"/>
      <sheetName val="POWER"/>
      <sheetName val="BOL"/>
      <sheetName val="2000년1차"/>
      <sheetName val="ESTI."/>
      <sheetName val="DI-ESTI"/>
      <sheetName val="증감내역서"/>
      <sheetName val="토목"/>
      <sheetName val="125x125"/>
      <sheetName val="개산공사비"/>
      <sheetName val="#REF!"/>
      <sheetName val="건축집계"/>
      <sheetName val="Table"/>
      <sheetName val="장비명"/>
      <sheetName val="와동25-3(변경)"/>
      <sheetName val="밸브설치"/>
      <sheetName val="공사비집계"/>
      <sheetName val="우각부보강"/>
      <sheetName val="우배수"/>
      <sheetName val="계산식"/>
      <sheetName val="설명"/>
      <sheetName val="일위대가(가설)"/>
      <sheetName val="설계내역서"/>
      <sheetName val="마산월령동골조물량변경"/>
      <sheetName val="2.건축"/>
      <sheetName val="현황산출서"/>
      <sheetName val="Sheet4"/>
      <sheetName val="s"/>
      <sheetName val="인사자료총집계"/>
      <sheetName val="공비대비"/>
      <sheetName val="SOS_PLC &amp; Panel"/>
      <sheetName val="공통(20-91)"/>
      <sheetName val="wall"/>
      <sheetName val="A01"/>
      <sheetName val="A11"/>
      <sheetName val="A16"/>
      <sheetName val="A02"/>
      <sheetName val="A03"/>
      <sheetName val="A04"/>
      <sheetName val="A05"/>
      <sheetName val="A06"/>
      <sheetName val="A07"/>
      <sheetName val="A08a"/>
      <sheetName val="A08b"/>
      <sheetName val="증감대비"/>
      <sheetName val="PAINT"/>
      <sheetName val="RFP002"/>
      <sheetName val="기초계산(Pmax)"/>
      <sheetName val="현장관리비 산출내역"/>
      <sheetName val="견적조건"/>
      <sheetName val="Module1"/>
      <sheetName val="Stem Footing"/>
      <sheetName val="01"/>
      <sheetName val="BACK DATA"/>
      <sheetName val="c_balju"/>
      <sheetName val="외천교"/>
      <sheetName val="금액내역서"/>
      <sheetName val="코딩 (2)"/>
      <sheetName val="자금청구"/>
      <sheetName val="콘크리트타설집계표"/>
      <sheetName val=" 갑지"/>
      <sheetName val="날개벽"/>
      <sheetName val="예총"/>
      <sheetName val="Input"/>
      <sheetName val="IBASE"/>
      <sheetName val="단"/>
      <sheetName val="orignal"/>
      <sheetName val="감액총괄표"/>
      <sheetName val="Quantity"/>
      <sheetName val="HARSAT"/>
      <sheetName val="CAL"/>
      <sheetName val="DTCT"/>
      <sheetName val="SUMMARY"/>
      <sheetName val="직재"/>
      <sheetName val="재집"/>
      <sheetName val="98수문일위"/>
      <sheetName val="TB(BS)"/>
      <sheetName val="TB(PL)"/>
      <sheetName val="매입세"/>
      <sheetName val="EQT-ESTN"/>
      <sheetName val="구조물철거타공정이월"/>
      <sheetName val="Hrg.Sat"/>
      <sheetName val="일위대가표"/>
      <sheetName val="신대방33(적용)"/>
      <sheetName val="실행"/>
      <sheetName val="울산자동제어"/>
      <sheetName val="APT"/>
      <sheetName val="교통대책내역"/>
      <sheetName val="입력"/>
      <sheetName val="자료입력"/>
      <sheetName val="화설내"/>
      <sheetName val="토목내역"/>
      <sheetName val="아파트-가설"/>
      <sheetName val="소방사항"/>
      <sheetName val="내역서 (2)"/>
      <sheetName val="3월"/>
      <sheetName val="실행내역"/>
      <sheetName val="_갑지"/>
      <sheetName val="9-1차이내역"/>
      <sheetName val="C10집계2"/>
      <sheetName val="실행(표지,갑,을)"/>
      <sheetName val="소비자가"/>
      <sheetName val="4 LINE"/>
      <sheetName val="7 th"/>
      <sheetName val="견적을지"/>
      <sheetName val="내역(전체)"/>
      <sheetName val="TEL"/>
      <sheetName val="개인별 순위표"/>
      <sheetName val="FANDBS"/>
      <sheetName val="GRDATA"/>
      <sheetName val="SHAFTDBSE"/>
      <sheetName val="그림"/>
      <sheetName val="원남울진낙찰내역(99.4.13%20부산청).xls"/>
      <sheetName val="%EC%9B%90%EB%82%A8%EC%9A%B8%EC%"/>
      <sheetName val="원남울진낙찰내역(99_4_13_부산청)"/>
      <sheetName val="8_석축단위(H=1_5M)"/>
      <sheetName val="5_BANG_I"/>
      <sheetName val="플랜트_설치"/>
      <sheetName val="기성(1차)_"/>
      <sheetName val="소상_&quot;1&quot;"/>
      <sheetName val="6PILE__(돌출)"/>
      <sheetName val="BACK_DATA"/>
      <sheetName val="현장관리비_산출내역"/>
      <sheetName val="2_건축"/>
      <sheetName val="SOS_PLC_&amp;_Panel"/>
      <sheetName val="Sheet5"/>
      <sheetName val="변경증감내역서"/>
      <sheetName val="투자예산"/>
      <sheetName val="예산"/>
      <sheetName val="목차"/>
      <sheetName val="SG"/>
      <sheetName val="울산자금"/>
      <sheetName val="실행예산"/>
      <sheetName val="Macro(전동기)"/>
      <sheetName val="철근량"/>
      <sheetName val="배수공 주요자재 집계표"/>
      <sheetName val="기초코드"/>
      <sheetName val="철근집계표"/>
      <sheetName val="설계명세서"/>
      <sheetName val="예산명세서"/>
      <sheetName val="도급"/>
      <sheetName val="경비2내역"/>
      <sheetName val="금호"/>
      <sheetName val="제잡비"/>
      <sheetName val="공정별계획(생산,발송)"/>
      <sheetName val="STORAGE"/>
      <sheetName val="노원열병합  건축공사기성내역서"/>
      <sheetName val="시설일위"/>
      <sheetName val="기초일위"/>
      <sheetName val="조명일위"/>
      <sheetName val="동해title"/>
      <sheetName val="Pjny"/>
      <sheetName val="매입세율"/>
      <sheetName val="학생내역"/>
      <sheetName val="기안"/>
      <sheetName val="배관길이"/>
      <sheetName val="자재단가표"/>
      <sheetName val="신공"/>
      <sheetName val="실행내역서 "/>
      <sheetName val="본공사"/>
      <sheetName val="확산동"/>
      <sheetName val="1차 내역서"/>
      <sheetName val="건축(을)"/>
      <sheetName val="음료실행"/>
      <sheetName val="시운전연료"/>
      <sheetName val="Sheet1 (2)"/>
      <sheetName val="C-노임단가"/>
      <sheetName val="식재가격"/>
      <sheetName val="식재총괄"/>
      <sheetName val="보안등"/>
      <sheetName val="본부장"/>
      <sheetName val="EACT10"/>
      <sheetName val="3BL공동구 수량"/>
      <sheetName val="가로등내역서"/>
      <sheetName val="화전내"/>
      <sheetName val="대비"/>
      <sheetName val="자재"/>
      <sheetName val="물가기준년"/>
      <sheetName val="장비기준"/>
      <sheetName val="내역(중앙)"/>
      <sheetName val="내역(창신)"/>
      <sheetName val="기계내역"/>
      <sheetName val="포천송우교회_CheckList"/>
      <sheetName val="MOKDONG(1)"/>
      <sheetName val="일위목록"/>
      <sheetName val="수정금지"/>
      <sheetName val="갑지"/>
      <sheetName val="공사비증감"/>
      <sheetName val="CAUDIT"/>
      <sheetName val="세부추진"/>
      <sheetName val="상용보강"/>
      <sheetName val="부대공Ⅱ"/>
      <sheetName val="sh1"/>
      <sheetName val="신고조서"/>
      <sheetName val="환율change"/>
      <sheetName val="옥외외등집계표"/>
      <sheetName val="참조자료"/>
      <sheetName val="부하계산서"/>
      <sheetName val="B.O.M"/>
      <sheetName val="신공항A-9(원가수정)"/>
      <sheetName val="하조서"/>
      <sheetName val="문학간접"/>
      <sheetName val="소야공정계획표"/>
      <sheetName val="토공사"/>
      <sheetName val="원가"/>
      <sheetName val="전라자금"/>
      <sheetName val="예산입력(전)"/>
      <sheetName val="단가 (2)"/>
      <sheetName val="유림골조"/>
      <sheetName val="조건표"/>
      <sheetName val="15"/>
      <sheetName val="중기"/>
      <sheetName val="간접비계산"/>
      <sheetName val="건설실행"/>
      <sheetName val="Dulieu"/>
      <sheetName val="내역서을지"/>
      <sheetName val="Graph (LGEN)"/>
      <sheetName val="out_prog"/>
      <sheetName val="선적schedule (2)"/>
      <sheetName val="집수정(600-700)"/>
      <sheetName val="예정(3)"/>
      <sheetName val="archi(본사)"/>
      <sheetName val="타공종이기"/>
      <sheetName val="P-산#1-1(WOWA1)"/>
      <sheetName val="간접비"/>
      <sheetName val="관람석제출"/>
      <sheetName val="기초자료입력"/>
      <sheetName val="기기리스트"/>
      <sheetName val="다이꾸"/>
      <sheetName val="Factor"/>
      <sheetName val="S0"/>
      <sheetName val="부하LOAD"/>
      <sheetName val="Cost bd-&quot;A&quot;"/>
      <sheetName val="계수시트"/>
      <sheetName val="쌍송교"/>
      <sheetName val="3.하중산정4.지지력"/>
      <sheetName val="제출내역 (2)"/>
      <sheetName val="직노"/>
      <sheetName val="관접합및부설"/>
      <sheetName val="HRSG SMALL07220"/>
      <sheetName val="costing_CV"/>
      <sheetName val="자압"/>
      <sheetName val="COPING"/>
      <sheetName val="전차선로 물량표"/>
      <sheetName val="바닥판(1)"/>
      <sheetName val="3련 BOX"/>
      <sheetName val="기초공"/>
      <sheetName val=" 견적서"/>
      <sheetName val="Sheet22"/>
      <sheetName val="총괄"/>
      <sheetName val="내역1"/>
      <sheetName val="실행간접비용"/>
      <sheetName val="배수내역"/>
      <sheetName val="woo(mac)"/>
      <sheetName val="BQ"/>
      <sheetName val="J直材4"/>
      <sheetName val="배수설비"/>
      <sheetName val="맨홀수량"/>
      <sheetName val="라이닝보강"/>
      <sheetName val="현장별계약현황('98.10.31)"/>
      <sheetName val="인건비"/>
      <sheetName val="집계"/>
      <sheetName val="준공변경요약서(4차1회)"/>
      <sheetName val="원가계산서 (전체변경)"/>
      <sheetName val="원가 (2)"/>
      <sheetName val="A-4"/>
      <sheetName val="123"/>
      <sheetName val="광통신 견적내역서1"/>
      <sheetName val="일위대가표(DEEP)"/>
      <sheetName val="국산화"/>
      <sheetName val="물량 및 할증 적용 내역서(기계 배관)"/>
      <sheetName val="당초"/>
      <sheetName val="SRC-B3U2"/>
      <sheetName val="분뇨"/>
      <sheetName val="품의서"/>
      <sheetName val="ITEM"/>
      <sheetName val="광주"/>
      <sheetName val="K2-02월"/>
      <sheetName val="유형분류"/>
      <sheetName val="시스템구분"/>
      <sheetName val="Xunit (단위환산)"/>
      <sheetName val="합의서"/>
      <sheetName val="1-Master"/>
      <sheetName val="현지판매"/>
      <sheetName val="옥외배관기본공량"/>
      <sheetName val="견적 업체 LIST"/>
      <sheetName val="서울대규장각(가시설흙막이)"/>
      <sheetName val="가설공사비"/>
      <sheetName val="전신환매도율"/>
      <sheetName val="교각1"/>
      <sheetName val="전도자금"/>
      <sheetName val="식재품셈"/>
      <sheetName val="4층내역"/>
      <sheetName val="견적"/>
      <sheetName val="포장공"/>
      <sheetName val="ALINE"/>
      <sheetName val="6)화재 탐지 설비"/>
      <sheetName val="3.바닥판설계"/>
      <sheetName val="품의서(TL)"/>
      <sheetName val="1.설계조건"/>
      <sheetName val="변전실재분리"/>
      <sheetName val="근로자자료입력"/>
      <sheetName val="참고자료"/>
      <sheetName val="단가비교"/>
      <sheetName val="INSTR"/>
      <sheetName val="용량계산"/>
      <sheetName val="물량 및 할증 적용 내역서"/>
      <sheetName val="1-1-2.고순도용접"/>
      <sheetName val="1-4CHEM"/>
      <sheetName val="1-5"/>
      <sheetName val="CALCULATION"/>
      <sheetName val="GRACE"/>
      <sheetName val="장비당단가 (1)"/>
      <sheetName val="Summary Sheets"/>
      <sheetName val="경상비"/>
      <sheetName val="옹벽"/>
      <sheetName val="지주설치제원"/>
      <sheetName val="D-623D"/>
      <sheetName val="Macro1"/>
      <sheetName val="8.식재일위"/>
      <sheetName val="B시설가격"/>
      <sheetName val="조경"/>
      <sheetName val="물량"/>
      <sheetName val="설-원가"/>
      <sheetName val="가계부"/>
      <sheetName val="제품목록"/>
      <sheetName val="매입매출관리"/>
      <sheetName val="견적산출"/>
      <sheetName val="수량집계"/>
      <sheetName val="I一般比"/>
      <sheetName val="월별수입"/>
      <sheetName val="손익분석"/>
      <sheetName val="제경비"/>
      <sheetName val="장비단가"/>
      <sheetName val="신천3호용수로"/>
      <sheetName val="포장(수량)-관로부"/>
      <sheetName val="DHEQSUPT"/>
      <sheetName val="형강단중집계"/>
      <sheetName val="실행별짠"/>
      <sheetName val="장비내역서"/>
      <sheetName val="기계내역서"/>
      <sheetName val="200"/>
      <sheetName val="X17-TOTAL"/>
      <sheetName val="내역서2안"/>
      <sheetName val="95월별매출"/>
      <sheetName val="내역서(삼호)"/>
      <sheetName val="저"/>
      <sheetName val="총괄집계표"/>
      <sheetName val="구분자"/>
      <sheetName val="통장출금액"/>
      <sheetName val="Bill 2"/>
      <sheetName val="STBOX"/>
      <sheetName val="TRE TABLE"/>
      <sheetName val="품셈"/>
      <sheetName val="원가총괄"/>
      <sheetName val="평3"/>
      <sheetName val="조명율표"/>
      <sheetName val="BCK3672"/>
      <sheetName val="퍼스트"/>
      <sheetName val="위치"/>
      <sheetName val="토목내역서 (도급단가)"/>
      <sheetName val="원남울진낙찰내역(99_4_13_부산청)1"/>
      <sheetName val="8_석축단위(H=1_5M)1"/>
      <sheetName val="5_BANG_I1"/>
      <sheetName val="플랜트_설치1"/>
      <sheetName val="기성(1차)_1"/>
      <sheetName val="현장관리비_산출내역1"/>
      <sheetName val="Stem_Footing"/>
      <sheetName val="Piping_Design_Data"/>
      <sheetName val="소상_&quot;1&quot;1"/>
      <sheetName val="6PILE__(돌출)1"/>
      <sheetName val="BACK_DATA1"/>
      <sheetName val="코딩_(2)"/>
      <sheetName val="2_건축1"/>
      <sheetName val="_갑지1"/>
      <sheetName val="SOS_PLC_&amp;_Panel1"/>
      <sheetName val="PROJECT_BRIEF"/>
      <sheetName val="BSD_(2)"/>
      <sheetName val="5_전사투자계획종함안"/>
      <sheetName val="단양_00_아파트-세부내역"/>
      <sheetName val="빌딩_안내"/>
      <sheetName val="시설물_설치표"/>
      <sheetName val="안양동교_1안"/>
      <sheetName val="T형(_파일기초)_공현1교"/>
      <sheetName val="입고장부_(4)"/>
      <sheetName val="2_대외공문"/>
      <sheetName val="전체내역_(2)"/>
      <sheetName val="TABLE_DB"/>
      <sheetName val="쌍용_data_base"/>
      <sheetName val="견적_집계"/>
      <sheetName val="Graph_(LGEN)"/>
      <sheetName val="선적schedule_(2)"/>
      <sheetName val="준검_내역서"/>
      <sheetName val="kimre_scrubber"/>
      <sheetName val="Customer_Databas"/>
      <sheetName val="화재_탐지_설비"/>
      <sheetName val="할증_"/>
      <sheetName val="G_R300경비"/>
      <sheetName val="신설개소별_총집계표(동해-배전)"/>
      <sheetName val="안평역사_총집계"/>
      <sheetName val="원남울진낙찰내역(99_4_13%20부산청)_xls"/>
      <sheetName val="BASE_DATA1"/>
      <sheetName val="PROJECT_BRIEF(EX_NEW)"/>
      <sheetName val="ESTI_"/>
      <sheetName val="Hrg_Sat"/>
      <sheetName val="내역서_(2)"/>
      <sheetName val="4_LINE"/>
      <sheetName val="7_th"/>
      <sheetName val="개인별_순위표"/>
      <sheetName val="배수공_주요자재_집계표"/>
      <sheetName val="노원열병합__건축공사기성내역서"/>
      <sheetName val="실행내역서_"/>
      <sheetName val="1차_내역서"/>
      <sheetName val="Sheet1_(2)"/>
      <sheetName val="3BL공동구_수량"/>
      <sheetName val="7_경제성결과"/>
      <sheetName val="Cost_bd-&quot;A&quot;"/>
      <sheetName val="3_하중산정4_지지력"/>
      <sheetName val="제출내역_(2)"/>
      <sheetName val="HRSG_SMALL07220"/>
      <sheetName val="전차선로_물량표"/>
      <sheetName val="3련_BOX"/>
      <sheetName val="_견적서"/>
      <sheetName val="현장별계약현황('98_10_31)"/>
      <sheetName val="원가계산서_(전체변경)"/>
      <sheetName val="원가_(2)"/>
      <sheetName val="광통신_견적내역서1"/>
      <sheetName val="물량_및_할증_적용_내역서(기계_배관)"/>
      <sheetName val="Site_Expenses"/>
      <sheetName val="4_&amp;_10-inch,_CO2_Combo_&amp;_Sweep"/>
      <sheetName val="근거_자료"/>
      <sheetName val="Xunit_(단위환산)"/>
      <sheetName val="8_식재일위"/>
      <sheetName val="배수내역_(2)"/>
      <sheetName val="DATA_LISTS"/>
      <sheetName val="물량_및_할증_적용_내역서"/>
      <sheetName val="1-1-2_고순도용접"/>
      <sheetName val="Upgrades_pricing"/>
      <sheetName val="장비당단가_(1)"/>
      <sheetName val="Summary_Sheets"/>
      <sheetName val="TIE-INS"/>
      <sheetName val="1.Factory+Office"/>
      <sheetName val="PROCESS"/>
      <sheetName val="Package1"/>
      <sheetName val="공문"/>
      <sheetName val="1-1"/>
      <sheetName val="구조물공"/>
      <sheetName val="부대공"/>
      <sheetName val="배수공"/>
      <sheetName val="토공"/>
      <sheetName val="단가산출서"/>
      <sheetName val="단가산출서 (2)"/>
      <sheetName val="1"/>
      <sheetName val="1공구(을)"/>
      <sheetName val="1을"/>
      <sheetName val="기계경비일람"/>
      <sheetName val="견적대비표"/>
      <sheetName val="도면자료제출일정"/>
      <sheetName val="1_설계조건"/>
      <sheetName val="Chiết tính"/>
      <sheetName val="12CGOU"/>
      <sheetName val="CHITIET VL-NCHT1 (2)"/>
      <sheetName val="건축내역"/>
      <sheetName val="TDTKP"/>
      <sheetName val="집 계 표"/>
      <sheetName val="기계경비(시간당)"/>
      <sheetName val="nys"/>
      <sheetName val="전_기"/>
      <sheetName val="집_계_표"/>
      <sheetName val="MV Motor Data"/>
      <sheetName val="스케즐"/>
      <sheetName val="인원계획"/>
      <sheetName val="중량표"/>
      <sheetName val="대야미내역서"/>
      <sheetName val="효율표"/>
      <sheetName val="과천MAIN"/>
      <sheetName val="단가_및_재료비"/>
      <sheetName val="B_O_M"/>
      <sheetName val="단가_(2)"/>
      <sheetName val="AHU집계"/>
      <sheetName val="공조기휀"/>
      <sheetName val="공조기"/>
      <sheetName val="정산내역서"/>
      <sheetName val="건축원가"/>
      <sheetName val="4.소방설비공사"/>
      <sheetName val="969910( R)"/>
      <sheetName val="유리"/>
      <sheetName val="건축2"/>
      <sheetName val="49일위"/>
      <sheetName val="2000전체분"/>
      <sheetName val="비교표"/>
      <sheetName val="위생-sa"/>
      <sheetName val="단가대비표"/>
      <sheetName val="SIZING"/>
      <sheetName val="원가계산서_(전체변ƽ螁"/>
      <sheetName val="cost"/>
      <sheetName val="원남울진낙찰내역(99_4_13_부산청)2"/>
      <sheetName val="8_석축단위(H=1_5M)2"/>
      <sheetName val="5_BANG_I2"/>
      <sheetName val="플랜트_설치2"/>
      <sheetName val="기성(1차)_2"/>
      <sheetName val="소상_&quot;1&quot;2"/>
      <sheetName val="6PILE__(돌출)2"/>
      <sheetName val="BACK_DATA2"/>
      <sheetName val="현장관리비_산출내역2"/>
      <sheetName val="2_건축2"/>
      <sheetName val="SOS_PLC_&amp;_Panel2"/>
      <sheetName val="Stem_Footing1"/>
      <sheetName val="Piping_Design_Data1"/>
      <sheetName val="코딩_(2)1"/>
      <sheetName val="_갑지2"/>
      <sheetName val="PROJECT_BRIEF1"/>
      <sheetName val="BSD_(2)1"/>
      <sheetName val="5_전사투자계획종함안1"/>
      <sheetName val="단양_00_아파트-세부내역1"/>
      <sheetName val="kimre_scrubber1"/>
      <sheetName val="Customer_Databas1"/>
      <sheetName val="화재_탐지_설비1"/>
      <sheetName val="할증_1"/>
      <sheetName val="G_R300경비1"/>
      <sheetName val="신설개소별_총집계표(동해-배전)1"/>
      <sheetName val="안평역사_총집계1"/>
      <sheetName val="빌딩_안내1"/>
      <sheetName val="시설물_설치표1"/>
      <sheetName val="안양동교_1안1"/>
      <sheetName val="T형(_파일기초)_공현1교1"/>
      <sheetName val="입고장부_(4)1"/>
      <sheetName val="2_대외공문1"/>
      <sheetName val="전체내역_(2)1"/>
      <sheetName val="TABLE_DB1"/>
      <sheetName val="쌍용_data_base1"/>
      <sheetName val="견적_집계1"/>
      <sheetName val="Graph_(LGEN)1"/>
      <sheetName val="선적schedule_(2)1"/>
      <sheetName val="준검_내역서1"/>
      <sheetName val="원남울진낙찰내역(99_4_13%20부산청)_xls1"/>
      <sheetName val="BASE_DATA11"/>
      <sheetName val="PROJECT_BRIEF(EX_NEW)1"/>
      <sheetName val="7_경제성결과1"/>
      <sheetName val="ESTI_1"/>
      <sheetName val="Hrg_Sat1"/>
      <sheetName val="내역서_(2)1"/>
      <sheetName val="4_LINE1"/>
      <sheetName val="7_th1"/>
      <sheetName val="개인별_순위표1"/>
      <sheetName val="배수공_주요자재_집계표1"/>
      <sheetName val="노원열병합__건축공사기성내역서1"/>
      <sheetName val="실행내역서_1"/>
      <sheetName val="1차_내역서1"/>
      <sheetName val="Sheet1_(2)1"/>
      <sheetName val="3BL공동구_수량1"/>
      <sheetName val="Cost_bd-&quot;A&quot;1"/>
      <sheetName val="3_하중산정4_지지력1"/>
      <sheetName val="제출내역_(2)1"/>
      <sheetName val="HRSG_SMALL072201"/>
      <sheetName val="전차선로_물량표1"/>
      <sheetName val="3련_BOX1"/>
      <sheetName val="_견적서1"/>
      <sheetName val="현장별계약현황('98_10_31)1"/>
      <sheetName val="원가계산서_(전체변경)1"/>
      <sheetName val="원가_(2)1"/>
      <sheetName val="광통신_견적내역서11"/>
      <sheetName val="물량_및_할증_적용_내역서(기계_배관)1"/>
      <sheetName val="Site_Expenses1"/>
      <sheetName val="4_&amp;_10-inch,_CO2_Combo_&amp;_Sweep1"/>
      <sheetName val="근거_자료1"/>
      <sheetName val="Xunit_(단위환산)1"/>
      <sheetName val="8_식재일위1"/>
      <sheetName val="배수내역_(2)1"/>
      <sheetName val="DATA_LISTS1"/>
      <sheetName val="물량_및_할증_적용_내역서1"/>
      <sheetName val="1-1-2_고순도용접1"/>
      <sheetName val="Upgrades_pricing1"/>
      <sheetName val="장비당단가_(1)1"/>
      <sheetName val="Summary_Sheets1"/>
      <sheetName val="1_설계조건1"/>
      <sheetName val="전_기1"/>
      <sheetName val="1_Factory+Office"/>
      <sheetName val="단가산출서_(2)"/>
      <sheetName val="TRE_TABLE"/>
      <sheetName val="Chiết_tính"/>
      <sheetName val="CHITIET_VL-NCHT1_(2)"/>
      <sheetName val="집_계_표1"/>
      <sheetName val="Currency"/>
      <sheetName val="4641"/>
      <sheetName val="2Piling"/>
      <sheetName val="ma-pt"/>
      <sheetName val="sanitary-ware tower3&amp;4"/>
      <sheetName val="입출재고현황 (2)"/>
      <sheetName val="단중표"/>
      <sheetName val="改加胶玻璃、室外栏杆"/>
      <sheetName val="토공집계표"/>
      <sheetName val="Parem"/>
      <sheetName val="MAIN"/>
      <sheetName val="D_MUC"/>
      <sheetName val="BIDDING-SUM"/>
      <sheetName val="Section"/>
      <sheetName val="Settings"/>
      <sheetName val="BG"/>
      <sheetName val="TH-Dien"/>
      <sheetName val="Area Cal"/>
      <sheetName val="B-B"/>
      <sheetName val="detai cable..."/>
      <sheetName val="NNgung"/>
      <sheetName val="00-Pipe Schedule for QS rev01"/>
      <sheetName val="LOC"/>
      <sheetName val="Units"/>
      <sheetName val="gvl"/>
      <sheetName val="Define finishing"/>
      <sheetName val="Sheet"/>
      <sheetName val="TYPE-B 평균H"/>
      <sheetName val="수문일위1"/>
      <sheetName val="토사(PE)"/>
      <sheetName val="바닥판"/>
      <sheetName val="MFAB"/>
      <sheetName val="MFRT"/>
      <sheetName val="MPKG"/>
      <sheetName val="MPRD"/>
      <sheetName val="CM 1"/>
      <sheetName val="P.M 별"/>
      <sheetName val="직공비"/>
      <sheetName val="덤프트럭계수"/>
      <sheetName val="울산시산표"/>
      <sheetName val="대로근거"/>
      <sheetName val="일위대가-02"/>
      <sheetName val="WWT IO"/>
      <sheetName val="소득세,사회보험율"/>
      <sheetName val="실행대비"/>
      <sheetName val="기계설비"/>
      <sheetName val="업무분장"/>
      <sheetName val="삼보지질"/>
      <sheetName val="electric"/>
      <sheetName val="schedule"/>
      <sheetName val="첨부1"/>
      <sheetName val="회로내역(승인)"/>
      <sheetName val="재료"/>
      <sheetName val="BOQ-M"/>
      <sheetName val="General"/>
      <sheetName val="사기도장"/>
      <sheetName val="건축설비"/>
      <sheetName val="검토"/>
      <sheetName val="노무비"/>
      <sheetName val="개소별수량산출"/>
      <sheetName val="을지"/>
      <sheetName val="3_2_집기비품교체주기"/>
      <sheetName val="실행내역(05. 1. 5.)"/>
      <sheetName val="실행단가철(ems코드적용)"/>
      <sheetName val="교대(A1)"/>
      <sheetName val="単価表"/>
      <sheetName val="INDEX"/>
      <sheetName val="변경비교-을"/>
      <sheetName val="1.수인터널"/>
      <sheetName val="1_수인터널"/>
      <sheetName val="01. DATA"/>
      <sheetName val="03. TK THEP LANH TO"/>
      <sheetName val="SAP"/>
      <sheetName val="lokasari-el"/>
      <sheetName val="Bảng KL công tác chính"/>
      <sheetName val="tifico"/>
      <sheetName val="UTSBSPC1"/>
      <sheetName val="TONG HOP HOI NGHI"/>
      <sheetName val="02. VK, BT, HT"/>
      <sheetName val="03. TK THEP"/>
      <sheetName val="04. HOÀN THIỆN"/>
      <sheetName val="CTG"/>
      <sheetName val="SEX"/>
      <sheetName val="DonGia chetao"/>
      <sheetName val="DonGia VatTuLK"/>
      <sheetName val="Q-7100-001"/>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p"/>
      <sheetName val="PRE (RICONS)"/>
      <sheetName val="DGG"/>
      <sheetName val="外構・目次"/>
      <sheetName val="工場棟・目次"/>
      <sheetName val="事務棟・目次"/>
      <sheetName val="1.우편집중내역서"/>
      <sheetName val="TTTram"/>
      <sheetName val="부문손익"/>
      <sheetName val="HERO01"/>
      <sheetName val="BoQ Coke"/>
      <sheetName val="HS"/>
      <sheetName val="TOSHIBA-Structure"/>
      <sheetName val="1.R18 BF"/>
      <sheetName val="A"/>
      <sheetName val="G"/>
      <sheetName val="F-B"/>
      <sheetName val="H-J"/>
      <sheetName val="6.External works-R18"/>
      <sheetName val="CHITIET VL-NC-TT1p"/>
      <sheetName val="Bang tinh hao hut thep"/>
      <sheetName val="VATTU"/>
      <sheetName val="PhanTich"/>
      <sheetName val="Huong dan"/>
      <sheetName val="Bảng mã VT"/>
      <sheetName val="chiettinh"/>
      <sheetName val="MAIN GATE HOUSE"/>
      <sheetName val="Earthwork"/>
      <sheetName val="CHIẾT TÍNH ĐƠN GIÁ"/>
      <sheetName val="Breakdown"/>
      <sheetName val="Gia VLNCMTC"/>
      <sheetName val="Don gia chi tiet"/>
      <sheetName val="BQ(E)"/>
      <sheetName val="TONGKE3p"/>
      <sheetName val="Rebar"/>
      <sheetName val="Dinh nghia"/>
      <sheetName val="PI"/>
      <sheetName val="물량내역서"/>
      <sheetName val="수목표준대가"/>
      <sheetName val="기초목"/>
      <sheetName val="database"/>
      <sheetName val="현장경비"/>
      <sheetName val="품셈TABLE"/>
      <sheetName val="Div26 - Elect"/>
      <sheetName val="월별손익"/>
      <sheetName val="Material Schedule"/>
      <sheetName val="Price"/>
      <sheetName val="Chenh lech vat tu"/>
      <sheetName val="05-LV Cabling"/>
      <sheetName val="escon"/>
      <sheetName val="TH kinh phi"/>
      <sheetName val="KLDT DIEN"/>
      <sheetName val="Dinh muc CP KTCB khac"/>
      <sheetName val="Demolish 1"/>
      <sheetName val="G-EstFinValue"/>
      <sheetName val="D-TB"/>
      <sheetName val=" Beams-pms"/>
      <sheetName val="THCP"/>
      <sheetName val="Dầm 1"/>
      <sheetName val="Main_Mech"/>
      <sheetName val="Sub_Mech"/>
      <sheetName val="Bill 7-Elec"/>
      <sheetName val="Price Database"/>
      <sheetName val="VatLieu"/>
      <sheetName val="Phan tich"/>
      <sheetName val="SITE-E"/>
      <sheetName val="RAB AR&amp;STR"/>
      <sheetName val="고객사 관리 코드"/>
      <sheetName val="7.공정표"/>
      <sheetName val="電気設備表"/>
      <sheetName val="NEW-PANEL"/>
      <sheetName val="THop"/>
      <sheetName val="DG Cong C1,C2,C3,C4,C5"/>
      <sheetName val="Planning"/>
      <sheetName val="gia vt,nc,may"/>
      <sheetName val="Chi tiet"/>
      <sheetName val="入力作成表"/>
      <sheetName val="6.1 Quantity-Bill.1-Prelim"/>
      <sheetName val="mvt"/>
      <sheetName val="sanitary-ware_tower3&amp;4"/>
      <sheetName val="_Beams-pms"/>
      <sheetName val="TH_kinh_phi"/>
      <sheetName val="KLDT_DIEN"/>
      <sheetName val="Dinh_muc_CP_KTCB_khac"/>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KTCK"/>
      <sheetName val="VT190111"/>
      <sheetName val="Ts"/>
      <sheetName val="dtct cong"/>
      <sheetName val="sat"/>
      <sheetName val="ptvt"/>
      <sheetName val="TH-XL"/>
      <sheetName val="Huong_dan"/>
      <sheetName val="Bảng_mã_VT"/>
      <sheetName val="Gia_VLNCMTC"/>
      <sheetName val="VIN_Index"/>
      <sheetName val="DAF-2"/>
      <sheetName val="Xaytuong"/>
      <sheetName val="tong du toan"/>
      <sheetName val="고객사_관리_코드"/>
      <sheetName val="Dinh_nghia"/>
      <sheetName val="7_공정표"/>
      <sheetName val="CHITIET_VL-NC-TT1p"/>
      <sheetName val="Gia"/>
      <sheetName val="NKC6"/>
      <sheetName val="Div26_-_Elect"/>
      <sheetName val="SCOPE OF WORK"/>
      <sheetName val="PS-Labour_M"/>
      <sheetName val="BMS"/>
      <sheetName val="DG"/>
      <sheetName val="07_Themal"/>
      <sheetName val="Xây tô"/>
      <sheetName val="THVT"/>
      <sheetName val="LEGEND"/>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Xây_tô"/>
      <sheetName val="Summary - Budget"/>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Sheet2 (2)"/>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9"/>
      <sheetName val="Sheet10"/>
      <sheetName val="Sheet11"/>
      <sheetName val="Sheet12"/>
      <sheetName val="LUAN CHUYEN"/>
      <sheetName val="KE QUY"/>
      <sheetName val="CPC"/>
      <sheetName val="ESTI_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1차_내역서2"/>
      <sheetName val="Sheet1_(2)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7"/>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_x0000__x0000__x0005__x0000_"/>
      <sheetName val="C"/>
      <sheetName val="D"/>
      <sheetName val="F"/>
      <sheetName val="I"/>
      <sheetName val="K"/>
      <sheetName val="L"/>
      <sheetName val="M"/>
      <sheetName val="N"/>
      <sheetName val="O"/>
      <sheetName val="U"/>
      <sheetName val="T"/>
      <sheetName val="XNT"/>
      <sheetName val="BBKKT11"/>
      <sheetName val="T_x0003__x0000_ong dip nhan danh hieu AHL§"/>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CAT_5"/>
      <sheetName val="단면가정"/>
      <sheetName val="ITB COST"/>
      <sheetName val="costing_ESDV"/>
      <sheetName val="costing_FE"/>
      <sheetName val="costing_Misc"/>
      <sheetName val="costing_MOV"/>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T_x0003_"/>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전기일위대가"/>
      <sheetName val="집계표(OPTION)"/>
      <sheetName val="F4-F7"/>
      <sheetName val="공사비내역서"/>
      <sheetName val="원형맨홀수량"/>
      <sheetName val="공사비 내역 (가)"/>
      <sheetName val="제품별"/>
      <sheetName val="노무비단가"/>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표지 (2)"/>
      <sheetName val="UR2-Calculation"/>
      <sheetName val="차량구입"/>
      <sheetName val="BP2000 Month"/>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DNW"/>
      <sheetName val="N+"/>
      <sheetName val="NE"/>
      <sheetName val="P+"/>
      <sheetName val="F5"/>
      <sheetName val="cM9"/>
      <sheetName val="cM9p"/>
      <sheetName val="f_in"/>
      <sheetName val="code"/>
      <sheetName val="HRG BHN"/>
      <sheetName val="control"/>
      <sheetName val="BOQ-1"/>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CHITIET_VL-NCHT1_(2)1"/>
      <sheetName val="Xây_tô1"/>
      <sheetName val="HT Ham"/>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LE"/>
      <sheetName val="Bangia"/>
      <sheetName val="Goc CC"/>
      <sheetName val="GOC-KO IN"/>
      <sheetName val="Elec LG"/>
      <sheetName val="Level-DATA"/>
      <sheetName val="Fr Revit"/>
      <sheetName val="NSA Summary"/>
      <sheetName val="预算"/>
      <sheetName val="Buy vs. Lease Car"/>
      <sheetName val="Rate"/>
      <sheetName val="Clubhouse"/>
      <sheetName val="PTTC"/>
      <sheetName val="TinhGiaMTC"/>
      <sheetName val="TH MTC"/>
      <sheetName val="TH N.Cong"/>
      <sheetName val="TinhGiaNC"/>
      <sheetName val="Bang KL"/>
      <sheetName val="TH Vat tu"/>
      <sheetName val="DMCP"/>
      <sheetName val="Scheme B Estimate "/>
      <sheetName val="pp1p"/>
      <sheetName val="pp3p_NC"/>
      <sheetName val="pp3p "/>
      <sheetName val="가설공통공사"/>
      <sheetName val="기구조직"/>
      <sheetName val="CPTNo"/>
      <sheetName val="đọc số"/>
      <sheetName val="Kiem-Toan"/>
      <sheetName val="Chiet tinh dz22"/>
      <sheetName val="truc tiep"/>
      <sheetName val="Note"/>
      <sheetName val="CTGX"/>
      <sheetName val="Thống kê"/>
      <sheetName val="Xuly Data"/>
      <sheetName val="Material HT"/>
      <sheetName val="Material KC"/>
      <sheetName val="침하계"/>
      <sheetName val="현금"/>
      <sheetName val="예산변경사항"/>
      <sheetName val="조도계산서 (도서)"/>
      <sheetName val="남양시작동자105노65기1.3화1.2"/>
      <sheetName val="96수출"/>
      <sheetName val="95WBS"/>
      <sheetName val="YOEMAGUM"/>
      <sheetName val="CT "/>
      <sheetName val="8.자재비"/>
      <sheetName val="2.1 受電設備棟"/>
      <sheetName val="2.2 受・防火水槽"/>
      <sheetName val="2.3 排水処理設備棟"/>
      <sheetName val="2.4 倉庫棟"/>
      <sheetName val="2.5 守衛棟"/>
      <sheetName val="Bảng GT PS"/>
      <sheetName val="DETAIL"/>
      <sheetName val="Dien giai"/>
      <sheetName val="個案9411"/>
      <sheetName val="C. NEW BLDG-PLUMBING WORK"/>
      <sheetName val="기본입력"/>
      <sheetName val="기준단가"/>
      <sheetName val="접대비"/>
      <sheetName val="선급금"/>
      <sheetName val="하자수수료"/>
      <sheetName val="BANG TONG HOP (2)"/>
      <sheetName val="Bill 05 - FP"/>
      <sheetName val="SUM"/>
      <sheetName val="DS-Thuong 6T dau"/>
      <sheetName val="F&amp;S"/>
      <sheetName val="TT04"/>
      <sheetName val="Item-DATA"/>
      <sheetName val="NSA fr Revit"/>
      <sheetName val="MTC"/>
      <sheetName val="NC"/>
      <sheetName val="BOQ"/>
      <sheetName val="Rate breakdown detail"/>
      <sheetName val="Cart path Q'ty"/>
      <sheetName val="Q'ty"/>
      <sheetName val="GL"/>
      <sheetName val="XXXX"/>
      <sheetName val="CT Thang Mo"/>
      <sheetName val="electrical"/>
      <sheetName val="NEW_PANEL"/>
      <sheetName val="부대입찰"/>
      <sheetName val="적격점수"/>
      <sheetName val="자재인력"/>
      <sheetName val="입찰조건"/>
      <sheetName val="member design"/>
      <sheetName val="design criteria"/>
      <sheetName val="working load at the btm ft."/>
      <sheetName val="plan&amp;section of foundation"/>
      <sheetName val="soil bearing check"/>
      <sheetName val="valeurs de base"/>
      <sheetName val="예산대비"/>
      <sheetName val="3.공통공사대비"/>
      <sheetName val="인천제철"/>
      <sheetName val="FAX"/>
      <sheetName val="규격"/>
      <sheetName val="단가조사"/>
      <sheetName val="강교(Sub)"/>
      <sheetName val="일반토공견적"/>
      <sheetName val="보험료"/>
      <sheetName val="부전지"/>
      <sheetName val="해외(원화)"/>
      <sheetName val="구미4단2"/>
      <sheetName val="주안3차A-A"/>
      <sheetName val="인건비 "/>
      <sheetName val="일위"/>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주식"/>
      <sheetName val="투찰추정"/>
      <sheetName val="경산"/>
      <sheetName val="원가계산서(남측)"/>
      <sheetName val="报价清单(2)"/>
      <sheetName val="예가표"/>
      <sheetName val="GAEYO"/>
      <sheetName val="SP10"/>
      <sheetName val="FitOutConfCentre"/>
      <sheetName val="Fan"/>
      <sheetName val="D&amp;W"/>
      <sheetName val="T_x0003__x0000_ong dip nhan dan"/>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04 - XUONG DET B"/>
      <sheetName val="CTG-1"/>
      <sheetName val="SPEC"/>
      <sheetName val="DATA.H"/>
      <sheetName val="DATA.V"/>
      <sheetName val="DATA.OR"/>
      <sheetName val="STRUC"/>
      <sheetName val="Barrem"/>
      <sheetName val="Cấu tạo giá"/>
      <sheetName val="Bill 4 - Substructure"/>
      <sheetName val="Truot_nen"/>
      <sheetName val="dmvt "/>
      <sheetName val="新规"/>
      <sheetName val="手动计画"/>
      <sheetName val="DTICH"/>
      <sheetName val="CDKT"/>
      <sheetName val="Bill Prelim-CDT"/>
      <sheetName val="Prelims"/>
      <sheetName val="Bill BPTC-CDT"/>
      <sheetName val="Chi tiết BPTC"/>
      <sheetName val="Bill BPTC-CDT (PA MCT CDT)"/>
      <sheetName val="Chi tiết BPTC (PA MCT CDT)"/>
      <sheetName val="1차배부(JB포함)"/>
      <sheetName val="영지실적"/>
      <sheetName val="CABLE"/>
      <sheetName val="직접비"/>
      <sheetName val="⑻동원인원산출서⑧"/>
      <sheetName val="수목데이타 "/>
      <sheetName val="실행내역(05__1__5_)"/>
      <sheetName val="시중노임"/>
      <sheetName val="THMAVT"/>
      <sheetName val="DeluxeVilla 4"/>
      <sheetName val="Analisa"/>
      <sheetName val="5사남"/>
      <sheetName val="BAG-2"/>
      <sheetName val="THEP SAN T16"/>
      <sheetName val="단위중량표"/>
      <sheetName val="내역서변경성원"/>
      <sheetName val="위치조서"/>
      <sheetName val="시운전연료비"/>
      <sheetName val="경비"/>
      <sheetName val="제4절-1"/>
      <sheetName val="3F"/>
      <sheetName val="낙찰표"/>
      <sheetName val="99년원가"/>
      <sheetName val="DC-O-4-S(설명서)"/>
      <sheetName val="단가일람"/>
      <sheetName val="조경일람"/>
      <sheetName val="산출내역서"/>
      <sheetName val="감가상각"/>
      <sheetName val="견적내역"/>
      <sheetName val="No.6-5토공부 ; Type1,2,3"/>
      <sheetName val="hinhhoc"/>
      <sheetName val="概総括1"/>
      <sheetName val="D &amp; W sizes"/>
      <sheetName val="Đầu vào"/>
      <sheetName val="Bill of Qty MEP"/>
      <sheetName val="ctTBA"/>
      <sheetName val="NET表"/>
      <sheetName val="BQ表"/>
      <sheetName val="EXTERNAL"/>
      <sheetName val="Electrical Works"/>
      <sheetName val="Analisa Upah &amp; Bahan Plum"/>
      <sheetName val="harmony_done"/>
      <sheetName val="[원남울진낙찰내역(99.4.13 부산청).xlsáFAX"/>
      <sheetName val="[원남울진낙찰내역(99.4.13 부산청).xlsø갑지"/>
      <sheetName val="B3A - TOWER A"/>
      <sheetName val="D+W"/>
      <sheetName val="ESTI_3"/>
      <sheetName val="원남울진낙찰내역(99_4_13_부산청)3"/>
      <sheetName val="sanitary-ware_tower3&amp;43"/>
      <sheetName val="_Beams-pms3"/>
      <sheetName val="TH_kinh_phi3"/>
      <sheetName val="KLDT_DIEN3"/>
      <sheetName val="Dinh_muc_CP_KTCB_khac3"/>
      <sheetName val="입출재고현황_(2)3"/>
      <sheetName val="Area_Cal3"/>
      <sheetName val="detai_cable___3"/>
      <sheetName val="00-Pipe_Schedule_for_QS_rev013"/>
      <sheetName val="MAIN_GATE_HOUSE3"/>
      <sheetName val="CHIẾT_TÍNH_ĐƠN_GIÁ3"/>
      <sheetName val="BoQ_Coke3"/>
      <sheetName val="1_R18_BF3"/>
      <sheetName val="6_External_works-R183"/>
      <sheetName val="Demolish_13"/>
      <sheetName val="6_1_Quantity-Bill_1-Prelim3"/>
      <sheetName val="CHITIET_VL-NC-TT1p3"/>
      <sheetName val="Bang_tinh_hao_hut_thep2"/>
      <sheetName val="Define_finishing2"/>
      <sheetName val="Huong_dan3"/>
      <sheetName val="Bảng_mã_VT3"/>
      <sheetName val="Chenh_lech_vat_tu3"/>
      <sheetName val="05-LV_Cabling2"/>
      <sheetName val="Gia_VLNCMTC3"/>
      <sheetName val="Don_gia_chi_tiet3"/>
      <sheetName val="Dinh_nghia3"/>
      <sheetName val="1차_내역서3"/>
      <sheetName val="Sheet1_(2)3"/>
      <sheetName val="Div26_-_Elect3"/>
      <sheetName val="Material_Schedule2"/>
      <sheetName val="DG_Cong_C1,C2,C3,C4,C52"/>
      <sheetName val="Dầm_12"/>
      <sheetName val="DonGia_chetao2"/>
      <sheetName val="DonGia_VatTuLK2"/>
      <sheetName val="Bill_7-Elec2"/>
      <sheetName val="Price_Database2"/>
      <sheetName val="Phan_tich2"/>
      <sheetName val="RAB_AR&amp;STR2"/>
      <sheetName val="고객사_관리_코드3"/>
      <sheetName val="Xunit_(단위환산)3"/>
      <sheetName val="7_공정표3"/>
      <sheetName val="gia_vt,nc,may2"/>
      <sheetName val="Chi_tiet2"/>
      <sheetName val="dtct_cong2"/>
      <sheetName val="tong_du_toan2"/>
      <sheetName val="8_석축단위(H=1_5M)3"/>
      <sheetName val="5_BANG_I3"/>
      <sheetName val="플랜트_설치3"/>
      <sheetName val="기성(1차)_3"/>
      <sheetName val="현장관리비_산출내역3"/>
      <sheetName val="Stem_Footing2"/>
      <sheetName val="Piping_Design_Data2"/>
      <sheetName val="소상_&quot;1&quot;3"/>
      <sheetName val="6PILE__(돌출)3"/>
      <sheetName val="BACK_DATA3"/>
      <sheetName val="코딩_(2)2"/>
      <sheetName val="2_건축3"/>
      <sheetName val="_갑지3"/>
      <sheetName val="SOS_PLC_&amp;_Panel3"/>
      <sheetName val="PROJECT_BRIEF2"/>
      <sheetName val="BSD_(2)2"/>
      <sheetName val="5_전사투자계획종함안2"/>
      <sheetName val="단양_00_아파트-세부내역2"/>
      <sheetName val="준검_내역서2"/>
      <sheetName val="Hrg_Sat2"/>
      <sheetName val="CHITIET_VL-NCHT1_(2)2"/>
      <sheetName val="내역서_(2)2"/>
      <sheetName val="4_LINE2"/>
      <sheetName val="7_th2"/>
      <sheetName val="Customer_Databas2"/>
      <sheetName val="개인별_순위표2"/>
      <sheetName val="원남울진낙찰내역(99_4_13%20부산청)_xls2"/>
      <sheetName val="SCOPE_OF_WORK2"/>
      <sheetName val="Xây_tô2"/>
      <sheetName val="HT_Ham"/>
      <sheetName val="Summary_-_Budget2"/>
      <sheetName val="Chi_tiet_-_Dv_lap4"/>
      <sheetName val="TH_KHTC4"/>
      <sheetName val="Van_chuyen4"/>
      <sheetName val="THKP_(2)4"/>
      <sheetName val="T_Bi4"/>
      <sheetName val="Thiet_ke4"/>
      <sheetName val="K_luong4"/>
      <sheetName val="TT_L24"/>
      <sheetName val="TT_L14"/>
      <sheetName val="Thue_Ngoai4"/>
      <sheetName val="KL_XL20004"/>
      <sheetName val="Chiet_tinh4"/>
      <sheetName val="Sheet2_(2)4"/>
      <sheetName val="Dong_Dau4"/>
      <sheetName val="Dong_Dau_(2)4"/>
      <sheetName val="Sau_dong4"/>
      <sheetName val="Ma_xa4"/>
      <sheetName val="My_dinh4"/>
      <sheetName val="Tong_cong4"/>
      <sheetName val="KH_2003_(moi_max)4"/>
      <sheetName val="be_tong4"/>
      <sheetName val="Tong_hop_thep4"/>
      <sheetName val="__4"/>
      <sheetName val="san_vuon4"/>
      <sheetName val="khu_phu_tro4"/>
      <sheetName val="LUAN_CHUYEN4"/>
      <sheetName val="KE_QUY4"/>
      <sheetName val="LUONGGIAN_TIEP4"/>
      <sheetName val="VAY_VON4"/>
      <sheetName val="O_THAO4"/>
      <sheetName val="Q_TRUNG4"/>
      <sheetName val="Y_THANH4"/>
      <sheetName val="Thuyet_minh4"/>
      <sheetName val="CDSL_(2)4"/>
      <sheetName val="26+180-400_24"/>
      <sheetName val="26+180_Sub14"/>
      <sheetName val="26+180_Sub44"/>
      <sheetName val="26+180-400_5(k95)4"/>
      <sheetName val="26+400-620_3(k95)4"/>
      <sheetName val="26+400-640_1(k95)4"/>
      <sheetName val="26+960-27+150_94"/>
      <sheetName val="26+960-27+150_104"/>
      <sheetName val="26+960-27+150_114"/>
      <sheetName val="26+960-27+150_124"/>
      <sheetName val="26+960-27+150_5(k95)4"/>
      <sheetName val="26+960-27+150_4(k95)4"/>
      <sheetName val="26+960-27+150_1(k95)4"/>
      <sheetName val="27+500-700_5(k95)4"/>
      <sheetName val="27+500-700_4(k95)4"/>
      <sheetName val="27+500-700_3(k95)4"/>
      <sheetName val="27+500-700_1(k95)4"/>
      <sheetName val="27+740-920_3(k95)4"/>
      <sheetName val="27+740-920_214"/>
      <sheetName val="27+920-28+040_6,74"/>
      <sheetName val="27+920-28+040_104"/>
      <sheetName val="27+920-28+160_Su34"/>
      <sheetName val="28+160-28+420_5K954"/>
      <sheetName val="28+430-657_74"/>
      <sheetName val="Km28+430-657_84"/>
      <sheetName val="28+430-657_94"/>
      <sheetName val="28+430-667_104"/>
      <sheetName val="28+430-657_114"/>
      <sheetName val="28+430-657_4k954"/>
      <sheetName val="28+500-657_184"/>
      <sheetName val="28+520-657_194"/>
      <sheetName val="Interim_payment4"/>
      <sheetName val="Bid_Sum4"/>
      <sheetName val="Item_B4"/>
      <sheetName val="Dg_A4"/>
      <sheetName val="Dg_B&amp;C4"/>
      <sheetName val="Material_at_site4"/>
      <sheetName val="BCC_(2)4"/>
      <sheetName val="Bao_cao4"/>
      <sheetName val="Bao_cao_24"/>
      <sheetName val="Khoi_luong4"/>
      <sheetName val="Khoi_luong_mat4"/>
      <sheetName val="Bang_ke4"/>
      <sheetName val="T_HopKL4"/>
      <sheetName val="S_Luong4"/>
      <sheetName val="D_Dap4"/>
      <sheetName val="Q_Toan4"/>
      <sheetName val="Phan_tich_chi_phi4"/>
      <sheetName val="Chi_phi_nen_theo_BVTC4"/>
      <sheetName val="nhan_cong_phu4"/>
      <sheetName val="nhan_cong_Hung4"/>
      <sheetName val="Nhan_cong4"/>
      <sheetName val="Khoi_luong_nen_theo_BVTC4"/>
      <sheetName val="Phu_luc4"/>
      <sheetName val="Gia_trÞ4"/>
      <sheetName val="AC_PC4"/>
      <sheetName val="Gia_VL4"/>
      <sheetName val="Bang_gia_ca_may4"/>
      <sheetName val="Bang_luong_CB4"/>
      <sheetName val="Bang_P_tich_CT4"/>
      <sheetName val="D_toan_chi_tiet4"/>
      <sheetName val="Bang_TH_Dtoan4"/>
      <sheetName val="cap_cho_cac_DT4"/>
      <sheetName val="Ung_-_hoan4"/>
      <sheetName val="CP_may4"/>
      <sheetName val="Thep_4"/>
      <sheetName val="Chi_tiet_Khoi_luong4"/>
      <sheetName val="TH_khoi_luong4"/>
      <sheetName val="Chiet_tinh_vat_lieu_4"/>
      <sheetName val="TH_KL_VL4"/>
      <sheetName val="TAI_TRONG4"/>
      <sheetName val="NOI_LUC4"/>
      <sheetName val="TINH_DUYET_THTT_CHINH4"/>
      <sheetName val="TDUYET_THTT_PHU4"/>
      <sheetName val="TINH_DAO_DONG_VA_DO_VONG4"/>
      <sheetName val="TINH_NEO4"/>
      <sheetName val="Bang_VL4"/>
      <sheetName val="VL(No_V-c)4"/>
      <sheetName val="He_so4"/>
      <sheetName val="PL_Vua4"/>
      <sheetName val="Chitieu-dam_cac_loai4"/>
      <sheetName val="DG_Dam4"/>
      <sheetName val="DG_chung4"/>
      <sheetName val="VL-dac_chung4"/>
      <sheetName val="CT_1md_&amp;_dau_cong4"/>
      <sheetName val="Tong_hop4"/>
      <sheetName val="CT_cong4"/>
      <sheetName val="dg_cong4"/>
      <sheetName val="CT_Duong4"/>
      <sheetName val="D_gia4"/>
      <sheetName val="T_hop4"/>
      <sheetName val="CtP_tro4"/>
      <sheetName val="Nha_moi4"/>
      <sheetName val="TT-T_Tron_So_24"/>
      <sheetName val="Ct_Dam_4"/>
      <sheetName val="Ct_Duoi4"/>
      <sheetName val="Ct_Tren4"/>
      <sheetName val="D_giaMay4"/>
      <sheetName val="BU_CTPH4"/>
      <sheetName val="BU_tran3+360_224"/>
      <sheetName val="Tran3+360_224"/>
      <sheetName val="BU_tran2+386_44"/>
      <sheetName val="Tran2+386_44"/>
      <sheetName val="DTcong_4-54"/>
      <sheetName val="Bu_1-24"/>
      <sheetName val="Bu_12-134"/>
      <sheetName val="DTcong_12-134"/>
      <sheetName val="DT_cong13-13+4"/>
      <sheetName val="BU-_nhanh4"/>
      <sheetName val="dtcong_nh1-24"/>
      <sheetName val="dtcong_nh0-14"/>
      <sheetName val="BU_11-124"/>
      <sheetName val="DTcong_11-124"/>
      <sheetName val="Pr-_CC4"/>
      <sheetName val="MD_3-44"/>
      <sheetName val="ND_3-44"/>
      <sheetName val="MD_1-24"/>
      <sheetName val="ND_1-24"/>
      <sheetName val="MD_0-14"/>
      <sheetName val="ND_0-14"/>
      <sheetName val="KL_tong4"/>
      <sheetName val="TH_(T1-6)4"/>
      <sheetName val="_NL4"/>
      <sheetName val="_NL_(2)4"/>
      <sheetName val="CDTHCT_(3)4"/>
      <sheetName val="Quyet_toan4"/>
      <sheetName val="Thu_hoi4"/>
      <sheetName val="Lai_vay4"/>
      <sheetName val="Tien_vay4"/>
      <sheetName val="Cong_no4"/>
      <sheetName val="Cop_pha4"/>
      <sheetName val="thkl_(2)4"/>
      <sheetName val="long_tec4"/>
      <sheetName val="cd_viaK0-T64"/>
      <sheetName val="cdvia_T6-Tc244"/>
      <sheetName val="cdvia_Tc24-T464"/>
      <sheetName val="cd_btnL2k0+361-T194"/>
      <sheetName val="DS_them_luong_qui_4-20024"/>
      <sheetName val="Phuc_loi_2-9-024"/>
      <sheetName val="Thuong_nhan_dip_21-12-024"/>
      <sheetName val="Thuong_dip_nhan_danh_hieu_AHL§4"/>
      <sheetName val="Thang_luong_thu_13_nam_20024"/>
      <sheetName val="Luong_SX#_dip_Tet_Qui_Mui(dong4"/>
      <sheetName val="phan_tich_DG4"/>
      <sheetName val="gia_vat_lieu4"/>
      <sheetName val="gia_xe_may4"/>
      <sheetName val="gia_nhan_cong4"/>
      <sheetName val="Chenh_lech4"/>
      <sheetName val="Kinh_phí4"/>
      <sheetName val="CDTHU_CHI_T14"/>
      <sheetName val="THUCHI_24"/>
      <sheetName val="THU_CHI34"/>
      <sheetName val="THU_CHI_44"/>
      <sheetName val="THU_CHI54"/>
      <sheetName val="THU_CHI_64"/>
      <sheetName val="TU_CHI_74"/>
      <sheetName val="THU_CHI94"/>
      <sheetName val="THU_CHI_84"/>
      <sheetName val="THU_CHI_104"/>
      <sheetName val="THU_CHI_114"/>
      <sheetName val="THU_CHI_124"/>
      <sheetName val="tong_hop_thanh_toan_thue4"/>
      <sheetName val="bang_ke_nop_thue4"/>
      <sheetName val="Tonh_hop_chi_phi4"/>
      <sheetName val="BK_chi_phi4"/>
      <sheetName val="KTra_DS_va_thue_GTGT4"/>
      <sheetName val="Kiãøm_tra_DS_thue_GTGT4"/>
      <sheetName val="XUAT(gia_von)4"/>
      <sheetName val="Xuat_(gia_ban)4"/>
      <sheetName val="Dchinh_TH_N-X-T4"/>
      <sheetName val="Tong_hop_N-X-T4"/>
      <sheetName val="thue_TH4"/>
      <sheetName val="tong_hop_20014"/>
      <sheetName val="qUYET_TOAN_THUE4"/>
      <sheetName val="vat_tu4"/>
      <sheetName val="THVT_T54"/>
      <sheetName val="XL1_t54"/>
      <sheetName val="XL2_T54"/>
      <sheetName val="XL3_T54"/>
      <sheetName val="XL5_T54"/>
      <sheetName val="CC_XL14"/>
      <sheetName val="KKTS_044"/>
      <sheetName val="nha_kct4"/>
      <sheetName val="sent_to4"/>
      <sheetName val="KL_Tram_Cty4"/>
      <sheetName val="Gam_may_Cty4"/>
      <sheetName val="KL_tram_KH4"/>
      <sheetName val="Gam_may_KH4"/>
      <sheetName val="Cach_dien4"/>
      <sheetName val="Mang_tai4"/>
      <sheetName val="KL_DDK4"/>
      <sheetName val="Mang_tai_DDK4"/>
      <sheetName val="KL_DDK0,44"/>
      <sheetName val="TT_Ky_thuat4"/>
      <sheetName val="CT_moi4"/>
      <sheetName val="Tu_dien4"/>
      <sheetName val="May_cat4"/>
      <sheetName val="Dao_Cly4"/>
      <sheetName val="Dao_Ptai4"/>
      <sheetName val="Tu_RMU4"/>
      <sheetName val="C_set4"/>
      <sheetName val="Sco_Cap4"/>
      <sheetName val="Sco_TB4"/>
      <sheetName val="TN_tram4"/>
      <sheetName val="TN_C_set4"/>
      <sheetName val="TN_TD_DDay4"/>
      <sheetName val="Phan_chung4"/>
      <sheetName val="congtac_vien-uy4"/>
      <sheetName val="Nhan_luc20014"/>
      <sheetName val="cong_Q24"/>
      <sheetName val="T_U_luong_Q14"/>
      <sheetName val="T_U_luong_Q24"/>
      <sheetName val="T_U_luong_Q34"/>
      <sheetName val="Xep_hang_2014"/>
      <sheetName val="toan_Cty4"/>
      <sheetName val="Cong_ty4"/>
      <sheetName val="XN_24"/>
      <sheetName val="XN_ong_CHi4"/>
      <sheetName val="N_XDCT&amp;_XKLD4"/>
      <sheetName val="CN_HCM4"/>
      <sheetName val="TT_XKLD(Nhan)4"/>
      <sheetName val="Ong_Hong4"/>
      <sheetName val="CN_hung_yen4"/>
      <sheetName val="Dong_nai4"/>
      <sheetName val="Quang_Tri4"/>
      <sheetName val="Da_Nang4"/>
      <sheetName val="Quang_Nam4"/>
      <sheetName val="Quang_Ngai4"/>
      <sheetName val="TH_DH-QN4"/>
      <sheetName val="KP_HD4"/>
      <sheetName val="DB_HD4"/>
      <sheetName val="K249_K984"/>
      <sheetName val="K249_K98_(2)4"/>
      <sheetName val="K251_K984"/>
      <sheetName val="K251_SBase4"/>
      <sheetName val="K251_AC4"/>
      <sheetName val="K252_K984"/>
      <sheetName val="K252_SBase4"/>
      <sheetName val="K252_AC4"/>
      <sheetName val="K253_K984"/>
      <sheetName val="K253_Subbase4"/>
      <sheetName val="K253_Base_4"/>
      <sheetName val="K253_SBase4"/>
      <sheetName val="K253_AC4"/>
      <sheetName val="K255_SBase4"/>
      <sheetName val="K259_K984"/>
      <sheetName val="K259_Subbase4"/>
      <sheetName val="K259_Base_4"/>
      <sheetName val="K259_AC4"/>
      <sheetName val="K260_K984"/>
      <sheetName val="K260_Subbase4"/>
      <sheetName val="K260_Base4"/>
      <sheetName val="K260_AC4"/>
      <sheetName val="K261_K984"/>
      <sheetName val="K261_Base4"/>
      <sheetName val="K261_AC4"/>
      <sheetName val="KL_VL4"/>
      <sheetName val="QT_9-64"/>
      <sheetName val="Thuong_luu_HB4"/>
      <sheetName val="QT_Ky_T4"/>
      <sheetName val="bc_vt_TON_BAI4"/>
      <sheetName val="Tien_ung4"/>
      <sheetName val="phi_luong34"/>
      <sheetName val="CT_xa4"/>
      <sheetName val="Gia_DAN4"/>
      <sheetName val="KLTong_hop4"/>
      <sheetName val="Lan_can4"/>
      <sheetName val="Ranh_doc_(2)4"/>
      <sheetName val="Ranh_doc4"/>
      <sheetName val="Coc_tieu4"/>
      <sheetName val="Bien_bao4"/>
      <sheetName val="Nan_tuyen4"/>
      <sheetName val="Lan_14"/>
      <sheetName val="Lan__24"/>
      <sheetName val="Lan_34"/>
      <sheetName val="Gia_tri4"/>
      <sheetName val="Lan_54"/>
      <sheetName val="Dc_Dau4"/>
      <sheetName val="_o_to_Hien_84"/>
      <sheetName val="_o_to_Hien94"/>
      <sheetName val="_o_to_Hien104"/>
      <sheetName val="_o_to_Hien114"/>
      <sheetName val="_o_to_Hien12)4"/>
      <sheetName val="_o_to_Hien15"/>
      <sheetName val="_o_to_Hien24"/>
      <sheetName val="_o_to_Hien34"/>
      <sheetName val="_o_to_Hien44"/>
      <sheetName val="_o_to_Hien54"/>
      <sheetName val="_o_to_Phong_84"/>
      <sheetName val="_o_to_Phong94"/>
      <sheetName val="_o_to_Phong104"/>
      <sheetName val="_o_to_Phong114"/>
      <sheetName val="_o_to_Phong12)4"/>
      <sheetName val="_o_to_Phong15"/>
      <sheetName val="_o_to_Phong24"/>
      <sheetName val="_o_to_Phong34"/>
      <sheetName val="_o_to_Phong44"/>
      <sheetName val="_o_to_Phong54"/>
      <sheetName val="_o_to_Dung_8_4"/>
      <sheetName val="_D_tt_dau84"/>
      <sheetName val="_o_to_Dung_94"/>
      <sheetName val="_D9_tt_dau4"/>
      <sheetName val="_D10_tt_dau4"/>
      <sheetName val="_o_to_Dung_104"/>
      <sheetName val="_o_to_Dung_114"/>
      <sheetName val="_o_to_Dung_12)4"/>
      <sheetName val="_o_to_Dung_15"/>
      <sheetName val="_o_to_Dung24"/>
      <sheetName val="_o_to_Dung34"/>
      <sheetName val="_o_to_Dung44"/>
      <sheetName val="_o_totrongT10-124"/>
      <sheetName val="_o_totrongT24"/>
      <sheetName val="_o_totrungT10-124"/>
      <sheetName val="_o_toMinhT10-12_4"/>
      <sheetName val="_o_toMinhT24"/>
      <sheetName val="_o_toTrieuT10-12__4"/>
      <sheetName val="Luong_8_SP4"/>
      <sheetName val="Luong_9_SP_4"/>
      <sheetName val="Luong_10_SP_4"/>
      <sheetName val="Luong_11_SP_4"/>
      <sheetName val="Luong_12_SP4"/>
      <sheetName val="Thang_124"/>
      <sheetName val="cong_bien_t104"/>
      <sheetName val="luong_t9_4"/>
      <sheetName val="bb_t94"/>
      <sheetName val="Co_quan_TCT4"/>
      <sheetName val="BOT_(PA_chon)4"/>
      <sheetName val="Yaly_&amp;_Ri_Ninh4"/>
      <sheetName val="Thuy_dien_Na_Loi4"/>
      <sheetName val="bang_so_sanh_tong_hop4"/>
      <sheetName val="bang_so_sanh_tong_hop_(ty_le)4"/>
      <sheetName val="thu_nhap_binh_quan_(2)4"/>
      <sheetName val="dang_huong4"/>
      <sheetName val="phuong_an_14"/>
      <sheetName val="phuong_an_1_(2)4"/>
      <sheetName val="phuong_an24"/>
      <sheetName val="tong_hop_BQ4"/>
      <sheetName val="tong_hop_BQ-14"/>
      <sheetName val="phuong_an_chon4"/>
      <sheetName val="bang_so_sanh_tong_hop_(_PA_cho4"/>
      <sheetName val="dang_ap_dung4"/>
      <sheetName val="bang_tong_hop_(dang_huong)4"/>
      <sheetName val="Cong_hop4"/>
      <sheetName val="kldukien_(107)4"/>
      <sheetName val="qui1_(2)4"/>
      <sheetName val="Luong_1_SP14"/>
      <sheetName val="Luong_2_SP24"/>
      <sheetName val="Luong_3_SP34"/>
      <sheetName val="Luong_4_SP44"/>
      <sheetName val="Luong_4_SP54"/>
      <sheetName val="TH_du_toan_4"/>
      <sheetName val="Du_toan_4"/>
      <sheetName val="C_Tinh4"/>
      <sheetName val="binh_do4"/>
      <sheetName val="cot_lieu4"/>
      <sheetName val="van_khuon4"/>
      <sheetName val="CT_BT4"/>
      <sheetName val="lay_mau4"/>
      <sheetName val="mat_ngoai_goi4"/>
      <sheetName val="coc_tram-bt4"/>
      <sheetName val="Phu_luc_HD4"/>
      <sheetName val="Gia_du_thau4"/>
      <sheetName val="Ca_xe4"/>
      <sheetName val="Cau_2(3)4"/>
      <sheetName val="TK_331c13"/>
      <sheetName val="CT_3313"/>
      <sheetName val="CT_1313"/>
      <sheetName val="TSCD_ko_dung3"/>
      <sheetName val="Tong_vat_tu3"/>
      <sheetName val="VT_luu3"/>
      <sheetName val="Vtu_u_dong3"/>
      <sheetName val="TSLD_khac3"/>
      <sheetName val="CC_da_pbo_het3"/>
      <sheetName val="C_TIEU4"/>
      <sheetName val="T_Luong4"/>
      <sheetName val="T_HAO4"/>
      <sheetName val="DT_TUYEN4"/>
      <sheetName val="DT_GIA4"/>
      <sheetName val="KHDT_(2)4"/>
      <sheetName val="CL_4"/>
      <sheetName val="KQ_(2)4"/>
      <sheetName val="Tong_Thu3"/>
      <sheetName val="Tong_Chi3"/>
      <sheetName val="Truong_hoc3"/>
      <sheetName val="Cty_CP3"/>
      <sheetName val="G_thau_3B3"/>
      <sheetName val="T_Hop_Thu-chi3"/>
      <sheetName val="XE_DAU4"/>
      <sheetName val="XE_XANG4"/>
      <sheetName val="Hat_14"/>
      <sheetName val="_H8_duong4"/>
      <sheetName val="Hat_7dg4"/>
      <sheetName val="TH_duong_1B4"/>
      <sheetName val="B_T_HOP3"/>
      <sheetName val="HT_HE_DUONG3"/>
      <sheetName val="DH_D1,23"/>
      <sheetName val="Tro_giup3"/>
      <sheetName val="TH_cau_1B4"/>
      <sheetName val="cau_H14"/>
      <sheetName val="Son_dg4"/>
      <sheetName val="THKL_H94"/>
      <sheetName val="THKL_H44"/>
      <sheetName val="BB_NT_GD_H-thanh3"/>
      <sheetName val="BB_NT_KL3"/>
      <sheetName val="CL_PP3"/>
      <sheetName val="TH_DgPP3"/>
      <sheetName val="Dg_PP3"/>
      <sheetName val="CL_DgPP3"/>
      <sheetName val="TH_DDau3"/>
      <sheetName val="TH_DVu3"/>
      <sheetName val="CL_Dvu3"/>
      <sheetName val="TH_DgDvu3"/>
      <sheetName val="Dg_DV3"/>
      <sheetName val="C_O3"/>
      <sheetName val="TH_dg_OC3"/>
      <sheetName val="CL_CatOng3"/>
      <sheetName val="Bang_qui_cach_Vtu3"/>
      <sheetName val="CT_034"/>
      <sheetName val="TH_034"/>
      <sheetName val="cap_so_lan_24"/>
      <sheetName val="cap_so_BHXH4"/>
      <sheetName val="tru_tien4"/>
      <sheetName val="yt_q24"/>
      <sheetName val="c45_t34"/>
      <sheetName val="c45_t64"/>
      <sheetName val="BHYT_Q3_20034"/>
      <sheetName val="C45_t74"/>
      <sheetName val="C47-t07_20034"/>
      <sheetName val="C45_t84"/>
      <sheetName val="C47-t08_20034"/>
      <sheetName val="C45_t094"/>
      <sheetName val="C47-t09_20034"/>
      <sheetName val="C47_T124"/>
      <sheetName val="BHYT_Q4-20034"/>
      <sheetName val="C45_T104"/>
      <sheetName val="VAT_TU_NHAN_TXQN3"/>
      <sheetName val="bang_tong_ke_khoi_luong_vat_tu3"/>
      <sheetName val="hcong_tkhe3"/>
      <sheetName val="VAT_TU_NHAN_TKHE3"/>
      <sheetName val="hcong_qn3"/>
      <sheetName val="VAT_TU_NHAN_(2)3"/>
      <sheetName val="CO_SO_DU_LIEU_PTVL4"/>
      <sheetName val="QT_Duoc_(Hai)3"/>
      <sheetName val="TH_mau_moi_tu_T103"/>
      <sheetName val="Tong_hop_Quy_IV3"/>
      <sheetName val="DG_SOC4"/>
      <sheetName val="DG_HQ4"/>
      <sheetName val="Bot_Giat_C4"/>
      <sheetName val="Bot_Giat_P_4"/>
      <sheetName val="THAY_THUNG_H4"/>
      <sheetName val="thi_nghiem4"/>
      <sheetName val="BLR_13"/>
      <sheetName val="gia_phan_mong3"/>
      <sheetName val="NAM_20044"/>
      <sheetName val="huy_dong_von4"/>
      <sheetName val="Lai_vayxd4"/>
      <sheetName val="Lai_vayphaitra4"/>
      <sheetName val="Lai_vay_4"/>
      <sheetName val="tra_von4"/>
      <sheetName val="KH_chi_tiet4"/>
      <sheetName val="nguyen_lieu4"/>
      <sheetName val="soi_tho_soi_det4"/>
      <sheetName val="soi_thuong4"/>
      <sheetName val="vai_det4"/>
      <sheetName val="chi_phi_1tan4"/>
      <sheetName val="von_luu_dong4"/>
      <sheetName val="thue_VAT4"/>
      <sheetName val="doanh_thu4"/>
      <sheetName val="doanh_thu_loi_nhuan4"/>
      <sheetName val="dong_tien4"/>
      <sheetName val="thu_hoi_von4"/>
      <sheetName val="MTO_REV_03"/>
      <sheetName val="Bang_gia_NC3"/>
      <sheetName val="TH_DZ353"/>
      <sheetName val="D_Da03"/>
      <sheetName val="Thang_15"/>
      <sheetName val="Thang_12_(2)4"/>
      <sheetName val="Thang_014"/>
      <sheetName val="hoan_von4"/>
      <sheetName val="dothi_npv4"/>
      <sheetName val="diem_hoa_von4"/>
      <sheetName val="nop_ngan_sach4"/>
      <sheetName val="chi_tieu4"/>
      <sheetName val="Div__A3"/>
      <sheetName val="26+960-27+050_93"/>
      <sheetName val="luong_thang_103"/>
      <sheetName val="tong_hop_thang_103"/>
      <sheetName val="TH_113"/>
      <sheetName val="px_khai_thac_23"/>
      <sheetName val="dao_lo_so_23"/>
      <sheetName val="luong_vp_thang_103"/>
      <sheetName val="Du_toan3"/>
      <sheetName val="Phan_tich_vat_tu3"/>
      <sheetName val="Tong_hop_vat_tu3"/>
      <sheetName val="Gia_tri_vat_tu3"/>
      <sheetName val="Chi_phi_van_chuyen3"/>
      <sheetName val="Du_thau3"/>
      <sheetName val="Tong_hop_kinh_phi3"/>
      <sheetName val="Tu_van_Thiet_ke3"/>
      <sheetName val="Tien_do_thi_cong3"/>
      <sheetName val="Bia_du_toan3"/>
      <sheetName val="Phan_tich_don_gia_(doc)3"/>
      <sheetName val="DMVT1_(2)2"/>
      <sheetName val="Chiet_tinh_6at_lieu_2"/>
      <sheetName val="gia_vat_,ieu2"/>
      <sheetName val="P_LIST2"/>
      <sheetName val="MAKING_BILL2"/>
      <sheetName val="CO_FORM_A2"/>
      <sheetName val="HOI_PHIEU2"/>
      <sheetName val="YEU_CAU_TT_TECH_(LC)2"/>
      <sheetName val="shipping_advice2"/>
      <sheetName val="Tong_hop_gia3"/>
      <sheetName val="May_thi_cong2"/>
      <sheetName val="Chi_phi_chung2"/>
      <sheetName val="TH_K_II2"/>
      <sheetName val="TH_K_I2"/>
      <sheetName val="BKE_CT_GOC3"/>
      <sheetName val="BKE_CT_GOC_(2)3"/>
      <sheetName val="CTGS10_(2)3"/>
      <sheetName val="28+!60-28+420_5K953"/>
      <sheetName val="Thi_sinh3"/>
      <sheetName val="Cham_cong3"/>
      <sheetName val="Bang_luong3"/>
      <sheetName val="STH_1523"/>
      <sheetName val="CN_3313"/>
      <sheetName val="THV_CHI_63"/>
      <sheetName val="27+500-700_4(k85)3"/>
      <sheetName val="CHIET_TINH_TBA3"/>
      <sheetName val="CHIET_TINH_DZ_0,43"/>
      <sheetName val="CHIET_TINH_CCT3"/>
      <sheetName val="cong_bien_t1&lt;3"/>
      <sheetName val="Bang_2B3"/>
      <sheetName val="Dgia_vat_tu3"/>
      <sheetName val="Don_gia_III3"/>
      <sheetName val="Dgia_VT3"/>
      <sheetName val="ITB_COST2"/>
      <sheetName val="TIEN_GOI2"/>
      <sheetName val="NHAT_KY_THU_TIEN_T_GOI2"/>
      <sheetName val="LUONG_GIAN_TIEP2"/>
      <sheetName val="NHAT_KY_THU_TIEN_TM2"/>
      <sheetName val="UOC_THUC_HIEN_THUE_TNDN2"/>
      <sheetName val="QUY_TM2"/>
      <sheetName val="NKCT_-_012"/>
      <sheetName val="w't_table2"/>
      <sheetName val="LAI_-_LO2"/>
      <sheetName val="TO_KHAI_CHI_TIET2"/>
      <sheetName val="THUE_PII2"/>
      <sheetName val="THUE_PIII2"/>
      <sheetName val="QUYET_TOAN_THUE_TNDN2"/>
      <sheetName val="BANG_CAN_DOI_RUT_GON2"/>
      <sheetName val="BANG_CAN_DOI2"/>
      <sheetName val="NHAT_KY_CHI_TIEN2"/>
      <sheetName val="LAI_LO2"/>
      <sheetName val="TO_KHAI_THUE_DT_-TNDN-_CP2"/>
      <sheetName val="QUYET_TOAN_THUE-_CAC_KHOAN2"/>
      <sheetName val="GIA_THANH2"/>
      <sheetName val="BAI_DUNG_2"/>
      <sheetName val="BIA_NAM2"/>
      <sheetName val="TM_BAO_CAO2"/>
      <sheetName val="Ki泺m_tra_DS_thue_GTGT2"/>
      <sheetName val="27+740-820_3(k95)2"/>
      <sheetName val="Liệt_kê2"/>
      <sheetName val="THDN_MBA_phu_tai2"/>
      <sheetName val="TBA_CC2"/>
      <sheetName val="L_D17043"/>
      <sheetName val="Purchase_Order2"/>
      <sheetName val="Customize_Your_Purchase_Order2"/>
      <sheetName val="A__Building__2"/>
      <sheetName val="Qty-(Arc_)2"/>
      <sheetName val="Electrical_Breakdown2"/>
      <sheetName val="PIPE-03E_XLS3"/>
      <sheetName val="VC_MONG3"/>
      <sheetName val="LUONG_NC3"/>
      <sheetName val="B9_SCL_(2)3"/>
      <sheetName val="Thang_7-053"/>
      <sheetName val="Bia_dvi3"/>
      <sheetName val="B3_Tonghop_thang3"/>
      <sheetName val="Cong_doan3"/>
      <sheetName val="VËt_liÖu2"/>
      <sheetName val="K_L­¬ng_2"/>
      <sheetName val="GTDT_2"/>
      <sheetName val="Bï_VL_2"/>
      <sheetName val="Tæng_Hîp2"/>
      <sheetName val="Kinh_PhÝ2"/>
      <sheetName val="T_kÕ2"/>
      <sheetName val="tÝnh_VL2"/>
      <sheetName val="KL_®Ëp2"/>
      <sheetName val="Lµng_Lµ2"/>
      <sheetName val="DTcojg_4-52"/>
      <sheetName val="DGchitiet_2"/>
      <sheetName val="van_phong_Quy_12"/>
      <sheetName val="Cong_ty_Quy_12"/>
      <sheetName val="20_9_052"/>
      <sheetName val="Thanh_toan2"/>
      <sheetName val="B_11D_2"/>
      <sheetName val="Gia_tr?2"/>
      <sheetName val="Ki??m_tra_DS_thue_GTGT2"/>
      <sheetName val="Thuong_dip_nhan_danh_hieu_AHL?2"/>
      <sheetName val="26+960-27+150_5(k95!2"/>
      <sheetName val="[PIPE-03E_XLSÝ26+960-27+150_4(2"/>
      <sheetName val="Tojg_hop_thep2"/>
      <sheetName val="TH_du_toanþ2"/>
      <sheetName val="bANG_THANH_TOAN_LUONG_SC2"/>
      <sheetName val="DON_GIA_TIEN_LUONG_SXCB2"/>
      <sheetName val="bang_ke_luong_sc2"/>
      <sheetName val="DICH_VU2"/>
      <sheetName val="BD_LE_TET2"/>
      <sheetName val="BANG_THANH_TOAN_LUONG_TO_SO_CH2"/>
      <sheetName val="BANG_TONG_HOP_LUONG_SP2"/>
      <sheetName val="Bang_ke_tien_luong_O_phong2"/>
      <sheetName val="bang_ke_luong_SP2"/>
      <sheetName val="tam_ung_luong_ky_I2"/>
      <sheetName val="bao_cao_BHXH_6_thang2"/>
      <sheetName val="TH_du_toan¸2"/>
      <sheetName val="TH_du_toann2"/>
      <sheetName val="tph_AAHSTOT272"/>
      <sheetName val="Ca_D2"/>
      <sheetName val="H_long2"/>
      <sheetName val="C_Mong2"/>
      <sheetName val="M_Phu2"/>
      <sheetName val="T_Son2"/>
      <sheetName val="V_Don2"/>
      <sheetName val="Y_Kien2"/>
      <sheetName val="V_Quang2"/>
      <sheetName val="Q_Lam2"/>
      <sheetName val="P_Thu2"/>
      <sheetName val="T_Coc2"/>
      <sheetName val="D_Nghia2"/>
      <sheetName val="TT_DH2"/>
      <sheetName val="P_Phu2"/>
      <sheetName val="P_Lai2"/>
      <sheetName val="N_Xuyen2"/>
      <sheetName val="H_quan2"/>
      <sheetName val="S_Dang2"/>
      <sheetName val="N_Quan2"/>
      <sheetName val="C_Dam2"/>
      <sheetName val="B_luan2"/>
      <sheetName val="M_Luong2"/>
      <sheetName val="B_Doan2"/>
      <sheetName val="H_Do2"/>
      <sheetName val="D_Khe2"/>
      <sheetName val="P_Trung2"/>
      <sheetName val="V_du2"/>
      <sheetName val="Cước_CG2"/>
      <sheetName val="gia_tri_theo_phong2"/>
      <sheetName val="CỘT_HỐ_PIT2"/>
      <sheetName val="Don_gia2"/>
      <sheetName val="@_Dap2"/>
      <sheetName val="Summary_(1)2"/>
      <sheetName val="List_of_Houses2"/>
      <sheetName val="B2_SITE_WORKS2"/>
      <sheetName val="B3_CONCRETE_WORKS2"/>
      <sheetName val="B4_MASONRY_WORKS2"/>
      <sheetName val="B5_METAL_WORKS2"/>
      <sheetName val="B6_THERMAL&amp;MOITURE2"/>
      <sheetName val="B7_ALU_GLASS_D&amp;W2"/>
      <sheetName val="B8_FINISHING_WORKS2"/>
      <sheetName val="B12_EXTERNAL_WORKS2"/>
      <sheetName val="DMVT_-_22"/>
      <sheetName val="B__Additional_items2"/>
      <sheetName val="C__VE_items_Add12"/>
      <sheetName val="F__VE_items_Updated_Add12"/>
      <sheetName val="G__Duplicated_items2"/>
      <sheetName val="Unit_price2"/>
      <sheetName val="gia_vtu,_ncong2"/>
      <sheetName val="dao_dat2"/>
      <sheetName val="chong_tham2"/>
      <sheetName val="Yeu_cau_gia2"/>
      <sheetName val="Phan_chia_tien_ich2"/>
      <sheetName val="Prelim_HP5-ham2"/>
      <sheetName val="B3_Mong&amp;ham_2"/>
      <sheetName val="Prelim_HP5-than2"/>
      <sheetName val="B4_Than&amp;Hoan_thien2"/>
      <sheetName val="공사비_내역_(가)2"/>
      <sheetName val="H_P견적(참조)2"/>
      <sheetName val="Sat_tron2"/>
      <sheetName val="Project_Data2"/>
      <sheetName val="Bill_02-PL2"/>
      <sheetName val="1995년_섹터별_매출2"/>
      <sheetName val="노원열병합__건축공사기성내역서2"/>
      <sheetName val="118_세금과공과2"/>
      <sheetName val="Low_YLD_Reject2"/>
      <sheetName val="시실누(모)_2"/>
      <sheetName val="Income_Statement2"/>
      <sheetName val="표지_(2)2"/>
      <sheetName val="BP2000_Month2"/>
      <sheetName val="_M10C_DIFF_산포_개선_사례_7자_GAS_LIN2"/>
      <sheetName val="HRG_BHN2"/>
      <sheetName val="Bảng_GT_PS"/>
      <sheetName val="Dien_giai"/>
      <sheetName val="C__NEW_BLDG-PLUMBING_WORK"/>
      <sheetName val="Fr_Revit"/>
      <sheetName val="NSA_Summary"/>
      <sheetName val="Buy_vs__Lease_Car"/>
      <sheetName val="PRE_(RICONS)"/>
      <sheetName val="Goc_CC"/>
      <sheetName val="GOC-KO_IN"/>
      <sheetName val="Elec_LG"/>
      <sheetName val="pp3p_"/>
      <sheetName val="Chiet_tinh_dz22"/>
      <sheetName val="TH_MTC"/>
      <sheetName val="TH_N_Cong"/>
      <sheetName val="Bang_KL"/>
      <sheetName val="TH_Vat_tu"/>
      <sheetName val="Scheme_B_Estimate_"/>
      <sheetName val="01__DATA"/>
      <sheetName val="03__TK_THEP_LANH_TO"/>
      <sheetName val="Bảng_KL_công_tác_chính"/>
      <sheetName val="TONG_HOP_HOI_NGHI"/>
      <sheetName val="02__VK,_BT,_HT"/>
      <sheetName val="03__TK_THEP"/>
      <sheetName val="04__HOÀN_THIỆN"/>
      <sheetName val="Thống_kê"/>
      <sheetName val="đọc_số"/>
      <sheetName val="truc_tiep"/>
      <sheetName val="Xuly_Data"/>
      <sheetName val="Material_HT"/>
      <sheetName val="Material_KC"/>
      <sheetName val="조도계산서_(도서)"/>
      <sheetName val="남양시작동자105노65기1_3화1_2"/>
      <sheetName val="CT_"/>
      <sheetName val="8_자재비"/>
      <sheetName val="2_1_受電設備棟"/>
      <sheetName val="2_2_受・防火水槽"/>
      <sheetName val="2_3_排水処理設備棟"/>
      <sheetName val="2_4_倉庫棟"/>
      <sheetName val="2_5_守衛棟"/>
      <sheetName val="TL rieng"/>
      <sheetName val="name"/>
      <sheetName val="STAFFSCHED "/>
      <sheetName val="Gtvl"/>
      <sheetName val="Gia_THKP"/>
      <sheetName val="GiaTH_PT2"/>
      <sheetName val="지급보증금74"/>
      <sheetName val="TKCK"/>
      <sheetName val="Standardwerte"/>
      <sheetName val="Sbq18"/>
      <sheetName val="VCV-BE-TONG"/>
      <sheetName val="GV1-D13 (Casement door)"/>
      <sheetName val="REKAP"/>
      <sheetName val="7.조직표 (수정)"/>
      <sheetName val="BANG_TONG_HOP_(2)"/>
      <sheetName val="Bill_05_-_FP"/>
      <sheetName val="DS-Thuong_6T_dau"/>
      <sheetName val="NSA_fr_Revit"/>
      <sheetName val="Rate_breakdown_detail"/>
      <sheetName val="Cart_path_Q'ty"/>
      <sheetName val="CT_Thang_Mo"/>
      <sheetName val="member_design"/>
      <sheetName val="design_criteria"/>
      <sheetName val="working_load_at_the_btm_ft_"/>
      <sheetName val="plan&amp;section_of_foundation"/>
      <sheetName val="soil_bearing_check"/>
      <sheetName val="valeurs_de_base"/>
      <sheetName val="3_공통공사대비"/>
      <sheetName val="인건비_"/>
      <sheetName val="하도급기성_(2)"/>
      <sheetName val="하도급단가산출_(2)"/>
      <sheetName val="Tong_dip_nhan_dan"/>
      <sheetName val="Gia_tr_2"/>
      <sheetName val="Ki__m_tra_DS_thue_GTGT2"/>
      <sheetName val="Thuong_dip_nhan_danh_hieu_AHL_2"/>
      <sheetName val="_PIPE-03E_XLSÝ26+960-27+150_4(2"/>
      <sheetName val="dmvt_"/>
      <sheetName val="Cấu_tạo_giá"/>
      <sheetName val="04_-_XUONG_DET_B"/>
      <sheetName val="DATA_H"/>
      <sheetName val="DATA_V"/>
      <sheetName val="DATA_OR"/>
      <sheetName val="Bill_4_-_Substructure"/>
      <sheetName val="Bill_Prelim-CDT"/>
      <sheetName val="Bill_BPTC-CDT"/>
      <sheetName val="Chi_tiết_BPTC"/>
      <sheetName val="Bill_BPTC-CDT_(PA_MCT_CDT)"/>
      <sheetName val="Chi_tiết_BPTC_(PA_MCT_CDT)"/>
      <sheetName val="STAFFSCHED_"/>
      <sheetName val="DATASPEC(VT1)"/>
      <sheetName val="KHOI LUONG15-4"/>
      <sheetName val="DATA(VTL)"/>
      <sheetName val="List"/>
      <sheetName val="MASTER"/>
      <sheetName val="SiteWorks"/>
      <sheetName val="Bang gia NC "/>
      <sheetName val="材料单"/>
      <sheetName val="IMF Code"/>
      <sheetName val="Chi tiết cấu tạo giá (2)"/>
      <sheetName val="P9 SEC.C"/>
      <sheetName val="P9 SEC.D"/>
      <sheetName val="TEST TAI KHOAN"/>
      <sheetName val="照明ﾃﾞｰﾀ"/>
      <sheetName val="C1ㅇ"/>
      <sheetName val="C3"/>
      <sheetName val="Dầm -4.7m"/>
      <sheetName val="Block A-FlrBm(Conc&amp;Fwk)"/>
      <sheetName val="Phan tich ca may"/>
      <sheetName val="Chenh lech ca may"/>
      <sheetName val="Chiet tinh don gia CM"/>
      <sheetName val="TLg CN&amp;Laixe"/>
      <sheetName val="TLg CN&amp;Laixe (2)"/>
      <sheetName val="TLg Laitau"/>
      <sheetName val="TLg Laitau (2)"/>
      <sheetName val="GZ.TP"/>
      <sheetName val="GZ.VT"/>
      <sheetName val="예산서"/>
      <sheetName val="MEP Detail"/>
      <sheetName val="WNo"/>
      <sheetName val="0"/>
      <sheetName val="Cọc nhồi"/>
      <sheetName val="Unit Rate(non print)"/>
      <sheetName val="NETCOST-E ELV"/>
      <sheetName val="01. KHO A-&gt;E"/>
      <sheetName val="1_우편집중내역서"/>
      <sheetName val="B3A_-_TOWER_A"/>
      <sheetName val="GV1-D13_(Casement_door)"/>
      <sheetName val="MEP_Detail"/>
      <sheetName val="MIJIBI"/>
      <sheetName val="지수조정율(총괄)"/>
      <sheetName val="본댐설계"/>
      <sheetName val="경영혁신본부"/>
      <sheetName val="재료비"/>
      <sheetName val="경비 (1)"/>
      <sheetName val="적현로"/>
      <sheetName val="포장공(부체도로)"/>
      <sheetName val="계측"/>
      <sheetName val="D25"/>
      <sheetName val="D22"/>
      <sheetName val="M3-RAIL1"/>
      <sheetName val="M+1"/>
      <sheetName val="노무비계"/>
      <sheetName val="CC16-내역서"/>
      <sheetName val="BD운반거리"/>
      <sheetName val="설계명세"/>
      <sheetName val="04년하반기장비부표"/>
      <sheetName val="Cst Pkg-Eden"/>
      <sheetName val="회사정보"/>
      <sheetName val="TvtuTdinh"/>
      <sheetName val="Kihon-Jiko"/>
      <sheetName val="Dầm_-4_7m"/>
      <sheetName val="Bill 02 INF"/>
      <sheetName val="PAD-F"/>
      <sheetName val="3)불합리"/>
      <sheetName val="설계산출표지"/>
      <sheetName val="보수0831"/>
      <sheetName val="6MONTHS"/>
      <sheetName val="Product"/>
      <sheetName val="E. Electric"/>
      <sheetName val="M. Mechanic"/>
      <sheetName val="SPL4-TOTAL"/>
      <sheetName val="HS_957"/>
      <sheetName val="Tai khoan"/>
      <sheetName val="감사 일정계획"/>
      <sheetName val="MTL(AG)"/>
      <sheetName val="DAF-1"/>
      <sheetName val="KH_200³_(moi_max)4"/>
      <sheetName val="Project Cashflow"/>
      <sheetName val="Bill 1 Prelim "/>
      <sheetName val="Currency Rate"/>
      <sheetName val="Bill 3-2&amp;3"/>
      <sheetName val="Bill 04 - HT Coban -Tông hợp"/>
      <sheetName val="BMDT_01_VTU"/>
      <sheetName val="Measure 1306"/>
      <sheetName val="DM.ChiPhi"/>
      <sheetName val="_원남울진낙찰내역(99.4.13 부산청).xlsáFAX"/>
      <sheetName val="_원남울진낙찰내역(99.4.13 부산청).xlsø갑지"/>
      <sheetName val="DOOR_villa A"/>
      <sheetName val="BQ ARS"/>
      <sheetName val="rekap.c"/>
      <sheetName val="FINAL SUM."/>
      <sheetName val="Elektrikal"/>
      <sheetName val="Bill No 6 Koord &amp; Attendance"/>
      <sheetName val="Isolasi Luar Dalam"/>
      <sheetName val="Isolasi Luar"/>
      <sheetName val="Villa A"/>
      <sheetName val="Vat lieu Canh"/>
      <sheetName val="諸経費"/>
      <sheetName val="清水計算営業税率関連"/>
      <sheetName val="ESTI_4"/>
      <sheetName val="원남울진낙찰내역(99_4_13_부산청)4"/>
      <sheetName val="sanitary-ware_tower3&amp;44"/>
      <sheetName val="입출재고현황_(2)4"/>
      <sheetName val="Area_Cal4"/>
      <sheetName val="detai_cable___4"/>
      <sheetName val="00-Pipe_Schedule_for_QS_rev014"/>
      <sheetName val="BoQ_Coke4"/>
      <sheetName val="1_R18_BF4"/>
      <sheetName val="6_External_works-R184"/>
      <sheetName val="CHITIET_VL-NC-TT1p4"/>
      <sheetName val="Bang_tinh_hao_hut_thep3"/>
      <sheetName val="Define_finishing3"/>
      <sheetName val="Huong_dan4"/>
      <sheetName val="Bảng_mã_VT4"/>
      <sheetName val="MAIN_GATE_HOUSE4"/>
      <sheetName val="CHIẾT_TÍNH_ĐƠN_GIÁ4"/>
      <sheetName val="Gia_VLNCMTC4"/>
      <sheetName val="Don_gia_chi_tiet4"/>
      <sheetName val="Dinh_nghia4"/>
      <sheetName val="1차_내역서4"/>
      <sheetName val="Sheet1_(2)4"/>
      <sheetName val="Div26_-_Elect4"/>
      <sheetName val="Material_Schedule3"/>
      <sheetName val="Chenh_lech_vat_tu4"/>
      <sheetName val="05-LV_Cabling3"/>
      <sheetName val="TH_kinh_phi4"/>
      <sheetName val="KLDT_DIEN4"/>
      <sheetName val="Dinh_muc_CP_KTCB_khac4"/>
      <sheetName val="Demolish_14"/>
      <sheetName val="_Beams-pms4"/>
      <sheetName val="Dầm_13"/>
      <sheetName val="Bill_7-Elec3"/>
      <sheetName val="Price_Database3"/>
      <sheetName val="Phan_tich3"/>
      <sheetName val="RAB_AR&amp;STR3"/>
      <sheetName val="고객사_관리_코드4"/>
      <sheetName val="Xunit_(단위환산)4"/>
      <sheetName val="7_공정표4"/>
      <sheetName val="DG_Cong_C1,C2,C3,C4,C53"/>
      <sheetName val="gia_vt,nc,may3"/>
      <sheetName val="Chi_tiet3"/>
      <sheetName val="6_1_Quantity-Bill_1-Prelim4"/>
      <sheetName val="DonGia_chetao3"/>
      <sheetName val="DonGia_VatTuLK3"/>
      <sheetName val="dtct_cong3"/>
      <sheetName val="tong_du_toan3"/>
      <sheetName val="8_석축단위(H=1_5M)4"/>
      <sheetName val="5_BANG_I4"/>
      <sheetName val="플랜트_설치4"/>
      <sheetName val="기성(1차)_4"/>
      <sheetName val="현장관리비_산출내역4"/>
      <sheetName val="Stem_Footing3"/>
      <sheetName val="Piping_Design_Data3"/>
      <sheetName val="소상_&quot;1&quot;4"/>
      <sheetName val="6PILE__(돌출)4"/>
      <sheetName val="BACK_DATA4"/>
      <sheetName val="코딩_(2)3"/>
      <sheetName val="2_건축4"/>
      <sheetName val="_갑지4"/>
      <sheetName val="SOS_PLC_&amp;_Panel4"/>
      <sheetName val="PROJECT_BRIEF3"/>
      <sheetName val="BSD_(2)3"/>
      <sheetName val="5_전사투자계획종함안3"/>
      <sheetName val="단양_00_아파트-세부내역3"/>
      <sheetName val="준검_내역서3"/>
      <sheetName val="Hrg_Sat3"/>
      <sheetName val="CHITIET_VL-NCHT1_(2)3"/>
      <sheetName val="내역서_(2)3"/>
      <sheetName val="4_LINE3"/>
      <sheetName val="7_th3"/>
      <sheetName val="Customer_Databas3"/>
      <sheetName val="개인별_순위표3"/>
      <sheetName val="원남울진낙찰내역(99_4_13%20부산청)_xls3"/>
      <sheetName val="SCOPE_OF_WORK3"/>
      <sheetName val="Xây_tô3"/>
      <sheetName val="Summary_-_Budget3"/>
      <sheetName val="Chi_tiet_-_Dv_lap5"/>
      <sheetName val="TH_KHTC5"/>
      <sheetName val="Van_chuyen5"/>
      <sheetName val="THKP_(2)5"/>
      <sheetName val="T_Bi5"/>
      <sheetName val="Thiet_ke5"/>
      <sheetName val="K_luong5"/>
      <sheetName val="TT_L25"/>
      <sheetName val="TT_L15"/>
      <sheetName val="Thue_Ngoai5"/>
      <sheetName val="KL_XL20005"/>
      <sheetName val="Chiet_tinh5"/>
      <sheetName val="Sheet2_(2)5"/>
      <sheetName val="Dong_Dau5"/>
      <sheetName val="Dong_Dau_(2)5"/>
      <sheetName val="Sau_dong5"/>
      <sheetName val="Ma_xa5"/>
      <sheetName val="My_dinh5"/>
      <sheetName val="Tong_cong5"/>
      <sheetName val="KH_2003_(moi_max)5"/>
      <sheetName val="be_tong5"/>
      <sheetName val="Tong_hop_thep5"/>
      <sheetName val="__5"/>
      <sheetName val="san_vuon5"/>
      <sheetName val="khu_phu_tro5"/>
      <sheetName val="LUAN_CHUYEN5"/>
      <sheetName val="KE_QUY5"/>
      <sheetName val="LUONGGIAN_TIEP5"/>
      <sheetName val="VAY_VON5"/>
      <sheetName val="O_THAO5"/>
      <sheetName val="Q_TRUNG5"/>
      <sheetName val="Y_THANH5"/>
      <sheetName val="Thuyet_minh5"/>
      <sheetName val="CDSL_(2)5"/>
      <sheetName val="26+180-400_25"/>
      <sheetName val="26+180_Sub15"/>
      <sheetName val="26+180_Sub45"/>
      <sheetName val="26+180-400_5(k95)5"/>
      <sheetName val="26+400-620_3(k95)5"/>
      <sheetName val="26+400-640_1(k95)5"/>
      <sheetName val="26+960-27+150_95"/>
      <sheetName val="26+960-27+150_105"/>
      <sheetName val="26+960-27+150_115"/>
      <sheetName val="26+960-27+150_125"/>
      <sheetName val="26+960-27+150_5(k95)5"/>
      <sheetName val="26+960-27+150_4(k95)5"/>
      <sheetName val="26+960-27+150_1(k95)5"/>
      <sheetName val="27+500-700_5(k95)5"/>
      <sheetName val="27+500-700_4(k95)5"/>
      <sheetName val="27+500-700_3(k95)5"/>
      <sheetName val="27+500-700_1(k95)5"/>
      <sheetName val="27+740-920_3(k95)5"/>
      <sheetName val="27+740-920_215"/>
      <sheetName val="27+920-28+040_6,75"/>
      <sheetName val="27+920-28+040_105"/>
      <sheetName val="27+920-28+160_Su35"/>
      <sheetName val="28+160-28+420_5K955"/>
      <sheetName val="28+430-657_75"/>
      <sheetName val="Km28+430-657_85"/>
      <sheetName val="28+430-657_95"/>
      <sheetName val="28+430-667_105"/>
      <sheetName val="28+430-657_115"/>
      <sheetName val="28+430-657_4k955"/>
      <sheetName val="28+500-657_185"/>
      <sheetName val="28+520-657_195"/>
      <sheetName val="Interim_payment5"/>
      <sheetName val="Bid_Sum5"/>
      <sheetName val="Item_B5"/>
      <sheetName val="Dg_A5"/>
      <sheetName val="Dg_B&amp;C5"/>
      <sheetName val="Material_at_site5"/>
      <sheetName val="BCC_(2)5"/>
      <sheetName val="Bao_cao5"/>
      <sheetName val="Bao_cao_25"/>
      <sheetName val="Khoi_luong5"/>
      <sheetName val="Khoi_luong_mat5"/>
      <sheetName val="Bang_ke5"/>
      <sheetName val="T_HopKL5"/>
      <sheetName val="S_Luong5"/>
      <sheetName val="D_Dap5"/>
      <sheetName val="Q_Toan5"/>
      <sheetName val="Phan_tich_chi_phi5"/>
      <sheetName val="Chi_phi_nen_theo_BVTC5"/>
      <sheetName val="nhan_cong_phu5"/>
      <sheetName val="nhan_cong_Hung5"/>
      <sheetName val="Nhan_cong5"/>
      <sheetName val="Khoi_luong_nen_theo_BVTC5"/>
      <sheetName val="Phu_luc5"/>
      <sheetName val="Gia_trÞ5"/>
      <sheetName val="AC_PC5"/>
      <sheetName val="Gia_VL5"/>
      <sheetName val="Bang_gia_ca_may5"/>
      <sheetName val="Bang_luong_CB5"/>
      <sheetName val="Bang_P_tich_CT5"/>
      <sheetName val="D_toan_chi_tiet5"/>
      <sheetName val="Bang_TH_Dtoan5"/>
      <sheetName val="cap_cho_cac_DT5"/>
      <sheetName val="Ung_-_hoan5"/>
      <sheetName val="CP_may5"/>
      <sheetName val="Thep_5"/>
      <sheetName val="Chi_tiet_Khoi_luong5"/>
      <sheetName val="TH_khoi_luong5"/>
      <sheetName val="Chiet_tinh_vat_lieu_5"/>
      <sheetName val="TH_KL_VL5"/>
      <sheetName val="TAI_TRONG5"/>
      <sheetName val="NOI_LUC5"/>
      <sheetName val="TINH_DUYET_THTT_CHINH5"/>
      <sheetName val="TDUYET_THTT_PHU5"/>
      <sheetName val="TINH_DAO_DONG_VA_DO_VONG5"/>
      <sheetName val="TINH_NEO5"/>
      <sheetName val="Bang_VL5"/>
      <sheetName val="VL(No_V-c)5"/>
      <sheetName val="He_so5"/>
      <sheetName val="PL_Vua5"/>
      <sheetName val="Chitieu-dam_cac_loai5"/>
      <sheetName val="DG_Dam5"/>
      <sheetName val="DG_chung5"/>
      <sheetName val="VL-dac_chung5"/>
      <sheetName val="CT_1md_&amp;_dau_cong5"/>
      <sheetName val="Tong_hop5"/>
      <sheetName val="CT_cong5"/>
      <sheetName val="dg_cong5"/>
      <sheetName val="CT_Duong5"/>
      <sheetName val="D_gia5"/>
      <sheetName val="T_hop5"/>
      <sheetName val="CtP_tro5"/>
      <sheetName val="Nha_moi5"/>
      <sheetName val="TT-T_Tron_So_25"/>
      <sheetName val="Ct_Dam_5"/>
      <sheetName val="Ct_Duoi5"/>
      <sheetName val="Ct_Tren5"/>
      <sheetName val="D_giaMay5"/>
      <sheetName val="BU_CTPH5"/>
      <sheetName val="BU_tran3+360_225"/>
      <sheetName val="Tran3+360_225"/>
      <sheetName val="BU_tran2+386_45"/>
      <sheetName val="Tran2+386_45"/>
      <sheetName val="DTcong_4-55"/>
      <sheetName val="Bu_1-25"/>
      <sheetName val="Bu_12-135"/>
      <sheetName val="DTcong_12-135"/>
      <sheetName val="DT_cong13-13+5"/>
      <sheetName val="BU-_nhanh5"/>
      <sheetName val="dtcong_nh1-25"/>
      <sheetName val="dtcong_nh0-15"/>
      <sheetName val="BU_11-125"/>
      <sheetName val="DTcong_11-125"/>
      <sheetName val="Pr-_CC5"/>
      <sheetName val="MD_3-45"/>
      <sheetName val="ND_3-45"/>
      <sheetName val="MD_1-25"/>
      <sheetName val="ND_1-25"/>
      <sheetName val="MD_0-15"/>
      <sheetName val="ND_0-15"/>
      <sheetName val="KL_tong5"/>
      <sheetName val="TH_(T1-6)5"/>
      <sheetName val="_NL5"/>
      <sheetName val="_NL_(2)5"/>
      <sheetName val="CDTHCT_(3)5"/>
      <sheetName val="Quyet_toan5"/>
      <sheetName val="Thu_hoi5"/>
      <sheetName val="Lai_vay5"/>
      <sheetName val="Tien_vay5"/>
      <sheetName val="Cong_no5"/>
      <sheetName val="Cop_pha5"/>
      <sheetName val="thkl_(2)5"/>
      <sheetName val="long_tec5"/>
      <sheetName val="cd_viaK0-T65"/>
      <sheetName val="cdvia_T6-Tc245"/>
      <sheetName val="cdvia_Tc24-T465"/>
      <sheetName val="cd_btnL2k0+361-T195"/>
      <sheetName val="DS_them_luong_qui_4-20025"/>
      <sheetName val="Phuc_loi_2-9-025"/>
      <sheetName val="Thuong_nhan_dip_21-12-025"/>
      <sheetName val="Thuong_dip_nhan_danh_hieu_AHL§5"/>
      <sheetName val="Thang_luong_thu_13_nam_20025"/>
      <sheetName val="Luong_SX#_dip_Tet_Qui_Mui(dong5"/>
      <sheetName val="phan_tich_DG5"/>
      <sheetName val="gia_vat_lieu5"/>
      <sheetName val="gia_xe_may5"/>
      <sheetName val="gia_nhan_cong5"/>
      <sheetName val="Chenh_lech5"/>
      <sheetName val="Kinh_phí5"/>
      <sheetName val="CDTHU_CHI_T15"/>
      <sheetName val="THUCHI_25"/>
      <sheetName val="THU_CHI35"/>
      <sheetName val="THU_CHI_45"/>
      <sheetName val="THU_CHI55"/>
      <sheetName val="THU_CHI_65"/>
      <sheetName val="TU_CHI_75"/>
      <sheetName val="THU_CHI95"/>
      <sheetName val="THU_CHI_85"/>
      <sheetName val="THU_CHI_105"/>
      <sheetName val="THU_CHI_115"/>
      <sheetName val="THU_CHI_125"/>
      <sheetName val="tong_hop_thanh_toan_thue5"/>
      <sheetName val="bang_ke_nop_thue5"/>
      <sheetName val="Tonh_hop_chi_phi5"/>
      <sheetName val="BK_chi_phi5"/>
      <sheetName val="KTra_DS_va_thue_GTGT5"/>
      <sheetName val="Kiãøm_tra_DS_thue_GTGT5"/>
      <sheetName val="XUAT(gia_von)5"/>
      <sheetName val="Xuat_(gia_ban)5"/>
      <sheetName val="Dchinh_TH_N-X-T5"/>
      <sheetName val="Tong_hop_N-X-T5"/>
      <sheetName val="thue_TH5"/>
      <sheetName val="tong_hop_20015"/>
      <sheetName val="qUYET_TOAN_THUE5"/>
      <sheetName val="vat_tu5"/>
      <sheetName val="THVT_T55"/>
      <sheetName val="XL1_t55"/>
      <sheetName val="XL2_T55"/>
      <sheetName val="XL3_T55"/>
      <sheetName val="XL5_T55"/>
      <sheetName val="CC_XL15"/>
      <sheetName val="KKTS_045"/>
      <sheetName val="nha_kct5"/>
      <sheetName val="sent_to5"/>
      <sheetName val="KL_Tram_Cty5"/>
      <sheetName val="Gam_may_Cty5"/>
      <sheetName val="KL_tram_KH5"/>
      <sheetName val="Gam_may_KH5"/>
      <sheetName val="Cach_dien5"/>
      <sheetName val="Mang_tai5"/>
      <sheetName val="KL_DDK5"/>
      <sheetName val="Mang_tai_DDK5"/>
      <sheetName val="KL_DDK0,45"/>
      <sheetName val="TT_Ky_thuat5"/>
      <sheetName val="CT_moi5"/>
      <sheetName val="Tu_dien5"/>
      <sheetName val="May_cat5"/>
      <sheetName val="Dao_Cly5"/>
      <sheetName val="Dao_Ptai5"/>
      <sheetName val="Tu_RMU5"/>
      <sheetName val="C_set5"/>
      <sheetName val="Sco_Cap5"/>
      <sheetName val="Sco_TB5"/>
      <sheetName val="TN_tram5"/>
      <sheetName val="TN_C_set5"/>
      <sheetName val="TN_TD_DDay5"/>
      <sheetName val="Phan_chung5"/>
      <sheetName val="congtac_vien-uy5"/>
      <sheetName val="Nhan_luc20015"/>
      <sheetName val="cong_Q25"/>
      <sheetName val="T_U_luong_Q15"/>
      <sheetName val="T_U_luong_Q25"/>
      <sheetName val="T_U_luong_Q35"/>
      <sheetName val="Xep_hang_2015"/>
      <sheetName val="toan_Cty5"/>
      <sheetName val="Cong_ty5"/>
      <sheetName val="XN_25"/>
      <sheetName val="XN_ong_CHi5"/>
      <sheetName val="N_XDCT&amp;_XKLD5"/>
      <sheetName val="CN_HCM5"/>
      <sheetName val="TT_XKLD(Nhan)5"/>
      <sheetName val="Ong_Hong5"/>
      <sheetName val="CN_hung_yen5"/>
      <sheetName val="Dong_nai5"/>
      <sheetName val="Quang_Tri5"/>
      <sheetName val="Da_Nang5"/>
      <sheetName val="Quang_Nam5"/>
      <sheetName val="Quang_Ngai5"/>
      <sheetName val="TH_DH-QN5"/>
      <sheetName val="KP_HD5"/>
      <sheetName val="DB_HD5"/>
      <sheetName val="K249_K985"/>
      <sheetName val="K249_K98_(2)5"/>
      <sheetName val="K251_K985"/>
      <sheetName val="K251_SBase5"/>
      <sheetName val="K251_AC5"/>
      <sheetName val="K252_K985"/>
      <sheetName val="K252_SBase5"/>
      <sheetName val="K252_AC5"/>
      <sheetName val="K253_K985"/>
      <sheetName val="K253_Subbase5"/>
      <sheetName val="K253_Base_5"/>
      <sheetName val="K253_SBase5"/>
      <sheetName val="K253_AC5"/>
      <sheetName val="K255_SBase5"/>
      <sheetName val="K259_K985"/>
      <sheetName val="K259_Subbase5"/>
      <sheetName val="K259_Base_5"/>
      <sheetName val="K259_AC5"/>
      <sheetName val="K260_K985"/>
      <sheetName val="K260_Subbase5"/>
      <sheetName val="K260_Base5"/>
      <sheetName val="K260_AC5"/>
      <sheetName val="K261_K985"/>
      <sheetName val="K261_Base5"/>
      <sheetName val="K261_AC5"/>
      <sheetName val="KL_VL5"/>
      <sheetName val="QT_9-65"/>
      <sheetName val="Thuong_luu_HB5"/>
      <sheetName val="QT_Ky_T5"/>
      <sheetName val="bc_vt_TON_BAI5"/>
      <sheetName val="Tien_ung5"/>
      <sheetName val="phi_luong35"/>
      <sheetName val="CT_xa5"/>
      <sheetName val="Gia_DAN5"/>
      <sheetName val="KLTong_hop5"/>
      <sheetName val="Lan_can5"/>
      <sheetName val="Ranh_doc_(2)5"/>
      <sheetName val="Ranh_doc5"/>
      <sheetName val="Coc_tieu5"/>
      <sheetName val="Bien_bao5"/>
      <sheetName val="Nan_tuyen5"/>
      <sheetName val="Lan_15"/>
      <sheetName val="Lan__25"/>
      <sheetName val="Lan_35"/>
      <sheetName val="Gia_tri5"/>
      <sheetName val="Lan_55"/>
      <sheetName val="Dc_Dau5"/>
      <sheetName val="_o_to_Hien_85"/>
      <sheetName val="_o_to_Hien95"/>
      <sheetName val="_o_to_Hien105"/>
      <sheetName val="_o_to_Hien115"/>
      <sheetName val="_o_to_Hien12)5"/>
      <sheetName val="_o_to_Hien16"/>
      <sheetName val="_o_to_Hien25"/>
      <sheetName val="_o_to_Hien35"/>
      <sheetName val="_o_to_Hien45"/>
      <sheetName val="_o_to_Hien55"/>
      <sheetName val="_o_to_Phong_85"/>
      <sheetName val="_o_to_Phong95"/>
      <sheetName val="_o_to_Phong105"/>
      <sheetName val="_o_to_Phong115"/>
      <sheetName val="_o_to_Phong12)5"/>
      <sheetName val="_o_to_Phong16"/>
      <sheetName val="_o_to_Phong25"/>
      <sheetName val="_o_to_Phong35"/>
      <sheetName val="_o_to_Phong45"/>
      <sheetName val="_o_to_Phong55"/>
      <sheetName val="_o_to_Dung_8_5"/>
      <sheetName val="_D_tt_dau85"/>
      <sheetName val="_o_to_Dung_95"/>
      <sheetName val="_D9_tt_dau5"/>
      <sheetName val="_D10_tt_dau5"/>
      <sheetName val="_o_to_Dung_105"/>
      <sheetName val="_o_to_Dung_115"/>
      <sheetName val="_o_to_Dung_12)5"/>
      <sheetName val="_o_to_Dung_16"/>
      <sheetName val="_o_to_Dung25"/>
      <sheetName val="_o_to_Dung35"/>
      <sheetName val="_o_to_Dung45"/>
      <sheetName val="_o_totrongT10-125"/>
      <sheetName val="_o_totrongT25"/>
      <sheetName val="_o_totrungT10-125"/>
      <sheetName val="_o_toMinhT10-12_5"/>
      <sheetName val="_o_toMinhT25"/>
      <sheetName val="_o_toTrieuT10-12__5"/>
      <sheetName val="Luong_8_SP5"/>
      <sheetName val="Luong_9_SP_5"/>
      <sheetName val="Luong_10_SP_5"/>
      <sheetName val="Luong_11_SP_5"/>
      <sheetName val="Luong_12_SP5"/>
      <sheetName val="Thang_125"/>
      <sheetName val="cong_bien_t105"/>
      <sheetName val="luong_t9_5"/>
      <sheetName val="bb_t95"/>
      <sheetName val="Co_quan_TCT5"/>
      <sheetName val="BOT_(PA_chon)5"/>
      <sheetName val="Yaly_&amp;_Ri_Ninh5"/>
      <sheetName val="Thuy_dien_Na_Loi5"/>
      <sheetName val="bang_so_sanh_tong_hop5"/>
      <sheetName val="bang_so_sanh_tong_hop_(ty_le)5"/>
      <sheetName val="thu_nhap_binh_quan_(2)5"/>
      <sheetName val="dang_huong5"/>
      <sheetName val="phuong_an_15"/>
      <sheetName val="phuong_an_1_(2)5"/>
      <sheetName val="phuong_an25"/>
      <sheetName val="tong_hop_BQ5"/>
      <sheetName val="tong_hop_BQ-15"/>
      <sheetName val="phuong_an_chon5"/>
      <sheetName val="bang_so_sanh_tong_hop_(_PA_cho5"/>
      <sheetName val="dang_ap_dung5"/>
      <sheetName val="bang_tong_hop_(dang_huong)5"/>
      <sheetName val="Cong_hop5"/>
      <sheetName val="kldukien_(107)5"/>
      <sheetName val="qui1_(2)5"/>
      <sheetName val="Luong_1_SP15"/>
      <sheetName val="Luong_2_SP25"/>
      <sheetName val="Luong_3_SP35"/>
      <sheetName val="Luong_4_SP45"/>
      <sheetName val="Luong_4_SP55"/>
      <sheetName val="TH_du_toan_5"/>
      <sheetName val="Du_toan_5"/>
      <sheetName val="C_Tinh5"/>
      <sheetName val="binh_do5"/>
      <sheetName val="cot_lieu5"/>
      <sheetName val="van_khuon5"/>
      <sheetName val="CT_BT5"/>
      <sheetName val="lay_mau5"/>
      <sheetName val="mat_ngoai_goi5"/>
      <sheetName val="coc_tram-bt5"/>
      <sheetName val="Phu_luc_HD5"/>
      <sheetName val="Gia_du_thau5"/>
      <sheetName val="Ca_xe5"/>
      <sheetName val="Cau_2(3)5"/>
      <sheetName val="TK_331c14"/>
      <sheetName val="CT_3314"/>
      <sheetName val="CT_1314"/>
      <sheetName val="KH_200³_(moi_max)5"/>
      <sheetName val="TSCD_ko_dung4"/>
      <sheetName val="Tong_vat_tu4"/>
      <sheetName val="VT_luu4"/>
      <sheetName val="Vtu_u_dong4"/>
      <sheetName val="TSLD_khac4"/>
      <sheetName val="CC_da_pbo_het4"/>
      <sheetName val="C_TIEU5"/>
      <sheetName val="T_Luong5"/>
      <sheetName val="T_HAO5"/>
      <sheetName val="DT_TUYEN5"/>
      <sheetName val="DT_GIA5"/>
      <sheetName val="KHDT_(2)5"/>
      <sheetName val="CL_5"/>
      <sheetName val="KQ_(2)5"/>
      <sheetName val="Tong_Thu4"/>
      <sheetName val="Tong_Chi4"/>
      <sheetName val="Truong_hoc4"/>
      <sheetName val="Cty_CP4"/>
      <sheetName val="G_thau_3B4"/>
      <sheetName val="T_Hop_Thu-chi4"/>
      <sheetName val="XE_DAU5"/>
      <sheetName val="XE_XANG5"/>
      <sheetName val="Hat_15"/>
      <sheetName val="_H8_duong5"/>
      <sheetName val="Hat_7dg5"/>
      <sheetName val="TH_duong_1B5"/>
      <sheetName val="B_T_HOP4"/>
      <sheetName val="HT_HE_DUONG4"/>
      <sheetName val="DH_D1,24"/>
      <sheetName val="Tro_giup4"/>
      <sheetName val="TH_cau_1B5"/>
      <sheetName val="cau_H15"/>
      <sheetName val="Son_dg5"/>
      <sheetName val="THKL_H95"/>
      <sheetName val="THKL_H45"/>
      <sheetName val="BB_NT_GD_H-thanh4"/>
      <sheetName val="BB_NT_KL4"/>
      <sheetName val="CL_PP4"/>
      <sheetName val="TH_DgPP4"/>
      <sheetName val="Dg_PP4"/>
      <sheetName val="CL_DgPP4"/>
      <sheetName val="TH_DDau4"/>
      <sheetName val="TH_DVu4"/>
      <sheetName val="CL_Dvu4"/>
      <sheetName val="TH_DgDvu4"/>
      <sheetName val="Dg_DV4"/>
      <sheetName val="C_O4"/>
      <sheetName val="TH_dg_OC4"/>
      <sheetName val="CL_CatOng4"/>
      <sheetName val="Bang_qui_cach_Vtu4"/>
      <sheetName val="CT_035"/>
      <sheetName val="TH_035"/>
      <sheetName val="cap_so_lan_25"/>
      <sheetName val="cap_so_BHXH5"/>
      <sheetName val="tru_tien5"/>
      <sheetName val="yt_q25"/>
      <sheetName val="c45_t35"/>
      <sheetName val="c45_t65"/>
      <sheetName val="BHYT_Q3_20035"/>
      <sheetName val="C45_t75"/>
      <sheetName val="C47-t07_20035"/>
      <sheetName val="C45_t85"/>
      <sheetName val="C47-t08_20035"/>
      <sheetName val="C45_t095"/>
      <sheetName val="C47-t09_20035"/>
      <sheetName val="C47_T125"/>
      <sheetName val="BHYT_Q4-20035"/>
      <sheetName val="C45_T105"/>
      <sheetName val="VAT_TU_NHAN_TXQN4"/>
      <sheetName val="bang_tong_ke_khoi_luong_vat_tu4"/>
      <sheetName val="hcong_tkhe4"/>
      <sheetName val="VAT_TU_NHAN_TKHE4"/>
      <sheetName val="hcong_qn4"/>
      <sheetName val="VAT_TU_NHAN_(2)4"/>
      <sheetName val="CO_SO_DU_LIEU_PTVL5"/>
      <sheetName val="QT_Duoc_(Hai)4"/>
      <sheetName val="TH_mau_moi_tu_T104"/>
      <sheetName val="Tong_hop_Quy_IV4"/>
      <sheetName val="DG_SOC5"/>
      <sheetName val="DG_HQ5"/>
      <sheetName val="Bot_Giat_C5"/>
      <sheetName val="Bot_Giat_P_5"/>
      <sheetName val="THAY_THUNG_H5"/>
      <sheetName val="thi_nghiem5"/>
      <sheetName val="BLR_14"/>
      <sheetName val="gia_phan_mong4"/>
      <sheetName val="NAM_20045"/>
      <sheetName val="huy_dong_von5"/>
      <sheetName val="Lai_vayxd5"/>
      <sheetName val="Lai_vayphaitra5"/>
      <sheetName val="Lai_vay_5"/>
      <sheetName val="tra_von5"/>
      <sheetName val="KH_chi_tiet5"/>
      <sheetName val="nguyen_lieu5"/>
      <sheetName val="soi_tho_soi_det5"/>
      <sheetName val="soi_thuong5"/>
      <sheetName val="vai_det5"/>
      <sheetName val="chi_phi_1tan5"/>
      <sheetName val="von_luu_dong5"/>
      <sheetName val="thue_VAT5"/>
      <sheetName val="doanh_thu5"/>
      <sheetName val="doanh_thu_loi_nhuan5"/>
      <sheetName val="dong_tien5"/>
      <sheetName val="thu_hoi_von5"/>
      <sheetName val="MTO_REV_04"/>
      <sheetName val="Bang_gia_NC4"/>
      <sheetName val="TH_DZ354"/>
      <sheetName val="D_Da04"/>
      <sheetName val="Thang_16"/>
      <sheetName val="Thang_12_(2)5"/>
      <sheetName val="Thang_015"/>
      <sheetName val="hoan_von5"/>
      <sheetName val="dothi_npv5"/>
      <sheetName val="diem_hoa_von5"/>
      <sheetName val="nop_ngan_sach5"/>
      <sheetName val="chi_tieu5"/>
      <sheetName val="Div__A4"/>
      <sheetName val="26+960-27+050_94"/>
      <sheetName val="luong_thang_104"/>
      <sheetName val="tong_hop_thang_104"/>
      <sheetName val="TH_114"/>
      <sheetName val="px_khai_thac_24"/>
      <sheetName val="dao_lo_so_24"/>
      <sheetName val="luong_vp_thang_104"/>
      <sheetName val="Du_toan4"/>
      <sheetName val="Phan_tich_vat_tu4"/>
      <sheetName val="Tong_hop_vat_tu4"/>
      <sheetName val="Gia_tri_vat_tu4"/>
      <sheetName val="Chi_phi_van_chuyen4"/>
      <sheetName val="Du_thau4"/>
      <sheetName val="Tong_hop_kinh_phi4"/>
      <sheetName val="Tu_van_Thiet_ke4"/>
      <sheetName val="Tien_do_thi_cong4"/>
      <sheetName val="Bia_du_toan4"/>
      <sheetName val="Phan_tich_don_gia_(doc)4"/>
      <sheetName val="DMVT1_(2)3"/>
      <sheetName val="Chiet_tinh_6at_lieu_3"/>
      <sheetName val="gia_vat_,ieu3"/>
      <sheetName val="P_LIST3"/>
      <sheetName val="MAKING_BILL3"/>
      <sheetName val="CO_FORM_A3"/>
      <sheetName val="HOI_PHIEU3"/>
      <sheetName val="YEU_CAU_TT_TECH_(LC)3"/>
      <sheetName val="shipping_advice3"/>
      <sheetName val="Tong_hop_gia4"/>
      <sheetName val="May_thi_cong3"/>
      <sheetName val="Chi_phi_chung3"/>
      <sheetName val="TH_K_II3"/>
      <sheetName val="TH_K_I3"/>
      <sheetName val="BKE_CT_GOC4"/>
      <sheetName val="BKE_CT_GOC_(2)4"/>
      <sheetName val="CTGS10_(2)4"/>
      <sheetName val="28+!60-28+420_5K954"/>
      <sheetName val="Thi_sinh4"/>
      <sheetName val="Cham_cong4"/>
      <sheetName val="Bang_luong4"/>
      <sheetName val="STH_1524"/>
      <sheetName val="CN_3314"/>
      <sheetName val="THV_CHI_64"/>
      <sheetName val="27+500-700_4(k85)4"/>
      <sheetName val="CHIET_TINH_TBA4"/>
      <sheetName val="CHIET_TINH_DZ_0,44"/>
      <sheetName val="CHIET_TINH_CCT4"/>
      <sheetName val="cong_bien_t1&lt;4"/>
      <sheetName val="Bang_2B4"/>
      <sheetName val="Dgia_vat_tu4"/>
      <sheetName val="Don_gia_III4"/>
      <sheetName val="Dgia_VT4"/>
      <sheetName val="ITB_COST3"/>
      <sheetName val="TIEN_GOI3"/>
      <sheetName val="NHAT_KY_THU_TIEN_T_GOI3"/>
      <sheetName val="LUONG_GIAN_TIEP3"/>
      <sheetName val="NHAT_KY_THU_TIEN_TM3"/>
      <sheetName val="UOC_THUC_HIEN_THUE_TNDN3"/>
      <sheetName val="QUY_TM3"/>
      <sheetName val="NKCT_-_013"/>
      <sheetName val="w't_table3"/>
      <sheetName val="LAI_-_LO3"/>
      <sheetName val="TO_KHAI_CHI_TIET3"/>
      <sheetName val="THUE_PII3"/>
      <sheetName val="THUE_PIII3"/>
      <sheetName val="QUYET_TOAN_THUE_TNDN3"/>
      <sheetName val="BANG_CAN_DOI_RUT_GON3"/>
      <sheetName val="BANG_CAN_DOI3"/>
      <sheetName val="NHAT_KY_CHI_TIEN3"/>
      <sheetName val="LAI_LO3"/>
      <sheetName val="TO_KHAI_THUE_DT_-TNDN-_CP3"/>
      <sheetName val="QUYET_TOAN_THUE-_CAC_KHOAN3"/>
      <sheetName val="GIA_THANH3"/>
      <sheetName val="BAI_DUNG_3"/>
      <sheetName val="BIA_NAM3"/>
      <sheetName val="TM_BAO_CAO3"/>
      <sheetName val="Ki泺m_tra_DS_thue_GTGT3"/>
      <sheetName val="27+740-820_3(k95)3"/>
      <sheetName val="Liệt_kê3"/>
      <sheetName val="THDN_MBA_phu_tai3"/>
      <sheetName val="TBA_CC3"/>
      <sheetName val="L_D17044"/>
      <sheetName val="Purchase_Order3"/>
      <sheetName val="Customize_Your_Purchase_Order3"/>
      <sheetName val="A__Building__3"/>
      <sheetName val="Qty-(Arc_)3"/>
      <sheetName val="Electrical_Breakdown3"/>
      <sheetName val="PIPE-03E_XLS4"/>
      <sheetName val="VC_MONG4"/>
      <sheetName val="LUONG_NC4"/>
      <sheetName val="B9_SCL_(2)4"/>
      <sheetName val="Thang_7-054"/>
      <sheetName val="Bia_dvi4"/>
      <sheetName val="B3_Tonghop_thang4"/>
      <sheetName val="Cong_doan4"/>
      <sheetName val="VËt_liÖu3"/>
      <sheetName val="K_L­¬ng_3"/>
      <sheetName val="GTDT_3"/>
      <sheetName val="Bï_VL_3"/>
      <sheetName val="Tæng_Hîp3"/>
      <sheetName val="Kinh_PhÝ3"/>
      <sheetName val="T_kÕ3"/>
      <sheetName val="tÝnh_VL3"/>
      <sheetName val="KL_®Ëp3"/>
      <sheetName val="Lµng_Lµ3"/>
      <sheetName val="DTcojg_4-53"/>
      <sheetName val="DGchitiet_3"/>
      <sheetName val="van_phong_Quy_13"/>
      <sheetName val="Cong_ty_Quy_13"/>
      <sheetName val="20_9_053"/>
      <sheetName val="Thanh_toan3"/>
      <sheetName val="B_11D_3"/>
      <sheetName val="Gia_tr?3"/>
      <sheetName val="Ki??m_tra_DS_thue_GTGT3"/>
      <sheetName val="Thuong_dip_nhan_danh_hieu_AHL?3"/>
      <sheetName val="26+960-27+150_5(k95!3"/>
      <sheetName val="[PIPE-03E_XLSÝ26+960-27+150_4(3"/>
      <sheetName val="Tojg_hop_thep3"/>
      <sheetName val="TH_du_toanþ3"/>
      <sheetName val="bANG_THANH_TOAN_LUONG_SC3"/>
      <sheetName val="DON_GIA_TIEN_LUONG_SXCB3"/>
      <sheetName val="bang_ke_luong_sc3"/>
      <sheetName val="DICH_VU3"/>
      <sheetName val="BD_LE_TET3"/>
      <sheetName val="BANG_THANH_TOAN_LUONG_TO_SO_CH3"/>
      <sheetName val="BANG_TONG_HOP_LUONG_SP3"/>
      <sheetName val="Bang_ke_tien_luong_O_phong3"/>
      <sheetName val="bang_ke_luong_SP3"/>
      <sheetName val="tam_ung_luong_ky_I3"/>
      <sheetName val="bao_cao_BHXH_6_thang3"/>
      <sheetName val="TH_du_toan¸3"/>
      <sheetName val="TH_du_toann3"/>
      <sheetName val="tph_AAHSTOT273"/>
      <sheetName val="Ca_D3"/>
      <sheetName val="H_long3"/>
      <sheetName val="C_Mong3"/>
      <sheetName val="M_Phu3"/>
      <sheetName val="T_Son3"/>
      <sheetName val="V_Don3"/>
      <sheetName val="Y_Kien3"/>
      <sheetName val="V_Quang3"/>
      <sheetName val="Q_Lam3"/>
      <sheetName val="P_Thu3"/>
      <sheetName val="T_Coc3"/>
      <sheetName val="D_Nghia3"/>
      <sheetName val="TT_DH3"/>
      <sheetName val="P_Phu3"/>
      <sheetName val="P_Lai3"/>
      <sheetName val="N_Xuyen3"/>
      <sheetName val="H_quan3"/>
      <sheetName val="S_Dang3"/>
      <sheetName val="N_Quan3"/>
      <sheetName val="C_Dam3"/>
      <sheetName val="B_luan3"/>
      <sheetName val="M_Luong3"/>
      <sheetName val="B_Doan3"/>
      <sheetName val="H_Do3"/>
      <sheetName val="D_Khe3"/>
      <sheetName val="P_Trung3"/>
      <sheetName val="V_du3"/>
      <sheetName val="Cước_CG3"/>
      <sheetName val="gia_tri_theo_phong3"/>
      <sheetName val="CỘT_HỐ_PIT3"/>
      <sheetName val="Don_gia3"/>
      <sheetName val="@_Dap3"/>
      <sheetName val="Summary_(1)3"/>
      <sheetName val="List_of_Houses3"/>
      <sheetName val="B2_SITE_WORKS3"/>
      <sheetName val="B3_CONCRETE_WORKS3"/>
      <sheetName val="B4_MASONRY_WORKS3"/>
      <sheetName val="B5_METAL_WORKS3"/>
      <sheetName val="B6_THERMAL&amp;MOITURE3"/>
      <sheetName val="B7_ALU_GLASS_D&amp;W3"/>
      <sheetName val="B8_FINISHING_WORKS3"/>
      <sheetName val="B12_EXTERNAL_WORKS3"/>
      <sheetName val="DMVT_-_23"/>
      <sheetName val="B__Additional_items3"/>
      <sheetName val="C__VE_items_Add13"/>
      <sheetName val="F__VE_items_Updated_Add13"/>
      <sheetName val="G__Duplicated_items3"/>
      <sheetName val="Unit_price3"/>
      <sheetName val="gia_vtu,_ncong3"/>
      <sheetName val="dao_dat3"/>
      <sheetName val="chong_tham3"/>
      <sheetName val="Yeu_cau_gia3"/>
      <sheetName val="Phan_chia_tien_ich3"/>
      <sheetName val="Prelim_HP5-ham3"/>
      <sheetName val="B3_Mong&amp;ham_3"/>
      <sheetName val="Prelim_HP5-than3"/>
      <sheetName val="B4_Than&amp;Hoan_thien3"/>
      <sheetName val="공사비_내역_(가)3"/>
      <sheetName val="H_P견적(참조)3"/>
      <sheetName val="Sat_tron3"/>
      <sheetName val="Project_Data3"/>
      <sheetName val="Bill_02-PL3"/>
      <sheetName val="1995년_섹터별_매출3"/>
      <sheetName val="노원열병합__건축공사기성내역서3"/>
      <sheetName val="118_세금과공과3"/>
      <sheetName val="Low_YLD_Reject3"/>
      <sheetName val="시실누(모)_3"/>
      <sheetName val="Income_Statement3"/>
      <sheetName val="표지_(2)3"/>
      <sheetName val="BP2000_Month3"/>
      <sheetName val="_M10C_DIFF_산포_개선_사례_7자_GAS_LIN3"/>
      <sheetName val="HRG_BHN3"/>
      <sheetName val="HT_Ham1"/>
      <sheetName val="Goc_CC1"/>
      <sheetName val="GOC-KO_IN1"/>
      <sheetName val="Elec_LG1"/>
      <sheetName val="TH_MTC1"/>
      <sheetName val="TH_N_Cong1"/>
      <sheetName val="Bang_KL1"/>
      <sheetName val="TH_Vat_tu1"/>
      <sheetName val="Scheme_B_Estimate_1"/>
      <sheetName val="Fr_Revit1"/>
      <sheetName val="NSA_Summary1"/>
      <sheetName val="Buy_vs__Lease_Car1"/>
      <sheetName val="PRE_(RICONS)1"/>
      <sheetName val="pp3p_1"/>
      <sheetName val="đọc_số1"/>
      <sheetName val="Chiet_tinh_dz221"/>
      <sheetName val="truc_tiep1"/>
      <sheetName val="Thống_kê1"/>
      <sheetName val="Xuly_Data1"/>
      <sheetName val="Bảng_KL_công_tác_chính1"/>
      <sheetName val="01__DATA1"/>
      <sheetName val="03__TK_THEP_LANH_TO1"/>
      <sheetName val="TONG_HOP_HOI_NGHI1"/>
      <sheetName val="02__VK,_BT,_HT1"/>
      <sheetName val="03__TK_THEP1"/>
      <sheetName val="04__HOÀN_THIỆN1"/>
      <sheetName val="Cost_bd-&quot;A&quot;2"/>
      <sheetName val="Graph_(LGEN)2"/>
      <sheetName val="선적schedule_(2)2"/>
      <sheetName val="3_하중산정4_지지력2"/>
      <sheetName val="제출내역_(2)2"/>
      <sheetName val="HRSG_SMALL072202"/>
      <sheetName val="화재_탐지_설비2"/>
      <sheetName val="배수공_주요자재_집계표2"/>
      <sheetName val="kimre_scrubber2"/>
      <sheetName val="BASE_DATA12"/>
      <sheetName val="안양동교_1안2"/>
      <sheetName val="시설물_설치표2"/>
      <sheetName val="PROJECT_BRIEF(EX_NEW)2"/>
      <sheetName val="할증_2"/>
      <sheetName val="G_R300경비2"/>
      <sheetName val="신설개소별_총집계표(동해-배전)2"/>
      <sheetName val="안평역사_총집계2"/>
      <sheetName val="3BL공동구_수량2"/>
      <sheetName val="실행내역서_2"/>
      <sheetName val="2_대외공문2"/>
      <sheetName val="광통신_견적내역서12"/>
      <sheetName val="물량_및_할증_적용_내역서(기계_배관)2"/>
      <sheetName val="Site_Expenses2"/>
      <sheetName val="4_&amp;_10-inch,_CO2_Combo_&amp;_Sweep2"/>
      <sheetName val="근거_자료2"/>
      <sheetName val="전차선로_물량표2"/>
      <sheetName val="3련_BOX2"/>
      <sheetName val="_견적서2"/>
      <sheetName val="1_설계조건2"/>
      <sheetName val="Material_HT1"/>
      <sheetName val="Material_KC1"/>
      <sheetName val="T형(_파일기초)_공현1교2"/>
      <sheetName val="8_식재일위2"/>
      <sheetName val="TABLE_DB2"/>
      <sheetName val="쌍용_data_base2"/>
      <sheetName val="전체내역_(2)2"/>
      <sheetName val="TRE_TABLE1"/>
      <sheetName val="조도계산서_(도서)1"/>
      <sheetName val="남양시작동자105노65기1_3화1_21"/>
      <sheetName val="CT_1"/>
      <sheetName val="8_자재비1"/>
      <sheetName val="Chiết_tính1"/>
      <sheetName val="현장별계약현황('98_10_31)2"/>
      <sheetName val="원가계산서_(전체변경)2"/>
      <sheetName val="원가_(2)2"/>
      <sheetName val="실행내역(05__1__5_)1"/>
      <sheetName val="2_1_受電設備棟1"/>
      <sheetName val="2_2_受・防火水槽1"/>
      <sheetName val="2_3_排水処理設備棟1"/>
      <sheetName val="2_4_倉庫棟1"/>
      <sheetName val="2_5_守衛棟1"/>
      <sheetName val="7_경제성결과2"/>
      <sheetName val="전_기2"/>
      <sheetName val="집_계_표2"/>
      <sheetName val="1_수인터널1"/>
      <sheetName val="Bảng_GT_PS1"/>
      <sheetName val="Dien_giai1"/>
      <sheetName val="C__NEW_BLDG-PLUMBING_WORK1"/>
      <sheetName val="BANG_TONG_HOP_(2)1"/>
      <sheetName val="Bill_05_-_FP1"/>
      <sheetName val="DS-Thuong_6T_dau1"/>
      <sheetName val="NSA_fr_Revit1"/>
      <sheetName val="Rate_breakdown_detail1"/>
      <sheetName val="Cart_path_Q'ty1"/>
      <sheetName val="CT_Thang_Mo1"/>
      <sheetName val="member_design1"/>
      <sheetName val="design_criteria1"/>
      <sheetName val="working_load_at_the_btm_ft_1"/>
      <sheetName val="plan&amp;section_of_foundation1"/>
      <sheetName val="soil_bearing_check1"/>
      <sheetName val="valeurs_de_base1"/>
      <sheetName val="3_공통공사대비1"/>
      <sheetName val="인건비_1"/>
      <sheetName val="하도급기성_(2)1"/>
      <sheetName val="하도급단가산출_(2)1"/>
      <sheetName val="Gia_tr_3"/>
      <sheetName val="Ki__m_tra_DS_thue_GTGT3"/>
      <sheetName val="Thuong_dip_nhan_danh_hieu_AHL_3"/>
      <sheetName val="_PIPE-03E_XLSÝ26+960-27+150_4(3"/>
      <sheetName val="Cấu_tạo_giá1"/>
      <sheetName val="04_-_XUONG_DET_B1"/>
      <sheetName val="DATA_H1"/>
      <sheetName val="DATA_V1"/>
      <sheetName val="DATA_OR1"/>
      <sheetName val="dmvt_1"/>
      <sheetName val="Bill_4_-_Substructure1"/>
      <sheetName val="Bill_Prelim-CDT1"/>
      <sheetName val="Bill_BPTC-CDT1"/>
      <sheetName val="Chi_tiết_BPTC1"/>
      <sheetName val="Bill_BPTC-CDT_(PA_MCT_CDT)1"/>
      <sheetName val="Chi_tiết_BPTC_(PA_MCT_CDT)1"/>
      <sheetName val="7_조직표_(수정)"/>
      <sheetName val="B3A_-_TOWER_A1"/>
      <sheetName val="KHOI_LUONG15-4"/>
      <sheetName val="TL_rieng"/>
      <sheetName val="1_우편집중내역서1"/>
      <sheetName val="Bang_gia_NC_"/>
      <sheetName val="D_&amp;_W_sizes"/>
      <sheetName val="Đầu_vào"/>
      <sheetName val="[원남울진낙찰내역(99_4_13_부산청)_xlsáFAX"/>
      <sheetName val="[원남울진낙찰내역(99_4_13_부산청)_xlsø갑지"/>
      <sheetName val="Bill_of_Qty_MEP"/>
      <sheetName val="Electrical_Works"/>
      <sheetName val="STAFFSCHED_1"/>
      <sheetName val="GV1-D13_(Casement_door)1"/>
      <sheetName val="MEP_Detail1"/>
      <sheetName val="Dầm_-4_7m1"/>
      <sheetName val="Chi_tiết_cấu_tạo_giá_(2)"/>
      <sheetName val="P9_SEC_C"/>
      <sheetName val="P9_SEC_D"/>
      <sheetName val="수목데이타_"/>
      <sheetName val="Cọc_nhồi"/>
      <sheetName val="Unit_Rate(non_print)"/>
      <sheetName val="NETCOST-E_ELV"/>
      <sheetName val="01__KHO_A-&gt;E"/>
      <sheetName val="Block_A-FlrBm(Conc&amp;Fwk)"/>
      <sheetName val="Cst_Pkg-Eden"/>
      <sheetName val="IMF_Code"/>
      <sheetName val="경비_(1)"/>
      <sheetName val="Tai_khoan"/>
      <sheetName val="Bill_02_INF"/>
      <sheetName val="E__Electric"/>
      <sheetName val="M__Mechanic"/>
      <sheetName val="Bill_3-2&amp;3"/>
      <sheetName val="Bill_04_-_HT_Coban_-Tông_hợp"/>
      <sheetName val="Measure_1306"/>
      <sheetName val="DM_ChiPhi"/>
      <sheetName val="DeluxeVilla_4"/>
      <sheetName val="DOOR_villa_A"/>
      <sheetName val="BQ_ARS"/>
      <sheetName val="rekap_c"/>
      <sheetName val="FINAL_SUM_"/>
      <sheetName val="Bill_No_6_Koord_&amp;_Attendance"/>
      <sheetName val="Analisa_Upah_&amp;_Bahan_Plum"/>
      <sheetName val="감사_일정계획"/>
      <sheetName val="Mas TĐ"/>
      <sheetName val="[원남울진낙찰내역(99.4.13 부산청).xls]_M_2"/>
      <sheetName val="[원남울진낙찰내역(99.4.13 부산청).xls]_N_2"/>
      <sheetName val="[원남울진낙찰내역(99.4.13 부산청).xls]_M_3"/>
      <sheetName val="[원남울진낙찰내역(99.4.13 부산청).xls]_N_3"/>
      <sheetName val="신청서"/>
      <sheetName val="5.경상직원"/>
      <sheetName val="THEP_SAN_T16"/>
      <sheetName val="주차구획선수량"/>
      <sheetName val="가열로SW"/>
      <sheetName val="GC산출"/>
      <sheetName val="자금총괄"/>
      <sheetName val="조직"/>
      <sheetName val="기본사항"/>
      <sheetName val="실_x0000_짠"/>
      <sheetName val="횡배수관토공수량"/>
      <sheetName val="기흥하도용"/>
      <sheetName val="득점현황"/>
      <sheetName val="0Title"/>
      <sheetName val="경율산정.XLS"/>
      <sheetName val="호표"/>
      <sheetName val="월별계획"/>
      <sheetName val="Pier 3"/>
      <sheetName val="예산변경원인분석"/>
      <sheetName val="교각계산"/>
      <sheetName val="우성교간선"/>
      <sheetName val="설계자료"/>
      <sheetName val="DATA_1"/>
      <sheetName val="단면적"/>
      <sheetName val="Profile"/>
      <sheetName val="eq. mobilization"/>
      <sheetName val="연결임시"/>
      <sheetName val="TYPE-A"/>
      <sheetName val="토목공사"/>
      <sheetName val="총 원가계산"/>
      <sheetName val="투입"/>
      <sheetName val="수입"/>
      <sheetName val="VOR"/>
      <sheetName val="대상공사(조달청)"/>
      <sheetName val="unit 4"/>
      <sheetName val="장비가동"/>
      <sheetName val="대창(장성)"/>
      <sheetName val="견적의뢰"/>
      <sheetName val="총집계표"/>
      <sheetName val="동구분"/>
      <sheetName val="수토공단위당"/>
      <sheetName val="내역서(총)"/>
      <sheetName val="결과조달"/>
      <sheetName val="각형맨홀"/>
      <sheetName val="단가조사서"/>
      <sheetName val="설계예산서"/>
      <sheetName val="내역서(ebs)"/>
      <sheetName val="건축내역서"/>
      <sheetName val="설명서 "/>
      <sheetName val="4차원가계산서"/>
      <sheetName val="내구품질향상1"/>
      <sheetName val="출장거리"/>
      <sheetName val="대전-교대(A1-A2)"/>
      <sheetName val="일반수량총괄집계"/>
      <sheetName val="6공구(당초)"/>
      <sheetName val="내역서(기계)"/>
      <sheetName val="원가계산 (2)"/>
      <sheetName val="간이연락"/>
      <sheetName val="제4장11"/>
      <sheetName val="단가일람표"/>
      <sheetName val="포장공수량집계표"/>
      <sheetName val="설계기준"/>
      <sheetName val="정산ISSUE(T)"/>
      <sheetName val="4.전기"/>
      <sheetName val="5.동별횡주관경"/>
      <sheetName val="DESIGN CRETERIA"/>
      <sheetName val="AILC004"/>
      <sheetName val="강북라우터"/>
      <sheetName val="본문"/>
      <sheetName val="Rekap A"/>
      <sheetName val="판계용접"/>
      <sheetName val="잡철단가대비"/>
      <sheetName val="왕십리방향"/>
      <sheetName val="한전납입금"/>
      <sheetName val="입찰내역서"/>
      <sheetName val="Segment"/>
      <sheetName val="UPVC"/>
      <sheetName val="TIE-IN"/>
      <sheetName val="말뚝물량"/>
      <sheetName val="Base_Data"/>
      <sheetName val="tggwan(mac)"/>
      <sheetName val="인원01"/>
      <sheetName val="model master"/>
      <sheetName val="제-노임"/>
      <sheetName val="관기성공.내"/>
      <sheetName val="설 계"/>
      <sheetName val="내역5"/>
      <sheetName val="가도공"/>
      <sheetName val="CT bê tông"/>
      <sheetName val="CT trát. láng. sơn bả"/>
      <sheetName val="CT Ván khuôn, cốt thép"/>
      <sheetName val=" 1. 김치라인_견적양식_201225.xlsx"/>
      <sheetName val="PNT-QUOT-#3"/>
      <sheetName val="COAT&amp;WRAP-QIOT-#3"/>
      <sheetName val="T-DAY"/>
      <sheetName val="Formwork"/>
      <sheetName val="QD957"/>
      <sheetName val="THCP Lap dat"/>
      <sheetName val="THCP xay dung"/>
      <sheetName val="대비표"/>
      <sheetName val="NhanCong"/>
      <sheetName val="Mat_Source"/>
      <sheetName val="Unit_Div6"/>
      <sheetName val="공정집계_국별"/>
      <sheetName val="2.Nha Xuong"/>
      <sheetName val="2. 주요공지（主要公告）"/>
      <sheetName val="#2_일위대가목록"/>
      <sheetName val="백암비스타내역"/>
      <sheetName val="수량산출서 갑지"/>
      <sheetName val="Bill 2 Event Roof"/>
      <sheetName val="TH MEP"/>
      <sheetName val="TONG HOP VL-NC"/>
      <sheetName val="TH_MEP"/>
      <sheetName val="TONG_HOP_VL-NC"/>
      <sheetName val="T.Tinh"/>
      <sheetName val="Currency_Rate"/>
      <sheetName val="T_Tinh"/>
      <sheetName val="FIRE"/>
      <sheetName val="2. COST SUMMARY"/>
      <sheetName val="Tiepdia"/>
      <sheetName val="TÍNH TOÁN KHỐI LƯỢNG P6"/>
      <sheetName val="5.6 NTKL ĐHKK "/>
      <sheetName val="5.12 NTKL PCCC"/>
      <sheetName val="TSO_CHUNG"/>
      <sheetName val="Bill_1_Prelim_"/>
      <sheetName val="TÍNH_TOÁN_KHỐI_LƯỢNG_P6"/>
      <sheetName val="5_6_NTKL_ĐHKK_"/>
      <sheetName val="5_12_NTKL_PCCC"/>
      <sheetName val="TEST_TAI_KHOAN"/>
      <sheetName val="DMKH"/>
      <sheetName val="DmChitiet"/>
      <sheetName val="Nhatky"/>
      <sheetName val="Du tru CP-Bieu 01"/>
      <sheetName val="Doi so"/>
      <sheetName val="KHỐI LƯỢNG THANH TOÁN"/>
      <sheetName val="dg-VTu"/>
      <sheetName val="H_T_ INCOMING SYSTEM"/>
      <sheetName val="NET ALL (M)"/>
      <sheetName val="VANKHUON"/>
      <sheetName val="Thuc thanh"/>
      <sheetName val="Air parameters"/>
      <sheetName val="Budget Code"/>
      <sheetName val="Btra"/>
      <sheetName val="CHAO GIA PHAN NGAM"/>
      <sheetName val="Estimate"/>
      <sheetName val="DON GIA CAN THO"/>
      <sheetName val="SILICAT_x005f_x0005_"/>
      <sheetName val="_x005f_x0002__x005f_x0001_"/>
      <sheetName val="_x005f_x0000__x005f_x0000__x005f_x0005__x005f_x0000_"/>
      <sheetName val="T_x005f_x0003__x005f_x0000_ong dip nhan dan"/>
      <sheetName val="BU6-_x005f_x0005_"/>
      <sheetName val="기계锼_x005f_x0013_"/>
      <sheetName val="기계灼_x005f_x0013_"/>
      <sheetName val="XXXXXXX_x005f_x0018_"/>
      <sheetName val="Bang luong _x005f_x0011_"/>
      <sheetName val="ND13-1_x005f_x0013_+334"/>
      <sheetName val="T_x005f_x0003_"/>
      <sheetName val="THD_x005f_x0010_"/>
      <sheetName val="THD_x005f_x0008_"/>
      <sheetName val="THONG SO COC"/>
      <sheetName val="THEPTHUCTE"/>
      <sheetName val="TH NHAN THAU"/>
      <sheetName val="Building T1,2,3,4,5 (2)"/>
      <sheetName val="CHITIET VL-NC"/>
      <sheetName val="general requirements"/>
      <sheetName val="TAIKHOAN"/>
      <sheetName val="Mas_TĐ"/>
      <sheetName val="PipWT"/>
      <sheetName val="MISCELLANIOUS"/>
      <sheetName val="조선용암면"/>
      <sheetName val="(C)원내역"/>
      <sheetName val="건설성적"/>
      <sheetName val="참고"/>
      <sheetName val="Requirement(Work Crew)"/>
      <sheetName val="부자재"/>
      <sheetName val="견적집계표"/>
      <sheetName val="안전내역품의"/>
      <sheetName val="발주수량표"/>
      <sheetName val="판매시설"/>
      <sheetName val="납부서"/>
      <sheetName val="을-ATYPE"/>
      <sheetName val="은행"/>
      <sheetName val="일위대가목록"/>
      <sheetName val="새공통"/>
      <sheetName val="명세서출력"/>
      <sheetName val="수량산출내역1115"/>
      <sheetName val="수목단가"/>
      <sheetName val="식재수량표"/>
      <sheetName val="견적공통"/>
      <sheetName val="소방"/>
      <sheetName val="자재단가 산출근거"/>
      <sheetName val="부산제일극장"/>
      <sheetName val="입찰내역"/>
      <sheetName val="제출"/>
      <sheetName val="원본"/>
      <sheetName val="기본일위"/>
      <sheetName val="시설수량표"/>
      <sheetName val="부경대총괄내역서"/>
      <sheetName val="추정설계"/>
      <sheetName val="기초수량집"/>
      <sheetName val="문학터널-9255(관보고-실)"/>
      <sheetName val="眞비상(진주)"/>
      <sheetName val="1.정산종합 결과현황(당사분기준)"/>
      <sheetName val="현황CODE"/>
      <sheetName val="손익현황"/>
      <sheetName val="수목데이타"/>
      <sheetName val="Products"/>
      <sheetName val="49"/>
      <sheetName val="집수정현황"/>
      <sheetName val="환산"/>
      <sheetName val="총투입계"/>
      <sheetName val="금액산정"/>
      <sheetName val="가설공사내역"/>
      <sheetName val="401"/>
      <sheetName val="BQ(실행)"/>
      <sheetName val="환율적용표"/>
      <sheetName val="마포토정"/>
      <sheetName val="fs"/>
      <sheetName val="손료기준-공사부구두문의"/>
      <sheetName val="내역서(시설물공사)"/>
      <sheetName val="전도품의"/>
      <sheetName val="機器明細(MC)"/>
      <sheetName val="임대견적서"/>
      <sheetName val="고려성적"/>
      <sheetName val="변경내역대비표(2)"/>
      <sheetName val="설계서을"/>
      <sheetName val="견"/>
      <sheetName val="음봉방향"/>
      <sheetName val="가설건물"/>
      <sheetName val="부도어음"/>
      <sheetName val="수량산출서"/>
      <sheetName val="0.갑지"/>
      <sheetName val="8.현장관리비"/>
      <sheetName val="7.안전관리비"/>
      <sheetName val="대구실행"/>
      <sheetName val="내역서1"/>
      <sheetName val="FLA"/>
      <sheetName val="건축집계합계"/>
      <sheetName val="건축집계표이수"/>
      <sheetName val="당정동공통이수"/>
      <sheetName val="당정동경상이수"/>
      <sheetName val="엘리베이터산출"/>
      <sheetName val="상가지급현황"/>
      <sheetName val="원내역"/>
      <sheetName val="MACRO(전선관)"/>
      <sheetName val="송전재료비"/>
      <sheetName val="실행단가"/>
      <sheetName val="설비견적"/>
      <sheetName val="II손익관리"/>
      <sheetName val="목표세부명세"/>
      <sheetName val="단가목록"/>
      <sheetName val="사통"/>
      <sheetName val="단가테이블(수정금지)-59A"/>
      <sheetName val="실"/>
      <sheetName val="견적_집계2"/>
      <sheetName val="빌딩_안내2"/>
      <sheetName val="입고장부_(4)2"/>
      <sheetName val="배수내역_(2)2"/>
      <sheetName val="DATA_LISTS2"/>
      <sheetName val="단가_및_재료비1"/>
      <sheetName val="물량_및_할증_적용_내역서2"/>
      <sheetName val="1-1-2_고순도용접2"/>
      <sheetName val="Upgrades_pricing2"/>
      <sheetName val="장비당단가_(1)2"/>
      <sheetName val="Summary_Sheets2"/>
      <sheetName val="1_Factory+Office1"/>
      <sheetName val="단가산출서_(2)1"/>
      <sheetName val="TYPE-B_평균H"/>
      <sheetName val="CT_bê_tông"/>
      <sheetName val="CT_trát__láng__sơn_bả"/>
      <sheetName val="CT_Ván_khuôn,_cốt_thép"/>
      <sheetName val="_1__김치라인_견적양식_201225_xlsx"/>
      <sheetName val="5_경상직원"/>
      <sheetName val="GP Panel"/>
      <sheetName val="tra-vat-lieu"/>
      <sheetName val="BOQ DETAIL"/>
      <sheetName val="Ma TP"/>
      <sheetName val="GZ_TP"/>
      <sheetName val="GZ_VT"/>
      <sheetName val="Ma_TP"/>
      <sheetName val="BOQ_DETAIL"/>
      <sheetName val="re_bar"/>
      <sheetName val="TITLE"/>
      <sheetName val="운반공"/>
      <sheetName val="물가자료"/>
      <sheetName val="부영주택(잡철물)"/>
      <sheetName val="CABLE SIZE-1"/>
      <sheetName val="분양금할인"/>
      <sheetName val="인원계획-미화"/>
      <sheetName val="영업.일1"/>
      <sheetName val="영업.일"/>
      <sheetName val="IPE"/>
      <sheetName val="단가비교표"/>
      <sheetName val="실행갑지"/>
      <sheetName val="총괄집계"/>
      <sheetName val="소요자재"/>
      <sheetName val="대비2"/>
      <sheetName val="RD제품개발투자비(매가)"/>
      <sheetName val="Data&amp;Result"/>
      <sheetName val="우석문틀"/>
      <sheetName val="건축"/>
      <sheetName val="주경기-오배수"/>
      <sheetName val="용선 C.L"/>
      <sheetName val="시중노임단가"/>
      <sheetName val="샌딩 에폭시 도장"/>
      <sheetName val="관리,공감"/>
      <sheetName val="물집"/>
      <sheetName val="모래기초"/>
      <sheetName val="DESIGN_CRETERIA"/>
      <sheetName val="경율산정_XLS"/>
      <sheetName val="4_전기"/>
      <sheetName val="5_동별횡주관경"/>
      <sheetName val="다_x0000__x0000_"/>
      <sheetName val="수주실적0709"/>
      <sheetName val="한눌~상록"/>
      <sheetName val="sand토적"/>
      <sheetName val="견_xdc00_䘢䠂"/>
      <sheetName val="전신"/>
      <sheetName val="1-3.조건,바닥판 "/>
      <sheetName val="중기터파기"/>
      <sheetName val="변수값"/>
      <sheetName val="중기상차"/>
      <sheetName val="가중치"/>
      <sheetName val="결합부검토"/>
      <sheetName val="실행(7월)"/>
      <sheetName val="입찰견적보고서"/>
      <sheetName val="동별내역-3월5일"/>
      <sheetName val="토공사B동추가"/>
      <sheetName val="03하반기내역서"/>
      <sheetName val="04상반기"/>
      <sheetName val="토적집계"/>
      <sheetName val="우수공"/>
      <sheetName val="97년 추정"/>
      <sheetName val="토공유동표"/>
      <sheetName val="FB25JN"/>
      <sheetName val="적정심사"/>
      <sheetName val="준공조서갑지"/>
      <sheetName val="메뉴"/>
      <sheetName val="Calc"/>
      <sheetName val="CalModule"/>
      <sheetName val="CALCMOD"/>
      <sheetName val="투자효율분석"/>
      <sheetName val="제직재"/>
      <sheetName val="설직재-1"/>
      <sheetName val="실행비교"/>
      <sheetName val="설계내역2"/>
      <sheetName val="전압강하"/>
      <sheetName val="건축적용원가계산"/>
      <sheetName val="물류최종8월7"/>
      <sheetName val="인원투입계획"/>
      <sheetName val="공사개요(사업승인변경)"/>
      <sheetName val="TEST1"/>
      <sheetName val="말뚝지지력산정"/>
      <sheetName val="자압1"/>
      <sheetName val="구천"/>
      <sheetName val="5.모델링"/>
      <sheetName val="L_RPTA05_목록"/>
      <sheetName val="INMD1198"/>
      <sheetName val="static.cal"/>
      <sheetName val="U-TYPE(1)"/>
      <sheetName val="2층LOAD"/>
      <sheetName val="상 부"/>
      <sheetName val="2"/>
      <sheetName val="3"/>
      <sheetName val="4"/>
      <sheetName val="5"/>
      <sheetName val="6"/>
      <sheetName val="설계내역"/>
      <sheetName val="유형처분"/>
      <sheetName val="내역분기"/>
      <sheetName val="포장공자재집계표"/>
      <sheetName val="토공(우물통,기타) "/>
      <sheetName val="type-F"/>
      <sheetName val="벽체면적당일위대가"/>
      <sheetName val="4-10"/>
      <sheetName val="D-3109"/>
      <sheetName val="설내역서 "/>
      <sheetName val="빙100장비사양"/>
      <sheetName val="인상효1"/>
      <sheetName val="8.수량산출 (2)"/>
      <sheetName val="노무비 근거"/>
      <sheetName val="구조물토적"/>
      <sheetName val="통합"/>
      <sheetName val="12호기내역서(건축분)"/>
      <sheetName val="b_balju_cho"/>
      <sheetName val="옥외(전)"/>
      <sheetName val="49-119"/>
      <sheetName val="총체보활공정표"/>
      <sheetName val="2F 회의실견적(5_14 일대)"/>
      <sheetName val="공사기본내용입력"/>
      <sheetName val="현대물량"/>
      <sheetName val="99 조정금액"/>
      <sheetName val="주요재료비(원본)"/>
      <sheetName val="48수량"/>
      <sheetName val="1062-X방향 "/>
      <sheetName val="산출내역1"/>
      <sheetName val="보할"/>
      <sheetName val="종배수관면벽신"/>
      <sheetName val="가시설흙막이"/>
      <sheetName val="버스운행안내"/>
      <sheetName val="95년12월말"/>
      <sheetName val="난간벽단위"/>
      <sheetName val="평형공사비"/>
      <sheetName val="공통가설내역서  (당사)"/>
      <sheetName val="foxz"/>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ow r="1">
          <cell r="A1" t="str">
            <v>GIÁ TRỊ PHỤ LỤC 13 - HĐ 37/2018/HĐ/OIC-SEAREE ký ngày 07/02/2018</v>
          </cell>
        </row>
      </sheetData>
      <sheetData sheetId="695">
        <row r="1">
          <cell r="A1" t="str">
            <v>GIÁ TRỊ PHỤ LỤC 13 - HĐ 37/2018/HĐ/OIC-SEAREE ký ngày 07/02/2018</v>
          </cell>
        </row>
      </sheetData>
      <sheetData sheetId="696">
        <row r="1">
          <cell r="A1" t="str">
            <v>GIÁ TRỊ PHỤ LỤC 13 - HĐ 37/2018/HĐ/OIC-SEAREE ký ngày 07/02/2018</v>
          </cell>
        </row>
      </sheetData>
      <sheetData sheetId="697">
        <row r="1">
          <cell r="A1" t="str">
            <v>GIÁ TRỊ PHỤ LỤC 13 - HĐ 37/2018/HĐ/OIC-SEAREE ký ngày 07/02/2018</v>
          </cell>
        </row>
      </sheetData>
      <sheetData sheetId="698">
        <row r="1">
          <cell r="A1" t="str">
            <v>GIÁ TRỊ PHỤ LỤC 13 - HĐ 37/2018/HĐ/OIC-SEAREE ký ngày 07/02/2018</v>
          </cell>
        </row>
      </sheetData>
      <sheetData sheetId="699">
        <row r="1">
          <cell r="A1" t="str">
            <v>GIÁ TRỊ PHỤ LỤC 13 - HĐ 37/2018/HĐ/OIC-SEAREE ký ngày 07/02/2018</v>
          </cell>
        </row>
      </sheetData>
      <sheetData sheetId="700">
        <row r="1">
          <cell r="A1" t="str">
            <v>GIÁ TRỊ PHỤ LỤC 13 - HĐ 37/2018/HĐ/OIC-SEAREE ký ngày 07/02/2018</v>
          </cell>
        </row>
      </sheetData>
      <sheetData sheetId="701">
        <row r="1">
          <cell r="A1" t="str">
            <v>GIÁ TRỊ PHỤ LỤC 13 - HĐ 37/2018/HĐ/OIC-SEAREE ký ngày 07/02/2018</v>
          </cell>
        </row>
      </sheetData>
      <sheetData sheetId="702">
        <row r="1">
          <cell r="A1" t="str">
            <v>GIÁ TRỊ PHỤ LỤC 13 - HĐ 37/2018/HĐ/OIC-SEAREE ký ngày 07/02/2018</v>
          </cell>
        </row>
      </sheetData>
      <sheetData sheetId="703">
        <row r="1">
          <cell r="A1" t="str">
            <v>GIÁ TRỊ PHỤ LỤC 13 - HĐ 37/2018/HĐ/OIC-SEAREE ký ngày 07/02/2018</v>
          </cell>
        </row>
      </sheetData>
      <sheetData sheetId="704">
        <row r="1">
          <cell r="A1" t="str">
            <v>GIÁ TRỊ PHỤ LỤC 13 - HĐ 37/2018/HĐ/OIC-SEAREE ký ngày 07/02/2018</v>
          </cell>
        </row>
      </sheetData>
      <sheetData sheetId="705">
        <row r="1">
          <cell r="A1" t="str">
            <v>GIÁ TRỊ PHỤ LỤC 13 - HĐ 37/2018/HĐ/OIC-SEAREE ký ngày 07/02/2018</v>
          </cell>
        </row>
      </sheetData>
      <sheetData sheetId="706">
        <row r="1">
          <cell r="A1" t="str">
            <v>GIÁ TRỊ PHỤ LỤC 13 - HĐ 37/2018/HĐ/OIC-SEAREE ký ngày 07/02/2018</v>
          </cell>
        </row>
      </sheetData>
      <sheetData sheetId="707">
        <row r="1">
          <cell r="A1" t="str">
            <v>GIÁ TRỊ PHỤ LỤC 13 - HĐ 37/2018/HĐ/OIC-SEAREE ký ngày 07/02/2018</v>
          </cell>
        </row>
      </sheetData>
      <sheetData sheetId="708">
        <row r="1">
          <cell r="A1" t="str">
            <v>GIÁ TRỊ PHỤ LỤC 13 - HĐ 37/2018/HĐ/OIC-SEAREE ký ngày 07/02/2018</v>
          </cell>
        </row>
      </sheetData>
      <sheetData sheetId="709">
        <row r="1">
          <cell r="A1" t="str">
            <v>GIÁ TRỊ PHỤ LỤC 13 - HĐ 37/2018/HĐ/OIC-SEAREE ký ngày 07/02/2018</v>
          </cell>
        </row>
      </sheetData>
      <sheetData sheetId="710">
        <row r="1">
          <cell r="A1" t="str">
            <v>GIÁ TRỊ PHỤ LỤC 13 - HĐ 37/2018/HĐ/OIC-SEAREE ký ngày 07/02/2018</v>
          </cell>
        </row>
      </sheetData>
      <sheetData sheetId="711">
        <row r="1">
          <cell r="A1" t="str">
            <v>GIÁ TRỊ PHỤ LỤC 13 - HĐ 37/2018/HĐ/OIC-SEAREE ký ngày 07/02/2018</v>
          </cell>
        </row>
      </sheetData>
      <sheetData sheetId="712">
        <row r="1">
          <cell r="A1" t="str">
            <v>GIÁ TRỊ PHỤ LỤC 13 - HĐ 37/2018/HĐ/OIC-SEAREE ký ngày 07/02/2018</v>
          </cell>
        </row>
      </sheetData>
      <sheetData sheetId="713"/>
      <sheetData sheetId="714"/>
      <sheetData sheetId="715"/>
      <sheetData sheetId="716">
        <row r="1">
          <cell r="A1" t="str">
            <v>GIÁ TRỊ PHỤ LỤC 13 - HĐ 37/2018/HĐ/OIC-SEAREE ký ngày 07/02/2018</v>
          </cell>
        </row>
      </sheetData>
      <sheetData sheetId="717"/>
      <sheetData sheetId="718"/>
      <sheetData sheetId="719">
        <row r="1">
          <cell r="A1" t="str">
            <v>GIÁ TRỊ PHỤ LỤC 13 - HĐ 37/2018/HĐ/OIC-SEAREE ký ngày 07/02/2018</v>
          </cell>
        </row>
      </sheetData>
      <sheetData sheetId="720">
        <row r="1">
          <cell r="A1" t="str">
            <v>GIÁ TRỊ PHỤ LỤC 13 - HĐ 37/2018/HĐ/OIC-SEAREE ký ngày 07/02/2018</v>
          </cell>
        </row>
      </sheetData>
      <sheetData sheetId="721">
        <row r="1">
          <cell r="A1" t="str">
            <v>GIÁ TRỊ PHỤ LỤC 13 - HĐ 37/2018/HĐ/OIC-SEAREE ký ngày 07/02/2018</v>
          </cell>
        </row>
      </sheetData>
      <sheetData sheetId="722"/>
      <sheetData sheetId="723">
        <row r="1">
          <cell r="A1" t="str">
            <v>GIÁ TRỊ PHỤ LỤC 13 - HĐ 37/2018/HĐ/OIC-SEAREE ký ngày 07/02/2018</v>
          </cell>
        </row>
      </sheetData>
      <sheetData sheetId="724">
        <row r="1">
          <cell r="A1" t="str">
            <v>GIÁ TRỊ PHỤ LỤC 13 - HĐ 37/2018/HĐ/OIC-SEAREE ký ngày 07/02/2018</v>
          </cell>
        </row>
      </sheetData>
      <sheetData sheetId="725">
        <row r="1">
          <cell r="A1" t="str">
            <v>GIÁ TRỊ PHỤ LỤC 13 - HĐ 37/2018/HĐ/OIC-SEAREE ký ngày 07/02/2018</v>
          </cell>
        </row>
      </sheetData>
      <sheetData sheetId="726">
        <row r="1">
          <cell r="A1" t="str">
            <v>GIÁ TRỊ PHỤ LỤC 13 - HĐ 37/2018/HĐ/OIC-SEAREE ký ngày 07/02/2018</v>
          </cell>
        </row>
      </sheetData>
      <sheetData sheetId="727">
        <row r="1">
          <cell r="A1" t="str">
            <v>GIÁ TRỊ PHỤ LỤC 13 - HĐ 37/2018/HĐ/OIC-SEAREE ký ngày 07/02/2018</v>
          </cell>
        </row>
      </sheetData>
      <sheetData sheetId="728"/>
      <sheetData sheetId="729"/>
      <sheetData sheetId="730"/>
      <sheetData sheetId="731">
        <row r="1">
          <cell r="A1" t="str">
            <v>GIÁ TRỊ PHỤ LỤC 13 - HĐ 37/2018/HĐ/OIC-SEAREE ký ngày 07/02/2018</v>
          </cell>
        </row>
      </sheetData>
      <sheetData sheetId="732">
        <row r="1">
          <cell r="A1" t="str">
            <v>GIÁ TRỊ PHỤ LỤC 13 - HĐ 37/2018/HĐ/OIC-SEAREE ký ngày 07/02/2018</v>
          </cell>
        </row>
      </sheetData>
      <sheetData sheetId="733">
        <row r="1">
          <cell r="A1" t="str">
            <v>GIÁ TRỊ PHỤ LỤC 13 - HĐ 37/2018/HĐ/OIC-SEAREE ký ngày 07/02/2018</v>
          </cell>
        </row>
      </sheetData>
      <sheetData sheetId="734"/>
      <sheetData sheetId="735">
        <row r="1">
          <cell r="A1" t="str">
            <v>GIÁ TRỊ PHỤ LỤC 13 - HĐ 37/2018/HĐ/OIC-SEAREE ký ngày 07/02/2018</v>
          </cell>
        </row>
      </sheetData>
      <sheetData sheetId="736">
        <row r="1">
          <cell r="A1" t="str">
            <v>GIÁ TRỊ PHỤ LỤC 13 - HĐ 37/2018/HĐ/OIC-SEAREE ký ngày 07/02/2018</v>
          </cell>
        </row>
      </sheetData>
      <sheetData sheetId="737">
        <row r="1">
          <cell r="A1" t="str">
            <v>GIÁ TRỊ PHỤ LỤC 13 - HĐ 37/2018/HĐ/OIC-SEAREE ký ngày 07/02/2018</v>
          </cell>
        </row>
      </sheetData>
      <sheetData sheetId="738">
        <row r="1">
          <cell r="A1" t="str">
            <v>GIÁ TRỊ PHỤ LỤC 13 - HĐ 37/2018/HĐ/OIC-SEAREE ký ngày 07/02/2018</v>
          </cell>
        </row>
      </sheetData>
      <sheetData sheetId="739">
        <row r="1">
          <cell r="A1" t="str">
            <v>GIÁ TRỊ PHỤ LỤC 13 - HĐ 37/2018/HĐ/OIC-SEAREE ký ngày 07/02/2018</v>
          </cell>
        </row>
      </sheetData>
      <sheetData sheetId="740">
        <row r="1">
          <cell r="A1" t="str">
            <v>GIÁ TRỊ PHỤ LỤC 13 - HĐ 37/2018/HĐ/OIC-SEAREE ký ngày 07/02/2018</v>
          </cell>
        </row>
      </sheetData>
      <sheetData sheetId="741">
        <row r="1">
          <cell r="A1" t="str">
            <v>GIÁ TRỊ PHỤ LỤC 13 - HĐ 37/2018/HĐ/OIC-SEAREE ký ngày 07/02/2018</v>
          </cell>
        </row>
      </sheetData>
      <sheetData sheetId="742">
        <row r="1">
          <cell r="A1" t="str">
            <v>GIÁ TRỊ PHỤ LỤC 13 - HĐ 37/2018/HĐ/OIC-SEAREE ký ngày 07/02/2018</v>
          </cell>
        </row>
      </sheetData>
      <sheetData sheetId="743">
        <row r="1">
          <cell r="A1" t="str">
            <v>GIÁ TRỊ PHỤ LỤC 13 - HĐ 37/2018/HĐ/OIC-SEAREE ký ngày 07/02/2018</v>
          </cell>
        </row>
      </sheetData>
      <sheetData sheetId="744">
        <row r="1">
          <cell r="A1" t="str">
            <v>GIÁ TRỊ PHỤ LỤC 13 - HĐ 37/2018/HĐ/OIC-SEAREE ký ngày 07/02/2018</v>
          </cell>
        </row>
      </sheetData>
      <sheetData sheetId="745"/>
      <sheetData sheetId="746">
        <row r="1">
          <cell r="A1" t="str">
            <v>GIÁ TRỊ PHỤ LỤC 13 - HĐ 37/2018/HĐ/OIC-SEAREE ký ngày 07/02/2018</v>
          </cell>
        </row>
      </sheetData>
      <sheetData sheetId="747">
        <row r="1">
          <cell r="A1" t="str">
            <v>GIÁ TRỊ PHỤ LỤC 13 - HĐ 37/2018/HĐ/OIC-SEAREE ký ngày 07/02/2018</v>
          </cell>
        </row>
      </sheetData>
      <sheetData sheetId="748">
        <row r="1">
          <cell r="A1" t="str">
            <v>GIÁ TRỊ PHỤ LỤC 13 - HĐ 37/2018/HĐ/OIC-SEAREE ký ngày 07/02/2018</v>
          </cell>
        </row>
      </sheetData>
      <sheetData sheetId="749">
        <row r="1">
          <cell r="A1" t="str">
            <v>GIÁ TRỊ PHỤ LỤC 13 - HĐ 37/2018/HĐ/OIC-SEAREE ký ngày 07/02/2018</v>
          </cell>
        </row>
      </sheetData>
      <sheetData sheetId="750"/>
      <sheetData sheetId="751">
        <row r="1">
          <cell r="A1" t="str">
            <v>GIÁ TRỊ PHỤ LỤC 13 - HĐ 37/2018/HĐ/OIC-SEAREE ký ngày 07/02/2018</v>
          </cell>
        </row>
      </sheetData>
      <sheetData sheetId="752">
        <row r="1">
          <cell r="A1" t="str">
            <v>GIÁ TRỊ PHỤ LỤC 13 - HĐ 37/2018/HĐ/OIC-SEAREE ký ngày 07/02/2018</v>
          </cell>
        </row>
      </sheetData>
      <sheetData sheetId="753">
        <row r="1">
          <cell r="A1" t="str">
            <v>GIÁ TRỊ PHỤ LỤC 13 - HĐ 37/2018/HĐ/OIC-SEAREE ký ngày 07/02/2018</v>
          </cell>
        </row>
      </sheetData>
      <sheetData sheetId="754">
        <row r="1">
          <cell r="A1" t="str">
            <v>GIÁ TRỊ PHỤ LỤC 13 - HĐ 37/2018/HĐ/OIC-SEAREE ký ngày 07/02/2018</v>
          </cell>
        </row>
      </sheetData>
      <sheetData sheetId="755"/>
      <sheetData sheetId="756"/>
      <sheetData sheetId="757"/>
      <sheetData sheetId="758">
        <row r="1">
          <cell r="A1" t="str">
            <v>GIÁ TRỊ PHỤ LỤC 13 - HĐ 37/2018/HĐ/OIC-SEAREE ký ngày 07/02/2018</v>
          </cell>
        </row>
      </sheetData>
      <sheetData sheetId="759">
        <row r="1">
          <cell r="A1" t="str">
            <v>GIÁ TRỊ PHỤ LỤC 13 - HĐ 37/2018/HĐ/OIC-SEAREE ký ngày 07/02/2018</v>
          </cell>
        </row>
      </sheetData>
      <sheetData sheetId="760">
        <row r="1">
          <cell r="A1" t="str">
            <v>GIÁ TRỊ PHỤ LỤC 13 - HĐ 37/2018/HĐ/OIC-SEAREE ký ngày 07/02/2018</v>
          </cell>
        </row>
      </sheetData>
      <sheetData sheetId="761">
        <row r="1">
          <cell r="A1" t="str">
            <v>GIÁ TRỊ PHỤ LỤC 13 - HĐ 37/2018/HĐ/OIC-SEAREE ký ngày 07/02/2018</v>
          </cell>
        </row>
      </sheetData>
      <sheetData sheetId="762">
        <row r="1">
          <cell r="A1" t="str">
            <v>GIÁ TRỊ PHỤ LỤC 13 - HĐ 37/2018/HĐ/OIC-SEAREE ký ngày 07/02/2018</v>
          </cell>
        </row>
      </sheetData>
      <sheetData sheetId="763">
        <row r="1">
          <cell r="A1" t="str">
            <v>GIÁ TRỊ PHỤ LỤC 13 - HĐ 37/2018/HĐ/OIC-SEAREE ký ngày 07/02/2018</v>
          </cell>
        </row>
      </sheetData>
      <sheetData sheetId="764">
        <row r="1">
          <cell r="A1" t="str">
            <v>GIÁ TRỊ PHỤ LỤC 13 - HĐ 37/2018/HĐ/OIC-SEAREE ký ngày 07/02/2018</v>
          </cell>
        </row>
      </sheetData>
      <sheetData sheetId="765">
        <row r="1">
          <cell r="A1" t="str">
            <v>GIÁ TRỊ PHỤ LỤC 13 - HĐ 37/2018/HĐ/OIC-SEAREE ký ngày 07/02/2018</v>
          </cell>
        </row>
      </sheetData>
      <sheetData sheetId="766">
        <row r="1">
          <cell r="A1" t="str">
            <v>GIÁ TRỊ PHỤ LỤC 13 - HĐ 37/2018/HĐ/OIC-SEAREE ký ngày 07/02/2018</v>
          </cell>
        </row>
      </sheetData>
      <sheetData sheetId="767">
        <row r="1">
          <cell r="A1" t="str">
            <v>GIÁ TRỊ PHỤ LỤC 13 - HĐ 37/2018/HĐ/OIC-SEAREE ký ngày 07/02/2018</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ow r="1">
          <cell r="A1" t="str">
            <v>DỰ ÁN:  KHU NHÀ Ở DIỆN TÍCH 4,2777 HA PHƯỜNG THẠNH MỸ LỢI, QUẬN 2 (VICTORIA VILLAGE)</v>
          </cell>
        </row>
      </sheetData>
      <sheetData sheetId="827" refreshError="1"/>
      <sheetData sheetId="828">
        <row r="1">
          <cell r="A1" t="str">
            <v>GIÁ TRỊ PHỤ LỤC 13 - HĐ 37/2018/HĐ/OIC-SEAREE ký ngày 07/02/2018</v>
          </cell>
        </row>
      </sheetData>
      <sheetData sheetId="829">
        <row r="1">
          <cell r="A1" t="str">
            <v>GIÁ TRỊ PHỤ LỤC 13 - HĐ 37/2018/HĐ/OIC-SEAREE ký ngày 07/02/2018</v>
          </cell>
        </row>
      </sheetData>
      <sheetData sheetId="830">
        <row r="1">
          <cell r="A1" t="str">
            <v>GIÁ TRỊ PHỤ LỤC 13 - HĐ 37/2018/HĐ/OIC-SEAREE ký ngày 07/02/2018</v>
          </cell>
        </row>
      </sheetData>
      <sheetData sheetId="831">
        <row r="1">
          <cell r="A1" t="str">
            <v>GIÁ TRỊ PHỤ LỤC 13 - HĐ 37/2018/HĐ/OIC-SEAREE ký ngày 07/02/2018</v>
          </cell>
        </row>
      </sheetData>
      <sheetData sheetId="832">
        <row r="1">
          <cell r="A1" t="str">
            <v>GIÁ TRỊ PHỤ LỤC 13 - HĐ 37/2018/HĐ/OIC-SEAREE ký ngày 07/02/2018</v>
          </cell>
        </row>
      </sheetData>
      <sheetData sheetId="833">
        <row r="1">
          <cell r="A1" t="str">
            <v>GIÁ TRỊ PHỤ LỤC 13 - HĐ 37/2018/HĐ/OIC-SEAREE ký ngày 07/02/2018</v>
          </cell>
        </row>
      </sheetData>
      <sheetData sheetId="834">
        <row r="1">
          <cell r="A1" t="str">
            <v>GIÁ TRỊ PHỤ LỤC 13 - HĐ 37/2018/HĐ/OIC-SEAREE ký ngày 07/02/2018</v>
          </cell>
        </row>
      </sheetData>
      <sheetData sheetId="835">
        <row r="1">
          <cell r="A1" t="str">
            <v>GIÁ TRỊ PHỤ LỤC 13 - HĐ 37/2018/HĐ/OIC-SEAREE ký ngày 07/02/2018</v>
          </cell>
        </row>
      </sheetData>
      <sheetData sheetId="836">
        <row r="1">
          <cell r="A1" t="str">
            <v>GIÁ TRỊ PHỤ LỤC 13 - HĐ 37/2018/HĐ/OIC-SEAREE ký ngày 07/02/2018</v>
          </cell>
        </row>
      </sheetData>
      <sheetData sheetId="837">
        <row r="1">
          <cell r="A1" t="str">
            <v>GIÁ TRỊ PHỤ LỤC 13 - HĐ 37/2018/HĐ/OIC-SEAREE ký ngày 07/02/2018</v>
          </cell>
        </row>
      </sheetData>
      <sheetData sheetId="838">
        <row r="1">
          <cell r="A1" t="str">
            <v>GIÁ TRỊ PHỤ LỤC 13 - HĐ 37/2018/HĐ/OIC-SEAREE ký ngày 07/02/2018</v>
          </cell>
        </row>
      </sheetData>
      <sheetData sheetId="839">
        <row r="1">
          <cell r="A1" t="str">
            <v>GIÁ TRỊ PHỤ LỤC 13 - HĐ 37/2018/HĐ/OIC-SEAREE ký ngày 07/02/2018</v>
          </cell>
        </row>
      </sheetData>
      <sheetData sheetId="840">
        <row r="1">
          <cell r="A1" t="str">
            <v>GIÁ TRỊ PHỤ LỤC 13 - HĐ 37/2018/HĐ/OIC-SEAREE ký ngày 07/02/2018</v>
          </cell>
        </row>
      </sheetData>
      <sheetData sheetId="841">
        <row r="1">
          <cell r="A1" t="str">
            <v>GIÁ TRỊ PHỤ LỤC 13 - HĐ 37/2018/HĐ/OIC-SEAREE ký ngày 07/02/2018</v>
          </cell>
        </row>
      </sheetData>
      <sheetData sheetId="842">
        <row r="1">
          <cell r="A1" t="str">
            <v>GIÁ TRỊ PHỤ LỤC 13 - HĐ 37/2018/HĐ/OIC-SEAREE ký ngày 07/02/2018</v>
          </cell>
        </row>
      </sheetData>
      <sheetData sheetId="843">
        <row r="1">
          <cell r="A1" t="str">
            <v>GIÁ TRỊ PHỤ LỤC 13 - HĐ 37/2018/HĐ/OIC-SEAREE ký ngày 07/02/2018</v>
          </cell>
        </row>
      </sheetData>
      <sheetData sheetId="844">
        <row r="1">
          <cell r="A1" t="str">
            <v>GIÁ TRỊ PHỤ LỤC 13 - HĐ 37/2018/HĐ/OIC-SEAREE ký ngày 07/02/2018</v>
          </cell>
        </row>
      </sheetData>
      <sheetData sheetId="845">
        <row r="1">
          <cell r="A1" t="str">
            <v>GIÁ TRỊ PHỤ LỤC 13 - HĐ 37/2018/HĐ/OIC-SEAREE ký ngày 07/02/2018</v>
          </cell>
        </row>
      </sheetData>
      <sheetData sheetId="846">
        <row r="1">
          <cell r="A1" t="str">
            <v>GIÁ TRỊ PHỤ LỤC 13 - HĐ 37/2018/HĐ/OIC-SEAREE ký ngày 07/02/2018</v>
          </cell>
        </row>
      </sheetData>
      <sheetData sheetId="847">
        <row r="1">
          <cell r="A1" t="str">
            <v>GIÁ TRỊ PHỤ LỤC 13 - HĐ 37/2018/HĐ/OIC-SEAREE ký ngày 07/02/2018</v>
          </cell>
        </row>
      </sheetData>
      <sheetData sheetId="848">
        <row r="1">
          <cell r="A1" t="str">
            <v>GIÁ TRỊ PHỤ LỤC 13 - HĐ 37/2018/HĐ/OIC-SEAREE ký ngày 07/02/2018</v>
          </cell>
        </row>
      </sheetData>
      <sheetData sheetId="849">
        <row r="1">
          <cell r="A1" t="str">
            <v>GIÁ TRỊ PHỤ LỤC 13 - HĐ 37/2018/HĐ/OIC-SEAREE ký ngày 07/02/2018</v>
          </cell>
        </row>
      </sheetData>
      <sheetData sheetId="850">
        <row r="1">
          <cell r="A1" t="str">
            <v>GIÁ TRỊ PHỤ LỤC 13 - HĐ 37/2018/HĐ/OIC-SEAREE ký ngày 07/02/2018</v>
          </cell>
        </row>
      </sheetData>
      <sheetData sheetId="851">
        <row r="1">
          <cell r="A1" t="str">
            <v>DỰ ÁN:  KHU NHÀ Ở DIỆN TÍCH 4,2777 HA PHƯỜNG THẠNH MỸ LỢI, QUẬN 2 (VICTORIA VILLAGE)</v>
          </cell>
        </row>
      </sheetData>
      <sheetData sheetId="852">
        <row r="1">
          <cell r="A1" t="str">
            <v>GIÁ TRỊ PHỤ LỤC 13 - HĐ 37/2018/HĐ/OIC-SEAREE ký ngày 07/02/2018</v>
          </cell>
        </row>
      </sheetData>
      <sheetData sheetId="853">
        <row r="1">
          <cell r="A1" t="str">
            <v>GIÁ TRỊ PHỤ LỤC 13 - HĐ 37/2018/HĐ/OIC-SEAREE ký ngày 07/02/2018</v>
          </cell>
        </row>
      </sheetData>
      <sheetData sheetId="854">
        <row r="1">
          <cell r="A1" t="str">
            <v>GIÁ TRỊ PHỤ LỤC 13 - HĐ 37/2018/HĐ/OIC-SEAREE ký ngày 07/02/2018</v>
          </cell>
        </row>
      </sheetData>
      <sheetData sheetId="855">
        <row r="1">
          <cell r="A1" t="str">
            <v>GIÁ TRỊ PHỤ LỤC 13 - HĐ 37/2018/HĐ/OIC-SEAREE ký ngày 07/02/2018</v>
          </cell>
        </row>
      </sheetData>
      <sheetData sheetId="856">
        <row r="1">
          <cell r="A1" t="str">
            <v>DỰ ÁN:  KHU NHÀ Ở DIỆN TÍCH 4,2777 HA PHƯỜNG THẠNH MỸ LỢI, QUẬN 2 (VICTORIA VILLAGE)</v>
          </cell>
        </row>
      </sheetData>
      <sheetData sheetId="857">
        <row r="1">
          <cell r="A1" t="str">
            <v>GIÁ TRỊ PHỤ LỤC 13 - HĐ 37/2018/HĐ/OIC-SEAREE ký ngày 07/02/2018</v>
          </cell>
        </row>
      </sheetData>
      <sheetData sheetId="858">
        <row r="1">
          <cell r="A1" t="str">
            <v>Linksshape LTD</v>
          </cell>
        </row>
      </sheetData>
      <sheetData sheetId="859">
        <row r="1">
          <cell r="A1" t="str">
            <v>GIÁ TRỊ PHỤ LỤC 13 - HĐ 37/2018/HĐ/OIC-SEAREE ký ngày 07/02/2018</v>
          </cell>
        </row>
      </sheetData>
      <sheetData sheetId="860">
        <row r="1">
          <cell r="A1" t="str">
            <v>DỰ ÁN:  KHU NHÀ Ở DIỆN TÍCH 4,2777 HA PHƯỜNG THẠNH MỸ LỢI, QUẬN 2 (VICTORIA VILLAGE)</v>
          </cell>
        </row>
      </sheetData>
      <sheetData sheetId="861">
        <row r="1">
          <cell r="A1" t="str">
            <v>GIÁ TRỊ PHỤ LỤC 13 - HĐ 37/2018/HĐ/OIC-SEAREE ký ngày 07/02/2018</v>
          </cell>
        </row>
      </sheetData>
      <sheetData sheetId="862">
        <row r="1">
          <cell r="A1" t="str">
            <v>DỰ ÁN:  KHU NHÀ Ở DIỆN TÍCH 4,2777 HA PHƯỜNG THẠNH MỸ LỢI, QUẬN 2 (VICTORIA VILLAGE)</v>
          </cell>
        </row>
      </sheetData>
      <sheetData sheetId="863">
        <row r="1">
          <cell r="A1" t="str">
            <v>GIÁ TRỊ PHỤ LỤC 13 - HĐ 37/2018/HĐ/OIC-SEAREE ký ngày 07/02/2018</v>
          </cell>
        </row>
      </sheetData>
      <sheetData sheetId="864">
        <row r="1">
          <cell r="A1" t="str">
            <v>GIÁ TRỊ PHỤ LỤC 13 - HĐ 37/2018/HĐ/OIC-SEAREE ký ngày 07/02/2018</v>
          </cell>
        </row>
      </sheetData>
      <sheetData sheetId="865">
        <row r="1">
          <cell r="A1" t="str">
            <v>GIÁ TRỊ PHỤ LỤC 13 - HĐ 37/2018/HĐ/OIC-SEAREE ký ngày 07/02/2018</v>
          </cell>
        </row>
      </sheetData>
      <sheetData sheetId="866">
        <row r="1">
          <cell r="A1" t="str">
            <v>GIÁ TRỊ PHỤ LỤC 13 - HĐ 37/2018/HĐ/OIC-SEAREE ký ngày 07/02/2018</v>
          </cell>
        </row>
      </sheetData>
      <sheetData sheetId="867">
        <row r="1">
          <cell r="A1" t="str">
            <v>GIÁ TRỊ PHỤ LỤC 13 - HĐ 37/2018/HĐ/OIC-SEAREE ký ngày 07/02/2018</v>
          </cell>
        </row>
      </sheetData>
      <sheetData sheetId="868">
        <row r="1">
          <cell r="A1" t="str">
            <v>GIÁ TRỊ PHỤ LỤC 13 - HĐ 37/2018/HĐ/OIC-SEAREE ký ngày 07/02/2018</v>
          </cell>
        </row>
      </sheetData>
      <sheetData sheetId="869">
        <row r="1">
          <cell r="A1" t="str">
            <v>GIÁ TRỊ PHỤ LỤC 13 - HĐ 37/2018/HĐ/OIC-SEAREE ký ngày 07/02/2018</v>
          </cell>
        </row>
      </sheetData>
      <sheetData sheetId="870">
        <row r="1">
          <cell r="A1" t="str">
            <v>GIÁ TRỊ PHỤ LỤC 13 - HĐ 37/2018/HĐ/OIC-SEAREE ký ngày 07/02/2018</v>
          </cell>
        </row>
      </sheetData>
      <sheetData sheetId="871">
        <row r="1">
          <cell r="A1" t="str">
            <v>GIÁ TRỊ PHỤ LỤC 13 - HĐ 37/2018/HĐ/OIC-SEAREE ký ngày 07/02/2018</v>
          </cell>
        </row>
      </sheetData>
      <sheetData sheetId="872">
        <row r="1">
          <cell r="A1" t="str">
            <v>GIÁ TRỊ PHỤ LỤC 13 - HĐ 37/2018/HĐ/OIC-SEAREE ký ngày 07/02/2018</v>
          </cell>
        </row>
      </sheetData>
      <sheetData sheetId="873">
        <row r="1">
          <cell r="A1" t="str">
            <v>GIÁ TRỊ PHỤ LỤC 13 - HĐ 37/2018/HĐ/OIC-SEAREE ký ngày 07/02/2018</v>
          </cell>
        </row>
      </sheetData>
      <sheetData sheetId="874">
        <row r="1">
          <cell r="A1" t="str">
            <v>GIÁ TRỊ PHỤ LỤC 13 - HĐ 37/2018/HĐ/OIC-SEAREE ký ngày 07/02/2018</v>
          </cell>
        </row>
      </sheetData>
      <sheetData sheetId="875">
        <row r="1">
          <cell r="A1" t="str">
            <v>GIÁ TRỊ PHỤ LỤC 13 - HĐ 37/2018/HĐ/OIC-SEAREE ký ngày 07/02/2018</v>
          </cell>
        </row>
      </sheetData>
      <sheetData sheetId="876">
        <row r="1">
          <cell r="A1" t="str">
            <v>GIÁ TRỊ PHỤ LỤC 13 - HĐ 37/2018/HĐ/OIC-SEAREE ký ngày 07/02/2018</v>
          </cell>
        </row>
      </sheetData>
      <sheetData sheetId="877">
        <row r="1">
          <cell r="A1" t="str">
            <v>GIÁ TRỊ PHỤ LỤC 13 - HĐ 37/2018/HĐ/OIC-SEAREE ký ngày 07/02/2018</v>
          </cell>
        </row>
      </sheetData>
      <sheetData sheetId="878">
        <row r="1">
          <cell r="A1" t="str">
            <v>GIÁ TRỊ PHỤ LỤC 13 - HĐ 37/2018/HĐ/OIC-SEAREE ký ngày 07/02/2018</v>
          </cell>
        </row>
      </sheetData>
      <sheetData sheetId="879">
        <row r="1">
          <cell r="A1" t="str">
            <v>GIÁ TRỊ PHỤ LỤC 13 - HĐ 37/2018/HĐ/OIC-SEAREE ký ngày 07/02/2018</v>
          </cell>
        </row>
      </sheetData>
      <sheetData sheetId="880">
        <row r="1">
          <cell r="A1" t="str">
            <v>GIÁ TRỊ PHỤ LỤC 13 - HĐ 37/2018/HĐ/OIC-SEAREE ký ngày 07/02/2018</v>
          </cell>
        </row>
      </sheetData>
      <sheetData sheetId="881">
        <row r="1">
          <cell r="A1" t="str">
            <v>GIÁ TRỊ PHỤ LỤC 13 - HĐ 37/2018/HĐ/OIC-SEAREE ký ngày 07/02/2018</v>
          </cell>
        </row>
      </sheetData>
      <sheetData sheetId="882">
        <row r="1">
          <cell r="A1" t="str">
            <v>GIÁ TRỊ PHỤ LỤC 13 - HĐ 37/2018/HĐ/OIC-SEAREE ký ngày 07/02/2018</v>
          </cell>
        </row>
      </sheetData>
      <sheetData sheetId="883">
        <row r="1">
          <cell r="A1" t="str">
            <v>GIÁ TRỊ PHỤ LỤC 13 - HĐ 37/2018/HĐ/OIC-SEAREE ký ngày 07/02/2018</v>
          </cell>
        </row>
      </sheetData>
      <sheetData sheetId="884">
        <row r="1">
          <cell r="A1" t="str">
            <v>GIÁ TRỊ PHỤ LỤC 13 - HĐ 37/2018/HĐ/OIC-SEAREE ký ngày 07/02/2018</v>
          </cell>
        </row>
      </sheetData>
      <sheetData sheetId="885">
        <row r="1">
          <cell r="A1" t="str">
            <v>GIÁ TRỊ PHỤ LỤC 13 - HĐ 37/2018/HĐ/OIC-SEAREE ký ngày 07/02/2018</v>
          </cell>
        </row>
      </sheetData>
      <sheetData sheetId="886">
        <row r="1">
          <cell r="A1" t="str">
            <v>GIÁ TRỊ PHỤ LỤC 13 - HĐ 37/2018/HĐ/OIC-SEAREE ký ngày 07/02/2018</v>
          </cell>
        </row>
      </sheetData>
      <sheetData sheetId="887">
        <row r="1">
          <cell r="A1" t="str">
            <v>GIÁ TRỊ PHỤ LỤC 13 - HĐ 37/2018/HĐ/OIC-SEAREE ký ngày 07/02/2018</v>
          </cell>
        </row>
      </sheetData>
      <sheetData sheetId="888">
        <row r="1">
          <cell r="A1" t="str">
            <v>GIÁ TRỊ PHỤ LỤC 13 - HĐ 37/2018/HĐ/OIC-SEAREE ký ngày 07/02/2018</v>
          </cell>
        </row>
      </sheetData>
      <sheetData sheetId="889">
        <row r="1">
          <cell r="A1" t="str">
            <v>GIÁ TRỊ PHỤ LỤC 13 - HĐ 37/2018/HĐ/OIC-SEAREE ký ngày 07/02/2018</v>
          </cell>
        </row>
      </sheetData>
      <sheetData sheetId="890">
        <row r="1">
          <cell r="A1" t="str">
            <v>GIÁ TRỊ PHỤ LỤC 13 - HĐ 37/2018/HĐ/OIC-SEAREE ký ngày 07/02/2018</v>
          </cell>
        </row>
      </sheetData>
      <sheetData sheetId="891">
        <row r="1">
          <cell r="A1" t="str">
            <v>GIÁ TRỊ PHỤ LỤC 13 - HĐ 37/2018/HĐ/OIC-SEAREE ký ngày 07/02/2018</v>
          </cell>
        </row>
      </sheetData>
      <sheetData sheetId="892">
        <row r="1">
          <cell r="A1" t="str">
            <v>GIÁ TRỊ PHỤ LỤC 13 - HĐ 37/2018/HĐ/OIC-SEAREE ký ngày 07/02/2018</v>
          </cell>
        </row>
      </sheetData>
      <sheetData sheetId="893">
        <row r="1">
          <cell r="A1" t="str">
            <v>GIÁ TRỊ PHỤ LỤC 13 - HĐ 37/2018/HĐ/OIC-SEAREE ký ngày 07/02/2018</v>
          </cell>
        </row>
      </sheetData>
      <sheetData sheetId="894">
        <row r="1">
          <cell r="A1" t="str">
            <v>GIÁ TRỊ PHỤ LỤC 13 - HĐ 37/2018/HĐ/OIC-SEAREE ký ngày 07/02/2018</v>
          </cell>
        </row>
      </sheetData>
      <sheetData sheetId="895">
        <row r="1">
          <cell r="A1" t="str">
            <v>DỰ ÁN:  KHU NHÀ Ở DIỆN TÍCH 4,2777 HA PHƯỜNG THẠNH MỸ LỢI, QUẬN 2 (VICTORIA VILLAGE)</v>
          </cell>
        </row>
      </sheetData>
      <sheetData sheetId="896">
        <row r="1">
          <cell r="A1" t="str">
            <v>GIÁ TRỊ PHỤ LỤC 13 - HĐ 37/2018/HĐ/OIC-SEAREE ký ngày 07/02/2018</v>
          </cell>
        </row>
      </sheetData>
      <sheetData sheetId="897">
        <row r="1">
          <cell r="A1" t="str">
            <v>GIÁ TRỊ PHỤ LỤC 13 - HĐ 37/2018/HĐ/OIC-SEAREE ký ngày 07/02/2018</v>
          </cell>
        </row>
      </sheetData>
      <sheetData sheetId="898">
        <row r="1">
          <cell r="A1" t="str">
            <v>GIÁ TRỊ PHỤ LỤC 13 - HĐ 37/2018/HĐ/OIC-SEAREE ký ngày 07/02/2018</v>
          </cell>
        </row>
      </sheetData>
      <sheetData sheetId="899">
        <row r="1">
          <cell r="A1" t="str">
            <v>DỰ ÁN:  KHU NHÀ Ở DIỆN TÍCH 4,2777 HA PHƯỜNG THẠNH MỸ LỢI, QUẬN 2 (VICTORIA VILLAGE)</v>
          </cell>
        </row>
      </sheetData>
      <sheetData sheetId="900"/>
      <sheetData sheetId="901">
        <row r="1">
          <cell r="A1" t="str">
            <v>GIÁ TRỊ PHỤ LỤC 13 - HĐ 37/2018/HĐ/OIC-SEAREE ký ngày 07/02/2018</v>
          </cell>
        </row>
      </sheetData>
      <sheetData sheetId="902">
        <row r="1">
          <cell r="A1" t="str">
            <v>GIÁ TRỊ PHỤ LỤC 13 - HĐ 37/2018/HĐ/OIC-SEAREE ký ngày 07/02/2018</v>
          </cell>
        </row>
      </sheetData>
      <sheetData sheetId="903">
        <row r="1">
          <cell r="A1" t="str">
            <v>GIÁ TRỊ PHỤ LỤC 13 - HĐ 37/2018/HĐ/OIC-SEAREE ký ngày 07/02/2018</v>
          </cell>
        </row>
      </sheetData>
      <sheetData sheetId="904"/>
      <sheetData sheetId="905">
        <row r="1">
          <cell r="A1" t="str">
            <v>Linksshape LTD</v>
          </cell>
        </row>
      </sheetData>
      <sheetData sheetId="906">
        <row r="1">
          <cell r="A1" t="str">
            <v>Linksshape LTD</v>
          </cell>
        </row>
      </sheetData>
      <sheetData sheetId="907">
        <row r="1">
          <cell r="A1" t="str">
            <v>DỰ ÁN:  KHU NHÀ Ở DIỆN TÍCH 4,2777 HA PHƯỜNG THẠNH MỸ LỢI, QUẬN 2 (VICTORIA VILLAGE)</v>
          </cell>
        </row>
      </sheetData>
      <sheetData sheetId="908">
        <row r="1">
          <cell r="A1" t="str">
            <v>GIÁ TRỊ PHỤ LỤC 13 - HĐ 37/2018/HĐ/OIC-SEAREE ký ngày 07/02/2018</v>
          </cell>
        </row>
      </sheetData>
      <sheetData sheetId="909"/>
      <sheetData sheetId="910">
        <row r="1">
          <cell r="A1" t="str">
            <v>GIÁ TRỊ PHỤ LỤC 13 - HĐ 37/2018/HĐ/OIC-SEAREE ký ngày 07/02/2018</v>
          </cell>
        </row>
      </sheetData>
      <sheetData sheetId="911">
        <row r="1">
          <cell r="A1" t="str">
            <v>DỰ ÁN:  KHU NHÀ Ở DIỆN TÍCH 4,2777 HA PHƯỜNG THẠNH MỸ LỢI, QUẬN 2 (VICTORIA VILLAGE)</v>
          </cell>
        </row>
      </sheetData>
      <sheetData sheetId="912">
        <row r="1">
          <cell r="A1" t="str">
            <v>GIÁ TRỊ PHỤ LỤC 13 - HĐ 37/2018/HĐ/OIC-SEAREE ký ngày 07/02/2018</v>
          </cell>
        </row>
      </sheetData>
      <sheetData sheetId="913">
        <row r="1">
          <cell r="A1" t="str">
            <v>GIÁ TRỊ PHỤ LỤC 13 - HĐ 37/2018/HĐ/OIC-SEAREE ký ngày 07/02/2018</v>
          </cell>
        </row>
      </sheetData>
      <sheetData sheetId="914">
        <row r="1">
          <cell r="A1" t="str">
            <v>GIÁ TRỊ PHỤ LỤC 13 - HĐ 37/2018/HĐ/OIC-SEAREE ký ngày 07/02/2018</v>
          </cell>
        </row>
      </sheetData>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refreshError="1"/>
      <sheetData sheetId="976"/>
      <sheetData sheetId="977" refreshError="1"/>
      <sheetData sheetId="978" refreshError="1"/>
      <sheetData sheetId="979" refreshError="1"/>
      <sheetData sheetId="980" refreshError="1"/>
      <sheetData sheetId="981" refreshError="1"/>
      <sheetData sheetId="982" refreshError="1"/>
      <sheetData sheetId="983"/>
      <sheetData sheetId="984">
        <row r="1">
          <cell r="A1" t="str">
            <v>GIÁ TRỊ PHỤ LỤC 13 - HĐ 37/2018/HĐ/OIC-SEAREE ký ngày 07/02/2018</v>
          </cell>
        </row>
      </sheetData>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refreshError="1"/>
      <sheetData sheetId="1112"/>
      <sheetData sheetId="1113"/>
      <sheetData sheetId="1114">
        <row r="1">
          <cell r="A1" t="str">
            <v>GIÁ TRỊ PHỤ LỤC 13 - HĐ 37/2018/HĐ/OIC-SEAREE ký ngày 07/02/2018</v>
          </cell>
        </row>
      </sheetData>
      <sheetData sheetId="1115"/>
      <sheetData sheetId="1116"/>
      <sheetData sheetId="1117"/>
      <sheetData sheetId="1118"/>
      <sheetData sheetId="1119"/>
      <sheetData sheetId="1120"/>
      <sheetData sheetId="1121"/>
      <sheetData sheetId="1122"/>
      <sheetData sheetId="1123"/>
      <sheetData sheetId="1124">
        <row r="1">
          <cell r="A1" t="str">
            <v>GIÁ TRỊ PHỤ LỤC 13 - HĐ 37/2018/HĐ/OIC-SEAREE ký ngày 07/02/2018</v>
          </cell>
        </row>
      </sheetData>
      <sheetData sheetId="1125"/>
      <sheetData sheetId="1126">
        <row r="1">
          <cell r="A1" t="str">
            <v>GIÁ TRỊ PHỤ LỤC 13 - HĐ 37/2018/HĐ/OIC-SEAREE ký ngày 07/02/2018</v>
          </cell>
        </row>
      </sheetData>
      <sheetData sheetId="1127"/>
      <sheetData sheetId="1128"/>
      <sheetData sheetId="1129"/>
      <sheetData sheetId="1130"/>
      <sheetData sheetId="1131"/>
      <sheetData sheetId="1132"/>
      <sheetData sheetId="1133"/>
      <sheetData sheetId="1134"/>
      <sheetData sheetId="1135"/>
      <sheetData sheetId="1136"/>
      <sheetData sheetId="1137"/>
      <sheetData sheetId="1138">
        <row r="1">
          <cell r="A1" t="str">
            <v>GIÁ TRỊ PHỤ LỤC 13 - HĐ 37/2018/HĐ/OIC-SEAREE ký ngày 07/02/2018</v>
          </cell>
        </row>
      </sheetData>
      <sheetData sheetId="1139">
        <row r="1">
          <cell r="A1" t="str">
            <v>GIÁ TRỊ PHỤ LỤC 13 - HĐ 37/2018/HĐ/OIC-SEAREE ký ngày 07/02/2018</v>
          </cell>
        </row>
      </sheetData>
      <sheetData sheetId="1140">
        <row r="1">
          <cell r="A1" t="str">
            <v>GIÁ TRỊ PHỤ LỤC 13 - HĐ 37/2018/HĐ/OIC-SEAREE ký ngày 07/02/2018</v>
          </cell>
        </row>
      </sheetData>
      <sheetData sheetId="1141">
        <row r="1">
          <cell r="A1" t="str">
            <v>GIÁ TRỊ PHỤ LỤC 13 - HĐ 37/2018/HĐ/OIC-SEAREE ký ngày 07/02/2018</v>
          </cell>
        </row>
      </sheetData>
      <sheetData sheetId="1142">
        <row r="1">
          <cell r="A1" t="str">
            <v>GIÁ TRỊ PHỤ LỤC 13 - HĐ 37/2018/HĐ/OIC-SEAREE ký ngày 07/02/2018</v>
          </cell>
        </row>
      </sheetData>
      <sheetData sheetId="1143">
        <row r="1">
          <cell r="A1" t="str">
            <v>GIÁ TRỊ PHỤ LỤC 13 - HĐ 37/2018/HĐ/OIC-SEAREE ký ngày 07/02/2018</v>
          </cell>
        </row>
      </sheetData>
      <sheetData sheetId="1144">
        <row r="1">
          <cell r="A1" t="str">
            <v>GIÁ TRỊ PHỤ LỤC 13 - HĐ 37/2018/HĐ/OIC-SEAREE ký ngày 07/02/2018</v>
          </cell>
        </row>
      </sheetData>
      <sheetData sheetId="1145">
        <row r="1">
          <cell r="A1" t="str">
            <v>GIÁ TRỊ PHỤ LỤC 13 - HĐ 37/2018/HĐ/OIC-SEAREE ký ngày 07/02/2018</v>
          </cell>
        </row>
      </sheetData>
      <sheetData sheetId="1146">
        <row r="1">
          <cell r="A1" t="str">
            <v>GIÁ TRỊ PHỤ LỤC 13 - HĐ 37/2018/HĐ/OIC-SEAREE ký ngày 07/02/2018</v>
          </cell>
        </row>
      </sheetData>
      <sheetData sheetId="1147">
        <row r="1">
          <cell r="A1" t="str">
            <v>GIÁ TRỊ PHỤ LỤC 13 - HĐ 37/2018/HĐ/OIC-SEAREE ký ngày 07/02/2018</v>
          </cell>
        </row>
      </sheetData>
      <sheetData sheetId="1148">
        <row r="1">
          <cell r="A1" t="str">
            <v>GIÁ TRỊ PHỤ LỤC 13 - HĐ 37/2018/HĐ/OIC-SEAREE ký ngày 07/02/2018</v>
          </cell>
        </row>
      </sheetData>
      <sheetData sheetId="1149">
        <row r="1">
          <cell r="A1" t="str">
            <v>GIÁ TRỊ PHỤ LỤC 13 - HĐ 37/2018/HĐ/OIC-SEAREE ký ngày 07/02/2018</v>
          </cell>
        </row>
      </sheetData>
      <sheetData sheetId="1150">
        <row r="1">
          <cell r="A1" t="str">
            <v>GIÁ TRỊ PHỤ LỤC 13 - HĐ 37/2018/HĐ/OIC-SEAREE ký ngày 07/02/2018</v>
          </cell>
        </row>
      </sheetData>
      <sheetData sheetId="1151">
        <row r="1">
          <cell r="A1" t="str">
            <v>GIÁ TRỊ PHỤ LỤC 13 - HĐ 37/2018/HĐ/OIC-SEAREE ký ngày 07/02/2018</v>
          </cell>
        </row>
      </sheetData>
      <sheetData sheetId="1152">
        <row r="1">
          <cell r="A1" t="str">
            <v>GIÁ TRỊ PHỤ LỤC 13 - HĐ 37/2018/HĐ/OIC-SEAREE ký ngày 07/02/2018</v>
          </cell>
        </row>
      </sheetData>
      <sheetData sheetId="1153">
        <row r="1">
          <cell r="A1" t="str">
            <v>GIÁ TRỊ PHỤ LỤC 13 - HĐ 37/2018/HĐ/OIC-SEAREE ký ngày 07/02/2018</v>
          </cell>
        </row>
      </sheetData>
      <sheetData sheetId="1154">
        <row r="1">
          <cell r="A1" t="str">
            <v>GIÁ TRỊ PHỤ LỤC 13 - HĐ 37/2018/HĐ/OIC-SEAREE ký ngày 07/02/2018</v>
          </cell>
        </row>
      </sheetData>
      <sheetData sheetId="1155">
        <row r="1">
          <cell r="A1" t="str">
            <v>GIÁ TRỊ PHỤ LỤC 13 - HĐ 37/2018/HĐ/OIC-SEAREE ký ngày 07/02/2018</v>
          </cell>
        </row>
      </sheetData>
      <sheetData sheetId="1156">
        <row r="1">
          <cell r="A1" t="str">
            <v>GIÁ TRỊ PHỤ LỤC 13 - HĐ 37/2018/HĐ/OIC-SEAREE ký ngày 07/02/2018</v>
          </cell>
        </row>
      </sheetData>
      <sheetData sheetId="1157" refreshError="1"/>
      <sheetData sheetId="1158">
        <row r="1">
          <cell r="A1" t="str">
            <v>GIÁ TRỊ PHỤ LỤC 13 - HĐ 37/2018/HĐ/OIC-SEAREE ký ngày 07/02/2018</v>
          </cell>
        </row>
      </sheetData>
      <sheetData sheetId="1159">
        <row r="1">
          <cell r="A1" t="str">
            <v>GIÁ TRỊ PHỤ LỤC 13 - HĐ 37/2018/HĐ/OIC-SEAREE ký ngày 07/02/2018</v>
          </cell>
        </row>
      </sheetData>
      <sheetData sheetId="1160">
        <row r="1">
          <cell r="A1" t="str">
            <v>GIÁ TRỊ PHỤ LỤC 13 - HĐ 37/2018/HĐ/OIC-SEAREE ký ngày 07/02/2018</v>
          </cell>
        </row>
      </sheetData>
      <sheetData sheetId="1161">
        <row r="1">
          <cell r="A1" t="str">
            <v>GIÁ TRỊ PHỤ LỤC 13 - HĐ 37/2018/HĐ/OIC-SEAREE ký ngày 07/02/2018</v>
          </cell>
        </row>
      </sheetData>
      <sheetData sheetId="1162">
        <row r="1">
          <cell r="A1" t="str">
            <v>GIÁ TRỊ PHỤ LỤC 13 - HĐ 37/2018/HĐ/OIC-SEAREE ký ngày 07/02/2018</v>
          </cell>
        </row>
      </sheetData>
      <sheetData sheetId="1163">
        <row r="1">
          <cell r="A1" t="str">
            <v>GIÁ TRỊ PHỤ LỤC 13 - HĐ 37/2018/HĐ/OIC-SEAREE ký ngày 07/02/2018</v>
          </cell>
        </row>
      </sheetData>
      <sheetData sheetId="1164">
        <row r="1">
          <cell r="A1" t="str">
            <v>GIÁ TRỊ PHỤ LỤC 13 - HĐ 37/2018/HĐ/OIC-SEAREE ký ngày 07/02/2018</v>
          </cell>
        </row>
      </sheetData>
      <sheetData sheetId="1165">
        <row r="1">
          <cell r="A1" t="str">
            <v>GIÁ TRỊ PHỤ LỤC 13 - HĐ 37/2018/HĐ/OIC-SEAREE ký ngày 07/02/2018</v>
          </cell>
        </row>
      </sheetData>
      <sheetData sheetId="1166">
        <row r="1">
          <cell r="A1" t="str">
            <v>GIÁ TRỊ PHỤ LỤC 13 - HĐ 37/2018/HĐ/OIC-SEAREE ký ngày 07/02/2018</v>
          </cell>
        </row>
      </sheetData>
      <sheetData sheetId="1167">
        <row r="1">
          <cell r="A1" t="str">
            <v>GIÁ TRỊ PHỤ LỤC 13 - HĐ 37/2018/HĐ/OIC-SEAREE ký ngày 07/02/2018</v>
          </cell>
        </row>
      </sheetData>
      <sheetData sheetId="1168">
        <row r="1">
          <cell r="A1" t="str">
            <v>GIÁ TRỊ PHỤ LỤC 13 - HĐ 37/2018/HĐ/OIC-SEAREE ký ngày 07/02/2018</v>
          </cell>
        </row>
      </sheetData>
      <sheetData sheetId="1169">
        <row r="1">
          <cell r="A1" t="str">
            <v>GIÁ TRỊ PHỤ LỤC 13 - HĐ 37/2018/HĐ/OIC-SEAREE ký ngày 07/02/2018</v>
          </cell>
        </row>
      </sheetData>
      <sheetData sheetId="1170">
        <row r="1">
          <cell r="A1" t="str">
            <v>GIÁ TRỊ PHỤ LỤC 13 - HĐ 37/2018/HĐ/OIC-SEAREE ký ngày 07/02/2018</v>
          </cell>
        </row>
      </sheetData>
      <sheetData sheetId="1171">
        <row r="1">
          <cell r="A1" t="str">
            <v>GIÁ TRỊ PHỤ LỤC 13 - HĐ 37/2018/HĐ/OIC-SEAREE ký ngày 07/02/2018</v>
          </cell>
        </row>
      </sheetData>
      <sheetData sheetId="1172" refreshError="1"/>
      <sheetData sheetId="1173" refreshError="1"/>
      <sheetData sheetId="1174" refreshError="1"/>
      <sheetData sheetId="1175">
        <row r="1">
          <cell r="A1" t="str">
            <v>GIÁ TRỊ PHỤ LỤC 13 - HĐ 37/2018/HĐ/OIC-SEAREE ký ngày 07/02/2018</v>
          </cell>
        </row>
      </sheetData>
      <sheetData sheetId="1176">
        <row r="1">
          <cell r="A1" t="str">
            <v>GIÁ TRỊ PHỤ LỤC 13 - HĐ 37/2018/HĐ/OIC-SEAREE ký ngày 07/02/2018</v>
          </cell>
        </row>
      </sheetData>
      <sheetData sheetId="1177">
        <row r="1">
          <cell r="A1" t="str">
            <v>GIÁ TRỊ PHỤ LỤC 13 - HĐ 37/2018/HĐ/OIC-SEAREE ký ngày 07/02/2018</v>
          </cell>
        </row>
      </sheetData>
      <sheetData sheetId="1178">
        <row r="1">
          <cell r="A1" t="str">
            <v>GIÁ TRỊ PHỤ LỤC 13 - HĐ 37/2018/HĐ/OIC-SEAREE ký ngày 07/02/2018</v>
          </cell>
        </row>
      </sheetData>
      <sheetData sheetId="1179">
        <row r="1">
          <cell r="A1" t="str">
            <v>GIÁ TRỊ PHỤ LỤC 13 - HĐ 37/2018/HĐ/OIC-SEAREE ký ngày 07/02/2018</v>
          </cell>
        </row>
      </sheetData>
      <sheetData sheetId="1180">
        <row r="1">
          <cell r="A1" t="str">
            <v>GIÁ TRỊ PHỤ LỤC 13 - HĐ 37/2018/HĐ/OIC-SEAREE ký ngày 07/02/2018</v>
          </cell>
        </row>
      </sheetData>
      <sheetData sheetId="1181">
        <row r="1">
          <cell r="A1" t="str">
            <v>GIÁ TRỊ PHỤ LỤC 13 - HĐ 37/2018/HĐ/OIC-SEAREE ký ngày 07/02/2018</v>
          </cell>
        </row>
      </sheetData>
      <sheetData sheetId="1182">
        <row r="1">
          <cell r="A1" t="str">
            <v>GIÁ TRỊ PHỤ LỤC 13 - HĐ 37/2018/HĐ/OIC-SEAREE ký ngày 07/02/2018</v>
          </cell>
        </row>
      </sheetData>
      <sheetData sheetId="1183"/>
      <sheetData sheetId="1184">
        <row r="1">
          <cell r="A1" t="str">
            <v>GIÁ TRỊ PHỤ LỤC 13 - HĐ 37/2018/HĐ/OIC-SEAREE ký ngày 07/02/2018</v>
          </cell>
        </row>
      </sheetData>
      <sheetData sheetId="1185">
        <row r="1">
          <cell r="A1" t="str">
            <v>GIÁ TRỊ PHỤ LỤC 13 - HĐ 37/2018/HĐ/OIC-SEAREE ký ngày 07/02/2018</v>
          </cell>
        </row>
      </sheetData>
      <sheetData sheetId="1186">
        <row r="1">
          <cell r="A1" t="str">
            <v>GIÁ TRỊ PHỤ LỤC 13 - HĐ 37/2018/HĐ/OIC-SEAREE ký ngày 07/02/2018</v>
          </cell>
        </row>
      </sheetData>
      <sheetData sheetId="1187">
        <row r="1">
          <cell r="A1" t="str">
            <v>GIÁ TRỊ PHỤ LỤC 13 - HĐ 37/2018/HĐ/OIC-SEAREE ký ngày 07/02/2018</v>
          </cell>
        </row>
      </sheetData>
      <sheetData sheetId="1188">
        <row r="1">
          <cell r="A1" t="str">
            <v>GIÁ TRỊ PHỤ LỤC 13 - HĐ 37/2018/HĐ/OIC-SEAREE ký ngày 07/02/2018</v>
          </cell>
        </row>
      </sheetData>
      <sheetData sheetId="1189">
        <row r="1">
          <cell r="A1" t="str">
            <v>GIÁ TRỊ PHỤ LỤC 13 - HĐ 37/2018/HĐ/OIC-SEAREE ký ngày 07/02/2018</v>
          </cell>
        </row>
      </sheetData>
      <sheetData sheetId="1190" refreshError="1"/>
      <sheetData sheetId="1191">
        <row r="1">
          <cell r="A1" t="str">
            <v>GIÁ TRỊ PHỤ LỤC 13 - HĐ 37/2018/HĐ/OIC-SEAREE ký ngày 07/02/2018</v>
          </cell>
        </row>
      </sheetData>
      <sheetData sheetId="1192">
        <row r="1">
          <cell r="A1" t="str">
            <v>GIÁ TRỊ PHỤ LỤC 13 - HĐ 37/2018/HĐ/OIC-SEAREE ký ngày 07/02/2018</v>
          </cell>
        </row>
      </sheetData>
      <sheetData sheetId="1193">
        <row r="1">
          <cell r="A1" t="str">
            <v>GIÁ TRỊ PHỤ LỤC 13 - HĐ 37/2018/HĐ/OIC-SEAREE ký ngày 07/02/2018</v>
          </cell>
        </row>
      </sheetData>
      <sheetData sheetId="1194">
        <row r="1">
          <cell r="A1" t="str">
            <v>GIÁ TRỊ PHỤ LỤC 13 - HĐ 37/2018/HĐ/OIC-SEAREE ký ngày 07/02/2018</v>
          </cell>
        </row>
      </sheetData>
      <sheetData sheetId="1195">
        <row r="1">
          <cell r="A1" t="str">
            <v>GIÁ TRỊ PHỤ LỤC 13 - HĐ 37/2018/HĐ/OIC-SEAREE ký ngày 07/02/2018</v>
          </cell>
        </row>
      </sheetData>
      <sheetData sheetId="1196">
        <row r="1">
          <cell r="A1" t="str">
            <v>GIÁ TRỊ PHỤ LỤC 13 - HĐ 37/2018/HĐ/OIC-SEAREE ký ngày 07/02/2018</v>
          </cell>
        </row>
      </sheetData>
      <sheetData sheetId="1197">
        <row r="1">
          <cell r="A1" t="str">
            <v>GIÁ TRỊ PHỤ LỤC 13 - HĐ 37/2018/HĐ/OIC-SEAREE ký ngày 07/02/2018</v>
          </cell>
        </row>
      </sheetData>
      <sheetData sheetId="1198"/>
      <sheetData sheetId="1199" refreshError="1"/>
      <sheetData sheetId="1200" refreshError="1"/>
      <sheetData sheetId="1201">
        <row r="1">
          <cell r="A1" t="str">
            <v>GIÁ TRỊ PHỤ LỤC 13 - HĐ 37/2018/HĐ/OIC-SEAREE ký ngày 07/02/2018</v>
          </cell>
        </row>
      </sheetData>
      <sheetData sheetId="1202">
        <row r="1">
          <cell r="A1" t="str">
            <v>GIÁ TRỊ PHỤ LỤC 13 - HĐ 37/2018/HĐ/OIC-SEAREE ký ngày 07/02/2018</v>
          </cell>
        </row>
      </sheetData>
      <sheetData sheetId="1203">
        <row r="1">
          <cell r="A1" t="str">
            <v>GIÁ TRỊ PHỤ LỤC 13 - HĐ 37/2018/HĐ/OIC-SEAREE ký ngày 07/02/2018</v>
          </cell>
        </row>
      </sheetData>
      <sheetData sheetId="1204">
        <row r="1">
          <cell r="A1" t="str">
            <v>GIÁ TRỊ PHỤ LỤC 13 - HĐ 37/2018/HĐ/OIC-SEAREE ký ngày 07/02/2018</v>
          </cell>
        </row>
      </sheetData>
      <sheetData sheetId="1205">
        <row r="1">
          <cell r="A1" t="str">
            <v>GIÁ TRỊ PHỤ LỤC 13 - HĐ 37/2018/HĐ/OIC-SEAREE ký ngày 07/02/2018</v>
          </cell>
        </row>
      </sheetData>
      <sheetData sheetId="1206">
        <row r="1">
          <cell r="A1" t="str">
            <v>GIÁ TRỊ PHỤ LỤC 13 - HĐ 37/2018/HĐ/OIC-SEAREE ký ngày 07/02/2018</v>
          </cell>
        </row>
      </sheetData>
      <sheetData sheetId="1207">
        <row r="1">
          <cell r="A1" t="str">
            <v>GIÁ TRỊ PHỤ LỤC 13 - HĐ 37/2018/HĐ/OIC-SEAREE ký ngày 07/02/2018</v>
          </cell>
        </row>
      </sheetData>
      <sheetData sheetId="1208">
        <row r="1">
          <cell r="A1" t="str">
            <v>GIÁ TRỊ PHỤ LỤC 13 - HĐ 37/2018/HĐ/OIC-SEAREE ký ngày 07/02/2018</v>
          </cell>
        </row>
      </sheetData>
      <sheetData sheetId="1209" refreshError="1"/>
      <sheetData sheetId="1210">
        <row r="1">
          <cell r="A1" t="str">
            <v>GIÁ TRỊ PHỤ LỤC 13 - HĐ 37/2018/HĐ/OIC-SEAREE ký ngày 07/02/2018</v>
          </cell>
        </row>
      </sheetData>
      <sheetData sheetId="1211">
        <row r="1">
          <cell r="A1" t="str">
            <v>GIÁ TRỊ PHỤ LỤC 13 - HĐ 37/2018/HĐ/OIC-SEAREE ký ngày 07/02/2018</v>
          </cell>
        </row>
      </sheetData>
      <sheetData sheetId="1212">
        <row r="1">
          <cell r="A1" t="str">
            <v>GIÁ TRỊ PHỤ LỤC 13 - HĐ 37/2018/HĐ/OIC-SEAREE ký ngày 07/02/2018</v>
          </cell>
        </row>
      </sheetData>
      <sheetData sheetId="1213">
        <row r="1">
          <cell r="A1" t="str">
            <v>GIÁ TRỊ PHỤ LỤC 13 - HĐ 37/2018/HĐ/OIC-SEAREE ký ngày 07/02/2018</v>
          </cell>
        </row>
      </sheetData>
      <sheetData sheetId="1214">
        <row r="1">
          <cell r="A1" t="str">
            <v>GIÁ TRỊ PHỤ LỤC 13 - HĐ 37/2018/HĐ/OIC-SEAREE ký ngày 07/02/2018</v>
          </cell>
        </row>
      </sheetData>
      <sheetData sheetId="1215">
        <row r="1">
          <cell r="A1" t="str">
            <v>GIÁ TRỊ PHỤ LỤC 13 - HĐ 37/2018/HĐ/OIC-SEAREE ký ngày 07/02/2018</v>
          </cell>
        </row>
      </sheetData>
      <sheetData sheetId="1216"/>
      <sheetData sheetId="1217">
        <row r="1">
          <cell r="A1" t="str">
            <v>GIÁ TRỊ PHỤ LỤC 13 - HĐ 37/2018/HĐ/OIC-SEAREE ký ngày 07/02/2018</v>
          </cell>
        </row>
      </sheetData>
      <sheetData sheetId="1218">
        <row r="1">
          <cell r="A1" t="str">
            <v>GIÁ TRỊ PHỤ LỤC 13 - HĐ 37/2018/HĐ/OIC-SEAREE ký ngày 07/02/2018</v>
          </cell>
        </row>
      </sheetData>
      <sheetData sheetId="1219">
        <row r="1">
          <cell r="A1" t="str">
            <v>GIÁ TRỊ PHỤ LỤC 13 - HĐ 37/2018/HĐ/OIC-SEAREE ký ngày 07/02/2018</v>
          </cell>
        </row>
      </sheetData>
      <sheetData sheetId="1220">
        <row r="1">
          <cell r="A1" t="str">
            <v>GIÁ TRỊ PHỤ LỤC 13 - HĐ 37/2018/HĐ/OIC-SEAREE ký ngày 07/02/2018</v>
          </cell>
        </row>
      </sheetData>
      <sheetData sheetId="1221">
        <row r="1">
          <cell r="A1" t="str">
            <v>GIÁ TRỊ PHỤ LỤC 13 - HĐ 37/2018/HĐ/OIC-SEAREE ký ngày 07/02/2018</v>
          </cell>
        </row>
      </sheetData>
      <sheetData sheetId="1222">
        <row r="1">
          <cell r="A1" t="str">
            <v>GIÁ TRỊ PHỤ LỤC 13 - HĐ 37/2018/HĐ/OIC-SEAREE ký ngày 07/02/2018</v>
          </cell>
        </row>
      </sheetData>
      <sheetData sheetId="1223">
        <row r="1">
          <cell r="A1" t="str">
            <v>GIÁ TRỊ PHỤ LỤC 13 - HĐ 37/2018/HĐ/OIC-SEAREE ký ngày 07/02/2018</v>
          </cell>
        </row>
      </sheetData>
      <sheetData sheetId="1224">
        <row r="1">
          <cell r="A1" t="str">
            <v>GIÁ TRỊ PHỤ LỤC 13 - HĐ 37/2018/HĐ/OIC-SEAREE ký ngày 07/02/2018</v>
          </cell>
        </row>
      </sheetData>
      <sheetData sheetId="1225"/>
      <sheetData sheetId="1226"/>
      <sheetData sheetId="1227">
        <row r="1">
          <cell r="A1" t="str">
            <v>GIÁ TRỊ PHỤ LỤC 13 - HĐ 37/2018/HĐ/OIC-SEAREE ký ngày 07/02/2018</v>
          </cell>
        </row>
      </sheetData>
      <sheetData sheetId="1228">
        <row r="1">
          <cell r="A1" t="str">
            <v>GIÁ TRỊ PHỤ LỤC 13 - HĐ 37/2018/HĐ/OIC-SEAREE ký ngày 07/02/2018</v>
          </cell>
        </row>
      </sheetData>
      <sheetData sheetId="1229">
        <row r="1">
          <cell r="A1" t="str">
            <v>GIÁ TRỊ PHỤ LỤC 13 - HĐ 37/2018/HĐ/OIC-SEAREE ký ngày 07/02/2018</v>
          </cell>
        </row>
      </sheetData>
      <sheetData sheetId="1230">
        <row r="1">
          <cell r="A1" t="str">
            <v>GIÁ TRỊ PHỤ LỤC 13 - HĐ 37/2018/HĐ/OIC-SEAREE ký ngày 07/02/2018</v>
          </cell>
        </row>
      </sheetData>
      <sheetData sheetId="1231">
        <row r="1">
          <cell r="A1" t="str">
            <v>GIÁ TRỊ PHỤ LỤC 13 - HĐ 37/2018/HĐ/OIC-SEAREE ký ngày 07/02/2018</v>
          </cell>
        </row>
      </sheetData>
      <sheetData sheetId="1232">
        <row r="1">
          <cell r="A1" t="str">
            <v>GIÁ TRỊ PHỤ LỤC 13 - HĐ 37/2018/HĐ/OIC-SEAREE ký ngày 07/02/2018</v>
          </cell>
        </row>
      </sheetData>
      <sheetData sheetId="1233">
        <row r="1">
          <cell r="A1" t="str">
            <v>GIÁ TRỊ PHỤ LỤC 13 - HĐ 37/2018/HĐ/OIC-SEAREE ký ngày 07/02/2018</v>
          </cell>
        </row>
      </sheetData>
      <sheetData sheetId="1234">
        <row r="1">
          <cell r="A1" t="str">
            <v>GIÁ TRỊ PHỤ LỤC 13 - HĐ 37/2018/HĐ/OIC-SEAREE ký ngày 07/02/2018</v>
          </cell>
        </row>
      </sheetData>
      <sheetData sheetId="1235"/>
      <sheetData sheetId="1236">
        <row r="1">
          <cell r="A1" t="str">
            <v>GIÁ TRỊ PHỤ LỤC 13 - HĐ 37/2018/HĐ/OIC-SEAREE ký ngày 07/02/2018</v>
          </cell>
        </row>
      </sheetData>
      <sheetData sheetId="1237">
        <row r="1">
          <cell r="A1" t="str">
            <v>GIÁ TRỊ PHỤ LỤC 13 - HĐ 37/2018/HĐ/OIC-SEAREE ký ngày 07/02/2018</v>
          </cell>
        </row>
      </sheetData>
      <sheetData sheetId="1238">
        <row r="1">
          <cell r="A1" t="str">
            <v>GIÁ TRỊ PHỤ LỤC 13 - HĐ 37/2018/HĐ/OIC-SEAREE ký ngày 07/02/2018</v>
          </cell>
        </row>
      </sheetData>
      <sheetData sheetId="1239">
        <row r="1">
          <cell r="A1" t="str">
            <v>GIÁ TRỊ PHỤ LỤC 13 - HĐ 37/2018/HĐ/OIC-SEAREE ký ngày 07/02/2018</v>
          </cell>
        </row>
      </sheetData>
      <sheetData sheetId="1240">
        <row r="1">
          <cell r="A1" t="str">
            <v>GIÁ TRỊ PHỤ LỤC 13 - HĐ 37/2018/HĐ/OIC-SEAREE ký ngày 07/02/2018</v>
          </cell>
        </row>
      </sheetData>
      <sheetData sheetId="1241">
        <row r="1">
          <cell r="A1" t="str">
            <v>GIÁ TRỊ PHỤ LỤC 13 - HĐ 37/2018/HĐ/OIC-SEAREE ký ngày 07/02/2018</v>
          </cell>
        </row>
      </sheetData>
      <sheetData sheetId="1242">
        <row r="1">
          <cell r="A1" t="str">
            <v>GIÁ TRỊ PHỤ LỤC 13 - HĐ 37/2018/HĐ/OIC-SEAREE ký ngày 07/02/2018</v>
          </cell>
        </row>
      </sheetData>
      <sheetData sheetId="1243">
        <row r="1">
          <cell r="A1" t="str">
            <v>GIÁ TRỊ PHỤ LỤC 13 - HĐ 37/2018/HĐ/OIC-SEAREE ký ngày 07/02/2018</v>
          </cell>
        </row>
      </sheetData>
      <sheetData sheetId="1244">
        <row r="1">
          <cell r="A1" t="str">
            <v>GIÁ TRỊ PHỤ LỤC 13 - HĐ 37/2018/HĐ/OIC-SEAREE ký ngày 07/02/2018</v>
          </cell>
        </row>
      </sheetData>
      <sheetData sheetId="1245">
        <row r="1">
          <cell r="A1" t="str">
            <v>GIÁ TRỊ PHỤ LỤC 13 - HĐ 37/2018/HĐ/OIC-SEAREE ký ngày 07/02/2018</v>
          </cell>
        </row>
      </sheetData>
      <sheetData sheetId="1246">
        <row r="1">
          <cell r="A1" t="str">
            <v>GIÁ TRỊ PHỤ LỤC 13 - HĐ 37/2018/HĐ/OIC-SEAREE ký ngày 07/02/2018</v>
          </cell>
        </row>
      </sheetData>
      <sheetData sheetId="1247">
        <row r="1">
          <cell r="A1" t="str">
            <v>GIÁ TRỊ PHỤ LỤC 13 - HĐ 37/2018/HĐ/OIC-SEAREE ký ngày 07/02/2018</v>
          </cell>
        </row>
      </sheetData>
      <sheetData sheetId="1248">
        <row r="1">
          <cell r="A1" t="str">
            <v>GIÁ TRỊ PHỤ LỤC 13 - HĐ 37/2018/HĐ/OIC-SEAREE ký ngày 07/02/2018</v>
          </cell>
        </row>
      </sheetData>
      <sheetData sheetId="1249">
        <row r="1">
          <cell r="A1" t="str">
            <v>GIÁ TRỊ PHỤ LỤC 13 - HĐ 37/2018/HĐ/OIC-SEAREE ký ngày 07/02/2018</v>
          </cell>
        </row>
      </sheetData>
      <sheetData sheetId="1250">
        <row r="1">
          <cell r="A1" t="str">
            <v>GIÁ TRỊ PHỤ LỤC 13 - HĐ 37/2018/HĐ/OIC-SEAREE ký ngày 07/02/2018</v>
          </cell>
        </row>
      </sheetData>
      <sheetData sheetId="1251">
        <row r="1">
          <cell r="A1" t="str">
            <v>GIÁ TRỊ PHỤ LỤC 13 - HĐ 37/2018/HĐ/OIC-SEAREE ký ngày 07/02/2018</v>
          </cell>
        </row>
      </sheetData>
      <sheetData sheetId="1252">
        <row r="1">
          <cell r="A1" t="str">
            <v>GIÁ TRỊ PHỤ LỤC 13 - HĐ 37/2018/HĐ/OIC-SEAREE ký ngày 07/02/2018</v>
          </cell>
        </row>
      </sheetData>
      <sheetData sheetId="1253">
        <row r="1">
          <cell r="A1" t="str">
            <v>GIÁ TRỊ PHỤ LỤC 13 - HĐ 37/2018/HĐ/OIC-SEAREE ký ngày 07/02/2018</v>
          </cell>
        </row>
      </sheetData>
      <sheetData sheetId="1254">
        <row r="1">
          <cell r="A1" t="str">
            <v>GIÁ TRỊ PHỤ LỤC 13 - HĐ 37/2018/HĐ/OIC-SEAREE ký ngày 07/02/2018</v>
          </cell>
        </row>
      </sheetData>
      <sheetData sheetId="1255">
        <row r="1">
          <cell r="A1" t="str">
            <v>GIÁ TRỊ PHỤ LỤC 13 - HĐ 37/2018/HĐ/OIC-SEAREE ký ngày 07/02/2018</v>
          </cell>
        </row>
      </sheetData>
      <sheetData sheetId="1256">
        <row r="1">
          <cell r="A1" t="str">
            <v>GIÁ TRỊ PHỤ LỤC 13 - HĐ 37/2018/HĐ/OIC-SEAREE ký ngày 07/02/2018</v>
          </cell>
        </row>
      </sheetData>
      <sheetData sheetId="1257">
        <row r="1">
          <cell r="A1" t="str">
            <v>GIÁ TRỊ PHỤ LỤC 13 - HĐ 37/2018/HĐ/OIC-SEAREE ký ngày 07/02/2018</v>
          </cell>
        </row>
      </sheetData>
      <sheetData sheetId="1258">
        <row r="1">
          <cell r="A1" t="str">
            <v>GIÁ TRỊ PHỤ LỤC 13 - HĐ 37/2018/HĐ/OIC-SEAREE ký ngày 07/02/2018</v>
          </cell>
        </row>
      </sheetData>
      <sheetData sheetId="1259">
        <row r="1">
          <cell r="A1" t="str">
            <v>GIÁ TRỊ PHỤ LỤC 13 - HĐ 37/2018/HĐ/OIC-SEAREE ký ngày 07/02/2018</v>
          </cell>
        </row>
      </sheetData>
      <sheetData sheetId="1260">
        <row r="1">
          <cell r="A1" t="str">
            <v>GIÁ TRỊ PHỤ LỤC 13 - HĐ 37/2018/HĐ/OIC-SEAREE ký ngày 07/02/2018</v>
          </cell>
        </row>
      </sheetData>
      <sheetData sheetId="1261">
        <row r="1">
          <cell r="A1" t="str">
            <v>GIÁ TRỊ PHỤ LỤC 13 - HĐ 37/2018/HĐ/OIC-SEAREE ký ngày 07/02/2018</v>
          </cell>
        </row>
      </sheetData>
      <sheetData sheetId="1262">
        <row r="1">
          <cell r="A1" t="str">
            <v>GIÁ TRỊ PHỤ LỤC 13 - HĐ 37/2018/HĐ/OIC-SEAREE ký ngày 07/02/2018</v>
          </cell>
        </row>
      </sheetData>
      <sheetData sheetId="1263">
        <row r="1">
          <cell r="A1" t="str">
            <v>GIÁ TRỊ PHỤ LỤC 13 - HĐ 37/2018/HĐ/OIC-SEAREE ký ngày 07/02/2018</v>
          </cell>
        </row>
      </sheetData>
      <sheetData sheetId="1264">
        <row r="1">
          <cell r="A1" t="str">
            <v>GIÁ TRỊ PHỤ LỤC 13 - HĐ 37/2018/HĐ/OIC-SEAREE ký ngày 07/02/2018</v>
          </cell>
        </row>
      </sheetData>
      <sheetData sheetId="1265">
        <row r="1">
          <cell r="A1" t="str">
            <v>GIÁ TRỊ PHỤ LỤC 13 - HĐ 37/2018/HĐ/OIC-SEAREE ký ngày 07/02/2018</v>
          </cell>
        </row>
      </sheetData>
      <sheetData sheetId="1266">
        <row r="1">
          <cell r="A1" t="str">
            <v>GIÁ TRỊ PHỤ LỤC 13 - HĐ 37/2018/HĐ/OIC-SEAREE ký ngày 07/02/2018</v>
          </cell>
        </row>
      </sheetData>
      <sheetData sheetId="1267">
        <row r="1">
          <cell r="A1" t="str">
            <v>GIÁ TRỊ PHỤ LỤC 13 - HĐ 37/2018/HĐ/OIC-SEAREE ký ngày 07/02/2018</v>
          </cell>
        </row>
      </sheetData>
      <sheetData sheetId="1268">
        <row r="1">
          <cell r="A1" t="str">
            <v>GIÁ TRỊ PHỤ LỤC 13 - HĐ 37/2018/HĐ/OIC-SEAREE ký ngày 07/02/2018</v>
          </cell>
        </row>
      </sheetData>
      <sheetData sheetId="1269">
        <row r="1">
          <cell r="A1" t="str">
            <v>GIÁ TRỊ PHỤ LỤC 13 - HĐ 37/2018/HĐ/OIC-SEAREE ký ngày 07/02/2018</v>
          </cell>
        </row>
      </sheetData>
      <sheetData sheetId="1270">
        <row r="1">
          <cell r="A1" t="str">
            <v>GIÁ TRỊ PHỤ LỤC 13 - HĐ 37/2018/HĐ/OIC-SEAREE ký ngày 07/02/2018</v>
          </cell>
        </row>
      </sheetData>
      <sheetData sheetId="1271">
        <row r="1">
          <cell r="A1" t="str">
            <v>GIÁ TRỊ PHỤ LỤC 13 - HĐ 37/2018/HĐ/OIC-SEAREE ký ngày 07/02/2018</v>
          </cell>
        </row>
      </sheetData>
      <sheetData sheetId="1272">
        <row r="1">
          <cell r="A1" t="str">
            <v>GIÁ TRỊ PHỤ LỤC 13 - HĐ 37/2018/HĐ/OIC-SEAREE ký ngày 07/02/2018</v>
          </cell>
        </row>
      </sheetData>
      <sheetData sheetId="1273">
        <row r="1">
          <cell r="A1" t="str">
            <v>GIÁ TRỊ PHỤ LỤC 13 - HĐ 37/2018/HĐ/OIC-SEAREE ký ngày 07/02/2018</v>
          </cell>
        </row>
      </sheetData>
      <sheetData sheetId="1274">
        <row r="1">
          <cell r="A1" t="str">
            <v>GIÁ TRỊ PHỤ LỤC 13 - HĐ 37/2018/HĐ/OIC-SEAREE ký ngày 07/02/2018</v>
          </cell>
        </row>
      </sheetData>
      <sheetData sheetId="1275">
        <row r="1">
          <cell r="A1" t="str">
            <v>GIÁ TRỊ PHỤ LỤC 13 - HĐ 37/2018/HĐ/OIC-SEAREE ký ngày 07/02/2018</v>
          </cell>
        </row>
      </sheetData>
      <sheetData sheetId="1276">
        <row r="1">
          <cell r="A1" t="str">
            <v>GIÁ TRỊ PHỤ LỤC 13 - HĐ 37/2018/HĐ/OIC-SEAREE ký ngày 07/02/2018</v>
          </cell>
        </row>
      </sheetData>
      <sheetData sheetId="1277">
        <row r="1">
          <cell r="A1" t="str">
            <v>GIÁ TRỊ PHỤ LỤC 13 - HĐ 37/2018/HĐ/OIC-SEAREE ký ngày 07/02/2018</v>
          </cell>
        </row>
      </sheetData>
      <sheetData sheetId="1278">
        <row r="1">
          <cell r="A1" t="str">
            <v>GIÁ TRỊ PHỤ LỤC 13 - HĐ 37/2018/HĐ/OIC-SEAREE ký ngày 07/02/2018</v>
          </cell>
        </row>
      </sheetData>
      <sheetData sheetId="1279">
        <row r="1">
          <cell r="A1" t="str">
            <v>GIÁ TRỊ PHỤ LỤC 13 - HĐ 37/2018/HĐ/OIC-SEAREE ký ngày 07/02/2018</v>
          </cell>
        </row>
      </sheetData>
      <sheetData sheetId="1280">
        <row r="1">
          <cell r="A1" t="str">
            <v>GIÁ TRỊ PHỤ LỤC 13 - HĐ 37/2018/HĐ/OIC-SEAREE ký ngày 07/02/2018</v>
          </cell>
        </row>
      </sheetData>
      <sheetData sheetId="1281">
        <row r="1">
          <cell r="A1" t="str">
            <v>GIÁ TRỊ PHỤ LỤC 13 - HĐ 37/2018/HĐ/OIC-SEAREE ký ngày 07/02/2018</v>
          </cell>
        </row>
      </sheetData>
      <sheetData sheetId="1282">
        <row r="1">
          <cell r="A1" t="str">
            <v>GIÁ TRỊ PHỤ LỤC 13 - HĐ 37/2018/HĐ/OIC-SEAREE ký ngày 07/02/2018</v>
          </cell>
        </row>
      </sheetData>
      <sheetData sheetId="1283">
        <row r="1">
          <cell r="A1" t="str">
            <v>GIÁ TRỊ PHỤ LỤC 13 - HĐ 37/2018/HĐ/OIC-SEAREE ký ngày 07/02/2018</v>
          </cell>
        </row>
      </sheetData>
      <sheetData sheetId="1284">
        <row r="1">
          <cell r="A1" t="str">
            <v>GIÁ TRỊ PHỤ LỤC 13 - HĐ 37/2018/HĐ/OIC-SEAREE ký ngày 07/02/2018</v>
          </cell>
        </row>
      </sheetData>
      <sheetData sheetId="1285">
        <row r="1">
          <cell r="A1" t="str">
            <v>GIÁ TRỊ PHỤ LỤC 13 - HĐ 37/2018/HĐ/OIC-SEAREE ký ngày 07/02/2018</v>
          </cell>
        </row>
      </sheetData>
      <sheetData sheetId="1286">
        <row r="1">
          <cell r="A1" t="str">
            <v>GIÁ TRỊ PHỤ LỤC 13 - HĐ 37/2018/HĐ/OIC-SEAREE ký ngày 07/02/2018</v>
          </cell>
        </row>
      </sheetData>
      <sheetData sheetId="1287">
        <row r="1">
          <cell r="A1" t="str">
            <v>GIÁ TRỊ PHỤ LỤC 13 - HĐ 37/2018/HĐ/OIC-SEAREE ký ngày 07/02/2018</v>
          </cell>
        </row>
      </sheetData>
      <sheetData sheetId="1288">
        <row r="1">
          <cell r="A1" t="str">
            <v>GIÁ TRỊ PHỤ LỤC 13 - HĐ 37/2018/HĐ/OIC-SEAREE ký ngày 07/02/2018</v>
          </cell>
        </row>
      </sheetData>
      <sheetData sheetId="1289">
        <row r="1">
          <cell r="A1" t="str">
            <v>GIÁ TRỊ PHỤ LỤC 13 - HĐ 37/2018/HĐ/OIC-SEAREE ký ngày 07/02/2018</v>
          </cell>
        </row>
      </sheetData>
      <sheetData sheetId="1290">
        <row r="1">
          <cell r="A1" t="str">
            <v>GIÁ TRỊ PHỤ LỤC 13 - HĐ 37/2018/HĐ/OIC-SEAREE ký ngày 07/02/2018</v>
          </cell>
        </row>
      </sheetData>
      <sheetData sheetId="1291">
        <row r="1">
          <cell r="A1" t="str">
            <v>GIÁ TRỊ PHỤ LỤC 13 - HĐ 37/2018/HĐ/OIC-SEAREE ký ngày 07/02/2018</v>
          </cell>
        </row>
      </sheetData>
      <sheetData sheetId="1292">
        <row r="1">
          <cell r="A1" t="str">
            <v>GIÁ TRỊ PHỤ LỤC 13 - HĐ 37/2018/HĐ/OIC-SEAREE ký ngày 07/02/2018</v>
          </cell>
        </row>
      </sheetData>
      <sheetData sheetId="1293">
        <row r="1">
          <cell r="A1" t="str">
            <v>GIÁ TRỊ PHỤ LỤC 13 - HĐ 37/2018/HĐ/OIC-SEAREE ký ngày 07/02/2018</v>
          </cell>
        </row>
      </sheetData>
      <sheetData sheetId="1294">
        <row r="1">
          <cell r="A1" t="str">
            <v>GIÁ TRỊ PHỤ LỤC 13 - HĐ 37/2018/HĐ/OIC-SEAREE ký ngày 07/02/2018</v>
          </cell>
        </row>
      </sheetData>
      <sheetData sheetId="1295">
        <row r="1">
          <cell r="A1" t="str">
            <v>GIÁ TRỊ PHỤ LỤC 13 - HĐ 37/2018/HĐ/OIC-SEAREE ký ngày 07/02/2018</v>
          </cell>
        </row>
      </sheetData>
      <sheetData sheetId="1296">
        <row r="1">
          <cell r="A1" t="str">
            <v>GIÁ TRỊ PHỤ LỤC 13 - HĐ 37/2018/HĐ/OIC-SEAREE ký ngày 07/02/2018</v>
          </cell>
        </row>
      </sheetData>
      <sheetData sheetId="1297">
        <row r="1">
          <cell r="A1" t="str">
            <v>GIÁ TRỊ PHỤ LỤC 13 - HĐ 37/2018/HĐ/OIC-SEAREE ký ngày 07/02/2018</v>
          </cell>
        </row>
      </sheetData>
      <sheetData sheetId="1298">
        <row r="1">
          <cell r="A1" t="str">
            <v>GIÁ TRỊ PHỤ LỤC 13 - HĐ 37/2018/HĐ/OIC-SEAREE ký ngày 07/02/2018</v>
          </cell>
        </row>
      </sheetData>
      <sheetData sheetId="1299">
        <row r="1">
          <cell r="A1" t="str">
            <v>GIÁ TRỊ PHỤ LỤC 13 - HĐ 37/2018/HĐ/OIC-SEAREE ký ngày 07/02/2018</v>
          </cell>
        </row>
      </sheetData>
      <sheetData sheetId="1300">
        <row r="1">
          <cell r="A1" t="str">
            <v>GIÁ TRỊ PHỤ LỤC 13 - HĐ 37/2018/HĐ/OIC-SEAREE ký ngày 07/02/2018</v>
          </cell>
        </row>
      </sheetData>
      <sheetData sheetId="1301">
        <row r="1">
          <cell r="A1" t="str">
            <v>GIÁ TRỊ PHỤ LỤC 13 - HĐ 37/2018/HĐ/OIC-SEAREE ký ngày 07/02/2018</v>
          </cell>
        </row>
      </sheetData>
      <sheetData sheetId="1302">
        <row r="1">
          <cell r="A1" t="str">
            <v>GIÁ TRỊ PHỤ LỤC 13 - HĐ 37/2018/HĐ/OIC-SEAREE ký ngày 07/02/2018</v>
          </cell>
        </row>
      </sheetData>
      <sheetData sheetId="1303">
        <row r="1">
          <cell r="A1" t="str">
            <v>GIÁ TRỊ PHỤ LỤC 13 - HĐ 37/2018/HĐ/OIC-SEAREE ký ngày 07/02/2018</v>
          </cell>
        </row>
      </sheetData>
      <sheetData sheetId="1304">
        <row r="1">
          <cell r="A1" t="str">
            <v>GIÁ TRỊ PHỤ LỤC 13 - HĐ 37/2018/HĐ/OIC-SEAREE ký ngày 07/02/2018</v>
          </cell>
        </row>
      </sheetData>
      <sheetData sheetId="1305">
        <row r="1">
          <cell r="A1" t="str">
            <v>GIÁ TRỊ PHỤ LỤC 13 - HĐ 37/2018/HĐ/OIC-SEAREE ký ngày 07/02/2018</v>
          </cell>
        </row>
      </sheetData>
      <sheetData sheetId="1306">
        <row r="1">
          <cell r="A1" t="str">
            <v>GIÁ TRỊ PHỤ LỤC 13 - HĐ 37/2018/HĐ/OIC-SEAREE ký ngày 07/02/2018</v>
          </cell>
        </row>
      </sheetData>
      <sheetData sheetId="1307">
        <row r="1">
          <cell r="A1" t="str">
            <v>GIÁ TRỊ PHỤ LỤC 13 - HĐ 37/2018/HĐ/OIC-SEAREE ký ngày 07/02/2018</v>
          </cell>
        </row>
      </sheetData>
      <sheetData sheetId="1308">
        <row r="1">
          <cell r="A1" t="str">
            <v>GIÁ TRỊ PHỤ LỤC 13 - HĐ 37/2018/HĐ/OIC-SEAREE ký ngày 07/02/2018</v>
          </cell>
        </row>
      </sheetData>
      <sheetData sheetId="1309">
        <row r="1">
          <cell r="A1" t="str">
            <v>GIÁ TRỊ PHỤ LỤC 13 - HĐ 37/2018/HĐ/OIC-SEAREE ký ngày 07/02/2018</v>
          </cell>
        </row>
      </sheetData>
      <sheetData sheetId="1310">
        <row r="1">
          <cell r="A1" t="str">
            <v>GIÁ TRỊ PHỤ LỤC 13 - HĐ 37/2018/HĐ/OIC-SEAREE ký ngày 07/02/2018</v>
          </cell>
        </row>
      </sheetData>
      <sheetData sheetId="1311">
        <row r="1">
          <cell r="A1" t="str">
            <v>GIÁ TRỊ PHỤ LỤC 13 - HĐ 37/2018/HĐ/OIC-SEAREE ký ngày 07/02/2018</v>
          </cell>
        </row>
      </sheetData>
      <sheetData sheetId="1312">
        <row r="1">
          <cell r="A1" t="str">
            <v>GIÁ TRỊ PHỤ LỤC 13 - HĐ 37/2018/HĐ/OIC-SEAREE ký ngày 07/02/2018</v>
          </cell>
        </row>
      </sheetData>
      <sheetData sheetId="1313">
        <row r="1">
          <cell r="A1" t="str">
            <v>GIÁ TRỊ PHỤ LỤC 13 - HĐ 37/2018/HĐ/OIC-SEAREE ký ngày 07/02/2018</v>
          </cell>
        </row>
      </sheetData>
      <sheetData sheetId="1314">
        <row r="1">
          <cell r="A1" t="str">
            <v>GIÁ TRỊ PHỤ LỤC 13 - HĐ 37/2018/HĐ/OIC-SEAREE ký ngày 07/02/2018</v>
          </cell>
        </row>
      </sheetData>
      <sheetData sheetId="1315">
        <row r="1">
          <cell r="A1" t="str">
            <v>GIÁ TRỊ PHỤ LỤC 13 - HĐ 37/2018/HĐ/OIC-SEAREE ký ngày 07/02/2018</v>
          </cell>
        </row>
      </sheetData>
      <sheetData sheetId="1316">
        <row r="1">
          <cell r="A1" t="str">
            <v>GIÁ TRỊ PHỤ LỤC 13 - HĐ 37/2018/HĐ/OIC-SEAREE ký ngày 07/02/2018</v>
          </cell>
        </row>
      </sheetData>
      <sheetData sheetId="1317">
        <row r="1">
          <cell r="A1" t="str">
            <v>GIÁ TRỊ PHỤ LỤC 13 - HĐ 37/2018/HĐ/OIC-SEAREE ký ngày 07/02/2018</v>
          </cell>
        </row>
      </sheetData>
      <sheetData sheetId="1318">
        <row r="1">
          <cell r="A1" t="str">
            <v>GIÁ TRỊ PHỤ LỤC 13 - HĐ 37/2018/HĐ/OIC-SEAREE ký ngày 07/02/2018</v>
          </cell>
        </row>
      </sheetData>
      <sheetData sheetId="1319">
        <row r="1">
          <cell r="A1" t="str">
            <v>GIÁ TRỊ PHỤ LỤC 13 - HĐ 37/2018/HĐ/OIC-SEAREE ký ngày 07/02/2018</v>
          </cell>
        </row>
      </sheetData>
      <sheetData sheetId="1320">
        <row r="1">
          <cell r="A1" t="str">
            <v>GIÁ TRỊ PHỤ LỤC 13 - HĐ 37/2018/HĐ/OIC-SEAREE ký ngày 07/02/2018</v>
          </cell>
        </row>
      </sheetData>
      <sheetData sheetId="1321">
        <row r="1">
          <cell r="A1" t="str">
            <v>GIÁ TRỊ PHỤ LỤC 13 - HĐ 37/2018/HĐ/OIC-SEAREE ký ngày 07/02/2018</v>
          </cell>
        </row>
      </sheetData>
      <sheetData sheetId="1322">
        <row r="1">
          <cell r="A1" t="str">
            <v>GIÁ TRỊ PHỤ LỤC 13 - HĐ 37/2018/HĐ/OIC-SEAREE ký ngày 07/02/2018</v>
          </cell>
        </row>
      </sheetData>
      <sheetData sheetId="1323">
        <row r="1">
          <cell r="A1" t="str">
            <v>GIÁ TRỊ PHỤ LỤC 13 - HĐ 37/2018/HĐ/OIC-SEAREE ký ngày 07/02/2018</v>
          </cell>
        </row>
      </sheetData>
      <sheetData sheetId="1324">
        <row r="1">
          <cell r="A1" t="str">
            <v>GIÁ TRỊ PHỤ LỤC 13 - HĐ 37/2018/HĐ/OIC-SEAREE ký ngày 07/02/2018</v>
          </cell>
        </row>
      </sheetData>
      <sheetData sheetId="1325">
        <row r="1">
          <cell r="A1" t="str">
            <v>GIÁ TRỊ PHỤ LỤC 13 - HĐ 37/2018/HĐ/OIC-SEAREE ký ngày 07/02/2018</v>
          </cell>
        </row>
      </sheetData>
      <sheetData sheetId="1326">
        <row r="1">
          <cell r="A1" t="str">
            <v>GIÁ TRỊ PHỤ LỤC 13 - HĐ 37/2018/HĐ/OIC-SEAREE ký ngày 07/02/2018</v>
          </cell>
        </row>
      </sheetData>
      <sheetData sheetId="1327">
        <row r="1">
          <cell r="A1" t="str">
            <v>GIÁ TRỊ PHỤ LỤC 13 - HĐ 37/2018/HĐ/OIC-SEAREE ký ngày 07/02/2018</v>
          </cell>
        </row>
      </sheetData>
      <sheetData sheetId="1328">
        <row r="1">
          <cell r="A1" t="str">
            <v>GIÁ TRỊ PHỤ LỤC 13 - HĐ 37/2018/HĐ/OIC-SEAREE ký ngày 07/02/2018</v>
          </cell>
        </row>
      </sheetData>
      <sheetData sheetId="1329">
        <row r="1">
          <cell r="A1" t="str">
            <v>GIÁ TRỊ PHỤ LỤC 13 - HĐ 37/2018/HĐ/OIC-SEAREE ký ngày 07/02/2018</v>
          </cell>
        </row>
      </sheetData>
      <sheetData sheetId="1330">
        <row r="1">
          <cell r="A1" t="str">
            <v>GIÁ TRỊ PHỤ LỤC 13 - HĐ 37/2018/HĐ/OIC-SEAREE ký ngày 07/02/2018</v>
          </cell>
        </row>
      </sheetData>
      <sheetData sheetId="1331">
        <row r="1">
          <cell r="A1" t="str">
            <v>GIÁ TRỊ PHỤ LỤC 13 - HĐ 37/2018/HĐ/OIC-SEAREE ký ngày 07/02/2018</v>
          </cell>
        </row>
      </sheetData>
      <sheetData sheetId="1332">
        <row r="1">
          <cell r="A1" t="str">
            <v>GIÁ TRỊ PHỤ LỤC 13 - HĐ 37/2018/HĐ/OIC-SEAREE ký ngày 07/02/2018</v>
          </cell>
        </row>
      </sheetData>
      <sheetData sheetId="1333">
        <row r="1">
          <cell r="A1" t="str">
            <v>GIÁ TRỊ PHỤ LỤC 13 - HĐ 37/2018/HĐ/OIC-SEAREE ký ngày 07/02/2018</v>
          </cell>
        </row>
      </sheetData>
      <sheetData sheetId="1334">
        <row r="1">
          <cell r="A1" t="str">
            <v>GIÁ TRỊ PHỤ LỤC 13 - HĐ 37/2018/HĐ/OIC-SEAREE ký ngày 07/02/2018</v>
          </cell>
        </row>
      </sheetData>
      <sheetData sheetId="1335">
        <row r="1">
          <cell r="A1" t="str">
            <v>GIÁ TRỊ PHỤ LỤC 13 - HĐ 37/2018/HĐ/OIC-SEAREE ký ngày 07/02/2018</v>
          </cell>
        </row>
      </sheetData>
      <sheetData sheetId="1336">
        <row r="1">
          <cell r="A1" t="str">
            <v>GIÁ TRỊ PHỤ LỤC 13 - HĐ 37/2018/HĐ/OIC-SEAREE ký ngày 07/02/2018</v>
          </cell>
        </row>
      </sheetData>
      <sheetData sheetId="1337">
        <row r="1">
          <cell r="A1" t="str">
            <v>GIÁ TRỊ PHỤ LỤC 13 - HĐ 37/2018/HĐ/OIC-SEAREE ký ngày 07/02/2018</v>
          </cell>
        </row>
      </sheetData>
      <sheetData sheetId="1338">
        <row r="1">
          <cell r="A1" t="str">
            <v>GIÁ TRỊ PHỤ LỤC 13 - HĐ 37/2018/HĐ/OIC-SEAREE ký ngày 07/02/2018</v>
          </cell>
        </row>
      </sheetData>
      <sheetData sheetId="1339">
        <row r="1">
          <cell r="A1" t="str">
            <v>GIÁ TRỊ PHỤ LỤC 13 - HĐ 37/2018/HĐ/OIC-SEAREE ký ngày 07/02/2018</v>
          </cell>
        </row>
      </sheetData>
      <sheetData sheetId="1340">
        <row r="1">
          <cell r="A1" t="str">
            <v>GIÁ TRỊ PHỤ LỤC 13 - HĐ 37/2018/HĐ/OIC-SEAREE ký ngày 07/02/2018</v>
          </cell>
        </row>
      </sheetData>
      <sheetData sheetId="1341">
        <row r="1">
          <cell r="A1" t="str">
            <v>GIÁ TRỊ PHỤ LỤC 13 - HĐ 37/2018/HĐ/OIC-SEAREE ký ngày 07/02/2018</v>
          </cell>
        </row>
      </sheetData>
      <sheetData sheetId="1342">
        <row r="1">
          <cell r="A1" t="str">
            <v>GIÁ TRỊ PHỤ LỤC 13 - HĐ 37/2018/HĐ/OIC-SEAREE ký ngày 07/02/2018</v>
          </cell>
        </row>
      </sheetData>
      <sheetData sheetId="1343">
        <row r="1">
          <cell r="A1" t="str">
            <v>GIÁ TRỊ PHỤ LỤC 13 - HĐ 37/2018/HĐ/OIC-SEAREE ký ngày 07/02/2018</v>
          </cell>
        </row>
      </sheetData>
      <sheetData sheetId="1344">
        <row r="1">
          <cell r="A1" t="str">
            <v>GIÁ TRỊ PHỤ LỤC 13 - HĐ 37/2018/HĐ/OIC-SEAREE ký ngày 07/02/2018</v>
          </cell>
        </row>
      </sheetData>
      <sheetData sheetId="1345">
        <row r="1">
          <cell r="A1" t="str">
            <v>GIÁ TRỊ PHỤ LỤC 13 - HĐ 37/2018/HĐ/OIC-SEAREE ký ngày 07/02/2018</v>
          </cell>
        </row>
      </sheetData>
      <sheetData sheetId="1346">
        <row r="1">
          <cell r="A1" t="str">
            <v>GIÁ TRỊ PHỤ LỤC 13 - HĐ 37/2018/HĐ/OIC-SEAREE ký ngày 07/02/2018</v>
          </cell>
        </row>
      </sheetData>
      <sheetData sheetId="1347">
        <row r="1">
          <cell r="A1" t="str">
            <v>GIÁ TRỊ PHỤ LỤC 13 - HĐ 37/2018/HĐ/OIC-SEAREE ký ngày 07/02/2018</v>
          </cell>
        </row>
      </sheetData>
      <sheetData sheetId="1348">
        <row r="1">
          <cell r="A1" t="str">
            <v>GIÁ TRỊ PHỤ LỤC 13 - HĐ 37/2018/HĐ/OIC-SEAREE ký ngày 07/02/2018</v>
          </cell>
        </row>
      </sheetData>
      <sheetData sheetId="1349">
        <row r="1">
          <cell r="A1" t="str">
            <v>GIÁ TRỊ PHỤ LỤC 13 - HĐ 37/2018/HĐ/OIC-SEAREE ký ngày 07/02/2018</v>
          </cell>
        </row>
      </sheetData>
      <sheetData sheetId="1350">
        <row r="1">
          <cell r="A1" t="str">
            <v>GIÁ TRỊ PHỤ LỤC 13 - HĐ 37/2018/HĐ/OIC-SEAREE ký ngày 07/02/2018</v>
          </cell>
        </row>
      </sheetData>
      <sheetData sheetId="1351">
        <row r="1">
          <cell r="A1" t="str">
            <v>GIÁ TRỊ PHỤ LỤC 13 - HĐ 37/2018/HĐ/OIC-SEAREE ký ngày 07/02/2018</v>
          </cell>
        </row>
      </sheetData>
      <sheetData sheetId="1352">
        <row r="1">
          <cell r="A1" t="str">
            <v>GIÁ TRỊ PHỤ LỤC 13 - HĐ 37/2018/HĐ/OIC-SEAREE ký ngày 07/02/2018</v>
          </cell>
        </row>
      </sheetData>
      <sheetData sheetId="1353">
        <row r="1">
          <cell r="A1" t="str">
            <v>GIÁ TRỊ PHỤ LỤC 13 - HĐ 37/2018/HĐ/OIC-SEAREE ký ngày 07/02/2018</v>
          </cell>
        </row>
      </sheetData>
      <sheetData sheetId="1354">
        <row r="1">
          <cell r="A1" t="str">
            <v>GIÁ TRỊ PHỤ LỤC 13 - HĐ 37/2018/HĐ/OIC-SEAREE ký ngày 07/02/2018</v>
          </cell>
        </row>
      </sheetData>
      <sheetData sheetId="1355">
        <row r="1">
          <cell r="A1" t="str">
            <v>GIÁ TRỊ PHỤ LỤC 13 - HĐ 37/2018/HĐ/OIC-SEAREE ký ngày 07/02/2018</v>
          </cell>
        </row>
      </sheetData>
      <sheetData sheetId="1356">
        <row r="1">
          <cell r="A1" t="str">
            <v>GIÁ TRỊ PHỤ LỤC 13 - HĐ 37/2018/HĐ/OIC-SEAREE ký ngày 07/02/2018</v>
          </cell>
        </row>
      </sheetData>
      <sheetData sheetId="1357">
        <row r="1">
          <cell r="A1" t="str">
            <v>GIÁ TRỊ PHỤ LỤC 13 - HĐ 37/2018/HĐ/OIC-SEAREE ký ngày 07/02/2018</v>
          </cell>
        </row>
      </sheetData>
      <sheetData sheetId="1358">
        <row r="1">
          <cell r="A1" t="str">
            <v>GIÁ TRỊ PHỤ LỤC 13 - HĐ 37/2018/HĐ/OIC-SEAREE ký ngày 07/02/2018</v>
          </cell>
        </row>
      </sheetData>
      <sheetData sheetId="1359">
        <row r="1">
          <cell r="A1" t="str">
            <v>GIÁ TRỊ PHỤ LỤC 13 - HĐ 37/2018/HĐ/OIC-SEAREE ký ngày 07/02/2018</v>
          </cell>
        </row>
      </sheetData>
      <sheetData sheetId="1360">
        <row r="1">
          <cell r="A1" t="str">
            <v>GIÁ TRỊ PHỤ LỤC 13 - HĐ 37/2018/HĐ/OIC-SEAREE ký ngày 07/02/2018</v>
          </cell>
        </row>
      </sheetData>
      <sheetData sheetId="1361">
        <row r="1">
          <cell r="A1" t="str">
            <v>GIÁ TRỊ PHỤ LỤC 13 - HĐ 37/2018/HĐ/OIC-SEAREE ký ngày 07/02/2018</v>
          </cell>
        </row>
      </sheetData>
      <sheetData sheetId="1362">
        <row r="1">
          <cell r="A1" t="str">
            <v>GIÁ TRỊ PHỤ LỤC 13 - HĐ 37/2018/HĐ/OIC-SEAREE ký ngày 07/02/2018</v>
          </cell>
        </row>
      </sheetData>
      <sheetData sheetId="1363">
        <row r="1">
          <cell r="A1" t="str">
            <v>GIÁ TRỊ PHỤ LỤC 13 - HĐ 37/2018/HĐ/OIC-SEAREE ký ngày 07/02/2018</v>
          </cell>
        </row>
      </sheetData>
      <sheetData sheetId="1364">
        <row r="1">
          <cell r="A1" t="str">
            <v>GIÁ TRỊ PHỤ LỤC 13 - HĐ 37/2018/HĐ/OIC-SEAREE ký ngày 07/02/2018</v>
          </cell>
        </row>
      </sheetData>
      <sheetData sheetId="1365">
        <row r="1">
          <cell r="A1" t="str">
            <v>GIÁ TRỊ PHỤ LỤC 13 - HĐ 37/2018/HĐ/OIC-SEAREE ký ngày 07/02/2018</v>
          </cell>
        </row>
      </sheetData>
      <sheetData sheetId="1366">
        <row r="1">
          <cell r="A1" t="str">
            <v>GIÁ TRỊ PHỤ LỤC 13 - HĐ 37/2018/HĐ/OIC-SEAREE ký ngày 07/02/2018</v>
          </cell>
        </row>
      </sheetData>
      <sheetData sheetId="1367">
        <row r="1">
          <cell r="A1" t="str">
            <v>GIÁ TRỊ PHỤ LỤC 13 - HĐ 37/2018/HĐ/OIC-SEAREE ký ngày 07/02/2018</v>
          </cell>
        </row>
      </sheetData>
      <sheetData sheetId="1368">
        <row r="1">
          <cell r="A1" t="str">
            <v>GIÁ TRỊ PHỤ LỤC 13 - HĐ 37/2018/HĐ/OIC-SEAREE ký ngày 07/02/2018</v>
          </cell>
        </row>
      </sheetData>
      <sheetData sheetId="1369">
        <row r="1">
          <cell r="A1" t="str">
            <v>GIÁ TRỊ PHỤ LỤC 13 - HĐ 37/2018/HĐ/OIC-SEAREE ký ngày 07/02/2018</v>
          </cell>
        </row>
      </sheetData>
      <sheetData sheetId="1370">
        <row r="1">
          <cell r="A1" t="str">
            <v>GIÁ TRỊ PHỤ LỤC 13 - HĐ 37/2018/HĐ/OIC-SEAREE ký ngày 07/02/2018</v>
          </cell>
        </row>
      </sheetData>
      <sheetData sheetId="1371">
        <row r="1">
          <cell r="A1" t="str">
            <v>GIÁ TRỊ PHỤ LỤC 13 - HĐ 37/2018/HĐ/OIC-SEAREE ký ngày 07/02/2018</v>
          </cell>
        </row>
      </sheetData>
      <sheetData sheetId="1372">
        <row r="1">
          <cell r="A1" t="str">
            <v>GIÁ TRỊ PHỤ LỤC 13 - HĐ 37/2018/HĐ/OIC-SEAREE ký ngày 07/02/2018</v>
          </cell>
        </row>
      </sheetData>
      <sheetData sheetId="1373">
        <row r="1">
          <cell r="A1" t="str">
            <v>GIÁ TRỊ PHỤ LỤC 13 - HĐ 37/2018/HĐ/OIC-SEAREE ký ngày 07/02/2018</v>
          </cell>
        </row>
      </sheetData>
      <sheetData sheetId="1374">
        <row r="1">
          <cell r="A1" t="str">
            <v>GIÁ TRỊ PHỤ LỤC 13 - HĐ 37/2018/HĐ/OIC-SEAREE ký ngày 07/02/2018</v>
          </cell>
        </row>
      </sheetData>
      <sheetData sheetId="1375">
        <row r="1">
          <cell r="A1" t="str">
            <v>GIÁ TRỊ PHỤ LỤC 13 - HĐ 37/2018/HĐ/OIC-SEAREE ký ngày 07/02/2018</v>
          </cell>
        </row>
      </sheetData>
      <sheetData sheetId="1376">
        <row r="1">
          <cell r="A1" t="str">
            <v>GIÁ TRỊ PHỤ LỤC 13 - HĐ 37/2018/HĐ/OIC-SEAREE ký ngày 07/02/2018</v>
          </cell>
        </row>
      </sheetData>
      <sheetData sheetId="1377">
        <row r="1">
          <cell r="A1" t="str">
            <v>GIÁ TRỊ PHỤ LỤC 13 - HĐ 37/2018/HĐ/OIC-SEAREE ký ngày 07/02/2018</v>
          </cell>
        </row>
      </sheetData>
      <sheetData sheetId="1378">
        <row r="1">
          <cell r="A1" t="str">
            <v>GIÁ TRỊ PHỤ LỤC 13 - HĐ 37/2018/HĐ/OIC-SEAREE ký ngày 07/02/2018</v>
          </cell>
        </row>
      </sheetData>
      <sheetData sheetId="1379">
        <row r="1">
          <cell r="A1" t="str">
            <v>GIÁ TRỊ PHỤ LỤC 13 - HĐ 37/2018/HĐ/OIC-SEAREE ký ngày 07/02/2018</v>
          </cell>
        </row>
      </sheetData>
      <sheetData sheetId="1380">
        <row r="1">
          <cell r="A1" t="str">
            <v>GIÁ TRỊ PHỤ LỤC 13 - HĐ 37/2018/HĐ/OIC-SEAREE ký ngày 07/02/2018</v>
          </cell>
        </row>
      </sheetData>
      <sheetData sheetId="1381">
        <row r="1">
          <cell r="A1" t="str">
            <v>GIÁ TRỊ PHỤ LỤC 13 - HĐ 37/2018/HĐ/OIC-SEAREE ký ngày 07/02/2018</v>
          </cell>
        </row>
      </sheetData>
      <sheetData sheetId="1382">
        <row r="1">
          <cell r="A1" t="str">
            <v>GIÁ TRỊ PHỤ LỤC 13 - HĐ 37/2018/HĐ/OIC-SEAREE ký ngày 07/02/2018</v>
          </cell>
        </row>
      </sheetData>
      <sheetData sheetId="1383">
        <row r="1">
          <cell r="A1" t="str">
            <v>GIÁ TRỊ PHỤ LỤC 13 - HĐ 37/2018/HĐ/OIC-SEAREE ký ngày 07/02/2018</v>
          </cell>
        </row>
      </sheetData>
      <sheetData sheetId="1384">
        <row r="1">
          <cell r="A1" t="str">
            <v>GIÁ TRỊ PHỤ LỤC 13 - HĐ 37/2018/HĐ/OIC-SEAREE ký ngày 07/02/2018</v>
          </cell>
        </row>
      </sheetData>
      <sheetData sheetId="1385">
        <row r="1">
          <cell r="A1" t="str">
            <v>GIÁ TRỊ PHỤ LỤC 13 - HĐ 37/2018/HĐ/OIC-SEAREE ký ngày 07/02/2018</v>
          </cell>
        </row>
      </sheetData>
      <sheetData sheetId="1386">
        <row r="1">
          <cell r="A1" t="str">
            <v>GIÁ TRỊ PHỤ LỤC 13 - HĐ 37/2018/HĐ/OIC-SEAREE ký ngày 07/02/2018</v>
          </cell>
        </row>
      </sheetData>
      <sheetData sheetId="1387">
        <row r="1">
          <cell r="A1" t="str">
            <v>GIÁ TRỊ PHỤ LỤC 13 - HĐ 37/2018/HĐ/OIC-SEAREE ký ngày 07/02/2018</v>
          </cell>
        </row>
      </sheetData>
      <sheetData sheetId="1388">
        <row r="1">
          <cell r="A1" t="str">
            <v>GIÁ TRỊ PHỤ LỤC 13 - HĐ 37/2018/HĐ/OIC-SEAREE ký ngày 07/02/2018</v>
          </cell>
        </row>
      </sheetData>
      <sheetData sheetId="1389">
        <row r="1">
          <cell r="A1" t="str">
            <v>GIÁ TRỊ PHỤ LỤC 13 - HĐ 37/2018/HĐ/OIC-SEAREE ký ngày 07/02/2018</v>
          </cell>
        </row>
      </sheetData>
      <sheetData sheetId="1390">
        <row r="1">
          <cell r="A1" t="str">
            <v>GIÁ TRỊ PHỤ LỤC 13 - HĐ 37/2018/HĐ/OIC-SEAREE ký ngày 07/02/2018</v>
          </cell>
        </row>
      </sheetData>
      <sheetData sheetId="1391">
        <row r="1">
          <cell r="A1" t="str">
            <v>GIÁ TRỊ PHỤ LỤC 13 - HĐ 37/2018/HĐ/OIC-SEAREE ký ngày 07/02/2018</v>
          </cell>
        </row>
      </sheetData>
      <sheetData sheetId="1392">
        <row r="1">
          <cell r="A1" t="str">
            <v>GIÁ TRỊ PHỤ LỤC 13 - HĐ 37/2018/HĐ/OIC-SEAREE ký ngày 07/02/2018</v>
          </cell>
        </row>
      </sheetData>
      <sheetData sheetId="1393">
        <row r="1">
          <cell r="A1" t="str">
            <v>GIÁ TRỊ PHỤ LỤC 13 - HĐ 37/2018/HĐ/OIC-SEAREE ký ngày 07/02/2018</v>
          </cell>
        </row>
      </sheetData>
      <sheetData sheetId="1394">
        <row r="1">
          <cell r="A1" t="str">
            <v>GIÁ TRỊ PHỤ LỤC 13 - HĐ 37/2018/HĐ/OIC-SEAREE ký ngày 07/02/2018</v>
          </cell>
        </row>
      </sheetData>
      <sheetData sheetId="1395">
        <row r="1">
          <cell r="A1" t="str">
            <v>GIÁ TRỊ PHỤ LỤC 13 - HĐ 37/2018/HĐ/OIC-SEAREE ký ngày 07/02/2018</v>
          </cell>
        </row>
      </sheetData>
      <sheetData sheetId="1396">
        <row r="1">
          <cell r="A1" t="str">
            <v>GIÁ TRỊ PHỤ LỤC 13 - HĐ 37/2018/HĐ/OIC-SEAREE ký ngày 07/02/2018</v>
          </cell>
        </row>
      </sheetData>
      <sheetData sheetId="1397">
        <row r="1">
          <cell r="A1" t="str">
            <v>GIÁ TRỊ PHỤ LỤC 13 - HĐ 37/2018/HĐ/OIC-SEAREE ký ngày 07/02/2018</v>
          </cell>
        </row>
      </sheetData>
      <sheetData sheetId="1398">
        <row r="1">
          <cell r="A1" t="str">
            <v>GIÁ TRỊ PHỤ LỤC 13 - HĐ 37/2018/HĐ/OIC-SEAREE ký ngày 07/02/2018</v>
          </cell>
        </row>
      </sheetData>
      <sheetData sheetId="1399" refreshError="1"/>
      <sheetData sheetId="1400" refreshError="1"/>
      <sheetData sheetId="1401" refreshError="1"/>
      <sheetData sheetId="1402" refreshError="1"/>
      <sheetData sheetId="1403" refreshError="1"/>
      <sheetData sheetId="1404" refreshError="1"/>
      <sheetData sheetId="1405">
        <row r="1">
          <cell r="A1" t="str">
            <v>GIÁ TRỊ PHỤ LỤC 13 - HĐ 37/2018/HĐ/OIC-SEAREE ký ngày 07/02/2018</v>
          </cell>
        </row>
      </sheetData>
      <sheetData sheetId="1406">
        <row r="1">
          <cell r="A1" t="str">
            <v>GIÁ TRỊ PHỤ LỤC 13 - HĐ 37/2018/HĐ/OIC-SEAREE ký ngày 07/02/2018</v>
          </cell>
        </row>
      </sheetData>
      <sheetData sheetId="1407">
        <row r="1">
          <cell r="A1" t="str">
            <v>GIÁ TRỊ PHỤ LỤC 13 - HĐ 37/2018/HĐ/OIC-SEAREE ký ngày 07/02/2018</v>
          </cell>
        </row>
      </sheetData>
      <sheetData sheetId="1408">
        <row r="1">
          <cell r="A1" t="str">
            <v>GIÁ TRỊ PHỤ LỤC 13 - HĐ 37/2018/HĐ/OIC-SEAREE ký ngày 07/02/2018</v>
          </cell>
        </row>
      </sheetData>
      <sheetData sheetId="1409">
        <row r="1">
          <cell r="A1" t="str">
            <v>GIÁ TRỊ PHỤ LỤC 13 - HĐ 37/2018/HĐ/OIC-SEAREE ký ngày 07/02/2018</v>
          </cell>
        </row>
      </sheetData>
      <sheetData sheetId="1410">
        <row r="1">
          <cell r="A1" t="str">
            <v>GIÁ TRỊ PHỤ LỤC 13 - HĐ 37/2018/HĐ/OIC-SEAREE ký ngày 07/02/2018</v>
          </cell>
        </row>
      </sheetData>
      <sheetData sheetId="1411">
        <row r="1">
          <cell r="A1" t="str">
            <v>GIÁ TRỊ PHỤ LỤC 13 - HĐ 37/2018/HĐ/OIC-SEAREE ký ngày 07/02/2018</v>
          </cell>
        </row>
      </sheetData>
      <sheetData sheetId="1412">
        <row r="1">
          <cell r="A1" t="str">
            <v>GIÁ TRỊ PHỤ LỤC 13 - HĐ 37/2018/HĐ/OIC-SEAREE ký ngày 07/02/2018</v>
          </cell>
        </row>
      </sheetData>
      <sheetData sheetId="1413">
        <row r="1">
          <cell r="A1" t="str">
            <v>GIÁ TRỊ PHỤ LỤC 13 - HĐ 37/2018/HĐ/OIC-SEAREE ký ngày 07/02/2018</v>
          </cell>
        </row>
      </sheetData>
      <sheetData sheetId="1414">
        <row r="1">
          <cell r="A1" t="str">
            <v>GIÁ TRỊ PHỤ LỤC 13 - HĐ 37/2018/HĐ/OIC-SEAREE ký ngày 07/02/2018</v>
          </cell>
        </row>
      </sheetData>
      <sheetData sheetId="1415">
        <row r="1">
          <cell r="A1" t="str">
            <v>GIÁ TRỊ PHỤ LỤC 13 - HĐ 37/2018/HĐ/OIC-SEAREE ký ngày 07/02/2018</v>
          </cell>
        </row>
      </sheetData>
      <sheetData sheetId="1416">
        <row r="1">
          <cell r="A1" t="str">
            <v>GIÁ TRỊ PHỤ LỤC 13 - HĐ 37/2018/HĐ/OIC-SEAREE ký ngày 07/02/2018</v>
          </cell>
        </row>
      </sheetData>
      <sheetData sheetId="1417">
        <row r="1">
          <cell r="A1" t="str">
            <v>GIÁ TRỊ PHỤ LỤC 13 - HĐ 37/2018/HĐ/OIC-SEAREE ký ngày 07/02/2018</v>
          </cell>
        </row>
      </sheetData>
      <sheetData sheetId="1418">
        <row r="1">
          <cell r="A1" t="str">
            <v>GIÁ TRỊ PHỤ LỤC 13 - HĐ 37/2018/HĐ/OIC-SEAREE ký ngày 07/02/2018</v>
          </cell>
        </row>
      </sheetData>
      <sheetData sheetId="1419">
        <row r="1">
          <cell r="A1" t="str">
            <v>GIÁ TRỊ PHỤ LỤC 13 - HĐ 37/2018/HĐ/OIC-SEAREE ký ngày 07/02/2018</v>
          </cell>
        </row>
      </sheetData>
      <sheetData sheetId="1420">
        <row r="1">
          <cell r="A1" t="str">
            <v>GIÁ TRỊ PHỤ LỤC 13 - HĐ 37/2018/HĐ/OIC-SEAREE ký ngày 07/02/2018</v>
          </cell>
        </row>
      </sheetData>
      <sheetData sheetId="1421">
        <row r="1">
          <cell r="A1" t="str">
            <v>GIÁ TRỊ PHỤ LỤC 13 - HĐ 37/2018/HĐ/OIC-SEAREE ký ngày 07/02/2018</v>
          </cell>
        </row>
      </sheetData>
      <sheetData sheetId="1422">
        <row r="1">
          <cell r="A1" t="str">
            <v>GIÁ TRỊ PHỤ LỤC 13 - HĐ 37/2018/HĐ/OIC-SEAREE ký ngày 07/02/2018</v>
          </cell>
        </row>
      </sheetData>
      <sheetData sheetId="1423">
        <row r="1">
          <cell r="A1" t="str">
            <v>GIÁ TRỊ PHỤ LỤC 13 - HĐ 37/2018/HĐ/OIC-SEAREE ký ngày 07/02/2018</v>
          </cell>
        </row>
      </sheetData>
      <sheetData sheetId="1424">
        <row r="1">
          <cell r="A1" t="str">
            <v>GIÁ TRỊ PHỤ LỤC 13 - HĐ 37/2018/HĐ/OIC-SEAREE ký ngày 07/02/2018</v>
          </cell>
        </row>
      </sheetData>
      <sheetData sheetId="1425"/>
      <sheetData sheetId="1426"/>
      <sheetData sheetId="1427"/>
      <sheetData sheetId="1428"/>
      <sheetData sheetId="1429"/>
      <sheetData sheetId="1430"/>
      <sheetData sheetId="1431">
        <row r="1">
          <cell r="A1" t="str">
            <v>GIÁ TRỊ PHỤ LỤC 13 - HĐ 37/2018/HĐ/OIC-SEAREE ký ngày 07/02/2018</v>
          </cell>
        </row>
      </sheetData>
      <sheetData sheetId="1432">
        <row r="1">
          <cell r="A1" t="str">
            <v>GIÁ TRỊ PHỤ LỤC 13 - HĐ 37/2018/HĐ/OIC-SEAREE ký ngày 07/02/2018</v>
          </cell>
        </row>
      </sheetData>
      <sheetData sheetId="1433">
        <row r="1">
          <cell r="A1" t="str">
            <v>GIÁ TRỊ PHỤ LỤC 13 - HĐ 37/2018/HĐ/OIC-SEAREE ký ngày 07/02/2018</v>
          </cell>
        </row>
      </sheetData>
      <sheetData sheetId="1434">
        <row r="1">
          <cell r="A1" t="str">
            <v>GIÁ TRỊ PHỤ LỤC 13 - HĐ 37/2018/HĐ/OIC-SEAREE ký ngày 07/02/2018</v>
          </cell>
        </row>
      </sheetData>
      <sheetData sheetId="1435">
        <row r="1">
          <cell r="A1" t="str">
            <v>GIÁ TRỊ PHỤ LỤC 13 - HĐ 37/2018/HĐ/OIC-SEAREE ký ngày 07/02/2018</v>
          </cell>
        </row>
      </sheetData>
      <sheetData sheetId="1436">
        <row r="1">
          <cell r="A1" t="str">
            <v>GIÁ TRỊ PHỤ LỤC 13 - HĐ 37/2018/HĐ/OIC-SEAREE ký ngày 07/02/2018</v>
          </cell>
        </row>
      </sheetData>
      <sheetData sheetId="1437">
        <row r="1">
          <cell r="A1" t="str">
            <v>GIÁ TRỊ PHỤ LỤC 13 - HĐ 37/2018/HĐ/OIC-SEAREE ký ngày 07/02/2018</v>
          </cell>
        </row>
      </sheetData>
      <sheetData sheetId="1438">
        <row r="1">
          <cell r="A1" t="str">
            <v>GIÁ TRỊ PHỤ LỤC 13 - HĐ 37/2018/HĐ/OIC-SEAREE ký ngày 07/02/2018</v>
          </cell>
        </row>
      </sheetData>
      <sheetData sheetId="1439">
        <row r="1">
          <cell r="A1" t="str">
            <v>GIÁ TRỊ PHỤ LỤC 13 - HĐ 37/2018/HĐ/OIC-SEAREE ký ngày 07/02/2018</v>
          </cell>
        </row>
      </sheetData>
      <sheetData sheetId="1440">
        <row r="1">
          <cell r="A1" t="str">
            <v>GIÁ TRỊ PHỤ LỤC 13 - HĐ 37/2018/HĐ/OIC-SEAREE ký ngày 07/02/2018</v>
          </cell>
        </row>
      </sheetData>
      <sheetData sheetId="1441">
        <row r="1">
          <cell r="A1" t="str">
            <v>GIÁ TRỊ PHỤ LỤC 13 - HĐ 37/2018/HĐ/OIC-SEAREE ký ngày 07/02/2018</v>
          </cell>
        </row>
      </sheetData>
      <sheetData sheetId="1442">
        <row r="1">
          <cell r="A1" t="str">
            <v>GIÁ TRỊ PHỤ LỤC 13 - HĐ 37/2018/HĐ/OIC-SEAREE ký ngày 07/02/2018</v>
          </cell>
        </row>
      </sheetData>
      <sheetData sheetId="1443">
        <row r="1">
          <cell r="A1" t="str">
            <v>GIÁ TRỊ PHỤ LỤC 13 - HĐ 37/2018/HĐ/OIC-SEAREE ký ngày 07/02/2018</v>
          </cell>
        </row>
      </sheetData>
      <sheetData sheetId="1444">
        <row r="1">
          <cell r="A1" t="str">
            <v>GIÁ TRỊ PHỤ LỤC 13 - HĐ 37/2018/HĐ/OIC-SEAREE ký ngày 07/02/2018</v>
          </cell>
        </row>
      </sheetData>
      <sheetData sheetId="1445">
        <row r="1">
          <cell r="A1" t="str">
            <v>GIÁ TRỊ PHỤ LỤC 13 - HĐ 37/2018/HĐ/OIC-SEAREE ký ngày 07/02/2018</v>
          </cell>
        </row>
      </sheetData>
      <sheetData sheetId="1446">
        <row r="1">
          <cell r="A1" t="str">
            <v>GIÁ TRỊ PHỤ LỤC 13 - HĐ 37/2018/HĐ/OIC-SEAREE ký ngày 07/02/2018</v>
          </cell>
        </row>
      </sheetData>
      <sheetData sheetId="1447">
        <row r="1">
          <cell r="A1" t="str">
            <v>GIÁ TRỊ PHỤ LỤC 13 - HĐ 37/2018/HĐ/OIC-SEAREE ký ngày 07/02/2018</v>
          </cell>
        </row>
      </sheetData>
      <sheetData sheetId="1448">
        <row r="1">
          <cell r="A1" t="str">
            <v>GIÁ TRỊ PHỤ LỤC 13 - HĐ 37/2018/HĐ/OIC-SEAREE ký ngày 07/02/2018</v>
          </cell>
        </row>
      </sheetData>
      <sheetData sheetId="1449">
        <row r="1">
          <cell r="A1" t="str">
            <v>GIÁ TRỊ PHỤ LỤC 13 - HĐ 37/2018/HĐ/OIC-SEAREE ký ngày 07/02/2018</v>
          </cell>
        </row>
      </sheetData>
      <sheetData sheetId="1450">
        <row r="1">
          <cell r="A1" t="str">
            <v>GIÁ TRỊ PHỤ LỤC 13 - HĐ 37/2018/HĐ/OIC-SEAREE ký ngày 07/02/2018</v>
          </cell>
        </row>
      </sheetData>
      <sheetData sheetId="1451">
        <row r="1">
          <cell r="A1" t="str">
            <v>GIÁ TRỊ PHỤ LỤC 13 - HĐ 37/2018/HĐ/OIC-SEAREE ký ngày 07/02/2018</v>
          </cell>
        </row>
      </sheetData>
      <sheetData sheetId="1452">
        <row r="1">
          <cell r="A1" t="str">
            <v>GIÁ TRỊ PHỤ LỤC 13 - HĐ 37/2018/HĐ/OIC-SEAREE ký ngày 07/02/2018</v>
          </cell>
        </row>
      </sheetData>
      <sheetData sheetId="1453">
        <row r="1">
          <cell r="A1" t="str">
            <v>GIÁ TRỊ PHỤ LỤC 13 - HĐ 37/2018/HĐ/OIC-SEAREE ký ngày 07/02/2018</v>
          </cell>
        </row>
      </sheetData>
      <sheetData sheetId="1454">
        <row r="1">
          <cell r="A1" t="str">
            <v>GIÁ TRỊ PHỤ LỤC 13 - HĐ 37/2018/HĐ/OIC-SEAREE ký ngày 07/02/2018</v>
          </cell>
        </row>
      </sheetData>
      <sheetData sheetId="1455">
        <row r="1">
          <cell r="A1" t="str">
            <v>GIÁ TRỊ PHỤ LỤC 13 - HĐ 37/2018/HĐ/OIC-SEAREE ký ngày 07/02/2018</v>
          </cell>
        </row>
      </sheetData>
      <sheetData sheetId="1456">
        <row r="1">
          <cell r="A1" t="str">
            <v>GIÁ TRỊ PHỤ LỤC 13 - HĐ 37/2018/HĐ/OIC-SEAREE ký ngày 07/02/2018</v>
          </cell>
        </row>
      </sheetData>
      <sheetData sheetId="1457">
        <row r="1">
          <cell r="A1" t="str">
            <v>GIÁ TRỊ PHỤ LỤC 13 - HĐ 37/2018/HĐ/OIC-SEAREE ký ngày 07/02/2018</v>
          </cell>
        </row>
      </sheetData>
      <sheetData sheetId="1458">
        <row r="1">
          <cell r="A1" t="str">
            <v>GIÁ TRỊ PHỤ LỤC 13 - HĐ 37/2018/HĐ/OIC-SEAREE ký ngày 07/02/2018</v>
          </cell>
        </row>
      </sheetData>
      <sheetData sheetId="1459">
        <row r="1">
          <cell r="A1" t="str">
            <v>GIÁ TRỊ PHỤ LỤC 13 - HĐ 37/2018/HĐ/OIC-SEAREE ký ngày 07/02/2018</v>
          </cell>
        </row>
      </sheetData>
      <sheetData sheetId="1460">
        <row r="1">
          <cell r="A1" t="str">
            <v>GIÁ TRỊ PHỤ LỤC 13 - HĐ 37/2018/HĐ/OIC-SEAREE ký ngày 07/02/2018</v>
          </cell>
        </row>
      </sheetData>
      <sheetData sheetId="1461">
        <row r="1">
          <cell r="A1" t="str">
            <v>GIÁ TRỊ PHỤ LỤC 13 - HĐ 37/2018/HĐ/OIC-SEAREE ký ngày 07/02/2018</v>
          </cell>
        </row>
      </sheetData>
      <sheetData sheetId="1462">
        <row r="1">
          <cell r="A1" t="str">
            <v>GIÁ TRỊ PHỤ LỤC 13 - HĐ 37/2018/HĐ/OIC-SEAREE ký ngày 07/02/2018</v>
          </cell>
        </row>
      </sheetData>
      <sheetData sheetId="1463">
        <row r="1">
          <cell r="A1" t="str">
            <v>GIÁ TRỊ PHỤ LỤC 13 - HĐ 37/2018/HĐ/OIC-SEAREE ký ngày 07/02/2018</v>
          </cell>
        </row>
      </sheetData>
      <sheetData sheetId="1464">
        <row r="1">
          <cell r="A1" t="str">
            <v>GIÁ TRỊ PHỤ LỤC 13 - HĐ 37/2018/HĐ/OIC-SEAREE ký ngày 07/02/2018</v>
          </cell>
        </row>
      </sheetData>
      <sheetData sheetId="1465">
        <row r="1">
          <cell r="A1" t="str">
            <v>GIÁ TRỊ PHỤ LỤC 13 - HĐ 37/2018/HĐ/OIC-SEAREE ký ngày 07/02/2018</v>
          </cell>
        </row>
      </sheetData>
      <sheetData sheetId="1466">
        <row r="1">
          <cell r="A1" t="str">
            <v>GIÁ TRỊ PHỤ LỤC 13 - HĐ 37/2018/HĐ/OIC-SEAREE ký ngày 07/02/2018</v>
          </cell>
        </row>
      </sheetData>
      <sheetData sheetId="1467">
        <row r="1">
          <cell r="A1" t="str">
            <v>GIÁ TRỊ PHỤ LỤC 13 - HĐ 37/2018/HĐ/OIC-SEAREE ký ngày 07/02/2018</v>
          </cell>
        </row>
      </sheetData>
      <sheetData sheetId="1468">
        <row r="1">
          <cell r="A1" t="str">
            <v>GIÁ TRỊ PHỤ LỤC 13 - HĐ 37/2018/HĐ/OIC-SEAREE ký ngày 07/02/2018</v>
          </cell>
        </row>
      </sheetData>
      <sheetData sheetId="1469">
        <row r="1">
          <cell r="A1" t="str">
            <v>GIÁ TRỊ PHỤ LỤC 13 - HĐ 37/2018/HĐ/OIC-SEAREE ký ngày 07/02/2018</v>
          </cell>
        </row>
      </sheetData>
      <sheetData sheetId="1470">
        <row r="1">
          <cell r="A1" t="str">
            <v>GIÁ TRỊ PHỤ LỤC 13 - HĐ 37/2018/HĐ/OIC-SEAREE ký ngày 07/02/2018</v>
          </cell>
        </row>
      </sheetData>
      <sheetData sheetId="1471">
        <row r="1">
          <cell r="A1" t="str">
            <v>GIÁ TRỊ PHỤ LỤC 13 - HĐ 37/2018/HĐ/OIC-SEAREE ký ngày 07/02/2018</v>
          </cell>
        </row>
      </sheetData>
      <sheetData sheetId="1472">
        <row r="1">
          <cell r="A1" t="str">
            <v>GIÁ TRỊ PHỤ LỤC 13 - HĐ 37/2018/HĐ/OIC-SEAREE ký ngày 07/02/2018</v>
          </cell>
        </row>
      </sheetData>
      <sheetData sheetId="1473">
        <row r="1">
          <cell r="A1" t="str">
            <v>GIÁ TRỊ PHỤ LỤC 13 - HĐ 37/2018/HĐ/OIC-SEAREE ký ngày 07/02/2018</v>
          </cell>
        </row>
      </sheetData>
      <sheetData sheetId="1474">
        <row r="1">
          <cell r="A1" t="str">
            <v>GIÁ TRỊ PHỤ LỤC 13 - HĐ 37/2018/HĐ/OIC-SEAREE ký ngày 07/02/2018</v>
          </cell>
        </row>
      </sheetData>
      <sheetData sheetId="1475">
        <row r="1">
          <cell r="A1" t="str">
            <v>GIÁ TRỊ PHỤ LỤC 13 - HĐ 37/2018/HĐ/OIC-SEAREE ký ngày 07/02/2018</v>
          </cell>
        </row>
      </sheetData>
      <sheetData sheetId="1476">
        <row r="1">
          <cell r="A1" t="str">
            <v>GIÁ TRỊ PHỤ LỤC 13 - HĐ 37/2018/HĐ/OIC-SEAREE ký ngày 07/02/2018</v>
          </cell>
        </row>
      </sheetData>
      <sheetData sheetId="1477">
        <row r="1">
          <cell r="A1" t="str">
            <v>GIÁ TRỊ PHỤ LỤC 13 - HĐ 37/2018/HĐ/OIC-SEAREE ký ngày 07/02/2018</v>
          </cell>
        </row>
      </sheetData>
      <sheetData sheetId="1478">
        <row r="1">
          <cell r="A1" t="str">
            <v>GIÁ TRỊ PHỤ LỤC 13 - HĐ 37/2018/HĐ/OIC-SEAREE ký ngày 07/02/2018</v>
          </cell>
        </row>
      </sheetData>
      <sheetData sheetId="1479">
        <row r="1">
          <cell r="A1" t="str">
            <v>GIÁ TRỊ PHỤ LỤC 13 - HĐ 37/2018/HĐ/OIC-SEAREE ký ngày 07/02/2018</v>
          </cell>
        </row>
      </sheetData>
      <sheetData sheetId="1480">
        <row r="1">
          <cell r="A1" t="str">
            <v>GIÁ TRỊ PHỤ LỤC 13 - HĐ 37/2018/HĐ/OIC-SEAREE ký ngày 07/02/2018</v>
          </cell>
        </row>
      </sheetData>
      <sheetData sheetId="1481">
        <row r="1">
          <cell r="A1" t="str">
            <v>GIÁ TRỊ PHỤ LỤC 13 - HĐ 37/2018/HĐ/OIC-SEAREE ký ngày 07/02/2018</v>
          </cell>
        </row>
      </sheetData>
      <sheetData sheetId="1482">
        <row r="1">
          <cell r="A1" t="str">
            <v>GIÁ TRỊ PHỤ LỤC 13 - HĐ 37/2018/HĐ/OIC-SEAREE ký ngày 07/02/2018</v>
          </cell>
        </row>
      </sheetData>
      <sheetData sheetId="1483">
        <row r="1">
          <cell r="A1" t="str">
            <v>GIÁ TRỊ PHỤ LỤC 13 - HĐ 37/2018/HĐ/OIC-SEAREE ký ngày 07/02/2018</v>
          </cell>
        </row>
      </sheetData>
      <sheetData sheetId="1484">
        <row r="1">
          <cell r="A1" t="str">
            <v>GIÁ TRỊ PHỤ LỤC 13 - HĐ 37/2018/HĐ/OIC-SEAREE ký ngày 07/02/2018</v>
          </cell>
        </row>
      </sheetData>
      <sheetData sheetId="1485">
        <row r="1">
          <cell r="A1" t="str">
            <v>GIÁ TRỊ PHỤ LỤC 13 - HĐ 37/2018/HĐ/OIC-SEAREE ký ngày 07/02/2018</v>
          </cell>
        </row>
      </sheetData>
      <sheetData sheetId="1486">
        <row r="1">
          <cell r="A1" t="str">
            <v>GIÁ TRỊ PHỤ LỤC 13 - HĐ 37/2018/HĐ/OIC-SEAREE ký ngày 07/02/2018</v>
          </cell>
        </row>
      </sheetData>
      <sheetData sheetId="1487">
        <row r="1">
          <cell r="A1" t="str">
            <v>GIÁ TRỊ PHỤ LỤC 13 - HĐ 37/2018/HĐ/OIC-SEAREE ký ngày 07/02/2018</v>
          </cell>
        </row>
      </sheetData>
      <sheetData sheetId="1488">
        <row r="1">
          <cell r="A1" t="str">
            <v>GIÁ TRỊ PHỤ LỤC 13 - HĐ 37/2018/HĐ/OIC-SEAREE ký ngày 07/02/2018</v>
          </cell>
        </row>
      </sheetData>
      <sheetData sheetId="1489">
        <row r="1">
          <cell r="A1" t="str">
            <v>GIÁ TRỊ PHỤ LỤC 13 - HĐ 37/2018/HĐ/OIC-SEAREE ký ngày 07/02/2018</v>
          </cell>
        </row>
      </sheetData>
      <sheetData sheetId="1490">
        <row r="1">
          <cell r="A1" t="str">
            <v>GIÁ TRỊ PHỤ LỤC 13 - HĐ 37/2018/HĐ/OIC-SEAREE ký ngày 07/02/2018</v>
          </cell>
        </row>
      </sheetData>
      <sheetData sheetId="1491">
        <row r="1">
          <cell r="A1" t="str">
            <v>GIÁ TRỊ PHỤ LỤC 13 - HĐ 37/2018/HĐ/OIC-SEAREE ký ngày 07/02/2018</v>
          </cell>
        </row>
      </sheetData>
      <sheetData sheetId="1492">
        <row r="1">
          <cell r="A1" t="str">
            <v>GIÁ TRỊ PHỤ LỤC 13 - HĐ 37/2018/HĐ/OIC-SEAREE ký ngày 07/02/2018</v>
          </cell>
        </row>
      </sheetData>
      <sheetData sheetId="1493">
        <row r="1">
          <cell r="A1" t="str">
            <v>GIÁ TRỊ PHỤ LỤC 13 - HĐ 37/2018/HĐ/OIC-SEAREE ký ngày 07/02/2018</v>
          </cell>
        </row>
      </sheetData>
      <sheetData sheetId="1494">
        <row r="1">
          <cell r="A1" t="str">
            <v>GIÁ TRỊ PHỤ LỤC 13 - HĐ 37/2018/HĐ/OIC-SEAREE ký ngày 07/02/2018</v>
          </cell>
        </row>
      </sheetData>
      <sheetData sheetId="1495">
        <row r="1">
          <cell r="A1" t="str">
            <v>GIÁ TRỊ PHỤ LỤC 13 - HĐ 37/2018/HĐ/OIC-SEAREE ký ngày 07/02/2018</v>
          </cell>
        </row>
      </sheetData>
      <sheetData sheetId="1496">
        <row r="1">
          <cell r="A1" t="str">
            <v>GIÁ TRỊ PHỤ LỤC 13 - HĐ 37/2018/HĐ/OIC-SEAREE ký ngày 07/02/2018</v>
          </cell>
        </row>
      </sheetData>
      <sheetData sheetId="1497">
        <row r="1">
          <cell r="A1" t="str">
            <v>GIÁ TRỊ PHỤ LỤC 13 - HĐ 37/2018/HĐ/OIC-SEAREE ký ngày 07/02/2018</v>
          </cell>
        </row>
      </sheetData>
      <sheetData sheetId="1498">
        <row r="1">
          <cell r="A1" t="str">
            <v>GIÁ TRỊ PHỤ LỤC 13 - HĐ 37/2018/HĐ/OIC-SEAREE ký ngày 07/02/2018</v>
          </cell>
        </row>
      </sheetData>
      <sheetData sheetId="1499">
        <row r="1">
          <cell r="A1" t="str">
            <v>GIÁ TRỊ PHỤ LỤC 13 - HĐ 37/2018/HĐ/OIC-SEAREE ký ngày 07/02/2018</v>
          </cell>
        </row>
      </sheetData>
      <sheetData sheetId="1500">
        <row r="1">
          <cell r="A1" t="str">
            <v>GIÁ TRỊ PHỤ LỤC 13 - HĐ 37/2018/HĐ/OIC-SEAREE ký ngày 07/02/2018</v>
          </cell>
        </row>
      </sheetData>
      <sheetData sheetId="1501">
        <row r="1">
          <cell r="A1" t="str">
            <v>GIÁ TRỊ PHỤ LỤC 13 - HĐ 37/2018/HĐ/OIC-SEAREE ký ngày 07/02/2018</v>
          </cell>
        </row>
      </sheetData>
      <sheetData sheetId="1502">
        <row r="1">
          <cell r="A1" t="str">
            <v>GIÁ TRỊ PHỤ LỤC 13 - HĐ 37/2018/HĐ/OIC-SEAREE ký ngày 07/02/2018</v>
          </cell>
        </row>
      </sheetData>
      <sheetData sheetId="1503">
        <row r="1">
          <cell r="A1" t="str">
            <v>GIÁ TRỊ PHỤ LỤC 13 - HĐ 37/2018/HĐ/OIC-SEAREE ký ngày 07/02/2018</v>
          </cell>
        </row>
      </sheetData>
      <sheetData sheetId="1504">
        <row r="1">
          <cell r="A1" t="str">
            <v>GIÁ TRỊ PHỤ LỤC 13 - HĐ 37/2018/HĐ/OIC-SEAREE ký ngày 07/02/2018</v>
          </cell>
        </row>
      </sheetData>
      <sheetData sheetId="1505">
        <row r="1">
          <cell r="A1" t="str">
            <v>GIÁ TRỊ PHỤ LỤC 13 - HĐ 37/2018/HĐ/OIC-SEAREE ký ngày 07/02/2018</v>
          </cell>
        </row>
      </sheetData>
      <sheetData sheetId="1506">
        <row r="1">
          <cell r="A1" t="str">
            <v>GIÁ TRỊ PHỤ LỤC 13 - HĐ 37/2018/HĐ/OIC-SEAREE ký ngày 07/02/2018</v>
          </cell>
        </row>
      </sheetData>
      <sheetData sheetId="1507">
        <row r="1">
          <cell r="A1" t="str">
            <v>GIÁ TRỊ PHỤ LỤC 13 - HĐ 37/2018/HĐ/OIC-SEAREE ký ngày 07/02/2018</v>
          </cell>
        </row>
      </sheetData>
      <sheetData sheetId="1508">
        <row r="1">
          <cell r="A1" t="str">
            <v>GIÁ TRỊ PHỤ LỤC 13 - HĐ 37/2018/HĐ/OIC-SEAREE ký ngày 07/02/2018</v>
          </cell>
        </row>
      </sheetData>
      <sheetData sheetId="1509">
        <row r="1">
          <cell r="A1" t="str">
            <v>GIÁ TRỊ PHỤ LỤC 13 - HĐ 37/2018/HĐ/OIC-SEAREE ký ngày 07/02/2018</v>
          </cell>
        </row>
      </sheetData>
      <sheetData sheetId="1510">
        <row r="1">
          <cell r="A1" t="str">
            <v>GIÁ TRỊ PHỤ LỤC 13 - HĐ 37/2018/HĐ/OIC-SEAREE ký ngày 07/02/2018</v>
          </cell>
        </row>
      </sheetData>
      <sheetData sheetId="1511">
        <row r="1">
          <cell r="A1" t="str">
            <v>GIÁ TRỊ PHỤ LỤC 13 - HĐ 37/2018/HĐ/OIC-SEAREE ký ngày 07/02/2018</v>
          </cell>
        </row>
      </sheetData>
      <sheetData sheetId="1512">
        <row r="1">
          <cell r="A1" t="str">
            <v>GIÁ TRỊ PHỤ LỤC 13 - HĐ 37/2018/HĐ/OIC-SEAREE ký ngày 07/02/2018</v>
          </cell>
        </row>
      </sheetData>
      <sheetData sheetId="1513">
        <row r="1">
          <cell r="A1" t="str">
            <v>GIÁ TRỊ PHỤ LỤC 13 - HĐ 37/2018/HĐ/OIC-SEAREE ký ngày 07/02/2018</v>
          </cell>
        </row>
      </sheetData>
      <sheetData sheetId="1514">
        <row r="1">
          <cell r="A1" t="str">
            <v>GIÁ TRỊ PHỤ LỤC 13 - HĐ 37/2018/HĐ/OIC-SEAREE ký ngày 07/02/2018</v>
          </cell>
        </row>
      </sheetData>
      <sheetData sheetId="1515">
        <row r="1">
          <cell r="A1" t="str">
            <v>GIÁ TRỊ PHỤ LỤC 13 - HĐ 37/2018/HĐ/OIC-SEAREE ký ngày 07/02/2018</v>
          </cell>
        </row>
      </sheetData>
      <sheetData sheetId="1516">
        <row r="1">
          <cell r="A1" t="str">
            <v>GIÁ TRỊ PHỤ LỤC 13 - HĐ 37/2018/HĐ/OIC-SEAREE ký ngày 07/02/2018</v>
          </cell>
        </row>
      </sheetData>
      <sheetData sheetId="1517">
        <row r="1">
          <cell r="A1" t="str">
            <v>GIÁ TRỊ PHỤ LỤC 13 - HĐ 37/2018/HĐ/OIC-SEAREE ký ngày 07/02/2018</v>
          </cell>
        </row>
      </sheetData>
      <sheetData sheetId="1518">
        <row r="1">
          <cell r="A1" t="str">
            <v>GIÁ TRỊ PHỤ LỤC 13 - HĐ 37/2018/HĐ/OIC-SEAREE ký ngày 07/02/2018</v>
          </cell>
        </row>
      </sheetData>
      <sheetData sheetId="1519">
        <row r="1">
          <cell r="A1" t="str">
            <v>GIÁ TRỊ PHỤ LỤC 13 - HĐ 37/2018/HĐ/OIC-SEAREE ký ngày 07/02/2018</v>
          </cell>
        </row>
      </sheetData>
      <sheetData sheetId="1520">
        <row r="1">
          <cell r="A1" t="str">
            <v>GIÁ TRỊ PHỤ LỤC 13 - HĐ 37/2018/HĐ/OIC-SEAREE ký ngày 07/02/2018</v>
          </cell>
        </row>
      </sheetData>
      <sheetData sheetId="1521">
        <row r="1">
          <cell r="A1" t="str">
            <v>GIÁ TRỊ PHỤ LỤC 13 - HĐ 37/2018/HĐ/OIC-SEAREE ký ngày 07/02/2018</v>
          </cell>
        </row>
      </sheetData>
      <sheetData sheetId="1522">
        <row r="1">
          <cell r="A1" t="str">
            <v>GIÁ TRỊ PHỤ LỤC 13 - HĐ 37/2018/HĐ/OIC-SEAREE ký ngày 07/02/2018</v>
          </cell>
        </row>
      </sheetData>
      <sheetData sheetId="1523">
        <row r="1">
          <cell r="A1" t="str">
            <v>GIÁ TRỊ PHỤ LỤC 13 - HĐ 37/2018/HĐ/OIC-SEAREE ký ngày 07/02/2018</v>
          </cell>
        </row>
      </sheetData>
      <sheetData sheetId="1524">
        <row r="1">
          <cell r="A1" t="str">
            <v>GIÁ TRỊ PHỤ LỤC 13 - HĐ 37/2018/HĐ/OIC-SEAREE ký ngày 07/02/2018</v>
          </cell>
        </row>
      </sheetData>
      <sheetData sheetId="1525">
        <row r="1">
          <cell r="A1" t="str">
            <v>GIÁ TRỊ PHỤ LỤC 13 - HĐ 37/2018/HĐ/OIC-SEAREE ký ngày 07/02/2018</v>
          </cell>
        </row>
      </sheetData>
      <sheetData sheetId="1526">
        <row r="1">
          <cell r="A1" t="str">
            <v>GIÁ TRỊ PHỤ LỤC 13 - HĐ 37/2018/HĐ/OIC-SEAREE ký ngày 07/02/2018</v>
          </cell>
        </row>
      </sheetData>
      <sheetData sheetId="1527">
        <row r="1">
          <cell r="A1" t="str">
            <v>GIÁ TRỊ PHỤ LỤC 13 - HĐ 37/2018/HĐ/OIC-SEAREE ký ngày 07/02/2018</v>
          </cell>
        </row>
      </sheetData>
      <sheetData sheetId="1528">
        <row r="1">
          <cell r="A1" t="str">
            <v>GIÁ TRỊ PHỤ LỤC 13 - HĐ 37/2018/HĐ/OIC-SEAREE ký ngày 07/02/2018</v>
          </cell>
        </row>
      </sheetData>
      <sheetData sheetId="1529">
        <row r="1">
          <cell r="A1" t="str">
            <v>GIÁ TRỊ PHỤ LỤC 13 - HĐ 37/2018/HĐ/OIC-SEAREE ký ngày 07/02/2018</v>
          </cell>
        </row>
      </sheetData>
      <sheetData sheetId="1530">
        <row r="1">
          <cell r="A1" t="str">
            <v>GIÁ TRỊ PHỤ LỤC 13 - HĐ 37/2018/HĐ/OIC-SEAREE ký ngày 07/02/2018</v>
          </cell>
        </row>
      </sheetData>
      <sheetData sheetId="1531">
        <row r="1">
          <cell r="A1" t="str">
            <v>GIÁ TRỊ PHỤ LỤC 13 - HĐ 37/2018/HĐ/OIC-SEAREE ký ngày 07/02/2018</v>
          </cell>
        </row>
      </sheetData>
      <sheetData sheetId="1532">
        <row r="1">
          <cell r="A1" t="str">
            <v>GIÁ TRỊ PHỤ LỤC 13 - HĐ 37/2018/HĐ/OIC-SEAREE ký ngày 07/02/2018</v>
          </cell>
        </row>
      </sheetData>
      <sheetData sheetId="1533">
        <row r="1">
          <cell r="A1" t="str">
            <v>GIÁ TRỊ PHỤ LỤC 13 - HĐ 37/2018/HĐ/OIC-SEAREE ký ngày 07/02/2018</v>
          </cell>
        </row>
      </sheetData>
      <sheetData sheetId="1534">
        <row r="1">
          <cell r="A1" t="str">
            <v>GIÁ TRỊ PHỤ LỤC 13 - HĐ 37/2018/HĐ/OIC-SEAREE ký ngày 07/02/2018</v>
          </cell>
        </row>
      </sheetData>
      <sheetData sheetId="1535">
        <row r="1">
          <cell r="A1" t="str">
            <v>GIÁ TRỊ PHỤ LỤC 13 - HĐ 37/2018/HĐ/OIC-SEAREE ký ngày 07/02/2018</v>
          </cell>
        </row>
      </sheetData>
      <sheetData sheetId="1536">
        <row r="1">
          <cell r="A1" t="str">
            <v>GIÁ TRỊ PHỤ LỤC 13 - HĐ 37/2018/HĐ/OIC-SEAREE ký ngày 07/02/2018</v>
          </cell>
        </row>
      </sheetData>
      <sheetData sheetId="1537">
        <row r="1">
          <cell r="A1" t="str">
            <v>GIÁ TRỊ PHỤ LỤC 13 - HĐ 37/2018/HĐ/OIC-SEAREE ký ngày 07/02/2018</v>
          </cell>
        </row>
      </sheetData>
      <sheetData sheetId="1538">
        <row r="1">
          <cell r="A1" t="str">
            <v>GIÁ TRỊ PHỤ LỤC 13 - HĐ 37/2018/HĐ/OIC-SEAREE ký ngày 07/02/2018</v>
          </cell>
        </row>
      </sheetData>
      <sheetData sheetId="1539">
        <row r="1">
          <cell r="A1" t="str">
            <v>GIÁ TRỊ PHỤ LỤC 13 - HĐ 37/2018/HĐ/OIC-SEAREE ký ngày 07/02/2018</v>
          </cell>
        </row>
      </sheetData>
      <sheetData sheetId="1540">
        <row r="1">
          <cell r="A1" t="str">
            <v>GIÁ TRỊ PHỤ LỤC 13 - HĐ 37/2018/HĐ/OIC-SEAREE ký ngày 07/02/2018</v>
          </cell>
        </row>
      </sheetData>
      <sheetData sheetId="1541">
        <row r="1">
          <cell r="A1" t="str">
            <v>GIÁ TRỊ PHỤ LỤC 13 - HĐ 37/2018/HĐ/OIC-SEAREE ký ngày 07/02/2018</v>
          </cell>
        </row>
      </sheetData>
      <sheetData sheetId="1542">
        <row r="1">
          <cell r="A1" t="str">
            <v>GIÁ TRỊ PHỤ LỤC 13 - HĐ 37/2018/HĐ/OIC-SEAREE ký ngày 07/02/2018</v>
          </cell>
        </row>
      </sheetData>
      <sheetData sheetId="1543">
        <row r="1">
          <cell r="A1" t="str">
            <v>GIÁ TRỊ PHỤ LỤC 13 - HĐ 37/2018/HĐ/OIC-SEAREE ký ngày 07/02/2018</v>
          </cell>
        </row>
      </sheetData>
      <sheetData sheetId="1544">
        <row r="1">
          <cell r="A1" t="str">
            <v>GIÁ TRỊ PHỤ LỤC 13 - HĐ 37/2018/HĐ/OIC-SEAREE ký ngày 07/02/2018</v>
          </cell>
        </row>
      </sheetData>
      <sheetData sheetId="1545">
        <row r="1">
          <cell r="A1" t="str">
            <v>GIÁ TRỊ PHỤ LỤC 13 - HĐ 37/2018/HĐ/OIC-SEAREE ký ngày 07/02/2018</v>
          </cell>
        </row>
      </sheetData>
      <sheetData sheetId="1546">
        <row r="1">
          <cell r="A1" t="str">
            <v>GIÁ TRỊ PHỤ LỤC 13 - HĐ 37/2018/HĐ/OIC-SEAREE ký ngày 07/02/2018</v>
          </cell>
        </row>
      </sheetData>
      <sheetData sheetId="1547">
        <row r="1">
          <cell r="A1" t="str">
            <v>GIÁ TRỊ PHỤ LỤC 13 - HĐ 37/2018/HĐ/OIC-SEAREE ký ngày 07/02/2018</v>
          </cell>
        </row>
      </sheetData>
      <sheetData sheetId="1548">
        <row r="1">
          <cell r="A1" t="str">
            <v>GIÁ TRỊ PHỤ LỤC 13 - HĐ 37/2018/HĐ/OIC-SEAREE ký ngày 07/02/2018</v>
          </cell>
        </row>
      </sheetData>
      <sheetData sheetId="1549">
        <row r="1">
          <cell r="A1" t="str">
            <v>GIÁ TRỊ PHỤ LỤC 13 - HĐ 37/2018/HĐ/OIC-SEAREE ký ngày 07/02/2018</v>
          </cell>
        </row>
      </sheetData>
      <sheetData sheetId="1550">
        <row r="1">
          <cell r="A1" t="str">
            <v>GIÁ TRỊ PHỤ LỤC 13 - HĐ 37/2018/HĐ/OIC-SEAREE ký ngày 07/02/2018</v>
          </cell>
        </row>
      </sheetData>
      <sheetData sheetId="1551">
        <row r="1">
          <cell r="A1" t="str">
            <v>GIÁ TRỊ PHỤ LỤC 13 - HĐ 37/2018/HĐ/OIC-SEAREE ký ngày 07/02/2018</v>
          </cell>
        </row>
      </sheetData>
      <sheetData sheetId="1552">
        <row r="1">
          <cell r="A1" t="str">
            <v>GIÁ TRỊ PHỤ LỤC 13 - HĐ 37/2018/HĐ/OIC-SEAREE ký ngày 07/02/2018</v>
          </cell>
        </row>
      </sheetData>
      <sheetData sheetId="1553">
        <row r="1">
          <cell r="A1" t="str">
            <v>GIÁ TRỊ PHỤ LỤC 13 - HĐ 37/2018/HĐ/OIC-SEAREE ký ngày 07/02/2018</v>
          </cell>
        </row>
      </sheetData>
      <sheetData sheetId="1554">
        <row r="1">
          <cell r="A1" t="str">
            <v>GIÁ TRỊ PHỤ LỤC 13 - HĐ 37/2018/HĐ/OIC-SEAREE ký ngày 07/02/2018</v>
          </cell>
        </row>
      </sheetData>
      <sheetData sheetId="1555">
        <row r="1">
          <cell r="A1" t="str">
            <v>GIÁ TRỊ PHỤ LỤC 13 - HĐ 37/2018/HĐ/OIC-SEAREE ký ngày 07/02/2018</v>
          </cell>
        </row>
      </sheetData>
      <sheetData sheetId="1556">
        <row r="1">
          <cell r="A1" t="str">
            <v>GIÁ TRỊ PHỤ LỤC 13 - HĐ 37/2018/HĐ/OIC-SEAREE ký ngày 07/02/2018</v>
          </cell>
        </row>
      </sheetData>
      <sheetData sheetId="1557">
        <row r="1">
          <cell r="A1" t="str">
            <v>GIÁ TRỊ PHỤ LỤC 13 - HĐ 37/2018/HĐ/OIC-SEAREE ký ngày 07/02/2018</v>
          </cell>
        </row>
      </sheetData>
      <sheetData sheetId="1558">
        <row r="1">
          <cell r="A1" t="str">
            <v>GIÁ TRỊ PHỤ LỤC 13 - HĐ 37/2018/HĐ/OIC-SEAREE ký ngày 07/02/2018</v>
          </cell>
        </row>
      </sheetData>
      <sheetData sheetId="1559">
        <row r="1">
          <cell r="A1" t="str">
            <v>GIÁ TRỊ PHỤ LỤC 13 - HĐ 37/2018/HĐ/OIC-SEAREE ký ngày 07/02/2018</v>
          </cell>
        </row>
      </sheetData>
      <sheetData sheetId="1560">
        <row r="1">
          <cell r="A1" t="str">
            <v>GIÁ TRỊ PHỤ LỤC 13 - HĐ 37/2018/HĐ/OIC-SEAREE ký ngày 07/02/2018</v>
          </cell>
        </row>
      </sheetData>
      <sheetData sheetId="1561">
        <row r="1">
          <cell r="A1" t="str">
            <v>GIÁ TRỊ PHỤ LỤC 13 - HĐ 37/2018/HĐ/OIC-SEAREE ký ngày 07/02/2018</v>
          </cell>
        </row>
      </sheetData>
      <sheetData sheetId="1562">
        <row r="1">
          <cell r="A1" t="str">
            <v>GIÁ TRỊ PHỤ LỤC 13 - HĐ 37/2018/HĐ/OIC-SEAREE ký ngày 07/02/2018</v>
          </cell>
        </row>
      </sheetData>
      <sheetData sheetId="1563">
        <row r="1">
          <cell r="A1" t="str">
            <v>GIÁ TRỊ PHỤ LỤC 13 - HĐ 37/2018/HĐ/OIC-SEAREE ký ngày 07/02/2018</v>
          </cell>
        </row>
      </sheetData>
      <sheetData sheetId="1564">
        <row r="1">
          <cell r="A1" t="str">
            <v>GIÁ TRỊ PHỤ LỤC 13 - HĐ 37/2018/HĐ/OIC-SEAREE ký ngày 07/02/2018</v>
          </cell>
        </row>
      </sheetData>
      <sheetData sheetId="1565">
        <row r="1">
          <cell r="A1" t="str">
            <v>GIÁ TRỊ PHỤ LỤC 13 - HĐ 37/2018/HĐ/OIC-SEAREE ký ngày 07/02/2018</v>
          </cell>
        </row>
      </sheetData>
      <sheetData sheetId="1566">
        <row r="1">
          <cell r="A1" t="str">
            <v>GIÁ TRỊ PHỤ LỤC 13 - HĐ 37/2018/HĐ/OIC-SEAREE ký ngày 07/02/2018</v>
          </cell>
        </row>
      </sheetData>
      <sheetData sheetId="1567">
        <row r="1">
          <cell r="A1" t="str">
            <v>GIÁ TRỊ PHỤ LỤC 13 - HĐ 37/2018/HĐ/OIC-SEAREE ký ngày 07/02/2018</v>
          </cell>
        </row>
      </sheetData>
      <sheetData sheetId="1568">
        <row r="1">
          <cell r="A1" t="str">
            <v>GIÁ TRỊ PHỤ LỤC 13 - HĐ 37/2018/HĐ/OIC-SEAREE ký ngày 07/02/2018</v>
          </cell>
        </row>
      </sheetData>
      <sheetData sheetId="1569">
        <row r="1">
          <cell r="A1" t="str">
            <v>GIÁ TRỊ PHỤ LỤC 13 - HĐ 37/2018/HĐ/OIC-SEAREE ký ngày 07/02/2018</v>
          </cell>
        </row>
      </sheetData>
      <sheetData sheetId="1570">
        <row r="1">
          <cell r="A1" t="str">
            <v>GIÁ TRỊ PHỤ LỤC 13 - HĐ 37/2018/HĐ/OIC-SEAREE ký ngày 07/02/2018</v>
          </cell>
        </row>
      </sheetData>
      <sheetData sheetId="1571">
        <row r="1">
          <cell r="A1" t="str">
            <v>GIÁ TRỊ PHỤ LỤC 13 - HĐ 37/2018/HĐ/OIC-SEAREE ký ngày 07/02/2018</v>
          </cell>
        </row>
      </sheetData>
      <sheetData sheetId="1572">
        <row r="1">
          <cell r="A1" t="str">
            <v>GIÁ TRỊ PHỤ LỤC 13 - HĐ 37/2018/HĐ/OIC-SEAREE ký ngày 07/02/2018</v>
          </cell>
        </row>
      </sheetData>
      <sheetData sheetId="1573">
        <row r="1">
          <cell r="A1" t="str">
            <v>GIÁ TRỊ PHỤ LỤC 13 - HĐ 37/2018/HĐ/OIC-SEAREE ký ngày 07/02/2018</v>
          </cell>
        </row>
      </sheetData>
      <sheetData sheetId="1574">
        <row r="1">
          <cell r="A1" t="str">
            <v>GIÁ TRỊ PHỤ LỤC 13 - HĐ 37/2018/HĐ/OIC-SEAREE ký ngày 07/02/2018</v>
          </cell>
        </row>
      </sheetData>
      <sheetData sheetId="1575">
        <row r="1">
          <cell r="A1" t="str">
            <v>GIÁ TRỊ PHỤ LỤC 13 - HĐ 37/2018/HĐ/OIC-SEAREE ký ngày 07/02/2018</v>
          </cell>
        </row>
      </sheetData>
      <sheetData sheetId="1576">
        <row r="1">
          <cell r="A1" t="str">
            <v>GIÁ TRỊ PHỤ LỤC 13 - HĐ 37/2018/HĐ/OIC-SEAREE ký ngày 07/02/2018</v>
          </cell>
        </row>
      </sheetData>
      <sheetData sheetId="1577">
        <row r="1">
          <cell r="A1" t="str">
            <v>GIÁ TRỊ PHỤ LỤC 13 - HĐ 37/2018/HĐ/OIC-SEAREE ký ngày 07/02/2018</v>
          </cell>
        </row>
      </sheetData>
      <sheetData sheetId="1578">
        <row r="1">
          <cell r="A1" t="str">
            <v>GIÁ TRỊ PHỤ LỤC 13 - HĐ 37/2018/HĐ/OIC-SEAREE ký ngày 07/02/2018</v>
          </cell>
        </row>
      </sheetData>
      <sheetData sheetId="1579">
        <row r="1">
          <cell r="A1" t="str">
            <v>GIÁ TRỊ PHỤ LỤC 13 - HĐ 37/2018/HĐ/OIC-SEAREE ký ngày 07/02/2018</v>
          </cell>
        </row>
      </sheetData>
      <sheetData sheetId="1580">
        <row r="1">
          <cell r="A1" t="str">
            <v>GIÁ TRỊ PHỤ LỤC 13 - HĐ 37/2018/HĐ/OIC-SEAREE ký ngày 07/02/2018</v>
          </cell>
        </row>
      </sheetData>
      <sheetData sheetId="1581">
        <row r="1">
          <cell r="A1" t="str">
            <v>GIÁ TRỊ PHỤ LỤC 13 - HĐ 37/2018/HĐ/OIC-SEAREE ký ngày 07/02/2018</v>
          </cell>
        </row>
      </sheetData>
      <sheetData sheetId="1582">
        <row r="1">
          <cell r="A1" t="str">
            <v>GIÁ TRỊ PHỤ LỤC 13 - HĐ 37/2018/HĐ/OIC-SEAREE ký ngày 07/02/2018</v>
          </cell>
        </row>
      </sheetData>
      <sheetData sheetId="1583">
        <row r="1">
          <cell r="A1" t="str">
            <v>GIÁ TRỊ PHỤ LỤC 13 - HĐ 37/2018/HĐ/OIC-SEAREE ký ngày 07/02/2018</v>
          </cell>
        </row>
      </sheetData>
      <sheetData sheetId="1584">
        <row r="1">
          <cell r="A1" t="str">
            <v>GIÁ TRỊ PHỤ LỤC 13 - HĐ 37/2018/HĐ/OIC-SEAREE ký ngày 07/02/2018</v>
          </cell>
        </row>
      </sheetData>
      <sheetData sheetId="1585">
        <row r="1">
          <cell r="A1" t="str">
            <v>GIÁ TRỊ PHỤ LỤC 13 - HĐ 37/2018/HĐ/OIC-SEAREE ký ngày 07/02/2018</v>
          </cell>
        </row>
      </sheetData>
      <sheetData sheetId="1586">
        <row r="1">
          <cell r="A1" t="str">
            <v>GIÁ TRỊ PHỤ LỤC 13 - HĐ 37/2018/HĐ/OIC-SEAREE ký ngày 07/02/2018</v>
          </cell>
        </row>
      </sheetData>
      <sheetData sheetId="1587">
        <row r="1">
          <cell r="A1" t="str">
            <v>GIÁ TRỊ PHỤ LỤC 13 - HĐ 37/2018/HĐ/OIC-SEAREE ký ngày 07/02/2018</v>
          </cell>
        </row>
      </sheetData>
      <sheetData sheetId="1588">
        <row r="1">
          <cell r="A1" t="str">
            <v>GIÁ TRỊ PHỤ LỤC 13 - HĐ 37/2018/HĐ/OIC-SEAREE ký ngày 07/02/2018</v>
          </cell>
        </row>
      </sheetData>
      <sheetData sheetId="1589">
        <row r="1">
          <cell r="A1" t="str">
            <v>GIÁ TRỊ PHỤ LỤC 13 - HĐ 37/2018/HĐ/OIC-SEAREE ký ngày 07/02/2018</v>
          </cell>
        </row>
      </sheetData>
      <sheetData sheetId="1590">
        <row r="1">
          <cell r="A1" t="str">
            <v>GIÁ TRỊ PHỤ LỤC 13 - HĐ 37/2018/HĐ/OIC-SEAREE ký ngày 07/02/2018</v>
          </cell>
        </row>
      </sheetData>
      <sheetData sheetId="1591">
        <row r="1">
          <cell r="A1" t="str">
            <v>GIÁ TRỊ PHỤ LỤC 13 - HĐ 37/2018/HĐ/OIC-SEAREE ký ngày 07/02/2018</v>
          </cell>
        </row>
      </sheetData>
      <sheetData sheetId="1592">
        <row r="1">
          <cell r="A1" t="str">
            <v>GIÁ TRỊ PHỤ LỤC 13 - HĐ 37/2018/HĐ/OIC-SEAREE ký ngày 07/02/2018</v>
          </cell>
        </row>
      </sheetData>
      <sheetData sheetId="1593">
        <row r="1">
          <cell r="A1" t="str">
            <v>GIÁ TRỊ PHỤ LỤC 13 - HĐ 37/2018/HĐ/OIC-SEAREE ký ngày 07/02/2018</v>
          </cell>
        </row>
      </sheetData>
      <sheetData sheetId="1594">
        <row r="1">
          <cell r="A1" t="str">
            <v>GIÁ TRỊ PHỤ LỤC 13 - HĐ 37/2018/HĐ/OIC-SEAREE ký ngày 07/02/2018</v>
          </cell>
        </row>
      </sheetData>
      <sheetData sheetId="1595">
        <row r="1">
          <cell r="A1" t="str">
            <v>GIÁ TRỊ PHỤ LỤC 13 - HĐ 37/2018/HĐ/OIC-SEAREE ký ngày 07/02/2018</v>
          </cell>
        </row>
      </sheetData>
      <sheetData sheetId="1596">
        <row r="1">
          <cell r="A1" t="str">
            <v>GIÁ TRỊ PHỤ LỤC 13 - HĐ 37/2018/HĐ/OIC-SEAREE ký ngày 07/02/2018</v>
          </cell>
        </row>
      </sheetData>
      <sheetData sheetId="1597">
        <row r="1">
          <cell r="A1" t="str">
            <v>GIÁ TRỊ PHỤ LỤC 13 - HĐ 37/2018/HĐ/OIC-SEAREE ký ngày 07/02/2018</v>
          </cell>
        </row>
      </sheetData>
      <sheetData sheetId="1598">
        <row r="1">
          <cell r="A1" t="str">
            <v>GIÁ TRỊ PHỤ LỤC 13 - HĐ 37/2018/HĐ/OIC-SEAREE ký ngày 07/02/2018</v>
          </cell>
        </row>
      </sheetData>
      <sheetData sheetId="1599">
        <row r="1">
          <cell r="A1" t="str">
            <v>GIÁ TRỊ PHỤ LỤC 13 - HĐ 37/2018/HĐ/OIC-SEAREE ký ngày 07/02/2018</v>
          </cell>
        </row>
      </sheetData>
      <sheetData sheetId="1600">
        <row r="1">
          <cell r="A1" t="str">
            <v>GIÁ TRỊ PHỤ LỤC 13 - HĐ 37/2018/HĐ/OIC-SEAREE ký ngày 07/02/2018</v>
          </cell>
        </row>
      </sheetData>
      <sheetData sheetId="1601">
        <row r="1">
          <cell r="A1" t="str">
            <v>GIÁ TRỊ PHỤ LỤC 13 - HĐ 37/2018/HĐ/OIC-SEAREE ký ngày 07/02/2018</v>
          </cell>
        </row>
      </sheetData>
      <sheetData sheetId="1602">
        <row r="1">
          <cell r="A1" t="str">
            <v>GIÁ TRỊ PHỤ LỤC 13 - HĐ 37/2018/HĐ/OIC-SEAREE ký ngày 07/02/2018</v>
          </cell>
        </row>
      </sheetData>
      <sheetData sheetId="1603">
        <row r="1">
          <cell r="A1" t="str">
            <v>GIÁ TRỊ PHỤ LỤC 13 - HĐ 37/2018/HĐ/OIC-SEAREE ký ngày 07/02/2018</v>
          </cell>
        </row>
      </sheetData>
      <sheetData sheetId="1604">
        <row r="1">
          <cell r="A1" t="str">
            <v>GIÁ TRỊ PHỤ LỤC 13 - HĐ 37/2018/HĐ/OIC-SEAREE ký ngày 07/02/2018</v>
          </cell>
        </row>
      </sheetData>
      <sheetData sheetId="1605">
        <row r="1">
          <cell r="A1" t="str">
            <v>GIÁ TRỊ PHỤ LỤC 13 - HĐ 37/2018/HĐ/OIC-SEAREE ký ngày 07/02/2018</v>
          </cell>
        </row>
      </sheetData>
      <sheetData sheetId="1606">
        <row r="1">
          <cell r="A1" t="str">
            <v>GIÁ TRỊ PHỤ LỤC 13 - HĐ 37/2018/HĐ/OIC-SEAREE ký ngày 07/02/2018</v>
          </cell>
        </row>
      </sheetData>
      <sheetData sheetId="1607">
        <row r="1">
          <cell r="A1" t="str">
            <v>GIÁ TRỊ PHỤ LỤC 13 - HĐ 37/2018/HĐ/OIC-SEAREE ký ngày 07/02/2018</v>
          </cell>
        </row>
      </sheetData>
      <sheetData sheetId="1608">
        <row r="1">
          <cell r="A1" t="str">
            <v>GIÁ TRỊ PHỤ LỤC 13 - HĐ 37/2018/HĐ/OIC-SEAREE ký ngày 07/02/2018</v>
          </cell>
        </row>
      </sheetData>
      <sheetData sheetId="1609">
        <row r="1">
          <cell r="A1" t="str">
            <v>GIÁ TRỊ PHỤ LỤC 13 - HĐ 37/2018/HĐ/OIC-SEAREE ký ngày 07/02/2018</v>
          </cell>
        </row>
      </sheetData>
      <sheetData sheetId="1610">
        <row r="1">
          <cell r="A1" t="str">
            <v>GIÁ TRỊ PHỤ LỤC 13 - HĐ 37/2018/HĐ/OIC-SEAREE ký ngày 07/02/2018</v>
          </cell>
        </row>
      </sheetData>
      <sheetData sheetId="1611">
        <row r="1">
          <cell r="A1" t="str">
            <v>GIÁ TRỊ PHỤ LỤC 13 - HĐ 37/2018/HĐ/OIC-SEAREE ký ngày 07/02/2018</v>
          </cell>
        </row>
      </sheetData>
      <sheetData sheetId="1612">
        <row r="1">
          <cell r="A1" t="str">
            <v>GIÁ TRỊ PHỤ LỤC 13 - HĐ 37/2018/HĐ/OIC-SEAREE ký ngày 07/02/2018</v>
          </cell>
        </row>
      </sheetData>
      <sheetData sheetId="1613">
        <row r="1">
          <cell r="A1" t="str">
            <v>GIÁ TRỊ PHỤ LỤC 13 - HĐ 37/2018/HĐ/OIC-SEAREE ký ngày 07/02/2018</v>
          </cell>
        </row>
      </sheetData>
      <sheetData sheetId="1614">
        <row r="1">
          <cell r="A1" t="str">
            <v>GIÁ TRỊ PHỤ LỤC 13 - HĐ 37/2018/HĐ/OIC-SEAREE ký ngày 07/02/2018</v>
          </cell>
        </row>
      </sheetData>
      <sheetData sheetId="1615">
        <row r="1">
          <cell r="A1" t="str">
            <v>GIÁ TRỊ PHỤ LỤC 13 - HĐ 37/2018/HĐ/OIC-SEAREE ký ngày 07/02/2018</v>
          </cell>
        </row>
      </sheetData>
      <sheetData sheetId="1616">
        <row r="1">
          <cell r="A1" t="str">
            <v>GIÁ TRỊ PHỤ LỤC 13 - HĐ 37/2018/HĐ/OIC-SEAREE ký ngày 07/02/2018</v>
          </cell>
        </row>
      </sheetData>
      <sheetData sheetId="1617">
        <row r="1">
          <cell r="A1" t="str">
            <v>GIÁ TRỊ PHỤ LỤC 13 - HĐ 37/2018/HĐ/OIC-SEAREE ký ngày 07/02/2018</v>
          </cell>
        </row>
      </sheetData>
      <sheetData sheetId="1618">
        <row r="1">
          <cell r="A1" t="str">
            <v>GIÁ TRỊ PHỤ LỤC 13 - HĐ 37/2018/HĐ/OIC-SEAREE ký ngày 07/02/2018</v>
          </cell>
        </row>
      </sheetData>
      <sheetData sheetId="1619">
        <row r="1">
          <cell r="A1" t="str">
            <v>GIÁ TRỊ PHỤ LỤC 13 - HĐ 37/2018/HĐ/OIC-SEAREE ký ngày 07/02/2018</v>
          </cell>
        </row>
      </sheetData>
      <sheetData sheetId="1620">
        <row r="1">
          <cell r="A1" t="str">
            <v>GIÁ TRỊ PHỤ LỤC 13 - HĐ 37/2018/HĐ/OIC-SEAREE ký ngày 07/02/2018</v>
          </cell>
        </row>
      </sheetData>
      <sheetData sheetId="1621">
        <row r="1">
          <cell r="A1" t="str">
            <v>GIÁ TRỊ PHỤ LỤC 13 - HĐ 37/2018/HĐ/OIC-SEAREE ký ngày 07/02/2018</v>
          </cell>
        </row>
      </sheetData>
      <sheetData sheetId="1622">
        <row r="1">
          <cell r="A1" t="str">
            <v>GIÁ TRỊ PHỤ LỤC 13 - HĐ 37/2018/HĐ/OIC-SEAREE ký ngày 07/02/2018</v>
          </cell>
        </row>
      </sheetData>
      <sheetData sheetId="1623">
        <row r="1">
          <cell r="A1" t="str">
            <v>GIÁ TRỊ PHỤ LỤC 13 - HĐ 37/2018/HĐ/OIC-SEAREE ký ngày 07/02/2018</v>
          </cell>
        </row>
      </sheetData>
      <sheetData sheetId="1624">
        <row r="1">
          <cell r="A1" t="str">
            <v>GIÁ TRỊ PHỤ LỤC 13 - HĐ 37/2018/HĐ/OIC-SEAREE ký ngày 07/02/2018</v>
          </cell>
        </row>
      </sheetData>
      <sheetData sheetId="1625">
        <row r="1">
          <cell r="A1" t="str">
            <v>GIÁ TRỊ PHỤ LỤC 13 - HĐ 37/2018/HĐ/OIC-SEAREE ký ngày 07/02/2018</v>
          </cell>
        </row>
      </sheetData>
      <sheetData sheetId="1626">
        <row r="1">
          <cell r="A1" t="str">
            <v>GIÁ TRỊ PHỤ LỤC 13 - HĐ 37/2018/HĐ/OIC-SEAREE ký ngày 07/02/2018</v>
          </cell>
        </row>
      </sheetData>
      <sheetData sheetId="1627">
        <row r="1">
          <cell r="A1" t="str">
            <v>GIÁ TRỊ PHỤ LỤC 13 - HĐ 37/2018/HĐ/OIC-SEAREE ký ngày 07/02/2018</v>
          </cell>
        </row>
      </sheetData>
      <sheetData sheetId="1628">
        <row r="1">
          <cell r="A1" t="str">
            <v>GIÁ TRỊ PHỤ LỤC 13 - HĐ 37/2018/HĐ/OIC-SEAREE ký ngày 07/02/2018</v>
          </cell>
        </row>
      </sheetData>
      <sheetData sheetId="1629">
        <row r="1">
          <cell r="A1" t="str">
            <v>GIÁ TRỊ PHỤ LỤC 13 - HĐ 37/2018/HĐ/OIC-SEAREE ký ngày 07/02/2018</v>
          </cell>
        </row>
      </sheetData>
      <sheetData sheetId="1630">
        <row r="1">
          <cell r="A1" t="str">
            <v>GIÁ TRỊ PHỤ LỤC 13 - HĐ 37/2018/HĐ/OIC-SEAREE ký ngày 07/02/2018</v>
          </cell>
        </row>
      </sheetData>
      <sheetData sheetId="1631">
        <row r="1">
          <cell r="A1" t="str">
            <v>GIÁ TRỊ PHỤ LỤC 13 - HĐ 37/2018/HĐ/OIC-SEAREE ký ngày 07/02/2018</v>
          </cell>
        </row>
      </sheetData>
      <sheetData sheetId="1632">
        <row r="1">
          <cell r="A1" t="str">
            <v>GIÁ TRỊ PHỤ LỤC 13 - HĐ 37/2018/HĐ/OIC-SEAREE ký ngày 07/02/2018</v>
          </cell>
        </row>
      </sheetData>
      <sheetData sheetId="1633">
        <row r="1">
          <cell r="A1" t="str">
            <v>GIÁ TRỊ PHỤ LỤC 13 - HĐ 37/2018/HĐ/OIC-SEAREE ký ngày 07/02/2018</v>
          </cell>
        </row>
      </sheetData>
      <sheetData sheetId="1634">
        <row r="1">
          <cell r="A1" t="str">
            <v>GIÁ TRỊ PHỤ LỤC 13 - HĐ 37/2018/HĐ/OIC-SEAREE ký ngày 07/02/2018</v>
          </cell>
        </row>
      </sheetData>
      <sheetData sheetId="1635">
        <row r="1">
          <cell r="A1" t="str">
            <v>GIÁ TRỊ PHỤ LỤC 13 - HĐ 37/2018/HĐ/OIC-SEAREE ký ngày 07/02/2018</v>
          </cell>
        </row>
      </sheetData>
      <sheetData sheetId="1636">
        <row r="1">
          <cell r="A1" t="str">
            <v>GIÁ TRỊ PHỤ LỤC 13 - HĐ 37/2018/HĐ/OIC-SEAREE ký ngày 07/02/2018</v>
          </cell>
        </row>
      </sheetData>
      <sheetData sheetId="1637">
        <row r="1">
          <cell r="A1" t="str">
            <v>GIÁ TRỊ PHỤ LỤC 13 - HĐ 37/2018/HĐ/OIC-SEAREE ký ngày 07/02/2018</v>
          </cell>
        </row>
      </sheetData>
      <sheetData sheetId="1638"/>
      <sheetData sheetId="1639">
        <row r="1">
          <cell r="A1" t="str">
            <v>GIÁ TRỊ PHỤ LỤC 13 - HĐ 37/2018/HĐ/OIC-SEAREE ký ngày 07/02/2018</v>
          </cell>
        </row>
      </sheetData>
      <sheetData sheetId="1640">
        <row r="1">
          <cell r="A1" t="str">
            <v>GIÁ TRỊ PHỤ LỤC 13 - HĐ 37/2018/HĐ/OIC-SEAREE ký ngày 07/02/2018</v>
          </cell>
        </row>
      </sheetData>
      <sheetData sheetId="1641">
        <row r="1">
          <cell r="A1" t="str">
            <v>GIÁ TRỊ PHỤ LỤC 13 - HĐ 37/2018/HĐ/OIC-SEAREE ký ngày 07/02/2018</v>
          </cell>
        </row>
      </sheetData>
      <sheetData sheetId="1642">
        <row r="1">
          <cell r="A1" t="str">
            <v>GIÁ TRỊ PHỤ LỤC 13 - HĐ 37/2018/HĐ/OIC-SEAREE ký ngày 07/02/2018</v>
          </cell>
        </row>
      </sheetData>
      <sheetData sheetId="1643">
        <row r="1">
          <cell r="A1" t="str">
            <v>GIÁ TRỊ PHỤ LỤC 13 - HĐ 37/2018/HĐ/OIC-SEAREE ký ngày 07/02/2018</v>
          </cell>
        </row>
      </sheetData>
      <sheetData sheetId="1644">
        <row r="1">
          <cell r="A1" t="str">
            <v>GIÁ TRỊ PHỤ LỤC 13 - HĐ 37/2018/HĐ/OIC-SEAREE ký ngày 07/02/2018</v>
          </cell>
        </row>
      </sheetData>
      <sheetData sheetId="1645">
        <row r="1">
          <cell r="A1" t="str">
            <v>GIÁ TRỊ PHỤ LỤC 13 - HĐ 37/2018/HĐ/OIC-SEAREE ký ngày 07/02/2018</v>
          </cell>
        </row>
      </sheetData>
      <sheetData sheetId="1646">
        <row r="1">
          <cell r="A1" t="str">
            <v>GIÁ TRỊ PHỤ LỤC 13 - HĐ 37/2018/HĐ/OIC-SEAREE ký ngày 07/02/2018</v>
          </cell>
        </row>
      </sheetData>
      <sheetData sheetId="1647">
        <row r="1">
          <cell r="A1" t="str">
            <v>GIÁ TRỊ PHỤ LỤC 13 - HĐ 37/2018/HĐ/OIC-SEAREE ký ngày 07/02/2018</v>
          </cell>
        </row>
      </sheetData>
      <sheetData sheetId="1648">
        <row r="1">
          <cell r="A1" t="str">
            <v>GIÁ TRỊ PHỤ LỤC 13 - HĐ 37/2018/HĐ/OIC-SEAREE ký ngày 07/02/2018</v>
          </cell>
        </row>
      </sheetData>
      <sheetData sheetId="1649">
        <row r="1">
          <cell r="A1" t="str">
            <v>GIÁ TRỊ PHỤ LỤC 13 - HĐ 37/2018/HĐ/OIC-SEAREE ký ngày 07/02/2018</v>
          </cell>
        </row>
      </sheetData>
      <sheetData sheetId="1650">
        <row r="1">
          <cell r="A1" t="str">
            <v>GIÁ TRỊ PHỤ LỤC 13 - HĐ 37/2018/HĐ/OIC-SEAREE ký ngày 07/02/2018</v>
          </cell>
        </row>
      </sheetData>
      <sheetData sheetId="1651">
        <row r="1">
          <cell r="A1" t="str">
            <v>GIÁ TRỊ PHỤ LỤC 13 - HĐ 37/2018/HĐ/OIC-SEAREE ký ngày 07/02/2018</v>
          </cell>
        </row>
      </sheetData>
      <sheetData sheetId="1652">
        <row r="1">
          <cell r="A1" t="str">
            <v>GIÁ TRỊ PHỤ LỤC 13 - HĐ 37/2018/HĐ/OIC-SEAREE ký ngày 07/02/2018</v>
          </cell>
        </row>
      </sheetData>
      <sheetData sheetId="1653">
        <row r="1">
          <cell r="A1" t="str">
            <v>GIÁ TRỊ PHỤ LỤC 13 - HĐ 37/2018/HĐ/OIC-SEAREE ký ngày 07/02/2018</v>
          </cell>
        </row>
      </sheetData>
      <sheetData sheetId="1654">
        <row r="1">
          <cell r="A1" t="str">
            <v>GIÁ TRỊ PHỤ LỤC 13 - HĐ 37/2018/HĐ/OIC-SEAREE ký ngày 07/02/2018</v>
          </cell>
        </row>
      </sheetData>
      <sheetData sheetId="1655">
        <row r="1">
          <cell r="A1" t="str">
            <v>GIÁ TRỊ PHỤ LỤC 13 - HĐ 37/2018/HĐ/OIC-SEAREE ký ngày 07/02/2018</v>
          </cell>
        </row>
      </sheetData>
      <sheetData sheetId="1656">
        <row r="1">
          <cell r="A1" t="str">
            <v>GIÁ TRỊ PHỤ LỤC 13 - HĐ 37/2018/HĐ/OIC-SEAREE ký ngày 07/02/2018</v>
          </cell>
        </row>
      </sheetData>
      <sheetData sheetId="1657">
        <row r="1">
          <cell r="A1" t="str">
            <v>GIÁ TRỊ PHỤ LỤC 13 - HĐ 37/2018/HĐ/OIC-SEAREE ký ngày 07/02/2018</v>
          </cell>
        </row>
      </sheetData>
      <sheetData sheetId="1658">
        <row r="1">
          <cell r="A1" t="str">
            <v>GIÁ TRỊ PHỤ LỤC 13 - HĐ 37/2018/HĐ/OIC-SEAREE ký ngày 07/02/2018</v>
          </cell>
        </row>
      </sheetData>
      <sheetData sheetId="1659">
        <row r="1">
          <cell r="A1" t="str">
            <v>GIÁ TRỊ PHỤ LỤC 13 - HĐ 37/2018/HĐ/OIC-SEAREE ký ngày 07/02/2018</v>
          </cell>
        </row>
      </sheetData>
      <sheetData sheetId="1660">
        <row r="1">
          <cell r="A1" t="str">
            <v>GIÁ TRỊ PHỤ LỤC 13 - HĐ 37/2018/HĐ/OIC-SEAREE ký ngày 07/02/2018</v>
          </cell>
        </row>
      </sheetData>
      <sheetData sheetId="1661">
        <row r="1">
          <cell r="A1" t="str">
            <v>GIÁ TRỊ PHỤ LỤC 13 - HĐ 37/2018/HĐ/OIC-SEAREE ký ngày 07/02/2018</v>
          </cell>
        </row>
      </sheetData>
      <sheetData sheetId="1662">
        <row r="1">
          <cell r="A1" t="str">
            <v>GIÁ TRỊ PHỤ LỤC 13 - HĐ 37/2018/HĐ/OIC-SEAREE ký ngày 07/02/2018</v>
          </cell>
        </row>
      </sheetData>
      <sheetData sheetId="1663">
        <row r="1">
          <cell r="A1" t="str">
            <v>GIÁ TRỊ PHỤ LỤC 13 - HĐ 37/2018/HĐ/OIC-SEAREE ký ngày 07/02/2018</v>
          </cell>
        </row>
      </sheetData>
      <sheetData sheetId="1664">
        <row r="1">
          <cell r="A1" t="str">
            <v>GIÁ TRỊ PHỤ LỤC 13 - HĐ 37/2018/HĐ/OIC-SEAREE ký ngày 07/02/2018</v>
          </cell>
        </row>
      </sheetData>
      <sheetData sheetId="1665">
        <row r="1">
          <cell r="A1" t="str">
            <v>GIÁ TRỊ PHỤ LỤC 13 - HĐ 37/2018/HĐ/OIC-SEAREE ký ngày 07/02/2018</v>
          </cell>
        </row>
      </sheetData>
      <sheetData sheetId="1666">
        <row r="1">
          <cell r="A1" t="str">
            <v>GIÁ TRỊ PHỤ LỤC 13 - HĐ 37/2018/HĐ/OIC-SEAREE ký ngày 07/02/2018</v>
          </cell>
        </row>
      </sheetData>
      <sheetData sheetId="1667">
        <row r="1">
          <cell r="A1" t="str">
            <v>GIÁ TRỊ PHỤ LỤC 13 - HĐ 37/2018/HĐ/OIC-SEAREE ký ngày 07/02/2018</v>
          </cell>
        </row>
      </sheetData>
      <sheetData sheetId="1668">
        <row r="1">
          <cell r="A1" t="str">
            <v>GIÁ TRỊ PHỤ LỤC 13 - HĐ 37/2018/HĐ/OIC-SEAREE ký ngày 07/02/2018</v>
          </cell>
        </row>
      </sheetData>
      <sheetData sheetId="1669">
        <row r="1">
          <cell r="A1" t="str">
            <v>GIÁ TRỊ PHỤ LỤC 13 - HĐ 37/2018/HĐ/OIC-SEAREE ký ngày 07/02/2018</v>
          </cell>
        </row>
      </sheetData>
      <sheetData sheetId="1670">
        <row r="1">
          <cell r="A1" t="str">
            <v>GIÁ TRỊ PHỤ LỤC 13 - HĐ 37/2018/HĐ/OIC-SEAREE ký ngày 07/02/2018</v>
          </cell>
        </row>
      </sheetData>
      <sheetData sheetId="1671">
        <row r="1">
          <cell r="A1" t="str">
            <v>GIÁ TRỊ PHỤ LỤC 13 - HĐ 37/2018/HĐ/OIC-SEAREE ký ngày 07/02/2018</v>
          </cell>
        </row>
      </sheetData>
      <sheetData sheetId="1672">
        <row r="1">
          <cell r="A1" t="str">
            <v>GIÁ TRỊ PHỤ LỤC 13 - HĐ 37/2018/HĐ/OIC-SEAREE ký ngày 07/02/2018</v>
          </cell>
        </row>
      </sheetData>
      <sheetData sheetId="1673">
        <row r="1">
          <cell r="A1" t="str">
            <v>GIÁ TRỊ PHỤ LỤC 13 - HĐ 37/2018/HĐ/OIC-SEAREE ký ngày 07/02/2018</v>
          </cell>
        </row>
      </sheetData>
      <sheetData sheetId="1674">
        <row r="1">
          <cell r="A1" t="str">
            <v>GIÁ TRỊ PHỤ LỤC 13 - HĐ 37/2018/HĐ/OIC-SEAREE ký ngày 07/02/2018</v>
          </cell>
        </row>
      </sheetData>
      <sheetData sheetId="1675">
        <row r="1">
          <cell r="A1" t="str">
            <v>GIÁ TRỊ PHỤ LỤC 13 - HĐ 37/2018/HĐ/OIC-SEAREE ký ngày 07/02/2018</v>
          </cell>
        </row>
      </sheetData>
      <sheetData sheetId="1676">
        <row r="1">
          <cell r="A1" t="str">
            <v>GIÁ TRỊ PHỤ LỤC 13 - HĐ 37/2018/HĐ/OIC-SEAREE ký ngày 07/02/2018</v>
          </cell>
        </row>
      </sheetData>
      <sheetData sheetId="1677">
        <row r="1">
          <cell r="A1" t="str">
            <v>GIÁ TRỊ PHỤ LỤC 13 - HĐ 37/2018/HĐ/OIC-SEAREE ký ngày 07/02/2018</v>
          </cell>
        </row>
      </sheetData>
      <sheetData sheetId="1678">
        <row r="1">
          <cell r="A1" t="str">
            <v>GIÁ TRỊ PHỤ LỤC 13 - HĐ 37/2018/HĐ/OIC-SEAREE ký ngày 07/02/2018</v>
          </cell>
        </row>
      </sheetData>
      <sheetData sheetId="1679">
        <row r="1">
          <cell r="A1" t="str">
            <v>GIÁ TRỊ PHỤ LỤC 13 - HĐ 37/2018/HĐ/OIC-SEAREE ký ngày 07/02/2018</v>
          </cell>
        </row>
      </sheetData>
      <sheetData sheetId="1680">
        <row r="1">
          <cell r="A1" t="str">
            <v>GIÁ TRỊ PHỤ LỤC 13 - HĐ 37/2018/HĐ/OIC-SEAREE ký ngày 07/02/2018</v>
          </cell>
        </row>
      </sheetData>
      <sheetData sheetId="1681">
        <row r="1">
          <cell r="A1" t="str">
            <v>GIÁ TRỊ PHỤ LỤC 13 - HĐ 37/2018/HĐ/OIC-SEAREE ký ngày 07/02/2018</v>
          </cell>
        </row>
      </sheetData>
      <sheetData sheetId="1682">
        <row r="1">
          <cell r="A1" t="str">
            <v>GIÁ TRỊ PHỤ LỤC 13 - HĐ 37/2018/HĐ/OIC-SEAREE ký ngày 07/02/2018</v>
          </cell>
        </row>
      </sheetData>
      <sheetData sheetId="1683">
        <row r="1">
          <cell r="A1" t="str">
            <v>GIÁ TRỊ PHỤ LỤC 13 - HĐ 37/2018/HĐ/OIC-SEAREE ký ngày 07/02/2018</v>
          </cell>
        </row>
      </sheetData>
      <sheetData sheetId="1684">
        <row r="1">
          <cell r="A1" t="str">
            <v>GIÁ TRỊ PHỤ LỤC 13 - HĐ 37/2018/HĐ/OIC-SEAREE ký ngày 07/02/2018</v>
          </cell>
        </row>
      </sheetData>
      <sheetData sheetId="1685">
        <row r="1">
          <cell r="A1" t="str">
            <v>GIÁ TRỊ PHỤ LỤC 13 - HĐ 37/2018/HĐ/OIC-SEAREE ký ngày 07/02/2018</v>
          </cell>
        </row>
      </sheetData>
      <sheetData sheetId="1686">
        <row r="1">
          <cell r="A1" t="str">
            <v>GIÁ TRỊ PHỤ LỤC 13 - HĐ 37/2018/HĐ/OIC-SEAREE ký ngày 07/02/2018</v>
          </cell>
        </row>
      </sheetData>
      <sheetData sheetId="1687">
        <row r="1">
          <cell r="A1" t="str">
            <v>GIÁ TRỊ PHỤ LỤC 13 - HĐ 37/2018/HĐ/OIC-SEAREE ký ngày 07/02/2018</v>
          </cell>
        </row>
      </sheetData>
      <sheetData sheetId="1688">
        <row r="1">
          <cell r="A1" t="str">
            <v>GIÁ TRỊ PHỤ LỤC 13 - HĐ 37/2018/HĐ/OIC-SEAREE ký ngày 07/02/2018</v>
          </cell>
        </row>
      </sheetData>
      <sheetData sheetId="1689">
        <row r="1">
          <cell r="A1" t="str">
            <v>GIÁ TRỊ PHỤ LỤC 13 - HĐ 37/2018/HĐ/OIC-SEAREE ký ngày 07/02/2018</v>
          </cell>
        </row>
      </sheetData>
      <sheetData sheetId="1690">
        <row r="1">
          <cell r="A1" t="str">
            <v>GIÁ TRỊ PHỤ LỤC 13 - HĐ 37/2018/HĐ/OIC-SEAREE ký ngày 07/02/2018</v>
          </cell>
        </row>
      </sheetData>
      <sheetData sheetId="1691">
        <row r="1">
          <cell r="A1" t="str">
            <v>GIÁ TRỊ PHỤ LỤC 13 - HĐ 37/2018/HĐ/OIC-SEAREE ký ngày 07/02/2018</v>
          </cell>
        </row>
      </sheetData>
      <sheetData sheetId="1692">
        <row r="1">
          <cell r="A1" t="str">
            <v>GIÁ TRỊ PHỤ LỤC 13 - HĐ 37/2018/HĐ/OIC-SEAREE ký ngày 07/02/2018</v>
          </cell>
        </row>
      </sheetData>
      <sheetData sheetId="1693">
        <row r="1">
          <cell r="A1" t="str">
            <v>GIÁ TRỊ PHỤ LỤC 13 - HĐ 37/2018/HĐ/OIC-SEAREE ký ngày 07/02/2018</v>
          </cell>
        </row>
      </sheetData>
      <sheetData sheetId="1694">
        <row r="1">
          <cell r="A1" t="str">
            <v>GIÁ TRỊ PHỤ LỤC 13 - HĐ 37/2018/HĐ/OIC-SEAREE ký ngày 07/02/2018</v>
          </cell>
        </row>
      </sheetData>
      <sheetData sheetId="1695">
        <row r="1">
          <cell r="A1" t="str">
            <v>GIÁ TRỊ PHỤ LỤC 13 - HĐ 37/2018/HĐ/OIC-SEAREE ký ngày 07/02/2018</v>
          </cell>
        </row>
      </sheetData>
      <sheetData sheetId="1696">
        <row r="1">
          <cell r="A1" t="str">
            <v>GIÁ TRỊ PHỤ LỤC 13 - HĐ 37/2018/HĐ/OIC-SEAREE ký ngày 07/02/2018</v>
          </cell>
        </row>
      </sheetData>
      <sheetData sheetId="1697">
        <row r="1">
          <cell r="A1" t="str">
            <v>GIÁ TRỊ PHỤ LỤC 13 - HĐ 37/2018/HĐ/OIC-SEAREE ký ngày 07/02/2018</v>
          </cell>
        </row>
      </sheetData>
      <sheetData sheetId="1698">
        <row r="1">
          <cell r="A1" t="str">
            <v>GIÁ TRỊ PHỤ LỤC 13 - HĐ 37/2018/HĐ/OIC-SEAREE ký ngày 07/02/2018</v>
          </cell>
        </row>
      </sheetData>
      <sheetData sheetId="1699">
        <row r="1">
          <cell r="A1" t="str">
            <v>GIÁ TRỊ PHỤ LỤC 13 - HĐ 37/2018/HĐ/OIC-SEAREE ký ngày 07/02/2018</v>
          </cell>
        </row>
      </sheetData>
      <sheetData sheetId="1700">
        <row r="1">
          <cell r="A1" t="str">
            <v>GIÁ TRỊ PHỤ LỤC 13 - HĐ 37/2018/HĐ/OIC-SEAREE ký ngày 07/02/2018</v>
          </cell>
        </row>
      </sheetData>
      <sheetData sheetId="1701">
        <row r="1">
          <cell r="A1" t="str">
            <v>GIÁ TRỊ PHỤ LỤC 13 - HĐ 37/2018/HĐ/OIC-SEAREE ký ngày 07/02/2018</v>
          </cell>
        </row>
      </sheetData>
      <sheetData sheetId="1702">
        <row r="1">
          <cell r="A1" t="str">
            <v>GIÁ TRỊ PHỤ LỤC 13 - HĐ 37/2018/HĐ/OIC-SEAREE ký ngày 07/02/2018</v>
          </cell>
        </row>
      </sheetData>
      <sheetData sheetId="1703">
        <row r="1">
          <cell r="A1" t="str">
            <v>GIÁ TRỊ PHỤ LỤC 13 - HĐ 37/2018/HĐ/OIC-SEAREE ký ngày 07/02/2018</v>
          </cell>
        </row>
      </sheetData>
      <sheetData sheetId="1704">
        <row r="1">
          <cell r="A1" t="str">
            <v>GIÁ TRỊ PHỤ LỤC 13 - HĐ 37/2018/HĐ/OIC-SEAREE ký ngày 07/02/2018</v>
          </cell>
        </row>
      </sheetData>
      <sheetData sheetId="1705">
        <row r="1">
          <cell r="A1" t="str">
            <v>GIÁ TRỊ PHỤ LỤC 13 - HĐ 37/2018/HĐ/OIC-SEAREE ký ngày 07/02/2018</v>
          </cell>
        </row>
      </sheetData>
      <sheetData sheetId="1706">
        <row r="1">
          <cell r="A1" t="str">
            <v>GIÁ TRỊ PHỤ LỤC 13 - HĐ 37/2018/HĐ/OIC-SEAREE ký ngày 07/02/2018</v>
          </cell>
        </row>
      </sheetData>
      <sheetData sheetId="1707">
        <row r="1">
          <cell r="A1" t="str">
            <v>GIÁ TRỊ PHỤ LỤC 13 - HĐ 37/2018/HĐ/OIC-SEAREE ký ngày 07/02/2018</v>
          </cell>
        </row>
      </sheetData>
      <sheetData sheetId="1708">
        <row r="1">
          <cell r="A1" t="str">
            <v>GIÁ TRỊ PHỤ LỤC 13 - HĐ 37/2018/HĐ/OIC-SEAREE ký ngày 07/02/2018</v>
          </cell>
        </row>
      </sheetData>
      <sheetData sheetId="1709">
        <row r="1">
          <cell r="A1" t="str">
            <v>GIÁ TRỊ PHỤ LỤC 13 - HĐ 37/2018/HĐ/OIC-SEAREE ký ngày 07/02/2018</v>
          </cell>
        </row>
      </sheetData>
      <sheetData sheetId="1710">
        <row r="1">
          <cell r="A1" t="str">
            <v>GIÁ TRỊ PHỤ LỤC 13 - HĐ 37/2018/HĐ/OIC-SEAREE ký ngày 07/02/2018</v>
          </cell>
        </row>
      </sheetData>
      <sheetData sheetId="1711">
        <row r="1">
          <cell r="A1" t="str">
            <v>GIÁ TRỊ PHỤ LỤC 13 - HĐ 37/2018/HĐ/OIC-SEAREE ký ngày 07/02/2018</v>
          </cell>
        </row>
      </sheetData>
      <sheetData sheetId="1712">
        <row r="1">
          <cell r="A1" t="str">
            <v>GIÁ TRỊ PHỤ LỤC 13 - HĐ 37/2018/HĐ/OIC-SEAREE ký ngày 07/02/2018</v>
          </cell>
        </row>
      </sheetData>
      <sheetData sheetId="1713">
        <row r="1">
          <cell r="A1" t="str">
            <v>GIÁ TRỊ PHỤ LỤC 13 - HĐ 37/2018/HĐ/OIC-SEAREE ký ngày 07/02/2018</v>
          </cell>
        </row>
      </sheetData>
      <sheetData sheetId="1714">
        <row r="1">
          <cell r="A1" t="str">
            <v>GIÁ TRỊ PHỤ LỤC 13 - HĐ 37/2018/HĐ/OIC-SEAREE ký ngày 07/02/2018</v>
          </cell>
        </row>
      </sheetData>
      <sheetData sheetId="1715">
        <row r="1">
          <cell r="A1" t="str">
            <v>GIÁ TRỊ PHỤ LỤC 13 - HĐ 37/2018/HĐ/OIC-SEAREE ký ngày 07/02/2018</v>
          </cell>
        </row>
      </sheetData>
      <sheetData sheetId="1716">
        <row r="1">
          <cell r="A1" t="str">
            <v>GIÁ TRỊ PHỤ LỤC 13 - HĐ 37/2018/HĐ/OIC-SEAREE ký ngày 07/02/2018</v>
          </cell>
        </row>
      </sheetData>
      <sheetData sheetId="1717">
        <row r="1">
          <cell r="A1" t="str">
            <v>GIÁ TRỊ PHỤ LỤC 13 - HĐ 37/2018/HĐ/OIC-SEAREE ký ngày 07/02/2018</v>
          </cell>
        </row>
      </sheetData>
      <sheetData sheetId="1718">
        <row r="1">
          <cell r="A1" t="str">
            <v>GIÁ TRỊ PHỤ LỤC 13 - HĐ 37/2018/HĐ/OIC-SEAREE ký ngày 07/02/2018</v>
          </cell>
        </row>
      </sheetData>
      <sheetData sheetId="1719">
        <row r="1">
          <cell r="A1" t="str">
            <v>GIÁ TRỊ PHỤ LỤC 13 - HĐ 37/2018/HĐ/OIC-SEAREE ký ngày 07/02/2018</v>
          </cell>
        </row>
      </sheetData>
      <sheetData sheetId="1720">
        <row r="1">
          <cell r="A1" t="str">
            <v>GIÁ TRỊ PHỤ LỤC 13 - HĐ 37/2018/HĐ/OIC-SEAREE ký ngày 07/02/2018</v>
          </cell>
        </row>
      </sheetData>
      <sheetData sheetId="1721">
        <row r="1">
          <cell r="A1" t="str">
            <v>GIÁ TRỊ PHỤ LỤC 13 - HĐ 37/2018/HĐ/OIC-SEAREE ký ngày 07/02/2018</v>
          </cell>
        </row>
      </sheetData>
      <sheetData sheetId="1722">
        <row r="1">
          <cell r="A1" t="str">
            <v>GIÁ TRỊ PHỤ LỤC 13 - HĐ 37/2018/HĐ/OIC-SEAREE ký ngày 07/02/2018</v>
          </cell>
        </row>
      </sheetData>
      <sheetData sheetId="1723">
        <row r="1">
          <cell r="A1" t="str">
            <v>GIÁ TRỊ PHỤ LỤC 13 - HĐ 37/2018/HĐ/OIC-SEAREE ký ngày 07/02/2018</v>
          </cell>
        </row>
      </sheetData>
      <sheetData sheetId="1724">
        <row r="1">
          <cell r="A1" t="str">
            <v>GIÁ TRỊ PHỤ LỤC 13 - HĐ 37/2018/HĐ/OIC-SEAREE ký ngày 07/02/2018</v>
          </cell>
        </row>
      </sheetData>
      <sheetData sheetId="1725">
        <row r="1">
          <cell r="A1" t="str">
            <v>GIÁ TRỊ PHỤ LỤC 13 - HĐ 37/2018/HĐ/OIC-SEAREE ký ngày 07/02/2018</v>
          </cell>
        </row>
      </sheetData>
      <sheetData sheetId="1726">
        <row r="1">
          <cell r="A1" t="str">
            <v>GIÁ TRỊ PHỤ LỤC 13 - HĐ 37/2018/HĐ/OIC-SEAREE ký ngày 07/02/2018</v>
          </cell>
        </row>
      </sheetData>
      <sheetData sheetId="1727">
        <row r="1">
          <cell r="A1" t="str">
            <v>GIÁ TRỊ PHỤ LỤC 13 - HĐ 37/2018/HĐ/OIC-SEAREE ký ngày 07/02/2018</v>
          </cell>
        </row>
      </sheetData>
      <sheetData sheetId="1728">
        <row r="1">
          <cell r="A1" t="str">
            <v>GIÁ TRỊ PHỤ LỤC 13 - HĐ 37/2018/HĐ/OIC-SEAREE ký ngày 07/02/2018</v>
          </cell>
        </row>
      </sheetData>
      <sheetData sheetId="1729">
        <row r="1">
          <cell r="A1" t="str">
            <v>GIÁ TRỊ PHỤ LỤC 13 - HĐ 37/2018/HĐ/OIC-SEAREE ký ngày 07/02/2018</v>
          </cell>
        </row>
      </sheetData>
      <sheetData sheetId="1730">
        <row r="1">
          <cell r="A1" t="str">
            <v>GIÁ TRỊ PHỤ LỤC 13 - HĐ 37/2018/HĐ/OIC-SEAREE ký ngày 07/02/2018</v>
          </cell>
        </row>
      </sheetData>
      <sheetData sheetId="1731">
        <row r="1">
          <cell r="A1" t="str">
            <v>GIÁ TRỊ PHỤ LỤC 13 - HĐ 37/2018/HĐ/OIC-SEAREE ký ngày 07/02/2018</v>
          </cell>
        </row>
      </sheetData>
      <sheetData sheetId="1732">
        <row r="1">
          <cell r="A1" t="str">
            <v>GIÁ TRỊ PHỤ LỤC 13 - HĐ 37/2018/HĐ/OIC-SEAREE ký ngày 07/02/2018</v>
          </cell>
        </row>
      </sheetData>
      <sheetData sheetId="1733">
        <row r="1">
          <cell r="A1" t="str">
            <v>GIÁ TRỊ PHỤ LỤC 13 - HĐ 37/2018/HĐ/OIC-SEAREE ký ngày 07/02/2018</v>
          </cell>
        </row>
      </sheetData>
      <sheetData sheetId="1734">
        <row r="1">
          <cell r="A1" t="str">
            <v>GIÁ TRỊ PHỤ LỤC 13 - HĐ 37/2018/HĐ/OIC-SEAREE ký ngày 07/02/2018</v>
          </cell>
        </row>
      </sheetData>
      <sheetData sheetId="1735">
        <row r="1">
          <cell r="A1" t="str">
            <v>GIÁ TRỊ PHỤ LỤC 13 - HĐ 37/2018/HĐ/OIC-SEAREE ký ngày 07/02/2018</v>
          </cell>
        </row>
      </sheetData>
      <sheetData sheetId="1736">
        <row r="1">
          <cell r="A1" t="str">
            <v>GIÁ TRỊ PHỤ LỤC 13 - HĐ 37/2018/HĐ/OIC-SEAREE ký ngày 07/02/2018</v>
          </cell>
        </row>
      </sheetData>
      <sheetData sheetId="1737">
        <row r="1">
          <cell r="A1" t="str">
            <v>GIÁ TRỊ PHỤ LỤC 13 - HĐ 37/2018/HĐ/OIC-SEAREE ký ngày 07/02/2018</v>
          </cell>
        </row>
      </sheetData>
      <sheetData sheetId="1738">
        <row r="1">
          <cell r="A1" t="str">
            <v>GIÁ TRỊ PHỤ LỤC 13 - HĐ 37/2018/HĐ/OIC-SEAREE ký ngày 07/02/2018</v>
          </cell>
        </row>
      </sheetData>
      <sheetData sheetId="1739">
        <row r="1">
          <cell r="A1" t="str">
            <v>GIÁ TRỊ PHỤ LỤC 13 - HĐ 37/2018/HĐ/OIC-SEAREE ký ngày 07/02/2018</v>
          </cell>
        </row>
      </sheetData>
      <sheetData sheetId="1740">
        <row r="1">
          <cell r="A1" t="str">
            <v>GIÁ TRỊ PHỤ LỤC 13 - HĐ 37/2018/HĐ/OIC-SEAREE ký ngày 07/02/2018</v>
          </cell>
        </row>
      </sheetData>
      <sheetData sheetId="1741">
        <row r="1">
          <cell r="A1" t="str">
            <v>GIÁ TRỊ PHỤ LỤC 13 - HĐ 37/2018/HĐ/OIC-SEAREE ký ngày 07/02/2018</v>
          </cell>
        </row>
      </sheetData>
      <sheetData sheetId="1742">
        <row r="1">
          <cell r="A1" t="str">
            <v>GIÁ TRỊ PHỤ LỤC 13 - HĐ 37/2018/HĐ/OIC-SEAREE ký ngày 07/02/2018</v>
          </cell>
        </row>
      </sheetData>
      <sheetData sheetId="1743">
        <row r="1">
          <cell r="A1" t="str">
            <v>GIÁ TRỊ PHỤ LỤC 13 - HĐ 37/2018/HĐ/OIC-SEAREE ký ngày 07/02/2018</v>
          </cell>
        </row>
      </sheetData>
      <sheetData sheetId="1744">
        <row r="1">
          <cell r="A1" t="str">
            <v>GIÁ TRỊ PHỤ LỤC 13 - HĐ 37/2018/HĐ/OIC-SEAREE ký ngày 07/02/2018</v>
          </cell>
        </row>
      </sheetData>
      <sheetData sheetId="1745">
        <row r="1">
          <cell r="A1" t="str">
            <v>GIÁ TRỊ PHỤ LỤC 13 - HĐ 37/2018/HĐ/OIC-SEAREE ký ngày 07/02/2018</v>
          </cell>
        </row>
      </sheetData>
      <sheetData sheetId="1746">
        <row r="1">
          <cell r="A1" t="str">
            <v>GIÁ TRỊ PHỤ LỤC 13 - HĐ 37/2018/HĐ/OIC-SEAREE ký ngày 07/02/2018</v>
          </cell>
        </row>
      </sheetData>
      <sheetData sheetId="1747">
        <row r="1">
          <cell r="A1" t="str">
            <v>GIÁ TRỊ PHỤ LỤC 13 - HĐ 37/2018/HĐ/OIC-SEAREE ký ngày 07/02/2018</v>
          </cell>
        </row>
      </sheetData>
      <sheetData sheetId="1748">
        <row r="1">
          <cell r="A1" t="str">
            <v>GIÁ TRỊ PHỤ LỤC 13 - HĐ 37/2018/HĐ/OIC-SEAREE ký ngày 07/02/2018</v>
          </cell>
        </row>
      </sheetData>
      <sheetData sheetId="1749">
        <row r="1">
          <cell r="A1" t="str">
            <v>GIÁ TRỊ PHỤ LỤC 13 - HĐ 37/2018/HĐ/OIC-SEAREE ký ngày 07/02/2018</v>
          </cell>
        </row>
      </sheetData>
      <sheetData sheetId="1750">
        <row r="1">
          <cell r="A1" t="str">
            <v>GIÁ TRỊ PHỤ LỤC 13 - HĐ 37/2018/HĐ/OIC-SEAREE ký ngày 07/02/2018</v>
          </cell>
        </row>
      </sheetData>
      <sheetData sheetId="1751">
        <row r="1">
          <cell r="A1" t="str">
            <v>GIÁ TRỊ PHỤ LỤC 13 - HĐ 37/2018/HĐ/OIC-SEAREE ký ngày 07/02/2018</v>
          </cell>
        </row>
      </sheetData>
      <sheetData sheetId="1752">
        <row r="1">
          <cell r="A1" t="str">
            <v>GIÁ TRỊ PHỤ LỤC 13 - HĐ 37/2018/HĐ/OIC-SEAREE ký ngày 07/02/2018</v>
          </cell>
        </row>
      </sheetData>
      <sheetData sheetId="1753">
        <row r="1">
          <cell r="A1" t="str">
            <v>GIÁ TRỊ PHỤ LỤC 13 - HĐ 37/2018/HĐ/OIC-SEAREE ký ngày 07/02/2018</v>
          </cell>
        </row>
      </sheetData>
      <sheetData sheetId="1754">
        <row r="1">
          <cell r="A1" t="str">
            <v>GIÁ TRỊ PHỤ LỤC 13 - HĐ 37/2018/HĐ/OIC-SEAREE ký ngày 07/02/2018</v>
          </cell>
        </row>
      </sheetData>
      <sheetData sheetId="1755">
        <row r="1">
          <cell r="A1" t="str">
            <v>GIÁ TRỊ PHỤ LỤC 13 - HĐ 37/2018/HĐ/OIC-SEAREE ký ngày 07/02/2018</v>
          </cell>
        </row>
      </sheetData>
      <sheetData sheetId="1756">
        <row r="1">
          <cell r="A1" t="str">
            <v>GIÁ TRỊ PHỤ LỤC 13 - HĐ 37/2018/HĐ/OIC-SEAREE ký ngày 07/02/2018</v>
          </cell>
        </row>
      </sheetData>
      <sheetData sheetId="1757">
        <row r="1">
          <cell r="A1" t="str">
            <v>GIÁ TRỊ PHỤ LỤC 13 - HĐ 37/2018/HĐ/OIC-SEAREE ký ngày 07/02/2018</v>
          </cell>
        </row>
      </sheetData>
      <sheetData sheetId="1758">
        <row r="1">
          <cell r="A1" t="str">
            <v>GIÁ TRỊ PHỤ LỤC 13 - HĐ 37/2018/HĐ/OIC-SEAREE ký ngày 07/02/2018</v>
          </cell>
        </row>
      </sheetData>
      <sheetData sheetId="1759">
        <row r="1">
          <cell r="A1" t="str">
            <v>GIÁ TRỊ PHỤ LỤC 13 - HĐ 37/2018/HĐ/OIC-SEAREE ký ngày 07/02/2018</v>
          </cell>
        </row>
      </sheetData>
      <sheetData sheetId="1760">
        <row r="1">
          <cell r="A1" t="str">
            <v>GIÁ TRỊ PHỤ LỤC 13 - HĐ 37/2018/HĐ/OIC-SEAREE ký ngày 07/02/2018</v>
          </cell>
        </row>
      </sheetData>
      <sheetData sheetId="1761">
        <row r="1">
          <cell r="A1" t="str">
            <v>GIÁ TRỊ PHỤ LỤC 13 - HĐ 37/2018/HĐ/OIC-SEAREE ký ngày 07/02/2018</v>
          </cell>
        </row>
      </sheetData>
      <sheetData sheetId="1762">
        <row r="1">
          <cell r="A1" t="str">
            <v>GIÁ TRỊ PHỤ LỤC 13 - HĐ 37/2018/HĐ/OIC-SEAREE ký ngày 07/02/2018</v>
          </cell>
        </row>
      </sheetData>
      <sheetData sheetId="1763">
        <row r="1">
          <cell r="A1" t="str">
            <v>GIÁ TRỊ PHỤ LỤC 13 - HĐ 37/2018/HĐ/OIC-SEAREE ký ngày 07/02/2018</v>
          </cell>
        </row>
      </sheetData>
      <sheetData sheetId="1764">
        <row r="1">
          <cell r="A1" t="str">
            <v>GIÁ TRỊ PHỤ LỤC 13 - HĐ 37/2018/HĐ/OIC-SEAREE ký ngày 07/02/2018</v>
          </cell>
        </row>
      </sheetData>
      <sheetData sheetId="1765">
        <row r="1">
          <cell r="A1" t="str">
            <v>GIÁ TRỊ PHỤ LỤC 13 - HĐ 37/2018/HĐ/OIC-SEAREE ký ngày 07/02/2018</v>
          </cell>
        </row>
      </sheetData>
      <sheetData sheetId="1766">
        <row r="1">
          <cell r="A1" t="str">
            <v>GIÁ TRỊ PHỤ LỤC 13 - HĐ 37/2018/HĐ/OIC-SEAREE ký ngày 07/02/2018</v>
          </cell>
        </row>
      </sheetData>
      <sheetData sheetId="1767">
        <row r="1">
          <cell r="A1" t="str">
            <v>GIÁ TRỊ PHỤ LỤC 13 - HĐ 37/2018/HĐ/OIC-SEAREE ký ngày 07/02/2018</v>
          </cell>
        </row>
      </sheetData>
      <sheetData sheetId="1768">
        <row r="1">
          <cell r="A1" t="str">
            <v>GIÁ TRỊ PHỤ LỤC 13 - HĐ 37/2018/HĐ/OIC-SEAREE ký ngày 07/02/2018</v>
          </cell>
        </row>
      </sheetData>
      <sheetData sheetId="1769">
        <row r="1">
          <cell r="A1" t="str">
            <v>GIÁ TRỊ PHỤ LỤC 13 - HĐ 37/2018/HĐ/OIC-SEAREE ký ngày 07/02/2018</v>
          </cell>
        </row>
      </sheetData>
      <sheetData sheetId="1770">
        <row r="1">
          <cell r="A1" t="str">
            <v>GIÁ TRỊ PHỤ LỤC 13 - HĐ 37/2018/HĐ/OIC-SEAREE ký ngày 07/02/2018</v>
          </cell>
        </row>
      </sheetData>
      <sheetData sheetId="1771">
        <row r="1">
          <cell r="A1" t="str">
            <v>GIÁ TRỊ PHỤ LỤC 13 - HĐ 37/2018/HĐ/OIC-SEAREE ký ngày 07/02/2018</v>
          </cell>
        </row>
      </sheetData>
      <sheetData sheetId="1772">
        <row r="1">
          <cell r="A1" t="str">
            <v>GIÁ TRỊ PHỤ LỤC 13 - HĐ 37/2018/HĐ/OIC-SEAREE ký ngày 07/02/2018</v>
          </cell>
        </row>
      </sheetData>
      <sheetData sheetId="1773">
        <row r="1">
          <cell r="A1" t="str">
            <v>GIÁ TRỊ PHỤ LỤC 13 - HĐ 37/2018/HĐ/OIC-SEAREE ký ngày 07/02/2018</v>
          </cell>
        </row>
      </sheetData>
      <sheetData sheetId="1774">
        <row r="1">
          <cell r="A1" t="str">
            <v>GIÁ TRỊ PHỤ LỤC 13 - HĐ 37/2018/HĐ/OIC-SEAREE ký ngày 07/02/2018</v>
          </cell>
        </row>
      </sheetData>
      <sheetData sheetId="1775">
        <row r="1">
          <cell r="A1" t="str">
            <v>GIÁ TRỊ PHỤ LỤC 13 - HĐ 37/2018/HĐ/OIC-SEAREE ký ngày 07/02/2018</v>
          </cell>
        </row>
      </sheetData>
      <sheetData sheetId="1776">
        <row r="1">
          <cell r="A1" t="str">
            <v>GIÁ TRỊ PHỤ LỤC 13 - HĐ 37/2018/HĐ/OIC-SEAREE ký ngày 07/02/2018</v>
          </cell>
        </row>
      </sheetData>
      <sheetData sheetId="1777">
        <row r="1">
          <cell r="A1" t="str">
            <v>GIÁ TRỊ PHỤ LỤC 13 - HĐ 37/2018/HĐ/OIC-SEAREE ký ngày 07/02/2018</v>
          </cell>
        </row>
      </sheetData>
      <sheetData sheetId="1778" refreshError="1"/>
      <sheetData sheetId="1779" refreshError="1"/>
      <sheetData sheetId="1780" refreshError="1"/>
      <sheetData sheetId="1781" refreshError="1"/>
      <sheetData sheetId="1782" refreshError="1"/>
      <sheetData sheetId="1783">
        <row r="1">
          <cell r="A1" t="str">
            <v>GIÁ TRỊ PHỤ LỤC 13 - HĐ 37/2018/HĐ/OIC-SEAREE ký ngày 07/02/2018</v>
          </cell>
        </row>
      </sheetData>
      <sheetData sheetId="1784">
        <row r="1">
          <cell r="A1" t="str">
            <v>GIÁ TRỊ PHỤ LỤC 13 - HĐ 37/2018/HĐ/OIC-SEAREE ký ngày 07/02/2018</v>
          </cell>
        </row>
      </sheetData>
      <sheetData sheetId="1785">
        <row r="1">
          <cell r="A1" t="str">
            <v>GIÁ TRỊ PHỤ LỤC 13 - HĐ 37/2018/HĐ/OIC-SEAREE ký ngày 07/02/2018</v>
          </cell>
        </row>
      </sheetData>
      <sheetData sheetId="1786">
        <row r="1">
          <cell r="A1" t="str">
            <v>GIÁ TRỊ PHỤ LỤC 13 - HĐ 37/2018/HĐ/OIC-SEAREE ký ngày 07/02/2018</v>
          </cell>
        </row>
      </sheetData>
      <sheetData sheetId="1787">
        <row r="1">
          <cell r="A1" t="str">
            <v>GIÁ TRỊ PHỤ LỤC 13 - HĐ 37/2018/HĐ/OIC-SEAREE ký ngày 07/02/2018</v>
          </cell>
        </row>
      </sheetData>
      <sheetData sheetId="1788">
        <row r="1">
          <cell r="A1" t="str">
            <v>GIÁ TRỊ PHỤ LỤC 13 - HĐ 37/2018/HĐ/OIC-SEAREE ký ngày 07/02/2018</v>
          </cell>
        </row>
      </sheetData>
      <sheetData sheetId="1789">
        <row r="1">
          <cell r="A1" t="str">
            <v>GIÁ TRỊ PHỤ LỤC 13 - HĐ 37/2018/HĐ/OIC-SEAREE ký ngày 07/02/2018</v>
          </cell>
        </row>
      </sheetData>
      <sheetData sheetId="1790">
        <row r="1">
          <cell r="A1" t="str">
            <v>GIÁ TRỊ PHỤ LỤC 13 - HĐ 37/2018/HĐ/OIC-SEAREE ký ngày 07/02/2018</v>
          </cell>
        </row>
      </sheetData>
      <sheetData sheetId="1791">
        <row r="1">
          <cell r="A1" t="str">
            <v>GIÁ TRỊ PHỤ LỤC 13 - HĐ 37/2018/HĐ/OIC-SEAREE ký ngày 07/02/2018</v>
          </cell>
        </row>
      </sheetData>
      <sheetData sheetId="1792"/>
      <sheetData sheetId="1793"/>
      <sheetData sheetId="1794"/>
      <sheetData sheetId="1795"/>
      <sheetData sheetId="1796"/>
      <sheetData sheetId="1797">
        <row r="1">
          <cell r="A1" t="str">
            <v>GIÁ TRỊ PHỤ LỤC 13 - HĐ 37/2018/HĐ/OIC-SEAREE ký ngày 07/02/2018</v>
          </cell>
        </row>
      </sheetData>
      <sheetData sheetId="1798">
        <row r="1">
          <cell r="A1" t="str">
            <v>GIÁ TRỊ PHỤ LỤC 13 - HĐ 37/2018/HĐ/OIC-SEAREE ký ngày 07/02/2018</v>
          </cell>
        </row>
      </sheetData>
      <sheetData sheetId="1799">
        <row r="1">
          <cell r="A1" t="str">
            <v>GIÁ TRỊ PHỤ LỤC 13 - HĐ 37/2018/HĐ/OIC-SEAREE ký ngày 07/02/2018</v>
          </cell>
        </row>
      </sheetData>
      <sheetData sheetId="1800">
        <row r="1">
          <cell r="A1" t="str">
            <v>GIÁ TRỊ PHỤ LỤC 13 - HĐ 37/2018/HĐ/OIC-SEAREE ký ngày 07/02/2018</v>
          </cell>
        </row>
      </sheetData>
      <sheetData sheetId="1801">
        <row r="1">
          <cell r="A1" t="str">
            <v>GIÁ TRỊ PHỤ LỤC 13 - HĐ 37/2018/HĐ/OIC-SEAREE ký ngày 07/02/2018</v>
          </cell>
        </row>
      </sheetData>
      <sheetData sheetId="1802">
        <row r="1">
          <cell r="A1" t="str">
            <v>GIÁ TRỊ PHỤ LỤC 13 - HĐ 37/2018/HĐ/OIC-SEAREE ký ngày 07/02/2018</v>
          </cell>
        </row>
      </sheetData>
      <sheetData sheetId="1803">
        <row r="1">
          <cell r="A1" t="str">
            <v>GIÁ TRỊ PHỤ LỤC 13 - HĐ 37/2018/HĐ/OIC-SEAREE ký ngày 07/02/2018</v>
          </cell>
        </row>
      </sheetData>
      <sheetData sheetId="1804">
        <row r="1">
          <cell r="A1" t="str">
            <v>GIÁ TRỊ PHỤ LỤC 13 - HĐ 37/2018/HĐ/OIC-SEAREE ký ngày 07/02/2018</v>
          </cell>
        </row>
      </sheetData>
      <sheetData sheetId="1805">
        <row r="1">
          <cell r="A1" t="str">
            <v>GIÁ TRỊ PHỤ LỤC 13 - HĐ 37/2018/HĐ/OIC-SEAREE ký ngày 07/02/2018</v>
          </cell>
        </row>
      </sheetData>
      <sheetData sheetId="1806">
        <row r="1">
          <cell r="A1" t="str">
            <v>GIÁ TRỊ PHỤ LỤC 13 - HĐ 37/2018/HĐ/OIC-SEAREE ký ngày 07/02/2018</v>
          </cell>
        </row>
      </sheetData>
      <sheetData sheetId="1807">
        <row r="1">
          <cell r="A1" t="str">
            <v>GIÁ TRỊ PHỤ LỤC 13 - HĐ 37/2018/HĐ/OIC-SEAREE ký ngày 07/02/2018</v>
          </cell>
        </row>
      </sheetData>
      <sheetData sheetId="1808">
        <row r="1">
          <cell r="A1" t="str">
            <v>GIÁ TRỊ PHỤ LỤC 13 - HĐ 37/2018/HĐ/OIC-SEAREE ký ngày 07/02/2018</v>
          </cell>
        </row>
      </sheetData>
      <sheetData sheetId="1809">
        <row r="1">
          <cell r="A1" t="str">
            <v>GIÁ TRỊ PHỤ LỤC 13 - HĐ 37/2018/HĐ/OIC-SEAREE ký ngày 07/02/2018</v>
          </cell>
        </row>
      </sheetData>
      <sheetData sheetId="1810">
        <row r="1">
          <cell r="A1" t="str">
            <v>GIÁ TRỊ PHỤ LỤC 13 - HĐ 37/2018/HĐ/OIC-SEAREE ký ngày 07/02/2018</v>
          </cell>
        </row>
      </sheetData>
      <sheetData sheetId="1811">
        <row r="1">
          <cell r="A1" t="str">
            <v>GIÁ TRỊ PHỤ LỤC 13 - HĐ 37/2018/HĐ/OIC-SEAREE ký ngày 07/02/2018</v>
          </cell>
        </row>
      </sheetData>
      <sheetData sheetId="1812">
        <row r="1">
          <cell r="A1" t="str">
            <v>GIÁ TRỊ PHỤ LỤC 13 - HĐ 37/2018/HĐ/OIC-SEAREE ký ngày 07/02/2018</v>
          </cell>
        </row>
      </sheetData>
      <sheetData sheetId="1813">
        <row r="1">
          <cell r="A1" t="str">
            <v>GIÁ TRỊ PHỤ LỤC 13 - HĐ 37/2018/HĐ/OIC-SEAREE ký ngày 07/02/2018</v>
          </cell>
        </row>
      </sheetData>
      <sheetData sheetId="1814">
        <row r="1">
          <cell r="A1" t="str">
            <v>GIÁ TRỊ PHỤ LỤC 13 - HĐ 37/2018/HĐ/OIC-SEAREE ký ngày 07/02/2018</v>
          </cell>
        </row>
      </sheetData>
      <sheetData sheetId="1815">
        <row r="1">
          <cell r="A1" t="str">
            <v>GIÁ TRỊ PHỤ LỤC 13 - HĐ 37/2018/HĐ/OIC-SEAREE ký ngày 07/02/2018</v>
          </cell>
        </row>
      </sheetData>
      <sheetData sheetId="1816">
        <row r="1">
          <cell r="A1" t="str">
            <v>GIÁ TRỊ PHỤ LỤC 13 - HĐ 37/2018/HĐ/OIC-SEAREE ký ngày 07/02/2018</v>
          </cell>
        </row>
      </sheetData>
      <sheetData sheetId="1817">
        <row r="1">
          <cell r="A1" t="str">
            <v>GIÁ TRỊ PHỤ LỤC 13 - HĐ 37/2018/HĐ/OIC-SEAREE ký ngày 07/02/2018</v>
          </cell>
        </row>
      </sheetData>
      <sheetData sheetId="1818">
        <row r="1">
          <cell r="A1" t="str">
            <v>GIÁ TRỊ PHỤ LỤC 13 - HĐ 37/2018/HĐ/OIC-SEAREE ký ngày 07/02/2018</v>
          </cell>
        </row>
      </sheetData>
      <sheetData sheetId="1819">
        <row r="1">
          <cell r="A1" t="str">
            <v>GIÁ TRỊ PHỤ LỤC 13 - HĐ 37/2018/HĐ/OIC-SEAREE ký ngày 07/02/2018</v>
          </cell>
        </row>
      </sheetData>
      <sheetData sheetId="1820">
        <row r="1">
          <cell r="A1" t="str">
            <v>GIÁ TRỊ PHỤ LỤC 13 - HĐ 37/2018/HĐ/OIC-SEAREE ký ngày 07/02/2018</v>
          </cell>
        </row>
      </sheetData>
      <sheetData sheetId="1821">
        <row r="1">
          <cell r="A1" t="str">
            <v>GIÁ TRỊ PHỤ LỤC 13 - HĐ 37/2018/HĐ/OIC-SEAREE ký ngày 07/02/2018</v>
          </cell>
        </row>
      </sheetData>
      <sheetData sheetId="1822">
        <row r="1">
          <cell r="A1" t="str">
            <v>GIÁ TRỊ PHỤ LỤC 13 - HĐ 37/2018/HĐ/OIC-SEAREE ký ngày 07/02/2018</v>
          </cell>
        </row>
      </sheetData>
      <sheetData sheetId="1823">
        <row r="1">
          <cell r="A1" t="str">
            <v>GIÁ TRỊ PHỤ LỤC 13 - HĐ 37/2018/HĐ/OIC-SEAREE ký ngày 07/02/2018</v>
          </cell>
        </row>
      </sheetData>
      <sheetData sheetId="1824">
        <row r="1">
          <cell r="A1" t="str">
            <v>GIÁ TRỊ PHỤ LỤC 13 - HĐ 37/2018/HĐ/OIC-SEAREE ký ngày 07/02/2018</v>
          </cell>
        </row>
      </sheetData>
      <sheetData sheetId="1825">
        <row r="1">
          <cell r="A1" t="str">
            <v>GIÁ TRỊ PHỤ LỤC 13 - HĐ 37/2018/HĐ/OIC-SEAREE ký ngày 07/02/2018</v>
          </cell>
        </row>
      </sheetData>
      <sheetData sheetId="1826" refreshError="1"/>
      <sheetData sheetId="1827" refreshError="1"/>
      <sheetData sheetId="1828" refreshError="1"/>
      <sheetData sheetId="1829" refreshError="1"/>
      <sheetData sheetId="1830" refreshError="1"/>
      <sheetData sheetId="1831" refreshError="1"/>
      <sheetData sheetId="1832" refreshError="1"/>
      <sheetData sheetId="1833">
        <row r="1">
          <cell r="A1" t="str">
            <v>GIÁ TRỊ PHỤ LỤC 13 - HĐ 37/2018/HĐ/OIC-SEAREE ký ngày 07/02/2018</v>
          </cell>
        </row>
      </sheetData>
      <sheetData sheetId="1834">
        <row r="1">
          <cell r="A1" t="str">
            <v>GIÁ TRỊ PHỤ LỤC 13 - HĐ 37/2018/HĐ/OIC-SEAREE ký ngày 07/02/2018</v>
          </cell>
        </row>
      </sheetData>
      <sheetData sheetId="1835">
        <row r="1">
          <cell r="A1" t="str">
            <v>GIÁ TRỊ PHỤ LỤC 13 - HĐ 37/2018/HĐ/OIC-SEAREE ký ngày 07/02/2018</v>
          </cell>
        </row>
      </sheetData>
      <sheetData sheetId="1836">
        <row r="1">
          <cell r="A1" t="str">
            <v>GIÁ TRỊ PHỤ LỤC 13 - HĐ 37/2018/HĐ/OIC-SEAREE ký ngày 07/02/2018</v>
          </cell>
        </row>
      </sheetData>
      <sheetData sheetId="1837">
        <row r="1">
          <cell r="A1" t="str">
            <v>GIÁ TRỊ PHỤ LỤC 13 - HĐ 37/2018/HĐ/OIC-SEAREE ký ngày 07/02/2018</v>
          </cell>
        </row>
      </sheetData>
      <sheetData sheetId="1838">
        <row r="1">
          <cell r="A1" t="str">
            <v>GIÁ TRỊ PHỤ LỤC 13 - HĐ 37/2018/HĐ/OIC-SEAREE ký ngày 07/02/2018</v>
          </cell>
        </row>
      </sheetData>
      <sheetData sheetId="1839">
        <row r="1">
          <cell r="A1" t="str">
            <v>GIÁ TRỊ PHỤ LỤC 13 - HĐ 37/2018/HĐ/OIC-SEAREE ký ngày 07/02/2018</v>
          </cell>
        </row>
      </sheetData>
      <sheetData sheetId="1840"/>
      <sheetData sheetId="1841"/>
      <sheetData sheetId="1842"/>
      <sheetData sheetId="1843"/>
      <sheetData sheetId="1844"/>
      <sheetData sheetId="1845"/>
      <sheetData sheetId="1846"/>
      <sheetData sheetId="1847" refreshError="1"/>
      <sheetData sheetId="1848">
        <row r="1">
          <cell r="A1" t="str">
            <v>GIÁ TRỊ PHỤ LỤC 13 - HĐ 37/2018/HĐ/OIC-SEAREE ký ngày 07/02/2018</v>
          </cell>
        </row>
      </sheetData>
      <sheetData sheetId="1849">
        <row r="1">
          <cell r="A1" t="str">
            <v>GIÁ TRỊ PHỤ LỤC 13 - HĐ 37/2018/HĐ/OIC-SEAREE ký ngày 07/02/2018</v>
          </cell>
        </row>
      </sheetData>
      <sheetData sheetId="1850">
        <row r="1">
          <cell r="A1" t="str">
            <v>GIÁ TRỊ PHỤ LỤC 13 - HĐ 37/2018/HĐ/OIC-SEAREE ký ngày 07/02/2018</v>
          </cell>
        </row>
      </sheetData>
      <sheetData sheetId="1851">
        <row r="1">
          <cell r="A1" t="str">
            <v>GIÁ TRỊ PHỤ LỤC 13 - HĐ 37/2018/HĐ/OIC-SEAREE ký ngày 07/02/2018</v>
          </cell>
        </row>
      </sheetData>
      <sheetData sheetId="1852">
        <row r="1">
          <cell r="A1" t="str">
            <v>GIÁ TRỊ PHỤ LỤC 13 - HĐ 37/2018/HĐ/OIC-SEAREE ký ngày 07/02/2018</v>
          </cell>
        </row>
      </sheetData>
      <sheetData sheetId="1853">
        <row r="1">
          <cell r="A1" t="str">
            <v>GIÁ TRỊ PHỤ LỤC 13 - HĐ 37/2018/HĐ/OIC-SEAREE ký ngày 07/02/2018</v>
          </cell>
        </row>
      </sheetData>
      <sheetData sheetId="1854">
        <row r="1">
          <cell r="A1" t="str">
            <v>GIÁ TRỊ PHỤ LỤC 13 - HĐ 37/2018/HĐ/OIC-SEAREE ký ngày 07/02/2018</v>
          </cell>
        </row>
      </sheetData>
      <sheetData sheetId="1855">
        <row r="1">
          <cell r="A1" t="str">
            <v>GIÁ TRỊ PHỤ LỤC 13 - HĐ 37/2018/HĐ/OIC-SEAREE ký ngày 07/02/2018</v>
          </cell>
        </row>
      </sheetData>
      <sheetData sheetId="1856">
        <row r="1">
          <cell r="A1" t="str">
            <v>GIÁ TRỊ PHỤ LỤC 13 - HĐ 37/2018/HĐ/OIC-SEAREE ký ngày 07/02/2018</v>
          </cell>
        </row>
      </sheetData>
      <sheetData sheetId="1857">
        <row r="1">
          <cell r="A1" t="str">
            <v>GIÁ TRỊ PHỤ LỤC 13 - HĐ 37/2018/HĐ/OIC-SEAREE ký ngày 07/02/2018</v>
          </cell>
        </row>
      </sheetData>
      <sheetData sheetId="1858">
        <row r="1">
          <cell r="A1" t="str">
            <v>GIÁ TRỊ PHỤ LỤC 13 - HĐ 37/2018/HĐ/OIC-SEAREE ký ngày 07/02/2018</v>
          </cell>
        </row>
      </sheetData>
      <sheetData sheetId="1859">
        <row r="1">
          <cell r="A1" t="str">
            <v>GIÁ TRỊ PHỤ LỤC 13 - HĐ 37/2018/HĐ/OIC-SEAREE ký ngày 07/02/2018</v>
          </cell>
        </row>
      </sheetData>
      <sheetData sheetId="1860">
        <row r="1">
          <cell r="A1" t="str">
            <v>GIÁ TRỊ PHỤ LỤC 13 - HĐ 37/2018/HĐ/OIC-SEAREE ký ngày 07/02/2018</v>
          </cell>
        </row>
      </sheetData>
      <sheetData sheetId="1861"/>
      <sheetData sheetId="1862">
        <row r="1">
          <cell r="A1" t="str">
            <v>GIÁ TRỊ PHỤ LỤC 13 - HĐ 37/2018/HĐ/OIC-SEAREE ký ngày 07/02/2018</v>
          </cell>
        </row>
      </sheetData>
      <sheetData sheetId="1863">
        <row r="1">
          <cell r="A1" t="str">
            <v>GIÁ TRỊ PHỤ LỤC 13 - HĐ 37/2018/HĐ/OIC-SEAREE ký ngày 07/02/2018</v>
          </cell>
        </row>
      </sheetData>
      <sheetData sheetId="1864">
        <row r="1">
          <cell r="A1" t="str">
            <v>GIÁ TRỊ PHỤ LỤC 13 - HĐ 37/2018/HĐ/OIC-SEAREE ký ngày 07/02/2018</v>
          </cell>
        </row>
      </sheetData>
      <sheetData sheetId="1865">
        <row r="1">
          <cell r="A1" t="str">
            <v>GIÁ TRỊ PHỤ LỤC 13 - HĐ 37/2018/HĐ/OIC-SEAREE ký ngày 07/02/2018</v>
          </cell>
        </row>
      </sheetData>
      <sheetData sheetId="1866">
        <row r="1">
          <cell r="A1" t="str">
            <v>GIÁ TRỊ PHỤ LỤC 13 - HĐ 37/2018/HĐ/OIC-SEAREE ký ngày 07/02/2018</v>
          </cell>
        </row>
      </sheetData>
      <sheetData sheetId="1867">
        <row r="1">
          <cell r="A1" t="str">
            <v>GIÁ TRỊ PHỤ LỤC 13 - HĐ 37/2018/HĐ/OIC-SEAREE ký ngày 07/02/2018</v>
          </cell>
        </row>
      </sheetData>
      <sheetData sheetId="1868">
        <row r="1">
          <cell r="A1" t="str">
            <v>GIÁ TRỊ PHỤ LỤC 13 - HĐ 37/2018/HĐ/OIC-SEAREE ký ngày 07/02/2018</v>
          </cell>
        </row>
      </sheetData>
      <sheetData sheetId="1869">
        <row r="1">
          <cell r="A1" t="str">
            <v>GIÁ TRỊ PHỤ LỤC 13 - HĐ 37/2018/HĐ/OIC-SEAREE ký ngày 07/02/2018</v>
          </cell>
        </row>
      </sheetData>
      <sheetData sheetId="1870">
        <row r="1">
          <cell r="A1" t="str">
            <v>GIÁ TRỊ PHỤ LỤC 13 - HĐ 37/2018/HĐ/OIC-SEAREE ký ngày 07/02/2018</v>
          </cell>
        </row>
      </sheetData>
      <sheetData sheetId="1871">
        <row r="1">
          <cell r="A1" t="str">
            <v>GIÁ TRỊ PHỤ LỤC 13 - HĐ 37/2018/HĐ/OIC-SEAREE ký ngày 07/02/2018</v>
          </cell>
        </row>
      </sheetData>
      <sheetData sheetId="1872">
        <row r="1">
          <cell r="A1" t="str">
            <v>GIÁ TRỊ PHỤ LỤC 13 - HĐ 37/2018/HĐ/OIC-SEAREE ký ngày 07/02/2018</v>
          </cell>
        </row>
      </sheetData>
      <sheetData sheetId="1873">
        <row r="1">
          <cell r="A1" t="str">
            <v>GIÁ TRỊ PHỤ LỤC 13 - HĐ 37/2018/HĐ/OIC-SEAREE ký ngày 07/02/2018</v>
          </cell>
        </row>
      </sheetData>
      <sheetData sheetId="1874">
        <row r="1">
          <cell r="A1" t="str">
            <v>GIÁ TRỊ PHỤ LỤC 13 - HĐ 37/2018/HĐ/OIC-SEAREE ký ngày 07/02/2018</v>
          </cell>
        </row>
      </sheetData>
      <sheetData sheetId="1875">
        <row r="1">
          <cell r="A1" t="str">
            <v>GIÁ TRỊ PHỤ LỤC 13 - HĐ 37/2018/HĐ/OIC-SEAREE ký ngày 07/02/2018</v>
          </cell>
        </row>
      </sheetData>
      <sheetData sheetId="1876">
        <row r="1">
          <cell r="A1" t="str">
            <v>GIÁ TRỊ PHỤ LỤC 13 - HĐ 37/2018/HĐ/OIC-SEAREE ký ngày 07/02/2018</v>
          </cell>
        </row>
      </sheetData>
      <sheetData sheetId="1877">
        <row r="1">
          <cell r="A1" t="str">
            <v>GIÁ TRỊ PHỤ LỤC 13 - HĐ 37/2018/HĐ/OIC-SEAREE ký ngày 07/02/2018</v>
          </cell>
        </row>
      </sheetData>
      <sheetData sheetId="1878">
        <row r="1">
          <cell r="A1" t="str">
            <v>GIÁ TRỊ PHỤ LỤC 13 - HĐ 37/2018/HĐ/OIC-SEAREE ký ngày 07/02/2018</v>
          </cell>
        </row>
      </sheetData>
      <sheetData sheetId="1879">
        <row r="1">
          <cell r="A1" t="str">
            <v>GIÁ TRỊ PHỤ LỤC 13 - HĐ 37/2018/HĐ/OIC-SEAREE ký ngày 07/02/2018</v>
          </cell>
        </row>
      </sheetData>
      <sheetData sheetId="1880">
        <row r="1">
          <cell r="A1" t="str">
            <v>GIÁ TRỊ PHỤ LỤC 13 - HĐ 37/2018/HĐ/OIC-SEAREE ký ngày 07/02/2018</v>
          </cell>
        </row>
      </sheetData>
      <sheetData sheetId="1881">
        <row r="1">
          <cell r="A1" t="str">
            <v>GIÁ TRỊ PHỤ LỤC 13 - HĐ 37/2018/HĐ/OIC-SEAREE ký ngày 07/02/2018</v>
          </cell>
        </row>
      </sheetData>
      <sheetData sheetId="1882">
        <row r="1">
          <cell r="A1" t="str">
            <v>GIÁ TRỊ PHỤ LỤC 13 - HĐ 37/2018/HĐ/OIC-SEAREE ký ngày 07/02/2018</v>
          </cell>
        </row>
      </sheetData>
      <sheetData sheetId="1883">
        <row r="1">
          <cell r="A1" t="str">
            <v>GIÁ TRỊ PHỤ LỤC 13 - HĐ 37/2018/HĐ/OIC-SEAREE ký ngày 07/02/2018</v>
          </cell>
        </row>
      </sheetData>
      <sheetData sheetId="1884">
        <row r="1">
          <cell r="A1" t="str">
            <v>GIÁ TRỊ PHỤ LỤC 13 - HĐ 37/2018/HĐ/OIC-SEAREE ký ngày 07/02/2018</v>
          </cell>
        </row>
      </sheetData>
      <sheetData sheetId="1885">
        <row r="1">
          <cell r="A1" t="str">
            <v>GIÁ TRỊ PHỤ LỤC 13 - HĐ 37/2018/HĐ/OIC-SEAREE ký ngày 07/02/2018</v>
          </cell>
        </row>
      </sheetData>
      <sheetData sheetId="1886">
        <row r="1">
          <cell r="A1" t="str">
            <v>GIÁ TRỊ PHỤ LỤC 13 - HĐ 37/2018/HĐ/OIC-SEAREE ký ngày 07/02/2018</v>
          </cell>
        </row>
      </sheetData>
      <sheetData sheetId="1887">
        <row r="1">
          <cell r="A1" t="str">
            <v>GIÁ TRỊ PHỤ LỤC 13 - HĐ 37/2018/HĐ/OIC-SEAREE ký ngày 07/02/2018</v>
          </cell>
        </row>
      </sheetData>
      <sheetData sheetId="1888">
        <row r="1">
          <cell r="A1" t="str">
            <v>GIÁ TRỊ PHỤ LỤC 13 - HĐ 37/2018/HĐ/OIC-SEAREE ký ngày 07/02/2018</v>
          </cell>
        </row>
      </sheetData>
      <sheetData sheetId="1889">
        <row r="1">
          <cell r="A1" t="str">
            <v>GIÁ TRỊ PHỤ LỤC 13 - HĐ 37/2018/HĐ/OIC-SEAREE ký ngày 07/02/2018</v>
          </cell>
        </row>
      </sheetData>
      <sheetData sheetId="1890">
        <row r="1">
          <cell r="A1" t="str">
            <v>GIÁ TRỊ PHỤ LỤC 13 - HĐ 37/2018/HĐ/OIC-SEAREE ký ngày 07/02/2018</v>
          </cell>
        </row>
      </sheetData>
      <sheetData sheetId="1891">
        <row r="1">
          <cell r="A1" t="str">
            <v>GIÁ TRỊ PHỤ LỤC 13 - HĐ 37/2018/HĐ/OIC-SEAREE ký ngày 07/02/2018</v>
          </cell>
        </row>
      </sheetData>
      <sheetData sheetId="1892">
        <row r="1">
          <cell r="A1" t="str">
            <v>GIÁ TRỊ PHỤ LỤC 13 - HĐ 37/2018/HĐ/OIC-SEAREE ký ngày 07/02/2018</v>
          </cell>
        </row>
      </sheetData>
      <sheetData sheetId="1893">
        <row r="1">
          <cell r="A1" t="str">
            <v>GIÁ TRỊ PHỤ LỤC 13 - HĐ 37/2018/HĐ/OIC-SEAREE ký ngày 07/02/2018</v>
          </cell>
        </row>
      </sheetData>
      <sheetData sheetId="1894">
        <row r="1">
          <cell r="A1" t="str">
            <v>GIÁ TRỊ PHỤ LỤC 13 - HĐ 37/2018/HĐ/OIC-SEAREE ký ngày 07/02/2018</v>
          </cell>
        </row>
      </sheetData>
      <sheetData sheetId="1895">
        <row r="1">
          <cell r="A1" t="str">
            <v>GIÁ TRỊ PHỤ LỤC 13 - HĐ 37/2018/HĐ/OIC-SEAREE ký ngày 07/02/2018</v>
          </cell>
        </row>
      </sheetData>
      <sheetData sheetId="1896">
        <row r="1">
          <cell r="A1" t="str">
            <v>GIÁ TRỊ PHỤ LỤC 13 - HĐ 37/2018/HĐ/OIC-SEAREE ký ngày 07/02/2018</v>
          </cell>
        </row>
      </sheetData>
      <sheetData sheetId="1897">
        <row r="1">
          <cell r="A1" t="str">
            <v>GIÁ TRỊ PHỤ LỤC 13 - HĐ 37/2018/HĐ/OIC-SEAREE ký ngày 07/02/2018</v>
          </cell>
        </row>
      </sheetData>
      <sheetData sheetId="1898">
        <row r="1">
          <cell r="A1" t="str">
            <v>GIÁ TRỊ PHỤ LỤC 13 - HĐ 37/2018/HĐ/OIC-SEAREE ký ngày 07/02/2018</v>
          </cell>
        </row>
      </sheetData>
      <sheetData sheetId="1899">
        <row r="1">
          <cell r="A1" t="str">
            <v>GIÁ TRỊ PHỤ LỤC 13 - HĐ 37/2018/HĐ/OIC-SEAREE ký ngày 07/02/2018</v>
          </cell>
        </row>
      </sheetData>
      <sheetData sheetId="1900">
        <row r="1">
          <cell r="A1" t="str">
            <v>GIÁ TRỊ PHỤ LỤC 13 - HĐ 37/2018/HĐ/OIC-SEAREE ký ngày 07/02/2018</v>
          </cell>
        </row>
      </sheetData>
      <sheetData sheetId="1901">
        <row r="1">
          <cell r="A1" t="str">
            <v>GIÁ TRỊ PHỤ LỤC 13 - HĐ 37/2018/HĐ/OIC-SEAREE ký ngày 07/02/2018</v>
          </cell>
        </row>
      </sheetData>
      <sheetData sheetId="1902">
        <row r="1">
          <cell r="A1" t="str">
            <v>GIÁ TRỊ PHỤ LỤC 13 - HĐ 37/2018/HĐ/OIC-SEAREE ký ngày 07/02/2018</v>
          </cell>
        </row>
      </sheetData>
      <sheetData sheetId="1903">
        <row r="1">
          <cell r="A1" t="str">
            <v>GIÁ TRỊ PHỤ LỤC 13 - HĐ 37/2018/HĐ/OIC-SEAREE ký ngày 07/02/2018</v>
          </cell>
        </row>
      </sheetData>
      <sheetData sheetId="1904">
        <row r="1">
          <cell r="A1" t="str">
            <v>GIÁ TRỊ PHỤ LỤC 13 - HĐ 37/2018/HĐ/OIC-SEAREE ký ngày 07/02/2018</v>
          </cell>
        </row>
      </sheetData>
      <sheetData sheetId="1905">
        <row r="1">
          <cell r="A1" t="str">
            <v>GIÁ TRỊ PHỤ LỤC 13 - HĐ 37/2018/HĐ/OIC-SEAREE ký ngày 07/02/2018</v>
          </cell>
        </row>
      </sheetData>
      <sheetData sheetId="1906">
        <row r="1">
          <cell r="A1" t="str">
            <v>GIÁ TRỊ PHỤ LỤC 13 - HĐ 37/2018/HĐ/OIC-SEAREE ký ngày 07/02/2018</v>
          </cell>
        </row>
      </sheetData>
      <sheetData sheetId="1907">
        <row r="1">
          <cell r="A1" t="str">
            <v>GIÁ TRỊ PHỤ LỤC 13 - HĐ 37/2018/HĐ/OIC-SEAREE ký ngày 07/02/2018</v>
          </cell>
        </row>
      </sheetData>
      <sheetData sheetId="1908">
        <row r="1">
          <cell r="A1" t="str">
            <v>GIÁ TRỊ PHỤ LỤC 13 - HĐ 37/2018/HĐ/OIC-SEAREE ký ngày 07/02/2018</v>
          </cell>
        </row>
      </sheetData>
      <sheetData sheetId="1909">
        <row r="1">
          <cell r="A1" t="str">
            <v>GIÁ TRỊ PHỤ LỤC 13 - HĐ 37/2018/HĐ/OIC-SEAREE ký ngày 07/02/2018</v>
          </cell>
        </row>
      </sheetData>
      <sheetData sheetId="1910">
        <row r="1">
          <cell r="A1" t="str">
            <v>GIÁ TRỊ PHỤ LỤC 13 - HĐ 37/2018/HĐ/OIC-SEAREE ký ngày 07/02/2018</v>
          </cell>
        </row>
      </sheetData>
      <sheetData sheetId="1911">
        <row r="1">
          <cell r="A1" t="str">
            <v>GIÁ TRỊ PHỤ LỤC 13 - HĐ 37/2018/HĐ/OIC-SEAREE ký ngày 07/02/2018</v>
          </cell>
        </row>
      </sheetData>
      <sheetData sheetId="1912">
        <row r="1">
          <cell r="A1" t="str">
            <v>GIÁ TRỊ PHỤ LỤC 13 - HĐ 37/2018/HĐ/OIC-SEAREE ký ngày 07/02/2018</v>
          </cell>
        </row>
      </sheetData>
      <sheetData sheetId="1913">
        <row r="1">
          <cell r="A1" t="str">
            <v>GIÁ TRỊ PHỤ LỤC 13 - HĐ 37/2018/HĐ/OIC-SEAREE ký ngày 07/02/2018</v>
          </cell>
        </row>
      </sheetData>
      <sheetData sheetId="1914">
        <row r="1">
          <cell r="A1" t="str">
            <v>GIÁ TRỊ PHỤ LỤC 13 - HĐ 37/2018/HĐ/OIC-SEAREE ký ngày 07/02/2018</v>
          </cell>
        </row>
      </sheetData>
      <sheetData sheetId="1915">
        <row r="1">
          <cell r="A1" t="str">
            <v>GIÁ TRỊ PHỤ LỤC 13 - HĐ 37/2018/HĐ/OIC-SEAREE ký ngày 07/02/2018</v>
          </cell>
        </row>
      </sheetData>
      <sheetData sheetId="1916" refreshError="1"/>
      <sheetData sheetId="1917">
        <row r="1">
          <cell r="A1" t="str">
            <v>GIÁ TRỊ PHỤ LỤC 13 - HĐ 37/2018/HĐ/OIC-SEAREE ký ngày 07/02/2018</v>
          </cell>
        </row>
      </sheetData>
      <sheetData sheetId="1918">
        <row r="1">
          <cell r="A1" t="str">
            <v>GIÁ TRỊ PHỤ LỤC 13 - HĐ 37/2018/HĐ/OIC-SEAREE ký ngày 07/02/2018</v>
          </cell>
        </row>
      </sheetData>
      <sheetData sheetId="1919">
        <row r="1">
          <cell r="A1" t="str">
            <v>GIÁ TRỊ PHỤ LỤC 13 - HĐ 37/2018/HĐ/OIC-SEAREE ký ngày 07/02/2018</v>
          </cell>
        </row>
      </sheetData>
      <sheetData sheetId="1920">
        <row r="1">
          <cell r="A1" t="str">
            <v>GIÁ TRỊ PHỤ LỤC 13 - HĐ 37/2018/HĐ/OIC-SEAREE ký ngày 07/02/2018</v>
          </cell>
        </row>
      </sheetData>
      <sheetData sheetId="1921">
        <row r="1">
          <cell r="A1" t="str">
            <v>GIÁ TRỊ PHỤ LỤC 13 - HĐ 37/2018/HĐ/OIC-SEAREE ký ngày 07/02/2018</v>
          </cell>
        </row>
      </sheetData>
      <sheetData sheetId="1922">
        <row r="1">
          <cell r="A1" t="str">
            <v>GIÁ TRỊ PHỤ LỤC 13 - HĐ 37/2018/HĐ/OIC-SEAREE ký ngày 07/02/2018</v>
          </cell>
        </row>
      </sheetData>
      <sheetData sheetId="1923">
        <row r="1">
          <cell r="A1" t="str">
            <v>GIÁ TRỊ PHỤ LỤC 13 - HĐ 37/2018/HĐ/OIC-SEAREE ký ngày 07/02/2018</v>
          </cell>
        </row>
      </sheetData>
      <sheetData sheetId="1924">
        <row r="1">
          <cell r="A1" t="str">
            <v>GIÁ TRỊ PHỤ LỤC 13 - HĐ 37/2018/HĐ/OIC-SEAREE ký ngày 07/02/2018</v>
          </cell>
        </row>
      </sheetData>
      <sheetData sheetId="1925">
        <row r="1">
          <cell r="A1" t="str">
            <v>GIÁ TRỊ PHỤ LỤC 13 - HĐ 37/2018/HĐ/OIC-SEAREE ký ngày 07/02/2018</v>
          </cell>
        </row>
      </sheetData>
      <sheetData sheetId="1926">
        <row r="1">
          <cell r="A1" t="str">
            <v>GIÁ TRỊ PHỤ LỤC 13 - HĐ 37/2018/HĐ/OIC-SEAREE ký ngày 07/02/2018</v>
          </cell>
        </row>
      </sheetData>
      <sheetData sheetId="1927">
        <row r="1">
          <cell r="A1" t="str">
            <v>GIÁ TRỊ PHỤ LỤC 13 - HĐ 37/2018/HĐ/OIC-SEAREE ký ngày 07/02/2018</v>
          </cell>
        </row>
      </sheetData>
      <sheetData sheetId="1928">
        <row r="1">
          <cell r="A1" t="str">
            <v>GIÁ TRỊ PHỤ LỤC 13 - HĐ 37/2018/HĐ/OIC-SEAREE ký ngày 07/02/2018</v>
          </cell>
        </row>
      </sheetData>
      <sheetData sheetId="1929">
        <row r="1">
          <cell r="A1" t="str">
            <v>GIÁ TRỊ PHỤ LỤC 13 - HĐ 37/2018/HĐ/OIC-SEAREE ký ngày 07/02/2018</v>
          </cell>
        </row>
      </sheetData>
      <sheetData sheetId="1930"/>
      <sheetData sheetId="1931">
        <row r="1">
          <cell r="A1" t="str">
            <v>GIÁ TRỊ PHỤ LỤC 13 - HĐ 37/2018/HĐ/OIC-SEAREE ký ngày 07/02/2018</v>
          </cell>
        </row>
      </sheetData>
      <sheetData sheetId="1932">
        <row r="1">
          <cell r="A1" t="str">
            <v>GIÁ TRỊ PHỤ LỤC 13 - HĐ 37/2018/HĐ/OIC-SEAREE ký ngày 07/02/2018</v>
          </cell>
        </row>
      </sheetData>
      <sheetData sheetId="1933">
        <row r="1">
          <cell r="A1" t="str">
            <v>GIÁ TRỊ PHỤ LỤC 13 - HĐ 37/2018/HĐ/OIC-SEAREE ký ngày 07/02/2018</v>
          </cell>
        </row>
      </sheetData>
      <sheetData sheetId="1934">
        <row r="1">
          <cell r="A1" t="str">
            <v>GIÁ TRỊ PHỤ LỤC 13 - HĐ 37/2018/HĐ/OIC-SEAREE ký ngày 07/02/2018</v>
          </cell>
        </row>
      </sheetData>
      <sheetData sheetId="1935">
        <row r="1">
          <cell r="A1" t="str">
            <v>GIÁ TRỊ PHỤ LỤC 13 - HĐ 37/2018/HĐ/OIC-SEAREE ký ngày 07/02/2018</v>
          </cell>
        </row>
      </sheetData>
      <sheetData sheetId="1936">
        <row r="1">
          <cell r="A1" t="str">
            <v>GIÁ TRỊ PHỤ LỤC 13 - HĐ 37/2018/HĐ/OIC-SEAREE ký ngày 07/02/2018</v>
          </cell>
        </row>
      </sheetData>
      <sheetData sheetId="1937">
        <row r="1">
          <cell r="A1" t="str">
            <v>GIÁ TRỊ PHỤ LỤC 13 - HĐ 37/2018/HĐ/OIC-SEAREE ký ngày 07/02/2018</v>
          </cell>
        </row>
      </sheetData>
      <sheetData sheetId="1938">
        <row r="1">
          <cell r="A1" t="str">
            <v>GIÁ TRỊ PHỤ LỤC 13 - HĐ 37/2018/HĐ/OIC-SEAREE ký ngày 07/02/2018</v>
          </cell>
        </row>
      </sheetData>
      <sheetData sheetId="1939">
        <row r="1">
          <cell r="A1" t="str">
            <v>GIÁ TRỊ PHỤ LỤC 13 - HĐ 37/2018/HĐ/OIC-SEAREE ký ngày 07/02/2018</v>
          </cell>
        </row>
      </sheetData>
      <sheetData sheetId="1940">
        <row r="1">
          <cell r="A1" t="str">
            <v>GIÁ TRỊ PHỤ LỤC 13 - HĐ 37/2018/HĐ/OIC-SEAREE ký ngày 07/02/2018</v>
          </cell>
        </row>
      </sheetData>
      <sheetData sheetId="1941">
        <row r="1">
          <cell r="A1" t="str">
            <v>GIÁ TRỊ PHỤ LỤC 13 - HĐ 37/2018/HĐ/OIC-SEAREE ký ngày 07/02/2018</v>
          </cell>
        </row>
      </sheetData>
      <sheetData sheetId="1942">
        <row r="1">
          <cell r="A1" t="str">
            <v>GIÁ TRỊ PHỤ LỤC 13 - HĐ 37/2018/HĐ/OIC-SEAREE ký ngày 07/02/2018</v>
          </cell>
        </row>
      </sheetData>
      <sheetData sheetId="1943">
        <row r="1">
          <cell r="A1" t="str">
            <v>GIÁ TRỊ PHỤ LỤC 13 - HĐ 37/2018/HĐ/OIC-SEAREE ký ngày 07/02/2018</v>
          </cell>
        </row>
      </sheetData>
      <sheetData sheetId="1944">
        <row r="1">
          <cell r="A1" t="str">
            <v>GIÁ TRỊ PHỤ LỤC 13 - HĐ 37/2018/HĐ/OIC-SEAREE ký ngày 07/02/2018</v>
          </cell>
        </row>
      </sheetData>
      <sheetData sheetId="1945">
        <row r="1">
          <cell r="A1" t="str">
            <v>GIÁ TRỊ PHỤ LỤC 13 - HĐ 37/2018/HĐ/OIC-SEAREE ký ngày 07/02/2018</v>
          </cell>
        </row>
      </sheetData>
      <sheetData sheetId="1946">
        <row r="1">
          <cell r="A1" t="str">
            <v>GIÁ TRỊ PHỤ LỤC 13 - HĐ 37/2018/HĐ/OIC-SEAREE ký ngày 07/02/2018</v>
          </cell>
        </row>
      </sheetData>
      <sheetData sheetId="1947">
        <row r="1">
          <cell r="A1" t="str">
            <v>GIÁ TRỊ PHỤ LỤC 13 - HĐ 37/2018/HĐ/OIC-SEAREE ký ngày 07/02/2018</v>
          </cell>
        </row>
      </sheetData>
      <sheetData sheetId="1948">
        <row r="1">
          <cell r="A1" t="str">
            <v>GIÁ TRỊ PHỤ LỤC 13 - HĐ 37/2018/HĐ/OIC-SEAREE ký ngày 07/02/2018</v>
          </cell>
        </row>
      </sheetData>
      <sheetData sheetId="1949">
        <row r="1">
          <cell r="A1" t="str">
            <v>GIÁ TRỊ PHỤ LỤC 13 - HĐ 37/2018/HĐ/OIC-SEAREE ký ngày 07/02/2018</v>
          </cell>
        </row>
      </sheetData>
      <sheetData sheetId="1950">
        <row r="1">
          <cell r="A1" t="str">
            <v>GIÁ TRỊ PHỤ LỤC 13 - HĐ 37/2018/HĐ/OIC-SEAREE ký ngày 07/02/2018</v>
          </cell>
        </row>
      </sheetData>
      <sheetData sheetId="1951">
        <row r="1">
          <cell r="A1" t="str">
            <v>GIÁ TRỊ PHỤ LỤC 13 - HĐ 37/2018/HĐ/OIC-SEAREE ký ngày 07/02/2018</v>
          </cell>
        </row>
      </sheetData>
      <sheetData sheetId="1952">
        <row r="1">
          <cell r="A1" t="str">
            <v>GIÁ TRỊ PHỤ LỤC 13 - HĐ 37/2018/HĐ/OIC-SEAREE ký ngày 07/02/2018</v>
          </cell>
        </row>
      </sheetData>
      <sheetData sheetId="1953">
        <row r="1">
          <cell r="A1" t="str">
            <v>GIÁ TRỊ PHỤ LỤC 13 - HĐ 37/2018/HĐ/OIC-SEAREE ký ngày 07/02/2018</v>
          </cell>
        </row>
      </sheetData>
      <sheetData sheetId="1954">
        <row r="1">
          <cell r="A1" t="str">
            <v>GIÁ TRỊ PHỤ LỤC 13 - HĐ 37/2018/HĐ/OIC-SEAREE ký ngày 07/02/2018</v>
          </cell>
        </row>
      </sheetData>
      <sheetData sheetId="1955">
        <row r="1">
          <cell r="A1" t="str">
            <v>GIÁ TRỊ PHỤ LỤC 13 - HĐ 37/2018/HĐ/OIC-SEAREE ký ngày 07/02/2018</v>
          </cell>
        </row>
      </sheetData>
      <sheetData sheetId="1956">
        <row r="1">
          <cell r="A1" t="str">
            <v>GIÁ TRỊ PHỤ LỤC 13 - HĐ 37/2018/HĐ/OIC-SEAREE ký ngày 07/02/2018</v>
          </cell>
        </row>
      </sheetData>
      <sheetData sheetId="1957">
        <row r="1">
          <cell r="A1" t="str">
            <v>GIÁ TRỊ PHỤ LỤC 13 - HĐ 37/2018/HĐ/OIC-SEAREE ký ngày 07/02/2018</v>
          </cell>
        </row>
      </sheetData>
      <sheetData sheetId="1958">
        <row r="1">
          <cell r="A1" t="str">
            <v>GIÁ TRỊ PHỤ LỤC 13 - HĐ 37/2018/HĐ/OIC-SEAREE ký ngày 07/02/2018</v>
          </cell>
        </row>
      </sheetData>
      <sheetData sheetId="1959">
        <row r="1">
          <cell r="A1" t="str">
            <v>GIÁ TRỊ PHỤ LỤC 13 - HĐ 37/2018/HĐ/OIC-SEAREE ký ngày 07/02/2018</v>
          </cell>
        </row>
      </sheetData>
      <sheetData sheetId="1960">
        <row r="1">
          <cell r="A1" t="str">
            <v>GIÁ TRỊ PHỤ LỤC 13 - HĐ 37/2018/HĐ/OIC-SEAREE ký ngày 07/02/2018</v>
          </cell>
        </row>
      </sheetData>
      <sheetData sheetId="1961">
        <row r="1">
          <cell r="A1" t="str">
            <v>GIÁ TRỊ PHỤ LỤC 13 - HĐ 37/2018/HĐ/OIC-SEAREE ký ngày 07/02/2018</v>
          </cell>
        </row>
      </sheetData>
      <sheetData sheetId="1962">
        <row r="1">
          <cell r="A1" t="str">
            <v>GIÁ TRỊ PHỤ LỤC 13 - HĐ 37/2018/HĐ/OIC-SEAREE ký ngày 07/02/2018</v>
          </cell>
        </row>
      </sheetData>
      <sheetData sheetId="1963">
        <row r="1">
          <cell r="A1" t="str">
            <v>GIÁ TRỊ PHỤ LỤC 13 - HĐ 37/2018/HĐ/OIC-SEAREE ký ngày 07/02/2018</v>
          </cell>
        </row>
      </sheetData>
      <sheetData sheetId="1964">
        <row r="1">
          <cell r="A1" t="str">
            <v>GIÁ TRỊ PHỤ LỤC 13 - HĐ 37/2018/HĐ/OIC-SEAREE ký ngày 07/02/2018</v>
          </cell>
        </row>
      </sheetData>
      <sheetData sheetId="1965">
        <row r="1">
          <cell r="A1" t="str">
            <v>GIÁ TRỊ PHỤ LỤC 13 - HĐ 37/2018/HĐ/OIC-SEAREE ký ngày 07/02/2018</v>
          </cell>
        </row>
      </sheetData>
      <sheetData sheetId="1966">
        <row r="1">
          <cell r="A1" t="str">
            <v>GIÁ TRỊ PHỤ LỤC 13 - HĐ 37/2018/HĐ/OIC-SEAREE ký ngày 07/02/2018</v>
          </cell>
        </row>
      </sheetData>
      <sheetData sheetId="1967">
        <row r="1">
          <cell r="A1" t="str">
            <v>GIÁ TRỊ PHỤ LỤC 13 - HĐ 37/2018/HĐ/OIC-SEAREE ký ngày 07/02/2018</v>
          </cell>
        </row>
      </sheetData>
      <sheetData sheetId="1968">
        <row r="1">
          <cell r="A1" t="str">
            <v>GIÁ TRỊ PHỤ LỤC 13 - HĐ 37/2018/HĐ/OIC-SEAREE ký ngày 07/02/2018</v>
          </cell>
        </row>
      </sheetData>
      <sheetData sheetId="1969">
        <row r="1">
          <cell r="A1" t="str">
            <v>GIÁ TRỊ PHỤ LỤC 13 - HĐ 37/2018/HĐ/OIC-SEAREE ký ngày 07/02/2018</v>
          </cell>
        </row>
      </sheetData>
      <sheetData sheetId="1970">
        <row r="1">
          <cell r="A1" t="str">
            <v>GIÁ TRỊ PHỤ LỤC 13 - HĐ 37/2018/HĐ/OIC-SEAREE ký ngày 07/02/2018</v>
          </cell>
        </row>
      </sheetData>
      <sheetData sheetId="1971">
        <row r="1">
          <cell r="A1" t="str">
            <v>GIÁ TRỊ PHỤ LỤC 13 - HĐ 37/2018/HĐ/OIC-SEAREE ký ngày 07/02/2018</v>
          </cell>
        </row>
      </sheetData>
      <sheetData sheetId="1972">
        <row r="1">
          <cell r="A1" t="str">
            <v>GIÁ TRỊ PHỤ LỤC 13 - HĐ 37/2018/HĐ/OIC-SEAREE ký ngày 07/02/2018</v>
          </cell>
        </row>
      </sheetData>
      <sheetData sheetId="1973">
        <row r="1">
          <cell r="A1" t="str">
            <v>GIÁ TRỊ PHỤ LỤC 13 - HĐ 37/2018/HĐ/OIC-SEAREE ký ngày 07/02/2018</v>
          </cell>
        </row>
      </sheetData>
      <sheetData sheetId="1974">
        <row r="1">
          <cell r="A1" t="str">
            <v>GIÁ TRỊ PHỤ LỤC 13 - HĐ 37/2018/HĐ/OIC-SEAREE ký ngày 07/02/2018</v>
          </cell>
        </row>
      </sheetData>
      <sheetData sheetId="1975">
        <row r="1">
          <cell r="A1" t="str">
            <v>GIÁ TRỊ PHỤ LỤC 13 - HĐ 37/2018/HĐ/OIC-SEAREE ký ngày 07/02/2018</v>
          </cell>
        </row>
      </sheetData>
      <sheetData sheetId="1976">
        <row r="1">
          <cell r="A1" t="str">
            <v>GIÁ TRỊ PHỤ LỤC 13 - HĐ 37/2018/HĐ/OIC-SEAREE ký ngày 07/02/2018</v>
          </cell>
        </row>
      </sheetData>
      <sheetData sheetId="1977">
        <row r="1">
          <cell r="A1" t="str">
            <v>GIÁ TRỊ PHỤ LỤC 13 - HĐ 37/2018/HĐ/OIC-SEAREE ký ngày 07/02/2018</v>
          </cell>
        </row>
      </sheetData>
      <sheetData sheetId="1978">
        <row r="1">
          <cell r="A1" t="str">
            <v>GIÁ TRỊ PHỤ LỤC 13 - HĐ 37/2018/HĐ/OIC-SEAREE ký ngày 07/02/2018</v>
          </cell>
        </row>
      </sheetData>
      <sheetData sheetId="1979">
        <row r="1">
          <cell r="A1" t="str">
            <v>GIÁ TRỊ PHỤ LỤC 13 - HĐ 37/2018/HĐ/OIC-SEAREE ký ngày 07/02/2018</v>
          </cell>
        </row>
      </sheetData>
      <sheetData sheetId="1980">
        <row r="1">
          <cell r="A1" t="str">
            <v>GIÁ TRỊ PHỤ LỤC 13 - HĐ 37/2018/HĐ/OIC-SEAREE ký ngày 07/02/2018</v>
          </cell>
        </row>
      </sheetData>
      <sheetData sheetId="1981" refreshError="1"/>
      <sheetData sheetId="1982" refreshError="1"/>
      <sheetData sheetId="1983" refreshError="1"/>
      <sheetData sheetId="1984">
        <row r="1">
          <cell r="A1" t="str">
            <v>GIÁ TRỊ PHỤ LỤC 13 - HĐ 37/2018/HĐ/OIC-SEAREE ký ngày 07/02/2018</v>
          </cell>
        </row>
      </sheetData>
      <sheetData sheetId="1985"/>
      <sheetData sheetId="1986">
        <row r="1">
          <cell r="A1" t="str">
            <v>GIÁ TRỊ PHỤ LỤC 13 - HĐ 37/2018/HĐ/OIC-SEAREE ký ngày 07/02/2018</v>
          </cell>
        </row>
      </sheetData>
      <sheetData sheetId="1987"/>
      <sheetData sheetId="1988" refreshError="1"/>
      <sheetData sheetId="1989">
        <row r="1">
          <cell r="A1" t="str">
            <v>GIÁ TRỊ PHỤ LỤC 13 - HĐ 37/2018/HĐ/OIC-SEAREE ký ngày 07/02/2018</v>
          </cell>
        </row>
      </sheetData>
      <sheetData sheetId="1990">
        <row r="1">
          <cell r="A1" t="str">
            <v>GIÁ TRỊ PHỤ LỤC 13 - HĐ 37/2018/HĐ/OIC-SEAREE ký ngày 07/02/2018</v>
          </cell>
        </row>
      </sheetData>
      <sheetData sheetId="1991">
        <row r="1">
          <cell r="A1" t="str">
            <v>GIÁ TRỊ PHỤ LỤC 13 - HĐ 37/2018/HĐ/OIC-SEAREE ký ngày 07/02/2018</v>
          </cell>
        </row>
      </sheetData>
      <sheetData sheetId="1992">
        <row r="1">
          <cell r="A1" t="str">
            <v>GIÁ TRỊ PHỤ LỤC 13 - HĐ 37/2018/HĐ/OIC-SEAREE ký ngày 07/02/2018</v>
          </cell>
        </row>
      </sheetData>
      <sheetData sheetId="1993">
        <row r="1">
          <cell r="A1" t="str">
            <v>GIÁ TRỊ PHỤ LỤC 13 - HĐ 37/2018/HĐ/OIC-SEAREE ký ngày 07/02/2018</v>
          </cell>
        </row>
      </sheetData>
      <sheetData sheetId="1994">
        <row r="1">
          <cell r="A1" t="str">
            <v>GIÁ TRỊ PHỤ LỤC 13 - HĐ 37/2018/HĐ/OIC-SEAREE ký ngày 07/02/2018</v>
          </cell>
        </row>
      </sheetData>
      <sheetData sheetId="1995"/>
      <sheetData sheetId="1996"/>
      <sheetData sheetId="1997"/>
      <sheetData sheetId="1998" refreshError="1"/>
      <sheetData sheetId="1999" refreshError="1"/>
      <sheetData sheetId="2000">
        <row r="1">
          <cell r="A1" t="str">
            <v>GIÁ TRỊ PHỤ LỤC 13 - HĐ 37/2018/HĐ/OIC-SEAREE ký ngày 07/02/2018</v>
          </cell>
        </row>
      </sheetData>
      <sheetData sheetId="2001">
        <row r="1">
          <cell r="A1" t="str">
            <v>GIÁ TRỊ PHỤ LỤC 13 - HĐ 37/2018/HĐ/OIC-SEAREE ký ngày 07/02/2018</v>
          </cell>
        </row>
      </sheetData>
      <sheetData sheetId="2002"/>
      <sheetData sheetId="2003">
        <row r="1">
          <cell r="A1" t="str">
            <v>GIÁ TRỊ PHỤ LỤC 13 - HĐ 37/2018/HĐ/OIC-SEAREE ký ngày 07/02/2018</v>
          </cell>
        </row>
      </sheetData>
      <sheetData sheetId="2004">
        <row r="1">
          <cell r="A1" t="str">
            <v>GIÁ TRỊ PHỤ LỤC 13 - HĐ 37/2018/HĐ/OIC-SEAREE ký ngày 07/02/2018</v>
          </cell>
        </row>
      </sheetData>
      <sheetData sheetId="2005">
        <row r="1">
          <cell r="A1" t="str">
            <v>GIÁ TRỊ PHỤ LỤC 13 - HĐ 37/2018/HĐ/OIC-SEAREE ký ngày 07/02/2018</v>
          </cell>
        </row>
      </sheetData>
      <sheetData sheetId="2006" refreshError="1"/>
      <sheetData sheetId="2007" refreshError="1"/>
      <sheetData sheetId="2008">
        <row r="1">
          <cell r="A1" t="str">
            <v>GIÁ TRỊ PHỤ LỤC 13 - HĐ 37/2018/HĐ/OIC-SEAREE ký ngày 07/02/2018</v>
          </cell>
        </row>
      </sheetData>
      <sheetData sheetId="2009">
        <row r="1">
          <cell r="A1" t="str">
            <v>GIÁ TRỊ PHỤ LỤC 13 - HĐ 37/2018/HĐ/OIC-SEAREE ký ngày 07/02/2018</v>
          </cell>
        </row>
      </sheetData>
      <sheetData sheetId="2010">
        <row r="1">
          <cell r="A1" t="str">
            <v>GIÁ TRỊ PHỤ LỤC 13 - HĐ 37/2018/HĐ/OIC-SEAREE ký ngày 07/02/2018</v>
          </cell>
        </row>
      </sheetData>
      <sheetData sheetId="2011">
        <row r="1">
          <cell r="A1" t="str">
            <v>GIÁ TRỊ PHỤ LỤC 13 - HĐ 37/2018/HĐ/OIC-SEAREE ký ngày 07/02/2018</v>
          </cell>
        </row>
      </sheetData>
      <sheetData sheetId="2012"/>
      <sheetData sheetId="2013"/>
      <sheetData sheetId="2014">
        <row r="1">
          <cell r="A1" t="str">
            <v>GIÁ TRỊ PHỤ LỤC 13 - HĐ 37/2018/HĐ/OIC-SEAREE ký ngày 07/02/2018</v>
          </cell>
        </row>
      </sheetData>
      <sheetData sheetId="2015">
        <row r="1">
          <cell r="A1" t="str">
            <v>GIÁ TRỊ PHỤ LỤC 13 - HĐ 37/2018/HĐ/OIC-SEAREE ký ngày 07/02/2018</v>
          </cell>
        </row>
      </sheetData>
      <sheetData sheetId="2016">
        <row r="1">
          <cell r="A1" t="str">
            <v>GIÁ TRỊ PHỤ LỤC 13 - HĐ 37/2018/HĐ/OIC-SEAREE ký ngày 07/02/2018</v>
          </cell>
        </row>
      </sheetData>
      <sheetData sheetId="2017">
        <row r="1">
          <cell r="A1" t="str">
            <v>GIÁ TRỊ PHỤ LỤC 13 - HĐ 37/2018/HĐ/OIC-SEAREE ký ngày 07/02/2018</v>
          </cell>
        </row>
      </sheetData>
      <sheetData sheetId="2018">
        <row r="1">
          <cell r="A1" t="str">
            <v>GIÁ TRỊ PHỤ LỤC 13 - HĐ 37/2018/HĐ/OIC-SEAREE ký ngày 07/02/2018</v>
          </cell>
        </row>
      </sheetData>
      <sheetData sheetId="2019">
        <row r="1">
          <cell r="A1" t="str">
            <v>GIÁ TRỊ PHỤ LỤC 13 - HĐ 37/2018/HĐ/OIC-SEAREE ký ngày 07/02/2018</v>
          </cell>
        </row>
      </sheetData>
      <sheetData sheetId="2020"/>
      <sheetData sheetId="2021"/>
      <sheetData sheetId="2022">
        <row r="1">
          <cell r="A1" t="str">
            <v>GIÁ TRỊ PHỤ LỤC 13 - HĐ 37/2018/HĐ/OIC-SEAREE ký ngày 07/02/2018</v>
          </cell>
        </row>
      </sheetData>
      <sheetData sheetId="2023">
        <row r="1">
          <cell r="A1" t="str">
            <v>GIÁ TRỊ PHỤ LỤC 13 - HĐ 37/2018/HĐ/OIC-SEAREE ký ngày 07/02/2018</v>
          </cell>
        </row>
      </sheetData>
      <sheetData sheetId="2024">
        <row r="1">
          <cell r="A1" t="str">
            <v>GIÁ TRỊ PHỤ LỤC 13 - HĐ 37/2018/HĐ/OIC-SEAREE ký ngày 07/02/2018</v>
          </cell>
        </row>
      </sheetData>
      <sheetData sheetId="2025">
        <row r="1">
          <cell r="A1" t="str">
            <v>GIÁ TRỊ PHỤ LỤC 13 - HĐ 37/2018/HĐ/OIC-SEAREE ký ngày 07/02/2018</v>
          </cell>
        </row>
      </sheetData>
      <sheetData sheetId="2026">
        <row r="1">
          <cell r="A1" t="str">
            <v>GIÁ TRỊ PHỤ LỤC 13 - HĐ 37/2018/HĐ/OIC-SEAREE ký ngày 07/02/2018</v>
          </cell>
        </row>
      </sheetData>
      <sheetData sheetId="2027">
        <row r="1">
          <cell r="A1" t="str">
            <v>GIÁ TRỊ PHỤ LỤC 13 - HĐ 37/2018/HĐ/OIC-SEAREE ký ngày 07/02/2018</v>
          </cell>
        </row>
      </sheetData>
      <sheetData sheetId="2028">
        <row r="1">
          <cell r="A1" t="str">
            <v>GIÁ TRỊ PHỤ LỤC 13 - HĐ 37/2018/HĐ/OIC-SEAREE ký ngày 07/02/2018</v>
          </cell>
        </row>
      </sheetData>
      <sheetData sheetId="2029">
        <row r="1">
          <cell r="A1" t="str">
            <v>GIÁ TRỊ PHỤ LỤC 13 - HĐ 37/2018/HĐ/OIC-SEAREE ký ngày 07/02/2018</v>
          </cell>
        </row>
      </sheetData>
      <sheetData sheetId="2030">
        <row r="1">
          <cell r="A1" t="str">
            <v>GIÁ TRỊ PHỤ LỤC 13 - HĐ 37/2018/HĐ/OIC-SEAREE ký ngày 07/02/2018</v>
          </cell>
        </row>
      </sheetData>
      <sheetData sheetId="2031">
        <row r="1">
          <cell r="A1" t="str">
            <v>GIÁ TRỊ PHỤ LỤC 13 - HĐ 37/2018/HĐ/OIC-SEAREE ký ngày 07/02/2018</v>
          </cell>
        </row>
      </sheetData>
      <sheetData sheetId="2032" refreshError="1"/>
      <sheetData sheetId="2033" refreshError="1"/>
      <sheetData sheetId="2034" refreshError="1"/>
      <sheetData sheetId="2035">
        <row r="1">
          <cell r="A1" t="str">
            <v>GIÁ TRỊ PHỤ LỤC 13 - HĐ 37/2018/HĐ/OIC-SEAREE ký ngày 07/02/2018</v>
          </cell>
        </row>
      </sheetData>
      <sheetData sheetId="2036" refreshError="1"/>
      <sheetData sheetId="2037" refreshError="1"/>
      <sheetData sheetId="2038">
        <row r="1">
          <cell r="A1" t="str">
            <v>GIÁ TRỊ PHỤ LỤC 13 - HĐ 37/2018/HĐ/OIC-SEAREE ký ngày 07/02/2018</v>
          </cell>
        </row>
      </sheetData>
      <sheetData sheetId="2039">
        <row r="1">
          <cell r="A1" t="str">
            <v>GIÁ TRỊ PHỤ LỤC 13 - HĐ 37/2018/HĐ/OIC-SEAREE ký ngày 07/02/2018</v>
          </cell>
        </row>
      </sheetData>
      <sheetData sheetId="2040">
        <row r="1">
          <cell r="A1" t="str">
            <v>GIÁ TRỊ PHỤ LỤC 13 - HĐ 37/2018/HĐ/OIC-SEAREE ký ngày 07/02/2018</v>
          </cell>
        </row>
      </sheetData>
      <sheetData sheetId="2041">
        <row r="1">
          <cell r="A1" t="str">
            <v>GIÁ TRỊ PHỤ LỤC 13 - HĐ 37/2018/HĐ/OIC-SEAREE ký ngày 07/02/2018</v>
          </cell>
        </row>
      </sheetData>
      <sheetData sheetId="2042">
        <row r="1">
          <cell r="A1" t="str">
            <v>GIÁ TRỊ PHỤ LỤC 13 - HĐ 37/2018/HĐ/OIC-SEAREE ký ngày 07/02/2018</v>
          </cell>
        </row>
      </sheetData>
      <sheetData sheetId="2043">
        <row r="1">
          <cell r="A1" t="str">
            <v>GIÁ TRỊ PHỤ LỤC 13 - HĐ 37/2018/HĐ/OIC-SEAREE ký ngày 07/02/2018</v>
          </cell>
        </row>
      </sheetData>
      <sheetData sheetId="2044">
        <row r="1">
          <cell r="A1" t="str">
            <v>GIÁ TRỊ PHỤ LỤC 13 - HĐ 37/2018/HĐ/OIC-SEAREE ký ngày 07/02/2018</v>
          </cell>
        </row>
      </sheetData>
      <sheetData sheetId="2045">
        <row r="1">
          <cell r="A1" t="str">
            <v>GIÁ TRỊ PHỤ LỤC 13 - HĐ 37/2018/HĐ/OIC-SEAREE ký ngày 07/02/2018</v>
          </cell>
        </row>
      </sheetData>
      <sheetData sheetId="2046">
        <row r="1">
          <cell r="A1" t="str">
            <v>GIÁ TRỊ PHỤ LỤC 13 - HĐ 37/2018/HĐ/OIC-SEAREE ký ngày 07/02/2018</v>
          </cell>
        </row>
      </sheetData>
      <sheetData sheetId="2047"/>
      <sheetData sheetId="2048"/>
      <sheetData sheetId="2049">
        <row r="1">
          <cell r="A1" t="str">
            <v>GIÁ TRỊ PHỤ LỤC 13 - HĐ 37/2018/HĐ/OIC-SEAREE ký ngày 07/02/2018</v>
          </cell>
        </row>
      </sheetData>
      <sheetData sheetId="2050" refreshError="1"/>
      <sheetData sheetId="2051" refreshError="1"/>
      <sheetData sheetId="2052" refreshError="1"/>
      <sheetData sheetId="2053">
        <row r="1">
          <cell r="A1" t="str">
            <v>GIÁ TRỊ PHỤ LỤC 13 - HĐ 37/2018/HĐ/OIC-SEAREE ký ngày 07/02/2018</v>
          </cell>
        </row>
      </sheetData>
      <sheetData sheetId="2054">
        <row r="1">
          <cell r="A1" t="str">
            <v>GIÁ TRỊ PHỤ LỤC 13 - HĐ 37/2018/HĐ/OIC-SEAREE ký ngày 07/02/2018</v>
          </cell>
        </row>
      </sheetData>
      <sheetData sheetId="2055">
        <row r="1">
          <cell r="A1" t="str">
            <v>GIÁ TRỊ PHỤ LỤC 13 - HĐ 37/2018/HĐ/OIC-SEAREE ký ngày 07/02/2018</v>
          </cell>
        </row>
      </sheetData>
      <sheetData sheetId="2056" refreshError="1"/>
      <sheetData sheetId="2057">
        <row r="1">
          <cell r="A1" t="str">
            <v>GIÁ TRỊ PHỤ LỤC 13 - HĐ 37/2018/HĐ/OIC-SEAREE ký ngày 07/02/2018</v>
          </cell>
        </row>
      </sheetData>
      <sheetData sheetId="2058">
        <row r="1">
          <cell r="A1" t="str">
            <v>GIÁ TRỊ PHỤ LỤC 13 - HĐ 37/2018/HĐ/OIC-SEAREE ký ngày 07/02/2018</v>
          </cell>
        </row>
      </sheetData>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row r="1">
          <cell r="A1" t="str">
            <v>GIÁ TRỊ PHỤ LỤC 13 - HĐ 37/2018/HĐ/OIC-SEAREE ký ngày 07/02/2018</v>
          </cell>
        </row>
      </sheetData>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1">
          <cell r="A1" t="str">
            <v>GIÁ TRỊ PHỤ LỤC 13 - HĐ 37/2018/HĐ/OIC-SEAREE ký ngày 07/02/2018</v>
          </cell>
        </row>
      </sheetData>
      <sheetData sheetId="2086">
        <row r="1">
          <cell r="A1" t="str">
            <v>GIÁ TRỊ PHỤ LỤC 13 - HĐ 37/2018/HĐ/OIC-SEAREE ký ngày 07/02/2018</v>
          </cell>
        </row>
      </sheetData>
      <sheetData sheetId="2087">
        <row r="1">
          <cell r="A1" t="str">
            <v>GIÁ TRỊ PHỤ LỤC 13 - HĐ 37/2018/HĐ/OIC-SEAREE ký ngày 07/02/2018</v>
          </cell>
        </row>
      </sheetData>
      <sheetData sheetId="2088">
        <row r="1">
          <cell r="A1" t="str">
            <v>GIÁ TRỊ PHỤ LỤC 13 - HĐ 37/2018/HĐ/OIC-SEAREE ký ngày 07/02/2018</v>
          </cell>
        </row>
      </sheetData>
      <sheetData sheetId="2089"/>
      <sheetData sheetId="2090"/>
      <sheetData sheetId="209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sheetData sheetId="2160"/>
      <sheetData sheetId="2161"/>
      <sheetData sheetId="2162"/>
      <sheetData sheetId="2163"/>
      <sheetData sheetId="2164"/>
      <sheetData sheetId="2165"/>
      <sheetData sheetId="2166"/>
      <sheetData sheetId="2167"/>
      <sheetData sheetId="2168" refreshError="1"/>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refreshError="1"/>
      <sheetData sheetId="2187"/>
      <sheetData sheetId="2188" refreshError="1"/>
      <sheetData sheetId="2189" refreshError="1"/>
      <sheetData sheetId="2190" refreshError="1"/>
      <sheetData sheetId="2191" refreshError="1"/>
      <sheetData sheetId="2192" refreshError="1"/>
      <sheetData sheetId="2193"/>
      <sheetData sheetId="2194" refreshError="1"/>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refreshError="1"/>
      <sheetData sheetId="2208"/>
      <sheetData sheetId="2209"/>
      <sheetData sheetId="2210"/>
      <sheetData sheetId="2211"/>
      <sheetData sheetId="2212"/>
      <sheetData sheetId="2213"/>
      <sheetData sheetId="2214"/>
      <sheetData sheetId="2215"/>
      <sheetData sheetId="2216"/>
      <sheetData sheetId="2217"/>
      <sheetData sheetId="2218"/>
      <sheetData sheetId="2219" refreshError="1"/>
      <sheetData sheetId="2220"/>
      <sheetData sheetId="2221"/>
      <sheetData sheetId="2222"/>
      <sheetData sheetId="2223" refreshError="1"/>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refreshError="1"/>
      <sheetData sheetId="2245" refreshError="1"/>
      <sheetData sheetId="2246"/>
      <sheetData sheetId="2247"/>
      <sheetData sheetId="2248"/>
      <sheetData sheetId="2249"/>
      <sheetData sheetId="2250"/>
      <sheetData sheetId="2251"/>
      <sheetData sheetId="2252"/>
      <sheetData sheetId="2253"/>
      <sheetData sheetId="2254"/>
      <sheetData sheetId="2255"/>
      <sheetData sheetId="2256"/>
      <sheetData sheetId="2257" refreshError="1"/>
      <sheetData sheetId="2258" refreshError="1"/>
      <sheetData sheetId="2259"/>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sheetData sheetId="2292"/>
      <sheetData sheetId="2293"/>
      <sheetData sheetId="2294"/>
      <sheetData sheetId="2295"/>
      <sheetData sheetId="2296"/>
      <sheetData sheetId="2297"/>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refreshError="1"/>
      <sheetData sheetId="2318" refreshError="1"/>
      <sheetData sheetId="2319"/>
      <sheetData sheetId="2320"/>
      <sheetData sheetId="232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sheetData sheetId="2335"/>
      <sheetData sheetId="2336"/>
      <sheetData sheetId="2337"/>
      <sheetData sheetId="2338"/>
      <sheetData sheetId="2339"/>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sheetData sheetId="2362"/>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refreshError="1"/>
      <sheetData sheetId="2396" refreshError="1"/>
      <sheetData sheetId="2397"/>
      <sheetData sheetId="2398">
        <row r="1">
          <cell r="A1" t="str">
            <v>GIÁ TRỊ PHỤ LỤC 13 - HĐ 37/2018/HĐ/OIC-SEAREE ký ngày 07/02/2018</v>
          </cell>
        </row>
      </sheetData>
      <sheetData sheetId="2399"/>
      <sheetData sheetId="2400">
        <row r="1">
          <cell r="A1" t="str">
            <v>GIÁ TRỊ PHỤ LỤC 13 - HĐ 37/2018/HĐ/OIC-SEAREE ký ngày 07/02/2018</v>
          </cell>
        </row>
      </sheetData>
      <sheetData sheetId="2401" refreshError="1"/>
      <sheetData sheetId="2402" refreshError="1"/>
      <sheetData sheetId="2403" refreshError="1"/>
      <sheetData sheetId="2404" refreshError="1"/>
      <sheetData sheetId="2405" refreshError="1"/>
      <sheetData sheetId="2406" refreshError="1"/>
      <sheetData sheetId="2407"/>
      <sheetData sheetId="2408">
        <row r="1">
          <cell r="A1" t="str">
            <v>GIÁ TRỊ PHỤ LỤC 13 - HĐ 37/2018/HĐ/OIC-SEAREE ký ngày 07/02/2018</v>
          </cell>
        </row>
      </sheetData>
      <sheetData sheetId="2409"/>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sheetData sheetId="2420" refreshError="1"/>
      <sheetData sheetId="2421">
        <row r="1">
          <cell r="A1" t="str">
            <v>GIÁ TRỊ PHỤ LỤC 13 - HĐ 37/2018/HĐ/OIC-SEAREE ký ngày 07/02/2018</v>
          </cell>
        </row>
      </sheetData>
      <sheetData sheetId="2422">
        <row r="1">
          <cell r="A1" t="str">
            <v>GIÁ TRỊ PHỤ LỤC 13 - HĐ 37/2018/HĐ/OIC-SEAREE ký ngày 07/02/2018</v>
          </cell>
        </row>
      </sheetData>
      <sheetData sheetId="2423">
        <row r="1">
          <cell r="A1" t="str">
            <v>GIÁ TRỊ PHỤ LỤC 13 - HĐ 37/2018/HĐ/OIC-SEAREE ký ngày 07/02/2018</v>
          </cell>
        </row>
      </sheetData>
      <sheetData sheetId="2424"/>
      <sheetData sheetId="2425"/>
      <sheetData sheetId="2426"/>
      <sheetData sheetId="2427"/>
      <sheetData sheetId="2428"/>
      <sheetData sheetId="2429"/>
      <sheetData sheetId="2430"/>
      <sheetData sheetId="2431"/>
      <sheetData sheetId="2432" refreshError="1"/>
      <sheetData sheetId="2433">
        <row r="1">
          <cell r="A1" t="str">
            <v>GIÁ TRỊ PHỤ LỤC 13 - HĐ 37/2018/HĐ/OIC-SEAREE ký ngày 07/02/2018</v>
          </cell>
        </row>
      </sheetData>
      <sheetData sheetId="2434">
        <row r="1">
          <cell r="A1" t="str">
            <v>GIÁ TRỊ PHỤ LỤC 13 - HĐ 37/2018/HĐ/OIC-SEAREE ký ngày 07/02/2018</v>
          </cell>
        </row>
      </sheetData>
      <sheetData sheetId="2435">
        <row r="1">
          <cell r="A1" t="str">
            <v>GIÁ TRỊ PHỤ LỤC 13 - HĐ 37/2018/HĐ/OIC-SEAREE ký ngày 07/02/2018</v>
          </cell>
        </row>
      </sheetData>
      <sheetData sheetId="2436">
        <row r="1">
          <cell r="A1" t="str">
            <v>GIÁ TRỊ PHỤ LỤC 13 - HĐ 37/2018/HĐ/OIC-SEAREE ký ngày 07/02/2018</v>
          </cell>
        </row>
      </sheetData>
      <sheetData sheetId="2437">
        <row r="1">
          <cell r="A1" t="str">
            <v>GIÁ TRỊ PHỤ LỤC 13 - HĐ 37/2018/HĐ/OIC-SEAREE ký ngày 07/02/2018</v>
          </cell>
        </row>
      </sheetData>
      <sheetData sheetId="2438"/>
      <sheetData sheetId="2439"/>
      <sheetData sheetId="2440">
        <row r="1">
          <cell r="A1" t="str">
            <v>GIÁ TRỊ PHỤ LỤC 13 - HĐ 37/2018/HĐ/OIC-SEAREE ký ngày 07/02/2018</v>
          </cell>
        </row>
      </sheetData>
      <sheetData sheetId="2441">
        <row r="1">
          <cell r="A1" t="str">
            <v>GIÁ TRỊ PHỤ LỤC 13 - HĐ 37/2018/HĐ/OIC-SEAREE ký ngày 07/02/2018</v>
          </cell>
        </row>
      </sheetData>
      <sheetData sheetId="2442">
        <row r="1">
          <cell r="A1" t="str">
            <v>GIÁ TRỊ PHỤ LỤC 13 - HĐ 37/2018/HĐ/OIC-SEAREE ký ngày 07/02/2018</v>
          </cell>
        </row>
      </sheetData>
      <sheetData sheetId="2443">
        <row r="1">
          <cell r="A1" t="str">
            <v>GIÁ TRỊ PHỤ LỤC 13 - HĐ 37/2018/HĐ/OIC-SEAREE ký ngày 07/02/2018</v>
          </cell>
        </row>
      </sheetData>
      <sheetData sheetId="2444">
        <row r="1">
          <cell r="A1" t="str">
            <v>GIÁ TRỊ PHỤ LỤC 13 - HĐ 37/2018/HĐ/OIC-SEAREE ký ngày 07/02/2018</v>
          </cell>
        </row>
      </sheetData>
      <sheetData sheetId="2445">
        <row r="1">
          <cell r="A1" t="str">
            <v>GIÁ TRỊ PHỤ LỤC 13 - HĐ 37/2018/HĐ/OIC-SEAREE ký ngày 07/02/2018</v>
          </cell>
        </row>
      </sheetData>
      <sheetData sheetId="2446"/>
      <sheetData sheetId="2447">
        <row r="1">
          <cell r="A1" t="str">
            <v>GIÁ TRỊ PHỤ LỤC 13 - HĐ 37/2018/HĐ/OIC-SEAREE ký ngày 07/02/2018</v>
          </cell>
        </row>
      </sheetData>
      <sheetData sheetId="2448">
        <row r="1">
          <cell r="A1" t="str">
            <v>GIÁ TRỊ PHỤ LỤC 13 - HĐ 37/2018/HĐ/OIC-SEAREE ký ngày 07/02/2018</v>
          </cell>
        </row>
      </sheetData>
      <sheetData sheetId="2449">
        <row r="1">
          <cell r="A1" t="str">
            <v>GIÁ TRỊ PHỤ LỤC 13 - HĐ 37/2018/HĐ/OIC-SEAREE ký ngày 07/02/2018</v>
          </cell>
        </row>
      </sheetData>
      <sheetData sheetId="2450">
        <row r="1">
          <cell r="A1" t="str">
            <v>GIÁ TRỊ PHỤ LỤC 13 - HĐ 37/2018/HĐ/OIC-SEAREE ký ngày 07/02/2018</v>
          </cell>
        </row>
      </sheetData>
      <sheetData sheetId="2451"/>
      <sheetData sheetId="2452">
        <row r="1">
          <cell r="A1" t="str">
            <v>GIÁ TRỊ PHỤ LỤC 13 - HĐ 37/2018/HĐ/OIC-SEAREE ký ngày 07/02/2018</v>
          </cell>
        </row>
      </sheetData>
      <sheetData sheetId="2453">
        <row r="1">
          <cell r="A1" t="str">
            <v>GIÁ TRỊ PHỤ LỤC 13 - HĐ 37/2018/HĐ/OIC-SEAREE ký ngày 07/02/2018</v>
          </cell>
        </row>
      </sheetData>
      <sheetData sheetId="2454">
        <row r="1">
          <cell r="A1" t="str">
            <v>GIÁ TRỊ PHỤ LỤC 13 - HĐ 37/2018/HĐ/OIC-SEAREE ký ngày 07/02/2018</v>
          </cell>
        </row>
      </sheetData>
      <sheetData sheetId="2455"/>
      <sheetData sheetId="2456">
        <row r="1">
          <cell r="A1" t="str">
            <v>GIÁ TRỊ PHỤ LỤC 13 - HĐ 37/2018/HĐ/OIC-SEAREE ký ngày 07/02/2018</v>
          </cell>
        </row>
      </sheetData>
      <sheetData sheetId="2457"/>
      <sheetData sheetId="2458"/>
      <sheetData sheetId="2459"/>
      <sheetData sheetId="2460">
        <row r="1">
          <cell r="A1" t="str">
            <v>GIÁ TRỊ PHỤ LỤC 13 - HĐ 37/2018/HĐ/OIC-SEAREE ký ngày 07/02/2018</v>
          </cell>
        </row>
      </sheetData>
      <sheetData sheetId="2461">
        <row r="1">
          <cell r="A1" t="str">
            <v>GIÁ TRỊ PHỤ LỤC 13 - HĐ 37/2018/HĐ/OIC-SEAREE ký ngày 07/02/2018</v>
          </cell>
        </row>
      </sheetData>
      <sheetData sheetId="2462">
        <row r="1">
          <cell r="A1" t="str">
            <v>GIÁ TRỊ PHỤ LỤC 13 - HĐ 37/2018/HĐ/OIC-SEAREE ký ngày 07/02/2018</v>
          </cell>
        </row>
      </sheetData>
      <sheetData sheetId="2463">
        <row r="1">
          <cell r="A1" t="str">
            <v>GIÁ TRỊ PHỤ LỤC 13 - HĐ 37/2018/HĐ/OIC-SEAREE ký ngày 07/02/2018</v>
          </cell>
        </row>
      </sheetData>
      <sheetData sheetId="2464">
        <row r="1">
          <cell r="A1" t="str">
            <v>GIÁ TRỊ PHỤ LỤC 13 - HĐ 37/2018/HĐ/OIC-SEAREE ký ngày 07/02/2018</v>
          </cell>
        </row>
      </sheetData>
      <sheetData sheetId="2465">
        <row r="1">
          <cell r="A1" t="str">
            <v>GIÁ TRỊ PHỤ LỤC 13 - HĐ 37/2018/HĐ/OIC-SEAREE ký ngày 07/02/2018</v>
          </cell>
        </row>
      </sheetData>
      <sheetData sheetId="2466">
        <row r="1">
          <cell r="A1" t="str">
            <v>GIÁ TRỊ PHỤ LỤC 13 - HĐ 37/2018/HĐ/OIC-SEAREE ký ngày 07/02/2018</v>
          </cell>
        </row>
      </sheetData>
      <sheetData sheetId="2467">
        <row r="1">
          <cell r="A1" t="str">
            <v>GIÁ TRỊ PHỤ LỤC 13 - HĐ 37/2018/HĐ/OIC-SEAREE ký ngày 07/02/2018</v>
          </cell>
        </row>
      </sheetData>
      <sheetData sheetId="2468">
        <row r="1">
          <cell r="A1" t="str">
            <v>GIÁ TRỊ PHỤ LỤC 13 - HĐ 37/2018/HĐ/OIC-SEAREE ký ngày 07/02/2018</v>
          </cell>
        </row>
      </sheetData>
      <sheetData sheetId="2469">
        <row r="1">
          <cell r="A1" t="str">
            <v>GIÁ TRỊ PHỤ LỤC 13 - HĐ 37/2018/HĐ/OIC-SEAREE ký ngày 07/02/2018</v>
          </cell>
        </row>
      </sheetData>
      <sheetData sheetId="2470">
        <row r="1">
          <cell r="A1" t="str">
            <v>GIÁ TRỊ PHỤ LỤC 13 - HĐ 37/2018/HĐ/OIC-SEAREE ký ngày 07/02/2018</v>
          </cell>
        </row>
      </sheetData>
      <sheetData sheetId="2471">
        <row r="1">
          <cell r="A1" t="str">
            <v>GIÁ TRỊ PHỤ LỤC 13 - HĐ 37/2018/HĐ/OIC-SEAREE ký ngày 07/02/2018</v>
          </cell>
        </row>
      </sheetData>
      <sheetData sheetId="2472">
        <row r="1">
          <cell r="A1" t="str">
            <v>GIÁ TRỊ PHỤ LỤC 13 - HĐ 37/2018/HĐ/OIC-SEAREE ký ngày 07/02/2018</v>
          </cell>
        </row>
      </sheetData>
      <sheetData sheetId="2473">
        <row r="1">
          <cell r="A1" t="str">
            <v>GIÁ TRỊ PHỤ LỤC 13 - HĐ 37/2018/HĐ/OIC-SEAREE ký ngày 07/02/2018</v>
          </cell>
        </row>
      </sheetData>
      <sheetData sheetId="2474">
        <row r="1">
          <cell r="A1" t="str">
            <v>GIÁ TRỊ PHỤ LỤC 13 - HĐ 37/2018/HĐ/OIC-SEAREE ký ngày 07/02/2018</v>
          </cell>
        </row>
      </sheetData>
      <sheetData sheetId="2475">
        <row r="1">
          <cell r="A1" t="str">
            <v>GIÁ TRỊ PHỤ LỤC 13 - HĐ 37/2018/HĐ/OIC-SEAREE ký ngày 07/02/2018</v>
          </cell>
        </row>
      </sheetData>
      <sheetData sheetId="2476">
        <row r="1">
          <cell r="A1" t="str">
            <v>GIÁ TRỊ PHỤ LỤC 13 - HĐ 37/2018/HĐ/OIC-SEAREE ký ngày 07/02/2018</v>
          </cell>
        </row>
      </sheetData>
      <sheetData sheetId="2477">
        <row r="1">
          <cell r="A1" t="str">
            <v>GIÁ TRỊ PHỤ LỤC 13 - HĐ 37/2018/HĐ/OIC-SEAREE ký ngày 07/02/2018</v>
          </cell>
        </row>
      </sheetData>
      <sheetData sheetId="2478">
        <row r="1">
          <cell r="A1" t="str">
            <v>GIÁ TRỊ PHỤ LỤC 13 - HĐ 37/2018/HĐ/OIC-SEAREE ký ngày 07/02/2018</v>
          </cell>
        </row>
      </sheetData>
      <sheetData sheetId="2479">
        <row r="1">
          <cell r="A1" t="str">
            <v>GIÁ TRỊ PHỤ LỤC 13 - HĐ 37/2018/HĐ/OIC-SEAREE ký ngày 07/02/2018</v>
          </cell>
        </row>
      </sheetData>
      <sheetData sheetId="2480">
        <row r="1">
          <cell r="A1" t="str">
            <v>GIÁ TRỊ PHỤ LỤC 13 - HĐ 37/2018/HĐ/OIC-SEAREE ký ngày 07/02/2018</v>
          </cell>
        </row>
      </sheetData>
      <sheetData sheetId="2481">
        <row r="1">
          <cell r="A1" t="str">
            <v>GIÁ TRỊ PHỤ LỤC 13 - HĐ 37/2018/HĐ/OIC-SEAREE ký ngày 07/02/2018</v>
          </cell>
        </row>
      </sheetData>
      <sheetData sheetId="2482">
        <row r="1">
          <cell r="A1" t="str">
            <v>GIÁ TRỊ PHỤ LỤC 13 - HĐ 37/2018/HĐ/OIC-SEAREE ký ngày 07/02/2018</v>
          </cell>
        </row>
      </sheetData>
      <sheetData sheetId="2483">
        <row r="1">
          <cell r="A1" t="str">
            <v>GIÁ TRỊ PHỤ LỤC 13 - HĐ 37/2018/HĐ/OIC-SEAREE ký ngày 07/02/2018</v>
          </cell>
        </row>
      </sheetData>
      <sheetData sheetId="2484">
        <row r="1">
          <cell r="A1" t="str">
            <v>GIÁ TRỊ PHỤ LỤC 13 - HĐ 37/2018/HĐ/OIC-SEAREE ký ngày 07/02/2018</v>
          </cell>
        </row>
      </sheetData>
      <sheetData sheetId="2485">
        <row r="1">
          <cell r="A1" t="str">
            <v>GIÁ TRỊ PHỤ LỤC 13 - HĐ 37/2018/HĐ/OIC-SEAREE ký ngày 07/02/2018</v>
          </cell>
        </row>
      </sheetData>
      <sheetData sheetId="2486">
        <row r="1">
          <cell r="A1" t="str">
            <v>GIÁ TRỊ PHỤ LỤC 13 - HĐ 37/2018/HĐ/OIC-SEAREE ký ngày 07/02/2018</v>
          </cell>
        </row>
      </sheetData>
      <sheetData sheetId="2487">
        <row r="1">
          <cell r="A1" t="str">
            <v>GIÁ TRỊ PHỤ LỤC 13 - HĐ 37/2018/HĐ/OIC-SEAREE ký ngày 07/02/2018</v>
          </cell>
        </row>
      </sheetData>
      <sheetData sheetId="2488">
        <row r="1">
          <cell r="A1" t="str">
            <v>GIÁ TRỊ PHỤ LỤC 13 - HĐ 37/2018/HĐ/OIC-SEAREE ký ngày 07/02/2018</v>
          </cell>
        </row>
      </sheetData>
      <sheetData sheetId="2489">
        <row r="1">
          <cell r="A1" t="str">
            <v>GIÁ TRỊ PHỤ LỤC 13 - HĐ 37/2018/HĐ/OIC-SEAREE ký ngày 07/02/2018</v>
          </cell>
        </row>
      </sheetData>
      <sheetData sheetId="2490">
        <row r="1">
          <cell r="A1" t="str">
            <v>GIÁ TRỊ PHỤ LỤC 13 - HĐ 37/2018/HĐ/OIC-SEAREE ký ngày 07/02/2018</v>
          </cell>
        </row>
      </sheetData>
      <sheetData sheetId="2491">
        <row r="1">
          <cell r="A1" t="str">
            <v>GIÁ TRỊ PHỤ LỤC 13 - HĐ 37/2018/HĐ/OIC-SEAREE ký ngày 07/02/2018</v>
          </cell>
        </row>
      </sheetData>
      <sheetData sheetId="2492">
        <row r="1">
          <cell r="A1" t="str">
            <v>GIÁ TRỊ PHỤ LỤC 13 - HĐ 37/2018/HĐ/OIC-SEAREE ký ngày 07/02/2018</v>
          </cell>
        </row>
      </sheetData>
      <sheetData sheetId="2493"/>
      <sheetData sheetId="2494">
        <row r="1">
          <cell r="A1" t="str">
            <v>GIÁ TRỊ PHỤ LỤC 13 - HĐ 37/2018/HĐ/OIC-SEAREE ký ngày 07/02/2018</v>
          </cell>
        </row>
      </sheetData>
      <sheetData sheetId="2495">
        <row r="1">
          <cell r="A1" t="str">
            <v>GIÁ TRỊ PHỤ LỤC 13 - HĐ 37/2018/HĐ/OIC-SEAREE ký ngày 07/02/2018</v>
          </cell>
        </row>
      </sheetData>
      <sheetData sheetId="2496">
        <row r="1">
          <cell r="A1" t="str">
            <v>GIÁ TRỊ PHỤ LỤC 13 - HĐ 37/2018/HĐ/OIC-SEAREE ký ngày 07/02/2018</v>
          </cell>
        </row>
      </sheetData>
      <sheetData sheetId="2497">
        <row r="1">
          <cell r="A1" t="str">
            <v>GIÁ TRỊ PHỤ LỤC 13 - HĐ 37/2018/HĐ/OIC-SEAREE ký ngày 07/02/2018</v>
          </cell>
        </row>
      </sheetData>
      <sheetData sheetId="2498">
        <row r="1">
          <cell r="A1" t="str">
            <v>GIÁ TRỊ PHỤ LỤC 13 - HĐ 37/2018/HĐ/OIC-SEAREE ký ngày 07/02/2018</v>
          </cell>
        </row>
      </sheetData>
      <sheetData sheetId="2499">
        <row r="1">
          <cell r="A1" t="str">
            <v>GIÁ TRỊ PHỤ LỤC 13 - HĐ 37/2018/HĐ/OIC-SEAREE ký ngày 07/02/2018</v>
          </cell>
        </row>
      </sheetData>
      <sheetData sheetId="2500">
        <row r="1">
          <cell r="A1" t="str">
            <v>GIÁ TRỊ PHỤ LỤC 13 - HĐ 37/2018/HĐ/OIC-SEAREE ký ngày 07/02/2018</v>
          </cell>
        </row>
      </sheetData>
      <sheetData sheetId="2501">
        <row r="1">
          <cell r="A1" t="str">
            <v>GIÁ TRỊ PHỤ LỤC 13 - HĐ 37/2018/HĐ/OIC-SEAREE ký ngày 07/02/2018</v>
          </cell>
        </row>
      </sheetData>
      <sheetData sheetId="2502">
        <row r="1">
          <cell r="A1" t="str">
            <v>GIÁ TRỊ PHỤ LỤC 13 - HĐ 37/2018/HĐ/OIC-SEAREE ký ngày 07/02/2018</v>
          </cell>
        </row>
      </sheetData>
      <sheetData sheetId="2503">
        <row r="1">
          <cell r="A1" t="str">
            <v>GIÁ TRỊ PHỤ LỤC 13 - HĐ 37/2018/HĐ/OIC-SEAREE ký ngày 07/02/2018</v>
          </cell>
        </row>
      </sheetData>
      <sheetData sheetId="2504">
        <row r="1">
          <cell r="A1" t="str">
            <v>GIÁ TRỊ PHỤ LỤC 13 - HĐ 37/2018/HĐ/OIC-SEAREE ký ngày 07/02/2018</v>
          </cell>
        </row>
      </sheetData>
      <sheetData sheetId="2505">
        <row r="1">
          <cell r="A1" t="str">
            <v>GIÁ TRỊ PHỤ LỤC 13 - HĐ 37/2018/HĐ/OIC-SEAREE ký ngày 07/02/2018</v>
          </cell>
        </row>
      </sheetData>
      <sheetData sheetId="2506">
        <row r="1">
          <cell r="A1" t="str">
            <v>GIÁ TRỊ PHỤ LỤC 13 - HĐ 37/2018/HĐ/OIC-SEAREE ký ngày 07/02/2018</v>
          </cell>
        </row>
      </sheetData>
      <sheetData sheetId="2507"/>
      <sheetData sheetId="2508">
        <row r="1">
          <cell r="A1" t="str">
            <v>GIÁ TRỊ PHỤ LỤC 13 - HĐ 37/2018/HĐ/OIC-SEAREE ký ngày 07/02/2018</v>
          </cell>
        </row>
      </sheetData>
      <sheetData sheetId="2509">
        <row r="1">
          <cell r="A1" t="str">
            <v>GIÁ TRỊ PHỤ LỤC 13 - HĐ 37/2018/HĐ/OIC-SEAREE ký ngày 07/02/2018</v>
          </cell>
        </row>
      </sheetData>
      <sheetData sheetId="2510">
        <row r="1">
          <cell r="A1" t="str">
            <v>GIÁ TRỊ PHỤ LỤC 13 - HĐ 37/2018/HĐ/OIC-SEAREE ký ngày 07/02/2018</v>
          </cell>
        </row>
      </sheetData>
      <sheetData sheetId="2511">
        <row r="1">
          <cell r="A1" t="str">
            <v>GIÁ TRỊ PHỤ LỤC 13 - HĐ 37/2018/HĐ/OIC-SEAREE ký ngày 07/02/2018</v>
          </cell>
        </row>
      </sheetData>
      <sheetData sheetId="2512">
        <row r="1">
          <cell r="A1" t="str">
            <v>GIÁ TRỊ PHỤ LỤC 13 - HĐ 37/2018/HĐ/OIC-SEAREE ký ngày 07/02/2018</v>
          </cell>
        </row>
      </sheetData>
      <sheetData sheetId="2513">
        <row r="1">
          <cell r="A1" t="str">
            <v>GIÁ TRỊ PHỤ LỤC 13 - HĐ 37/2018/HĐ/OIC-SEAREE ký ngày 07/02/2018</v>
          </cell>
        </row>
      </sheetData>
      <sheetData sheetId="2514">
        <row r="1">
          <cell r="A1" t="str">
            <v>GIÁ TRỊ PHỤ LỤC 13 - HĐ 37/2018/HĐ/OIC-SEAREE ký ngày 07/02/2018</v>
          </cell>
        </row>
      </sheetData>
      <sheetData sheetId="2515">
        <row r="1">
          <cell r="A1" t="str">
            <v>GIÁ TRỊ PHỤ LỤC 13 - HĐ 37/2018/HĐ/OIC-SEAREE ký ngày 07/02/2018</v>
          </cell>
        </row>
      </sheetData>
      <sheetData sheetId="2516">
        <row r="1">
          <cell r="A1" t="str">
            <v>GIÁ TRỊ PHỤ LỤC 13 - HĐ 37/2018/HĐ/OIC-SEAREE ký ngày 07/02/2018</v>
          </cell>
        </row>
      </sheetData>
      <sheetData sheetId="2517">
        <row r="1">
          <cell r="A1" t="str">
            <v>GIÁ TRỊ PHỤ LỤC 13 - HĐ 37/2018/HĐ/OIC-SEAREE ký ngày 07/02/2018</v>
          </cell>
        </row>
      </sheetData>
      <sheetData sheetId="2518">
        <row r="1">
          <cell r="A1" t="str">
            <v>GIÁ TRỊ PHỤ LỤC 13 - HĐ 37/2018/HĐ/OIC-SEAREE ký ngày 07/02/2018</v>
          </cell>
        </row>
      </sheetData>
      <sheetData sheetId="2519">
        <row r="1">
          <cell r="A1" t="str">
            <v>GIÁ TRỊ PHỤ LỤC 13 - HĐ 37/2018/HĐ/OIC-SEAREE ký ngày 07/02/2018</v>
          </cell>
        </row>
      </sheetData>
      <sheetData sheetId="2520">
        <row r="1">
          <cell r="A1" t="str">
            <v>GIÁ TRỊ PHỤ LỤC 13 - HĐ 37/2018/HĐ/OIC-SEAREE ký ngày 07/02/2018</v>
          </cell>
        </row>
      </sheetData>
      <sheetData sheetId="2521">
        <row r="1">
          <cell r="A1" t="str">
            <v>GIÁ TRỊ PHỤ LỤC 13 - HĐ 37/2018/HĐ/OIC-SEAREE ký ngày 07/02/2018</v>
          </cell>
        </row>
      </sheetData>
      <sheetData sheetId="2522">
        <row r="1">
          <cell r="A1" t="str">
            <v>GIÁ TRỊ PHỤ LỤC 13 - HĐ 37/2018/HĐ/OIC-SEAREE ký ngày 07/02/2018</v>
          </cell>
        </row>
      </sheetData>
      <sheetData sheetId="2523">
        <row r="1">
          <cell r="A1" t="str">
            <v>GIÁ TRỊ PHỤ LỤC 13 - HĐ 37/2018/HĐ/OIC-SEAREE ký ngày 07/02/2018</v>
          </cell>
        </row>
      </sheetData>
      <sheetData sheetId="2524">
        <row r="1">
          <cell r="A1" t="str">
            <v>GIÁ TRỊ PHỤ LỤC 13 - HĐ 37/2018/HĐ/OIC-SEAREE ký ngày 07/02/2018</v>
          </cell>
        </row>
      </sheetData>
      <sheetData sheetId="2525">
        <row r="1">
          <cell r="A1" t="str">
            <v>GIÁ TRỊ PHỤ LỤC 13 - HĐ 37/2018/HĐ/OIC-SEAREE ký ngày 07/02/2018</v>
          </cell>
        </row>
      </sheetData>
      <sheetData sheetId="2526">
        <row r="1">
          <cell r="A1" t="str">
            <v>GIÁ TRỊ PHỤ LỤC 13 - HĐ 37/2018/HĐ/OIC-SEAREE ký ngày 07/02/2018</v>
          </cell>
        </row>
      </sheetData>
      <sheetData sheetId="2527"/>
      <sheetData sheetId="2528">
        <row r="1">
          <cell r="A1" t="str">
            <v>GIÁ TRỊ PHỤ LỤC 13 - HĐ 37/2018/HĐ/OIC-SEAREE ký ngày 07/02/2018</v>
          </cell>
        </row>
      </sheetData>
      <sheetData sheetId="2529">
        <row r="1">
          <cell r="A1" t="str">
            <v>GIÁ TRỊ PHỤ LỤC 13 - HĐ 37/2018/HĐ/OIC-SEAREE ký ngày 07/02/2018</v>
          </cell>
        </row>
      </sheetData>
      <sheetData sheetId="2530">
        <row r="1">
          <cell r="A1" t="str">
            <v>GIÁ TRỊ PHỤ LỤC 13 - HĐ 37/2018/HĐ/OIC-SEAREE ký ngày 07/02/2018</v>
          </cell>
        </row>
      </sheetData>
      <sheetData sheetId="2531">
        <row r="1">
          <cell r="A1" t="str">
            <v>GIÁ TRỊ PHỤ LỤC 13 - HĐ 37/2018/HĐ/OIC-SEAREE ký ngày 07/02/2018</v>
          </cell>
        </row>
      </sheetData>
      <sheetData sheetId="2532">
        <row r="1">
          <cell r="A1" t="str">
            <v>GIÁ TRỊ PHỤ LỤC 13 - HĐ 37/2018/HĐ/OIC-SEAREE ký ngày 07/02/2018</v>
          </cell>
        </row>
      </sheetData>
      <sheetData sheetId="2533">
        <row r="1">
          <cell r="A1" t="str">
            <v>GIÁ TRỊ PHỤ LỤC 13 - HĐ 37/2018/HĐ/OIC-SEAREE ký ngày 07/02/2018</v>
          </cell>
        </row>
      </sheetData>
      <sheetData sheetId="2534">
        <row r="1">
          <cell r="A1" t="str">
            <v>GIÁ TRỊ PHỤ LỤC 13 - HĐ 37/2018/HĐ/OIC-SEAREE ký ngày 07/02/2018</v>
          </cell>
        </row>
      </sheetData>
      <sheetData sheetId="2535">
        <row r="1">
          <cell r="A1" t="str">
            <v>GIÁ TRỊ PHỤ LỤC 13 - HĐ 37/2018/HĐ/OIC-SEAREE ký ngày 07/02/2018</v>
          </cell>
        </row>
      </sheetData>
      <sheetData sheetId="2536">
        <row r="1">
          <cell r="A1" t="str">
            <v>GIÁ TRỊ PHỤ LỤC 13 - HĐ 37/2018/HĐ/OIC-SEAREE ký ngày 07/02/2018</v>
          </cell>
        </row>
      </sheetData>
      <sheetData sheetId="2537">
        <row r="1">
          <cell r="A1" t="str">
            <v>GIÁ TRỊ PHỤ LỤC 13 - HĐ 37/2018/HĐ/OIC-SEAREE ký ngày 07/02/2018</v>
          </cell>
        </row>
      </sheetData>
      <sheetData sheetId="2538">
        <row r="1">
          <cell r="A1" t="str">
            <v>GIÁ TRỊ PHỤ LỤC 13 - HĐ 37/2018/HĐ/OIC-SEAREE ký ngày 07/02/2018</v>
          </cell>
        </row>
      </sheetData>
      <sheetData sheetId="2539">
        <row r="1">
          <cell r="A1" t="str">
            <v>GIÁ TRỊ PHỤ LỤC 13 - HĐ 37/2018/HĐ/OIC-SEAREE ký ngày 07/02/2018</v>
          </cell>
        </row>
      </sheetData>
      <sheetData sheetId="2540">
        <row r="1">
          <cell r="A1" t="str">
            <v>GIÁ TRỊ PHỤ LỤC 13 - HĐ 37/2018/HĐ/OIC-SEAREE ký ngày 07/02/2018</v>
          </cell>
        </row>
      </sheetData>
      <sheetData sheetId="2541">
        <row r="1">
          <cell r="A1" t="str">
            <v>GIÁ TRỊ PHỤ LỤC 13 - HĐ 37/2018/HĐ/OIC-SEAREE ký ngày 07/02/2018</v>
          </cell>
        </row>
      </sheetData>
      <sheetData sheetId="2542">
        <row r="1">
          <cell r="A1" t="str">
            <v>GIÁ TRỊ PHỤ LỤC 13 - HĐ 37/2018/HĐ/OIC-SEAREE ký ngày 07/02/2018</v>
          </cell>
        </row>
      </sheetData>
      <sheetData sheetId="2543">
        <row r="1">
          <cell r="A1" t="str">
            <v>GIÁ TRỊ PHỤ LỤC 13 - HĐ 37/2018/HĐ/OIC-SEAREE ký ngày 07/02/2018</v>
          </cell>
        </row>
      </sheetData>
      <sheetData sheetId="2544">
        <row r="1">
          <cell r="A1" t="str">
            <v>GIÁ TRỊ PHỤ LỤC 13 - HĐ 37/2018/HĐ/OIC-SEAREE ký ngày 07/02/2018</v>
          </cell>
        </row>
      </sheetData>
      <sheetData sheetId="2545">
        <row r="1">
          <cell r="A1" t="str">
            <v>GIÁ TRỊ PHỤ LỤC 13 - HĐ 37/2018/HĐ/OIC-SEAREE ký ngày 07/02/2018</v>
          </cell>
        </row>
      </sheetData>
      <sheetData sheetId="2546">
        <row r="1">
          <cell r="A1" t="str">
            <v>GIÁ TRỊ PHỤ LỤC 13 - HĐ 37/2018/HĐ/OIC-SEAREE ký ngày 07/02/2018</v>
          </cell>
        </row>
      </sheetData>
      <sheetData sheetId="2547">
        <row r="1">
          <cell r="A1" t="str">
            <v>GIÁ TRỊ PHỤ LỤC 13 - HĐ 37/2018/HĐ/OIC-SEAREE ký ngày 07/02/2018</v>
          </cell>
        </row>
      </sheetData>
      <sheetData sheetId="2548">
        <row r="1">
          <cell r="A1" t="str">
            <v>GIÁ TRỊ PHỤ LỤC 13 - HĐ 37/2018/HĐ/OIC-SEAREE ký ngày 07/02/2018</v>
          </cell>
        </row>
      </sheetData>
      <sheetData sheetId="2549">
        <row r="1">
          <cell r="A1" t="str">
            <v>GIÁ TRỊ PHỤ LỤC 13 - HĐ 37/2018/HĐ/OIC-SEAREE ký ngày 07/02/2018</v>
          </cell>
        </row>
      </sheetData>
      <sheetData sheetId="2550">
        <row r="1">
          <cell r="A1" t="str">
            <v>GIÁ TRỊ PHỤ LỤC 13 - HĐ 37/2018/HĐ/OIC-SEAREE ký ngày 07/02/2018</v>
          </cell>
        </row>
      </sheetData>
      <sheetData sheetId="2551">
        <row r="1">
          <cell r="A1" t="str">
            <v>GIÁ TRỊ PHỤ LỤC 13 - HĐ 37/2018/HĐ/OIC-SEAREE ký ngày 07/02/2018</v>
          </cell>
        </row>
      </sheetData>
      <sheetData sheetId="2552">
        <row r="1">
          <cell r="A1" t="str">
            <v>GIÁ TRỊ PHỤ LỤC 13 - HĐ 37/2018/HĐ/OIC-SEAREE ký ngày 07/02/2018</v>
          </cell>
        </row>
      </sheetData>
      <sheetData sheetId="2553">
        <row r="1">
          <cell r="A1" t="str">
            <v>GIÁ TRỊ PHỤ LỤC 13 - HĐ 37/2018/HĐ/OIC-SEAREE ký ngày 07/02/2018</v>
          </cell>
        </row>
      </sheetData>
      <sheetData sheetId="2554">
        <row r="1">
          <cell r="A1" t="str">
            <v>GIÁ TRỊ PHỤ LỤC 13 - HĐ 37/2018/HĐ/OIC-SEAREE ký ngày 07/02/2018</v>
          </cell>
        </row>
      </sheetData>
      <sheetData sheetId="2555">
        <row r="1">
          <cell r="A1" t="str">
            <v>GIÁ TRỊ PHỤ LỤC 13 - HĐ 37/2018/HĐ/OIC-SEAREE ký ngày 07/02/2018</v>
          </cell>
        </row>
      </sheetData>
      <sheetData sheetId="2556">
        <row r="1">
          <cell r="A1" t="str">
            <v>GIÁ TRỊ PHỤ LỤC 13 - HĐ 37/2018/HĐ/OIC-SEAREE ký ngày 07/02/2018</v>
          </cell>
        </row>
      </sheetData>
      <sheetData sheetId="2557">
        <row r="1">
          <cell r="A1" t="str">
            <v>GIÁ TRỊ PHỤ LỤC 13 - HĐ 37/2018/HĐ/OIC-SEAREE ký ngày 07/02/2018</v>
          </cell>
        </row>
      </sheetData>
      <sheetData sheetId="2558">
        <row r="1">
          <cell r="A1" t="str">
            <v>GIÁ TRỊ PHỤ LỤC 13 - HĐ 37/2018/HĐ/OIC-SEAREE ký ngày 07/02/2018</v>
          </cell>
        </row>
      </sheetData>
      <sheetData sheetId="2559">
        <row r="1">
          <cell r="A1" t="str">
            <v>GIÁ TRỊ PHỤ LỤC 13 - HĐ 37/2018/HĐ/OIC-SEAREE ký ngày 07/02/2018</v>
          </cell>
        </row>
      </sheetData>
      <sheetData sheetId="2560">
        <row r="1">
          <cell r="A1" t="str">
            <v>GIÁ TRỊ PHỤ LỤC 13 - HĐ 37/2018/HĐ/OIC-SEAREE ký ngày 07/02/2018</v>
          </cell>
        </row>
      </sheetData>
      <sheetData sheetId="2561">
        <row r="1">
          <cell r="A1" t="str">
            <v>GIÁ TRỊ PHỤ LỤC 13 - HĐ 37/2018/HĐ/OIC-SEAREE ký ngày 07/02/2018</v>
          </cell>
        </row>
      </sheetData>
      <sheetData sheetId="2562">
        <row r="1">
          <cell r="A1" t="str">
            <v>GIÁ TRỊ PHỤ LỤC 13 - HĐ 37/2018/HĐ/OIC-SEAREE ký ngày 07/02/2018</v>
          </cell>
        </row>
      </sheetData>
      <sheetData sheetId="2563">
        <row r="1">
          <cell r="A1" t="str">
            <v>GIÁ TRỊ PHỤ LỤC 13 - HĐ 37/2018/HĐ/OIC-SEAREE ký ngày 07/02/2018</v>
          </cell>
        </row>
      </sheetData>
      <sheetData sheetId="2564">
        <row r="1">
          <cell r="A1" t="str">
            <v>GIÁ TRỊ PHỤ LỤC 13 - HĐ 37/2018/HĐ/OIC-SEAREE ký ngày 07/02/2018</v>
          </cell>
        </row>
      </sheetData>
      <sheetData sheetId="2565">
        <row r="1">
          <cell r="A1" t="str">
            <v>GIÁ TRỊ PHỤ LỤC 13 - HĐ 37/2018/HĐ/OIC-SEAREE ký ngày 07/02/2018</v>
          </cell>
        </row>
      </sheetData>
      <sheetData sheetId="2566">
        <row r="1">
          <cell r="A1" t="str">
            <v>GIÁ TRỊ PHỤ LỤC 13 - HĐ 37/2018/HĐ/OIC-SEAREE ký ngày 07/02/2018</v>
          </cell>
        </row>
      </sheetData>
      <sheetData sheetId="2567">
        <row r="1">
          <cell r="A1" t="str">
            <v>GIÁ TRỊ PHỤ LỤC 13 - HĐ 37/2018/HĐ/OIC-SEAREE ký ngày 07/02/2018</v>
          </cell>
        </row>
      </sheetData>
      <sheetData sheetId="2568">
        <row r="1">
          <cell r="A1" t="str">
            <v>GIÁ TRỊ PHỤ LỤC 13 - HĐ 37/2018/HĐ/OIC-SEAREE ký ngày 07/02/2018</v>
          </cell>
        </row>
      </sheetData>
      <sheetData sheetId="2569"/>
      <sheetData sheetId="2570">
        <row r="1">
          <cell r="A1" t="str">
            <v>GIÁ TRỊ PHỤ LỤC 13 - HĐ 37/2018/HĐ/OIC-SEAREE ký ngày 07/02/2018</v>
          </cell>
        </row>
      </sheetData>
      <sheetData sheetId="2571">
        <row r="1">
          <cell r="A1" t="str">
            <v>GIÁ TRỊ PHỤ LỤC 13 - HĐ 37/2018/HĐ/OIC-SEAREE ký ngày 07/02/2018</v>
          </cell>
        </row>
      </sheetData>
      <sheetData sheetId="2572">
        <row r="1">
          <cell r="A1" t="str">
            <v>GIÁ TRỊ PHỤ LỤC 13 - HĐ 37/2018/HĐ/OIC-SEAREE ký ngày 07/02/2018</v>
          </cell>
        </row>
      </sheetData>
      <sheetData sheetId="2573">
        <row r="1">
          <cell r="A1" t="str">
            <v>GIÁ TRỊ PHỤ LỤC 13 - HĐ 37/2018/HĐ/OIC-SEAREE ký ngày 07/02/2018</v>
          </cell>
        </row>
      </sheetData>
      <sheetData sheetId="2574">
        <row r="1">
          <cell r="A1" t="str">
            <v>GIÁ TRỊ PHỤ LỤC 13 - HĐ 37/2018/HĐ/OIC-SEAREE ký ngày 07/02/2018</v>
          </cell>
        </row>
      </sheetData>
      <sheetData sheetId="2575">
        <row r="1">
          <cell r="A1" t="str">
            <v>GIÁ TRỊ PHỤ LỤC 13 - HĐ 37/2018/HĐ/OIC-SEAREE ký ngày 07/02/2018</v>
          </cell>
        </row>
      </sheetData>
      <sheetData sheetId="2576">
        <row r="1">
          <cell r="A1" t="str">
            <v>GIÁ TRỊ PHỤ LỤC 13 - HĐ 37/2018/HĐ/OIC-SEAREE ký ngày 07/02/2018</v>
          </cell>
        </row>
      </sheetData>
      <sheetData sheetId="2577">
        <row r="1">
          <cell r="A1" t="str">
            <v>GIÁ TRỊ PHỤ LỤC 13 - HĐ 37/2018/HĐ/OIC-SEAREE ký ngày 07/02/2018</v>
          </cell>
        </row>
      </sheetData>
      <sheetData sheetId="2578">
        <row r="1">
          <cell r="A1" t="str">
            <v>GIÁ TRỊ PHỤ LỤC 13 - HĐ 37/2018/HĐ/OIC-SEAREE ký ngày 07/02/2018</v>
          </cell>
        </row>
      </sheetData>
      <sheetData sheetId="2579"/>
      <sheetData sheetId="2580">
        <row r="1">
          <cell r="A1" t="str">
            <v>GIÁ TRỊ PHỤ LỤC 13 - HĐ 37/2018/HĐ/OIC-SEAREE ký ngày 07/02/2018</v>
          </cell>
        </row>
      </sheetData>
      <sheetData sheetId="2581"/>
      <sheetData sheetId="2582">
        <row r="1">
          <cell r="A1" t="str">
            <v>GIÁ TRỊ PHỤ LỤC 13 - HĐ 37/2018/HĐ/OIC-SEAREE ký ngày 07/02/2018</v>
          </cell>
        </row>
      </sheetData>
      <sheetData sheetId="2583">
        <row r="1">
          <cell r="A1" t="str">
            <v>GIÁ TRỊ PHỤ LỤC 13 - HĐ 37/2018/HĐ/OIC-SEAREE ký ngày 07/02/2018</v>
          </cell>
        </row>
      </sheetData>
      <sheetData sheetId="2584">
        <row r="1">
          <cell r="A1" t="str">
            <v>GIÁ TRỊ PHỤ LỤC 13 - HĐ 37/2018/HĐ/OIC-SEAREE ký ngày 07/02/2018</v>
          </cell>
        </row>
      </sheetData>
      <sheetData sheetId="2585">
        <row r="1">
          <cell r="A1" t="str">
            <v>GIÁ TRỊ PHỤ LỤC 13 - HĐ 37/2018/HĐ/OIC-SEAREE ký ngày 07/02/2018</v>
          </cell>
        </row>
      </sheetData>
      <sheetData sheetId="2586">
        <row r="1">
          <cell r="A1" t="str">
            <v>GIÁ TRỊ PHỤ LỤC 13 - HĐ 37/2018/HĐ/OIC-SEAREE ký ngày 07/02/2018</v>
          </cell>
        </row>
      </sheetData>
      <sheetData sheetId="2587">
        <row r="1">
          <cell r="A1" t="str">
            <v>GIÁ TRỊ PHỤ LỤC 13 - HĐ 37/2018/HĐ/OIC-SEAREE ký ngày 07/02/2018</v>
          </cell>
        </row>
      </sheetData>
      <sheetData sheetId="2588">
        <row r="1">
          <cell r="A1" t="str">
            <v>GIÁ TRỊ PHỤ LỤC 13 - HĐ 37/2018/HĐ/OIC-SEAREE ký ngày 07/02/2018</v>
          </cell>
        </row>
      </sheetData>
      <sheetData sheetId="2589">
        <row r="1">
          <cell r="A1" t="str">
            <v>GIÁ TRỊ PHỤ LỤC 13 - HĐ 37/2018/HĐ/OIC-SEAREE ký ngày 07/02/2018</v>
          </cell>
        </row>
      </sheetData>
      <sheetData sheetId="2590"/>
      <sheetData sheetId="2591">
        <row r="1">
          <cell r="A1" t="str">
            <v>GIÁ TRỊ PHỤ LỤC 13 - HĐ 37/2018/HĐ/OIC-SEAREE ký ngày 07/02/2018</v>
          </cell>
        </row>
      </sheetData>
      <sheetData sheetId="2592">
        <row r="1">
          <cell r="A1" t="str">
            <v>GIÁ TRỊ PHỤ LỤC 13 - HĐ 37/2018/HĐ/OIC-SEAREE ký ngày 07/02/2018</v>
          </cell>
        </row>
      </sheetData>
      <sheetData sheetId="2593">
        <row r="1">
          <cell r="A1" t="str">
            <v>GIÁ TRỊ PHỤ LỤC 13 - HĐ 37/2018/HĐ/OIC-SEAREE ký ngày 07/02/2018</v>
          </cell>
        </row>
      </sheetData>
      <sheetData sheetId="2594">
        <row r="1">
          <cell r="A1" t="str">
            <v>GIÁ TRỊ PHỤ LỤC 13 - HĐ 37/2018/HĐ/OIC-SEAREE ký ngày 07/02/2018</v>
          </cell>
        </row>
      </sheetData>
      <sheetData sheetId="2595">
        <row r="1">
          <cell r="A1" t="str">
            <v>GIÁ TRỊ PHỤ LỤC 13 - HĐ 37/2018/HĐ/OIC-SEAREE ký ngày 07/02/2018</v>
          </cell>
        </row>
      </sheetData>
      <sheetData sheetId="2596">
        <row r="1">
          <cell r="A1" t="str">
            <v>GIÁ TRỊ PHỤ LỤC 13 - HĐ 37/2018/HĐ/OIC-SEAREE ký ngày 07/02/2018</v>
          </cell>
        </row>
      </sheetData>
      <sheetData sheetId="2597">
        <row r="1">
          <cell r="A1" t="str">
            <v>GIÁ TRỊ PHỤ LỤC 13 - HĐ 37/2018/HĐ/OIC-SEAREE ký ngày 07/02/2018</v>
          </cell>
        </row>
      </sheetData>
      <sheetData sheetId="2598">
        <row r="1">
          <cell r="A1" t="str">
            <v>GIÁ TRỊ PHỤ LỤC 13 - HĐ 37/2018/HĐ/OIC-SEAREE ký ngày 07/02/2018</v>
          </cell>
        </row>
      </sheetData>
      <sheetData sheetId="2599">
        <row r="1">
          <cell r="A1" t="str">
            <v>GIÁ TRỊ PHỤ LỤC 13 - HĐ 37/2018/HĐ/OIC-SEAREE ký ngày 07/02/2018</v>
          </cell>
        </row>
      </sheetData>
      <sheetData sheetId="2600">
        <row r="1">
          <cell r="A1" t="str">
            <v>GIÁ TRỊ PHỤ LỤC 13 - HĐ 37/2018/HĐ/OIC-SEAREE ký ngày 07/02/2018</v>
          </cell>
        </row>
      </sheetData>
      <sheetData sheetId="2601">
        <row r="1">
          <cell r="A1" t="str">
            <v>GIÁ TRỊ PHỤ LỤC 13 - HĐ 37/2018/HĐ/OIC-SEAREE ký ngày 07/02/2018</v>
          </cell>
        </row>
      </sheetData>
      <sheetData sheetId="2602">
        <row r="1">
          <cell r="A1" t="str">
            <v>GIÁ TRỊ PHỤ LỤC 13 - HĐ 37/2018/HĐ/OIC-SEAREE ký ngày 07/02/2018</v>
          </cell>
        </row>
      </sheetData>
      <sheetData sheetId="2603">
        <row r="1">
          <cell r="A1" t="str">
            <v>GIÁ TRỊ PHỤ LỤC 13 - HĐ 37/2018/HĐ/OIC-SEAREE ký ngày 07/02/2018</v>
          </cell>
        </row>
      </sheetData>
      <sheetData sheetId="2604">
        <row r="1">
          <cell r="A1" t="str">
            <v>GIÁ TRỊ PHỤ LỤC 13 - HĐ 37/2018/HĐ/OIC-SEAREE ký ngày 07/02/2018</v>
          </cell>
        </row>
      </sheetData>
      <sheetData sheetId="2605"/>
      <sheetData sheetId="2606">
        <row r="1">
          <cell r="A1" t="str">
            <v>GIÁ TRỊ PHỤ LỤC 13 - HĐ 37/2018/HĐ/OIC-SEAREE ký ngày 07/02/2018</v>
          </cell>
        </row>
      </sheetData>
      <sheetData sheetId="2607">
        <row r="1">
          <cell r="A1" t="str">
            <v>GIÁ TRỊ PHỤ LỤC 13 - HĐ 37/2018/HĐ/OIC-SEAREE ký ngày 07/02/2018</v>
          </cell>
        </row>
      </sheetData>
      <sheetData sheetId="2608">
        <row r="1">
          <cell r="A1" t="str">
            <v>GIÁ TRỊ PHỤ LỤC 13 - HĐ 37/2018/HĐ/OIC-SEAREE ký ngày 07/02/2018</v>
          </cell>
        </row>
      </sheetData>
      <sheetData sheetId="2609">
        <row r="1">
          <cell r="A1" t="str">
            <v>GIÁ TRỊ PHỤ LỤC 13 - HĐ 37/2018/HĐ/OIC-SEAREE ký ngày 07/02/2018</v>
          </cell>
        </row>
      </sheetData>
      <sheetData sheetId="2610">
        <row r="1">
          <cell r="A1" t="str">
            <v>GIÁ TRỊ PHỤ LỤC 13 - HĐ 37/2018/HĐ/OIC-SEAREE ký ngày 07/02/2018</v>
          </cell>
        </row>
      </sheetData>
      <sheetData sheetId="2611"/>
      <sheetData sheetId="2612">
        <row r="1">
          <cell r="A1" t="str">
            <v>GIÁ TRỊ PHỤ LỤC 13 - HĐ 37/2018/HĐ/OIC-SEAREE ký ngày 07/02/2018</v>
          </cell>
        </row>
      </sheetData>
      <sheetData sheetId="2613"/>
      <sheetData sheetId="2614"/>
      <sheetData sheetId="2615"/>
      <sheetData sheetId="2616">
        <row r="1">
          <cell r="A1" t="str">
            <v>GIÁ TRỊ PHỤ LỤC 13 - HĐ 37/2018/HĐ/OIC-SEAREE ký ngày 07/02/2018</v>
          </cell>
        </row>
      </sheetData>
      <sheetData sheetId="2617">
        <row r="1">
          <cell r="A1" t="str">
            <v>GIÁ TRỊ PHỤ LỤC 13 - HĐ 37/2018/HĐ/OIC-SEAREE ký ngày 07/02/2018</v>
          </cell>
        </row>
      </sheetData>
      <sheetData sheetId="2618"/>
      <sheetData sheetId="2619">
        <row r="1">
          <cell r="A1" t="str">
            <v>GIÁ TRỊ PHỤ LỤC 13 - HĐ 37/2018/HĐ/OIC-SEAREE ký ngày 07/02/2018</v>
          </cell>
        </row>
      </sheetData>
      <sheetData sheetId="2620">
        <row r="1">
          <cell r="A1" t="str">
            <v>GIÁ TRỊ PHỤ LỤC 13 - HĐ 37/2018/HĐ/OIC-SEAREE ký ngày 07/02/2018</v>
          </cell>
        </row>
      </sheetData>
      <sheetData sheetId="2621"/>
      <sheetData sheetId="2622">
        <row r="1">
          <cell r="A1" t="str">
            <v>GIÁ TRỊ PHỤ LỤC 13 - HĐ 37/2018/HĐ/OIC-SEAREE ký ngày 07/02/2018</v>
          </cell>
        </row>
      </sheetData>
      <sheetData sheetId="2623"/>
      <sheetData sheetId="2624"/>
      <sheetData sheetId="2625"/>
      <sheetData sheetId="2626"/>
      <sheetData sheetId="2627">
        <row r="1">
          <cell r="A1" t="str">
            <v>GIÁ TRỊ PHỤ LỤC 13 - HĐ 37/2018/HĐ/OIC-SEAREE ký ngày 07/02/2018</v>
          </cell>
        </row>
      </sheetData>
      <sheetData sheetId="2628">
        <row r="1">
          <cell r="A1" t="str">
            <v>GIÁ TRỊ PHỤ LỤC 13 - HĐ 37/2018/HĐ/OIC-SEAREE ký ngày 07/02/2018</v>
          </cell>
        </row>
      </sheetData>
      <sheetData sheetId="2629">
        <row r="1">
          <cell r="A1" t="str">
            <v>GIÁ TRỊ PHỤ LỤC 13 - HĐ 37/2018/HĐ/OIC-SEAREE ký ngày 07/02/2018</v>
          </cell>
        </row>
      </sheetData>
      <sheetData sheetId="2630">
        <row r="1">
          <cell r="A1" t="str">
            <v>GIÁ TRỊ PHỤ LỤC 13 - HĐ 37/2018/HĐ/OIC-SEAREE ký ngày 07/02/2018</v>
          </cell>
        </row>
      </sheetData>
      <sheetData sheetId="2631">
        <row r="1">
          <cell r="A1" t="str">
            <v>GIÁ TRỊ PHỤ LỤC 13 - HĐ 37/2018/HĐ/OIC-SEAREE ký ngày 07/02/2018</v>
          </cell>
        </row>
      </sheetData>
      <sheetData sheetId="2632">
        <row r="1">
          <cell r="A1" t="str">
            <v>GIÁ TRỊ PHỤ LỤC 13 - HĐ 37/2018/HĐ/OIC-SEAREE ký ngày 07/02/2018</v>
          </cell>
        </row>
      </sheetData>
      <sheetData sheetId="2633">
        <row r="1">
          <cell r="A1" t="str">
            <v>GIÁ TRỊ PHỤ LỤC 13 - HĐ 37/2018/HĐ/OIC-SEAREE ký ngày 07/02/2018</v>
          </cell>
        </row>
      </sheetData>
      <sheetData sheetId="2634">
        <row r="1">
          <cell r="A1" t="str">
            <v>GIÁ TRỊ PHỤ LỤC 13 - HĐ 37/2018/HĐ/OIC-SEAREE ký ngày 07/02/2018</v>
          </cell>
        </row>
      </sheetData>
      <sheetData sheetId="2635">
        <row r="1">
          <cell r="A1" t="str">
            <v>GIÁ TRỊ PHỤ LỤC 13 - HĐ 37/2018/HĐ/OIC-SEAREE ký ngày 07/02/2018</v>
          </cell>
        </row>
      </sheetData>
      <sheetData sheetId="2636">
        <row r="1">
          <cell r="A1" t="str">
            <v>GIÁ TRỊ PHỤ LỤC 13 - HĐ 37/2018/HĐ/OIC-SEAREE ký ngày 07/02/2018</v>
          </cell>
        </row>
      </sheetData>
      <sheetData sheetId="2637">
        <row r="1">
          <cell r="A1" t="str">
            <v>GIÁ TRỊ PHỤ LỤC 13 - HĐ 37/2018/HĐ/OIC-SEAREE ký ngày 07/02/2018</v>
          </cell>
        </row>
      </sheetData>
      <sheetData sheetId="2638"/>
      <sheetData sheetId="2639">
        <row r="1">
          <cell r="A1" t="str">
            <v>GIÁ TRỊ PHỤ LỤC 13 - HĐ 37/2018/HĐ/OIC-SEAREE ký ngày 07/02/2018</v>
          </cell>
        </row>
      </sheetData>
      <sheetData sheetId="2640"/>
      <sheetData sheetId="2641">
        <row r="1">
          <cell r="A1" t="str">
            <v>GIÁ TRỊ PHỤ LỤC 13 - HĐ 37/2018/HĐ/OIC-SEAREE ký ngày 07/02/2018</v>
          </cell>
        </row>
      </sheetData>
      <sheetData sheetId="2642">
        <row r="1">
          <cell r="A1" t="str">
            <v>GIÁ TRỊ PHỤ LỤC 13 - HĐ 37/2018/HĐ/OIC-SEAREE ký ngày 07/02/2018</v>
          </cell>
        </row>
      </sheetData>
      <sheetData sheetId="2643">
        <row r="1">
          <cell r="A1" t="str">
            <v>GIÁ TRỊ PHỤ LỤC 13 - HĐ 37/2018/HĐ/OIC-SEAREE ký ngày 07/02/2018</v>
          </cell>
        </row>
      </sheetData>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1">
          <cell r="A1" t="str">
            <v>GIÁ TRỊ PHỤ LỤC 13 - HĐ 37/2018/HĐ/OIC-SEAREE ký ngày 07/02/2018</v>
          </cell>
        </row>
      </sheetData>
      <sheetData sheetId="2672"/>
      <sheetData sheetId="2673"/>
      <sheetData sheetId="2674"/>
      <sheetData sheetId="2675">
        <row r="1">
          <cell r="A1" t="str">
            <v>GIÁ TRỊ PHỤ LỤC 13 - HĐ 37/2018/HĐ/OIC-SEAREE ký ngày 07/02/2018</v>
          </cell>
        </row>
      </sheetData>
      <sheetData sheetId="2676"/>
      <sheetData sheetId="2677"/>
      <sheetData sheetId="2678"/>
      <sheetData sheetId="2679"/>
      <sheetData sheetId="2680"/>
      <sheetData sheetId="2681">
        <row r="1">
          <cell r="A1" t="str">
            <v>GIÁ TRỊ PHỤ LỤC 13 - HĐ 37/2018/HĐ/OIC-SEAREE ký ngày 07/02/2018</v>
          </cell>
        </row>
      </sheetData>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sheetData sheetId="3611"/>
      <sheetData sheetId="3612" refreshError="1"/>
      <sheetData sheetId="3613" refreshError="1"/>
      <sheetData sheetId="3614"/>
      <sheetData sheetId="3615"/>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ow r="1">
          <cell r="A1" t="str">
            <v>GIÁ TRỊ PHỤ LỤC 13 - HĐ 37/2018/HĐ/OIC-SEAREE ký ngày 07/02/2018</v>
          </cell>
        </row>
      </sheetData>
      <sheetData sheetId="3629">
        <row r="1">
          <cell r="A1" t="str">
            <v>GIÁ TRỊ PHỤ LỤC 13 - HĐ 37/2018/HĐ/OIC-SEAREE ký ngày 07/02/2018</v>
          </cell>
        </row>
      </sheetData>
      <sheetData sheetId="3630"/>
      <sheetData sheetId="3631"/>
      <sheetData sheetId="3632"/>
      <sheetData sheetId="3633"/>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sheetData sheetId="3675"/>
      <sheetData sheetId="3676"/>
      <sheetData sheetId="3677"/>
      <sheetData sheetId="3678" refreshError="1"/>
      <sheetData sheetId="3679" refreshError="1"/>
      <sheetData sheetId="3680"/>
      <sheetData sheetId="3681"/>
      <sheetData sheetId="3682"/>
      <sheetData sheetId="3683"/>
      <sheetData sheetId="3684"/>
      <sheetData sheetId="3685"/>
      <sheetData sheetId="3686"/>
      <sheetData sheetId="3687">
        <row r="1">
          <cell r="A1" t="str">
            <v>GIÁ TRỊ PHỤ LỤC 13 - HĐ 37/2018/HĐ/OIC-SEAREE ký ngày 07/02/2018</v>
          </cell>
        </row>
      </sheetData>
      <sheetData sheetId="3688" refreshError="1"/>
      <sheetData sheetId="3689">
        <row r="1">
          <cell r="A1" t="str">
            <v>GIÁ TRỊ PHỤ LỤC 13 - HĐ 37/2018/HĐ/OIC-SEAREE ký ngày 07/02/2018</v>
          </cell>
        </row>
      </sheetData>
      <sheetData sheetId="3690">
        <row r="1">
          <cell r="A1" t="str">
            <v>GIÁ TRỊ PHỤ LỤC 13 - HĐ 37/2018/HĐ/OIC-SEAREE ký ngày 07/02/2018</v>
          </cell>
        </row>
      </sheetData>
      <sheetData sheetId="3691">
        <row r="1">
          <cell r="A1" t="str">
            <v>GIÁ TRỊ PHỤ LỤC 13 - HĐ 37/2018/HĐ/OIC-SEAREE ký ngày 07/02/2018</v>
          </cell>
        </row>
      </sheetData>
      <sheetData sheetId="3692"/>
      <sheetData sheetId="3693"/>
      <sheetData sheetId="3694">
        <row r="1">
          <cell r="A1" t="str">
            <v>GIÁ TRỊ PHỤ LỤC 13 - HĐ 37/2018/HĐ/OIC-SEAREE ký ngày 07/02/2018</v>
          </cell>
        </row>
      </sheetData>
      <sheetData sheetId="3695">
        <row r="1">
          <cell r="A1" t="str">
            <v>GIÁ TRỊ PHỤ LỤC 13 - HĐ 37/2018/HĐ/OIC-SEAREE ký ngày 07/02/2018</v>
          </cell>
        </row>
      </sheetData>
      <sheetData sheetId="3696">
        <row r="1">
          <cell r="A1" t="str">
            <v>GIÁ TRỊ PHỤ LỤC 13 - HĐ 37/2018/HĐ/OIC-SEAREE ký ngày 07/02/2018</v>
          </cell>
        </row>
      </sheetData>
      <sheetData sheetId="3697">
        <row r="1">
          <cell r="A1" t="str">
            <v>GIÁ TRỊ PHỤ LỤC 13 - HĐ 37/2018/HĐ/OIC-SEAREE ký ngày 07/02/2018</v>
          </cell>
        </row>
      </sheetData>
      <sheetData sheetId="3698">
        <row r="1">
          <cell r="A1" t="str">
            <v>GIÁ TRỊ PHỤ LỤC 13 - HĐ 37/2018/HĐ/OIC-SEAREE ký ngày 07/02/2018</v>
          </cell>
        </row>
      </sheetData>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ow r="1">
          <cell r="A1" t="str">
            <v>GIÁ TRỊ PHỤ LỤC 13 - HĐ 37/2018/HĐ/OIC-SEAREE ký ngày 07/02/2018</v>
          </cell>
        </row>
      </sheetData>
      <sheetData sheetId="3708"/>
      <sheetData sheetId="3709">
        <row r="1">
          <cell r="A1" t="str">
            <v>GIÁ TRỊ PHỤ LỤC 13 - HĐ 37/2018/HĐ/OIC-SEAREE ký ngày 07/02/2018</v>
          </cell>
        </row>
      </sheetData>
      <sheetData sheetId="3710">
        <row r="1">
          <cell r="A1" t="str">
            <v>GIÁ TRỊ PHỤ LỤC 13 - HĐ 37/2018/HĐ/OIC-SEAREE ký ngày 07/02/2018</v>
          </cell>
        </row>
      </sheetData>
      <sheetData sheetId="3711">
        <row r="1">
          <cell r="A1" t="str">
            <v>GIÁ TRỊ PHỤ LỤC 13 - HĐ 37/2018/HĐ/OIC-SEAREE ký ngày 07/02/2018</v>
          </cell>
        </row>
      </sheetData>
      <sheetData sheetId="3712">
        <row r="1">
          <cell r="A1" t="str">
            <v>Linksshape LTD</v>
          </cell>
        </row>
      </sheetData>
      <sheetData sheetId="3713">
        <row r="1">
          <cell r="A1" t="str">
            <v>GIÁ TRỊ PHỤ LỤC 13 - HĐ 37/2018/HĐ/OIC-SEAREE ký ngày 07/02/2018</v>
          </cell>
        </row>
      </sheetData>
      <sheetData sheetId="3714"/>
      <sheetData sheetId="3715"/>
      <sheetData sheetId="3716"/>
      <sheetData sheetId="3717"/>
      <sheetData sheetId="3718"/>
      <sheetData sheetId="3719"/>
      <sheetData sheetId="3720"/>
      <sheetData sheetId="3721">
        <row r="1">
          <cell r="A1" t="str">
            <v>GIÁ TRỊ PHỤ LỤC 13 - HĐ 37/2018/HĐ/OIC-SEAREE ký ngày 07/02/2018</v>
          </cell>
        </row>
      </sheetData>
      <sheetData sheetId="3722">
        <row r="1">
          <cell r="A1" t="str">
            <v>GIÁ TRỊ PHỤ LỤC 13 - HĐ 37/2018/HĐ/OIC-SEAREE ký ngày 07/02/2018</v>
          </cell>
        </row>
      </sheetData>
      <sheetData sheetId="3723">
        <row r="1">
          <cell r="A1" t="str">
            <v>GIÁ TRỊ PHỤ LỤC 13 - HĐ 37/2018/HĐ/OIC-SEAREE ký ngày 07/02/2018</v>
          </cell>
        </row>
      </sheetData>
      <sheetData sheetId="3724">
        <row r="1">
          <cell r="A1" t="str">
            <v>GIÁ TRỊ PHỤ LỤC 13 - HĐ 37/2018/HĐ/OIC-SEAREE ký ngày 07/02/2018</v>
          </cell>
        </row>
      </sheetData>
      <sheetData sheetId="3725">
        <row r="1">
          <cell r="A1" t="str">
            <v>GIÁ TRỊ PHỤ LỤC 13 - HĐ 37/2018/HĐ/OIC-SEAREE ký ngày 07/02/2018</v>
          </cell>
        </row>
      </sheetData>
      <sheetData sheetId="3726">
        <row r="1">
          <cell r="A1" t="str">
            <v>GIÁ TRỊ PHỤ LỤC 13 - HĐ 37/2018/HĐ/OIC-SEAREE ký ngày 07/02/2018</v>
          </cell>
        </row>
      </sheetData>
      <sheetData sheetId="3727">
        <row r="1">
          <cell r="A1" t="str">
            <v>GIÁ TRỊ PHỤ LỤC 13 - HĐ 37/2018/HĐ/OIC-SEAREE ký ngày 07/02/2018</v>
          </cell>
        </row>
      </sheetData>
      <sheetData sheetId="3728">
        <row r="1">
          <cell r="A1" t="str">
            <v>GIÁ TRỊ PHỤ LỤC 13 - HĐ 37/2018/HĐ/OIC-SEAREE ký ngày 07/02/2018</v>
          </cell>
        </row>
      </sheetData>
      <sheetData sheetId="3729">
        <row r="1">
          <cell r="A1" t="str">
            <v>GIÁ TRỊ PHỤ LỤC 13 - HĐ 37/2018/HĐ/OIC-SEAREE ký ngày 07/02/2018</v>
          </cell>
        </row>
      </sheetData>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ow r="1">
          <cell r="A1" t="str">
            <v>GIÁ TRỊ PHỤ LỤC 13 - HĐ 37/2018/HĐ/OIC-SEAREE ký ngày 07/02/2018</v>
          </cell>
        </row>
      </sheetData>
      <sheetData sheetId="3741">
        <row r="1">
          <cell r="A1" t="str">
            <v>GIÁ TRỊ PHỤ LỤC 13 - HĐ 37/2018/HĐ/OIC-SEAREE ký ngày 07/02/2018</v>
          </cell>
        </row>
      </sheetData>
      <sheetData sheetId="3742">
        <row r="1">
          <cell r="A1" t="str">
            <v>GIÁ TRỊ PHỤ LỤC 13 - HĐ 37/2018/HĐ/OIC-SEAREE ký ngày 07/02/2018</v>
          </cell>
        </row>
      </sheetData>
      <sheetData sheetId="3743">
        <row r="1">
          <cell r="A1" t="str">
            <v>GIÁ TRỊ PHỤ LỤC 13 - HĐ 37/2018/HĐ/OIC-SEAREE ký ngày 07/02/2018</v>
          </cell>
        </row>
      </sheetData>
      <sheetData sheetId="3744"/>
      <sheetData sheetId="3745"/>
      <sheetData sheetId="3746"/>
      <sheetData sheetId="3747"/>
      <sheetData sheetId="3748"/>
      <sheetData sheetId="3749"/>
      <sheetData sheetId="3750"/>
      <sheetData sheetId="3751"/>
      <sheetData sheetId="3752"/>
      <sheetData sheetId="3753"/>
      <sheetData sheetId="3754">
        <row r="1">
          <cell r="A1" t="str">
            <v>GIÁ TRỊ PHỤ LỤC 13 - HĐ 37/2018/HĐ/OIC-SEAREE ký ngày 07/02/2018</v>
          </cell>
        </row>
      </sheetData>
      <sheetData sheetId="3755">
        <row r="1">
          <cell r="A1" t="str">
            <v>GIÁ TRỊ PHỤ LỤC 13 - HĐ 37/2018/HĐ/OIC-SEAREE ký ngày 07/02/2018</v>
          </cell>
        </row>
      </sheetData>
      <sheetData sheetId="3756">
        <row r="1">
          <cell r="A1" t="str">
            <v>GIÁ TRỊ PHỤ LỤC 13 - HĐ 37/2018/HĐ/OIC-SEAREE ký ngày 07/02/2018</v>
          </cell>
        </row>
      </sheetData>
      <sheetData sheetId="3757">
        <row r="1">
          <cell r="A1" t="str">
            <v>GIÁ TRỊ PHỤ LỤC 13 - HĐ 37/2018/HĐ/OIC-SEAREE ký ngày 07/02/2018</v>
          </cell>
        </row>
      </sheetData>
      <sheetData sheetId="3758">
        <row r="1">
          <cell r="A1" t="str">
            <v>GIÁ TRỊ PHỤ LỤC 13 - HĐ 37/2018/HĐ/OIC-SEAREE ký ngày 07/02/2018</v>
          </cell>
        </row>
      </sheetData>
      <sheetData sheetId="3759">
        <row r="1">
          <cell r="A1" t="str">
            <v>GIÁ TRỊ PHỤ LỤC 13 - HĐ 37/2018/HĐ/OIC-SEAREE ký ngày 07/02/2018</v>
          </cell>
        </row>
      </sheetData>
      <sheetData sheetId="3760">
        <row r="1">
          <cell r="A1" t="str">
            <v>GIÁ TRỊ PHỤ LỤC 13 - HĐ 37/2018/HĐ/OIC-SEAREE ký ngày 07/02/2018</v>
          </cell>
        </row>
      </sheetData>
      <sheetData sheetId="3761">
        <row r="1">
          <cell r="A1" t="str">
            <v>GIÁ TRỊ PHỤ LỤC 13 - HĐ 37/2018/HĐ/OIC-SEAREE ký ngày 07/02/2018</v>
          </cell>
        </row>
      </sheetData>
      <sheetData sheetId="3762">
        <row r="1">
          <cell r="A1" t="str">
            <v>GIÁ TRỊ PHỤ LỤC 13 - HĐ 37/2018/HĐ/OIC-SEAREE ký ngày 07/02/2018</v>
          </cell>
        </row>
      </sheetData>
      <sheetData sheetId="3763">
        <row r="1">
          <cell r="A1" t="str">
            <v>GIÁ TRỊ PHỤ LỤC 13 - HĐ 37/2018/HĐ/OIC-SEAREE ký ngày 07/02/2018</v>
          </cell>
        </row>
      </sheetData>
      <sheetData sheetId="3764">
        <row r="1">
          <cell r="A1" t="str">
            <v>GIÁ TRỊ PHỤ LỤC 13 - HĐ 37/2018/HĐ/OIC-SEAREE ký ngày 07/02/2018</v>
          </cell>
        </row>
      </sheetData>
      <sheetData sheetId="3765">
        <row r="1">
          <cell r="A1" t="str">
            <v>GIÁ TRỊ PHỤ LỤC 13 - HĐ 37/2018/HĐ/OIC-SEAREE ký ngày 07/02/2018</v>
          </cell>
        </row>
      </sheetData>
      <sheetData sheetId="3766">
        <row r="1">
          <cell r="A1" t="str">
            <v>GIÁ TRỊ PHỤ LỤC 13 - HĐ 37/2018/HĐ/OIC-SEAREE ký ngày 07/02/2018</v>
          </cell>
        </row>
      </sheetData>
      <sheetData sheetId="3767">
        <row r="1">
          <cell r="A1" t="str">
            <v>GIÁ TRỊ PHỤ LỤC 13 - HĐ 37/2018/HĐ/OIC-SEAREE ký ngày 07/02/2018</v>
          </cell>
        </row>
      </sheetData>
      <sheetData sheetId="3768">
        <row r="1">
          <cell r="A1" t="str">
            <v>GIÁ TRỊ PHỤ LỤC 13 - HĐ 37/2018/HĐ/OIC-SEAREE ký ngày 07/02/2018</v>
          </cell>
        </row>
      </sheetData>
      <sheetData sheetId="3769">
        <row r="1">
          <cell r="A1" t="str">
            <v>GIÁ TRỊ PHỤ LỤC 13 - HĐ 37/2018/HĐ/OIC-SEAREE ký ngày 07/02/2018</v>
          </cell>
        </row>
      </sheetData>
      <sheetData sheetId="3770">
        <row r="1">
          <cell r="A1" t="str">
            <v>GIÁ TRỊ PHỤ LỤC 13 - HĐ 37/2018/HĐ/OIC-SEAREE ký ngày 07/02/2018</v>
          </cell>
        </row>
      </sheetData>
      <sheetData sheetId="3771">
        <row r="1">
          <cell r="A1" t="str">
            <v>GIÁ TRỊ PHỤ LỤC 13 - HĐ 37/2018/HĐ/OIC-SEAREE ký ngày 07/02/2018</v>
          </cell>
        </row>
      </sheetData>
      <sheetData sheetId="3772">
        <row r="1">
          <cell r="A1" t="str">
            <v>Linksshape LTD</v>
          </cell>
        </row>
      </sheetData>
      <sheetData sheetId="3773">
        <row r="1">
          <cell r="A1" t="str">
            <v>Linksshape LTD</v>
          </cell>
        </row>
      </sheetData>
      <sheetData sheetId="3774">
        <row r="1">
          <cell r="A1" t="str">
            <v>GIÁ TRỊ PHỤ LỤC 13 - HĐ 37/2018/HĐ/OIC-SEAREE ký ngày 07/02/2018</v>
          </cell>
        </row>
      </sheetData>
      <sheetData sheetId="3775">
        <row r="1">
          <cell r="A1" t="str">
            <v>GIÁ TRỊ PHỤ LỤC 13 - HĐ 37/2018/HĐ/OIC-SEAREE ký ngày 07/02/2018</v>
          </cell>
        </row>
      </sheetData>
      <sheetData sheetId="3776">
        <row r="1">
          <cell r="A1" t="str">
            <v>GIÁ TRỊ PHỤ LỤC 13 - HĐ 37/2018/HĐ/OIC-SEAREE ký ngày 07/02/2018</v>
          </cell>
        </row>
      </sheetData>
      <sheetData sheetId="3777">
        <row r="1">
          <cell r="A1" t="str">
            <v>GIÁ TRỊ PHỤ LỤC 13 - HĐ 37/2018/HĐ/OIC-SEAREE ký ngày 07/02/2018</v>
          </cell>
        </row>
      </sheetData>
      <sheetData sheetId="3778">
        <row r="1">
          <cell r="A1" t="str">
            <v>GIÁ TRỊ PHỤ LỤC 13 - HĐ 37/2018/HĐ/OIC-SEAREE ký ngày 07/02/2018</v>
          </cell>
        </row>
      </sheetData>
      <sheetData sheetId="3779">
        <row r="1">
          <cell r="A1" t="str">
            <v>GIÁ TRỊ PHỤ LỤC 13 - HĐ 37/2018/HĐ/OIC-SEAREE ký ngày 07/02/2018</v>
          </cell>
        </row>
      </sheetData>
      <sheetData sheetId="3780">
        <row r="1">
          <cell r="A1" t="str">
            <v>GIÁ TRỊ PHỤ LỤC 13 - HĐ 37/2018/HĐ/OIC-SEAREE ký ngày 07/02/2018</v>
          </cell>
        </row>
      </sheetData>
      <sheetData sheetId="3781">
        <row r="1">
          <cell r="A1" t="str">
            <v>GIÁ TRỊ PHỤ LỤC 13 - HĐ 37/2018/HĐ/OIC-SEAREE ký ngày 07/02/2018</v>
          </cell>
        </row>
      </sheetData>
      <sheetData sheetId="3782">
        <row r="1">
          <cell r="A1" t="str">
            <v>GIÁ TRỊ PHỤ LỤC 13 - HĐ 37/2018/HĐ/OIC-SEAREE ký ngày 07/02/2018</v>
          </cell>
        </row>
      </sheetData>
      <sheetData sheetId="3783">
        <row r="1">
          <cell r="A1" t="str">
            <v>GIÁ TRỊ PHỤ LỤC 13 - HĐ 37/2018/HĐ/OIC-SEAREE ký ngày 07/02/2018</v>
          </cell>
        </row>
      </sheetData>
      <sheetData sheetId="3784">
        <row r="1">
          <cell r="A1" t="str">
            <v>Linksshape LTD</v>
          </cell>
        </row>
      </sheetData>
      <sheetData sheetId="3785">
        <row r="1">
          <cell r="A1" t="str">
            <v>GIÁ TRỊ PHỤ LỤC 13 - HĐ 37/2018/HĐ/OIC-SEAREE ký ngày 07/02/2018</v>
          </cell>
        </row>
      </sheetData>
      <sheetData sheetId="3786">
        <row r="1">
          <cell r="A1" t="str">
            <v>GIÁ TRỊ PHỤ LỤC 13 - HĐ 37/2018/HĐ/OIC-SEAREE ký ngày 07/02/2018</v>
          </cell>
        </row>
      </sheetData>
      <sheetData sheetId="3787">
        <row r="1">
          <cell r="A1" t="str">
            <v>GIÁ TRỊ PHỤ LỤC 13 - HĐ 37/2018/HĐ/OIC-SEAREE ký ngày 07/02/2018</v>
          </cell>
        </row>
      </sheetData>
      <sheetData sheetId="3788">
        <row r="1">
          <cell r="A1" t="str">
            <v>Linksshape LTD</v>
          </cell>
        </row>
      </sheetData>
      <sheetData sheetId="3789">
        <row r="1">
          <cell r="A1" t="str">
            <v>GIÁ TRỊ PHỤ LỤC 13 - HĐ 37/2018/HĐ/OIC-SEAREE ký ngày 07/02/2018</v>
          </cell>
        </row>
      </sheetData>
      <sheetData sheetId="3790">
        <row r="1">
          <cell r="A1" t="str">
            <v>Linksshape LTD</v>
          </cell>
        </row>
      </sheetData>
      <sheetData sheetId="3791">
        <row r="1">
          <cell r="A1" t="str">
            <v>GIÁ TRỊ PHỤ LỤC 13 - HĐ 37/2018/HĐ/OIC-SEAREE ký ngày 07/02/2018</v>
          </cell>
        </row>
      </sheetData>
      <sheetData sheetId="3792">
        <row r="1">
          <cell r="A1" t="str">
            <v>GIÁ TRỊ PHỤ LỤC 13 - HĐ 37/2018/HĐ/OIC-SEAREE ký ngày 07/02/2018</v>
          </cell>
        </row>
      </sheetData>
      <sheetData sheetId="3793">
        <row r="1">
          <cell r="A1" t="str">
            <v>GIÁ TRỊ PHỤ LỤC 13 - HĐ 37/2018/HĐ/OIC-SEAREE ký ngày 07/02/2018</v>
          </cell>
        </row>
      </sheetData>
      <sheetData sheetId="3794">
        <row r="1">
          <cell r="A1" t="str">
            <v>GIÁ TRỊ PHỤ LỤC 13 - HĐ 37/2018/HĐ/OIC-SEAREE ký ngày 07/02/2018</v>
          </cell>
        </row>
      </sheetData>
      <sheetData sheetId="3795">
        <row r="1">
          <cell r="A1" t="str">
            <v>GIÁ TRỊ PHỤ LỤC 13 - HĐ 37/2018/HĐ/OIC-SEAREE ký ngày 07/02/2018</v>
          </cell>
        </row>
      </sheetData>
      <sheetData sheetId="3796">
        <row r="1">
          <cell r="A1" t="str">
            <v>GIÁ TRỊ PHỤ LỤC 13 - HĐ 37/2018/HĐ/OIC-SEAREE ký ngày 07/02/2018</v>
          </cell>
        </row>
      </sheetData>
      <sheetData sheetId="3797">
        <row r="1">
          <cell r="A1" t="str">
            <v>GIÁ TRỊ PHỤ LỤC 13 - HĐ 37/2018/HĐ/OIC-SEAREE ký ngày 07/02/2018</v>
          </cell>
        </row>
      </sheetData>
      <sheetData sheetId="3798">
        <row r="1">
          <cell r="A1" t="str">
            <v>GIÁ TRỊ PHỤ LỤC 13 - HĐ 37/2018/HĐ/OIC-SEAREE ký ngày 07/02/2018</v>
          </cell>
        </row>
      </sheetData>
      <sheetData sheetId="3799">
        <row r="1">
          <cell r="A1" t="str">
            <v>GIÁ TRỊ PHỤ LỤC 13 - HĐ 37/2018/HĐ/OIC-SEAREE ký ngày 07/02/2018</v>
          </cell>
        </row>
      </sheetData>
      <sheetData sheetId="3800">
        <row r="1">
          <cell r="A1" t="str">
            <v>GIÁ TRỊ PHỤ LỤC 13 - HĐ 37/2018/HĐ/OIC-SEAREE ký ngày 07/02/2018</v>
          </cell>
        </row>
      </sheetData>
      <sheetData sheetId="3801">
        <row r="1">
          <cell r="A1" t="str">
            <v>GIÁ TRỊ PHỤ LỤC 13 - HĐ 37/2018/HĐ/OIC-SEAREE ký ngày 07/02/2018</v>
          </cell>
        </row>
      </sheetData>
      <sheetData sheetId="3802">
        <row r="1">
          <cell r="A1" t="str">
            <v>GIÁ TRỊ PHỤ LỤC 13 - HĐ 37/2018/HĐ/OIC-SEAREE ký ngày 07/02/2018</v>
          </cell>
        </row>
      </sheetData>
      <sheetData sheetId="3803">
        <row r="1">
          <cell r="A1" t="str">
            <v>GIÁ TRỊ PHỤ LỤC 13 - HĐ 37/2018/HĐ/OIC-SEAREE ký ngày 07/02/2018</v>
          </cell>
        </row>
      </sheetData>
      <sheetData sheetId="3804">
        <row r="1">
          <cell r="A1" t="str">
            <v>GIÁ TRỊ PHỤ LỤC 13 - HĐ 37/2018/HĐ/OIC-SEAREE ký ngày 07/02/2018</v>
          </cell>
        </row>
      </sheetData>
      <sheetData sheetId="3805">
        <row r="1">
          <cell r="A1" t="str">
            <v>GIÁ TRỊ PHỤ LỤC 13 - HĐ 37/2018/HĐ/OIC-SEAREE ký ngày 07/02/2018</v>
          </cell>
        </row>
      </sheetData>
      <sheetData sheetId="3806">
        <row r="1">
          <cell r="A1" t="str">
            <v>GIÁ TRỊ PHỤ LỤC 13 - HĐ 37/2018/HĐ/OIC-SEAREE ký ngày 07/02/2018</v>
          </cell>
        </row>
      </sheetData>
      <sheetData sheetId="3807">
        <row r="1">
          <cell r="A1" t="str">
            <v>GIÁ TRỊ PHỤ LỤC 13 - HĐ 37/2018/HĐ/OIC-SEAREE ký ngày 07/02/2018</v>
          </cell>
        </row>
      </sheetData>
      <sheetData sheetId="3808">
        <row r="1">
          <cell r="A1" t="str">
            <v>GIÁ TRỊ PHỤ LỤC 13 - HĐ 37/2018/HĐ/OIC-SEAREE ký ngày 07/02/2018</v>
          </cell>
        </row>
      </sheetData>
      <sheetData sheetId="3809">
        <row r="1">
          <cell r="A1" t="str">
            <v>GIÁ TRỊ PHỤ LỤC 13 - HĐ 37/2018/HĐ/OIC-SEAREE ký ngày 07/02/2018</v>
          </cell>
        </row>
      </sheetData>
      <sheetData sheetId="3810">
        <row r="1">
          <cell r="A1" t="str">
            <v>GIÁ TRỊ PHỤ LỤC 13 - HĐ 37/2018/HĐ/OIC-SEAREE ký ngày 07/02/2018</v>
          </cell>
        </row>
      </sheetData>
      <sheetData sheetId="3811">
        <row r="1">
          <cell r="A1" t="str">
            <v>GIÁ TRỊ PHỤ LỤC 13 - HĐ 37/2018/HĐ/OIC-SEAREE ký ngày 07/02/2018</v>
          </cell>
        </row>
      </sheetData>
      <sheetData sheetId="3812">
        <row r="1">
          <cell r="A1" t="str">
            <v>GIÁ TRỊ PHỤ LỤC 13 - HĐ 37/2018/HĐ/OIC-SEAREE ký ngày 07/02/2018</v>
          </cell>
        </row>
      </sheetData>
      <sheetData sheetId="3813">
        <row r="1">
          <cell r="A1" t="str">
            <v>GIÁ TRỊ PHỤ LỤC 13 - HĐ 37/2018/HĐ/OIC-SEAREE ký ngày 07/02/2018</v>
          </cell>
        </row>
      </sheetData>
      <sheetData sheetId="3814">
        <row r="1">
          <cell r="A1" t="str">
            <v>GIÁ TRỊ PHỤ LỤC 13 - HĐ 37/2018/HĐ/OIC-SEAREE ký ngày 07/02/2018</v>
          </cell>
        </row>
      </sheetData>
      <sheetData sheetId="3815">
        <row r="1">
          <cell r="A1" t="str">
            <v>GIÁ TRỊ PHỤ LỤC 13 - HĐ 37/2018/HĐ/OIC-SEAREE ký ngày 07/02/2018</v>
          </cell>
        </row>
      </sheetData>
      <sheetData sheetId="3816">
        <row r="1">
          <cell r="A1" t="str">
            <v>GIÁ TRỊ PHỤ LỤC 13 - HĐ 37/2018/HĐ/OIC-SEAREE ký ngày 07/02/2018</v>
          </cell>
        </row>
      </sheetData>
      <sheetData sheetId="3817">
        <row r="1">
          <cell r="A1" t="str">
            <v>GIÁ TRỊ PHỤ LỤC 13 - HĐ 37/2018/HĐ/OIC-SEAREE ký ngày 07/02/2018</v>
          </cell>
        </row>
      </sheetData>
      <sheetData sheetId="3818">
        <row r="1">
          <cell r="A1" t="str">
            <v>GIÁ TRỊ PHỤ LỤC 13 - HĐ 37/2018/HĐ/OIC-SEAREE ký ngày 07/02/2018</v>
          </cell>
        </row>
      </sheetData>
      <sheetData sheetId="3819">
        <row r="1">
          <cell r="A1" t="str">
            <v>GIÁ TRỊ PHỤ LỤC 13 - HĐ 37/2018/HĐ/OIC-SEAREE ký ngày 07/02/2018</v>
          </cell>
        </row>
      </sheetData>
      <sheetData sheetId="3820">
        <row r="1">
          <cell r="A1" t="str">
            <v>GIÁ TRỊ PHỤ LỤC 13 - HĐ 37/2018/HĐ/OIC-SEAREE ký ngày 07/02/2018</v>
          </cell>
        </row>
      </sheetData>
      <sheetData sheetId="3821">
        <row r="1">
          <cell r="A1" t="str">
            <v>GIÁ TRỊ PHỤ LỤC 13 - HĐ 37/2018/HĐ/OIC-SEAREE ký ngày 07/02/2018</v>
          </cell>
        </row>
      </sheetData>
      <sheetData sheetId="3822">
        <row r="1">
          <cell r="A1" t="str">
            <v>GIÁ TRỊ PHỤ LỤC 13 - HĐ 37/2018/HĐ/OIC-SEAREE ký ngày 07/02/2018</v>
          </cell>
        </row>
      </sheetData>
      <sheetData sheetId="3823">
        <row r="1">
          <cell r="A1" t="str">
            <v>GIÁ TRỊ PHỤ LỤC 13 - HĐ 37/2018/HĐ/OIC-SEAREE ký ngày 07/02/2018</v>
          </cell>
        </row>
      </sheetData>
      <sheetData sheetId="3824">
        <row r="1">
          <cell r="A1" t="str">
            <v>GIÁ TRỊ PHỤ LỤC 13 - HĐ 37/2018/HĐ/OIC-SEAREE ký ngày 07/02/2018</v>
          </cell>
        </row>
      </sheetData>
      <sheetData sheetId="3825">
        <row r="1">
          <cell r="A1" t="str">
            <v>Linksshape LTD</v>
          </cell>
        </row>
      </sheetData>
      <sheetData sheetId="3826">
        <row r="1">
          <cell r="A1" t="str">
            <v>GIÁ TRỊ PHỤ LỤC 13 - HĐ 37/2018/HĐ/OIC-SEAREE ký ngày 07/02/2018</v>
          </cell>
        </row>
      </sheetData>
      <sheetData sheetId="3827">
        <row r="1">
          <cell r="A1" t="str">
            <v>Linksshape LTD</v>
          </cell>
        </row>
      </sheetData>
      <sheetData sheetId="3828">
        <row r="1">
          <cell r="A1" t="str">
            <v>GIÁ TRỊ PHỤ LỤC 13 - HĐ 37/2018/HĐ/OIC-SEAREE ký ngày 07/02/2018</v>
          </cell>
        </row>
      </sheetData>
      <sheetData sheetId="3829">
        <row r="1">
          <cell r="A1" t="str">
            <v>Linksshape LTD</v>
          </cell>
        </row>
      </sheetData>
      <sheetData sheetId="3830">
        <row r="1">
          <cell r="A1" t="str">
            <v>GIÁ TRỊ PHỤ LỤC 13 - HĐ 37/2018/HĐ/OIC-SEAREE ký ngày 07/02/2018</v>
          </cell>
        </row>
      </sheetData>
      <sheetData sheetId="3831">
        <row r="1">
          <cell r="A1" t="str">
            <v>GIÁ TRỊ PHỤ LỤC 13 - HĐ 37/2018/HĐ/OIC-SEAREE ký ngày 07/02/2018</v>
          </cell>
        </row>
      </sheetData>
      <sheetData sheetId="3832">
        <row r="1">
          <cell r="A1" t="str">
            <v>GIÁ TRỊ PHỤ LỤC 13 - HĐ 37/2018/HĐ/OIC-SEAREE ký ngày 07/02/2018</v>
          </cell>
        </row>
      </sheetData>
      <sheetData sheetId="3833">
        <row r="1">
          <cell r="A1" t="str">
            <v>GIÁ TRỊ PHỤ LỤC 13 - HĐ 37/2018/HĐ/OIC-SEAREE ký ngày 07/02/2018</v>
          </cell>
        </row>
      </sheetData>
      <sheetData sheetId="3834">
        <row r="1">
          <cell r="A1" t="str">
            <v>GIÁ TRỊ PHỤ LỤC 13 - HĐ 37/2018/HĐ/OIC-SEAREE ký ngày 07/02/2018</v>
          </cell>
        </row>
      </sheetData>
      <sheetData sheetId="3835">
        <row r="1">
          <cell r="A1" t="str">
            <v>GIÁ TRỊ PHỤ LỤC 13 - HĐ 37/2018/HĐ/OIC-SEAREE ký ngày 07/02/2018</v>
          </cell>
        </row>
      </sheetData>
      <sheetData sheetId="3836">
        <row r="1">
          <cell r="A1" t="str">
            <v>GIÁ TRỊ PHỤ LỤC 13 - HĐ 37/2018/HĐ/OIC-SEAREE ký ngày 07/02/2018</v>
          </cell>
        </row>
      </sheetData>
      <sheetData sheetId="3837">
        <row r="1">
          <cell r="A1" t="str">
            <v>GIÁ TRỊ PHỤ LỤC 13 - HĐ 37/2018/HĐ/OIC-SEAREE ký ngày 07/02/2018</v>
          </cell>
        </row>
      </sheetData>
      <sheetData sheetId="3838">
        <row r="1">
          <cell r="A1" t="str">
            <v>GIÁ TRỊ PHỤ LỤC 13 - HĐ 37/2018/HĐ/OIC-SEAREE ký ngày 07/02/2018</v>
          </cell>
        </row>
      </sheetData>
      <sheetData sheetId="3839">
        <row r="1">
          <cell r="A1" t="str">
            <v>GIÁ TRỊ PHỤ LỤC 13 - HĐ 37/2018/HĐ/OIC-SEAREE ký ngày 07/02/2018</v>
          </cell>
        </row>
      </sheetData>
      <sheetData sheetId="3840">
        <row r="1">
          <cell r="A1" t="str">
            <v>GIÁ TRỊ PHỤ LỤC 13 - HĐ 37/2018/HĐ/OIC-SEAREE ký ngày 07/02/2018</v>
          </cell>
        </row>
      </sheetData>
      <sheetData sheetId="3841">
        <row r="1">
          <cell r="A1" t="str">
            <v>Linksshape LTD</v>
          </cell>
        </row>
      </sheetData>
      <sheetData sheetId="3842">
        <row r="1">
          <cell r="A1" t="str">
            <v>GIÁ TRỊ PHỤ LỤC 13 - HĐ 37/2018/HĐ/OIC-SEAREE ký ngày 07/02/2018</v>
          </cell>
        </row>
      </sheetData>
      <sheetData sheetId="3843">
        <row r="1">
          <cell r="A1" t="str">
            <v>Linksshape LTD</v>
          </cell>
        </row>
      </sheetData>
      <sheetData sheetId="3844">
        <row r="1">
          <cell r="A1" t="str">
            <v>GIÁ TRỊ PHỤ LỤC 13 - HĐ 37/2018/HĐ/OIC-SEAREE ký ngày 07/02/2018</v>
          </cell>
        </row>
      </sheetData>
      <sheetData sheetId="3845">
        <row r="1">
          <cell r="A1" t="str">
            <v>GIÁ TRỊ PHỤ LỤC 13 - HĐ 37/2018/HĐ/OIC-SEAREE ký ngày 07/02/2018</v>
          </cell>
        </row>
      </sheetData>
      <sheetData sheetId="3846">
        <row r="1">
          <cell r="A1" t="str">
            <v>GIÁ TRỊ PHỤ LỤC 13 - HĐ 37/2018/HĐ/OIC-SEAREE ký ngày 07/02/2018</v>
          </cell>
        </row>
      </sheetData>
      <sheetData sheetId="3847">
        <row r="1">
          <cell r="A1" t="str">
            <v>GIÁ TRỊ PHỤ LỤC 13 - HĐ 37/2018/HĐ/OIC-SEAREE ký ngày 07/02/2018</v>
          </cell>
        </row>
      </sheetData>
      <sheetData sheetId="3848">
        <row r="1">
          <cell r="A1" t="str">
            <v>GIÁ TRỊ PHỤ LỤC 13 - HĐ 37/2018/HĐ/OIC-SEAREE ký ngày 07/02/2018</v>
          </cell>
        </row>
      </sheetData>
      <sheetData sheetId="3849">
        <row r="1">
          <cell r="A1" t="str">
            <v>GIÁ TRỊ PHỤ LỤC 13 - HĐ 37/2018/HĐ/OIC-SEAREE ký ngày 07/02/2018</v>
          </cell>
        </row>
      </sheetData>
      <sheetData sheetId="3850">
        <row r="1">
          <cell r="A1" t="str">
            <v>GIÁ TRỊ PHỤ LỤC 13 - HĐ 37/2018/HĐ/OIC-SEAREE ký ngày 07/02/2018</v>
          </cell>
        </row>
      </sheetData>
      <sheetData sheetId="3851">
        <row r="1">
          <cell r="A1" t="str">
            <v>GIÁ TRỊ PHỤ LỤC 13 - HĐ 37/2018/HĐ/OIC-SEAREE ký ngày 07/02/2018</v>
          </cell>
        </row>
      </sheetData>
      <sheetData sheetId="3852">
        <row r="1">
          <cell r="A1" t="str">
            <v>GIÁ TRỊ PHỤ LỤC 13 - HĐ 37/2018/HĐ/OIC-SEAREE ký ngày 07/02/2018</v>
          </cell>
        </row>
      </sheetData>
      <sheetData sheetId="3853">
        <row r="1">
          <cell r="A1" t="str">
            <v>GIÁ TRỊ PHỤ LỤC 13 - HĐ 37/2018/HĐ/OIC-SEAREE ký ngày 07/02/2018</v>
          </cell>
        </row>
      </sheetData>
      <sheetData sheetId="3854">
        <row r="1">
          <cell r="A1" t="str">
            <v>GIÁ TRỊ PHỤ LỤC 13 - HĐ 37/2018/HĐ/OIC-SEAREE ký ngày 07/02/2018</v>
          </cell>
        </row>
      </sheetData>
      <sheetData sheetId="3855">
        <row r="1">
          <cell r="A1" t="str">
            <v>GIÁ TRỊ PHỤ LỤC 13 - HĐ 37/2018/HĐ/OIC-SEAREE ký ngày 07/02/2018</v>
          </cell>
        </row>
      </sheetData>
      <sheetData sheetId="3856">
        <row r="1">
          <cell r="A1" t="str">
            <v>GIÁ TRỊ PHỤ LỤC 13 - HĐ 37/2018/HĐ/OIC-SEAREE ký ngày 07/02/2018</v>
          </cell>
        </row>
      </sheetData>
      <sheetData sheetId="3857">
        <row r="1">
          <cell r="A1" t="str">
            <v>GIÁ TRỊ PHỤ LỤC 13 - HĐ 37/2018/HĐ/OIC-SEAREE ký ngày 07/02/2018</v>
          </cell>
        </row>
      </sheetData>
      <sheetData sheetId="3858">
        <row r="1">
          <cell r="A1" t="str">
            <v>GIÁ TRỊ PHỤ LỤC 13 - HĐ 37/2018/HĐ/OIC-SEAREE ký ngày 07/02/2018</v>
          </cell>
        </row>
      </sheetData>
      <sheetData sheetId="3859">
        <row r="1">
          <cell r="A1" t="str">
            <v>GIÁ TRỊ PHỤ LỤC 13 - HĐ 37/2018/HĐ/OIC-SEAREE ký ngày 07/02/2018</v>
          </cell>
        </row>
      </sheetData>
      <sheetData sheetId="3860">
        <row r="1">
          <cell r="A1" t="str">
            <v>GIÁ TRỊ PHỤ LỤC 13 - HĐ 37/2018/HĐ/OIC-SEAREE ký ngày 07/02/2018</v>
          </cell>
        </row>
      </sheetData>
      <sheetData sheetId="3861">
        <row r="1">
          <cell r="A1" t="str">
            <v>GIÁ TRỊ PHỤ LỤC 13 - HĐ 37/2018/HĐ/OIC-SEAREE ký ngày 07/02/2018</v>
          </cell>
        </row>
      </sheetData>
      <sheetData sheetId="3862">
        <row r="1">
          <cell r="A1" t="str">
            <v>GIÁ TRỊ PHỤ LỤC 13 - HĐ 37/2018/HĐ/OIC-SEAREE ký ngày 07/02/2018</v>
          </cell>
        </row>
      </sheetData>
      <sheetData sheetId="3863">
        <row r="1">
          <cell r="A1" t="str">
            <v>GIÁ TRỊ PHỤ LỤC 13 - HĐ 37/2018/HĐ/OIC-SEAREE ký ngày 07/02/2018</v>
          </cell>
        </row>
      </sheetData>
      <sheetData sheetId="3864">
        <row r="1">
          <cell r="A1" t="str">
            <v>GIÁ TRỊ PHỤ LỤC 13 - HĐ 37/2018/HĐ/OIC-SEAREE ký ngày 07/02/2018</v>
          </cell>
        </row>
      </sheetData>
      <sheetData sheetId="3865">
        <row r="1">
          <cell r="A1" t="str">
            <v>Linksshape LTD</v>
          </cell>
        </row>
      </sheetData>
      <sheetData sheetId="3866">
        <row r="1">
          <cell r="A1" t="str">
            <v>GIÁ TRỊ PHỤ LỤC 13 - HĐ 37/2018/HĐ/OIC-SEAREE ký ngày 07/02/2018</v>
          </cell>
        </row>
      </sheetData>
      <sheetData sheetId="3867">
        <row r="1">
          <cell r="A1" t="str">
            <v>GIÁ TRỊ PHỤ LỤC 13 - HĐ 37/2018/HĐ/OIC-SEAREE ký ngày 07/02/2018</v>
          </cell>
        </row>
      </sheetData>
      <sheetData sheetId="3868">
        <row r="1">
          <cell r="A1" t="str">
            <v>GIÁ TRỊ PHỤ LỤC 13 - HĐ 37/2018/HĐ/OIC-SEAREE ký ngày 07/02/2018</v>
          </cell>
        </row>
      </sheetData>
      <sheetData sheetId="3869">
        <row r="1">
          <cell r="A1" t="str">
            <v>GIÁ TRỊ PHỤ LỤC 13 - HĐ 37/2018/HĐ/OIC-SEAREE ký ngày 07/02/2018</v>
          </cell>
        </row>
      </sheetData>
      <sheetData sheetId="3870">
        <row r="1">
          <cell r="A1" t="str">
            <v>GIÁ TRỊ PHỤ LỤC 13 - HĐ 37/2018/HĐ/OIC-SEAREE ký ngày 07/02/2018</v>
          </cell>
        </row>
      </sheetData>
      <sheetData sheetId="3871">
        <row r="1">
          <cell r="A1" t="str">
            <v>GIÁ TRỊ PHỤ LỤC 13 - HĐ 37/2018/HĐ/OIC-SEAREE ký ngày 07/02/2018</v>
          </cell>
        </row>
      </sheetData>
      <sheetData sheetId="3872">
        <row r="1">
          <cell r="A1" t="str">
            <v>GIÁ TRỊ PHỤ LỤC 13 - HĐ 37/2018/HĐ/OIC-SEAREE ký ngày 07/02/2018</v>
          </cell>
        </row>
      </sheetData>
      <sheetData sheetId="3873">
        <row r="1">
          <cell r="A1" t="str">
            <v>GIÁ TRỊ PHỤ LỤC 13 - HĐ 37/2018/HĐ/OIC-SEAREE ký ngày 07/02/2018</v>
          </cell>
        </row>
      </sheetData>
      <sheetData sheetId="3874">
        <row r="1">
          <cell r="A1" t="str">
            <v>GIÁ TRỊ PHỤ LỤC 13 - HĐ 37/2018/HĐ/OIC-SEAREE ký ngày 07/02/2018</v>
          </cell>
        </row>
      </sheetData>
      <sheetData sheetId="3875">
        <row r="1">
          <cell r="A1" t="str">
            <v>GIÁ TRỊ PHỤ LỤC 13 - HĐ 37/2018/HĐ/OIC-SEAREE ký ngày 07/02/2018</v>
          </cell>
        </row>
      </sheetData>
      <sheetData sheetId="3876">
        <row r="1">
          <cell r="A1" t="str">
            <v>GIÁ TRỊ PHỤ LỤC 13 - HĐ 37/2018/HĐ/OIC-SEAREE ký ngày 07/02/2018</v>
          </cell>
        </row>
      </sheetData>
      <sheetData sheetId="3877">
        <row r="1">
          <cell r="A1" t="str">
            <v>GIÁ TRỊ PHỤ LỤC 13 - HĐ 37/2018/HĐ/OIC-SEAREE ký ngày 07/02/2018</v>
          </cell>
        </row>
      </sheetData>
      <sheetData sheetId="3878">
        <row r="1">
          <cell r="A1" t="str">
            <v>GIÁ TRỊ PHỤ LỤC 13 - HĐ 37/2018/HĐ/OIC-SEAREE ký ngày 07/02/2018</v>
          </cell>
        </row>
      </sheetData>
      <sheetData sheetId="3879">
        <row r="1">
          <cell r="A1" t="str">
            <v>GIÁ TRỊ PHỤ LỤC 13 - HĐ 37/2018/HĐ/OIC-SEAREE ký ngày 07/02/2018</v>
          </cell>
        </row>
      </sheetData>
      <sheetData sheetId="3880">
        <row r="1">
          <cell r="A1" t="str">
            <v>GIÁ TRỊ PHỤ LỤC 13 - HĐ 37/2018/HĐ/OIC-SEAREE ký ngày 07/02/2018</v>
          </cell>
        </row>
      </sheetData>
      <sheetData sheetId="3881">
        <row r="1">
          <cell r="A1" t="str">
            <v>GIÁ TRỊ PHỤ LỤC 13 - HĐ 37/2018/HĐ/OIC-SEAREE ký ngày 07/02/2018</v>
          </cell>
        </row>
      </sheetData>
      <sheetData sheetId="3882">
        <row r="1">
          <cell r="A1" t="str">
            <v>GIÁ TRỊ PHỤ LỤC 13 - HĐ 37/2018/HĐ/OIC-SEAREE ký ngày 07/02/2018</v>
          </cell>
        </row>
      </sheetData>
      <sheetData sheetId="3883">
        <row r="1">
          <cell r="A1" t="str">
            <v>GIÁ TRỊ PHỤ LỤC 13 - HĐ 37/2018/HĐ/OIC-SEAREE ký ngày 07/02/2018</v>
          </cell>
        </row>
      </sheetData>
      <sheetData sheetId="3884">
        <row r="1">
          <cell r="A1" t="str">
            <v>GIÁ TRỊ PHỤ LỤC 13 - HĐ 37/2018/HĐ/OIC-SEAREE ký ngày 07/02/2018</v>
          </cell>
        </row>
      </sheetData>
      <sheetData sheetId="3885">
        <row r="1">
          <cell r="A1" t="str">
            <v>GIÁ TRỊ PHỤ LỤC 13 - HĐ 37/2018/HĐ/OIC-SEAREE ký ngày 07/02/2018</v>
          </cell>
        </row>
      </sheetData>
      <sheetData sheetId="3886">
        <row r="1">
          <cell r="A1" t="str">
            <v>GIÁ TRỊ PHỤ LỤC 13 - HĐ 37/2018/HĐ/OIC-SEAREE ký ngày 07/02/2018</v>
          </cell>
        </row>
      </sheetData>
      <sheetData sheetId="3887">
        <row r="1">
          <cell r="A1" t="str">
            <v>GIÁ TRỊ PHỤ LỤC 13 - HĐ 37/2018/HĐ/OIC-SEAREE ký ngày 07/02/2018</v>
          </cell>
        </row>
      </sheetData>
      <sheetData sheetId="3888">
        <row r="1">
          <cell r="A1" t="str">
            <v>GIÁ TRỊ PHỤ LỤC 13 - HĐ 37/2018/HĐ/OIC-SEAREE ký ngày 07/02/2018</v>
          </cell>
        </row>
      </sheetData>
      <sheetData sheetId="3889">
        <row r="1">
          <cell r="A1" t="str">
            <v>GIÁ TRỊ PHỤ LỤC 13 - HĐ 37/2018/HĐ/OIC-SEAREE ký ngày 07/02/2018</v>
          </cell>
        </row>
      </sheetData>
      <sheetData sheetId="3890">
        <row r="1">
          <cell r="A1" t="str">
            <v>GIÁ TRỊ PHỤ LỤC 13 - HĐ 37/2018/HĐ/OIC-SEAREE ký ngày 07/02/2018</v>
          </cell>
        </row>
      </sheetData>
      <sheetData sheetId="3891">
        <row r="1">
          <cell r="A1" t="str">
            <v>GIÁ TRỊ PHỤ LỤC 13 - HĐ 37/2018/HĐ/OIC-SEAREE ký ngày 07/02/2018</v>
          </cell>
        </row>
      </sheetData>
      <sheetData sheetId="3892">
        <row r="1">
          <cell r="A1" t="str">
            <v>GIÁ TRỊ PHỤ LỤC 13 - HĐ 37/2018/HĐ/OIC-SEAREE ký ngày 07/02/2018</v>
          </cell>
        </row>
      </sheetData>
      <sheetData sheetId="3893">
        <row r="1">
          <cell r="A1" t="str">
            <v>GIÁ TRỊ PHỤ LỤC 13 - HĐ 37/2018/HĐ/OIC-SEAREE ký ngày 07/02/2018</v>
          </cell>
        </row>
      </sheetData>
      <sheetData sheetId="3894">
        <row r="1">
          <cell r="A1" t="str">
            <v>GIÁ TRỊ PHỤ LỤC 13 - HĐ 37/2018/HĐ/OIC-SEAREE ký ngày 07/02/2018</v>
          </cell>
        </row>
      </sheetData>
      <sheetData sheetId="3895">
        <row r="1">
          <cell r="A1" t="str">
            <v>GIÁ TRỊ PHỤ LỤC 13 - HĐ 37/2018/HĐ/OIC-SEAREE ký ngày 07/02/2018</v>
          </cell>
        </row>
      </sheetData>
      <sheetData sheetId="3896">
        <row r="1">
          <cell r="A1" t="str">
            <v>GIÁ TRỊ PHỤ LỤC 13 - HĐ 37/2018/HĐ/OIC-SEAREE ký ngày 07/02/2018</v>
          </cell>
        </row>
      </sheetData>
      <sheetData sheetId="3897">
        <row r="1">
          <cell r="A1" t="str">
            <v>GIÁ TRỊ PHỤ LỤC 13 - HĐ 37/2018/HĐ/OIC-SEAREE ký ngày 07/02/2018</v>
          </cell>
        </row>
      </sheetData>
      <sheetData sheetId="3898">
        <row r="1">
          <cell r="A1" t="str">
            <v>GIÁ TRỊ PHỤ LỤC 13 - HĐ 37/2018/HĐ/OIC-SEAREE ký ngày 07/02/2018</v>
          </cell>
        </row>
      </sheetData>
      <sheetData sheetId="3899">
        <row r="1">
          <cell r="A1" t="str">
            <v>GIÁ TRỊ PHỤ LỤC 13 - HĐ 37/2018/HĐ/OIC-SEAREE ký ngày 07/02/2018</v>
          </cell>
        </row>
      </sheetData>
      <sheetData sheetId="3900">
        <row r="1">
          <cell r="A1" t="str">
            <v>GIÁ TRỊ PHỤ LỤC 13 - HĐ 37/2018/HĐ/OIC-SEAREE ký ngày 07/02/2018</v>
          </cell>
        </row>
      </sheetData>
      <sheetData sheetId="3901">
        <row r="1">
          <cell r="A1" t="str">
            <v>GIÁ TRỊ PHỤ LỤC 13 - HĐ 37/2018/HĐ/OIC-SEAREE ký ngày 07/02/2018</v>
          </cell>
        </row>
      </sheetData>
      <sheetData sheetId="3902">
        <row r="1">
          <cell r="A1" t="str">
            <v>GIÁ TRỊ PHỤ LỤC 13 - HĐ 37/2018/HĐ/OIC-SEAREE ký ngày 07/02/2018</v>
          </cell>
        </row>
      </sheetData>
      <sheetData sheetId="3903">
        <row r="1">
          <cell r="A1" t="str">
            <v>GIÁ TRỊ PHỤ LỤC 13 - HĐ 37/2018/HĐ/OIC-SEAREE ký ngày 07/02/2018</v>
          </cell>
        </row>
      </sheetData>
      <sheetData sheetId="3904">
        <row r="1">
          <cell r="A1" t="str">
            <v>GIÁ TRỊ PHỤ LỤC 13 - HĐ 37/2018/HĐ/OIC-SEAREE ký ngày 07/02/2018</v>
          </cell>
        </row>
      </sheetData>
      <sheetData sheetId="3905">
        <row r="1">
          <cell r="A1" t="str">
            <v>GIÁ TRỊ PHỤ LỤC 13 - HĐ 37/2018/HĐ/OIC-SEAREE ký ngày 07/02/2018</v>
          </cell>
        </row>
      </sheetData>
      <sheetData sheetId="3906">
        <row r="1">
          <cell r="A1" t="str">
            <v>GIÁ TRỊ PHỤ LỤC 13 - HĐ 37/2018/HĐ/OIC-SEAREE ký ngày 07/02/2018</v>
          </cell>
        </row>
      </sheetData>
      <sheetData sheetId="3907">
        <row r="1">
          <cell r="A1" t="str">
            <v>GIÁ TRỊ PHỤ LỤC 13 - HĐ 37/2018/HĐ/OIC-SEAREE ký ngày 07/02/2018</v>
          </cell>
        </row>
      </sheetData>
      <sheetData sheetId="3908">
        <row r="1">
          <cell r="A1" t="str">
            <v>GIÁ TRỊ PHỤ LỤC 13 - HĐ 37/2018/HĐ/OIC-SEAREE ký ngày 07/02/2018</v>
          </cell>
        </row>
      </sheetData>
      <sheetData sheetId="3909">
        <row r="1">
          <cell r="A1" t="str">
            <v>GIÁ TRỊ PHỤ LỤC 13 - HĐ 37/2018/HĐ/OIC-SEAREE ký ngày 07/02/2018</v>
          </cell>
        </row>
      </sheetData>
      <sheetData sheetId="3910">
        <row r="1">
          <cell r="A1" t="str">
            <v>GIÁ TRỊ PHỤ LỤC 13 - HĐ 37/2018/HĐ/OIC-SEAREE ký ngày 07/02/2018</v>
          </cell>
        </row>
      </sheetData>
      <sheetData sheetId="3911">
        <row r="1">
          <cell r="A1" t="str">
            <v>GIÁ TRỊ PHỤ LỤC 13 - HĐ 37/2018/HĐ/OIC-SEAREE ký ngày 07/02/2018</v>
          </cell>
        </row>
      </sheetData>
      <sheetData sheetId="3912">
        <row r="1">
          <cell r="A1" t="str">
            <v>GIÁ TRỊ PHỤ LỤC 13 - HĐ 37/2018/HĐ/OIC-SEAREE ký ngày 07/02/2018</v>
          </cell>
        </row>
      </sheetData>
      <sheetData sheetId="3913">
        <row r="1">
          <cell r="A1" t="str">
            <v>GIÁ TRỊ PHỤ LỤC 13 - HĐ 37/2018/HĐ/OIC-SEAREE ký ngày 07/02/2018</v>
          </cell>
        </row>
      </sheetData>
      <sheetData sheetId="3914">
        <row r="1">
          <cell r="A1" t="str">
            <v>GIÁ TRỊ PHỤ LỤC 13 - HĐ 37/2018/HĐ/OIC-SEAREE ký ngày 07/02/2018</v>
          </cell>
        </row>
      </sheetData>
      <sheetData sheetId="3915">
        <row r="1">
          <cell r="A1" t="str">
            <v>GIÁ TRỊ PHỤ LỤC 13 - HĐ 37/2018/HĐ/OIC-SEAREE ký ngày 07/02/2018</v>
          </cell>
        </row>
      </sheetData>
      <sheetData sheetId="3916">
        <row r="1">
          <cell r="A1" t="str">
            <v>GIÁ TRỊ PHỤ LỤC 13 - HĐ 37/2018/HĐ/OIC-SEAREE ký ngày 07/02/2018</v>
          </cell>
        </row>
      </sheetData>
      <sheetData sheetId="3917">
        <row r="1">
          <cell r="A1" t="str">
            <v>GIÁ TRỊ PHỤ LỤC 13 - HĐ 37/2018/HĐ/OIC-SEAREE ký ngày 07/02/2018</v>
          </cell>
        </row>
      </sheetData>
      <sheetData sheetId="3918">
        <row r="1">
          <cell r="A1" t="str">
            <v>GIÁ TRỊ PHỤ LỤC 13 - HĐ 37/2018/HĐ/OIC-SEAREE ký ngày 07/02/2018</v>
          </cell>
        </row>
      </sheetData>
      <sheetData sheetId="3919">
        <row r="1">
          <cell r="A1" t="str">
            <v>GIÁ TRỊ PHỤ LỤC 13 - HĐ 37/2018/HĐ/OIC-SEAREE ký ngày 07/02/2018</v>
          </cell>
        </row>
      </sheetData>
      <sheetData sheetId="3920">
        <row r="1">
          <cell r="A1" t="str">
            <v>GIÁ TRỊ PHỤ LỤC 13 - HĐ 37/2018/HĐ/OIC-SEAREE ký ngày 07/02/2018</v>
          </cell>
        </row>
      </sheetData>
      <sheetData sheetId="3921">
        <row r="1">
          <cell r="A1" t="str">
            <v>GIÁ TRỊ PHỤ LỤC 13 - HĐ 37/2018/HĐ/OIC-SEAREE ký ngày 07/02/2018</v>
          </cell>
        </row>
      </sheetData>
      <sheetData sheetId="3922">
        <row r="1">
          <cell r="A1" t="str">
            <v>GIÁ TRỊ PHỤ LỤC 13 - HĐ 37/2018/HĐ/OIC-SEAREE ký ngày 07/02/2018</v>
          </cell>
        </row>
      </sheetData>
      <sheetData sheetId="3923">
        <row r="1">
          <cell r="A1" t="str">
            <v>GIÁ TRỊ PHỤ LỤC 13 - HĐ 37/2018/HĐ/OIC-SEAREE ký ngày 07/02/2018</v>
          </cell>
        </row>
      </sheetData>
      <sheetData sheetId="3924">
        <row r="1">
          <cell r="A1" t="str">
            <v>GIÁ TRỊ PHỤ LỤC 13 - HĐ 37/2018/HĐ/OIC-SEAREE ký ngày 07/02/2018</v>
          </cell>
        </row>
      </sheetData>
      <sheetData sheetId="3925">
        <row r="1">
          <cell r="A1" t="str">
            <v>GIÁ TRỊ PHỤ LỤC 13 - HĐ 37/2018/HĐ/OIC-SEAREE ký ngày 07/02/2018</v>
          </cell>
        </row>
      </sheetData>
      <sheetData sheetId="3926">
        <row r="1">
          <cell r="A1" t="str">
            <v>GIÁ TRỊ PHỤ LỤC 13 - HĐ 37/2018/HĐ/OIC-SEAREE ký ngày 07/02/2018</v>
          </cell>
        </row>
      </sheetData>
      <sheetData sheetId="3927">
        <row r="1">
          <cell r="A1" t="str">
            <v>GIÁ TRỊ PHỤ LỤC 13 - HĐ 37/2018/HĐ/OIC-SEAREE ký ngày 07/02/2018</v>
          </cell>
        </row>
      </sheetData>
      <sheetData sheetId="3928">
        <row r="1">
          <cell r="A1" t="str">
            <v>GIÁ TRỊ PHỤ LỤC 13 - HĐ 37/2018/HĐ/OIC-SEAREE ký ngày 07/02/2018</v>
          </cell>
        </row>
      </sheetData>
      <sheetData sheetId="3929">
        <row r="1">
          <cell r="A1" t="str">
            <v>GIÁ TRỊ PHỤ LỤC 13 - HĐ 37/2018/HĐ/OIC-SEAREE ký ngày 07/02/2018</v>
          </cell>
        </row>
      </sheetData>
      <sheetData sheetId="3930">
        <row r="1">
          <cell r="A1" t="str">
            <v>GIÁ TRỊ PHỤ LỤC 13 - HĐ 37/2018/HĐ/OIC-SEAREE ký ngày 07/02/2018</v>
          </cell>
        </row>
      </sheetData>
      <sheetData sheetId="3931">
        <row r="1">
          <cell r="A1" t="str">
            <v>GIÁ TRỊ PHỤ LỤC 13 - HĐ 37/2018/HĐ/OIC-SEAREE ký ngày 07/02/2018</v>
          </cell>
        </row>
      </sheetData>
      <sheetData sheetId="3932">
        <row r="1">
          <cell r="A1" t="str">
            <v>GIÁ TRỊ PHỤ LỤC 13 - HĐ 37/2018/HĐ/OIC-SEAREE ký ngày 07/02/2018</v>
          </cell>
        </row>
      </sheetData>
      <sheetData sheetId="3933">
        <row r="1">
          <cell r="A1" t="str">
            <v>GIÁ TRỊ PHỤ LỤC 13 - HĐ 37/2018/HĐ/OIC-SEAREE ký ngày 07/02/2018</v>
          </cell>
        </row>
      </sheetData>
      <sheetData sheetId="3934">
        <row r="1">
          <cell r="A1" t="str">
            <v>GIÁ TRỊ PHỤ LỤC 13 - HĐ 37/2018/HĐ/OIC-SEAREE ký ngày 07/02/2018</v>
          </cell>
        </row>
      </sheetData>
      <sheetData sheetId="3935">
        <row r="1">
          <cell r="A1" t="str">
            <v>GIÁ TRỊ PHỤ LỤC 13 - HĐ 37/2018/HĐ/OIC-SEAREE ký ngày 07/02/2018</v>
          </cell>
        </row>
      </sheetData>
      <sheetData sheetId="3936">
        <row r="1">
          <cell r="A1" t="str">
            <v>GIÁ TRỊ PHỤ LỤC 13 - HĐ 37/2018/HĐ/OIC-SEAREE ký ngày 07/02/2018</v>
          </cell>
        </row>
      </sheetData>
      <sheetData sheetId="3937">
        <row r="1">
          <cell r="A1" t="str">
            <v>GIÁ TRỊ PHỤ LỤC 13 - HĐ 37/2018/HĐ/OIC-SEAREE ký ngày 07/02/2018</v>
          </cell>
        </row>
      </sheetData>
      <sheetData sheetId="3938">
        <row r="1">
          <cell r="A1" t="str">
            <v>GIÁ TRỊ PHỤ LỤC 13 - HĐ 37/2018/HĐ/OIC-SEAREE ký ngày 07/02/2018</v>
          </cell>
        </row>
      </sheetData>
      <sheetData sheetId="3939">
        <row r="1">
          <cell r="A1" t="str">
            <v>GIÁ TRỊ PHỤ LỤC 13 - HĐ 37/2018/HĐ/OIC-SEAREE ký ngày 07/02/2018</v>
          </cell>
        </row>
      </sheetData>
      <sheetData sheetId="3940">
        <row r="1">
          <cell r="A1" t="str">
            <v>GIÁ TRỊ PHỤ LỤC 13 - HĐ 37/2018/HĐ/OIC-SEAREE ký ngày 07/02/2018</v>
          </cell>
        </row>
      </sheetData>
      <sheetData sheetId="3941">
        <row r="1">
          <cell r="A1" t="str">
            <v>GIÁ TRỊ PHỤ LỤC 13 - HĐ 37/2018/HĐ/OIC-SEAREE ký ngày 07/02/2018</v>
          </cell>
        </row>
      </sheetData>
      <sheetData sheetId="3942">
        <row r="1">
          <cell r="A1" t="str">
            <v>GIÁ TRỊ PHỤ LỤC 13 - HĐ 37/2018/HĐ/OIC-SEAREE ký ngày 07/02/2018</v>
          </cell>
        </row>
      </sheetData>
      <sheetData sheetId="3943">
        <row r="1">
          <cell r="A1" t="str">
            <v>Linksshape LTD</v>
          </cell>
        </row>
      </sheetData>
      <sheetData sheetId="3944">
        <row r="1">
          <cell r="A1" t="str">
            <v>GIÁ TRỊ PHỤ LỤC 13 - HĐ 37/2018/HĐ/OIC-SEAREE ký ngày 07/02/2018</v>
          </cell>
        </row>
      </sheetData>
      <sheetData sheetId="3945">
        <row r="1">
          <cell r="A1" t="str">
            <v>GIÁ TRỊ PHỤ LỤC 13 - HĐ 37/2018/HĐ/OIC-SEAREE ký ngày 07/02/2018</v>
          </cell>
        </row>
      </sheetData>
      <sheetData sheetId="3946">
        <row r="1">
          <cell r="A1" t="str">
            <v>GIÁ TRỊ PHỤ LỤC 13 - HĐ 37/2018/HĐ/OIC-SEAREE ký ngày 07/02/2018</v>
          </cell>
        </row>
      </sheetData>
      <sheetData sheetId="3947">
        <row r="1">
          <cell r="A1" t="str">
            <v>GIÁ TRỊ PHỤ LỤC 13 - HĐ 37/2018/HĐ/OIC-SEAREE ký ngày 07/02/2018</v>
          </cell>
        </row>
      </sheetData>
      <sheetData sheetId="3948">
        <row r="1">
          <cell r="A1" t="str">
            <v>GIÁ TRỊ PHỤ LỤC 13 - HĐ 37/2018/HĐ/OIC-SEAREE ký ngày 07/02/2018</v>
          </cell>
        </row>
      </sheetData>
      <sheetData sheetId="3949">
        <row r="1">
          <cell r="A1" t="str">
            <v>GIÁ TRỊ PHỤ LỤC 13 - HĐ 37/2018/HĐ/OIC-SEAREE ký ngày 07/02/2018</v>
          </cell>
        </row>
      </sheetData>
      <sheetData sheetId="3950">
        <row r="1">
          <cell r="A1" t="str">
            <v>GIÁ TRỊ PHỤ LỤC 13 - HĐ 37/2018/HĐ/OIC-SEAREE ký ngày 07/02/2018</v>
          </cell>
        </row>
      </sheetData>
      <sheetData sheetId="3951">
        <row r="1">
          <cell r="A1" t="str">
            <v>GIÁ TRỊ PHỤ LỤC 13 - HĐ 37/2018/HĐ/OIC-SEAREE ký ngày 07/02/2018</v>
          </cell>
        </row>
      </sheetData>
      <sheetData sheetId="3952">
        <row r="1">
          <cell r="A1" t="str">
            <v>GIÁ TRỊ PHỤ LỤC 13 - HĐ 37/2018/HĐ/OIC-SEAREE ký ngày 07/02/2018</v>
          </cell>
        </row>
      </sheetData>
      <sheetData sheetId="3953">
        <row r="1">
          <cell r="A1" t="str">
            <v>GIÁ TRỊ PHỤ LỤC 13 - HĐ 37/2018/HĐ/OIC-SEAREE ký ngày 07/02/2018</v>
          </cell>
        </row>
      </sheetData>
      <sheetData sheetId="3954">
        <row r="1">
          <cell r="A1" t="str">
            <v>GIÁ TRỊ PHỤ LỤC 13 - HĐ 37/2018/HĐ/OIC-SEAREE ký ngày 07/02/2018</v>
          </cell>
        </row>
      </sheetData>
      <sheetData sheetId="3955">
        <row r="1">
          <cell r="A1" t="str">
            <v>GIÁ TRỊ PHỤ LỤC 13 - HĐ 37/2018/HĐ/OIC-SEAREE ký ngày 07/02/2018</v>
          </cell>
        </row>
      </sheetData>
      <sheetData sheetId="3956">
        <row r="1">
          <cell r="A1" t="str">
            <v>GIÁ TRỊ PHỤ LỤC 13 - HĐ 37/2018/HĐ/OIC-SEAREE ký ngày 07/02/2018</v>
          </cell>
        </row>
      </sheetData>
      <sheetData sheetId="3957">
        <row r="1">
          <cell r="A1" t="str">
            <v>GIÁ TRỊ PHỤ LỤC 13 - HĐ 37/2018/HĐ/OIC-SEAREE ký ngày 07/02/2018</v>
          </cell>
        </row>
      </sheetData>
      <sheetData sheetId="3958">
        <row r="1">
          <cell r="A1" t="str">
            <v>GIÁ TRỊ PHỤ LỤC 13 - HĐ 37/2018/HĐ/OIC-SEAREE ký ngày 07/02/2018</v>
          </cell>
        </row>
      </sheetData>
      <sheetData sheetId="3959">
        <row r="1">
          <cell r="A1" t="str">
            <v>GIÁ TRỊ PHỤ LỤC 13 - HĐ 37/2018/HĐ/OIC-SEAREE ký ngày 07/02/2018</v>
          </cell>
        </row>
      </sheetData>
      <sheetData sheetId="3960">
        <row r="1">
          <cell r="A1" t="str">
            <v>GIÁ TRỊ PHỤ LỤC 13 - HĐ 37/2018/HĐ/OIC-SEAREE ký ngày 07/02/2018</v>
          </cell>
        </row>
      </sheetData>
      <sheetData sheetId="3961">
        <row r="1">
          <cell r="A1" t="str">
            <v>GIÁ TRỊ PHỤ LỤC 13 - HĐ 37/2018/HĐ/OIC-SEAREE ký ngày 07/02/2018</v>
          </cell>
        </row>
      </sheetData>
      <sheetData sheetId="3962">
        <row r="1">
          <cell r="A1" t="str">
            <v>GIÁ TRỊ PHỤ LỤC 13 - HĐ 37/2018/HĐ/OIC-SEAREE ký ngày 07/02/2018</v>
          </cell>
        </row>
      </sheetData>
      <sheetData sheetId="3963">
        <row r="1">
          <cell r="A1" t="str">
            <v>GIÁ TRỊ PHỤ LỤC 13 - HĐ 37/2018/HĐ/OIC-SEAREE ký ngày 07/02/2018</v>
          </cell>
        </row>
      </sheetData>
      <sheetData sheetId="3964">
        <row r="1">
          <cell r="A1" t="str">
            <v>GIÁ TRỊ PHỤ LỤC 13 - HĐ 37/2018/HĐ/OIC-SEAREE ký ngày 07/02/2018</v>
          </cell>
        </row>
      </sheetData>
      <sheetData sheetId="3965">
        <row r="1">
          <cell r="A1" t="str">
            <v>GIÁ TRỊ PHỤ LỤC 13 - HĐ 37/2018/HĐ/OIC-SEAREE ký ngày 07/02/2018</v>
          </cell>
        </row>
      </sheetData>
      <sheetData sheetId="3966">
        <row r="1">
          <cell r="A1" t="str">
            <v>GIÁ TRỊ PHỤ LỤC 13 - HĐ 37/2018/HĐ/OIC-SEAREE ký ngày 07/02/2018</v>
          </cell>
        </row>
      </sheetData>
      <sheetData sheetId="3967">
        <row r="1">
          <cell r="A1" t="str">
            <v>GIÁ TRỊ PHỤ LỤC 13 - HĐ 37/2018/HĐ/OIC-SEAREE ký ngày 07/02/2018</v>
          </cell>
        </row>
      </sheetData>
      <sheetData sheetId="3968">
        <row r="1">
          <cell r="A1" t="str">
            <v>GIÁ TRỊ PHỤ LỤC 13 - HĐ 37/2018/HĐ/OIC-SEAREE ký ngày 07/02/2018</v>
          </cell>
        </row>
      </sheetData>
      <sheetData sheetId="3969">
        <row r="1">
          <cell r="A1" t="str">
            <v>GIÁ TRỊ PHỤ LỤC 13 - HĐ 37/2018/HĐ/OIC-SEAREE ký ngày 07/02/2018</v>
          </cell>
        </row>
      </sheetData>
      <sheetData sheetId="3970">
        <row r="1">
          <cell r="A1" t="str">
            <v>GIÁ TRỊ PHỤ LỤC 13 - HĐ 37/2018/HĐ/OIC-SEAREE ký ngày 07/02/2018</v>
          </cell>
        </row>
      </sheetData>
      <sheetData sheetId="3971">
        <row r="1">
          <cell r="A1" t="str">
            <v>GIÁ TRỊ PHỤ LỤC 13 - HĐ 37/2018/HĐ/OIC-SEAREE ký ngày 07/02/2018</v>
          </cell>
        </row>
      </sheetData>
      <sheetData sheetId="3972">
        <row r="1">
          <cell r="A1" t="str">
            <v>GIÁ TRỊ PHỤ LỤC 13 - HĐ 37/2018/HĐ/OIC-SEAREE ký ngày 07/02/2018</v>
          </cell>
        </row>
      </sheetData>
      <sheetData sheetId="3973">
        <row r="1">
          <cell r="A1" t="str">
            <v>GIÁ TRỊ PHỤ LỤC 13 - HĐ 37/2018/HĐ/OIC-SEAREE ký ngày 07/02/2018</v>
          </cell>
        </row>
      </sheetData>
      <sheetData sheetId="3974">
        <row r="1">
          <cell r="A1" t="str">
            <v>GIÁ TRỊ PHỤ LỤC 13 - HĐ 37/2018/HĐ/OIC-SEAREE ký ngày 07/02/2018</v>
          </cell>
        </row>
      </sheetData>
      <sheetData sheetId="3975">
        <row r="1">
          <cell r="A1" t="str">
            <v>GIÁ TRỊ PHỤ LỤC 13 - HĐ 37/2018/HĐ/OIC-SEAREE ký ngày 07/02/2018</v>
          </cell>
        </row>
      </sheetData>
      <sheetData sheetId="3976">
        <row r="1">
          <cell r="A1" t="str">
            <v>GIÁ TRỊ PHỤ LỤC 13 - HĐ 37/2018/HĐ/OIC-SEAREE ký ngày 07/02/2018</v>
          </cell>
        </row>
      </sheetData>
      <sheetData sheetId="3977">
        <row r="1">
          <cell r="A1" t="str">
            <v>GIÁ TRỊ PHỤ LỤC 13 - HĐ 37/2018/HĐ/OIC-SEAREE ký ngày 07/02/2018</v>
          </cell>
        </row>
      </sheetData>
      <sheetData sheetId="3978">
        <row r="1">
          <cell r="A1" t="str">
            <v>GIÁ TRỊ PHỤ LỤC 13 - HĐ 37/2018/HĐ/OIC-SEAREE ký ngày 07/02/2018</v>
          </cell>
        </row>
      </sheetData>
      <sheetData sheetId="3979">
        <row r="1">
          <cell r="A1" t="str">
            <v>GIÁ TRỊ PHỤ LỤC 13 - HĐ 37/2018/HĐ/OIC-SEAREE ký ngày 07/02/2018</v>
          </cell>
        </row>
      </sheetData>
      <sheetData sheetId="3980">
        <row r="1">
          <cell r="A1" t="str">
            <v>GIÁ TRỊ PHỤ LỤC 13 - HĐ 37/2018/HĐ/OIC-SEAREE ký ngày 07/02/2018</v>
          </cell>
        </row>
      </sheetData>
      <sheetData sheetId="3981">
        <row r="1">
          <cell r="A1" t="str">
            <v>GIÁ TRỊ PHỤ LỤC 13 - HĐ 37/2018/HĐ/OIC-SEAREE ký ngày 07/02/2018</v>
          </cell>
        </row>
      </sheetData>
      <sheetData sheetId="3982">
        <row r="1">
          <cell r="A1" t="str">
            <v>GIÁ TRỊ PHỤ LỤC 13 - HĐ 37/2018/HĐ/OIC-SEAREE ký ngày 07/02/2018</v>
          </cell>
        </row>
      </sheetData>
      <sheetData sheetId="3983">
        <row r="1">
          <cell r="A1" t="str">
            <v>GIÁ TRỊ PHỤ LỤC 13 - HĐ 37/2018/HĐ/OIC-SEAREE ký ngày 07/02/2018</v>
          </cell>
        </row>
      </sheetData>
      <sheetData sheetId="3984">
        <row r="1">
          <cell r="A1" t="str">
            <v>GIÁ TRỊ PHỤ LỤC 13 - HĐ 37/2018/HĐ/OIC-SEAREE ký ngày 07/02/2018</v>
          </cell>
        </row>
      </sheetData>
      <sheetData sheetId="3985">
        <row r="1">
          <cell r="A1" t="str">
            <v>GIÁ TRỊ PHỤ LỤC 13 - HĐ 37/2018/HĐ/OIC-SEAREE ký ngày 07/02/2018</v>
          </cell>
        </row>
      </sheetData>
      <sheetData sheetId="3986">
        <row r="1">
          <cell r="A1" t="str">
            <v>GIÁ TRỊ PHỤ LỤC 13 - HĐ 37/2018/HĐ/OIC-SEAREE ký ngày 07/02/2018</v>
          </cell>
        </row>
      </sheetData>
      <sheetData sheetId="3987">
        <row r="1">
          <cell r="A1" t="str">
            <v>GIÁ TRỊ PHỤ LỤC 13 - HĐ 37/2018/HĐ/OIC-SEAREE ký ngày 07/02/2018</v>
          </cell>
        </row>
      </sheetData>
      <sheetData sheetId="3988">
        <row r="1">
          <cell r="A1" t="str">
            <v>GIÁ TRỊ PHỤ LỤC 13 - HĐ 37/2018/HĐ/OIC-SEAREE ký ngày 07/02/2018</v>
          </cell>
        </row>
      </sheetData>
      <sheetData sheetId="3989">
        <row r="1">
          <cell r="A1" t="str">
            <v>GIÁ TRỊ PHỤ LỤC 13 - HĐ 37/2018/HĐ/OIC-SEAREE ký ngày 07/02/2018</v>
          </cell>
        </row>
      </sheetData>
      <sheetData sheetId="3990">
        <row r="1">
          <cell r="A1" t="str">
            <v>GIÁ TRỊ PHỤ LỤC 13 - HĐ 37/2018/HĐ/OIC-SEAREE ký ngày 07/02/2018</v>
          </cell>
        </row>
      </sheetData>
      <sheetData sheetId="3991">
        <row r="1">
          <cell r="A1" t="str">
            <v>GIÁ TRỊ PHỤ LỤC 13 - HĐ 37/2018/HĐ/OIC-SEAREE ký ngày 07/02/2018</v>
          </cell>
        </row>
      </sheetData>
      <sheetData sheetId="3992">
        <row r="1">
          <cell r="A1" t="str">
            <v>GIÁ TRỊ PHỤ LỤC 13 - HĐ 37/2018/HĐ/OIC-SEAREE ký ngày 07/02/2018</v>
          </cell>
        </row>
      </sheetData>
      <sheetData sheetId="3993">
        <row r="1">
          <cell r="A1" t="str">
            <v>GIÁ TRỊ PHỤ LỤC 13 - HĐ 37/2018/HĐ/OIC-SEAREE ký ngày 07/02/2018</v>
          </cell>
        </row>
      </sheetData>
      <sheetData sheetId="3994">
        <row r="1">
          <cell r="A1" t="str">
            <v>GIÁ TRỊ PHỤ LỤC 13 - HĐ 37/2018/HĐ/OIC-SEAREE ký ngày 07/02/2018</v>
          </cell>
        </row>
      </sheetData>
      <sheetData sheetId="3995">
        <row r="1">
          <cell r="A1" t="str">
            <v>GIÁ TRỊ PHỤ LỤC 13 - HĐ 37/2018/HĐ/OIC-SEAREE ký ngày 07/02/2018</v>
          </cell>
        </row>
      </sheetData>
      <sheetData sheetId="3996">
        <row r="1">
          <cell r="A1" t="str">
            <v>GIÁ TRỊ PHỤ LỤC 13 - HĐ 37/2018/HĐ/OIC-SEAREE ký ngày 07/02/2018</v>
          </cell>
        </row>
      </sheetData>
      <sheetData sheetId="3997">
        <row r="1">
          <cell r="A1" t="str">
            <v>GIÁ TRỊ PHỤ LỤC 13 - HĐ 37/2018/HĐ/OIC-SEAREE ký ngày 07/02/2018</v>
          </cell>
        </row>
      </sheetData>
      <sheetData sheetId="3998">
        <row r="1">
          <cell r="A1" t="str">
            <v>GIÁ TRỊ PHỤ LỤC 13 - HĐ 37/2018/HĐ/OIC-SEAREE ký ngày 07/02/2018</v>
          </cell>
        </row>
      </sheetData>
      <sheetData sheetId="3999">
        <row r="1">
          <cell r="A1" t="str">
            <v>GIÁ TRỊ PHỤ LỤC 13 - HĐ 37/2018/HĐ/OIC-SEAREE ký ngày 07/02/2018</v>
          </cell>
        </row>
      </sheetData>
      <sheetData sheetId="4000">
        <row r="1">
          <cell r="A1" t="str">
            <v>GIÁ TRỊ PHỤ LỤC 13 - HĐ 37/2018/HĐ/OIC-SEAREE ký ngày 07/02/2018</v>
          </cell>
        </row>
      </sheetData>
      <sheetData sheetId="4001">
        <row r="1">
          <cell r="A1" t="str">
            <v>GIÁ TRỊ PHỤ LỤC 13 - HĐ 37/2018/HĐ/OIC-SEAREE ký ngày 07/02/2018</v>
          </cell>
        </row>
      </sheetData>
      <sheetData sheetId="4002">
        <row r="1">
          <cell r="A1" t="str">
            <v>GIÁ TRỊ PHỤ LỤC 13 - HĐ 37/2018/HĐ/OIC-SEAREE ký ngày 07/02/2018</v>
          </cell>
        </row>
      </sheetData>
      <sheetData sheetId="4003">
        <row r="1">
          <cell r="A1" t="str">
            <v>GIÁ TRỊ PHỤ LỤC 13 - HĐ 37/2018/HĐ/OIC-SEAREE ký ngày 07/02/2018</v>
          </cell>
        </row>
      </sheetData>
      <sheetData sheetId="4004">
        <row r="1">
          <cell r="A1" t="str">
            <v>GIÁ TRỊ PHỤ LỤC 13 - HĐ 37/2018/HĐ/OIC-SEAREE ký ngày 07/02/2018</v>
          </cell>
        </row>
      </sheetData>
      <sheetData sheetId="4005">
        <row r="1">
          <cell r="A1" t="str">
            <v>GIÁ TRỊ PHỤ LỤC 13 - HĐ 37/2018/HĐ/OIC-SEAREE ký ngày 07/02/2018</v>
          </cell>
        </row>
      </sheetData>
      <sheetData sheetId="4006">
        <row r="1">
          <cell r="A1" t="str">
            <v>GIÁ TRỊ PHỤ LỤC 13 - HĐ 37/2018/HĐ/OIC-SEAREE ký ngày 07/02/2018</v>
          </cell>
        </row>
      </sheetData>
      <sheetData sheetId="4007">
        <row r="1">
          <cell r="A1" t="str">
            <v>GIÁ TRỊ PHỤ LỤC 13 - HĐ 37/2018/HĐ/OIC-SEAREE ký ngày 07/02/2018</v>
          </cell>
        </row>
      </sheetData>
      <sheetData sheetId="4008">
        <row r="1">
          <cell r="A1" t="str">
            <v>GIÁ TRỊ PHỤ LỤC 13 - HĐ 37/2018/HĐ/OIC-SEAREE ký ngày 07/02/2018</v>
          </cell>
        </row>
      </sheetData>
      <sheetData sheetId="4009">
        <row r="1">
          <cell r="A1" t="str">
            <v>GIÁ TRỊ PHỤ LỤC 13 - HĐ 37/2018/HĐ/OIC-SEAREE ký ngày 07/02/2018</v>
          </cell>
        </row>
      </sheetData>
      <sheetData sheetId="4010">
        <row r="1">
          <cell r="A1" t="str">
            <v>GIÁ TRỊ PHỤ LỤC 13 - HĐ 37/2018/HĐ/OIC-SEAREE ký ngày 07/02/2018</v>
          </cell>
        </row>
      </sheetData>
      <sheetData sheetId="4011">
        <row r="1">
          <cell r="A1" t="str">
            <v>GIÁ TRỊ PHỤ LỤC 13 - HĐ 37/2018/HĐ/OIC-SEAREE ký ngày 07/02/2018</v>
          </cell>
        </row>
      </sheetData>
      <sheetData sheetId="4012">
        <row r="1">
          <cell r="A1" t="str">
            <v>GIÁ TRỊ PHỤ LỤC 13 - HĐ 37/2018/HĐ/OIC-SEAREE ký ngày 07/02/2018</v>
          </cell>
        </row>
      </sheetData>
      <sheetData sheetId="4013">
        <row r="1">
          <cell r="A1" t="str">
            <v>GIÁ TRỊ PHỤ LỤC 13 - HĐ 37/2018/HĐ/OIC-SEAREE ký ngày 07/02/2018</v>
          </cell>
        </row>
      </sheetData>
      <sheetData sheetId="4014">
        <row r="1">
          <cell r="A1" t="str">
            <v>GIÁ TRỊ PHỤ LỤC 13 - HĐ 37/2018/HĐ/OIC-SEAREE ký ngày 07/02/2018</v>
          </cell>
        </row>
      </sheetData>
      <sheetData sheetId="4015">
        <row r="1">
          <cell r="A1" t="str">
            <v>GIÁ TRỊ PHỤ LỤC 13 - HĐ 37/2018/HĐ/OIC-SEAREE ký ngày 07/02/2018</v>
          </cell>
        </row>
      </sheetData>
      <sheetData sheetId="4016">
        <row r="1">
          <cell r="A1" t="str">
            <v>GIÁ TRỊ PHỤ LỤC 13 - HĐ 37/2018/HĐ/OIC-SEAREE ký ngày 07/02/2018</v>
          </cell>
        </row>
      </sheetData>
      <sheetData sheetId="4017">
        <row r="1">
          <cell r="A1" t="str">
            <v>GIÁ TRỊ PHỤ LỤC 13 - HĐ 37/2018/HĐ/OIC-SEAREE ký ngày 07/02/2018</v>
          </cell>
        </row>
      </sheetData>
      <sheetData sheetId="4018">
        <row r="1">
          <cell r="A1" t="str">
            <v>GIÁ TRỊ PHỤ LỤC 13 - HĐ 37/2018/HĐ/OIC-SEAREE ký ngày 07/02/2018</v>
          </cell>
        </row>
      </sheetData>
      <sheetData sheetId="4019">
        <row r="1">
          <cell r="A1" t="str">
            <v>GIÁ TRỊ PHỤ LỤC 13 - HĐ 37/2018/HĐ/OIC-SEAREE ký ngày 07/02/2018</v>
          </cell>
        </row>
      </sheetData>
      <sheetData sheetId="4020">
        <row r="1">
          <cell r="A1" t="str">
            <v>GIÁ TRỊ PHỤ LỤC 13 - HĐ 37/2018/HĐ/OIC-SEAREE ký ngày 07/02/2018</v>
          </cell>
        </row>
      </sheetData>
      <sheetData sheetId="4021">
        <row r="1">
          <cell r="A1" t="str">
            <v>GIÁ TRỊ PHỤ LỤC 13 - HĐ 37/2018/HĐ/OIC-SEAREE ký ngày 07/02/2018</v>
          </cell>
        </row>
      </sheetData>
      <sheetData sheetId="4022">
        <row r="1">
          <cell r="A1" t="str">
            <v>GIÁ TRỊ PHỤ LỤC 13 - HĐ 37/2018/HĐ/OIC-SEAREE ký ngày 07/02/2018</v>
          </cell>
        </row>
      </sheetData>
      <sheetData sheetId="4023">
        <row r="1">
          <cell r="A1" t="str">
            <v>GIÁ TRỊ PHỤ LỤC 13 - HĐ 37/2018/HĐ/OIC-SEAREE ký ngày 07/02/2018</v>
          </cell>
        </row>
      </sheetData>
      <sheetData sheetId="4024">
        <row r="1">
          <cell r="A1" t="str">
            <v>GIÁ TRỊ PHỤ LỤC 13 - HĐ 37/2018/HĐ/OIC-SEAREE ký ngày 07/02/2018</v>
          </cell>
        </row>
      </sheetData>
      <sheetData sheetId="4025">
        <row r="1">
          <cell r="A1" t="str">
            <v>GIÁ TRỊ PHỤ LỤC 13 - HĐ 37/2018/HĐ/OIC-SEAREE ký ngày 07/02/2018</v>
          </cell>
        </row>
      </sheetData>
      <sheetData sheetId="4026">
        <row r="1">
          <cell r="A1" t="str">
            <v>GIÁ TRỊ PHỤ LỤC 13 - HĐ 37/2018/HĐ/OIC-SEAREE ký ngày 07/02/2018</v>
          </cell>
        </row>
      </sheetData>
      <sheetData sheetId="4027">
        <row r="1">
          <cell r="A1" t="str">
            <v>GIÁ TRỊ PHỤ LỤC 13 - HĐ 37/2018/HĐ/OIC-SEAREE ký ngày 07/02/2018</v>
          </cell>
        </row>
      </sheetData>
      <sheetData sheetId="4028">
        <row r="1">
          <cell r="A1" t="str">
            <v>GIÁ TRỊ PHỤ LỤC 13 - HĐ 37/2018/HĐ/OIC-SEAREE ký ngày 07/02/2018</v>
          </cell>
        </row>
      </sheetData>
      <sheetData sheetId="4029">
        <row r="1">
          <cell r="A1" t="str">
            <v>GIÁ TRỊ PHỤ LỤC 13 - HĐ 37/2018/HĐ/OIC-SEAREE ký ngày 07/02/2018</v>
          </cell>
        </row>
      </sheetData>
      <sheetData sheetId="4030">
        <row r="1">
          <cell r="A1" t="str">
            <v>GIÁ TRỊ PHỤ LỤC 13 - HĐ 37/2018/HĐ/OIC-SEAREE ký ngày 07/02/2018</v>
          </cell>
        </row>
      </sheetData>
      <sheetData sheetId="4031">
        <row r="1">
          <cell r="A1" t="str">
            <v>GIÁ TRỊ PHỤ LỤC 13 - HĐ 37/2018/HĐ/OIC-SEAREE ký ngày 07/02/2018</v>
          </cell>
        </row>
      </sheetData>
      <sheetData sheetId="4032">
        <row r="1">
          <cell r="A1" t="str">
            <v>GIÁ TRỊ PHỤ LỤC 13 - HĐ 37/2018/HĐ/OIC-SEAREE ký ngày 07/02/2018</v>
          </cell>
        </row>
      </sheetData>
      <sheetData sheetId="4033">
        <row r="1">
          <cell r="A1" t="str">
            <v>GIÁ TRỊ PHỤ LỤC 13 - HĐ 37/2018/HĐ/OIC-SEAREE ký ngày 07/02/2018</v>
          </cell>
        </row>
      </sheetData>
      <sheetData sheetId="4034">
        <row r="1">
          <cell r="A1" t="str">
            <v>GIÁ TRỊ PHỤ LỤC 13 - HĐ 37/2018/HĐ/OIC-SEAREE ký ngày 07/02/2018</v>
          </cell>
        </row>
      </sheetData>
      <sheetData sheetId="4035">
        <row r="1">
          <cell r="A1" t="str">
            <v>GIÁ TRỊ PHỤ LỤC 13 - HĐ 37/2018/HĐ/OIC-SEAREE ký ngày 07/02/2018</v>
          </cell>
        </row>
      </sheetData>
      <sheetData sheetId="4036">
        <row r="1">
          <cell r="A1" t="str">
            <v>GIÁ TRỊ PHỤ LỤC 13 - HĐ 37/2018/HĐ/OIC-SEAREE ký ngày 07/02/2018</v>
          </cell>
        </row>
      </sheetData>
      <sheetData sheetId="4037">
        <row r="1">
          <cell r="A1" t="str">
            <v>GIÁ TRỊ PHỤ LỤC 13 - HĐ 37/2018/HĐ/OIC-SEAREE ký ngày 07/02/2018</v>
          </cell>
        </row>
      </sheetData>
      <sheetData sheetId="4038">
        <row r="1">
          <cell r="A1" t="str">
            <v>GIÁ TRỊ PHỤ LỤC 13 - HĐ 37/2018/HĐ/OIC-SEAREE ký ngày 07/02/2018</v>
          </cell>
        </row>
      </sheetData>
      <sheetData sheetId="4039">
        <row r="1">
          <cell r="A1" t="str">
            <v>GIÁ TRỊ PHỤ LỤC 13 - HĐ 37/2018/HĐ/OIC-SEAREE ký ngày 07/02/2018</v>
          </cell>
        </row>
      </sheetData>
      <sheetData sheetId="4040">
        <row r="1">
          <cell r="A1" t="str">
            <v>GIÁ TRỊ PHỤ LỤC 13 - HĐ 37/2018/HĐ/OIC-SEAREE ký ngày 07/02/2018</v>
          </cell>
        </row>
      </sheetData>
      <sheetData sheetId="4041">
        <row r="1">
          <cell r="A1" t="str">
            <v>GIÁ TRỊ PHỤ LỤC 13 - HĐ 37/2018/HĐ/OIC-SEAREE ký ngày 07/02/2018</v>
          </cell>
        </row>
      </sheetData>
      <sheetData sheetId="4042">
        <row r="1">
          <cell r="A1" t="str">
            <v>GIÁ TRỊ PHỤ LỤC 13 - HĐ 37/2018/HĐ/OIC-SEAREE ký ngày 07/02/2018</v>
          </cell>
        </row>
      </sheetData>
      <sheetData sheetId="4043">
        <row r="1">
          <cell r="A1" t="str">
            <v>GIÁ TRỊ PHỤ LỤC 13 - HĐ 37/2018/HĐ/OIC-SEAREE ký ngày 07/02/2018</v>
          </cell>
        </row>
      </sheetData>
      <sheetData sheetId="4044">
        <row r="1">
          <cell r="A1" t="str">
            <v>GIÁ TRỊ PHỤ LỤC 13 - HĐ 37/2018/HĐ/OIC-SEAREE ký ngày 07/02/2018</v>
          </cell>
        </row>
      </sheetData>
      <sheetData sheetId="4045">
        <row r="1">
          <cell r="A1" t="str">
            <v>GIÁ TRỊ PHỤ LỤC 13 - HĐ 37/2018/HĐ/OIC-SEAREE ký ngày 07/02/2018</v>
          </cell>
        </row>
      </sheetData>
      <sheetData sheetId="4046">
        <row r="1">
          <cell r="A1" t="str">
            <v>GIÁ TRỊ PHỤ LỤC 13 - HĐ 37/2018/HĐ/OIC-SEAREE ký ngày 07/02/2018</v>
          </cell>
        </row>
      </sheetData>
      <sheetData sheetId="4047">
        <row r="1">
          <cell r="A1" t="str">
            <v>GIÁ TRỊ PHỤ LỤC 13 - HĐ 37/2018/HĐ/OIC-SEAREE ký ngày 07/02/2018</v>
          </cell>
        </row>
      </sheetData>
      <sheetData sheetId="4048">
        <row r="1">
          <cell r="A1" t="str">
            <v>GIÁ TRỊ PHỤ LỤC 13 - HĐ 37/2018/HĐ/OIC-SEAREE ký ngày 07/02/2018</v>
          </cell>
        </row>
      </sheetData>
      <sheetData sheetId="4049">
        <row r="1">
          <cell r="A1" t="str">
            <v>GIÁ TRỊ PHỤ LỤC 13 - HĐ 37/2018/HĐ/OIC-SEAREE ký ngày 07/02/2018</v>
          </cell>
        </row>
      </sheetData>
      <sheetData sheetId="4050">
        <row r="1">
          <cell r="A1" t="str">
            <v>GIÁ TRỊ PHỤ LỤC 13 - HĐ 37/2018/HĐ/OIC-SEAREE ký ngày 07/02/2018</v>
          </cell>
        </row>
      </sheetData>
      <sheetData sheetId="4051">
        <row r="1">
          <cell r="A1" t="str">
            <v>GIÁ TRỊ PHỤ LỤC 13 - HĐ 37/2018/HĐ/OIC-SEAREE ký ngày 07/02/2018</v>
          </cell>
        </row>
      </sheetData>
      <sheetData sheetId="4052">
        <row r="1">
          <cell r="A1" t="str">
            <v>GIÁ TRỊ PHỤ LỤC 13 - HĐ 37/2018/HĐ/OIC-SEAREE ký ngày 07/02/2018</v>
          </cell>
        </row>
      </sheetData>
      <sheetData sheetId="4053">
        <row r="1">
          <cell r="A1" t="str">
            <v>GIÁ TRỊ PHỤ LỤC 13 - HĐ 37/2018/HĐ/OIC-SEAREE ký ngày 07/02/2018</v>
          </cell>
        </row>
      </sheetData>
      <sheetData sheetId="4054">
        <row r="1">
          <cell r="A1" t="str">
            <v>GIÁ TRỊ PHỤ LỤC 13 - HĐ 37/2018/HĐ/OIC-SEAREE ký ngày 07/02/2018</v>
          </cell>
        </row>
      </sheetData>
      <sheetData sheetId="4055">
        <row r="1">
          <cell r="A1" t="str">
            <v>GIÁ TRỊ PHỤ LỤC 13 - HĐ 37/2018/HĐ/OIC-SEAREE ký ngày 07/02/2018</v>
          </cell>
        </row>
      </sheetData>
      <sheetData sheetId="4056">
        <row r="1">
          <cell r="A1" t="str">
            <v>GIÁ TRỊ PHỤ LỤC 13 - HĐ 37/2018/HĐ/OIC-SEAREE ký ngày 07/02/2018</v>
          </cell>
        </row>
      </sheetData>
      <sheetData sheetId="4057">
        <row r="1">
          <cell r="A1" t="str">
            <v>GIÁ TRỊ PHỤ LỤC 13 - HĐ 37/2018/HĐ/OIC-SEAREE ký ngày 07/02/2018</v>
          </cell>
        </row>
      </sheetData>
      <sheetData sheetId="4058">
        <row r="1">
          <cell r="A1" t="str">
            <v>GIÁ TRỊ PHỤ LỤC 13 - HĐ 37/2018/HĐ/OIC-SEAREE ký ngày 07/02/2018</v>
          </cell>
        </row>
      </sheetData>
      <sheetData sheetId="4059">
        <row r="1">
          <cell r="A1" t="str">
            <v>GIÁ TRỊ PHỤ LỤC 13 - HĐ 37/2018/HĐ/OIC-SEAREE ký ngày 07/02/2018</v>
          </cell>
        </row>
      </sheetData>
      <sheetData sheetId="4060">
        <row r="1">
          <cell r="A1" t="str">
            <v>GIÁ TRỊ PHỤ LỤC 13 - HĐ 37/2018/HĐ/OIC-SEAREE ký ngày 07/02/2018</v>
          </cell>
        </row>
      </sheetData>
      <sheetData sheetId="4061">
        <row r="1">
          <cell r="A1" t="str">
            <v>GIÁ TRỊ PHỤ LỤC 13 - HĐ 37/2018/HĐ/OIC-SEAREE ký ngày 07/02/2018</v>
          </cell>
        </row>
      </sheetData>
      <sheetData sheetId="4062">
        <row r="1">
          <cell r="A1" t="str">
            <v>GIÁ TRỊ PHỤ LỤC 13 - HĐ 37/2018/HĐ/OIC-SEAREE ký ngày 07/02/2018</v>
          </cell>
        </row>
      </sheetData>
      <sheetData sheetId="4063">
        <row r="1">
          <cell r="A1" t="str">
            <v>GIÁ TRỊ PHỤ LỤC 13 - HĐ 37/2018/HĐ/OIC-SEAREE ký ngày 07/02/2018</v>
          </cell>
        </row>
      </sheetData>
      <sheetData sheetId="4064">
        <row r="1">
          <cell r="A1" t="str">
            <v>GIÁ TRỊ PHỤ LỤC 13 - HĐ 37/2018/HĐ/OIC-SEAREE ký ngày 07/02/2018</v>
          </cell>
        </row>
      </sheetData>
      <sheetData sheetId="4065">
        <row r="1">
          <cell r="A1" t="str">
            <v>GIÁ TRỊ PHỤ LỤC 13 - HĐ 37/2018/HĐ/OIC-SEAREE ký ngày 07/02/2018</v>
          </cell>
        </row>
      </sheetData>
      <sheetData sheetId="4066">
        <row r="1">
          <cell r="A1" t="str">
            <v>GIÁ TRỊ PHỤ LỤC 13 - HĐ 37/2018/HĐ/OIC-SEAREE ký ngày 07/02/2018</v>
          </cell>
        </row>
      </sheetData>
      <sheetData sheetId="4067">
        <row r="1">
          <cell r="A1" t="str">
            <v>GIÁ TRỊ PHỤ LỤC 13 - HĐ 37/2018/HĐ/OIC-SEAREE ký ngày 07/02/2018</v>
          </cell>
        </row>
      </sheetData>
      <sheetData sheetId="4068">
        <row r="1">
          <cell r="A1" t="str">
            <v>GIÁ TRỊ PHỤ LỤC 13 - HĐ 37/2018/HĐ/OIC-SEAREE ký ngày 07/02/2018</v>
          </cell>
        </row>
      </sheetData>
      <sheetData sheetId="4069">
        <row r="1">
          <cell r="A1" t="str">
            <v>GIÁ TRỊ PHỤ LỤC 13 - HĐ 37/2018/HĐ/OIC-SEAREE ký ngày 07/02/2018</v>
          </cell>
        </row>
      </sheetData>
      <sheetData sheetId="4070">
        <row r="1">
          <cell r="A1" t="str">
            <v>GIÁ TRỊ PHỤ LỤC 13 - HĐ 37/2018/HĐ/OIC-SEAREE ký ngày 07/02/2018</v>
          </cell>
        </row>
      </sheetData>
      <sheetData sheetId="4071">
        <row r="1">
          <cell r="A1" t="str">
            <v>GIÁ TRỊ PHỤ LỤC 13 - HĐ 37/2018/HĐ/OIC-SEAREE ký ngày 07/02/2018</v>
          </cell>
        </row>
      </sheetData>
      <sheetData sheetId="4072">
        <row r="1">
          <cell r="A1" t="str">
            <v>GIÁ TRỊ PHỤ LỤC 13 - HĐ 37/2018/HĐ/OIC-SEAREE ký ngày 07/02/2018</v>
          </cell>
        </row>
      </sheetData>
      <sheetData sheetId="4073">
        <row r="1">
          <cell r="A1" t="str">
            <v>GIÁ TRỊ PHỤ LỤC 13 - HĐ 37/2018/HĐ/OIC-SEAREE ký ngày 07/02/2018</v>
          </cell>
        </row>
      </sheetData>
      <sheetData sheetId="4074">
        <row r="1">
          <cell r="A1" t="str">
            <v>GIÁ TRỊ PHỤ LỤC 13 - HĐ 37/2018/HĐ/OIC-SEAREE ký ngày 07/02/2018</v>
          </cell>
        </row>
      </sheetData>
      <sheetData sheetId="4075">
        <row r="1">
          <cell r="A1" t="str">
            <v>GIÁ TRỊ PHỤ LỤC 13 - HĐ 37/2018/HĐ/OIC-SEAREE ký ngày 07/02/2018</v>
          </cell>
        </row>
      </sheetData>
      <sheetData sheetId="4076">
        <row r="1">
          <cell r="A1" t="str">
            <v>GIÁ TRỊ PHỤ LỤC 13 - HĐ 37/2018/HĐ/OIC-SEAREE ký ngày 07/02/2018</v>
          </cell>
        </row>
      </sheetData>
      <sheetData sheetId="4077">
        <row r="1">
          <cell r="A1" t="str">
            <v>GIÁ TRỊ PHỤ LỤC 13 - HĐ 37/2018/HĐ/OIC-SEAREE ký ngày 07/02/2018</v>
          </cell>
        </row>
      </sheetData>
      <sheetData sheetId="4078">
        <row r="1">
          <cell r="A1" t="str">
            <v>GIÁ TRỊ PHỤ LỤC 13 - HĐ 37/2018/HĐ/OIC-SEAREE ký ngày 07/02/2018</v>
          </cell>
        </row>
      </sheetData>
      <sheetData sheetId="4079">
        <row r="1">
          <cell r="A1" t="str">
            <v>GIÁ TRỊ PHỤ LỤC 13 - HĐ 37/2018/HĐ/OIC-SEAREE ký ngày 07/02/2018</v>
          </cell>
        </row>
      </sheetData>
      <sheetData sheetId="4080">
        <row r="1">
          <cell r="A1" t="str">
            <v>GIÁ TRỊ PHỤ LỤC 13 - HĐ 37/2018/HĐ/OIC-SEAREE ký ngày 07/02/2018</v>
          </cell>
        </row>
      </sheetData>
      <sheetData sheetId="4081">
        <row r="1">
          <cell r="A1" t="str">
            <v>GIÁ TRỊ PHỤ LỤC 13 - HĐ 37/2018/HĐ/OIC-SEAREE ký ngày 07/02/2018</v>
          </cell>
        </row>
      </sheetData>
      <sheetData sheetId="4082">
        <row r="1">
          <cell r="A1" t="str">
            <v>GIÁ TRỊ PHỤ LỤC 13 - HĐ 37/2018/HĐ/OIC-SEAREE ký ngày 07/02/2018</v>
          </cell>
        </row>
      </sheetData>
      <sheetData sheetId="4083">
        <row r="1">
          <cell r="A1" t="str">
            <v>GIÁ TRỊ PHỤ LỤC 13 - HĐ 37/2018/HĐ/OIC-SEAREE ký ngày 07/02/2018</v>
          </cell>
        </row>
      </sheetData>
      <sheetData sheetId="4084">
        <row r="1">
          <cell r="A1" t="str">
            <v>GIÁ TRỊ PHỤ LỤC 13 - HĐ 37/2018/HĐ/OIC-SEAREE ký ngày 07/02/2018</v>
          </cell>
        </row>
      </sheetData>
      <sheetData sheetId="4085">
        <row r="1">
          <cell r="A1" t="str">
            <v>GIÁ TRỊ PHỤ LỤC 13 - HĐ 37/2018/HĐ/OIC-SEAREE ký ngày 07/02/2018</v>
          </cell>
        </row>
      </sheetData>
      <sheetData sheetId="4086">
        <row r="1">
          <cell r="A1" t="str">
            <v>GIÁ TRỊ PHỤ LỤC 13 - HĐ 37/2018/HĐ/OIC-SEAREE ký ngày 07/02/2018</v>
          </cell>
        </row>
      </sheetData>
      <sheetData sheetId="4087">
        <row r="1">
          <cell r="A1" t="str">
            <v>GIÁ TRỊ PHỤ LỤC 13 - HĐ 37/2018/HĐ/OIC-SEAREE ký ngày 07/02/2018</v>
          </cell>
        </row>
      </sheetData>
      <sheetData sheetId="4088">
        <row r="1">
          <cell r="A1" t="str">
            <v>GIÁ TRỊ PHỤ LỤC 13 - HĐ 37/2018/HĐ/OIC-SEAREE ký ngày 07/02/2018</v>
          </cell>
        </row>
      </sheetData>
      <sheetData sheetId="4089">
        <row r="1">
          <cell r="A1" t="str">
            <v>GIÁ TRỊ PHỤ LỤC 13 - HĐ 37/2018/HĐ/OIC-SEAREE ký ngày 07/02/2018</v>
          </cell>
        </row>
      </sheetData>
      <sheetData sheetId="4090">
        <row r="1">
          <cell r="A1" t="str">
            <v>GIÁ TRỊ PHỤ LỤC 13 - HĐ 37/2018/HĐ/OIC-SEAREE ký ngày 07/02/2018</v>
          </cell>
        </row>
      </sheetData>
      <sheetData sheetId="4091">
        <row r="1">
          <cell r="A1" t="str">
            <v>GIÁ TRỊ PHỤ LỤC 13 - HĐ 37/2018/HĐ/OIC-SEAREE ký ngày 07/02/2018</v>
          </cell>
        </row>
      </sheetData>
      <sheetData sheetId="4092">
        <row r="1">
          <cell r="A1" t="str">
            <v>GIÁ TRỊ PHỤ LỤC 13 - HĐ 37/2018/HĐ/OIC-SEAREE ký ngày 07/02/2018</v>
          </cell>
        </row>
      </sheetData>
      <sheetData sheetId="4093">
        <row r="1">
          <cell r="A1" t="str">
            <v>GIÁ TRỊ PHỤ LỤC 13 - HĐ 37/2018/HĐ/OIC-SEAREE ký ngày 07/02/2018</v>
          </cell>
        </row>
      </sheetData>
      <sheetData sheetId="4094">
        <row r="1">
          <cell r="A1" t="str">
            <v>GIÁ TRỊ PHỤ LỤC 13 - HĐ 37/2018/HĐ/OIC-SEAREE ký ngày 07/02/2018</v>
          </cell>
        </row>
      </sheetData>
      <sheetData sheetId="4095">
        <row r="1">
          <cell r="A1" t="str">
            <v>GIÁ TRỊ PHỤ LỤC 13 - HĐ 37/2018/HĐ/OIC-SEAREE ký ngày 07/02/2018</v>
          </cell>
        </row>
      </sheetData>
      <sheetData sheetId="4096">
        <row r="1">
          <cell r="A1" t="str">
            <v>GIÁ TRỊ PHỤ LỤC 13 - HĐ 37/2018/HĐ/OIC-SEAREE ký ngày 07/02/2018</v>
          </cell>
        </row>
      </sheetData>
      <sheetData sheetId="4097">
        <row r="1">
          <cell r="A1" t="str">
            <v>GIÁ TRỊ PHỤ LỤC 13 - HĐ 37/2018/HĐ/OIC-SEAREE ký ngày 07/02/2018</v>
          </cell>
        </row>
      </sheetData>
      <sheetData sheetId="4098">
        <row r="1">
          <cell r="A1" t="str">
            <v>GIÁ TRỊ PHỤ LỤC 13 - HĐ 37/2018/HĐ/OIC-SEAREE ký ngày 07/02/2018</v>
          </cell>
        </row>
      </sheetData>
      <sheetData sheetId="4099">
        <row r="1">
          <cell r="A1" t="str">
            <v>GIÁ TRỊ PHỤ LỤC 13 - HĐ 37/2018/HĐ/OIC-SEAREE ký ngày 07/02/2018</v>
          </cell>
        </row>
      </sheetData>
      <sheetData sheetId="4100">
        <row r="1">
          <cell r="A1" t="str">
            <v>GIÁ TRỊ PHỤ LỤC 13 - HĐ 37/2018/HĐ/OIC-SEAREE ký ngày 07/02/2018</v>
          </cell>
        </row>
      </sheetData>
      <sheetData sheetId="4101">
        <row r="1">
          <cell r="A1" t="str">
            <v>GIÁ TRỊ PHỤ LỤC 13 - HĐ 37/2018/HĐ/OIC-SEAREE ký ngày 07/02/2018</v>
          </cell>
        </row>
      </sheetData>
      <sheetData sheetId="4102">
        <row r="1">
          <cell r="A1" t="str">
            <v>GIÁ TRỊ PHỤ LỤC 13 - HĐ 37/2018/HĐ/OIC-SEAREE ký ngày 07/02/2018</v>
          </cell>
        </row>
      </sheetData>
      <sheetData sheetId="4103">
        <row r="1">
          <cell r="A1" t="str">
            <v>GIÁ TRỊ PHỤ LỤC 13 - HĐ 37/2018/HĐ/OIC-SEAREE ký ngày 07/02/2018</v>
          </cell>
        </row>
      </sheetData>
      <sheetData sheetId="4104">
        <row r="1">
          <cell r="A1" t="str">
            <v>GIÁ TRỊ PHỤ LỤC 13 - HĐ 37/2018/HĐ/OIC-SEAREE ký ngày 07/02/2018</v>
          </cell>
        </row>
      </sheetData>
      <sheetData sheetId="4105">
        <row r="1">
          <cell r="A1" t="str">
            <v>GIÁ TRỊ PHỤ LỤC 13 - HĐ 37/2018/HĐ/OIC-SEAREE ký ngày 07/02/2018</v>
          </cell>
        </row>
      </sheetData>
      <sheetData sheetId="4106">
        <row r="1">
          <cell r="A1" t="str">
            <v>GIÁ TRỊ PHỤ LỤC 13 - HĐ 37/2018/HĐ/OIC-SEAREE ký ngày 07/02/2018</v>
          </cell>
        </row>
      </sheetData>
      <sheetData sheetId="4107">
        <row r="1">
          <cell r="A1" t="str">
            <v>GIÁ TRỊ PHỤ LỤC 13 - HĐ 37/2018/HĐ/OIC-SEAREE ký ngày 07/02/2018</v>
          </cell>
        </row>
      </sheetData>
      <sheetData sheetId="4108">
        <row r="1">
          <cell r="A1" t="str">
            <v>GIÁ TRỊ PHỤ LỤC 13 - HĐ 37/2018/HĐ/OIC-SEAREE ký ngày 07/02/2018</v>
          </cell>
        </row>
      </sheetData>
      <sheetData sheetId="4109">
        <row r="1">
          <cell r="A1" t="str">
            <v>GIÁ TRỊ PHỤ LỤC 13 - HĐ 37/2018/HĐ/OIC-SEAREE ký ngày 07/02/2018</v>
          </cell>
        </row>
      </sheetData>
      <sheetData sheetId="4110">
        <row r="1">
          <cell r="A1" t="str">
            <v>GIÁ TRỊ PHỤ LỤC 13 - HĐ 37/2018/HĐ/OIC-SEAREE ký ngày 07/02/2018</v>
          </cell>
        </row>
      </sheetData>
      <sheetData sheetId="4111">
        <row r="1">
          <cell r="A1" t="str">
            <v>GIÁ TRỊ PHỤ LỤC 13 - HĐ 37/2018/HĐ/OIC-SEAREE ký ngày 07/02/2018</v>
          </cell>
        </row>
      </sheetData>
      <sheetData sheetId="4112">
        <row r="1">
          <cell r="A1" t="str">
            <v>GIÁ TRỊ PHỤ LỤC 13 - HĐ 37/2018/HĐ/OIC-SEAREE ký ngày 07/02/2018</v>
          </cell>
        </row>
      </sheetData>
      <sheetData sheetId="4113">
        <row r="1">
          <cell r="A1" t="str">
            <v>GIÁ TRỊ PHỤ LỤC 13 - HĐ 37/2018/HĐ/OIC-SEAREE ký ngày 07/02/2018</v>
          </cell>
        </row>
      </sheetData>
      <sheetData sheetId="4114">
        <row r="1">
          <cell r="A1" t="str">
            <v>GIÁ TRỊ PHỤ LỤC 13 - HĐ 37/2018/HĐ/OIC-SEAREE ký ngày 07/02/2018</v>
          </cell>
        </row>
      </sheetData>
      <sheetData sheetId="4115">
        <row r="1">
          <cell r="A1" t="str">
            <v>GIÁ TRỊ PHỤ LỤC 13 - HĐ 37/2018/HĐ/OIC-SEAREE ký ngày 07/02/2018</v>
          </cell>
        </row>
      </sheetData>
      <sheetData sheetId="4116">
        <row r="1">
          <cell r="A1" t="str">
            <v>GIÁ TRỊ PHỤ LỤC 13 - HĐ 37/2018/HĐ/OIC-SEAREE ký ngày 07/02/2018</v>
          </cell>
        </row>
      </sheetData>
      <sheetData sheetId="4117">
        <row r="1">
          <cell r="A1" t="str">
            <v>GIÁ TRỊ PHỤ LỤC 13 - HĐ 37/2018/HĐ/OIC-SEAREE ký ngày 07/02/2018</v>
          </cell>
        </row>
      </sheetData>
      <sheetData sheetId="4118">
        <row r="1">
          <cell r="A1" t="str">
            <v>GIÁ TRỊ PHỤ LỤC 13 - HĐ 37/2018/HĐ/OIC-SEAREE ký ngày 07/02/2018</v>
          </cell>
        </row>
      </sheetData>
      <sheetData sheetId="4119">
        <row r="1">
          <cell r="A1" t="str">
            <v>GIÁ TRỊ PHỤ LỤC 13 - HĐ 37/2018/HĐ/OIC-SEAREE ký ngày 07/02/2018</v>
          </cell>
        </row>
      </sheetData>
      <sheetData sheetId="4120">
        <row r="1">
          <cell r="A1" t="str">
            <v>GIÁ TRỊ PHỤ LỤC 13 - HĐ 37/2018/HĐ/OIC-SEAREE ký ngày 07/02/2018</v>
          </cell>
        </row>
      </sheetData>
      <sheetData sheetId="4121">
        <row r="1">
          <cell r="A1" t="str">
            <v>GIÁ TRỊ PHỤ LỤC 13 - HĐ 37/2018/HĐ/OIC-SEAREE ký ngày 07/02/2018</v>
          </cell>
        </row>
      </sheetData>
      <sheetData sheetId="4122">
        <row r="1">
          <cell r="A1" t="str">
            <v>GIÁ TRỊ PHỤ LỤC 13 - HĐ 37/2018/HĐ/OIC-SEAREE ký ngày 07/02/2018</v>
          </cell>
        </row>
      </sheetData>
      <sheetData sheetId="4123">
        <row r="1">
          <cell r="A1" t="str">
            <v>GIÁ TRỊ PHỤ LỤC 13 - HĐ 37/2018/HĐ/OIC-SEAREE ký ngày 07/02/2018</v>
          </cell>
        </row>
      </sheetData>
      <sheetData sheetId="4124">
        <row r="1">
          <cell r="A1" t="str">
            <v>GIÁ TRỊ PHỤ LỤC 13 - HĐ 37/2018/HĐ/OIC-SEAREE ký ngày 07/02/2018</v>
          </cell>
        </row>
      </sheetData>
      <sheetData sheetId="4125">
        <row r="1">
          <cell r="A1" t="str">
            <v>GIÁ TRỊ PHỤ LỤC 13 - HĐ 37/2018/HĐ/OIC-SEAREE ký ngày 07/02/2018</v>
          </cell>
        </row>
      </sheetData>
      <sheetData sheetId="4126">
        <row r="1">
          <cell r="A1" t="str">
            <v>GIÁ TRỊ PHỤ LỤC 13 - HĐ 37/2018/HĐ/OIC-SEAREE ký ngày 07/02/2018</v>
          </cell>
        </row>
      </sheetData>
      <sheetData sheetId="4127">
        <row r="1">
          <cell r="A1" t="str">
            <v>GIÁ TRỊ PHỤ LỤC 13 - HĐ 37/2018/HĐ/OIC-SEAREE ký ngày 07/02/2018</v>
          </cell>
        </row>
      </sheetData>
      <sheetData sheetId="4128">
        <row r="1">
          <cell r="A1" t="str">
            <v>GIÁ TRỊ PHỤ LỤC 13 - HĐ 37/2018/HĐ/OIC-SEAREE ký ngày 07/02/2018</v>
          </cell>
        </row>
      </sheetData>
      <sheetData sheetId="4129">
        <row r="1">
          <cell r="A1" t="str">
            <v>GIÁ TRỊ PHỤ LỤC 13 - HĐ 37/2018/HĐ/OIC-SEAREE ký ngày 07/02/2018</v>
          </cell>
        </row>
      </sheetData>
      <sheetData sheetId="4130">
        <row r="1">
          <cell r="A1" t="str">
            <v>GIÁ TRỊ PHỤ LỤC 13 - HĐ 37/2018/HĐ/OIC-SEAREE ký ngày 07/02/2018</v>
          </cell>
        </row>
      </sheetData>
      <sheetData sheetId="4131">
        <row r="1">
          <cell r="A1" t="str">
            <v>GIÁ TRỊ PHỤ LỤC 13 - HĐ 37/2018/HĐ/OIC-SEAREE ký ngày 07/02/2018</v>
          </cell>
        </row>
      </sheetData>
      <sheetData sheetId="4132">
        <row r="1">
          <cell r="A1" t="str">
            <v>GIÁ TRỊ PHỤ LỤC 13 - HĐ 37/2018/HĐ/OIC-SEAREE ký ngày 07/02/2018</v>
          </cell>
        </row>
      </sheetData>
      <sheetData sheetId="4133">
        <row r="1">
          <cell r="A1" t="str">
            <v>GIÁ TRỊ PHỤ LỤC 13 - HĐ 37/2018/HĐ/OIC-SEAREE ký ngày 07/02/2018</v>
          </cell>
        </row>
      </sheetData>
      <sheetData sheetId="4134">
        <row r="1">
          <cell r="A1" t="str">
            <v>GIÁ TRỊ PHỤ LỤC 13 - HĐ 37/2018/HĐ/OIC-SEAREE ký ngày 07/02/2018</v>
          </cell>
        </row>
      </sheetData>
      <sheetData sheetId="4135">
        <row r="1">
          <cell r="A1" t="str">
            <v>GIÁ TRỊ PHỤ LỤC 13 - HĐ 37/2018/HĐ/OIC-SEAREE ký ngày 07/02/2018</v>
          </cell>
        </row>
      </sheetData>
      <sheetData sheetId="4136">
        <row r="1">
          <cell r="A1" t="str">
            <v>GIÁ TRỊ PHỤ LỤC 13 - HĐ 37/2018/HĐ/OIC-SEAREE ký ngày 07/02/2018</v>
          </cell>
        </row>
      </sheetData>
      <sheetData sheetId="4137">
        <row r="1">
          <cell r="A1" t="str">
            <v>GIÁ TRỊ PHỤ LỤC 13 - HĐ 37/2018/HĐ/OIC-SEAREE ký ngày 07/02/2018</v>
          </cell>
        </row>
      </sheetData>
      <sheetData sheetId="4138">
        <row r="1">
          <cell r="A1" t="str">
            <v>GIÁ TRỊ PHỤ LỤC 13 - HĐ 37/2018/HĐ/OIC-SEAREE ký ngày 07/02/2018</v>
          </cell>
        </row>
      </sheetData>
      <sheetData sheetId="4139">
        <row r="1">
          <cell r="A1" t="str">
            <v>GIÁ TRỊ PHỤ LỤC 13 - HĐ 37/2018/HĐ/OIC-SEAREE ký ngày 07/02/2018</v>
          </cell>
        </row>
      </sheetData>
      <sheetData sheetId="4140">
        <row r="1">
          <cell r="A1" t="str">
            <v>GIÁ TRỊ PHỤ LỤC 13 - HĐ 37/2018/HĐ/OIC-SEAREE ký ngày 07/02/2018</v>
          </cell>
        </row>
      </sheetData>
      <sheetData sheetId="4141">
        <row r="1">
          <cell r="A1" t="str">
            <v>GIÁ TRỊ PHỤ LỤC 13 - HĐ 37/2018/HĐ/OIC-SEAREE ký ngày 07/02/2018</v>
          </cell>
        </row>
      </sheetData>
      <sheetData sheetId="4142">
        <row r="1">
          <cell r="A1" t="str">
            <v>GIÁ TRỊ PHỤ LỤC 13 - HĐ 37/2018/HĐ/OIC-SEAREE ký ngày 07/02/2018</v>
          </cell>
        </row>
      </sheetData>
      <sheetData sheetId="4143">
        <row r="1">
          <cell r="A1" t="str">
            <v>GIÁ TRỊ PHỤ LỤC 13 - HĐ 37/2018/HĐ/OIC-SEAREE ký ngày 07/02/2018</v>
          </cell>
        </row>
      </sheetData>
      <sheetData sheetId="4144">
        <row r="1">
          <cell r="A1" t="str">
            <v>GIÁ TRỊ PHỤ LỤC 13 - HĐ 37/2018/HĐ/OIC-SEAREE ký ngày 07/02/2018</v>
          </cell>
        </row>
      </sheetData>
      <sheetData sheetId="4145">
        <row r="1">
          <cell r="A1" t="str">
            <v>GIÁ TRỊ PHỤ LỤC 13 - HĐ 37/2018/HĐ/OIC-SEAREE ký ngày 07/02/2018</v>
          </cell>
        </row>
      </sheetData>
      <sheetData sheetId="4146">
        <row r="1">
          <cell r="A1" t="str">
            <v>GIÁ TRỊ PHỤ LỤC 13 - HĐ 37/2018/HĐ/OIC-SEAREE ký ngày 07/02/2018</v>
          </cell>
        </row>
      </sheetData>
      <sheetData sheetId="4147">
        <row r="1">
          <cell r="A1" t="str">
            <v>GIÁ TRỊ PHỤ LỤC 13 - HĐ 37/2018/HĐ/OIC-SEAREE ký ngày 07/02/2018</v>
          </cell>
        </row>
      </sheetData>
      <sheetData sheetId="4148">
        <row r="1">
          <cell r="A1" t="str">
            <v>GIÁ TRỊ PHỤ LỤC 13 - HĐ 37/2018/HĐ/OIC-SEAREE ký ngày 07/02/2018</v>
          </cell>
        </row>
      </sheetData>
      <sheetData sheetId="4149">
        <row r="1">
          <cell r="A1" t="str">
            <v>GIÁ TRỊ PHỤ LỤC 13 - HĐ 37/2018/HĐ/OIC-SEAREE ký ngày 07/02/2018</v>
          </cell>
        </row>
      </sheetData>
      <sheetData sheetId="4150">
        <row r="1">
          <cell r="A1" t="str">
            <v>GIÁ TRỊ PHỤ LỤC 13 - HĐ 37/2018/HĐ/OIC-SEAREE ký ngày 07/02/2018</v>
          </cell>
        </row>
      </sheetData>
      <sheetData sheetId="4151">
        <row r="1">
          <cell r="A1" t="str">
            <v>GIÁ TRỊ PHỤ LỤC 13 - HĐ 37/2018/HĐ/OIC-SEAREE ký ngày 07/02/2018</v>
          </cell>
        </row>
      </sheetData>
      <sheetData sheetId="4152">
        <row r="1">
          <cell r="A1" t="str">
            <v>GIÁ TRỊ PHỤ LỤC 13 - HĐ 37/2018/HĐ/OIC-SEAREE ký ngày 07/02/2018</v>
          </cell>
        </row>
      </sheetData>
      <sheetData sheetId="4153">
        <row r="1">
          <cell r="A1" t="str">
            <v>GIÁ TRỊ PHỤ LỤC 13 - HĐ 37/2018/HĐ/OIC-SEAREE ký ngày 07/02/2018</v>
          </cell>
        </row>
      </sheetData>
      <sheetData sheetId="4154">
        <row r="1">
          <cell r="A1" t="str">
            <v>GIÁ TRỊ PHỤ LỤC 13 - HĐ 37/2018/HĐ/OIC-SEAREE ký ngày 07/02/2018</v>
          </cell>
        </row>
      </sheetData>
      <sheetData sheetId="4155">
        <row r="1">
          <cell r="A1" t="str">
            <v>GIÁ TRỊ PHỤ LỤC 13 - HĐ 37/2018/HĐ/OIC-SEAREE ký ngày 07/02/2018</v>
          </cell>
        </row>
      </sheetData>
      <sheetData sheetId="4156">
        <row r="1">
          <cell r="A1" t="str">
            <v>GIÁ TRỊ PHỤ LỤC 13 - HĐ 37/2018/HĐ/OIC-SEAREE ký ngày 07/02/2018</v>
          </cell>
        </row>
      </sheetData>
      <sheetData sheetId="4157">
        <row r="1">
          <cell r="A1" t="str">
            <v>GIÁ TRỊ PHỤ LỤC 13 - HĐ 37/2018/HĐ/OIC-SEAREE ký ngày 07/02/2018</v>
          </cell>
        </row>
      </sheetData>
      <sheetData sheetId="4158">
        <row r="1">
          <cell r="A1" t="str">
            <v>GIÁ TRỊ PHỤ LỤC 13 - HĐ 37/2018/HĐ/OIC-SEAREE ký ngày 07/02/2018</v>
          </cell>
        </row>
      </sheetData>
      <sheetData sheetId="4159">
        <row r="1">
          <cell r="A1" t="str">
            <v>GIÁ TRỊ PHỤ LỤC 13 - HĐ 37/2018/HĐ/OIC-SEAREE ký ngày 07/02/2018</v>
          </cell>
        </row>
      </sheetData>
      <sheetData sheetId="4160">
        <row r="1">
          <cell r="A1" t="str">
            <v>GIÁ TRỊ PHỤ LỤC 13 - HĐ 37/2018/HĐ/OIC-SEAREE ký ngày 07/02/2018</v>
          </cell>
        </row>
      </sheetData>
      <sheetData sheetId="4161">
        <row r="1">
          <cell r="A1" t="str">
            <v>GIÁ TRỊ PHỤ LỤC 13 - HĐ 37/2018/HĐ/OIC-SEAREE ký ngày 07/02/2018</v>
          </cell>
        </row>
      </sheetData>
      <sheetData sheetId="4162">
        <row r="1">
          <cell r="A1" t="str">
            <v>GIÁ TRỊ PHỤ LỤC 13 - HĐ 37/2018/HĐ/OIC-SEAREE ký ngày 07/02/2018</v>
          </cell>
        </row>
      </sheetData>
      <sheetData sheetId="4163">
        <row r="1">
          <cell r="A1" t="str">
            <v>GIÁ TRỊ PHỤ LỤC 13 - HĐ 37/2018/HĐ/OIC-SEAREE ký ngày 07/02/2018</v>
          </cell>
        </row>
      </sheetData>
      <sheetData sheetId="4164">
        <row r="1">
          <cell r="A1" t="str">
            <v>GIÁ TRỊ PHỤ LỤC 13 - HĐ 37/2018/HĐ/OIC-SEAREE ký ngày 07/02/2018</v>
          </cell>
        </row>
      </sheetData>
      <sheetData sheetId="4165">
        <row r="1">
          <cell r="A1" t="str">
            <v>GIÁ TRỊ PHỤ LỤC 13 - HĐ 37/2018/HĐ/OIC-SEAREE ký ngày 07/02/2018</v>
          </cell>
        </row>
      </sheetData>
      <sheetData sheetId="4166">
        <row r="1">
          <cell r="A1" t="str">
            <v>GIÁ TRỊ PHỤ LỤC 13 - HĐ 37/2018/HĐ/OIC-SEAREE ký ngày 07/02/2018</v>
          </cell>
        </row>
      </sheetData>
      <sheetData sheetId="4167">
        <row r="1">
          <cell r="A1" t="str">
            <v>GIÁ TRỊ PHỤ LỤC 13 - HĐ 37/2018/HĐ/OIC-SEAREE ký ngày 07/02/2018</v>
          </cell>
        </row>
      </sheetData>
      <sheetData sheetId="4168">
        <row r="1">
          <cell r="A1" t="str">
            <v>GIÁ TRỊ PHỤ LỤC 13 - HĐ 37/2018/HĐ/OIC-SEAREE ký ngày 07/02/2018</v>
          </cell>
        </row>
      </sheetData>
      <sheetData sheetId="4169">
        <row r="1">
          <cell r="A1" t="str">
            <v>GIÁ TRỊ PHỤ LỤC 13 - HĐ 37/2018/HĐ/OIC-SEAREE ký ngày 07/02/2018</v>
          </cell>
        </row>
      </sheetData>
      <sheetData sheetId="4170">
        <row r="1">
          <cell r="A1" t="str">
            <v>GIÁ TRỊ PHỤ LỤC 13 - HĐ 37/2018/HĐ/OIC-SEAREE ký ngày 07/02/2018</v>
          </cell>
        </row>
      </sheetData>
      <sheetData sheetId="4171">
        <row r="1">
          <cell r="A1" t="str">
            <v>GIÁ TRỊ PHỤ LỤC 13 - HĐ 37/2018/HĐ/OIC-SEAREE ký ngày 07/02/2018</v>
          </cell>
        </row>
      </sheetData>
      <sheetData sheetId="4172">
        <row r="1">
          <cell r="A1" t="str">
            <v>GIÁ TRỊ PHỤ LỤC 13 - HĐ 37/2018/HĐ/OIC-SEAREE ký ngày 07/02/2018</v>
          </cell>
        </row>
      </sheetData>
      <sheetData sheetId="4173">
        <row r="1">
          <cell r="A1" t="str">
            <v>GIÁ TRỊ PHỤ LỤC 13 - HĐ 37/2018/HĐ/OIC-SEAREE ký ngày 07/02/2018</v>
          </cell>
        </row>
      </sheetData>
      <sheetData sheetId="4174">
        <row r="1">
          <cell r="A1" t="str">
            <v>GIÁ TRỊ PHỤ LỤC 13 - HĐ 37/2018/HĐ/OIC-SEAREE ký ngày 07/02/2018</v>
          </cell>
        </row>
      </sheetData>
      <sheetData sheetId="4175">
        <row r="1">
          <cell r="A1" t="str">
            <v>GIÁ TRỊ PHỤ LỤC 13 - HĐ 37/2018/HĐ/OIC-SEAREE ký ngày 07/02/2018</v>
          </cell>
        </row>
      </sheetData>
      <sheetData sheetId="4176">
        <row r="1">
          <cell r="A1" t="str">
            <v>GIÁ TRỊ PHỤ LỤC 13 - HĐ 37/2018/HĐ/OIC-SEAREE ký ngày 07/02/2018</v>
          </cell>
        </row>
      </sheetData>
      <sheetData sheetId="4177">
        <row r="1">
          <cell r="A1" t="str">
            <v>GIÁ TRỊ PHỤ LỤC 13 - HĐ 37/2018/HĐ/OIC-SEAREE ký ngày 07/02/2018</v>
          </cell>
        </row>
      </sheetData>
      <sheetData sheetId="4178">
        <row r="1">
          <cell r="A1" t="str">
            <v>GIÁ TRỊ PHỤ LỤC 13 - HĐ 37/2018/HĐ/OIC-SEAREE ký ngày 07/02/2018</v>
          </cell>
        </row>
      </sheetData>
      <sheetData sheetId="4179">
        <row r="1">
          <cell r="A1" t="str">
            <v>GIÁ TRỊ PHỤ LỤC 13 - HĐ 37/2018/HĐ/OIC-SEAREE ký ngày 07/02/2018</v>
          </cell>
        </row>
      </sheetData>
      <sheetData sheetId="4180">
        <row r="1">
          <cell r="A1" t="str">
            <v>GIÁ TRỊ PHỤ LỤC 13 - HĐ 37/2018/HĐ/OIC-SEAREE ký ngày 07/02/2018</v>
          </cell>
        </row>
      </sheetData>
      <sheetData sheetId="4181">
        <row r="1">
          <cell r="A1" t="str">
            <v>GIÁ TRỊ PHỤ LỤC 13 - HĐ 37/2018/HĐ/OIC-SEAREE ký ngày 07/02/2018</v>
          </cell>
        </row>
      </sheetData>
      <sheetData sheetId="4182">
        <row r="1">
          <cell r="A1" t="str">
            <v>GIÁ TRỊ PHỤ LỤC 13 - HĐ 37/2018/HĐ/OIC-SEAREE ký ngày 07/02/2018</v>
          </cell>
        </row>
      </sheetData>
      <sheetData sheetId="4183">
        <row r="1">
          <cell r="A1" t="str">
            <v>GIÁ TRỊ PHỤ LỤC 13 - HĐ 37/2018/HĐ/OIC-SEAREE ký ngày 07/02/2018</v>
          </cell>
        </row>
      </sheetData>
      <sheetData sheetId="4184">
        <row r="1">
          <cell r="A1" t="str">
            <v>GIÁ TRỊ PHỤ LỤC 13 - HĐ 37/2018/HĐ/OIC-SEAREE ký ngày 07/02/2018</v>
          </cell>
        </row>
      </sheetData>
      <sheetData sheetId="4185">
        <row r="1">
          <cell r="A1" t="str">
            <v>GIÁ TRỊ PHỤ LỤC 13 - HĐ 37/2018/HĐ/OIC-SEAREE ký ngày 07/02/2018</v>
          </cell>
        </row>
      </sheetData>
      <sheetData sheetId="4186">
        <row r="1">
          <cell r="A1" t="str">
            <v>GIÁ TRỊ PHỤ LỤC 13 - HĐ 37/2018/HĐ/OIC-SEAREE ký ngày 07/02/2018</v>
          </cell>
        </row>
      </sheetData>
      <sheetData sheetId="4187">
        <row r="1">
          <cell r="A1" t="str">
            <v>GIÁ TRỊ PHỤ LỤC 13 - HĐ 37/2018/HĐ/OIC-SEAREE ký ngày 07/02/2018</v>
          </cell>
        </row>
      </sheetData>
      <sheetData sheetId="4188">
        <row r="1">
          <cell r="A1" t="str">
            <v>GIÁ TRỊ PHỤ LỤC 13 - HĐ 37/2018/HĐ/OIC-SEAREE ký ngày 07/02/2018</v>
          </cell>
        </row>
      </sheetData>
      <sheetData sheetId="4189">
        <row r="1">
          <cell r="A1" t="str">
            <v>GIÁ TRỊ PHỤ LỤC 13 - HĐ 37/2018/HĐ/OIC-SEAREE ký ngày 07/02/2018</v>
          </cell>
        </row>
      </sheetData>
      <sheetData sheetId="4190">
        <row r="1">
          <cell r="A1" t="str">
            <v>GIÁ TRỊ PHỤ LỤC 13 - HĐ 37/2018/HĐ/OIC-SEAREE ký ngày 07/02/2018</v>
          </cell>
        </row>
      </sheetData>
      <sheetData sheetId="4191">
        <row r="1">
          <cell r="A1" t="str">
            <v>GIÁ TRỊ PHỤ LỤC 13 - HĐ 37/2018/HĐ/OIC-SEAREE ký ngày 07/02/2018</v>
          </cell>
        </row>
      </sheetData>
      <sheetData sheetId="4192">
        <row r="1">
          <cell r="A1" t="str">
            <v>GIÁ TRỊ PHỤ LỤC 13 - HĐ 37/2018/HĐ/OIC-SEAREE ký ngày 07/02/2018</v>
          </cell>
        </row>
      </sheetData>
      <sheetData sheetId="4193">
        <row r="1">
          <cell r="A1" t="str">
            <v>GIÁ TRỊ PHỤ LỤC 13 - HĐ 37/2018/HĐ/OIC-SEAREE ký ngày 07/02/2018</v>
          </cell>
        </row>
      </sheetData>
      <sheetData sheetId="4194">
        <row r="1">
          <cell r="A1" t="str">
            <v>GIÁ TRỊ PHỤ LỤC 13 - HĐ 37/2018/HĐ/OIC-SEAREE ký ngày 07/02/2018</v>
          </cell>
        </row>
      </sheetData>
      <sheetData sheetId="4195">
        <row r="1">
          <cell r="A1" t="str">
            <v>GIÁ TRỊ PHỤ LỤC 13 - HĐ 37/2018/HĐ/OIC-SEAREE ký ngày 07/02/2018</v>
          </cell>
        </row>
      </sheetData>
      <sheetData sheetId="4196">
        <row r="1">
          <cell r="A1" t="str">
            <v>GIÁ TRỊ PHỤ LỤC 13 - HĐ 37/2018/HĐ/OIC-SEAREE ký ngày 07/02/2018</v>
          </cell>
        </row>
      </sheetData>
      <sheetData sheetId="4197">
        <row r="1">
          <cell r="A1" t="str">
            <v>GIÁ TRỊ PHỤ LỤC 13 - HĐ 37/2018/HĐ/OIC-SEAREE ký ngày 07/02/2018</v>
          </cell>
        </row>
      </sheetData>
      <sheetData sheetId="4198">
        <row r="1">
          <cell r="A1" t="str">
            <v>GIÁ TRỊ PHỤ LỤC 13 - HĐ 37/2018/HĐ/OIC-SEAREE ký ngày 07/02/2018</v>
          </cell>
        </row>
      </sheetData>
      <sheetData sheetId="4199">
        <row r="1">
          <cell r="A1" t="str">
            <v>GIÁ TRỊ PHỤ LỤC 13 - HĐ 37/2018/HĐ/OIC-SEAREE ký ngày 07/02/2018</v>
          </cell>
        </row>
      </sheetData>
      <sheetData sheetId="4200">
        <row r="1">
          <cell r="A1" t="str">
            <v>GIÁ TRỊ PHỤ LỤC 13 - HĐ 37/2018/HĐ/OIC-SEAREE ký ngày 07/02/2018</v>
          </cell>
        </row>
      </sheetData>
      <sheetData sheetId="4201">
        <row r="1">
          <cell r="A1" t="str">
            <v>GIÁ TRỊ PHỤ LỤC 13 - HĐ 37/2018/HĐ/OIC-SEAREE ký ngày 07/02/2018</v>
          </cell>
        </row>
      </sheetData>
      <sheetData sheetId="4202">
        <row r="1">
          <cell r="A1" t="str">
            <v>GIÁ TRỊ PHỤ LỤC 13 - HĐ 37/2018/HĐ/OIC-SEAREE ký ngày 07/02/2018</v>
          </cell>
        </row>
      </sheetData>
      <sheetData sheetId="4203">
        <row r="1">
          <cell r="A1" t="str">
            <v>GIÁ TRỊ PHỤ LỤC 13 - HĐ 37/2018/HĐ/OIC-SEAREE ký ngày 07/02/2018</v>
          </cell>
        </row>
      </sheetData>
      <sheetData sheetId="4204">
        <row r="1">
          <cell r="A1" t="str">
            <v>GIÁ TRỊ PHỤ LỤC 13 - HĐ 37/2018/HĐ/OIC-SEAREE ký ngày 07/02/2018</v>
          </cell>
        </row>
      </sheetData>
      <sheetData sheetId="4205">
        <row r="1">
          <cell r="A1" t="str">
            <v>GIÁ TRỊ PHỤ LỤC 13 - HĐ 37/2018/HĐ/OIC-SEAREE ký ngày 07/02/2018</v>
          </cell>
        </row>
      </sheetData>
      <sheetData sheetId="4206">
        <row r="1">
          <cell r="A1" t="str">
            <v>GIÁ TRỊ PHỤ LỤC 13 - HĐ 37/2018/HĐ/OIC-SEAREE ký ngày 07/02/2018</v>
          </cell>
        </row>
      </sheetData>
      <sheetData sheetId="4207">
        <row r="1">
          <cell r="A1" t="str">
            <v>GIÁ TRỊ PHỤ LỤC 13 - HĐ 37/2018/HĐ/OIC-SEAREE ký ngày 07/02/2018</v>
          </cell>
        </row>
      </sheetData>
      <sheetData sheetId="4208">
        <row r="1">
          <cell r="A1" t="str">
            <v>GIÁ TRỊ PHỤ LỤC 13 - HĐ 37/2018/HĐ/OIC-SEAREE ký ngày 07/02/2018</v>
          </cell>
        </row>
      </sheetData>
      <sheetData sheetId="4209">
        <row r="1">
          <cell r="A1" t="str">
            <v>GIÁ TRỊ PHỤ LỤC 13 - HĐ 37/2018/HĐ/OIC-SEAREE ký ngày 07/02/2018</v>
          </cell>
        </row>
      </sheetData>
      <sheetData sheetId="4210">
        <row r="1">
          <cell r="A1" t="str">
            <v>GIÁ TRỊ PHỤ LỤC 13 - HĐ 37/2018/HĐ/OIC-SEAREE ký ngày 07/02/2018</v>
          </cell>
        </row>
      </sheetData>
      <sheetData sheetId="4211">
        <row r="1">
          <cell r="A1" t="str">
            <v>GIÁ TRỊ PHỤ LỤC 13 - HĐ 37/2018/HĐ/OIC-SEAREE ký ngày 07/02/2018</v>
          </cell>
        </row>
      </sheetData>
      <sheetData sheetId="4212">
        <row r="1">
          <cell r="A1" t="str">
            <v>GIÁ TRỊ PHỤ LỤC 13 - HĐ 37/2018/HĐ/OIC-SEAREE ký ngày 07/02/2018</v>
          </cell>
        </row>
      </sheetData>
      <sheetData sheetId="4213">
        <row r="1">
          <cell r="A1" t="str">
            <v>GIÁ TRỊ PHỤ LỤC 13 - HĐ 37/2018/HĐ/OIC-SEAREE ký ngày 07/02/2018</v>
          </cell>
        </row>
      </sheetData>
      <sheetData sheetId="4214">
        <row r="1">
          <cell r="A1" t="str">
            <v>GIÁ TRỊ PHỤ LỤC 13 - HĐ 37/2018/HĐ/OIC-SEAREE ký ngày 07/02/2018</v>
          </cell>
        </row>
      </sheetData>
      <sheetData sheetId="4215">
        <row r="1">
          <cell r="A1" t="str">
            <v>GIÁ TRỊ PHỤ LỤC 13 - HĐ 37/2018/HĐ/OIC-SEAREE ký ngày 07/02/2018</v>
          </cell>
        </row>
      </sheetData>
      <sheetData sheetId="4216">
        <row r="1">
          <cell r="A1" t="str">
            <v>GIÁ TRỊ PHỤ LỤC 13 - HĐ 37/2018/HĐ/OIC-SEAREE ký ngày 07/02/2018</v>
          </cell>
        </row>
      </sheetData>
      <sheetData sheetId="4217">
        <row r="1">
          <cell r="A1" t="str">
            <v>GIÁ TRỊ PHỤ LỤC 13 - HĐ 37/2018/HĐ/OIC-SEAREE ký ngày 07/02/2018</v>
          </cell>
        </row>
      </sheetData>
      <sheetData sheetId="4218">
        <row r="1">
          <cell r="A1" t="str">
            <v>GIÁ TRỊ PHỤ LỤC 13 - HĐ 37/2018/HĐ/OIC-SEAREE ký ngày 07/02/2018</v>
          </cell>
        </row>
      </sheetData>
      <sheetData sheetId="4219">
        <row r="1">
          <cell r="A1" t="str">
            <v>GIÁ TRỊ PHỤ LỤC 13 - HĐ 37/2018/HĐ/OIC-SEAREE ký ngày 07/02/2018</v>
          </cell>
        </row>
      </sheetData>
      <sheetData sheetId="4220">
        <row r="1">
          <cell r="A1" t="str">
            <v>GIÁ TRỊ PHỤ LỤC 13 - HĐ 37/2018/HĐ/OIC-SEAREE ký ngày 07/02/2018</v>
          </cell>
        </row>
      </sheetData>
      <sheetData sheetId="4221">
        <row r="1">
          <cell r="A1" t="str">
            <v>GIÁ TRỊ PHỤ LỤC 13 - HĐ 37/2018/HĐ/OIC-SEAREE ký ngày 07/02/2018</v>
          </cell>
        </row>
      </sheetData>
      <sheetData sheetId="4222">
        <row r="1">
          <cell r="A1" t="str">
            <v>GIÁ TRỊ PHỤ LỤC 13 - HĐ 37/2018/HĐ/OIC-SEAREE ký ngày 07/02/2018</v>
          </cell>
        </row>
      </sheetData>
      <sheetData sheetId="4223">
        <row r="1">
          <cell r="A1" t="str">
            <v>GIÁ TRỊ PHỤ LỤC 13 - HĐ 37/2018/HĐ/OIC-SEAREE ký ngày 07/02/2018</v>
          </cell>
        </row>
      </sheetData>
      <sheetData sheetId="4224">
        <row r="1">
          <cell r="A1" t="str">
            <v>GIÁ TRỊ PHỤ LỤC 13 - HĐ 37/2018/HĐ/OIC-SEAREE ký ngày 07/02/2018</v>
          </cell>
        </row>
      </sheetData>
      <sheetData sheetId="4225">
        <row r="1">
          <cell r="A1" t="str">
            <v>GIÁ TRỊ PHỤ LỤC 13 - HĐ 37/2018/HĐ/OIC-SEAREE ký ngày 07/02/2018</v>
          </cell>
        </row>
      </sheetData>
      <sheetData sheetId="4226">
        <row r="1">
          <cell r="A1" t="str">
            <v>GIÁ TRỊ PHỤ LỤC 13 - HĐ 37/2018/HĐ/OIC-SEAREE ký ngày 07/02/2018</v>
          </cell>
        </row>
      </sheetData>
      <sheetData sheetId="4227">
        <row r="1">
          <cell r="A1" t="str">
            <v>GIÁ TRỊ PHỤ LỤC 13 - HĐ 37/2018/HĐ/OIC-SEAREE ký ngày 07/02/2018</v>
          </cell>
        </row>
      </sheetData>
      <sheetData sheetId="4228">
        <row r="1">
          <cell r="A1" t="str">
            <v>GIÁ TRỊ PHỤ LỤC 13 - HĐ 37/2018/HĐ/OIC-SEAREE ký ngày 07/02/2018</v>
          </cell>
        </row>
      </sheetData>
      <sheetData sheetId="4229">
        <row r="1">
          <cell r="A1" t="str">
            <v>GIÁ TRỊ PHỤ LỤC 13 - HĐ 37/2018/HĐ/OIC-SEAREE ký ngày 07/02/2018</v>
          </cell>
        </row>
      </sheetData>
      <sheetData sheetId="4230">
        <row r="1">
          <cell r="A1" t="str">
            <v>GIÁ TRỊ PHỤ LỤC 13 - HĐ 37/2018/HĐ/OIC-SEAREE ký ngày 07/02/2018</v>
          </cell>
        </row>
      </sheetData>
      <sheetData sheetId="4231">
        <row r="1">
          <cell r="A1" t="str">
            <v>GIÁ TRỊ PHỤ LỤC 13 - HĐ 37/2018/HĐ/OIC-SEAREE ký ngày 07/02/2018</v>
          </cell>
        </row>
      </sheetData>
      <sheetData sheetId="4232">
        <row r="1">
          <cell r="A1" t="str">
            <v>GIÁ TRỊ PHỤ LỤC 13 - HĐ 37/2018/HĐ/OIC-SEAREE ký ngày 07/02/2018</v>
          </cell>
        </row>
      </sheetData>
      <sheetData sheetId="4233">
        <row r="1">
          <cell r="A1" t="str">
            <v>GIÁ TRỊ PHỤ LỤC 13 - HĐ 37/2018/HĐ/OIC-SEAREE ký ngày 07/02/2018</v>
          </cell>
        </row>
      </sheetData>
      <sheetData sheetId="4234">
        <row r="1">
          <cell r="A1" t="str">
            <v>GIÁ TRỊ PHỤ LỤC 13 - HĐ 37/2018/HĐ/OIC-SEAREE ký ngày 07/02/2018</v>
          </cell>
        </row>
      </sheetData>
      <sheetData sheetId="4235">
        <row r="1">
          <cell r="A1" t="str">
            <v>GIÁ TRỊ PHỤ LỤC 13 - HĐ 37/2018/HĐ/OIC-SEAREE ký ngày 07/02/2018</v>
          </cell>
        </row>
      </sheetData>
      <sheetData sheetId="4236">
        <row r="1">
          <cell r="A1" t="str">
            <v>GIÁ TRỊ PHỤ LỤC 13 - HĐ 37/2018/HĐ/OIC-SEAREE ký ngày 07/02/2018</v>
          </cell>
        </row>
      </sheetData>
      <sheetData sheetId="4237">
        <row r="1">
          <cell r="A1" t="str">
            <v>GIÁ TRỊ PHỤ LỤC 13 - HĐ 37/2018/HĐ/OIC-SEAREE ký ngày 07/02/2018</v>
          </cell>
        </row>
      </sheetData>
      <sheetData sheetId="4238">
        <row r="1">
          <cell r="A1" t="str">
            <v>GIÁ TRỊ PHỤ LỤC 13 - HĐ 37/2018/HĐ/OIC-SEAREE ký ngày 07/02/2018</v>
          </cell>
        </row>
      </sheetData>
      <sheetData sheetId="4239">
        <row r="1">
          <cell r="A1" t="str">
            <v>GIÁ TRỊ PHỤ LỤC 13 - HĐ 37/2018/HĐ/OIC-SEAREE ký ngày 07/02/2018</v>
          </cell>
        </row>
      </sheetData>
      <sheetData sheetId="4240">
        <row r="1">
          <cell r="A1" t="str">
            <v>GIÁ TRỊ PHỤ LỤC 13 - HĐ 37/2018/HĐ/OIC-SEAREE ký ngày 07/02/2018</v>
          </cell>
        </row>
      </sheetData>
      <sheetData sheetId="4241">
        <row r="1">
          <cell r="A1" t="str">
            <v>GIÁ TRỊ PHỤ LỤC 13 - HĐ 37/2018/HĐ/OIC-SEAREE ký ngày 07/02/2018</v>
          </cell>
        </row>
      </sheetData>
      <sheetData sheetId="4242">
        <row r="1">
          <cell r="A1" t="str">
            <v>GIÁ TRỊ PHỤ LỤC 13 - HĐ 37/2018/HĐ/OIC-SEAREE ký ngày 07/02/2018</v>
          </cell>
        </row>
      </sheetData>
      <sheetData sheetId="4243">
        <row r="1">
          <cell r="A1" t="str">
            <v>GIÁ TRỊ PHỤ LỤC 13 - HĐ 37/2018/HĐ/OIC-SEAREE ký ngày 07/02/2018</v>
          </cell>
        </row>
      </sheetData>
      <sheetData sheetId="4244">
        <row r="1">
          <cell r="A1" t="str">
            <v>GIÁ TRỊ PHỤ LỤC 13 - HĐ 37/2018/HĐ/OIC-SEAREE ký ngày 07/02/2018</v>
          </cell>
        </row>
      </sheetData>
      <sheetData sheetId="4245">
        <row r="1">
          <cell r="A1" t="str">
            <v>GIÁ TRỊ PHỤ LỤC 13 - HĐ 37/2018/HĐ/OIC-SEAREE ký ngày 07/02/2018</v>
          </cell>
        </row>
      </sheetData>
      <sheetData sheetId="4246">
        <row r="1">
          <cell r="A1" t="str">
            <v>GIÁ TRỊ PHỤ LỤC 13 - HĐ 37/2018/HĐ/OIC-SEAREE ký ngày 07/02/2018</v>
          </cell>
        </row>
      </sheetData>
      <sheetData sheetId="4247">
        <row r="1">
          <cell r="A1" t="str">
            <v>GIÁ TRỊ PHỤ LỤC 13 - HĐ 37/2018/HĐ/OIC-SEAREE ký ngày 07/02/2018</v>
          </cell>
        </row>
      </sheetData>
      <sheetData sheetId="4248">
        <row r="1">
          <cell r="A1" t="str">
            <v>GIÁ TRỊ PHỤ LỤC 13 - HĐ 37/2018/HĐ/OIC-SEAREE ký ngày 07/02/2018</v>
          </cell>
        </row>
      </sheetData>
      <sheetData sheetId="4249">
        <row r="1">
          <cell r="A1" t="str">
            <v>GIÁ TRỊ PHỤ LỤC 13 - HĐ 37/2018/HĐ/OIC-SEAREE ký ngày 07/02/2018</v>
          </cell>
        </row>
      </sheetData>
      <sheetData sheetId="4250">
        <row r="1">
          <cell r="A1" t="str">
            <v>GIÁ TRỊ PHỤ LỤC 13 - HĐ 37/2018/HĐ/OIC-SEAREE ký ngày 07/02/2018</v>
          </cell>
        </row>
      </sheetData>
      <sheetData sheetId="4251">
        <row r="1">
          <cell r="A1" t="str">
            <v>GIÁ TRỊ PHỤ LỤC 13 - HĐ 37/2018/HĐ/OIC-SEAREE ký ngày 07/02/2018</v>
          </cell>
        </row>
      </sheetData>
      <sheetData sheetId="4252">
        <row r="1">
          <cell r="A1" t="str">
            <v>GIÁ TRỊ PHỤ LỤC 13 - HĐ 37/2018/HĐ/OIC-SEAREE ký ngày 07/02/2018</v>
          </cell>
        </row>
      </sheetData>
      <sheetData sheetId="4253">
        <row r="1">
          <cell r="A1" t="str">
            <v>GIÁ TRỊ PHỤ LỤC 13 - HĐ 37/2018/HĐ/OIC-SEAREE ký ngày 07/02/2018</v>
          </cell>
        </row>
      </sheetData>
      <sheetData sheetId="4254">
        <row r="1">
          <cell r="A1" t="str">
            <v>GIÁ TRỊ PHỤ LỤC 13 - HĐ 37/2018/HĐ/OIC-SEAREE ký ngày 07/02/2018</v>
          </cell>
        </row>
      </sheetData>
      <sheetData sheetId="4255">
        <row r="1">
          <cell r="A1" t="str">
            <v>GIÁ TRỊ PHỤ LỤC 13 - HĐ 37/2018/HĐ/OIC-SEAREE ký ngày 07/02/2018</v>
          </cell>
        </row>
      </sheetData>
      <sheetData sheetId="4256">
        <row r="1">
          <cell r="A1" t="str">
            <v>GIÁ TRỊ PHỤ LỤC 13 - HĐ 37/2018/HĐ/OIC-SEAREE ký ngày 07/02/2018</v>
          </cell>
        </row>
      </sheetData>
      <sheetData sheetId="4257">
        <row r="1">
          <cell r="A1" t="str">
            <v>GIÁ TRỊ PHỤ LỤC 13 - HĐ 37/2018/HĐ/OIC-SEAREE ký ngày 07/02/2018</v>
          </cell>
        </row>
      </sheetData>
      <sheetData sheetId="4258">
        <row r="1">
          <cell r="A1" t="str">
            <v>GIÁ TRỊ PHỤ LỤC 13 - HĐ 37/2018/HĐ/OIC-SEAREE ký ngày 07/02/2018</v>
          </cell>
        </row>
      </sheetData>
      <sheetData sheetId="4259">
        <row r="1">
          <cell r="A1" t="str">
            <v>GIÁ TRỊ PHỤ LỤC 13 - HĐ 37/2018/HĐ/OIC-SEAREE ký ngày 07/02/2018</v>
          </cell>
        </row>
      </sheetData>
      <sheetData sheetId="4260">
        <row r="1">
          <cell r="A1" t="str">
            <v>GIÁ TRỊ PHỤ LỤC 13 - HĐ 37/2018/HĐ/OIC-SEAREE ký ngày 07/02/2018</v>
          </cell>
        </row>
      </sheetData>
      <sheetData sheetId="4261">
        <row r="1">
          <cell r="A1" t="str">
            <v>GIÁ TRỊ PHỤ LỤC 13 - HĐ 37/2018/HĐ/OIC-SEAREE ký ngày 07/02/2018</v>
          </cell>
        </row>
      </sheetData>
      <sheetData sheetId="4262">
        <row r="1">
          <cell r="A1" t="str">
            <v>GIÁ TRỊ PHỤ LỤC 13 - HĐ 37/2018/HĐ/OIC-SEAREE ký ngày 07/02/2018</v>
          </cell>
        </row>
      </sheetData>
      <sheetData sheetId="4263">
        <row r="1">
          <cell r="A1" t="str">
            <v>GIÁ TRỊ PHỤ LỤC 13 - HĐ 37/2018/HĐ/OIC-SEAREE ký ngày 07/02/2018</v>
          </cell>
        </row>
      </sheetData>
      <sheetData sheetId="4264">
        <row r="1">
          <cell r="A1" t="str">
            <v>GIÁ TRỊ PHỤ LỤC 13 - HĐ 37/2018/HĐ/OIC-SEAREE ký ngày 07/02/2018</v>
          </cell>
        </row>
      </sheetData>
      <sheetData sheetId="4265">
        <row r="1">
          <cell r="A1" t="str">
            <v>GIÁ TRỊ PHỤ LỤC 13 - HĐ 37/2018/HĐ/OIC-SEAREE ký ngày 07/02/2018</v>
          </cell>
        </row>
      </sheetData>
      <sheetData sheetId="4266">
        <row r="1">
          <cell r="A1" t="str">
            <v>GIÁ TRỊ PHỤ LỤC 13 - HĐ 37/2018/HĐ/OIC-SEAREE ký ngày 07/02/2018</v>
          </cell>
        </row>
      </sheetData>
      <sheetData sheetId="4267">
        <row r="1">
          <cell r="A1" t="str">
            <v>GIÁ TRỊ PHỤ LỤC 13 - HĐ 37/2018/HĐ/OIC-SEAREE ký ngày 07/02/2018</v>
          </cell>
        </row>
      </sheetData>
      <sheetData sheetId="4268">
        <row r="1">
          <cell r="A1" t="str">
            <v>GIÁ TRỊ PHỤ LỤC 13 - HĐ 37/2018/HĐ/OIC-SEAREE ký ngày 07/02/2018</v>
          </cell>
        </row>
      </sheetData>
      <sheetData sheetId="4269">
        <row r="1">
          <cell r="A1" t="str">
            <v>GIÁ TRỊ PHỤ LỤC 13 - HĐ 37/2018/HĐ/OIC-SEAREE ký ngày 07/02/2018</v>
          </cell>
        </row>
      </sheetData>
      <sheetData sheetId="4270">
        <row r="1">
          <cell r="A1" t="str">
            <v>GIÁ TRỊ PHỤ LỤC 13 - HĐ 37/2018/HĐ/OIC-SEAREE ký ngày 07/02/2018</v>
          </cell>
        </row>
      </sheetData>
      <sheetData sheetId="4271">
        <row r="1">
          <cell r="A1" t="str">
            <v>GIÁ TRỊ PHỤ LỤC 13 - HĐ 37/2018/HĐ/OIC-SEAREE ký ngày 07/02/2018</v>
          </cell>
        </row>
      </sheetData>
      <sheetData sheetId="4272">
        <row r="1">
          <cell r="A1" t="str">
            <v>GIÁ TRỊ PHỤ LỤC 13 - HĐ 37/2018/HĐ/OIC-SEAREE ký ngày 07/02/2018</v>
          </cell>
        </row>
      </sheetData>
      <sheetData sheetId="4273">
        <row r="1">
          <cell r="A1" t="str">
            <v>GIÁ TRỊ PHỤ LỤC 13 - HĐ 37/2018/HĐ/OIC-SEAREE ký ngày 07/02/2018</v>
          </cell>
        </row>
      </sheetData>
      <sheetData sheetId="4274">
        <row r="1">
          <cell r="A1" t="str">
            <v>GIÁ TRỊ PHỤ LỤC 13 - HĐ 37/2018/HĐ/OIC-SEAREE ký ngày 07/02/2018</v>
          </cell>
        </row>
      </sheetData>
      <sheetData sheetId="4275">
        <row r="1">
          <cell r="A1" t="str">
            <v>GIÁ TRỊ PHỤ LỤC 13 - HĐ 37/2018/HĐ/OIC-SEAREE ký ngày 07/02/2018</v>
          </cell>
        </row>
      </sheetData>
      <sheetData sheetId="4276">
        <row r="1">
          <cell r="A1" t="str">
            <v>GIÁ TRỊ PHỤ LỤC 13 - HĐ 37/2018/HĐ/OIC-SEAREE ký ngày 07/02/2018</v>
          </cell>
        </row>
      </sheetData>
      <sheetData sheetId="4277">
        <row r="1">
          <cell r="A1" t="str">
            <v>GIÁ TRỊ PHỤ LỤC 13 - HĐ 37/2018/HĐ/OIC-SEAREE ký ngày 07/02/2018</v>
          </cell>
        </row>
      </sheetData>
      <sheetData sheetId="4278">
        <row r="1">
          <cell r="A1" t="str">
            <v>GIÁ TRỊ PHỤ LỤC 13 - HĐ 37/2018/HĐ/OIC-SEAREE ký ngày 07/02/2018</v>
          </cell>
        </row>
      </sheetData>
      <sheetData sheetId="4279">
        <row r="1">
          <cell r="A1" t="str">
            <v>GIÁ TRỊ PHỤ LỤC 13 - HĐ 37/2018/HĐ/OIC-SEAREE ký ngày 07/02/2018</v>
          </cell>
        </row>
      </sheetData>
      <sheetData sheetId="4280">
        <row r="1">
          <cell r="A1" t="str">
            <v>GIÁ TRỊ PHỤ LỤC 13 - HĐ 37/2018/HĐ/OIC-SEAREE ký ngày 07/02/2018</v>
          </cell>
        </row>
      </sheetData>
      <sheetData sheetId="4281">
        <row r="1">
          <cell r="A1" t="str">
            <v>GIÁ TRỊ PHỤ LỤC 13 - HĐ 37/2018/HĐ/OIC-SEAREE ký ngày 07/02/2018</v>
          </cell>
        </row>
      </sheetData>
      <sheetData sheetId="4282">
        <row r="1">
          <cell r="A1" t="str">
            <v>GIÁ TRỊ PHỤ LỤC 13 - HĐ 37/2018/HĐ/OIC-SEAREE ký ngày 07/02/2018</v>
          </cell>
        </row>
      </sheetData>
      <sheetData sheetId="4283">
        <row r="1">
          <cell r="A1" t="str">
            <v>GIÁ TRỊ PHỤ LỤC 13 - HĐ 37/2018/HĐ/OIC-SEAREE ký ngày 07/02/2018</v>
          </cell>
        </row>
      </sheetData>
      <sheetData sheetId="4284">
        <row r="1">
          <cell r="A1" t="str">
            <v>GIÁ TRỊ PHỤ LỤC 13 - HĐ 37/2018/HĐ/OIC-SEAREE ký ngày 07/02/2018</v>
          </cell>
        </row>
      </sheetData>
      <sheetData sheetId="4285">
        <row r="1">
          <cell r="A1" t="str">
            <v>GIÁ TRỊ PHỤ LỤC 13 - HĐ 37/2018/HĐ/OIC-SEAREE ký ngày 07/02/2018</v>
          </cell>
        </row>
      </sheetData>
      <sheetData sheetId="4286">
        <row r="1">
          <cell r="A1" t="str">
            <v>GIÁ TRỊ PHỤ LỤC 13 - HĐ 37/2018/HĐ/OIC-SEAREE ký ngày 07/02/2018</v>
          </cell>
        </row>
      </sheetData>
      <sheetData sheetId="4287">
        <row r="1">
          <cell r="A1" t="str">
            <v>GIÁ TRỊ PHỤ LỤC 13 - HĐ 37/2018/HĐ/OIC-SEAREE ký ngày 07/02/2018</v>
          </cell>
        </row>
      </sheetData>
      <sheetData sheetId="4288">
        <row r="1">
          <cell r="A1" t="str">
            <v>GIÁ TRỊ PHỤ LỤC 13 - HĐ 37/2018/HĐ/OIC-SEAREE ký ngày 07/02/2018</v>
          </cell>
        </row>
      </sheetData>
      <sheetData sheetId="4289">
        <row r="1">
          <cell r="A1" t="str">
            <v>GIÁ TRỊ PHỤ LỤC 13 - HĐ 37/2018/HĐ/OIC-SEAREE ký ngày 07/02/2018</v>
          </cell>
        </row>
      </sheetData>
      <sheetData sheetId="4290">
        <row r="1">
          <cell r="A1" t="str">
            <v>GIÁ TRỊ PHỤ LỤC 13 - HĐ 37/2018/HĐ/OIC-SEAREE ký ngày 07/02/2018</v>
          </cell>
        </row>
      </sheetData>
      <sheetData sheetId="4291">
        <row r="1">
          <cell r="A1" t="str">
            <v>GIÁ TRỊ PHỤ LỤC 13 - HĐ 37/2018/HĐ/OIC-SEAREE ký ngày 07/02/2018</v>
          </cell>
        </row>
      </sheetData>
      <sheetData sheetId="4292">
        <row r="1">
          <cell r="A1" t="str">
            <v>GIÁ TRỊ PHỤ LỤC 13 - HĐ 37/2018/HĐ/OIC-SEAREE ký ngày 07/02/2018</v>
          </cell>
        </row>
      </sheetData>
      <sheetData sheetId="4293">
        <row r="1">
          <cell r="A1" t="str">
            <v>GIÁ TRỊ PHỤ LỤC 13 - HĐ 37/2018/HĐ/OIC-SEAREE ký ngày 07/02/2018</v>
          </cell>
        </row>
      </sheetData>
      <sheetData sheetId="4294">
        <row r="1">
          <cell r="A1" t="str">
            <v>GIÁ TRỊ PHỤ LỤC 13 - HĐ 37/2018/HĐ/OIC-SEAREE ký ngày 07/02/2018</v>
          </cell>
        </row>
      </sheetData>
      <sheetData sheetId="4295">
        <row r="1">
          <cell r="A1" t="str">
            <v>GIÁ TRỊ PHỤ LỤC 13 - HĐ 37/2018/HĐ/OIC-SEAREE ký ngày 07/02/2018</v>
          </cell>
        </row>
      </sheetData>
      <sheetData sheetId="4296">
        <row r="1">
          <cell r="A1" t="str">
            <v>GIÁ TRỊ PHỤ LỤC 13 - HĐ 37/2018/HĐ/OIC-SEAREE ký ngày 07/02/2018</v>
          </cell>
        </row>
      </sheetData>
      <sheetData sheetId="4297">
        <row r="1">
          <cell r="A1" t="str">
            <v>GIÁ TRỊ PHỤ LỤC 13 - HĐ 37/2018/HĐ/OIC-SEAREE ký ngày 07/02/2018</v>
          </cell>
        </row>
      </sheetData>
      <sheetData sheetId="4298">
        <row r="1">
          <cell r="A1" t="str">
            <v>GIÁ TRỊ PHỤ LỤC 13 - HĐ 37/2018/HĐ/OIC-SEAREE ký ngày 07/02/2018</v>
          </cell>
        </row>
      </sheetData>
      <sheetData sheetId="4299">
        <row r="1">
          <cell r="A1" t="str">
            <v>GIÁ TRỊ PHỤ LỤC 13 - HĐ 37/2018/HĐ/OIC-SEAREE ký ngày 07/02/2018</v>
          </cell>
        </row>
      </sheetData>
      <sheetData sheetId="4300">
        <row r="1">
          <cell r="A1" t="str">
            <v>GIÁ TRỊ PHỤ LỤC 13 - HĐ 37/2018/HĐ/OIC-SEAREE ký ngày 07/02/2018</v>
          </cell>
        </row>
      </sheetData>
      <sheetData sheetId="4301">
        <row r="1">
          <cell r="A1" t="str">
            <v>GIÁ TRỊ PHỤ LỤC 13 - HĐ 37/2018/HĐ/OIC-SEAREE ký ngày 07/02/2018</v>
          </cell>
        </row>
      </sheetData>
      <sheetData sheetId="4302">
        <row r="1">
          <cell r="A1" t="str">
            <v>GIÁ TRỊ PHỤ LỤC 13 - HĐ 37/2018/HĐ/OIC-SEAREE ký ngày 07/02/2018</v>
          </cell>
        </row>
      </sheetData>
      <sheetData sheetId="4303">
        <row r="1">
          <cell r="A1" t="str">
            <v>GIÁ TRỊ PHỤ LỤC 13 - HĐ 37/2018/HĐ/OIC-SEAREE ký ngày 07/02/2018</v>
          </cell>
        </row>
      </sheetData>
      <sheetData sheetId="4304">
        <row r="1">
          <cell r="A1" t="str">
            <v>GIÁ TRỊ PHỤ LỤC 13 - HĐ 37/2018/HĐ/OIC-SEAREE ký ngày 07/02/2018</v>
          </cell>
        </row>
      </sheetData>
      <sheetData sheetId="4305">
        <row r="1">
          <cell r="A1" t="str">
            <v>GIÁ TRỊ PHỤ LỤC 13 - HĐ 37/2018/HĐ/OIC-SEAREE ký ngày 07/02/2018</v>
          </cell>
        </row>
      </sheetData>
      <sheetData sheetId="4306">
        <row r="1">
          <cell r="A1" t="str">
            <v>GIÁ TRỊ PHỤ LỤC 13 - HĐ 37/2018/HĐ/OIC-SEAREE ký ngày 07/02/2018</v>
          </cell>
        </row>
      </sheetData>
      <sheetData sheetId="4307">
        <row r="1">
          <cell r="A1" t="str">
            <v>GIÁ TRỊ PHỤ LỤC 13 - HĐ 37/2018/HĐ/OIC-SEAREE ký ngày 07/02/2018</v>
          </cell>
        </row>
      </sheetData>
      <sheetData sheetId="4308">
        <row r="1">
          <cell r="A1" t="str">
            <v>GIÁ TRỊ PHỤ LỤC 13 - HĐ 37/2018/HĐ/OIC-SEAREE ký ngày 07/02/2018</v>
          </cell>
        </row>
      </sheetData>
      <sheetData sheetId="4309">
        <row r="1">
          <cell r="A1" t="str">
            <v>GIÁ TRỊ PHỤ LỤC 13 - HĐ 37/2018/HĐ/OIC-SEAREE ký ngày 07/02/2018</v>
          </cell>
        </row>
      </sheetData>
      <sheetData sheetId="4310">
        <row r="1">
          <cell r="A1" t="str">
            <v>GIÁ TRỊ PHỤ LỤC 13 - HĐ 37/2018/HĐ/OIC-SEAREE ký ngày 07/02/2018</v>
          </cell>
        </row>
      </sheetData>
      <sheetData sheetId="4311">
        <row r="1">
          <cell r="A1" t="str">
            <v>GIÁ TRỊ PHỤ LỤC 13 - HĐ 37/2018/HĐ/OIC-SEAREE ký ngày 07/02/2018</v>
          </cell>
        </row>
      </sheetData>
      <sheetData sheetId="4312">
        <row r="1">
          <cell r="A1" t="str">
            <v>GIÁ TRỊ PHỤ LỤC 13 - HĐ 37/2018/HĐ/OIC-SEAREE ký ngày 07/02/2018</v>
          </cell>
        </row>
      </sheetData>
      <sheetData sheetId="4313">
        <row r="1">
          <cell r="A1" t="str">
            <v>GIÁ TRỊ PHỤ LỤC 13 - HĐ 37/2018/HĐ/OIC-SEAREE ký ngày 07/02/2018</v>
          </cell>
        </row>
      </sheetData>
      <sheetData sheetId="4314">
        <row r="1">
          <cell r="A1" t="str">
            <v>GIÁ TRỊ PHỤ LỤC 13 - HĐ 37/2018/HĐ/OIC-SEAREE ký ngày 07/02/2018</v>
          </cell>
        </row>
      </sheetData>
      <sheetData sheetId="4315">
        <row r="1">
          <cell r="A1" t="str">
            <v>GIÁ TRỊ PHỤ LỤC 13 - HĐ 37/2018/HĐ/OIC-SEAREE ký ngày 07/02/2018</v>
          </cell>
        </row>
      </sheetData>
      <sheetData sheetId="4316">
        <row r="1">
          <cell r="A1" t="str">
            <v>GIÁ TRỊ PHỤ LỤC 13 - HĐ 37/2018/HĐ/OIC-SEAREE ký ngày 07/02/2018</v>
          </cell>
        </row>
      </sheetData>
      <sheetData sheetId="4317">
        <row r="1">
          <cell r="A1" t="str">
            <v>GIÁ TRỊ PHỤ LỤC 13 - HĐ 37/2018/HĐ/OIC-SEAREE ký ngày 07/02/2018</v>
          </cell>
        </row>
      </sheetData>
      <sheetData sheetId="4318">
        <row r="1">
          <cell r="A1" t="str">
            <v>GIÁ TRỊ PHỤ LỤC 13 - HĐ 37/2018/HĐ/OIC-SEAREE ký ngày 07/02/2018</v>
          </cell>
        </row>
      </sheetData>
      <sheetData sheetId="4319">
        <row r="1">
          <cell r="A1" t="str">
            <v>GIÁ TRỊ PHỤ LỤC 13 - HĐ 37/2018/HĐ/OIC-SEAREE ký ngày 07/02/2018</v>
          </cell>
        </row>
      </sheetData>
      <sheetData sheetId="4320">
        <row r="1">
          <cell r="A1" t="str">
            <v>GIÁ TRỊ PHỤ LỤC 13 - HĐ 37/2018/HĐ/OIC-SEAREE ký ngày 07/02/2018</v>
          </cell>
        </row>
      </sheetData>
      <sheetData sheetId="4321">
        <row r="1">
          <cell r="A1" t="str">
            <v>GIÁ TRỊ PHỤ LỤC 13 - HĐ 37/2018/HĐ/OIC-SEAREE ký ngày 07/02/2018</v>
          </cell>
        </row>
      </sheetData>
      <sheetData sheetId="4322">
        <row r="1">
          <cell r="A1" t="str">
            <v>GIÁ TRỊ PHỤ LỤC 13 - HĐ 37/2018/HĐ/OIC-SEAREE ký ngày 07/02/2018</v>
          </cell>
        </row>
      </sheetData>
      <sheetData sheetId="4323">
        <row r="1">
          <cell r="A1" t="str">
            <v>GIÁ TRỊ PHỤ LỤC 13 - HĐ 37/2018/HĐ/OIC-SEAREE ký ngày 07/02/2018</v>
          </cell>
        </row>
      </sheetData>
      <sheetData sheetId="4324">
        <row r="1">
          <cell r="A1" t="str">
            <v>GIÁ TRỊ PHỤ LỤC 13 - HĐ 37/2018/HĐ/OIC-SEAREE ký ngày 07/02/2018</v>
          </cell>
        </row>
      </sheetData>
      <sheetData sheetId="4325">
        <row r="1">
          <cell r="A1" t="str">
            <v>GIÁ TRỊ PHỤ LỤC 13 - HĐ 37/2018/HĐ/OIC-SEAREE ký ngày 07/02/2018</v>
          </cell>
        </row>
      </sheetData>
      <sheetData sheetId="4326">
        <row r="1">
          <cell r="A1" t="str">
            <v>GIÁ TRỊ PHỤ LỤC 13 - HĐ 37/2018/HĐ/OIC-SEAREE ký ngày 07/02/2018</v>
          </cell>
        </row>
      </sheetData>
      <sheetData sheetId="4327">
        <row r="1">
          <cell r="A1" t="str">
            <v>GIÁ TRỊ PHỤ LỤC 13 - HĐ 37/2018/HĐ/OIC-SEAREE ký ngày 07/02/2018</v>
          </cell>
        </row>
      </sheetData>
      <sheetData sheetId="4328">
        <row r="1">
          <cell r="A1" t="str">
            <v>GIÁ TRỊ PHỤ LỤC 13 - HĐ 37/2018/HĐ/OIC-SEAREE ký ngày 07/02/2018</v>
          </cell>
        </row>
      </sheetData>
      <sheetData sheetId="4329">
        <row r="1">
          <cell r="A1" t="str">
            <v>GIÁ TRỊ PHỤ LỤC 13 - HĐ 37/2018/HĐ/OIC-SEAREE ký ngày 07/02/2018</v>
          </cell>
        </row>
      </sheetData>
      <sheetData sheetId="4330">
        <row r="1">
          <cell r="A1" t="str">
            <v>GIÁ TRỊ PHỤ LỤC 13 - HĐ 37/2018/HĐ/OIC-SEAREE ký ngày 07/02/2018</v>
          </cell>
        </row>
      </sheetData>
      <sheetData sheetId="4331">
        <row r="1">
          <cell r="A1" t="str">
            <v>GIÁ TRỊ PHỤ LỤC 13 - HĐ 37/2018/HĐ/OIC-SEAREE ký ngày 07/02/2018</v>
          </cell>
        </row>
      </sheetData>
      <sheetData sheetId="4332">
        <row r="1">
          <cell r="A1" t="str">
            <v>GIÁ TRỊ PHỤ LỤC 13 - HĐ 37/2018/HĐ/OIC-SEAREE ký ngày 07/02/2018</v>
          </cell>
        </row>
      </sheetData>
      <sheetData sheetId="4333">
        <row r="1">
          <cell r="A1" t="str">
            <v>GIÁ TRỊ PHỤ LỤC 13 - HĐ 37/2018/HĐ/OIC-SEAREE ký ngày 07/02/2018</v>
          </cell>
        </row>
      </sheetData>
      <sheetData sheetId="4334">
        <row r="1">
          <cell r="A1" t="str">
            <v>GIÁ TRỊ PHỤ LỤC 13 - HĐ 37/2018/HĐ/OIC-SEAREE ký ngày 07/02/2018</v>
          </cell>
        </row>
      </sheetData>
      <sheetData sheetId="4335">
        <row r="1">
          <cell r="A1" t="str">
            <v>GIÁ TRỊ PHỤ LỤC 13 - HĐ 37/2018/HĐ/OIC-SEAREE ký ngày 07/02/2018</v>
          </cell>
        </row>
      </sheetData>
      <sheetData sheetId="4336">
        <row r="1">
          <cell r="A1" t="str">
            <v>GIÁ TRỊ PHỤ LỤC 13 - HĐ 37/2018/HĐ/OIC-SEAREE ký ngày 07/02/2018</v>
          </cell>
        </row>
      </sheetData>
      <sheetData sheetId="4337">
        <row r="1">
          <cell r="A1" t="str">
            <v>GIÁ TRỊ PHỤ LỤC 13 - HĐ 37/2018/HĐ/OIC-SEAREE ký ngày 07/02/2018</v>
          </cell>
        </row>
      </sheetData>
      <sheetData sheetId="4338">
        <row r="1">
          <cell r="A1" t="str">
            <v>GIÁ TRỊ PHỤ LỤC 13 - HĐ 37/2018/HĐ/OIC-SEAREE ký ngày 07/02/2018</v>
          </cell>
        </row>
      </sheetData>
      <sheetData sheetId="4339">
        <row r="1">
          <cell r="A1" t="str">
            <v>GIÁ TRỊ PHỤ LỤC 13 - HĐ 37/2018/HĐ/OIC-SEAREE ký ngày 07/02/2018</v>
          </cell>
        </row>
      </sheetData>
      <sheetData sheetId="4340">
        <row r="1">
          <cell r="A1" t="str">
            <v>GIÁ TRỊ PHỤ LỤC 13 - HĐ 37/2018/HĐ/OIC-SEAREE ký ngày 07/02/2018</v>
          </cell>
        </row>
      </sheetData>
      <sheetData sheetId="4341">
        <row r="1">
          <cell r="A1" t="str">
            <v>GIÁ TRỊ PHỤ LỤC 13 - HĐ 37/2018/HĐ/OIC-SEAREE ký ngày 07/02/2018</v>
          </cell>
        </row>
      </sheetData>
      <sheetData sheetId="4342">
        <row r="1">
          <cell r="A1" t="str">
            <v>GIÁ TRỊ PHỤ LỤC 13 - HĐ 37/2018/HĐ/OIC-SEAREE ký ngày 07/02/2018</v>
          </cell>
        </row>
      </sheetData>
      <sheetData sheetId="4343">
        <row r="1">
          <cell r="A1" t="str">
            <v>GIÁ TRỊ PHỤ LỤC 13 - HĐ 37/2018/HĐ/OIC-SEAREE ký ngày 07/02/2018</v>
          </cell>
        </row>
      </sheetData>
      <sheetData sheetId="4344">
        <row r="1">
          <cell r="A1" t="str">
            <v>GIÁ TRỊ PHỤ LỤC 13 - HĐ 37/2018/HĐ/OIC-SEAREE ký ngày 07/02/2018</v>
          </cell>
        </row>
      </sheetData>
      <sheetData sheetId="4345">
        <row r="1">
          <cell r="A1" t="str">
            <v>GIÁ TRỊ PHỤ LỤC 13 - HĐ 37/2018/HĐ/OIC-SEAREE ký ngày 07/02/2018</v>
          </cell>
        </row>
      </sheetData>
      <sheetData sheetId="4346">
        <row r="1">
          <cell r="A1" t="str">
            <v>GIÁ TRỊ PHỤ LỤC 13 - HĐ 37/2018/HĐ/OIC-SEAREE ký ngày 07/02/2018</v>
          </cell>
        </row>
      </sheetData>
      <sheetData sheetId="4347">
        <row r="1">
          <cell r="A1" t="str">
            <v>GIÁ TRỊ PHỤ LỤC 13 - HĐ 37/2018/HĐ/OIC-SEAREE ký ngày 07/02/2018</v>
          </cell>
        </row>
      </sheetData>
      <sheetData sheetId="4348">
        <row r="1">
          <cell r="A1" t="str">
            <v>GIÁ TRỊ PHỤ LỤC 13 - HĐ 37/2018/HĐ/OIC-SEAREE ký ngày 07/02/2018</v>
          </cell>
        </row>
      </sheetData>
      <sheetData sheetId="4349">
        <row r="1">
          <cell r="A1" t="str">
            <v>GIÁ TRỊ PHỤ LỤC 13 - HĐ 37/2018/HĐ/OIC-SEAREE ký ngày 07/02/2018</v>
          </cell>
        </row>
      </sheetData>
      <sheetData sheetId="4350">
        <row r="1">
          <cell r="A1" t="str">
            <v>GIÁ TRỊ PHỤ LỤC 13 - HĐ 37/2018/HĐ/OIC-SEAREE ký ngày 07/02/2018</v>
          </cell>
        </row>
      </sheetData>
      <sheetData sheetId="4351">
        <row r="1">
          <cell r="A1" t="str">
            <v>GIÁ TRỊ PHỤ LỤC 13 - HĐ 37/2018/HĐ/OIC-SEAREE ký ngày 07/02/2018</v>
          </cell>
        </row>
      </sheetData>
      <sheetData sheetId="4352">
        <row r="1">
          <cell r="A1" t="str">
            <v>GIÁ TRỊ PHỤ LỤC 13 - HĐ 37/2018/HĐ/OIC-SEAREE ký ngày 07/02/2018</v>
          </cell>
        </row>
      </sheetData>
      <sheetData sheetId="4353">
        <row r="1">
          <cell r="A1" t="str">
            <v>GIÁ TRỊ PHỤ LỤC 13 - HĐ 37/2018/HĐ/OIC-SEAREE ký ngày 07/02/2018</v>
          </cell>
        </row>
      </sheetData>
      <sheetData sheetId="4354">
        <row r="1">
          <cell r="A1" t="str">
            <v>GIÁ TRỊ PHỤ LỤC 13 - HĐ 37/2018/HĐ/OIC-SEAREE ký ngày 07/02/2018</v>
          </cell>
        </row>
      </sheetData>
      <sheetData sheetId="4355">
        <row r="1">
          <cell r="A1" t="str">
            <v>GIÁ TRỊ PHỤ LỤC 13 - HĐ 37/2018/HĐ/OIC-SEAREE ký ngày 07/02/2018</v>
          </cell>
        </row>
      </sheetData>
      <sheetData sheetId="4356">
        <row r="1">
          <cell r="A1" t="str">
            <v>GIÁ TRỊ PHỤ LỤC 13 - HĐ 37/2018/HĐ/OIC-SEAREE ký ngày 07/02/2018</v>
          </cell>
        </row>
      </sheetData>
      <sheetData sheetId="4357">
        <row r="1">
          <cell r="A1" t="str">
            <v>GIÁ TRỊ PHỤ LỤC 13 - HĐ 37/2018/HĐ/OIC-SEAREE ký ngày 07/02/2018</v>
          </cell>
        </row>
      </sheetData>
      <sheetData sheetId="4358">
        <row r="1">
          <cell r="A1" t="str">
            <v>GIÁ TRỊ PHỤ LỤC 13 - HĐ 37/2018/HĐ/OIC-SEAREE ký ngày 07/02/2018</v>
          </cell>
        </row>
      </sheetData>
      <sheetData sheetId="4359">
        <row r="1">
          <cell r="A1" t="str">
            <v>GIÁ TRỊ PHỤ LỤC 13 - HĐ 37/2018/HĐ/OIC-SEAREE ký ngày 07/02/2018</v>
          </cell>
        </row>
      </sheetData>
      <sheetData sheetId="4360">
        <row r="1">
          <cell r="A1" t="str">
            <v>GIÁ TRỊ PHỤ LỤC 13 - HĐ 37/2018/HĐ/OIC-SEAREE ký ngày 07/02/2018</v>
          </cell>
        </row>
      </sheetData>
      <sheetData sheetId="4361">
        <row r="1">
          <cell r="A1" t="str">
            <v>GIÁ TRỊ PHỤ LỤC 13 - HĐ 37/2018/HĐ/OIC-SEAREE ký ngày 07/02/2018</v>
          </cell>
        </row>
      </sheetData>
      <sheetData sheetId="4362">
        <row r="1">
          <cell r="A1" t="str">
            <v>GIÁ TRỊ PHỤ LỤC 13 - HĐ 37/2018/HĐ/OIC-SEAREE ký ngày 07/02/2018</v>
          </cell>
        </row>
      </sheetData>
      <sheetData sheetId="4363">
        <row r="1">
          <cell r="A1" t="str">
            <v>GIÁ TRỊ PHỤ LỤC 13 - HĐ 37/2018/HĐ/OIC-SEAREE ký ngày 07/02/2018</v>
          </cell>
        </row>
      </sheetData>
      <sheetData sheetId="4364">
        <row r="1">
          <cell r="A1" t="str">
            <v>GIÁ TRỊ PHỤ LỤC 13 - HĐ 37/2018/HĐ/OIC-SEAREE ký ngày 07/02/2018</v>
          </cell>
        </row>
      </sheetData>
      <sheetData sheetId="4365">
        <row r="1">
          <cell r="A1" t="str">
            <v>GIÁ TRỊ PHỤ LỤC 13 - HĐ 37/2018/HĐ/OIC-SEAREE ký ngày 07/02/2018</v>
          </cell>
        </row>
      </sheetData>
      <sheetData sheetId="4366">
        <row r="1">
          <cell r="A1" t="str">
            <v>GIÁ TRỊ PHỤ LỤC 13 - HĐ 37/2018/HĐ/OIC-SEAREE ký ngày 07/02/2018</v>
          </cell>
        </row>
      </sheetData>
      <sheetData sheetId="4367">
        <row r="1">
          <cell r="A1" t="str">
            <v>GIÁ TRỊ PHỤ LỤC 13 - HĐ 37/2018/HĐ/OIC-SEAREE ký ngày 07/02/2018</v>
          </cell>
        </row>
      </sheetData>
      <sheetData sheetId="4368">
        <row r="1">
          <cell r="A1" t="str">
            <v>GIÁ TRỊ PHỤ LỤC 13 - HĐ 37/2018/HĐ/OIC-SEAREE ký ngày 07/02/2018</v>
          </cell>
        </row>
      </sheetData>
      <sheetData sheetId="4369">
        <row r="1">
          <cell r="A1" t="str">
            <v>GIÁ TRỊ PHỤ LỤC 13 - HĐ 37/2018/HĐ/OIC-SEAREE ký ngày 07/02/2018</v>
          </cell>
        </row>
      </sheetData>
      <sheetData sheetId="4370">
        <row r="1">
          <cell r="A1" t="str">
            <v>GIÁ TRỊ PHỤ LỤC 13 - HĐ 37/2018/HĐ/OIC-SEAREE ký ngày 07/02/2018</v>
          </cell>
        </row>
      </sheetData>
      <sheetData sheetId="4371">
        <row r="1">
          <cell r="A1" t="str">
            <v>GIÁ TRỊ PHỤ LỤC 13 - HĐ 37/2018/HĐ/OIC-SEAREE ký ngày 07/02/2018</v>
          </cell>
        </row>
      </sheetData>
      <sheetData sheetId="4372">
        <row r="1">
          <cell r="A1" t="str">
            <v>GIÁ TRỊ PHỤ LỤC 13 - HĐ 37/2018/HĐ/OIC-SEAREE ký ngày 07/02/2018</v>
          </cell>
        </row>
      </sheetData>
      <sheetData sheetId="4373">
        <row r="1">
          <cell r="A1" t="str">
            <v>GIÁ TRỊ PHỤ LỤC 13 - HĐ 37/2018/HĐ/OIC-SEAREE ký ngày 07/02/2018</v>
          </cell>
        </row>
      </sheetData>
      <sheetData sheetId="4374">
        <row r="1">
          <cell r="A1" t="str">
            <v>GIÁ TRỊ PHỤ LỤC 13 - HĐ 37/2018/HĐ/OIC-SEAREE ký ngày 07/02/2018</v>
          </cell>
        </row>
      </sheetData>
      <sheetData sheetId="4375">
        <row r="1">
          <cell r="A1" t="str">
            <v>GIÁ TRỊ PHỤ LỤC 13 - HĐ 37/2018/HĐ/OIC-SEAREE ký ngày 07/02/2018</v>
          </cell>
        </row>
      </sheetData>
      <sheetData sheetId="4376">
        <row r="1">
          <cell r="A1" t="str">
            <v>GIÁ TRỊ PHỤ LỤC 13 - HĐ 37/2018/HĐ/OIC-SEAREE ký ngày 07/02/2018</v>
          </cell>
        </row>
      </sheetData>
      <sheetData sheetId="4377">
        <row r="1">
          <cell r="A1" t="str">
            <v>GIÁ TRỊ PHỤ LỤC 13 - HĐ 37/2018/HĐ/OIC-SEAREE ký ngày 07/02/2018</v>
          </cell>
        </row>
      </sheetData>
      <sheetData sheetId="4378">
        <row r="1">
          <cell r="A1" t="str">
            <v>GIÁ TRỊ PHỤ LỤC 13 - HĐ 37/2018/HĐ/OIC-SEAREE ký ngày 07/02/2018</v>
          </cell>
        </row>
      </sheetData>
      <sheetData sheetId="4379">
        <row r="1">
          <cell r="A1" t="str">
            <v>GIÁ TRỊ PHỤ LỤC 13 - HĐ 37/2018/HĐ/OIC-SEAREE ký ngày 07/02/2018</v>
          </cell>
        </row>
      </sheetData>
      <sheetData sheetId="4380">
        <row r="1">
          <cell r="A1" t="str">
            <v>GIÁ TRỊ PHỤ LỤC 13 - HĐ 37/2018/HĐ/OIC-SEAREE ký ngày 07/02/2018</v>
          </cell>
        </row>
      </sheetData>
      <sheetData sheetId="4381">
        <row r="1">
          <cell r="A1" t="str">
            <v>GIÁ TRỊ PHỤ LỤC 13 - HĐ 37/2018/HĐ/OIC-SEAREE ký ngày 07/02/2018</v>
          </cell>
        </row>
      </sheetData>
      <sheetData sheetId="4382">
        <row r="1">
          <cell r="A1" t="str">
            <v>GIÁ TRỊ PHỤ LỤC 13 - HĐ 37/2018/HĐ/OIC-SEAREE ký ngày 07/02/2018</v>
          </cell>
        </row>
      </sheetData>
      <sheetData sheetId="4383">
        <row r="1">
          <cell r="A1" t="str">
            <v>GIÁ TRỊ PHỤ LỤC 13 - HĐ 37/2018/HĐ/OIC-SEAREE ký ngày 07/02/2018</v>
          </cell>
        </row>
      </sheetData>
      <sheetData sheetId="4384">
        <row r="1">
          <cell r="A1" t="str">
            <v>GIÁ TRỊ PHỤ LỤC 13 - HĐ 37/2018/HĐ/OIC-SEAREE ký ngày 07/02/2018</v>
          </cell>
        </row>
      </sheetData>
      <sheetData sheetId="4385">
        <row r="1">
          <cell r="A1" t="str">
            <v>GIÁ TRỊ PHỤ LỤC 13 - HĐ 37/2018/HĐ/OIC-SEAREE ký ngày 07/02/2018</v>
          </cell>
        </row>
      </sheetData>
      <sheetData sheetId="4386">
        <row r="1">
          <cell r="A1" t="str">
            <v>GIÁ TRỊ PHỤ LỤC 13 - HĐ 37/2018/HĐ/OIC-SEAREE ký ngày 07/02/2018</v>
          </cell>
        </row>
      </sheetData>
      <sheetData sheetId="4387">
        <row r="1">
          <cell r="A1" t="str">
            <v>GIÁ TRỊ PHỤ LỤC 13 - HĐ 37/2018/HĐ/OIC-SEAREE ký ngày 07/02/2018</v>
          </cell>
        </row>
      </sheetData>
      <sheetData sheetId="4388">
        <row r="1">
          <cell r="A1" t="str">
            <v>GIÁ TRỊ PHỤ LỤC 13 - HĐ 37/2018/HĐ/OIC-SEAREE ký ngày 07/02/2018</v>
          </cell>
        </row>
      </sheetData>
      <sheetData sheetId="4389">
        <row r="1">
          <cell r="A1" t="str">
            <v>GIÁ TRỊ PHỤ LỤC 13 - HĐ 37/2018/HĐ/OIC-SEAREE ký ngày 07/02/2018</v>
          </cell>
        </row>
      </sheetData>
      <sheetData sheetId="4390">
        <row r="1">
          <cell r="A1" t="str">
            <v>GIÁ TRỊ PHỤ LỤC 13 - HĐ 37/2018/HĐ/OIC-SEAREE ký ngày 07/02/2018</v>
          </cell>
        </row>
      </sheetData>
      <sheetData sheetId="4391">
        <row r="1">
          <cell r="A1" t="str">
            <v>GIÁ TRỊ PHỤ LỤC 13 - HĐ 37/2018/HĐ/OIC-SEAREE ký ngày 07/02/2018</v>
          </cell>
        </row>
      </sheetData>
      <sheetData sheetId="4392">
        <row r="1">
          <cell r="A1" t="str">
            <v>GIÁ TRỊ PHỤ LỤC 13 - HĐ 37/2018/HĐ/OIC-SEAREE ký ngày 07/02/2018</v>
          </cell>
        </row>
      </sheetData>
      <sheetData sheetId="4393">
        <row r="1">
          <cell r="A1" t="str">
            <v>GIÁ TRỊ PHỤ LỤC 13 - HĐ 37/2018/HĐ/OIC-SEAREE ký ngày 07/02/2018</v>
          </cell>
        </row>
      </sheetData>
      <sheetData sheetId="4394">
        <row r="1">
          <cell r="A1" t="str">
            <v>GIÁ TRỊ PHỤ LỤC 13 - HĐ 37/2018/HĐ/OIC-SEAREE ký ngày 07/02/2018</v>
          </cell>
        </row>
      </sheetData>
      <sheetData sheetId="4395">
        <row r="1">
          <cell r="A1" t="str">
            <v>GIÁ TRỊ PHỤ LỤC 13 - HĐ 37/2018/HĐ/OIC-SEAREE ký ngày 07/02/2018</v>
          </cell>
        </row>
      </sheetData>
      <sheetData sheetId="4396">
        <row r="1">
          <cell r="A1" t="str">
            <v>GIÁ TRỊ PHỤ LỤC 13 - HĐ 37/2018/HĐ/OIC-SEAREE ký ngày 07/02/2018</v>
          </cell>
        </row>
      </sheetData>
      <sheetData sheetId="4397">
        <row r="1">
          <cell r="A1" t="str">
            <v>GIÁ TRỊ PHỤ LỤC 13 - HĐ 37/2018/HĐ/OIC-SEAREE ký ngày 07/02/2018</v>
          </cell>
        </row>
      </sheetData>
      <sheetData sheetId="4398">
        <row r="1">
          <cell r="A1" t="str">
            <v>GIÁ TRỊ PHỤ LỤC 13 - HĐ 37/2018/HĐ/OIC-SEAREE ký ngày 07/02/2018</v>
          </cell>
        </row>
      </sheetData>
      <sheetData sheetId="4399">
        <row r="1">
          <cell r="A1" t="str">
            <v>GIÁ TRỊ PHỤ LỤC 13 - HĐ 37/2018/HĐ/OIC-SEAREE ký ngày 07/02/2018</v>
          </cell>
        </row>
      </sheetData>
      <sheetData sheetId="4400">
        <row r="1">
          <cell r="A1" t="str">
            <v>GIÁ TRỊ PHỤ LỤC 13 - HĐ 37/2018/HĐ/OIC-SEAREE ký ngày 07/02/2018</v>
          </cell>
        </row>
      </sheetData>
      <sheetData sheetId="4401">
        <row r="1">
          <cell r="A1" t="str">
            <v>GIÁ TRỊ PHỤ LỤC 13 - HĐ 37/2018/HĐ/OIC-SEAREE ký ngày 07/02/2018</v>
          </cell>
        </row>
      </sheetData>
      <sheetData sheetId="4402">
        <row r="1">
          <cell r="A1" t="str">
            <v>GIÁ TRỊ PHỤ LỤC 13 - HĐ 37/2018/HĐ/OIC-SEAREE ký ngày 07/02/2018</v>
          </cell>
        </row>
      </sheetData>
      <sheetData sheetId="4403">
        <row r="1">
          <cell r="A1" t="str">
            <v>GIÁ TRỊ PHỤ LỤC 13 - HĐ 37/2018/HĐ/OIC-SEAREE ký ngày 07/02/2018</v>
          </cell>
        </row>
      </sheetData>
      <sheetData sheetId="4404">
        <row r="1">
          <cell r="A1" t="str">
            <v>GIÁ TRỊ PHỤ LỤC 13 - HĐ 37/2018/HĐ/OIC-SEAREE ký ngày 07/02/2018</v>
          </cell>
        </row>
      </sheetData>
      <sheetData sheetId="4405">
        <row r="1">
          <cell r="A1" t="str">
            <v>GIÁ TRỊ PHỤ LỤC 13 - HĐ 37/2018/HĐ/OIC-SEAREE ký ngày 07/02/2018</v>
          </cell>
        </row>
      </sheetData>
      <sheetData sheetId="4406">
        <row r="1">
          <cell r="A1" t="str">
            <v>GIÁ TRỊ PHỤ LỤC 13 - HĐ 37/2018/HĐ/OIC-SEAREE ký ngày 07/02/2018</v>
          </cell>
        </row>
      </sheetData>
      <sheetData sheetId="4407">
        <row r="1">
          <cell r="A1" t="str">
            <v>GIÁ TRỊ PHỤ LỤC 13 - HĐ 37/2018/HĐ/OIC-SEAREE ký ngày 07/02/2018</v>
          </cell>
        </row>
      </sheetData>
      <sheetData sheetId="4408">
        <row r="1">
          <cell r="A1" t="str">
            <v>GIÁ TRỊ PHỤ LỤC 13 - HĐ 37/2018/HĐ/OIC-SEAREE ký ngày 07/02/2018</v>
          </cell>
        </row>
      </sheetData>
      <sheetData sheetId="4409">
        <row r="1">
          <cell r="A1" t="str">
            <v>GIÁ TRỊ PHỤ LỤC 13 - HĐ 37/2018/HĐ/OIC-SEAREE ký ngày 07/02/2018</v>
          </cell>
        </row>
      </sheetData>
      <sheetData sheetId="4410">
        <row r="1">
          <cell r="A1" t="str">
            <v>GIÁ TRỊ PHỤ LỤC 13 - HĐ 37/2018/HĐ/OIC-SEAREE ký ngày 07/02/2018</v>
          </cell>
        </row>
      </sheetData>
      <sheetData sheetId="4411">
        <row r="1">
          <cell r="A1" t="str">
            <v>GIÁ TRỊ PHỤ LỤC 13 - HĐ 37/2018/HĐ/OIC-SEAREE ký ngày 07/02/2018</v>
          </cell>
        </row>
      </sheetData>
      <sheetData sheetId="4412">
        <row r="1">
          <cell r="A1" t="str">
            <v>GIÁ TRỊ PHỤ LỤC 13 - HĐ 37/2018/HĐ/OIC-SEAREE ký ngày 07/02/2018</v>
          </cell>
        </row>
      </sheetData>
      <sheetData sheetId="4413">
        <row r="1">
          <cell r="A1" t="str">
            <v>GIÁ TRỊ PHỤ LỤC 13 - HĐ 37/2018/HĐ/OIC-SEAREE ký ngày 07/02/2018</v>
          </cell>
        </row>
      </sheetData>
      <sheetData sheetId="4414">
        <row r="1">
          <cell r="A1" t="str">
            <v>GIÁ TRỊ PHỤ LỤC 13 - HĐ 37/2018/HĐ/OIC-SEAREE ký ngày 07/02/2018</v>
          </cell>
        </row>
      </sheetData>
      <sheetData sheetId="4415">
        <row r="1">
          <cell r="A1" t="str">
            <v>GIÁ TRỊ PHỤ LỤC 13 - HĐ 37/2018/HĐ/OIC-SEAREE ký ngày 07/02/2018</v>
          </cell>
        </row>
      </sheetData>
      <sheetData sheetId="4416">
        <row r="1">
          <cell r="A1" t="str">
            <v>GIÁ TRỊ PHỤ LỤC 13 - HĐ 37/2018/HĐ/OIC-SEAREE ký ngày 07/02/2018</v>
          </cell>
        </row>
      </sheetData>
      <sheetData sheetId="4417">
        <row r="1">
          <cell r="A1" t="str">
            <v>GIÁ TRỊ PHỤ LỤC 13 - HĐ 37/2018/HĐ/OIC-SEAREE ký ngày 07/02/2018</v>
          </cell>
        </row>
      </sheetData>
      <sheetData sheetId="4418">
        <row r="1">
          <cell r="A1" t="str">
            <v>GIÁ TRỊ PHỤ LỤC 13 - HĐ 37/2018/HĐ/OIC-SEAREE ký ngày 07/02/2018</v>
          </cell>
        </row>
      </sheetData>
      <sheetData sheetId="4419">
        <row r="1">
          <cell r="A1" t="str">
            <v>GIÁ TRỊ PHỤ LỤC 13 - HĐ 37/2018/HĐ/OIC-SEAREE ký ngày 07/02/2018</v>
          </cell>
        </row>
      </sheetData>
      <sheetData sheetId="4420">
        <row r="1">
          <cell r="A1" t="str">
            <v>GIÁ TRỊ PHỤ LỤC 13 - HĐ 37/2018/HĐ/OIC-SEAREE ký ngày 07/02/2018</v>
          </cell>
        </row>
      </sheetData>
      <sheetData sheetId="4421">
        <row r="1">
          <cell r="A1" t="str">
            <v>GIÁ TRỊ PHỤ LỤC 13 - HĐ 37/2018/HĐ/OIC-SEAREE ký ngày 07/02/2018</v>
          </cell>
        </row>
      </sheetData>
      <sheetData sheetId="4422">
        <row r="1">
          <cell r="A1" t="str">
            <v>GIÁ TRỊ PHỤ LỤC 13 - HĐ 37/2018/HĐ/OIC-SEAREE ký ngày 07/02/2018</v>
          </cell>
        </row>
      </sheetData>
      <sheetData sheetId="4423">
        <row r="1">
          <cell r="A1" t="str">
            <v>GIÁ TRỊ PHỤ LỤC 13 - HĐ 37/2018/HĐ/OIC-SEAREE ký ngày 07/02/2018</v>
          </cell>
        </row>
      </sheetData>
      <sheetData sheetId="4424">
        <row r="1">
          <cell r="A1" t="str">
            <v>GIÁ TRỊ PHỤ LỤC 13 - HĐ 37/2018/HĐ/OIC-SEAREE ký ngày 07/02/2018</v>
          </cell>
        </row>
      </sheetData>
      <sheetData sheetId="4425">
        <row r="1">
          <cell r="A1" t="str">
            <v>GIÁ TRỊ PHỤ LỤC 13 - HĐ 37/2018/HĐ/OIC-SEAREE ký ngày 07/02/2018</v>
          </cell>
        </row>
      </sheetData>
      <sheetData sheetId="4426">
        <row r="1">
          <cell r="A1" t="str">
            <v>GIÁ TRỊ PHỤ LỤC 13 - HĐ 37/2018/HĐ/OIC-SEAREE ký ngày 07/02/2018</v>
          </cell>
        </row>
      </sheetData>
      <sheetData sheetId="4427">
        <row r="1">
          <cell r="A1" t="str">
            <v>GIÁ TRỊ PHỤ LỤC 13 - HĐ 37/2018/HĐ/OIC-SEAREE ký ngày 07/02/2018</v>
          </cell>
        </row>
      </sheetData>
      <sheetData sheetId="4428">
        <row r="1">
          <cell r="A1" t="str">
            <v>GIÁ TRỊ PHỤ LỤC 13 - HĐ 37/2018/HĐ/OIC-SEAREE ký ngày 07/02/2018</v>
          </cell>
        </row>
      </sheetData>
      <sheetData sheetId="4429">
        <row r="1">
          <cell r="A1" t="str">
            <v>GIÁ TRỊ PHỤ LỤC 13 - HĐ 37/2018/HĐ/OIC-SEAREE ký ngày 07/02/2018</v>
          </cell>
        </row>
      </sheetData>
      <sheetData sheetId="4430">
        <row r="1">
          <cell r="A1" t="str">
            <v>GIÁ TRỊ PHỤ LỤC 13 - HĐ 37/2018/HĐ/OIC-SEAREE ký ngày 07/02/2018</v>
          </cell>
        </row>
      </sheetData>
      <sheetData sheetId="4431">
        <row r="1">
          <cell r="A1" t="str">
            <v>GIÁ TRỊ PHỤ LỤC 13 - HĐ 37/2018/HĐ/OIC-SEAREE ký ngày 07/02/2018</v>
          </cell>
        </row>
      </sheetData>
      <sheetData sheetId="4432">
        <row r="1">
          <cell r="A1" t="str">
            <v>GIÁ TRỊ PHỤ LỤC 13 - HĐ 37/2018/HĐ/OIC-SEAREE ký ngày 07/02/2018</v>
          </cell>
        </row>
      </sheetData>
      <sheetData sheetId="4433">
        <row r="1">
          <cell r="A1" t="str">
            <v>GIÁ TRỊ PHỤ LỤC 13 - HĐ 37/2018/HĐ/OIC-SEAREE ký ngày 07/02/2018</v>
          </cell>
        </row>
      </sheetData>
      <sheetData sheetId="4434">
        <row r="1">
          <cell r="A1" t="str">
            <v>GIÁ TRỊ PHỤ LỤC 13 - HĐ 37/2018/HĐ/OIC-SEAREE ký ngày 07/02/2018</v>
          </cell>
        </row>
      </sheetData>
      <sheetData sheetId="4435">
        <row r="1">
          <cell r="A1" t="str">
            <v>GIÁ TRỊ PHỤ LỤC 13 - HĐ 37/2018/HĐ/OIC-SEAREE ký ngày 07/02/2018</v>
          </cell>
        </row>
      </sheetData>
      <sheetData sheetId="4436">
        <row r="1">
          <cell r="A1" t="str">
            <v>GIÁ TRỊ PHỤ LỤC 13 - HĐ 37/2018/HĐ/OIC-SEAREE ký ngày 07/02/2018</v>
          </cell>
        </row>
      </sheetData>
      <sheetData sheetId="4437">
        <row r="1">
          <cell r="A1" t="str">
            <v>GIÁ TRỊ PHỤ LỤC 13 - HĐ 37/2018/HĐ/OIC-SEAREE ký ngày 07/02/2018</v>
          </cell>
        </row>
      </sheetData>
      <sheetData sheetId="4438">
        <row r="1">
          <cell r="A1" t="str">
            <v>GIÁ TRỊ PHỤ LỤC 13 - HĐ 37/2018/HĐ/OIC-SEAREE ký ngày 07/02/2018</v>
          </cell>
        </row>
      </sheetData>
      <sheetData sheetId="4439">
        <row r="1">
          <cell r="A1" t="str">
            <v>GIÁ TRỊ PHỤ LỤC 13 - HĐ 37/2018/HĐ/OIC-SEAREE ký ngày 07/02/2018</v>
          </cell>
        </row>
      </sheetData>
      <sheetData sheetId="4440">
        <row r="1">
          <cell r="A1" t="str">
            <v>GIÁ TRỊ PHỤ LỤC 13 - HĐ 37/2018/HĐ/OIC-SEAREE ký ngày 07/02/2018</v>
          </cell>
        </row>
      </sheetData>
      <sheetData sheetId="4441">
        <row r="1">
          <cell r="A1" t="str">
            <v>GIÁ TRỊ PHỤ LỤC 13 - HĐ 37/2018/HĐ/OIC-SEAREE ký ngày 07/02/2018</v>
          </cell>
        </row>
      </sheetData>
      <sheetData sheetId="4442">
        <row r="1">
          <cell r="A1" t="str">
            <v>GIÁ TRỊ PHỤ LỤC 13 - HĐ 37/2018/HĐ/OIC-SEAREE ký ngày 07/02/2018</v>
          </cell>
        </row>
      </sheetData>
      <sheetData sheetId="4443">
        <row r="1">
          <cell r="A1" t="str">
            <v>GIÁ TRỊ PHỤ LỤC 13 - HĐ 37/2018/HĐ/OIC-SEAREE ký ngày 07/02/2018</v>
          </cell>
        </row>
      </sheetData>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sheetData sheetId="4513"/>
      <sheetData sheetId="4514"/>
      <sheetData sheetId="4515"/>
      <sheetData sheetId="4516">
        <row r="1">
          <cell r="A1" t="str">
            <v>GIÁ TRỊ PHỤ LỤC 13 - HĐ 37/2018/HĐ/OIC-SEAREE ký ngày 07/02/2018</v>
          </cell>
        </row>
      </sheetData>
      <sheetData sheetId="4517"/>
      <sheetData sheetId="4518"/>
      <sheetData sheetId="4519"/>
      <sheetData sheetId="4520">
        <row r="1">
          <cell r="A1" t="str">
            <v>GIÁ TRỊ PHỤ LỤC 13 - HĐ 37/2018/HĐ/OIC-SEAREE ký ngày 07/02/2018</v>
          </cell>
        </row>
      </sheetData>
      <sheetData sheetId="4521">
        <row r="1">
          <cell r="A1" t="str">
            <v>GIÁ TRỊ PHỤ LỤC 13 - HĐ 37/2018/HĐ/OIC-SEAREE ký ngày 07/02/2018</v>
          </cell>
        </row>
      </sheetData>
      <sheetData sheetId="4522">
        <row r="1">
          <cell r="A1" t="str">
            <v>GIÁ TRỊ PHỤ LỤC 13 - HĐ 37/2018/HĐ/OIC-SEAREE ký ngày 07/02/2018</v>
          </cell>
        </row>
      </sheetData>
      <sheetData sheetId="4523">
        <row r="1">
          <cell r="A1" t="str">
            <v>GIÁ TRỊ PHỤ LỤC 13 - HĐ 37/2018/HĐ/OIC-SEAREE ký ngày 07/02/2018</v>
          </cell>
        </row>
      </sheetData>
      <sheetData sheetId="4524">
        <row r="1">
          <cell r="A1" t="str">
            <v>GIÁ TRỊ PHỤ LỤC 13 - HĐ 37/2018/HĐ/OIC-SEAREE ký ngày 07/02/2018</v>
          </cell>
        </row>
      </sheetData>
      <sheetData sheetId="4525">
        <row r="1">
          <cell r="A1" t="str">
            <v>GIÁ TRỊ PHỤ LỤC 13 - HĐ 37/2018/HĐ/OIC-SEAREE ký ngày 07/02/2018</v>
          </cell>
        </row>
      </sheetData>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row r="1">
          <cell r="A1" t="str">
            <v>GIÁ TRỊ PHỤ LỤC 13 - HĐ 37/2018/HĐ/OIC-SEAREE ký ngày 07/02/2018</v>
          </cell>
        </row>
      </sheetData>
      <sheetData sheetId="4539">
        <row r="1">
          <cell r="A1" t="str">
            <v>GIÁ TRỊ PHỤ LỤC 13 - HĐ 37/2018/HĐ/OIC-SEAREE ký ngày 07/02/2018</v>
          </cell>
        </row>
      </sheetData>
      <sheetData sheetId="4540" refreshError="1"/>
      <sheetData sheetId="4541">
        <row r="1">
          <cell r="A1" t="str">
            <v>GIÁ TRỊ PHỤ LỤC 13 - HĐ 37/2018/HĐ/OIC-SEAREE ký ngày 07/02/2018</v>
          </cell>
        </row>
      </sheetData>
      <sheetData sheetId="4542">
        <row r="1">
          <cell r="A1" t="str">
            <v>GIÁ TRỊ PHỤ LỤC 13 - HĐ 37/2018/HĐ/OIC-SEAREE ký ngày 07/02/2018</v>
          </cell>
        </row>
      </sheetData>
      <sheetData sheetId="4543">
        <row r="1">
          <cell r="A1" t="str">
            <v>GIÁ TRỊ PHỤ LỤC 13 - HĐ 37/2018/HĐ/OIC-SEAREE ký ngày 07/02/2018</v>
          </cell>
        </row>
      </sheetData>
      <sheetData sheetId="4544">
        <row r="1">
          <cell r="A1" t="str">
            <v>GIÁ TRỊ PHỤ LỤC 13 - HĐ 37/2018/HĐ/OIC-SEAREE ký ngày 07/02/2018</v>
          </cell>
        </row>
      </sheetData>
      <sheetData sheetId="4545">
        <row r="1">
          <cell r="A1" t="str">
            <v>GIÁ TRỊ PHỤ LỤC 13 - HĐ 37/2018/HĐ/OIC-SEAREE ký ngày 07/02/2018</v>
          </cell>
        </row>
      </sheetData>
      <sheetData sheetId="4546">
        <row r="1">
          <cell r="A1" t="str">
            <v>GIÁ TRỊ PHỤ LỤC 13 - HĐ 37/2018/HĐ/OIC-SEAREE ký ngày 07/02/2018</v>
          </cell>
        </row>
      </sheetData>
      <sheetData sheetId="4547">
        <row r="1">
          <cell r="A1" t="str">
            <v>GIÁ TRỊ PHỤ LỤC 13 - HĐ 37/2018/HĐ/OIC-SEAREE ký ngày 07/02/2018</v>
          </cell>
        </row>
      </sheetData>
      <sheetData sheetId="4548">
        <row r="1">
          <cell r="A1" t="str">
            <v>GIÁ TRỊ PHỤ LỤC 13 - HĐ 37/2018/HĐ/OIC-SEAREE ký ngày 07/02/2018</v>
          </cell>
        </row>
      </sheetData>
      <sheetData sheetId="4549">
        <row r="1">
          <cell r="A1" t="str">
            <v>GIÁ TRỊ PHỤ LỤC 13 - HĐ 37/2018/HĐ/OIC-SEAREE ký ngày 07/02/2018</v>
          </cell>
        </row>
      </sheetData>
      <sheetData sheetId="4550">
        <row r="1">
          <cell r="A1" t="str">
            <v>GIÁ TRỊ PHỤ LỤC 13 - HĐ 37/2018/HĐ/OIC-SEAREE ký ngày 07/02/2018</v>
          </cell>
        </row>
      </sheetData>
      <sheetData sheetId="4551">
        <row r="1">
          <cell r="A1" t="str">
            <v>GIÁ TRỊ PHỤ LỤC 13 - HĐ 37/2018/HĐ/OIC-SEAREE ký ngày 07/02/2018</v>
          </cell>
        </row>
      </sheetData>
      <sheetData sheetId="4552">
        <row r="1">
          <cell r="A1" t="str">
            <v>GIÁ TRỊ PHỤ LỤC 13 - HĐ 37/2018/HĐ/OIC-SEAREE ký ngày 07/02/2018</v>
          </cell>
        </row>
      </sheetData>
      <sheetData sheetId="4553">
        <row r="1">
          <cell r="A1" t="str">
            <v>GIÁ TRỊ PHỤ LỤC 13 - HĐ 37/2018/HĐ/OIC-SEAREE ký ngày 07/02/2018</v>
          </cell>
        </row>
      </sheetData>
      <sheetData sheetId="4554">
        <row r="1">
          <cell r="A1" t="str">
            <v>GIÁ TRỊ PHỤ LỤC 13 - HĐ 37/2018/HĐ/OIC-SEAREE ký ngày 07/02/2018</v>
          </cell>
        </row>
      </sheetData>
      <sheetData sheetId="4555">
        <row r="1">
          <cell r="A1" t="str">
            <v>GIÁ TRỊ PHỤ LỤC 13 - HĐ 37/2018/HĐ/OIC-SEAREE ký ngày 07/02/2018</v>
          </cell>
        </row>
      </sheetData>
      <sheetData sheetId="4556">
        <row r="1">
          <cell r="A1" t="str">
            <v>GIÁ TRỊ PHỤ LỤC 13 - HĐ 37/2018/HĐ/OIC-SEAREE ký ngày 07/02/2018</v>
          </cell>
        </row>
      </sheetData>
      <sheetData sheetId="4557">
        <row r="1">
          <cell r="A1" t="str">
            <v>GIÁ TRỊ PHỤ LỤC 13 - HĐ 37/2018/HĐ/OIC-SEAREE ký ngày 07/02/2018</v>
          </cell>
        </row>
      </sheetData>
      <sheetData sheetId="4558">
        <row r="1">
          <cell r="A1" t="str">
            <v>GIÁ TRỊ PHỤ LỤC 13 - HĐ 37/2018/HĐ/OIC-SEAREE ký ngày 07/02/2018</v>
          </cell>
        </row>
      </sheetData>
      <sheetData sheetId="4559">
        <row r="1">
          <cell r="A1" t="str">
            <v>GIÁ TRỊ PHỤ LỤC 13 - HĐ 37/2018/HĐ/OIC-SEAREE ký ngày 07/02/2018</v>
          </cell>
        </row>
      </sheetData>
      <sheetData sheetId="4560">
        <row r="1">
          <cell r="A1" t="str">
            <v>GIÁ TRỊ PHỤ LỤC 13 - HĐ 37/2018/HĐ/OIC-SEAREE ký ngày 07/02/2018</v>
          </cell>
        </row>
      </sheetData>
      <sheetData sheetId="4561">
        <row r="1">
          <cell r="A1" t="str">
            <v>GIÁ TRỊ PHỤ LỤC 13 - HĐ 37/2018/HĐ/OIC-SEAREE ký ngày 07/02/2018</v>
          </cell>
        </row>
      </sheetData>
      <sheetData sheetId="4562">
        <row r="1">
          <cell r="A1" t="str">
            <v>GIÁ TRỊ PHỤ LỤC 13 - HĐ 37/2018/HĐ/OIC-SEAREE ký ngày 07/02/2018</v>
          </cell>
        </row>
      </sheetData>
      <sheetData sheetId="4563">
        <row r="1">
          <cell r="A1" t="str">
            <v>GIÁ TRỊ PHỤ LỤC 13 - HĐ 37/2018/HĐ/OIC-SEAREE ký ngày 07/02/2018</v>
          </cell>
        </row>
      </sheetData>
      <sheetData sheetId="4564">
        <row r="1">
          <cell r="A1" t="str">
            <v>GIÁ TRỊ PHỤ LỤC 13 - HĐ 37/2018/HĐ/OIC-SEAREE ký ngày 07/02/2018</v>
          </cell>
        </row>
      </sheetData>
      <sheetData sheetId="4565">
        <row r="1">
          <cell r="A1" t="str">
            <v>GIÁ TRỊ PHỤ LỤC 13 - HĐ 37/2018/HĐ/OIC-SEAREE ký ngày 07/02/2018</v>
          </cell>
        </row>
      </sheetData>
      <sheetData sheetId="4566"/>
      <sheetData sheetId="4567">
        <row r="1">
          <cell r="A1" t="str">
            <v>GIÁ TRỊ PHỤ LỤC 13 - HĐ 37/2018/HĐ/OIC-SEAREE ký ngày 07/02/2018</v>
          </cell>
        </row>
      </sheetData>
      <sheetData sheetId="4568">
        <row r="1">
          <cell r="A1" t="str">
            <v>GIÁ TRỊ PHỤ LỤC 13 - HĐ 37/2018/HĐ/OIC-SEAREE ký ngày 07/02/2018</v>
          </cell>
        </row>
      </sheetData>
      <sheetData sheetId="4569">
        <row r="1">
          <cell r="A1" t="str">
            <v>GIÁ TRỊ PHỤ LỤC 13 - HĐ 37/2018/HĐ/OIC-SEAREE ký ngày 07/02/2018</v>
          </cell>
        </row>
      </sheetData>
      <sheetData sheetId="4570">
        <row r="1">
          <cell r="A1" t="str">
            <v>GIÁ TRỊ PHỤ LỤC 13 - HĐ 37/2018/HĐ/OIC-SEAREE ký ngày 07/02/2018</v>
          </cell>
        </row>
      </sheetData>
      <sheetData sheetId="4571">
        <row r="1">
          <cell r="A1" t="str">
            <v>GIÁ TRỊ PHỤ LỤC 13 - HĐ 37/2018/HĐ/OIC-SEAREE ký ngày 07/02/2018</v>
          </cell>
        </row>
      </sheetData>
      <sheetData sheetId="4572">
        <row r="1">
          <cell r="A1" t="str">
            <v>GIÁ TRỊ PHỤ LỤC 13 - HĐ 37/2018/HĐ/OIC-SEAREE ký ngày 07/02/2018</v>
          </cell>
        </row>
      </sheetData>
      <sheetData sheetId="4573">
        <row r="1">
          <cell r="A1" t="str">
            <v>GIÁ TRỊ PHỤ LỤC 13 - HĐ 37/2018/HĐ/OIC-SEAREE ký ngày 07/02/2018</v>
          </cell>
        </row>
      </sheetData>
      <sheetData sheetId="4574">
        <row r="1">
          <cell r="A1" t="str">
            <v>GIÁ TRỊ PHỤ LỤC 13 - HĐ 37/2018/HĐ/OIC-SEAREE ký ngày 07/02/2018</v>
          </cell>
        </row>
      </sheetData>
      <sheetData sheetId="4575">
        <row r="1">
          <cell r="A1" t="str">
            <v>GIÁ TRỊ PHỤ LỤC 13 - HĐ 37/2018/HĐ/OIC-SEAREE ký ngày 07/02/2018</v>
          </cell>
        </row>
      </sheetData>
      <sheetData sheetId="4576">
        <row r="1">
          <cell r="A1" t="str">
            <v>GIÁ TRỊ PHỤ LỤC 13 - HĐ 37/2018/HĐ/OIC-SEAREE ký ngày 07/02/2018</v>
          </cell>
        </row>
      </sheetData>
      <sheetData sheetId="4577">
        <row r="1">
          <cell r="A1" t="str">
            <v>GIÁ TRỊ PHỤ LỤC 13 - HĐ 37/2018/HĐ/OIC-SEAREE ký ngày 07/02/2018</v>
          </cell>
        </row>
      </sheetData>
      <sheetData sheetId="4578">
        <row r="1">
          <cell r="A1" t="str">
            <v>GIÁ TRỊ PHỤ LỤC 13 - HĐ 37/2018/HĐ/OIC-SEAREE ký ngày 07/02/2018</v>
          </cell>
        </row>
      </sheetData>
      <sheetData sheetId="4579">
        <row r="1">
          <cell r="A1" t="str">
            <v>GIÁ TRỊ PHỤ LỤC 13 - HĐ 37/2018/HĐ/OIC-SEAREE ký ngày 07/02/2018</v>
          </cell>
        </row>
      </sheetData>
      <sheetData sheetId="4580">
        <row r="1">
          <cell r="A1" t="str">
            <v>GIÁ TRỊ PHỤ LỤC 13 - HĐ 37/2018/HĐ/OIC-SEAREE ký ngày 07/02/2018</v>
          </cell>
        </row>
      </sheetData>
      <sheetData sheetId="4581">
        <row r="1">
          <cell r="A1" t="str">
            <v>GIÁ TRỊ PHỤ LỤC 13 - HĐ 37/2018/HĐ/OIC-SEAREE ký ngày 07/02/2018</v>
          </cell>
        </row>
      </sheetData>
      <sheetData sheetId="4582">
        <row r="1">
          <cell r="A1" t="str">
            <v>GIÁ TRỊ PHỤ LỤC 13 - HĐ 37/2018/HĐ/OIC-SEAREE ký ngày 07/02/2018</v>
          </cell>
        </row>
      </sheetData>
      <sheetData sheetId="4583">
        <row r="1">
          <cell r="A1" t="str">
            <v>GIÁ TRỊ PHỤ LỤC 13 - HĐ 37/2018/HĐ/OIC-SEAREE ký ngày 07/02/2018</v>
          </cell>
        </row>
      </sheetData>
      <sheetData sheetId="4584">
        <row r="1">
          <cell r="A1" t="str">
            <v>GIÁ TRỊ PHỤ LỤC 13 - HĐ 37/2018/HĐ/OIC-SEAREE ký ngày 07/02/2018</v>
          </cell>
        </row>
      </sheetData>
      <sheetData sheetId="4585">
        <row r="1">
          <cell r="A1" t="str">
            <v>GIÁ TRỊ PHỤ LỤC 13 - HĐ 37/2018/HĐ/OIC-SEAREE ký ngày 07/02/2018</v>
          </cell>
        </row>
      </sheetData>
      <sheetData sheetId="4586">
        <row r="1">
          <cell r="A1" t="str">
            <v>GIÁ TRỊ PHỤ LỤC 13 - HĐ 37/2018/HĐ/OIC-SEAREE ký ngày 07/02/2018</v>
          </cell>
        </row>
      </sheetData>
      <sheetData sheetId="4587">
        <row r="1">
          <cell r="A1" t="str">
            <v>GIÁ TRỊ PHỤ LỤC 13 - HĐ 37/2018/HĐ/OIC-SEAREE ký ngày 07/02/2018</v>
          </cell>
        </row>
      </sheetData>
      <sheetData sheetId="4588">
        <row r="1">
          <cell r="A1" t="str">
            <v>GIÁ TRỊ PHỤ LỤC 13 - HĐ 37/2018/HĐ/OIC-SEAREE ký ngày 07/02/2018</v>
          </cell>
        </row>
      </sheetData>
      <sheetData sheetId="4589">
        <row r="1">
          <cell r="A1" t="str">
            <v>GIÁ TRỊ PHỤ LỤC 13 - HĐ 37/2018/HĐ/OIC-SEAREE ký ngày 07/02/2018</v>
          </cell>
        </row>
      </sheetData>
      <sheetData sheetId="4590">
        <row r="1">
          <cell r="A1" t="str">
            <v>GIÁ TRỊ PHỤ LỤC 13 - HĐ 37/2018/HĐ/OIC-SEAREE ký ngày 07/02/2018</v>
          </cell>
        </row>
      </sheetData>
      <sheetData sheetId="4591">
        <row r="1">
          <cell r="A1" t="str">
            <v>GIÁ TRỊ PHỤ LỤC 13 - HĐ 37/2018/HĐ/OIC-SEAREE ký ngày 07/02/2018</v>
          </cell>
        </row>
      </sheetData>
      <sheetData sheetId="4592">
        <row r="1">
          <cell r="A1" t="str">
            <v>GIÁ TRỊ PHỤ LỤC 13 - HĐ 37/2018/HĐ/OIC-SEAREE ký ngày 07/02/2018</v>
          </cell>
        </row>
      </sheetData>
      <sheetData sheetId="4593">
        <row r="1">
          <cell r="A1" t="str">
            <v>GIÁ TRỊ PHỤ LỤC 13 - HĐ 37/2018/HĐ/OIC-SEAREE ký ngày 07/02/2018</v>
          </cell>
        </row>
      </sheetData>
      <sheetData sheetId="4594">
        <row r="1">
          <cell r="A1" t="str">
            <v>GIÁ TRỊ PHỤ LỤC 13 - HĐ 37/2018/HĐ/OIC-SEAREE ký ngày 07/02/2018</v>
          </cell>
        </row>
      </sheetData>
      <sheetData sheetId="4595">
        <row r="1">
          <cell r="A1" t="str">
            <v>GIÁ TRỊ PHỤ LỤC 13 - HĐ 37/2018/HĐ/OIC-SEAREE ký ngày 07/02/2018</v>
          </cell>
        </row>
      </sheetData>
      <sheetData sheetId="4596">
        <row r="1">
          <cell r="A1" t="str">
            <v>GIÁ TRỊ PHỤ LỤC 13 - HĐ 37/2018/HĐ/OIC-SEAREE ký ngày 07/02/2018</v>
          </cell>
        </row>
      </sheetData>
      <sheetData sheetId="4597">
        <row r="1">
          <cell r="A1" t="str">
            <v>GIÁ TRỊ PHỤ LỤC 13 - HĐ 37/2018/HĐ/OIC-SEAREE ký ngày 07/02/2018</v>
          </cell>
        </row>
      </sheetData>
      <sheetData sheetId="4598">
        <row r="1">
          <cell r="A1" t="str">
            <v>GIÁ TRỊ PHỤ LỤC 13 - HĐ 37/2018/HĐ/OIC-SEAREE ký ngày 07/02/2018</v>
          </cell>
        </row>
      </sheetData>
      <sheetData sheetId="4599">
        <row r="1">
          <cell r="A1" t="str">
            <v>GIÁ TRỊ PHỤ LỤC 13 - HĐ 37/2018/HĐ/OIC-SEAREE ký ngày 07/02/2018</v>
          </cell>
        </row>
      </sheetData>
      <sheetData sheetId="4600">
        <row r="1">
          <cell r="A1" t="str">
            <v>GIÁ TRỊ PHỤ LỤC 13 - HĐ 37/2018/HĐ/OIC-SEAREE ký ngày 07/02/2018</v>
          </cell>
        </row>
      </sheetData>
      <sheetData sheetId="4601">
        <row r="1">
          <cell r="A1" t="str">
            <v>GIÁ TRỊ PHỤ LỤC 13 - HĐ 37/2018/HĐ/OIC-SEAREE ký ngày 07/02/2018</v>
          </cell>
        </row>
      </sheetData>
      <sheetData sheetId="4602">
        <row r="1">
          <cell r="A1" t="str">
            <v>GIÁ TRỊ PHỤ LỤC 13 - HĐ 37/2018/HĐ/OIC-SEAREE ký ngày 07/02/2018</v>
          </cell>
        </row>
      </sheetData>
      <sheetData sheetId="4603">
        <row r="1">
          <cell r="A1" t="str">
            <v>GIÁ TRỊ PHỤ LỤC 13 - HĐ 37/2018/HĐ/OIC-SEAREE ký ngày 07/02/2018</v>
          </cell>
        </row>
      </sheetData>
      <sheetData sheetId="4604">
        <row r="1">
          <cell r="A1" t="str">
            <v>GIÁ TRỊ PHỤ LỤC 13 - HĐ 37/2018/HĐ/OIC-SEAREE ký ngày 07/02/2018</v>
          </cell>
        </row>
      </sheetData>
      <sheetData sheetId="4605">
        <row r="1">
          <cell r="A1" t="str">
            <v>GIÁ TRỊ PHỤ LỤC 13 - HĐ 37/2018/HĐ/OIC-SEAREE ký ngày 07/02/2018</v>
          </cell>
        </row>
      </sheetData>
      <sheetData sheetId="4606">
        <row r="1">
          <cell r="A1" t="str">
            <v>GIÁ TRỊ PHỤ LỤC 13 - HĐ 37/2018/HĐ/OIC-SEAREE ký ngày 07/02/2018</v>
          </cell>
        </row>
      </sheetData>
      <sheetData sheetId="4607">
        <row r="1">
          <cell r="A1" t="str">
            <v>GIÁ TRỊ PHỤ LỤC 13 - HĐ 37/2018/HĐ/OIC-SEAREE ký ngày 07/02/2018</v>
          </cell>
        </row>
      </sheetData>
      <sheetData sheetId="4608">
        <row r="1">
          <cell r="A1" t="str">
            <v>GIÁ TRỊ PHỤ LỤC 13 - HĐ 37/2018/HĐ/OIC-SEAREE ký ngày 07/02/2018</v>
          </cell>
        </row>
      </sheetData>
      <sheetData sheetId="4609">
        <row r="1">
          <cell r="A1" t="str">
            <v>GIÁ TRỊ PHỤ LỤC 13 - HĐ 37/2018/HĐ/OIC-SEAREE ký ngày 07/02/2018</v>
          </cell>
        </row>
      </sheetData>
      <sheetData sheetId="4610">
        <row r="1">
          <cell r="A1" t="str">
            <v>GIÁ TRỊ PHỤ LỤC 13 - HĐ 37/2018/HĐ/OIC-SEAREE ký ngày 07/02/2018</v>
          </cell>
        </row>
      </sheetData>
      <sheetData sheetId="4611">
        <row r="1">
          <cell r="A1" t="str">
            <v>GIÁ TRỊ PHỤ LỤC 13 - HĐ 37/2018/HĐ/OIC-SEAREE ký ngày 07/02/2018</v>
          </cell>
        </row>
      </sheetData>
      <sheetData sheetId="4612">
        <row r="1">
          <cell r="A1" t="str">
            <v>GIÁ TRỊ PHỤ LỤC 13 - HĐ 37/2018/HĐ/OIC-SEAREE ký ngày 07/02/2018</v>
          </cell>
        </row>
      </sheetData>
      <sheetData sheetId="4613">
        <row r="1">
          <cell r="A1" t="str">
            <v>GIÁ TRỊ PHỤ LỤC 13 - HĐ 37/2018/HĐ/OIC-SEAREE ký ngày 07/02/2018</v>
          </cell>
        </row>
      </sheetData>
      <sheetData sheetId="4614">
        <row r="1">
          <cell r="A1" t="str">
            <v>GIÁ TRỊ PHỤ LỤC 13 - HĐ 37/2018/HĐ/OIC-SEAREE ký ngày 07/02/2018</v>
          </cell>
        </row>
      </sheetData>
      <sheetData sheetId="4615">
        <row r="1">
          <cell r="A1" t="str">
            <v>GIÁ TRỊ PHỤ LỤC 13 - HĐ 37/2018/HĐ/OIC-SEAREE ký ngày 07/02/2018</v>
          </cell>
        </row>
      </sheetData>
      <sheetData sheetId="4616">
        <row r="1">
          <cell r="A1" t="str">
            <v>GIÁ TRỊ PHỤ LỤC 13 - HĐ 37/2018/HĐ/OIC-SEAREE ký ngày 07/02/2018</v>
          </cell>
        </row>
      </sheetData>
      <sheetData sheetId="4617">
        <row r="1">
          <cell r="A1" t="str">
            <v>GIÁ TRỊ PHỤ LỤC 13 - HĐ 37/2018/HĐ/OIC-SEAREE ký ngày 07/02/2018</v>
          </cell>
        </row>
      </sheetData>
      <sheetData sheetId="4618">
        <row r="1">
          <cell r="A1" t="str">
            <v>GIÁ TRỊ PHỤ LỤC 13 - HĐ 37/2018/HĐ/OIC-SEAREE ký ngày 07/02/2018</v>
          </cell>
        </row>
      </sheetData>
      <sheetData sheetId="4619">
        <row r="1">
          <cell r="A1" t="str">
            <v>GIÁ TRỊ PHỤ LỤC 13 - HĐ 37/2018/HĐ/OIC-SEAREE ký ngày 07/02/2018</v>
          </cell>
        </row>
      </sheetData>
      <sheetData sheetId="4620">
        <row r="1">
          <cell r="A1" t="str">
            <v>GIÁ TRỊ PHỤ LỤC 13 - HĐ 37/2018/HĐ/OIC-SEAREE ký ngày 07/02/2018</v>
          </cell>
        </row>
      </sheetData>
      <sheetData sheetId="4621">
        <row r="1">
          <cell r="A1" t="str">
            <v>GIÁ TRỊ PHỤ LỤC 13 - HĐ 37/2018/HĐ/OIC-SEAREE ký ngày 07/02/2018</v>
          </cell>
        </row>
      </sheetData>
      <sheetData sheetId="4622">
        <row r="1">
          <cell r="A1" t="str">
            <v>GIÁ TRỊ PHỤ LỤC 13 - HĐ 37/2018/HĐ/OIC-SEAREE ký ngày 07/02/2018</v>
          </cell>
        </row>
      </sheetData>
      <sheetData sheetId="4623">
        <row r="1">
          <cell r="A1" t="str">
            <v>GIÁ TRỊ PHỤ LỤC 13 - HĐ 37/2018/HĐ/OIC-SEAREE ký ngày 07/02/2018</v>
          </cell>
        </row>
      </sheetData>
      <sheetData sheetId="4624">
        <row r="1">
          <cell r="A1" t="str">
            <v>GIÁ TRỊ PHỤ LỤC 13 - HĐ 37/2018/HĐ/OIC-SEAREE ký ngày 07/02/2018</v>
          </cell>
        </row>
      </sheetData>
      <sheetData sheetId="4625">
        <row r="1">
          <cell r="A1" t="str">
            <v>GIÁ TRỊ PHỤ LỤC 13 - HĐ 37/2018/HĐ/OIC-SEAREE ký ngày 07/02/2018</v>
          </cell>
        </row>
      </sheetData>
      <sheetData sheetId="4626">
        <row r="1">
          <cell r="A1" t="str">
            <v>GIÁ TRỊ PHỤ LỤC 13 - HĐ 37/2018/HĐ/OIC-SEAREE ký ngày 07/02/2018</v>
          </cell>
        </row>
      </sheetData>
      <sheetData sheetId="4627">
        <row r="1">
          <cell r="A1" t="str">
            <v>GIÁ TRỊ PHỤ LỤC 13 - HĐ 37/2018/HĐ/OIC-SEAREE ký ngày 07/02/2018</v>
          </cell>
        </row>
      </sheetData>
      <sheetData sheetId="4628">
        <row r="1">
          <cell r="A1" t="str">
            <v>GIÁ TRỊ PHỤ LỤC 13 - HĐ 37/2018/HĐ/OIC-SEAREE ký ngày 07/02/2018</v>
          </cell>
        </row>
      </sheetData>
      <sheetData sheetId="4629">
        <row r="1">
          <cell r="A1" t="str">
            <v>GIÁ TRỊ PHỤ LỤC 13 - HĐ 37/2018/HĐ/OIC-SEAREE ký ngày 07/02/2018</v>
          </cell>
        </row>
      </sheetData>
      <sheetData sheetId="4630">
        <row r="1">
          <cell r="A1" t="str">
            <v>GIÁ TRỊ PHỤ LỤC 13 - HĐ 37/2018/HĐ/OIC-SEAREE ký ngày 07/02/2018</v>
          </cell>
        </row>
      </sheetData>
      <sheetData sheetId="4631">
        <row r="1">
          <cell r="A1" t="str">
            <v>GIÁ TRỊ PHỤ LỤC 13 - HĐ 37/2018/HĐ/OIC-SEAREE ký ngày 07/02/2018</v>
          </cell>
        </row>
      </sheetData>
      <sheetData sheetId="4632">
        <row r="1">
          <cell r="A1" t="str">
            <v>GIÁ TRỊ PHỤ LỤC 13 - HĐ 37/2018/HĐ/OIC-SEAREE ký ngày 07/02/2018</v>
          </cell>
        </row>
      </sheetData>
      <sheetData sheetId="4633">
        <row r="1">
          <cell r="A1" t="str">
            <v>GIÁ TRỊ PHỤ LỤC 13 - HĐ 37/2018/HĐ/OIC-SEAREE ký ngày 07/02/2018</v>
          </cell>
        </row>
      </sheetData>
      <sheetData sheetId="4634">
        <row r="1">
          <cell r="A1" t="str">
            <v>GIÁ TRỊ PHỤ LỤC 13 - HĐ 37/2018/HĐ/OIC-SEAREE ký ngày 07/02/2018</v>
          </cell>
        </row>
      </sheetData>
      <sheetData sheetId="4635">
        <row r="1">
          <cell r="A1" t="str">
            <v>GIÁ TRỊ PHỤ LỤC 13 - HĐ 37/2018/HĐ/OIC-SEAREE ký ngày 07/02/2018</v>
          </cell>
        </row>
      </sheetData>
      <sheetData sheetId="4636">
        <row r="1">
          <cell r="A1" t="str">
            <v>GIÁ TRỊ PHỤ LỤC 13 - HĐ 37/2018/HĐ/OIC-SEAREE ký ngày 07/02/2018</v>
          </cell>
        </row>
      </sheetData>
      <sheetData sheetId="4637">
        <row r="1">
          <cell r="A1" t="str">
            <v>GIÁ TRỊ PHỤ LỤC 13 - HĐ 37/2018/HĐ/OIC-SEAREE ký ngày 07/02/2018</v>
          </cell>
        </row>
      </sheetData>
      <sheetData sheetId="4638">
        <row r="1">
          <cell r="A1" t="str">
            <v>GIÁ TRỊ PHỤ LỤC 13 - HĐ 37/2018/HĐ/OIC-SEAREE ký ngày 07/02/2018</v>
          </cell>
        </row>
      </sheetData>
      <sheetData sheetId="4639">
        <row r="1">
          <cell r="A1" t="str">
            <v>GIÁ TRỊ PHỤ LỤC 13 - HĐ 37/2018/HĐ/OIC-SEAREE ký ngày 07/02/2018</v>
          </cell>
        </row>
      </sheetData>
      <sheetData sheetId="4640">
        <row r="1">
          <cell r="A1" t="str">
            <v>GIÁ TRỊ PHỤ LỤC 13 - HĐ 37/2018/HĐ/OIC-SEAREE ký ngày 07/02/2018</v>
          </cell>
        </row>
      </sheetData>
      <sheetData sheetId="4641">
        <row r="1">
          <cell r="A1" t="str">
            <v>GIÁ TRỊ PHỤ LỤC 13 - HĐ 37/2018/HĐ/OIC-SEAREE ký ngày 07/02/2018</v>
          </cell>
        </row>
      </sheetData>
      <sheetData sheetId="4642">
        <row r="1">
          <cell r="A1" t="str">
            <v>GIÁ TRỊ PHỤ LỤC 13 - HĐ 37/2018/HĐ/OIC-SEAREE ký ngày 07/02/2018</v>
          </cell>
        </row>
      </sheetData>
      <sheetData sheetId="4643">
        <row r="1">
          <cell r="A1" t="str">
            <v>GIÁ TRỊ PHỤ LỤC 13 - HĐ 37/2018/HĐ/OIC-SEAREE ký ngày 07/02/2018</v>
          </cell>
        </row>
      </sheetData>
      <sheetData sheetId="4644">
        <row r="1">
          <cell r="A1" t="str">
            <v>GIÁ TRỊ PHỤ LỤC 13 - HĐ 37/2018/HĐ/OIC-SEAREE ký ngày 07/02/2018</v>
          </cell>
        </row>
      </sheetData>
      <sheetData sheetId="4645">
        <row r="1">
          <cell r="A1" t="str">
            <v>GIÁ TRỊ PHỤ LỤC 13 - HĐ 37/2018/HĐ/OIC-SEAREE ký ngày 07/02/2018</v>
          </cell>
        </row>
      </sheetData>
      <sheetData sheetId="4646">
        <row r="1">
          <cell r="A1" t="str">
            <v>GIÁ TRỊ PHỤ LỤC 13 - HĐ 37/2018/HĐ/OIC-SEAREE ký ngày 07/02/2018</v>
          </cell>
        </row>
      </sheetData>
      <sheetData sheetId="4647">
        <row r="1">
          <cell r="A1" t="str">
            <v>GIÁ TRỊ PHỤ LỤC 13 - HĐ 37/2018/HĐ/OIC-SEAREE ký ngày 07/02/2018</v>
          </cell>
        </row>
      </sheetData>
      <sheetData sheetId="4648">
        <row r="1">
          <cell r="A1" t="str">
            <v>GIÁ TRỊ PHỤ LỤC 13 - HĐ 37/2018/HĐ/OIC-SEAREE ký ngày 07/02/2018</v>
          </cell>
        </row>
      </sheetData>
      <sheetData sheetId="4649">
        <row r="1">
          <cell r="A1" t="str">
            <v>GIÁ TRỊ PHỤ LỤC 13 - HĐ 37/2018/HĐ/OIC-SEAREE ký ngày 07/02/2018</v>
          </cell>
        </row>
      </sheetData>
      <sheetData sheetId="4650">
        <row r="1">
          <cell r="A1" t="str">
            <v>GIÁ TRỊ PHỤ LỤC 13 - HĐ 37/2018/HĐ/OIC-SEAREE ký ngày 07/02/2018</v>
          </cell>
        </row>
      </sheetData>
      <sheetData sheetId="4651">
        <row r="1">
          <cell r="A1" t="str">
            <v>GIÁ TRỊ PHỤ LỤC 13 - HĐ 37/2018/HĐ/OIC-SEAREE ký ngày 07/02/2018</v>
          </cell>
        </row>
      </sheetData>
      <sheetData sheetId="4652">
        <row r="1">
          <cell r="A1" t="str">
            <v>GIÁ TRỊ PHỤ LỤC 13 - HĐ 37/2018/HĐ/OIC-SEAREE ký ngày 07/02/2018</v>
          </cell>
        </row>
      </sheetData>
      <sheetData sheetId="4653">
        <row r="1">
          <cell r="A1" t="str">
            <v>GIÁ TRỊ PHỤ LỤC 13 - HĐ 37/2018/HĐ/OIC-SEAREE ký ngày 07/02/2018</v>
          </cell>
        </row>
      </sheetData>
      <sheetData sheetId="4654">
        <row r="1">
          <cell r="A1" t="str">
            <v>GIÁ TRỊ PHỤ LỤC 13 - HĐ 37/2018/HĐ/OIC-SEAREE ký ngày 07/02/2018</v>
          </cell>
        </row>
      </sheetData>
      <sheetData sheetId="4655">
        <row r="1">
          <cell r="A1" t="str">
            <v>GIÁ TRỊ PHỤ LỤC 13 - HĐ 37/2018/HĐ/OIC-SEAREE ký ngày 07/02/2018</v>
          </cell>
        </row>
      </sheetData>
      <sheetData sheetId="4656">
        <row r="1">
          <cell r="A1" t="str">
            <v>GIÁ TRỊ PHỤ LỤC 13 - HĐ 37/2018/HĐ/OIC-SEAREE ký ngày 07/02/2018</v>
          </cell>
        </row>
      </sheetData>
      <sheetData sheetId="4657">
        <row r="1">
          <cell r="A1" t="str">
            <v>GIÁ TRỊ PHỤ LỤC 13 - HĐ 37/2018/HĐ/OIC-SEAREE ký ngày 07/02/2018</v>
          </cell>
        </row>
      </sheetData>
      <sheetData sheetId="4658">
        <row r="1">
          <cell r="A1" t="str">
            <v>GIÁ TRỊ PHỤ LỤC 13 - HĐ 37/2018/HĐ/OIC-SEAREE ký ngày 07/02/2018</v>
          </cell>
        </row>
      </sheetData>
      <sheetData sheetId="4659">
        <row r="1">
          <cell r="A1" t="str">
            <v>GIÁ TRỊ PHỤ LỤC 13 - HĐ 37/2018/HĐ/OIC-SEAREE ký ngày 07/02/2018</v>
          </cell>
        </row>
      </sheetData>
      <sheetData sheetId="4660">
        <row r="1">
          <cell r="A1" t="str">
            <v>GIÁ TRỊ PHỤ LỤC 13 - HĐ 37/2018/HĐ/OIC-SEAREE ký ngày 07/02/2018</v>
          </cell>
        </row>
      </sheetData>
      <sheetData sheetId="4661">
        <row r="1">
          <cell r="A1" t="str">
            <v>GIÁ TRỊ PHỤ LỤC 13 - HĐ 37/2018/HĐ/OIC-SEAREE ký ngày 07/02/2018</v>
          </cell>
        </row>
      </sheetData>
      <sheetData sheetId="4662">
        <row r="1">
          <cell r="A1" t="str">
            <v>GIÁ TRỊ PHỤ LỤC 13 - HĐ 37/2018/HĐ/OIC-SEAREE ký ngày 07/02/2018</v>
          </cell>
        </row>
      </sheetData>
      <sheetData sheetId="4663">
        <row r="1">
          <cell r="A1" t="str">
            <v>GIÁ TRỊ PHỤ LỤC 13 - HĐ 37/2018/HĐ/OIC-SEAREE ký ngày 07/02/2018</v>
          </cell>
        </row>
      </sheetData>
      <sheetData sheetId="4664">
        <row r="1">
          <cell r="A1" t="str">
            <v>GIÁ TRỊ PHỤ LỤC 13 - HĐ 37/2018/HĐ/OIC-SEAREE ký ngày 07/02/2018</v>
          </cell>
        </row>
      </sheetData>
      <sheetData sheetId="4665">
        <row r="1">
          <cell r="A1" t="str">
            <v>GIÁ TRỊ PHỤ LỤC 13 - HĐ 37/2018/HĐ/OIC-SEAREE ký ngày 07/02/2018</v>
          </cell>
        </row>
      </sheetData>
      <sheetData sheetId="4666">
        <row r="1">
          <cell r="A1" t="str">
            <v>GIÁ TRỊ PHỤ LỤC 13 - HĐ 37/2018/HĐ/OIC-SEAREE ký ngày 07/02/2018</v>
          </cell>
        </row>
      </sheetData>
      <sheetData sheetId="4667">
        <row r="1">
          <cell r="A1" t="str">
            <v>GIÁ TRỊ PHỤ LỤC 13 - HĐ 37/2018/HĐ/OIC-SEAREE ký ngày 07/02/2018</v>
          </cell>
        </row>
      </sheetData>
      <sheetData sheetId="4668">
        <row r="1">
          <cell r="A1" t="str">
            <v>GIÁ TRỊ PHỤ LỤC 13 - HĐ 37/2018/HĐ/OIC-SEAREE ký ngày 07/02/2018</v>
          </cell>
        </row>
      </sheetData>
      <sheetData sheetId="4669">
        <row r="1">
          <cell r="A1" t="str">
            <v>GIÁ TRỊ PHỤ LỤC 13 - HĐ 37/2018/HĐ/OIC-SEAREE ký ngày 07/02/2018</v>
          </cell>
        </row>
      </sheetData>
      <sheetData sheetId="4670">
        <row r="1">
          <cell r="A1" t="str">
            <v>GIÁ TRỊ PHỤ LỤC 13 - HĐ 37/2018/HĐ/OIC-SEAREE ký ngày 07/02/2018</v>
          </cell>
        </row>
      </sheetData>
      <sheetData sheetId="4671">
        <row r="1">
          <cell r="A1" t="str">
            <v>GIÁ TRỊ PHỤ LỤC 13 - HĐ 37/2018/HĐ/OIC-SEAREE ký ngày 07/02/2018</v>
          </cell>
        </row>
      </sheetData>
      <sheetData sheetId="4672">
        <row r="1">
          <cell r="A1" t="str">
            <v>GIÁ TRỊ PHỤ LỤC 13 - HĐ 37/2018/HĐ/OIC-SEAREE ký ngày 07/02/2018</v>
          </cell>
        </row>
      </sheetData>
      <sheetData sheetId="4673">
        <row r="1">
          <cell r="A1" t="str">
            <v>GIÁ TRỊ PHỤ LỤC 13 - HĐ 37/2018/HĐ/OIC-SEAREE ký ngày 07/02/2018</v>
          </cell>
        </row>
      </sheetData>
      <sheetData sheetId="4674">
        <row r="1">
          <cell r="A1" t="str">
            <v>GIÁ TRỊ PHỤ LỤC 13 - HĐ 37/2018/HĐ/OIC-SEAREE ký ngày 07/02/2018</v>
          </cell>
        </row>
      </sheetData>
      <sheetData sheetId="4675">
        <row r="1">
          <cell r="A1" t="str">
            <v>GIÁ TRỊ PHỤ LỤC 13 - HĐ 37/2018/HĐ/OIC-SEAREE ký ngày 07/02/2018</v>
          </cell>
        </row>
      </sheetData>
      <sheetData sheetId="4676">
        <row r="1">
          <cell r="A1" t="str">
            <v>GIÁ TRỊ PHỤ LỤC 13 - HĐ 37/2018/HĐ/OIC-SEAREE ký ngày 07/02/2018</v>
          </cell>
        </row>
      </sheetData>
      <sheetData sheetId="4677">
        <row r="1">
          <cell r="A1" t="str">
            <v>GIÁ TRỊ PHỤ LỤC 13 - HĐ 37/2018/HĐ/OIC-SEAREE ký ngày 07/02/2018</v>
          </cell>
        </row>
      </sheetData>
      <sheetData sheetId="4678">
        <row r="1">
          <cell r="A1" t="str">
            <v>GIÁ TRỊ PHỤ LỤC 13 - HĐ 37/2018/HĐ/OIC-SEAREE ký ngày 07/02/2018</v>
          </cell>
        </row>
      </sheetData>
      <sheetData sheetId="4679">
        <row r="1">
          <cell r="A1" t="str">
            <v>GIÁ TRỊ PHỤ LỤC 13 - HĐ 37/2018/HĐ/OIC-SEAREE ký ngày 07/02/2018</v>
          </cell>
        </row>
      </sheetData>
      <sheetData sheetId="4680">
        <row r="1">
          <cell r="A1" t="str">
            <v>GIÁ TRỊ PHỤ LỤC 13 - HĐ 37/2018/HĐ/OIC-SEAREE ký ngày 07/02/2018</v>
          </cell>
        </row>
      </sheetData>
      <sheetData sheetId="4681">
        <row r="1">
          <cell r="A1" t="str">
            <v>GIÁ TRỊ PHỤ LỤC 13 - HĐ 37/2018/HĐ/OIC-SEAREE ký ngày 07/02/2018</v>
          </cell>
        </row>
      </sheetData>
      <sheetData sheetId="4682">
        <row r="1">
          <cell r="A1" t="str">
            <v>GIÁ TRỊ PHỤ LỤC 13 - HĐ 37/2018/HĐ/OIC-SEAREE ký ngày 07/02/2018</v>
          </cell>
        </row>
      </sheetData>
      <sheetData sheetId="4683">
        <row r="1">
          <cell r="A1" t="str">
            <v>GIÁ TRỊ PHỤ LỤC 13 - HĐ 37/2018/HĐ/OIC-SEAREE ký ngày 07/02/2018</v>
          </cell>
        </row>
      </sheetData>
      <sheetData sheetId="4684">
        <row r="1">
          <cell r="A1" t="str">
            <v>GIÁ TRỊ PHỤ LỤC 13 - HĐ 37/2018/HĐ/OIC-SEAREE ký ngày 07/02/2018</v>
          </cell>
        </row>
      </sheetData>
      <sheetData sheetId="4685">
        <row r="1">
          <cell r="A1" t="str">
            <v>GIÁ TRỊ PHỤ LỤC 13 - HĐ 37/2018/HĐ/OIC-SEAREE ký ngày 07/02/2018</v>
          </cell>
        </row>
      </sheetData>
      <sheetData sheetId="4686">
        <row r="1">
          <cell r="A1" t="str">
            <v>GIÁ TRỊ PHỤ LỤC 13 - HĐ 37/2018/HĐ/OIC-SEAREE ký ngày 07/02/2018</v>
          </cell>
        </row>
      </sheetData>
      <sheetData sheetId="4687">
        <row r="1">
          <cell r="A1" t="str">
            <v>GIÁ TRỊ PHỤ LỤC 13 - HĐ 37/2018/HĐ/OIC-SEAREE ký ngày 07/02/2018</v>
          </cell>
        </row>
      </sheetData>
      <sheetData sheetId="4688">
        <row r="1">
          <cell r="A1" t="str">
            <v>GIÁ TRỊ PHỤ LỤC 13 - HĐ 37/2018/HĐ/OIC-SEAREE ký ngày 07/02/2018</v>
          </cell>
        </row>
      </sheetData>
      <sheetData sheetId="4689">
        <row r="1">
          <cell r="A1" t="str">
            <v>GIÁ TRỊ PHỤ LỤC 13 - HĐ 37/2018/HĐ/OIC-SEAREE ký ngày 07/02/2018</v>
          </cell>
        </row>
      </sheetData>
      <sheetData sheetId="4690">
        <row r="1">
          <cell r="A1" t="str">
            <v>GIÁ TRỊ PHỤ LỤC 13 - HĐ 37/2018/HĐ/OIC-SEAREE ký ngày 07/02/2018</v>
          </cell>
        </row>
      </sheetData>
      <sheetData sheetId="4691">
        <row r="1">
          <cell r="A1" t="str">
            <v>GIÁ TRỊ PHỤ LỤC 13 - HĐ 37/2018/HĐ/OIC-SEAREE ký ngày 07/02/2018</v>
          </cell>
        </row>
      </sheetData>
      <sheetData sheetId="4692">
        <row r="1">
          <cell r="A1" t="str">
            <v>GIÁ TRỊ PHỤ LỤC 13 - HĐ 37/2018/HĐ/OIC-SEAREE ký ngày 07/02/2018</v>
          </cell>
        </row>
      </sheetData>
      <sheetData sheetId="4693">
        <row r="1">
          <cell r="A1" t="str">
            <v>GIÁ TRỊ PHỤ LỤC 13 - HĐ 37/2018/HĐ/OIC-SEAREE ký ngày 07/02/2018</v>
          </cell>
        </row>
      </sheetData>
      <sheetData sheetId="4694">
        <row r="1">
          <cell r="A1" t="str">
            <v>GIÁ TRỊ PHỤ LỤC 13 - HĐ 37/2018/HĐ/OIC-SEAREE ký ngày 07/02/2018</v>
          </cell>
        </row>
      </sheetData>
      <sheetData sheetId="4695">
        <row r="1">
          <cell r="A1" t="str">
            <v>GIÁ TRỊ PHỤ LỤC 13 - HĐ 37/2018/HĐ/OIC-SEAREE ký ngày 07/02/2018</v>
          </cell>
        </row>
      </sheetData>
      <sheetData sheetId="4696">
        <row r="1">
          <cell r="A1" t="str">
            <v>GIÁ TRỊ PHỤ LỤC 13 - HĐ 37/2018/HĐ/OIC-SEAREE ký ngày 07/02/2018</v>
          </cell>
        </row>
      </sheetData>
      <sheetData sheetId="4697">
        <row r="1">
          <cell r="A1" t="str">
            <v>GIÁ TRỊ PHỤ LỤC 13 - HĐ 37/2018/HĐ/OIC-SEAREE ký ngày 07/02/2018</v>
          </cell>
        </row>
      </sheetData>
      <sheetData sheetId="4698">
        <row r="1">
          <cell r="A1" t="str">
            <v>GIÁ TRỊ PHỤ LỤC 13 - HĐ 37/2018/HĐ/OIC-SEAREE ký ngày 07/02/2018</v>
          </cell>
        </row>
      </sheetData>
      <sheetData sheetId="4699">
        <row r="1">
          <cell r="A1" t="str">
            <v>GIÁ TRỊ PHỤ LỤC 13 - HĐ 37/2018/HĐ/OIC-SEAREE ký ngày 07/02/2018</v>
          </cell>
        </row>
      </sheetData>
      <sheetData sheetId="4700">
        <row r="1">
          <cell r="A1" t="str">
            <v>GIÁ TRỊ PHỤ LỤC 13 - HĐ 37/2018/HĐ/OIC-SEAREE ký ngày 07/02/2018</v>
          </cell>
        </row>
      </sheetData>
      <sheetData sheetId="4701">
        <row r="1">
          <cell r="A1" t="str">
            <v>GIÁ TRỊ PHỤ LỤC 13 - HĐ 37/2018/HĐ/OIC-SEAREE ký ngày 07/02/2018</v>
          </cell>
        </row>
      </sheetData>
      <sheetData sheetId="4702">
        <row r="1">
          <cell r="A1" t="str">
            <v>GIÁ TRỊ PHỤ LỤC 13 - HĐ 37/2018/HĐ/OIC-SEAREE ký ngày 07/02/2018</v>
          </cell>
        </row>
      </sheetData>
      <sheetData sheetId="4703">
        <row r="1">
          <cell r="A1" t="str">
            <v>GIÁ TRỊ PHỤ LỤC 13 - HĐ 37/2018/HĐ/OIC-SEAREE ký ngày 07/02/2018</v>
          </cell>
        </row>
      </sheetData>
      <sheetData sheetId="4704">
        <row r="1">
          <cell r="A1" t="str">
            <v>GIÁ TRỊ PHỤ LỤC 13 - HĐ 37/2018/HĐ/OIC-SEAREE ký ngày 07/02/2018</v>
          </cell>
        </row>
      </sheetData>
      <sheetData sheetId="4705">
        <row r="1">
          <cell r="A1" t="str">
            <v>GIÁ TRỊ PHỤ LỤC 13 - HĐ 37/2018/HĐ/OIC-SEAREE ký ngày 07/02/2018</v>
          </cell>
        </row>
      </sheetData>
      <sheetData sheetId="4706">
        <row r="1">
          <cell r="A1" t="str">
            <v>GIÁ TRỊ PHỤ LỤC 13 - HĐ 37/2018/HĐ/OIC-SEAREE ký ngày 07/02/2018</v>
          </cell>
        </row>
      </sheetData>
      <sheetData sheetId="4707">
        <row r="1">
          <cell r="A1" t="str">
            <v>GIÁ TRỊ PHỤ LỤC 13 - HĐ 37/2018/HĐ/OIC-SEAREE ký ngày 07/02/2018</v>
          </cell>
        </row>
      </sheetData>
      <sheetData sheetId="4708">
        <row r="1">
          <cell r="A1" t="str">
            <v>GIÁ TRỊ PHỤ LỤC 13 - HĐ 37/2018/HĐ/OIC-SEAREE ký ngày 07/02/2018</v>
          </cell>
        </row>
      </sheetData>
      <sheetData sheetId="4709">
        <row r="1">
          <cell r="A1" t="str">
            <v>GIÁ TRỊ PHỤ LỤC 13 - HĐ 37/2018/HĐ/OIC-SEAREE ký ngày 07/02/2018</v>
          </cell>
        </row>
      </sheetData>
      <sheetData sheetId="4710">
        <row r="1">
          <cell r="A1" t="str">
            <v>GIÁ TRỊ PHỤ LỤC 13 - HĐ 37/2018/HĐ/OIC-SEAREE ký ngày 07/02/2018</v>
          </cell>
        </row>
      </sheetData>
      <sheetData sheetId="4711">
        <row r="1">
          <cell r="A1" t="str">
            <v>GIÁ TRỊ PHỤ LỤC 13 - HĐ 37/2018/HĐ/OIC-SEAREE ký ngày 07/02/2018</v>
          </cell>
        </row>
      </sheetData>
      <sheetData sheetId="4712">
        <row r="1">
          <cell r="A1" t="str">
            <v>GIÁ TRỊ PHỤ LỤC 13 - HĐ 37/2018/HĐ/OIC-SEAREE ký ngày 07/02/2018</v>
          </cell>
        </row>
      </sheetData>
      <sheetData sheetId="4713">
        <row r="1">
          <cell r="A1" t="str">
            <v>GIÁ TRỊ PHỤ LỤC 13 - HĐ 37/2018/HĐ/OIC-SEAREE ký ngày 07/02/2018</v>
          </cell>
        </row>
      </sheetData>
      <sheetData sheetId="4714">
        <row r="1">
          <cell r="A1" t="str">
            <v>GIÁ TRỊ PHỤ LỤC 13 - HĐ 37/2018/HĐ/OIC-SEAREE ký ngày 07/02/2018</v>
          </cell>
        </row>
      </sheetData>
      <sheetData sheetId="4715">
        <row r="1">
          <cell r="A1" t="str">
            <v>GIÁ TRỊ PHỤ LỤC 13 - HĐ 37/2018/HĐ/OIC-SEAREE ký ngày 07/02/2018</v>
          </cell>
        </row>
      </sheetData>
      <sheetData sheetId="4716">
        <row r="1">
          <cell r="A1" t="str">
            <v>GIÁ TRỊ PHỤ LỤC 13 - HĐ 37/2018/HĐ/OIC-SEAREE ký ngày 07/02/2018</v>
          </cell>
        </row>
      </sheetData>
      <sheetData sheetId="4717">
        <row r="1">
          <cell r="A1" t="str">
            <v>GIÁ TRỊ PHỤ LỤC 13 - HĐ 37/2018/HĐ/OIC-SEAREE ký ngày 07/02/2018</v>
          </cell>
        </row>
      </sheetData>
      <sheetData sheetId="4718">
        <row r="1">
          <cell r="A1" t="str">
            <v>GIÁ TRỊ PHỤ LỤC 13 - HĐ 37/2018/HĐ/OIC-SEAREE ký ngày 07/02/2018</v>
          </cell>
        </row>
      </sheetData>
      <sheetData sheetId="4719">
        <row r="1">
          <cell r="A1" t="str">
            <v>GIÁ TRỊ PHỤ LỤC 13 - HĐ 37/2018/HĐ/OIC-SEAREE ký ngày 07/02/2018</v>
          </cell>
        </row>
      </sheetData>
      <sheetData sheetId="4720">
        <row r="1">
          <cell r="A1" t="str">
            <v>GIÁ TRỊ PHỤ LỤC 13 - HĐ 37/2018/HĐ/OIC-SEAREE ký ngày 07/02/2018</v>
          </cell>
        </row>
      </sheetData>
      <sheetData sheetId="4721">
        <row r="1">
          <cell r="A1" t="str">
            <v>GIÁ TRỊ PHỤ LỤC 13 - HĐ 37/2018/HĐ/OIC-SEAREE ký ngày 07/02/2018</v>
          </cell>
        </row>
      </sheetData>
      <sheetData sheetId="4722">
        <row r="1">
          <cell r="A1" t="str">
            <v>GIÁ TRỊ PHỤ LỤC 13 - HĐ 37/2018/HĐ/OIC-SEAREE ký ngày 07/02/2018</v>
          </cell>
        </row>
      </sheetData>
      <sheetData sheetId="4723">
        <row r="1">
          <cell r="A1" t="str">
            <v>Linksshape LTD</v>
          </cell>
        </row>
      </sheetData>
      <sheetData sheetId="4724">
        <row r="1">
          <cell r="A1" t="str">
            <v>GIÁ TRỊ PHỤ LỤC 13 - HĐ 37/2018/HĐ/OIC-SEAREE ký ngày 07/02/2018</v>
          </cell>
        </row>
      </sheetData>
      <sheetData sheetId="4725">
        <row r="1">
          <cell r="A1" t="str">
            <v>GIÁ TRỊ PHỤ LỤC 13 - HĐ 37/2018/HĐ/OIC-SEAREE ký ngày 07/02/2018</v>
          </cell>
        </row>
      </sheetData>
      <sheetData sheetId="4726">
        <row r="1">
          <cell r="A1" t="str">
            <v>Linksshape LTD</v>
          </cell>
        </row>
      </sheetData>
      <sheetData sheetId="4727">
        <row r="1">
          <cell r="A1" t="str">
            <v>Linksshape LTD</v>
          </cell>
        </row>
      </sheetData>
      <sheetData sheetId="4728">
        <row r="1">
          <cell r="A1" t="str">
            <v>GIÁ TRỊ PHỤ LỤC 13 - HĐ 37/2018/HĐ/OIC-SEAREE ký ngày 07/02/2018</v>
          </cell>
        </row>
      </sheetData>
      <sheetData sheetId="4729">
        <row r="1">
          <cell r="A1" t="str">
            <v>GIÁ TRỊ PHỤ LỤC 13 - HĐ 37/2018/HĐ/OIC-SEAREE ký ngày 07/02/2018</v>
          </cell>
        </row>
      </sheetData>
      <sheetData sheetId="4730">
        <row r="1">
          <cell r="A1" t="str">
            <v>Linksshape LTD</v>
          </cell>
        </row>
      </sheetData>
      <sheetData sheetId="4731">
        <row r="1">
          <cell r="A1" t="str">
            <v>GIÁ TRỊ PHỤ LỤC 13 - HĐ 37/2018/HĐ/OIC-SEAREE ký ngày 07/02/2018</v>
          </cell>
        </row>
      </sheetData>
      <sheetData sheetId="4732">
        <row r="1">
          <cell r="A1" t="str">
            <v>GIÁ TRỊ PHỤ LỤC 13 - HĐ 37/2018/HĐ/OIC-SEAREE ký ngày 07/02/2018</v>
          </cell>
        </row>
      </sheetData>
      <sheetData sheetId="4733">
        <row r="1">
          <cell r="A1" t="str">
            <v>GIÁ TRỊ PHỤ LỤC 13 - HĐ 37/2018/HĐ/OIC-SEAREE ký ngày 07/02/2018</v>
          </cell>
        </row>
      </sheetData>
      <sheetData sheetId="4734">
        <row r="1">
          <cell r="A1" t="str">
            <v>GIÁ TRỊ PHỤ LỤC 13 - HĐ 37/2018/HĐ/OIC-SEAREE ký ngày 07/02/2018</v>
          </cell>
        </row>
      </sheetData>
      <sheetData sheetId="4735">
        <row r="1">
          <cell r="A1" t="str">
            <v>GIÁ TRỊ PHỤ LỤC 13 - HĐ 37/2018/HĐ/OIC-SEAREE ký ngày 07/02/2018</v>
          </cell>
        </row>
      </sheetData>
      <sheetData sheetId="4736">
        <row r="1">
          <cell r="A1" t="str">
            <v>Linksshape LTD</v>
          </cell>
        </row>
      </sheetData>
      <sheetData sheetId="4737">
        <row r="1">
          <cell r="A1" t="str">
            <v>Linksshape LTD</v>
          </cell>
        </row>
      </sheetData>
      <sheetData sheetId="4738">
        <row r="1">
          <cell r="A1" t="str">
            <v>Linksshape LTD</v>
          </cell>
        </row>
      </sheetData>
      <sheetData sheetId="4739">
        <row r="1">
          <cell r="A1" t="str">
            <v>Linksshape LTD</v>
          </cell>
        </row>
      </sheetData>
      <sheetData sheetId="4740">
        <row r="1">
          <cell r="A1" t="str">
            <v>Linksshape LTD</v>
          </cell>
        </row>
      </sheetData>
      <sheetData sheetId="4741">
        <row r="1">
          <cell r="A1" t="str">
            <v>Linksshape LTD</v>
          </cell>
        </row>
      </sheetData>
      <sheetData sheetId="4742">
        <row r="1">
          <cell r="A1" t="str">
            <v>Linksshape LTD</v>
          </cell>
        </row>
      </sheetData>
      <sheetData sheetId="4743">
        <row r="1">
          <cell r="A1" t="str">
            <v>Linksshape LTD</v>
          </cell>
        </row>
      </sheetData>
      <sheetData sheetId="4744">
        <row r="1">
          <cell r="A1" t="str">
            <v>Linksshape LTD</v>
          </cell>
        </row>
      </sheetData>
      <sheetData sheetId="4745">
        <row r="1">
          <cell r="A1" t="str">
            <v>Linksshape LTD</v>
          </cell>
        </row>
      </sheetData>
      <sheetData sheetId="4746">
        <row r="1">
          <cell r="A1" t="str">
            <v>Linksshape LTD</v>
          </cell>
        </row>
      </sheetData>
      <sheetData sheetId="4747">
        <row r="1">
          <cell r="A1" t="str">
            <v>Linksshape LTD</v>
          </cell>
        </row>
      </sheetData>
      <sheetData sheetId="4748">
        <row r="1">
          <cell r="A1" t="str">
            <v>Linksshape LTD</v>
          </cell>
        </row>
      </sheetData>
      <sheetData sheetId="4749">
        <row r="1">
          <cell r="A1" t="str">
            <v>GIÁ TRỊ PHỤ LỤC 13 - HĐ 37/2018/HĐ/OIC-SEAREE ký ngày 07/02/2018</v>
          </cell>
        </row>
      </sheetData>
      <sheetData sheetId="4750">
        <row r="1">
          <cell r="A1" t="str">
            <v>Linksshape LTD</v>
          </cell>
        </row>
      </sheetData>
      <sheetData sheetId="4751">
        <row r="1">
          <cell r="A1" t="str">
            <v>Linksshape LTD</v>
          </cell>
        </row>
      </sheetData>
      <sheetData sheetId="4752">
        <row r="1">
          <cell r="A1" t="str">
            <v>Linksshape LTD</v>
          </cell>
        </row>
      </sheetData>
      <sheetData sheetId="4753">
        <row r="1">
          <cell r="A1" t="str">
            <v>Linksshape LTD</v>
          </cell>
        </row>
      </sheetData>
      <sheetData sheetId="4754">
        <row r="1">
          <cell r="A1" t="str">
            <v>Linksshape LTD</v>
          </cell>
        </row>
      </sheetData>
      <sheetData sheetId="4755">
        <row r="1">
          <cell r="A1" t="str">
            <v>Linksshape LTD</v>
          </cell>
        </row>
      </sheetData>
      <sheetData sheetId="4756">
        <row r="1">
          <cell r="A1" t="str">
            <v>Linksshape LTD</v>
          </cell>
        </row>
      </sheetData>
      <sheetData sheetId="4757">
        <row r="1">
          <cell r="A1" t="str">
            <v>Linksshape LTD</v>
          </cell>
        </row>
      </sheetData>
      <sheetData sheetId="4758">
        <row r="1">
          <cell r="A1" t="str">
            <v>Linksshape LTD</v>
          </cell>
        </row>
      </sheetData>
      <sheetData sheetId="4759">
        <row r="1">
          <cell r="A1" t="str">
            <v>Linksshape LTD</v>
          </cell>
        </row>
      </sheetData>
      <sheetData sheetId="4760">
        <row r="1">
          <cell r="A1" t="str">
            <v>Linksshape LTD</v>
          </cell>
        </row>
      </sheetData>
      <sheetData sheetId="4761">
        <row r="1">
          <cell r="A1" t="str">
            <v>Linksshape LTD</v>
          </cell>
        </row>
      </sheetData>
      <sheetData sheetId="4762">
        <row r="1">
          <cell r="A1" t="str">
            <v>Linksshape LTD</v>
          </cell>
        </row>
      </sheetData>
      <sheetData sheetId="4763">
        <row r="1">
          <cell r="A1" t="str">
            <v>Linksshape LTD</v>
          </cell>
        </row>
      </sheetData>
      <sheetData sheetId="4764">
        <row r="1">
          <cell r="A1" t="str">
            <v>Linksshape LTD</v>
          </cell>
        </row>
      </sheetData>
      <sheetData sheetId="4765">
        <row r="1">
          <cell r="A1" t="str">
            <v>Linksshape LTD</v>
          </cell>
        </row>
      </sheetData>
      <sheetData sheetId="4766">
        <row r="1">
          <cell r="A1" t="str">
            <v>Linksshape LTD</v>
          </cell>
        </row>
      </sheetData>
      <sheetData sheetId="4767">
        <row r="1">
          <cell r="A1" t="str">
            <v>Linksshape LTD</v>
          </cell>
        </row>
      </sheetData>
      <sheetData sheetId="4768">
        <row r="1">
          <cell r="A1" t="str">
            <v>Linksshape LTD</v>
          </cell>
        </row>
      </sheetData>
      <sheetData sheetId="4769">
        <row r="1">
          <cell r="A1" t="str">
            <v>Linksshape LTD</v>
          </cell>
        </row>
      </sheetData>
      <sheetData sheetId="4770">
        <row r="1">
          <cell r="A1" t="str">
            <v>Linksshape LTD</v>
          </cell>
        </row>
      </sheetData>
      <sheetData sheetId="4771">
        <row r="1">
          <cell r="A1" t="str">
            <v>Linksshape LTD</v>
          </cell>
        </row>
      </sheetData>
      <sheetData sheetId="4772">
        <row r="1">
          <cell r="A1" t="str">
            <v>Linksshape LTD</v>
          </cell>
        </row>
      </sheetData>
      <sheetData sheetId="4773">
        <row r="1">
          <cell r="A1" t="str">
            <v>Linksshape LTD</v>
          </cell>
        </row>
      </sheetData>
      <sheetData sheetId="4774">
        <row r="1">
          <cell r="A1" t="str">
            <v>Linksshape LTD</v>
          </cell>
        </row>
      </sheetData>
      <sheetData sheetId="4775">
        <row r="1">
          <cell r="A1" t="str">
            <v>Linksshape LTD</v>
          </cell>
        </row>
      </sheetData>
      <sheetData sheetId="4776">
        <row r="1">
          <cell r="A1" t="str">
            <v>Linksshape LTD</v>
          </cell>
        </row>
      </sheetData>
      <sheetData sheetId="4777">
        <row r="1">
          <cell r="A1" t="str">
            <v>Linksshape LTD</v>
          </cell>
        </row>
      </sheetData>
      <sheetData sheetId="4778">
        <row r="1">
          <cell r="A1" t="str">
            <v>Linksshape LTD</v>
          </cell>
        </row>
      </sheetData>
      <sheetData sheetId="4779">
        <row r="1">
          <cell r="A1" t="str">
            <v>Linksshape LTD</v>
          </cell>
        </row>
      </sheetData>
      <sheetData sheetId="4780">
        <row r="1">
          <cell r="A1" t="str">
            <v>Linksshape LTD</v>
          </cell>
        </row>
      </sheetData>
      <sheetData sheetId="4781">
        <row r="1">
          <cell r="A1" t="str">
            <v>Linksshape LTD</v>
          </cell>
        </row>
      </sheetData>
      <sheetData sheetId="4782">
        <row r="1">
          <cell r="A1" t="str">
            <v>Linksshape LTD</v>
          </cell>
        </row>
      </sheetData>
      <sheetData sheetId="4783">
        <row r="1">
          <cell r="A1" t="str">
            <v>Linksshape LTD</v>
          </cell>
        </row>
      </sheetData>
      <sheetData sheetId="4784">
        <row r="1">
          <cell r="A1" t="str">
            <v>Linksshape LTD</v>
          </cell>
        </row>
      </sheetData>
      <sheetData sheetId="4785">
        <row r="1">
          <cell r="A1" t="str">
            <v>Linksshape LTD</v>
          </cell>
        </row>
      </sheetData>
      <sheetData sheetId="4786">
        <row r="1">
          <cell r="A1" t="str">
            <v>Linksshape LTD</v>
          </cell>
        </row>
      </sheetData>
      <sheetData sheetId="4787">
        <row r="1">
          <cell r="A1" t="str">
            <v>Linksshape LTD</v>
          </cell>
        </row>
      </sheetData>
      <sheetData sheetId="4788">
        <row r="1">
          <cell r="A1" t="str">
            <v>Linksshape LTD</v>
          </cell>
        </row>
      </sheetData>
      <sheetData sheetId="4789">
        <row r="1">
          <cell r="A1" t="str">
            <v>Linksshape LTD</v>
          </cell>
        </row>
      </sheetData>
      <sheetData sheetId="4790">
        <row r="1">
          <cell r="A1" t="str">
            <v>Linksshape LTD</v>
          </cell>
        </row>
      </sheetData>
      <sheetData sheetId="4791">
        <row r="1">
          <cell r="A1" t="str">
            <v>Linksshape LTD</v>
          </cell>
        </row>
      </sheetData>
      <sheetData sheetId="4792">
        <row r="1">
          <cell r="A1" t="str">
            <v>Linksshape LTD</v>
          </cell>
        </row>
      </sheetData>
      <sheetData sheetId="4793">
        <row r="1">
          <cell r="A1" t="str">
            <v>Linksshape LTD</v>
          </cell>
        </row>
      </sheetData>
      <sheetData sheetId="4794">
        <row r="1">
          <cell r="A1" t="str">
            <v>Linksshape LTD</v>
          </cell>
        </row>
      </sheetData>
      <sheetData sheetId="4795">
        <row r="1">
          <cell r="A1" t="str">
            <v>Linksshape LTD</v>
          </cell>
        </row>
      </sheetData>
      <sheetData sheetId="4796">
        <row r="1">
          <cell r="A1" t="str">
            <v>GIÁ TRỊ PHỤ LỤC 13 - HĐ 37/2018/HĐ/OIC-SEAREE ký ngày 07/02/2018</v>
          </cell>
        </row>
      </sheetData>
      <sheetData sheetId="4797">
        <row r="1">
          <cell r="A1" t="str">
            <v>Linksshape LTD</v>
          </cell>
        </row>
      </sheetData>
      <sheetData sheetId="4798">
        <row r="1">
          <cell r="A1" t="str">
            <v>Linksshape LTD</v>
          </cell>
        </row>
      </sheetData>
      <sheetData sheetId="4799">
        <row r="1">
          <cell r="A1" t="str">
            <v>GIÁ TRỊ PHỤ LỤC 13 - HĐ 37/2018/HĐ/OIC-SEAREE ký ngày 07/02/2018</v>
          </cell>
        </row>
      </sheetData>
      <sheetData sheetId="4800">
        <row r="1">
          <cell r="A1" t="str">
            <v>GIÁ TRỊ PHỤ LỤC 13 - HĐ 37/2018/HĐ/OIC-SEAREE ký ngày 07/02/2018</v>
          </cell>
        </row>
      </sheetData>
      <sheetData sheetId="4801">
        <row r="1">
          <cell r="A1" t="str">
            <v>GIÁ TRỊ PHỤ LỤC 13 - HĐ 37/2018/HĐ/OIC-SEAREE ký ngày 07/02/2018</v>
          </cell>
        </row>
      </sheetData>
      <sheetData sheetId="4802">
        <row r="1">
          <cell r="A1" t="str">
            <v>GIÁ TRỊ PHỤ LỤC 13 - HĐ 37/2018/HĐ/OIC-SEAREE ký ngày 07/02/2018</v>
          </cell>
        </row>
      </sheetData>
      <sheetData sheetId="4803">
        <row r="1">
          <cell r="A1" t="str">
            <v>GIÁ TRỊ PHỤ LỤC 13 - HĐ 37/2018/HĐ/OIC-SEAREE ký ngày 07/02/2018</v>
          </cell>
        </row>
      </sheetData>
      <sheetData sheetId="4804">
        <row r="1">
          <cell r="A1" t="str">
            <v>GIÁ TRỊ PHỤ LỤC 13 - HĐ 37/2018/HĐ/OIC-SEAREE ký ngày 07/02/2018</v>
          </cell>
        </row>
      </sheetData>
      <sheetData sheetId="4805">
        <row r="1">
          <cell r="A1" t="str">
            <v>Linksshape LTD</v>
          </cell>
        </row>
      </sheetData>
      <sheetData sheetId="4806">
        <row r="1">
          <cell r="A1" t="str">
            <v>Linksshape LTD</v>
          </cell>
        </row>
      </sheetData>
      <sheetData sheetId="4807">
        <row r="1">
          <cell r="A1" t="str">
            <v>Linksshape LTD</v>
          </cell>
        </row>
      </sheetData>
      <sheetData sheetId="4808">
        <row r="1">
          <cell r="A1" t="str">
            <v>Linksshape LTD</v>
          </cell>
        </row>
      </sheetData>
      <sheetData sheetId="4809">
        <row r="1">
          <cell r="A1" t="str">
            <v>Linksshape LTD</v>
          </cell>
        </row>
      </sheetData>
      <sheetData sheetId="4810">
        <row r="1">
          <cell r="A1" t="str">
            <v>Linksshape LTD</v>
          </cell>
        </row>
      </sheetData>
      <sheetData sheetId="4811">
        <row r="1">
          <cell r="A1" t="str">
            <v>Linksshape LTD</v>
          </cell>
        </row>
      </sheetData>
      <sheetData sheetId="4812">
        <row r="1">
          <cell r="A1" t="str">
            <v>Linksshape LTD</v>
          </cell>
        </row>
      </sheetData>
      <sheetData sheetId="4813">
        <row r="1">
          <cell r="A1" t="str">
            <v>GIÁ TRỊ PHỤ LỤC 13 - HĐ 37/2018/HĐ/OIC-SEAREE ký ngày 07/02/2018</v>
          </cell>
        </row>
      </sheetData>
      <sheetData sheetId="4814">
        <row r="1">
          <cell r="A1" t="str">
            <v>GIÁ TRỊ PHỤ LỤC 13 - HĐ 37/2018/HĐ/OIC-SEAREE ký ngày 07/02/2018</v>
          </cell>
        </row>
      </sheetData>
      <sheetData sheetId="4815">
        <row r="1">
          <cell r="A1" t="str">
            <v>GIÁ TRỊ PHỤ LỤC 13 - HĐ 37/2018/HĐ/OIC-SEAREE ký ngày 07/02/2018</v>
          </cell>
        </row>
      </sheetData>
      <sheetData sheetId="4816">
        <row r="1">
          <cell r="A1" t="str">
            <v>GIÁ TRỊ PHỤ LỤC 13 - HĐ 37/2018/HĐ/OIC-SEAREE ký ngày 07/02/2018</v>
          </cell>
        </row>
      </sheetData>
      <sheetData sheetId="4817">
        <row r="1">
          <cell r="A1" t="str">
            <v>Linksshape LTD</v>
          </cell>
        </row>
      </sheetData>
      <sheetData sheetId="4818">
        <row r="1">
          <cell r="A1" t="str">
            <v>Linksshape LTD</v>
          </cell>
        </row>
      </sheetData>
      <sheetData sheetId="4819">
        <row r="1">
          <cell r="A1" t="str">
            <v>Linksshape LTD</v>
          </cell>
        </row>
      </sheetData>
      <sheetData sheetId="4820">
        <row r="1">
          <cell r="A1" t="str">
            <v>Linksshape LTD</v>
          </cell>
        </row>
      </sheetData>
      <sheetData sheetId="4821">
        <row r="1">
          <cell r="A1" t="str">
            <v>Linksshape LTD</v>
          </cell>
        </row>
      </sheetData>
      <sheetData sheetId="4822">
        <row r="1">
          <cell r="A1" t="str">
            <v>Linksshape LTD</v>
          </cell>
        </row>
      </sheetData>
      <sheetData sheetId="4823">
        <row r="1">
          <cell r="A1" t="str">
            <v>Linksshape LTD</v>
          </cell>
        </row>
      </sheetData>
      <sheetData sheetId="4824">
        <row r="1">
          <cell r="A1" t="str">
            <v>Linksshape LTD</v>
          </cell>
        </row>
      </sheetData>
      <sheetData sheetId="4825">
        <row r="1">
          <cell r="A1" t="str">
            <v>Linksshape LTD</v>
          </cell>
        </row>
      </sheetData>
      <sheetData sheetId="4826">
        <row r="1">
          <cell r="A1" t="str">
            <v>Linksshape LTD</v>
          </cell>
        </row>
      </sheetData>
      <sheetData sheetId="4827">
        <row r="1">
          <cell r="A1" t="str">
            <v>Linksshape LTD</v>
          </cell>
        </row>
      </sheetData>
      <sheetData sheetId="4828">
        <row r="1">
          <cell r="A1" t="str">
            <v>Linksshape LTD</v>
          </cell>
        </row>
      </sheetData>
      <sheetData sheetId="4829">
        <row r="1">
          <cell r="A1" t="str">
            <v>Linksshape LTD</v>
          </cell>
        </row>
      </sheetData>
      <sheetData sheetId="4830">
        <row r="1">
          <cell r="A1" t="str">
            <v>Linksshape LTD</v>
          </cell>
        </row>
      </sheetData>
      <sheetData sheetId="4831">
        <row r="1">
          <cell r="A1" t="str">
            <v>Linksshape LTD</v>
          </cell>
        </row>
      </sheetData>
      <sheetData sheetId="4832">
        <row r="1">
          <cell r="A1" t="str">
            <v>Linksshape LTD</v>
          </cell>
        </row>
      </sheetData>
      <sheetData sheetId="4833">
        <row r="1">
          <cell r="A1" t="str">
            <v>Linksshape LTD</v>
          </cell>
        </row>
      </sheetData>
      <sheetData sheetId="4834">
        <row r="1">
          <cell r="A1" t="str">
            <v>Linksshape LTD</v>
          </cell>
        </row>
      </sheetData>
      <sheetData sheetId="4835">
        <row r="1">
          <cell r="A1" t="str">
            <v>Linksshape LTD</v>
          </cell>
        </row>
      </sheetData>
      <sheetData sheetId="4836">
        <row r="1">
          <cell r="A1" t="str">
            <v>Linksshape LTD</v>
          </cell>
        </row>
      </sheetData>
      <sheetData sheetId="4837">
        <row r="1">
          <cell r="A1" t="str">
            <v>Linksshape LTD</v>
          </cell>
        </row>
      </sheetData>
      <sheetData sheetId="4838">
        <row r="1">
          <cell r="A1" t="str">
            <v>Linksshape LTD</v>
          </cell>
        </row>
      </sheetData>
      <sheetData sheetId="4839">
        <row r="1">
          <cell r="A1" t="str">
            <v>Linksshape LTD</v>
          </cell>
        </row>
      </sheetData>
      <sheetData sheetId="4840">
        <row r="1">
          <cell r="A1" t="str">
            <v>Linksshape LTD</v>
          </cell>
        </row>
      </sheetData>
      <sheetData sheetId="4841">
        <row r="1">
          <cell r="A1" t="str">
            <v>DỰ ÁN:  KHU NHÀ Ở DIỆN TÍCH 4,2777 HA PHƯỜNG THẠNH MỸ LỢI, QUẬN 2 (VICTORIA VILLAGE)</v>
          </cell>
        </row>
      </sheetData>
      <sheetData sheetId="4842">
        <row r="1">
          <cell r="A1" t="str">
            <v>Linksshape LTD</v>
          </cell>
        </row>
      </sheetData>
      <sheetData sheetId="4843">
        <row r="1">
          <cell r="A1" t="str">
            <v>Linksshape LTD</v>
          </cell>
        </row>
      </sheetData>
      <sheetData sheetId="4844">
        <row r="1">
          <cell r="A1" t="str">
            <v>DỰ ÁN:  KHU NHÀ Ở DIỆN TÍCH 4,2777 HA PHƯỜNG THẠNH MỸ LỢI, QUẬN 2 (VICTORIA VILLAGE)</v>
          </cell>
        </row>
      </sheetData>
      <sheetData sheetId="4845">
        <row r="1">
          <cell r="A1" t="str">
            <v>DỰ ÁN:  KHU NHÀ Ở DIỆN TÍCH 4,2777 HA PHƯỜNG THẠNH MỸ LỢI, QUẬN 2 (VICTORIA VILLAGE)</v>
          </cell>
        </row>
      </sheetData>
      <sheetData sheetId="4846">
        <row r="1">
          <cell r="A1" t="str">
            <v>DỰ ÁN:  KHU NHÀ Ở DIỆN TÍCH 4,2777 HA PHƯỜNG THẠNH MỸ LỢI, QUẬN 2 (VICTORIA VILLAGE)</v>
          </cell>
        </row>
      </sheetData>
      <sheetData sheetId="4847">
        <row r="1">
          <cell r="A1" t="str">
            <v>Linksshape LTD</v>
          </cell>
        </row>
      </sheetData>
      <sheetData sheetId="4848">
        <row r="1">
          <cell r="A1" t="str">
            <v>Linksshape LTD</v>
          </cell>
        </row>
      </sheetData>
      <sheetData sheetId="4849">
        <row r="1">
          <cell r="A1" t="str">
            <v>DỰ ÁN:  KHU NHÀ Ở DIỆN TÍCH 4,2777 HA PHƯỜNG THẠNH MỸ LỢI, QUẬN 2 (VICTORIA VILLAGE)</v>
          </cell>
        </row>
      </sheetData>
      <sheetData sheetId="4850">
        <row r="1">
          <cell r="A1" t="str">
            <v>GIÁ TRỊ PHỤ LỤC 13 - HĐ 37/2018/HĐ/OIC-SEAREE ký ngày 07/02/2018</v>
          </cell>
        </row>
      </sheetData>
      <sheetData sheetId="4851">
        <row r="1">
          <cell r="A1" t="str">
            <v>GIÁ TRỊ PHỤ LỤC 13 - HĐ 37/2018/HĐ/OIC-SEAREE ký ngày 07/02/2018</v>
          </cell>
        </row>
      </sheetData>
      <sheetData sheetId="4852">
        <row r="1">
          <cell r="A1" t="str">
            <v>Linksshape LTD</v>
          </cell>
        </row>
      </sheetData>
      <sheetData sheetId="4853">
        <row r="1">
          <cell r="A1" t="str">
            <v>GIÁ TRỊ PHỤ LỤC 13 - HĐ 37/2018/HĐ/OIC-SEAREE ký ngày 07/02/2018</v>
          </cell>
        </row>
      </sheetData>
      <sheetData sheetId="4854">
        <row r="1">
          <cell r="A1" t="str">
            <v>Linksshape LTD</v>
          </cell>
        </row>
      </sheetData>
      <sheetData sheetId="4855">
        <row r="1">
          <cell r="A1" t="str">
            <v>DỰ ÁN:  KHU NHÀ Ở DIỆN TÍCH 4,2777 HA PHƯỜNG THẠNH MỸ LỢI, QUẬN 2 (VICTORIA VILLAGE)</v>
          </cell>
        </row>
      </sheetData>
      <sheetData sheetId="4856">
        <row r="1">
          <cell r="A1" t="str">
            <v>DỰ ÁN:  KHU NHÀ Ở DIỆN TÍCH 4,2777 HA PHƯỜNG THẠNH MỸ LỢI, QUẬN 2 (VICTORIA VILLAGE)</v>
          </cell>
        </row>
      </sheetData>
      <sheetData sheetId="4857">
        <row r="1">
          <cell r="A1" t="str">
            <v>DỰ ÁN:  KHU NHÀ Ở DIỆN TÍCH 4,2777 HA PHƯỜNG THẠNH MỸ LỢI, QUẬN 2 (VICTORIA VILLAGE)</v>
          </cell>
        </row>
      </sheetData>
      <sheetData sheetId="4858">
        <row r="1">
          <cell r="A1" t="str">
            <v>DỰ ÁN:  KHU NHÀ Ở DIỆN TÍCH 4,2777 HA PHƯỜNG THẠNH MỸ LỢI, QUẬN 2 (VICTORIA VILLAGE)</v>
          </cell>
        </row>
      </sheetData>
      <sheetData sheetId="4859">
        <row r="1">
          <cell r="A1" t="str">
            <v>GIÁ TRỊ PHỤ LỤC 13 - HĐ 37/2018/HĐ/OIC-SEAREE ký ngày 07/02/2018</v>
          </cell>
        </row>
      </sheetData>
      <sheetData sheetId="4860">
        <row r="1">
          <cell r="A1" t="str">
            <v>GIÁ TRỊ PHỤ LỤC 13 - HĐ 37/2018/HĐ/OIC-SEAREE ký ngày 07/02/2018</v>
          </cell>
        </row>
      </sheetData>
      <sheetData sheetId="4861">
        <row r="1">
          <cell r="A1" t="str">
            <v>DỰ ÁN:  KHU NHÀ Ở DIỆN TÍCH 4,2777 HA PHƯỜNG THẠNH MỸ LỢI, QUẬN 2 (VICTORIA VILLAGE)</v>
          </cell>
        </row>
      </sheetData>
      <sheetData sheetId="4862">
        <row r="1">
          <cell r="A1" t="str">
            <v>GIÁ TRỊ PHỤ LỤC 13 - HĐ 37/2018/HĐ/OIC-SEAREE ký ngày 07/02/2018</v>
          </cell>
        </row>
      </sheetData>
      <sheetData sheetId="4863">
        <row r="1">
          <cell r="A1" t="str">
            <v>GIÁ TRỊ PHỤ LỤC 13 - HĐ 37/2018/HĐ/OIC-SEAREE ký ngày 07/02/2018</v>
          </cell>
        </row>
      </sheetData>
      <sheetData sheetId="4864">
        <row r="1">
          <cell r="A1" t="str">
            <v>GIÁ TRỊ PHỤ LỤC 13 - HĐ 37/2018/HĐ/OIC-SEAREE ký ngày 07/02/2018</v>
          </cell>
        </row>
      </sheetData>
      <sheetData sheetId="4865">
        <row r="1">
          <cell r="A1" t="str">
            <v>GIÁ TRỊ PHỤ LỤC 13 - HĐ 37/2018/HĐ/OIC-SEAREE ký ngày 07/02/2018</v>
          </cell>
        </row>
      </sheetData>
      <sheetData sheetId="4866">
        <row r="1">
          <cell r="A1" t="str">
            <v>GIÁ TRỊ PHỤ LỤC 13 - HĐ 37/2018/HĐ/OIC-SEAREE ký ngày 07/02/2018</v>
          </cell>
        </row>
      </sheetData>
      <sheetData sheetId="4867">
        <row r="1">
          <cell r="A1" t="str">
            <v>GIÁ TRỊ PHỤ LỤC 13 - HĐ 37/2018/HĐ/OIC-SEAREE ký ngày 07/02/2018</v>
          </cell>
        </row>
      </sheetData>
      <sheetData sheetId="4868">
        <row r="1">
          <cell r="A1" t="str">
            <v>GIÁ TRỊ PHỤ LỤC 13 - HĐ 37/2018/HĐ/OIC-SEAREE ký ngày 07/02/2018</v>
          </cell>
        </row>
      </sheetData>
      <sheetData sheetId="4869">
        <row r="1">
          <cell r="A1" t="str">
            <v>GIÁ TRỊ PHỤ LỤC 13 - HĐ 37/2018/HĐ/OIC-SEAREE ký ngày 07/02/2018</v>
          </cell>
        </row>
      </sheetData>
      <sheetData sheetId="4870">
        <row r="1">
          <cell r="A1" t="str">
            <v>GIÁ TRỊ PHỤ LỤC 13 - HĐ 37/2018/HĐ/OIC-SEAREE ký ngày 07/02/2018</v>
          </cell>
        </row>
      </sheetData>
      <sheetData sheetId="4871">
        <row r="1">
          <cell r="A1" t="str">
            <v>GIÁ TRỊ PHỤ LỤC 13 - HĐ 37/2018/HĐ/OIC-SEAREE ký ngày 07/02/2018</v>
          </cell>
        </row>
      </sheetData>
      <sheetData sheetId="4872">
        <row r="1">
          <cell r="A1" t="str">
            <v>GIÁ TRỊ PHỤ LỤC 13 - HĐ 37/2018/HĐ/OIC-SEAREE ký ngày 07/02/2018</v>
          </cell>
        </row>
      </sheetData>
      <sheetData sheetId="4873">
        <row r="1">
          <cell r="A1" t="str">
            <v>GIÁ TRỊ PHỤ LỤC 13 - HĐ 37/2018/HĐ/OIC-SEAREE ký ngày 07/02/2018</v>
          </cell>
        </row>
      </sheetData>
      <sheetData sheetId="4874">
        <row r="1">
          <cell r="A1" t="str">
            <v>GIÁ TRỊ PHỤ LỤC 13 - HĐ 37/2018/HĐ/OIC-SEAREE ký ngày 07/02/2018</v>
          </cell>
        </row>
      </sheetData>
      <sheetData sheetId="4875">
        <row r="1">
          <cell r="A1" t="str">
            <v>GIÁ TRỊ PHỤ LỤC 13 - HĐ 37/2018/HĐ/OIC-SEAREE ký ngày 07/02/2018</v>
          </cell>
        </row>
      </sheetData>
      <sheetData sheetId="4876">
        <row r="1">
          <cell r="A1" t="str">
            <v>GIÁ TRỊ PHỤ LỤC 13 - HĐ 37/2018/HĐ/OIC-SEAREE ký ngày 07/02/2018</v>
          </cell>
        </row>
      </sheetData>
      <sheetData sheetId="4877">
        <row r="1">
          <cell r="A1" t="str">
            <v>GIÁ TRỊ PHỤ LỤC 13 - HĐ 37/2018/HĐ/OIC-SEAREE ký ngày 07/02/2018</v>
          </cell>
        </row>
      </sheetData>
      <sheetData sheetId="4878">
        <row r="1">
          <cell r="A1" t="str">
            <v>GIÁ TRỊ PHỤ LỤC 13 - HĐ 37/2018/HĐ/OIC-SEAREE ký ngày 07/02/2018</v>
          </cell>
        </row>
      </sheetData>
      <sheetData sheetId="4879">
        <row r="1">
          <cell r="A1" t="str">
            <v>GIÁ TRỊ PHỤ LỤC 13 - HĐ 37/2018/HĐ/OIC-SEAREE ký ngày 07/02/2018</v>
          </cell>
        </row>
      </sheetData>
      <sheetData sheetId="4880">
        <row r="1">
          <cell r="A1" t="str">
            <v>GIÁ TRỊ PHỤ LỤC 13 - HĐ 37/2018/HĐ/OIC-SEAREE ký ngày 07/02/2018</v>
          </cell>
        </row>
      </sheetData>
      <sheetData sheetId="4881">
        <row r="1">
          <cell r="A1" t="str">
            <v>GIÁ TRỊ PHỤ LỤC 13 - HĐ 37/2018/HĐ/OIC-SEAREE ký ngày 07/02/2018</v>
          </cell>
        </row>
      </sheetData>
      <sheetData sheetId="4882">
        <row r="1">
          <cell r="A1" t="str">
            <v>GIÁ TRỊ PHỤ LỤC 13 - HĐ 37/2018/HĐ/OIC-SEAREE ký ngày 07/02/2018</v>
          </cell>
        </row>
      </sheetData>
      <sheetData sheetId="4883">
        <row r="1">
          <cell r="A1" t="str">
            <v>GIÁ TRỊ PHỤ LỤC 13 - HĐ 37/2018/HĐ/OIC-SEAREE ký ngày 07/02/2018</v>
          </cell>
        </row>
      </sheetData>
      <sheetData sheetId="4884">
        <row r="1">
          <cell r="A1" t="str">
            <v>GIÁ TRỊ PHỤ LỤC 13 - HĐ 37/2018/HĐ/OIC-SEAREE ký ngày 07/02/2018</v>
          </cell>
        </row>
      </sheetData>
      <sheetData sheetId="4885">
        <row r="1">
          <cell r="A1" t="str">
            <v>GIÁ TRỊ PHỤ LỤC 13 - HĐ 37/2018/HĐ/OIC-SEAREE ký ngày 07/02/2018</v>
          </cell>
        </row>
      </sheetData>
      <sheetData sheetId="4886">
        <row r="1">
          <cell r="A1" t="str">
            <v>GIÁ TRỊ PHỤ LỤC 13 - HĐ 37/2018/HĐ/OIC-SEAREE ký ngày 07/02/2018</v>
          </cell>
        </row>
      </sheetData>
      <sheetData sheetId="4887">
        <row r="1">
          <cell r="A1" t="str">
            <v>GIÁ TRỊ PHỤ LỤC 13 - HĐ 37/2018/HĐ/OIC-SEAREE ký ngày 07/02/2018</v>
          </cell>
        </row>
      </sheetData>
      <sheetData sheetId="4888">
        <row r="1">
          <cell r="A1" t="str">
            <v>GIÁ TRỊ PHỤ LỤC 13 - HĐ 37/2018/HĐ/OIC-SEAREE ký ngày 07/02/2018</v>
          </cell>
        </row>
      </sheetData>
      <sheetData sheetId="4889">
        <row r="1">
          <cell r="A1" t="str">
            <v>GIÁ TRỊ PHỤ LỤC 13 - HĐ 37/2018/HĐ/OIC-SEAREE ký ngày 07/02/2018</v>
          </cell>
        </row>
      </sheetData>
      <sheetData sheetId="4890">
        <row r="1">
          <cell r="A1" t="str">
            <v>GIÁ TRỊ PHỤ LỤC 13 - HĐ 37/2018/HĐ/OIC-SEAREE ký ngày 07/02/2018</v>
          </cell>
        </row>
      </sheetData>
      <sheetData sheetId="4891">
        <row r="1">
          <cell r="A1" t="str">
            <v>GIÁ TRỊ PHỤ LỤC 13 - HĐ 37/2018/HĐ/OIC-SEAREE ký ngày 07/02/2018</v>
          </cell>
        </row>
      </sheetData>
      <sheetData sheetId="4892">
        <row r="1">
          <cell r="A1" t="str">
            <v>GIÁ TRỊ PHỤ LỤC 13 - HĐ 37/2018/HĐ/OIC-SEAREE ký ngày 07/02/2018</v>
          </cell>
        </row>
      </sheetData>
      <sheetData sheetId="4893">
        <row r="1">
          <cell r="A1" t="str">
            <v>GIÁ TRỊ PHỤ LỤC 13 - HĐ 37/2018/HĐ/OIC-SEAREE ký ngày 07/02/2018</v>
          </cell>
        </row>
      </sheetData>
      <sheetData sheetId="4894">
        <row r="1">
          <cell r="A1" t="str">
            <v>GIÁ TRỊ PHỤ LỤC 13 - HĐ 37/2018/HĐ/OIC-SEAREE ký ngày 07/02/2018</v>
          </cell>
        </row>
      </sheetData>
      <sheetData sheetId="4895">
        <row r="1">
          <cell r="A1" t="str">
            <v>GIÁ TRỊ PHỤ LỤC 13 - HĐ 37/2018/HĐ/OIC-SEAREE ký ngày 07/02/2018</v>
          </cell>
        </row>
      </sheetData>
      <sheetData sheetId="4896">
        <row r="1">
          <cell r="A1" t="str">
            <v>GIÁ TRỊ PHỤ LỤC 13 - HĐ 37/2018/HĐ/OIC-SEAREE ký ngày 07/02/2018</v>
          </cell>
        </row>
      </sheetData>
      <sheetData sheetId="4897">
        <row r="1">
          <cell r="A1" t="str">
            <v>GIÁ TRỊ PHỤ LỤC 13 - HĐ 37/2018/HĐ/OIC-SEAREE ký ngày 07/02/2018</v>
          </cell>
        </row>
      </sheetData>
      <sheetData sheetId="4898">
        <row r="1">
          <cell r="A1" t="str">
            <v>GIÁ TRỊ PHỤ LỤC 13 - HĐ 37/2018/HĐ/OIC-SEAREE ký ngày 07/02/2018</v>
          </cell>
        </row>
      </sheetData>
      <sheetData sheetId="4899">
        <row r="1">
          <cell r="A1" t="str">
            <v>GIÁ TRỊ PHỤ LỤC 13 - HĐ 37/2018/HĐ/OIC-SEAREE ký ngày 07/02/2018</v>
          </cell>
        </row>
      </sheetData>
      <sheetData sheetId="4900">
        <row r="1">
          <cell r="A1" t="str">
            <v>GIÁ TRỊ PHỤ LỤC 13 - HĐ 37/2018/HĐ/OIC-SEAREE ký ngày 07/02/2018</v>
          </cell>
        </row>
      </sheetData>
      <sheetData sheetId="4901">
        <row r="1">
          <cell r="A1" t="str">
            <v>GIÁ TRỊ PHỤ LỤC 13 - HĐ 37/2018/HĐ/OIC-SEAREE ký ngày 07/02/2018</v>
          </cell>
        </row>
      </sheetData>
      <sheetData sheetId="4902">
        <row r="1">
          <cell r="A1" t="str">
            <v>GIÁ TRỊ PHỤ LỤC 13 - HĐ 37/2018/HĐ/OIC-SEAREE ký ngày 07/02/2018</v>
          </cell>
        </row>
      </sheetData>
      <sheetData sheetId="4903">
        <row r="1">
          <cell r="A1" t="str">
            <v>GIÁ TRỊ PHỤ LỤC 13 - HĐ 37/2018/HĐ/OIC-SEAREE ký ngày 07/02/2018</v>
          </cell>
        </row>
      </sheetData>
      <sheetData sheetId="4904">
        <row r="1">
          <cell r="A1" t="str">
            <v>GIÁ TRỊ PHỤ LỤC 13 - HĐ 37/2018/HĐ/OIC-SEAREE ký ngày 07/02/2018</v>
          </cell>
        </row>
      </sheetData>
      <sheetData sheetId="4905">
        <row r="1">
          <cell r="A1" t="str">
            <v>GIÁ TRỊ PHỤ LỤC 13 - HĐ 37/2018/HĐ/OIC-SEAREE ký ngày 07/02/2018</v>
          </cell>
        </row>
      </sheetData>
      <sheetData sheetId="4906">
        <row r="1">
          <cell r="A1" t="str">
            <v>GIÁ TRỊ PHỤ LỤC 13 - HĐ 37/2018/HĐ/OIC-SEAREE ký ngày 07/02/2018</v>
          </cell>
        </row>
      </sheetData>
      <sheetData sheetId="4907">
        <row r="1">
          <cell r="A1" t="str">
            <v>GIÁ TRỊ PHỤ LỤC 13 - HĐ 37/2018/HĐ/OIC-SEAREE ký ngày 07/02/2018</v>
          </cell>
        </row>
      </sheetData>
      <sheetData sheetId="4908">
        <row r="1">
          <cell r="A1" t="str">
            <v>DỰ ÁN:  KHU NHÀ Ở DIỆN TÍCH 4,2777 HA PHƯỜNG THẠNH MỸ LỢI, QUẬN 2 (VICTORIA VILLAGE)</v>
          </cell>
        </row>
      </sheetData>
      <sheetData sheetId="4909">
        <row r="1">
          <cell r="A1" t="str">
            <v>GIÁ TRỊ PHỤ LỤC 13 - HĐ 37/2018/HĐ/OIC-SEAREE ký ngày 07/02/2018</v>
          </cell>
        </row>
      </sheetData>
      <sheetData sheetId="4910">
        <row r="1">
          <cell r="A1" t="str">
            <v>DỰ ÁN:  KHU NHÀ Ở DIỆN TÍCH 4,2777 HA PHƯỜNG THẠNH MỸ LỢI, QUẬN 2 (VICTORIA VILLAGE)</v>
          </cell>
        </row>
      </sheetData>
      <sheetData sheetId="4911">
        <row r="1">
          <cell r="A1" t="str">
            <v>DỰ ÁN:  KHU NHÀ Ở DIỆN TÍCH 4,2777 HA PHƯỜNG THẠNH MỸ LỢI, QUẬN 2 (VICTORIA VILLAGE)</v>
          </cell>
        </row>
      </sheetData>
      <sheetData sheetId="4912">
        <row r="1">
          <cell r="A1" t="str">
            <v>GIÁ TRỊ PHỤ LỤC 13 - HĐ 37/2018/HĐ/OIC-SEAREE ký ngày 07/02/2018</v>
          </cell>
        </row>
      </sheetData>
      <sheetData sheetId="4913">
        <row r="1">
          <cell r="A1" t="str">
            <v>DỰ ÁN:  KHU NHÀ Ở DIỆN TÍCH 4,2777 HA PHƯỜNG THẠNH MỸ LỢI, QUẬN 2 (VICTORIA VILLAGE)</v>
          </cell>
        </row>
      </sheetData>
      <sheetData sheetId="4914">
        <row r="1">
          <cell r="A1" t="str">
            <v>DỰ ÁN:  KHU NHÀ Ở DIỆN TÍCH 4,2777 HA PHƯỜNG THẠNH MỸ LỢI, QUẬN 2 (VICTORIA VILLAGE)</v>
          </cell>
        </row>
      </sheetData>
      <sheetData sheetId="4915">
        <row r="1">
          <cell r="A1" t="str">
            <v>DỰ ÁN:  KHU NHÀ Ở DIỆN TÍCH 4,2777 HA PHƯỜNG THẠNH MỸ LỢI, QUẬN 2 (VICTORIA VILLAGE)</v>
          </cell>
        </row>
      </sheetData>
      <sheetData sheetId="4916">
        <row r="1">
          <cell r="A1" t="str">
            <v>GIÁ TRỊ PHỤ LỤC 13 - HĐ 37/2018/HĐ/OIC-SEAREE ký ngày 07/02/2018</v>
          </cell>
        </row>
      </sheetData>
      <sheetData sheetId="4917">
        <row r="1">
          <cell r="A1" t="str">
            <v>DỰ ÁN:  KHU NHÀ Ở DIỆN TÍCH 4,2777 HA PHƯỜNG THẠNH MỸ LỢI, QUẬN 2 (VICTORIA VILLAGE)</v>
          </cell>
        </row>
      </sheetData>
      <sheetData sheetId="4918">
        <row r="1">
          <cell r="A1" t="str">
            <v>DỰ ÁN:  KHU NHÀ Ở DIỆN TÍCH 4,2777 HA PHƯỜNG THẠNH MỸ LỢI, QUẬN 2 (VICTORIA VILLAGE)</v>
          </cell>
        </row>
      </sheetData>
      <sheetData sheetId="4919">
        <row r="1">
          <cell r="A1" t="str">
            <v>DỰ ÁN:  KHU NHÀ Ở DIỆN TÍCH 4,2777 HA PHƯỜNG THẠNH MỸ LỢI, QUẬN 2 (VICTORIA VILLAGE)</v>
          </cell>
        </row>
      </sheetData>
      <sheetData sheetId="4920">
        <row r="1">
          <cell r="A1" t="str">
            <v>DỰ ÁN:  KHU NHÀ Ở DIỆN TÍCH 4,2777 HA PHƯỜNG THẠNH MỸ LỢI, QUẬN 2 (VICTORIA VILLAGE)</v>
          </cell>
        </row>
      </sheetData>
      <sheetData sheetId="4921">
        <row r="1">
          <cell r="A1" t="str">
            <v>DỰ ÁN:  KHU NHÀ Ở DIỆN TÍCH 4,2777 HA PHƯỜNG THẠNH MỸ LỢI, QUẬN 2 (VICTORIA VILLAGE)</v>
          </cell>
        </row>
      </sheetData>
      <sheetData sheetId="4922">
        <row r="1">
          <cell r="A1" t="str">
            <v>DỰ ÁN:  KHU NHÀ Ở DIỆN TÍCH 4,2777 HA PHƯỜNG THẠNH MỸ LỢI, QUẬN 2 (VICTORIA VILLAGE)</v>
          </cell>
        </row>
      </sheetData>
      <sheetData sheetId="4923">
        <row r="1">
          <cell r="A1" t="str">
            <v>DỰ ÁN:  KHU NHÀ Ở DIỆN TÍCH 4,2777 HA PHƯỜNG THẠNH MỸ LỢI, QUẬN 2 (VICTORIA VILLAGE)</v>
          </cell>
        </row>
      </sheetData>
      <sheetData sheetId="4924">
        <row r="1">
          <cell r="A1" t="str">
            <v>DỰ ÁN:  KHU NHÀ Ở DIỆN TÍCH 4,2777 HA PHƯỜNG THẠNH MỸ LỢI, QUẬN 2 (VICTORIA VILLAGE)</v>
          </cell>
        </row>
      </sheetData>
      <sheetData sheetId="4925">
        <row r="1">
          <cell r="A1" t="str">
            <v>DỰ ÁN:  KHU NHÀ Ở DIỆN TÍCH 4,2777 HA PHƯỜNG THẠNH MỸ LỢI, QUẬN 2 (VICTORIA VILLAGE)</v>
          </cell>
        </row>
      </sheetData>
      <sheetData sheetId="4926">
        <row r="1">
          <cell r="A1" t="str">
            <v>DỰ ÁN:  KHU NHÀ Ở DIỆN TÍCH 4,2777 HA PHƯỜNG THẠNH MỸ LỢI, QUẬN 2 (VICTORIA VILLAGE)</v>
          </cell>
        </row>
      </sheetData>
      <sheetData sheetId="4927">
        <row r="1">
          <cell r="A1" t="str">
            <v>DỰ ÁN:  KHU NHÀ Ở DIỆN TÍCH 4,2777 HA PHƯỜNG THẠNH MỸ LỢI, QUẬN 2 (VICTORIA VILLAGE)</v>
          </cell>
        </row>
      </sheetData>
      <sheetData sheetId="4928">
        <row r="1">
          <cell r="A1" t="str">
            <v>DỰ ÁN:  KHU NHÀ Ở DIỆN TÍCH 4,2777 HA PHƯỜNG THẠNH MỸ LỢI, QUẬN 2 (VICTORIA VILLAGE)</v>
          </cell>
        </row>
      </sheetData>
      <sheetData sheetId="4929">
        <row r="1">
          <cell r="A1" t="str">
            <v>DỰ ÁN:  KHU NHÀ Ở DIỆN TÍCH 4,2777 HA PHƯỜNG THẠNH MỸ LỢI, QUẬN 2 (VICTORIA VILLAGE)</v>
          </cell>
        </row>
      </sheetData>
      <sheetData sheetId="4930">
        <row r="1">
          <cell r="A1" t="str">
            <v>DỰ ÁN:  KHU NHÀ Ở DIỆN TÍCH 4,2777 HA PHƯỜNG THẠNH MỸ LỢI, QUẬN 2 (VICTORIA VILLAGE)</v>
          </cell>
        </row>
      </sheetData>
      <sheetData sheetId="4931">
        <row r="1">
          <cell r="A1" t="str">
            <v>DỰ ÁN:  KHU NHÀ Ở DIỆN TÍCH 4,2777 HA PHƯỜNG THẠNH MỸ LỢI, QUẬN 2 (VICTORIA VILLAGE)</v>
          </cell>
        </row>
      </sheetData>
      <sheetData sheetId="4932">
        <row r="1">
          <cell r="A1" t="str">
            <v>DỰ ÁN:  KHU NHÀ Ở DIỆN TÍCH 4,2777 HA PHƯỜNG THẠNH MỸ LỢI, QUẬN 2 (VICTORIA VILLAGE)</v>
          </cell>
        </row>
      </sheetData>
      <sheetData sheetId="4933">
        <row r="1">
          <cell r="A1" t="str">
            <v>GIÁ TRỊ PHỤ LỤC 13 - HĐ 37/2018/HĐ/OIC-SEAREE ký ngày 07/02/2018</v>
          </cell>
        </row>
      </sheetData>
      <sheetData sheetId="4934">
        <row r="1">
          <cell r="A1" t="str">
            <v>GIÁ TRỊ PHỤ LỤC 13 - HĐ 37/2018/HĐ/OIC-SEAREE ký ngày 07/02/2018</v>
          </cell>
        </row>
      </sheetData>
      <sheetData sheetId="4935">
        <row r="1">
          <cell r="A1" t="str">
            <v>GIÁ TRỊ PHỤ LỤC 13 - HĐ 37/2018/HĐ/OIC-SEAREE ký ngày 07/02/2018</v>
          </cell>
        </row>
      </sheetData>
      <sheetData sheetId="4936">
        <row r="1">
          <cell r="A1" t="str">
            <v>DỰ ÁN:  KHU NHÀ Ở DIỆN TÍCH 4,2777 HA PHƯỜNG THẠNH MỸ LỢI, QUẬN 2 (VICTORIA VILLAGE)</v>
          </cell>
        </row>
      </sheetData>
      <sheetData sheetId="4937">
        <row r="1">
          <cell r="A1" t="str">
            <v>DỰ ÁN:  KHU NHÀ Ở DIỆN TÍCH 4,2777 HA PHƯỜNG THẠNH MỸ LỢI, QUẬN 2 (VICTORIA VILLAGE)</v>
          </cell>
        </row>
      </sheetData>
      <sheetData sheetId="4938">
        <row r="1">
          <cell r="A1" t="str">
            <v>GIÁ TRỊ PHỤ LỤC 13 - HĐ 37/2018/HĐ/OIC-SEAREE ký ngày 07/02/2018</v>
          </cell>
        </row>
      </sheetData>
      <sheetData sheetId="4939">
        <row r="1">
          <cell r="A1" t="str">
            <v>GIÁ TRỊ PHỤ LỤC 13 - HĐ 37/2018/HĐ/OIC-SEAREE ký ngày 07/02/2018</v>
          </cell>
        </row>
      </sheetData>
      <sheetData sheetId="4940">
        <row r="1">
          <cell r="A1" t="str">
            <v>GIÁ TRỊ PHỤ LỤC 13 - HĐ 37/2018/HĐ/OIC-SEAREE ký ngày 07/02/2018</v>
          </cell>
        </row>
      </sheetData>
      <sheetData sheetId="4941">
        <row r="1">
          <cell r="A1" t="str">
            <v>DỰ ÁN:  KHU NHÀ Ở DIỆN TÍCH 4,2777 HA PHƯỜNG THẠNH MỸ LỢI, QUẬN 2 (VICTORIA VILLAGE)</v>
          </cell>
        </row>
      </sheetData>
      <sheetData sheetId="4942">
        <row r="1">
          <cell r="A1" t="str">
            <v>GIÁ TRỊ PHỤ LỤC 13 - HĐ 37/2018/HĐ/OIC-SEAREE ký ngày 07/02/2018</v>
          </cell>
        </row>
      </sheetData>
      <sheetData sheetId="4943">
        <row r="1">
          <cell r="A1" t="str">
            <v>GIÁ TRỊ PHỤ LỤC 13 - HĐ 37/2018/HĐ/OIC-SEAREE ký ngày 07/02/2018</v>
          </cell>
        </row>
      </sheetData>
      <sheetData sheetId="4944">
        <row r="1">
          <cell r="A1" t="str">
            <v>GIÁ TRỊ PHỤ LỤC 13 - HĐ 37/2018/HĐ/OIC-SEAREE ký ngày 07/02/2018</v>
          </cell>
        </row>
      </sheetData>
      <sheetData sheetId="4945">
        <row r="1">
          <cell r="A1" t="str">
            <v>GIÁ TRỊ PHỤ LỤC 13 - HĐ 37/2018/HĐ/OIC-SEAREE ký ngày 07/02/2018</v>
          </cell>
        </row>
      </sheetData>
      <sheetData sheetId="4946">
        <row r="1">
          <cell r="A1" t="str">
            <v>DỰ ÁN:  KHU NHÀ Ở DIỆN TÍCH 4,2777 HA PHƯỜNG THẠNH MỸ LỢI, QUẬN 2 (VICTORIA VILLAGE)</v>
          </cell>
        </row>
      </sheetData>
      <sheetData sheetId="4947">
        <row r="1">
          <cell r="A1" t="str">
            <v>GIÁ TRỊ PHỤ LỤC 13 - HĐ 37/2018/HĐ/OIC-SEAREE ký ngày 07/02/2018</v>
          </cell>
        </row>
      </sheetData>
      <sheetData sheetId="4948">
        <row r="1">
          <cell r="A1" t="str">
            <v>GIÁ TRỊ PHỤ LỤC 13 - HĐ 37/2018/HĐ/OIC-SEAREE ký ngày 07/02/2018</v>
          </cell>
        </row>
      </sheetData>
      <sheetData sheetId="4949">
        <row r="1">
          <cell r="A1" t="str">
            <v>GIÁ TRỊ PHỤ LỤC 13 - HĐ 37/2018/HĐ/OIC-SEAREE ký ngày 07/02/2018</v>
          </cell>
        </row>
      </sheetData>
      <sheetData sheetId="4950">
        <row r="1">
          <cell r="A1" t="str">
            <v>GIÁ TRỊ PHỤ LỤC 13 - HĐ 37/2018/HĐ/OIC-SEAREE ký ngày 07/02/2018</v>
          </cell>
        </row>
      </sheetData>
      <sheetData sheetId="4951">
        <row r="1">
          <cell r="A1" t="str">
            <v>GIÁ TRỊ PHỤ LỤC 13 - HĐ 37/2018/HĐ/OIC-SEAREE ký ngày 07/02/2018</v>
          </cell>
        </row>
      </sheetData>
      <sheetData sheetId="4952">
        <row r="1">
          <cell r="A1" t="str">
            <v>GIÁ TRỊ PHỤ LỤC 13 - HĐ 37/2018/HĐ/OIC-SEAREE ký ngày 07/02/2018</v>
          </cell>
        </row>
      </sheetData>
      <sheetData sheetId="4953">
        <row r="1">
          <cell r="A1" t="str">
            <v>GIÁ TRỊ PHỤ LỤC 13 - HĐ 37/2018/HĐ/OIC-SEAREE ký ngày 07/02/2018</v>
          </cell>
        </row>
      </sheetData>
      <sheetData sheetId="4954">
        <row r="1">
          <cell r="A1" t="str">
            <v>GIÁ TRỊ PHỤ LỤC 13 - HĐ 37/2018/HĐ/OIC-SEAREE ký ngày 07/02/2018</v>
          </cell>
        </row>
      </sheetData>
      <sheetData sheetId="4955">
        <row r="1">
          <cell r="A1" t="str">
            <v>GIÁ TRỊ PHỤ LỤC 13 - HĐ 37/2018/HĐ/OIC-SEAREE ký ngày 07/02/2018</v>
          </cell>
        </row>
      </sheetData>
      <sheetData sheetId="4956">
        <row r="1">
          <cell r="A1" t="str">
            <v>GIÁ TRỊ PHỤ LỤC 13 - HĐ 37/2018/HĐ/OIC-SEAREE ký ngày 07/02/2018</v>
          </cell>
        </row>
      </sheetData>
      <sheetData sheetId="4957">
        <row r="1">
          <cell r="A1" t="str">
            <v>GIÁ TRỊ PHỤ LỤC 13 - HĐ 37/2018/HĐ/OIC-SEAREE ký ngày 07/02/2018</v>
          </cell>
        </row>
      </sheetData>
      <sheetData sheetId="4958">
        <row r="1">
          <cell r="A1" t="str">
            <v>GIÁ TRỊ PHỤ LỤC 13 - HĐ 37/2018/HĐ/OIC-SEAREE ký ngày 07/02/2018</v>
          </cell>
        </row>
      </sheetData>
      <sheetData sheetId="4959">
        <row r="1">
          <cell r="A1" t="str">
            <v>GIÁ TRỊ PHỤ LỤC 13 - HĐ 37/2018/HĐ/OIC-SEAREE ký ngày 07/02/2018</v>
          </cell>
        </row>
      </sheetData>
      <sheetData sheetId="4960">
        <row r="1">
          <cell r="A1" t="str">
            <v>GIÁ TRỊ PHỤ LỤC 13 - HĐ 37/2018/HĐ/OIC-SEAREE ký ngày 07/02/2018</v>
          </cell>
        </row>
      </sheetData>
      <sheetData sheetId="4961">
        <row r="1">
          <cell r="A1" t="str">
            <v>GIÁ TRỊ PHỤ LỤC 13 - HĐ 37/2018/HĐ/OIC-SEAREE ký ngày 07/02/2018</v>
          </cell>
        </row>
      </sheetData>
      <sheetData sheetId="4962">
        <row r="1">
          <cell r="A1" t="str">
            <v>GIÁ TRỊ PHỤ LỤC 13 - HĐ 37/2018/HĐ/OIC-SEAREE ký ngày 07/02/2018</v>
          </cell>
        </row>
      </sheetData>
      <sheetData sheetId="4963">
        <row r="1">
          <cell r="A1" t="str">
            <v>GIÁ TRỊ PHỤ LỤC 13 - HĐ 37/2018/HĐ/OIC-SEAREE ký ngày 07/02/2018</v>
          </cell>
        </row>
      </sheetData>
      <sheetData sheetId="4964">
        <row r="1">
          <cell r="A1" t="str">
            <v>GIÁ TRỊ PHỤ LỤC 13 - HĐ 37/2018/HĐ/OIC-SEAREE ký ngày 07/02/2018</v>
          </cell>
        </row>
      </sheetData>
      <sheetData sheetId="4965">
        <row r="1">
          <cell r="A1" t="str">
            <v>GIÁ TRỊ PHỤ LỤC 13 - HĐ 37/2018/HĐ/OIC-SEAREE ký ngày 07/02/2018</v>
          </cell>
        </row>
      </sheetData>
      <sheetData sheetId="4966">
        <row r="1">
          <cell r="A1" t="str">
            <v>GIÁ TRỊ PHỤ LỤC 13 - HĐ 37/2018/HĐ/OIC-SEAREE ký ngày 07/02/2018</v>
          </cell>
        </row>
      </sheetData>
      <sheetData sheetId="4967">
        <row r="1">
          <cell r="A1" t="str">
            <v>GIÁ TRỊ PHỤ LỤC 13 - HĐ 37/2018/HĐ/OIC-SEAREE ký ngày 07/02/2018</v>
          </cell>
        </row>
      </sheetData>
      <sheetData sheetId="4968">
        <row r="1">
          <cell r="A1" t="str">
            <v>GIÁ TRỊ PHỤ LỤC 13 - HĐ 37/2018/HĐ/OIC-SEAREE ký ngày 07/02/2018</v>
          </cell>
        </row>
      </sheetData>
      <sheetData sheetId="4969">
        <row r="1">
          <cell r="A1" t="str">
            <v>GIÁ TRỊ PHỤ LỤC 13 - HĐ 37/2018/HĐ/OIC-SEAREE ký ngày 07/02/2018</v>
          </cell>
        </row>
      </sheetData>
      <sheetData sheetId="4970">
        <row r="1">
          <cell r="A1" t="str">
            <v>GIÁ TRỊ PHỤ LỤC 13 - HĐ 37/2018/HĐ/OIC-SEAREE ký ngày 07/02/2018</v>
          </cell>
        </row>
      </sheetData>
      <sheetData sheetId="4971">
        <row r="1">
          <cell r="A1" t="str">
            <v>GIÁ TRỊ PHỤ LỤC 13 - HĐ 37/2018/HĐ/OIC-SEAREE ký ngày 07/02/2018</v>
          </cell>
        </row>
      </sheetData>
      <sheetData sheetId="4972">
        <row r="1">
          <cell r="A1" t="str">
            <v>GIÁ TRỊ PHỤ LỤC 13 - HĐ 37/2018/HĐ/OIC-SEAREE ký ngày 07/02/2018</v>
          </cell>
        </row>
      </sheetData>
      <sheetData sheetId="4973">
        <row r="1">
          <cell r="A1" t="str">
            <v>GIÁ TRỊ PHỤ LỤC 13 - HĐ 37/2018/HĐ/OIC-SEAREE ký ngày 07/02/2018</v>
          </cell>
        </row>
      </sheetData>
      <sheetData sheetId="4974">
        <row r="1">
          <cell r="A1" t="str">
            <v>GIÁ TRỊ PHỤ LỤC 13 - HĐ 37/2018/HĐ/OIC-SEAREE ký ngày 07/02/2018</v>
          </cell>
        </row>
      </sheetData>
      <sheetData sheetId="4975">
        <row r="1">
          <cell r="A1" t="str">
            <v>GIÁ TRỊ PHỤ LỤC 13 - HĐ 37/2018/HĐ/OIC-SEAREE ký ngày 07/02/2018</v>
          </cell>
        </row>
      </sheetData>
      <sheetData sheetId="4976">
        <row r="1">
          <cell r="A1" t="str">
            <v>GIÁ TRỊ PHỤ LỤC 13 - HĐ 37/2018/HĐ/OIC-SEAREE ký ngày 07/02/2018</v>
          </cell>
        </row>
      </sheetData>
      <sheetData sheetId="4977">
        <row r="1">
          <cell r="A1" t="str">
            <v>GIÁ TRỊ PHỤ LỤC 13 - HĐ 37/2018/HĐ/OIC-SEAREE ký ngày 07/02/2018</v>
          </cell>
        </row>
      </sheetData>
      <sheetData sheetId="4978">
        <row r="1">
          <cell r="A1" t="str">
            <v>GIÁ TRỊ PHỤ LỤC 13 - HĐ 37/2018/HĐ/OIC-SEAREE ký ngày 07/02/2018</v>
          </cell>
        </row>
      </sheetData>
      <sheetData sheetId="4979">
        <row r="1">
          <cell r="A1" t="str">
            <v>GIÁ TRỊ PHỤ LỤC 13 - HĐ 37/2018/HĐ/OIC-SEAREE ký ngày 07/02/2018</v>
          </cell>
        </row>
      </sheetData>
      <sheetData sheetId="4980">
        <row r="1">
          <cell r="A1" t="str">
            <v>GIÁ TRỊ PHỤ LỤC 13 - HĐ 37/2018/HĐ/OIC-SEAREE ký ngày 07/02/2018</v>
          </cell>
        </row>
      </sheetData>
      <sheetData sheetId="4981">
        <row r="1">
          <cell r="A1" t="str">
            <v>GIÁ TRỊ PHỤ LỤC 13 - HĐ 37/2018/HĐ/OIC-SEAREE ký ngày 07/02/2018</v>
          </cell>
        </row>
      </sheetData>
      <sheetData sheetId="4982">
        <row r="1">
          <cell r="A1" t="str">
            <v>GIÁ TRỊ PHỤ LỤC 13 - HĐ 37/2018/HĐ/OIC-SEAREE ký ngày 07/02/2018</v>
          </cell>
        </row>
      </sheetData>
      <sheetData sheetId="4983">
        <row r="1">
          <cell r="A1" t="str">
            <v>GIÁ TRỊ PHỤ LỤC 13 - HĐ 37/2018/HĐ/OIC-SEAREE ký ngày 07/02/2018</v>
          </cell>
        </row>
      </sheetData>
      <sheetData sheetId="4984">
        <row r="1">
          <cell r="A1" t="str">
            <v>GIÁ TRỊ PHỤ LỤC 13 - HĐ 37/2018/HĐ/OIC-SEAREE ký ngày 07/02/2018</v>
          </cell>
        </row>
      </sheetData>
      <sheetData sheetId="4985">
        <row r="1">
          <cell r="A1" t="str">
            <v>GIÁ TRỊ PHỤ LỤC 13 - HĐ 37/2018/HĐ/OIC-SEAREE ký ngày 07/02/2018</v>
          </cell>
        </row>
      </sheetData>
      <sheetData sheetId="4986">
        <row r="1">
          <cell r="A1" t="str">
            <v>GIÁ TRỊ PHỤ LỤC 13 - HĐ 37/2018/HĐ/OIC-SEAREE ký ngày 07/02/2018</v>
          </cell>
        </row>
      </sheetData>
      <sheetData sheetId="4987">
        <row r="1">
          <cell r="A1" t="str">
            <v>GIÁ TRỊ PHỤ LỤC 13 - HĐ 37/2018/HĐ/OIC-SEAREE ký ngày 07/02/2018</v>
          </cell>
        </row>
      </sheetData>
      <sheetData sheetId="4988">
        <row r="1">
          <cell r="A1" t="str">
            <v>GIÁ TRỊ PHỤ LỤC 13 - HĐ 37/2018/HĐ/OIC-SEAREE ký ngày 07/02/2018</v>
          </cell>
        </row>
      </sheetData>
      <sheetData sheetId="4989">
        <row r="1">
          <cell r="A1" t="str">
            <v>GIÁ TRỊ PHỤ LỤC 13 - HĐ 37/2018/HĐ/OIC-SEAREE ký ngày 07/02/2018</v>
          </cell>
        </row>
      </sheetData>
      <sheetData sheetId="4990">
        <row r="1">
          <cell r="A1" t="str">
            <v>GIÁ TRỊ PHỤ LỤC 13 - HĐ 37/2018/HĐ/OIC-SEAREE ký ngày 07/02/2018</v>
          </cell>
        </row>
      </sheetData>
      <sheetData sheetId="4991">
        <row r="1">
          <cell r="A1" t="str">
            <v>GIÁ TRỊ PHỤ LỤC 13 - HĐ 37/2018/HĐ/OIC-SEAREE ký ngày 07/02/2018</v>
          </cell>
        </row>
      </sheetData>
      <sheetData sheetId="4992">
        <row r="1">
          <cell r="A1" t="str">
            <v>GIÁ TRỊ PHỤ LỤC 13 - HĐ 37/2018/HĐ/OIC-SEAREE ký ngày 07/02/2018</v>
          </cell>
        </row>
      </sheetData>
      <sheetData sheetId="4993">
        <row r="1">
          <cell r="A1" t="str">
            <v>GIÁ TRỊ PHỤ LỤC 13 - HĐ 37/2018/HĐ/OIC-SEAREE ký ngày 07/02/2018</v>
          </cell>
        </row>
      </sheetData>
      <sheetData sheetId="4994">
        <row r="1">
          <cell r="A1" t="str">
            <v>GIÁ TRỊ PHỤ LỤC 13 - HĐ 37/2018/HĐ/OIC-SEAREE ký ngày 07/02/2018</v>
          </cell>
        </row>
      </sheetData>
      <sheetData sheetId="4995">
        <row r="1">
          <cell r="A1" t="str">
            <v>GIÁ TRỊ PHỤ LỤC 13 - HĐ 37/2018/HĐ/OIC-SEAREE ký ngày 07/02/2018</v>
          </cell>
        </row>
      </sheetData>
      <sheetData sheetId="4996">
        <row r="1">
          <cell r="A1" t="str">
            <v>GIÁ TRỊ PHỤ LỤC 13 - HĐ 37/2018/HĐ/OIC-SEAREE ký ngày 07/02/2018</v>
          </cell>
        </row>
      </sheetData>
      <sheetData sheetId="4997">
        <row r="1">
          <cell r="A1" t="str">
            <v>GIÁ TRỊ PHỤ LỤC 13 - HĐ 37/2018/HĐ/OIC-SEAREE ký ngày 07/02/2018</v>
          </cell>
        </row>
      </sheetData>
      <sheetData sheetId="4998">
        <row r="1">
          <cell r="A1" t="str">
            <v>GIÁ TRỊ PHỤ LỤC 13 - HĐ 37/2018/HĐ/OIC-SEAREE ký ngày 07/02/2018</v>
          </cell>
        </row>
      </sheetData>
      <sheetData sheetId="4999">
        <row r="1">
          <cell r="A1" t="str">
            <v>Linksshape LTD</v>
          </cell>
        </row>
      </sheetData>
      <sheetData sheetId="5000">
        <row r="1">
          <cell r="A1" t="str">
            <v>GIÁ TRỊ PHỤ LỤC 13 - HĐ 37/2018/HĐ/OIC-SEAREE ký ngày 07/02/2018</v>
          </cell>
        </row>
      </sheetData>
      <sheetData sheetId="5001">
        <row r="1">
          <cell r="A1" t="str">
            <v>GIÁ TRỊ PHỤ LỤC 13 - HĐ 37/2018/HĐ/OIC-SEAREE ký ngày 07/02/2018</v>
          </cell>
        </row>
      </sheetData>
      <sheetData sheetId="5002">
        <row r="1">
          <cell r="A1" t="str">
            <v>GIÁ TRỊ PHỤ LỤC 13 - HĐ 37/2018/HĐ/OIC-SEAREE ký ngày 07/02/2018</v>
          </cell>
        </row>
      </sheetData>
      <sheetData sheetId="5003">
        <row r="1">
          <cell r="A1" t="str">
            <v>GIÁ TRỊ PHỤ LỤC 13 - HĐ 37/2018/HĐ/OIC-SEAREE ký ngày 07/02/2018</v>
          </cell>
        </row>
      </sheetData>
      <sheetData sheetId="5004">
        <row r="1">
          <cell r="A1" t="str">
            <v>GIÁ TRỊ PHỤ LỤC 13 - HĐ 37/2018/HĐ/OIC-SEAREE ký ngày 07/02/2018</v>
          </cell>
        </row>
      </sheetData>
      <sheetData sheetId="5005">
        <row r="1">
          <cell r="A1" t="str">
            <v>GIÁ TRỊ PHỤ LỤC 13 - HĐ 37/2018/HĐ/OIC-SEAREE ký ngày 07/02/2018</v>
          </cell>
        </row>
      </sheetData>
      <sheetData sheetId="5006">
        <row r="1">
          <cell r="A1" t="str">
            <v>GIÁ TRỊ PHỤ LỤC 13 - HĐ 37/2018/HĐ/OIC-SEAREE ký ngày 07/02/2018</v>
          </cell>
        </row>
      </sheetData>
      <sheetData sheetId="5007">
        <row r="1">
          <cell r="A1" t="str">
            <v>GIÁ TRỊ PHỤ LỤC 13 - HĐ 37/2018/HĐ/OIC-SEAREE ký ngày 07/02/2018</v>
          </cell>
        </row>
      </sheetData>
      <sheetData sheetId="5008">
        <row r="1">
          <cell r="A1" t="str">
            <v>GIÁ TRỊ PHỤ LỤC 13 - HĐ 37/2018/HĐ/OIC-SEAREE ký ngày 07/02/2018</v>
          </cell>
        </row>
      </sheetData>
      <sheetData sheetId="5009">
        <row r="1">
          <cell r="A1" t="str">
            <v>GIÁ TRỊ PHỤ LỤC 13 - HĐ 37/2018/HĐ/OIC-SEAREE ký ngày 07/02/2018</v>
          </cell>
        </row>
      </sheetData>
      <sheetData sheetId="5010">
        <row r="1">
          <cell r="A1" t="str">
            <v>GIÁ TRỊ PHỤ LỤC 13 - HĐ 37/2018/HĐ/OIC-SEAREE ký ngày 07/02/2018</v>
          </cell>
        </row>
      </sheetData>
      <sheetData sheetId="5011">
        <row r="1">
          <cell r="A1" t="str">
            <v>GIÁ TRỊ PHỤ LỤC 13 - HĐ 37/2018/HĐ/OIC-SEAREE ký ngày 07/02/2018</v>
          </cell>
        </row>
      </sheetData>
      <sheetData sheetId="5012">
        <row r="1">
          <cell r="A1" t="str">
            <v>GIÁ TRỊ PHỤ LỤC 13 - HĐ 37/2018/HĐ/OIC-SEAREE ký ngày 07/02/2018</v>
          </cell>
        </row>
      </sheetData>
      <sheetData sheetId="5013">
        <row r="1">
          <cell r="A1" t="str">
            <v>GIÁ TRỊ PHỤ LỤC 13 - HĐ 37/2018/HĐ/OIC-SEAREE ký ngày 07/02/2018</v>
          </cell>
        </row>
      </sheetData>
      <sheetData sheetId="5014">
        <row r="1">
          <cell r="A1" t="str">
            <v>GIÁ TRỊ PHỤ LỤC 13 - HĐ 37/2018/HĐ/OIC-SEAREE ký ngày 07/02/2018</v>
          </cell>
        </row>
      </sheetData>
      <sheetData sheetId="5015">
        <row r="1">
          <cell r="A1" t="str">
            <v>GIÁ TRỊ PHỤ LỤC 13 - HĐ 37/2018/HĐ/OIC-SEAREE ký ngày 07/02/2018</v>
          </cell>
        </row>
      </sheetData>
      <sheetData sheetId="5016">
        <row r="1">
          <cell r="A1" t="str">
            <v>GIÁ TRỊ PHỤ LỤC 13 - HĐ 37/2018/HĐ/OIC-SEAREE ký ngày 07/02/2018</v>
          </cell>
        </row>
      </sheetData>
      <sheetData sheetId="5017">
        <row r="1">
          <cell r="A1" t="str">
            <v>GIÁ TRỊ PHỤ LỤC 13 - HĐ 37/2018/HĐ/OIC-SEAREE ký ngày 07/02/2018</v>
          </cell>
        </row>
      </sheetData>
      <sheetData sheetId="5018">
        <row r="1">
          <cell r="A1" t="str">
            <v>GIÁ TRỊ PHỤ LỤC 13 - HĐ 37/2018/HĐ/OIC-SEAREE ký ngày 07/02/2018</v>
          </cell>
        </row>
      </sheetData>
      <sheetData sheetId="5019">
        <row r="1">
          <cell r="A1" t="str">
            <v>GIÁ TRỊ PHỤ LỤC 13 - HĐ 37/2018/HĐ/OIC-SEAREE ký ngày 07/02/2018</v>
          </cell>
        </row>
      </sheetData>
      <sheetData sheetId="5020">
        <row r="1">
          <cell r="A1" t="str">
            <v>GIÁ TRỊ PHỤ LỤC 13 - HĐ 37/2018/HĐ/OIC-SEAREE ký ngày 07/02/2018</v>
          </cell>
        </row>
      </sheetData>
      <sheetData sheetId="5021">
        <row r="1">
          <cell r="A1" t="str">
            <v>Linksshape LTD</v>
          </cell>
        </row>
      </sheetData>
      <sheetData sheetId="5022">
        <row r="1">
          <cell r="A1" t="str">
            <v>GIÁ TRỊ PHỤ LỤC 13 - HĐ 37/2018/HĐ/OIC-SEAREE ký ngày 07/02/2018</v>
          </cell>
        </row>
      </sheetData>
      <sheetData sheetId="5023">
        <row r="1">
          <cell r="A1" t="str">
            <v>GIÁ TRỊ PHỤ LỤC 13 - HĐ 37/2018/HĐ/OIC-SEAREE ký ngày 07/02/2018</v>
          </cell>
        </row>
      </sheetData>
      <sheetData sheetId="5024">
        <row r="1">
          <cell r="A1" t="str">
            <v>Linksshape LTD</v>
          </cell>
        </row>
      </sheetData>
      <sheetData sheetId="5025">
        <row r="1">
          <cell r="A1" t="str">
            <v>Linksshape LTD</v>
          </cell>
        </row>
      </sheetData>
      <sheetData sheetId="5026">
        <row r="1">
          <cell r="A1" t="str">
            <v>GIÁ TRỊ PHỤ LỤC 13 - HĐ 37/2018/HĐ/OIC-SEAREE ký ngày 07/02/2018</v>
          </cell>
        </row>
      </sheetData>
      <sheetData sheetId="5027">
        <row r="1">
          <cell r="A1" t="str">
            <v>GIÁ TRỊ PHỤ LỤC 13 - HĐ 37/2018/HĐ/OIC-SEAREE ký ngày 07/02/2018</v>
          </cell>
        </row>
      </sheetData>
      <sheetData sheetId="5028">
        <row r="1">
          <cell r="A1" t="str">
            <v>Linksshape LTD</v>
          </cell>
        </row>
      </sheetData>
      <sheetData sheetId="5029">
        <row r="1">
          <cell r="A1" t="str">
            <v>GIÁ TRỊ PHỤ LỤC 13 - HĐ 37/2018/HĐ/OIC-SEAREE ký ngày 07/02/2018</v>
          </cell>
        </row>
      </sheetData>
      <sheetData sheetId="5030">
        <row r="1">
          <cell r="A1" t="str">
            <v>GIÁ TRỊ PHỤ LỤC 13 - HĐ 37/2018/HĐ/OIC-SEAREE ký ngày 07/02/2018</v>
          </cell>
        </row>
      </sheetData>
      <sheetData sheetId="5031">
        <row r="1">
          <cell r="A1" t="str">
            <v>GIÁ TRỊ PHỤ LỤC 13 - HĐ 37/2018/HĐ/OIC-SEAREE ký ngày 07/02/2018</v>
          </cell>
        </row>
      </sheetData>
      <sheetData sheetId="5032">
        <row r="1">
          <cell r="A1" t="str">
            <v>GIÁ TRỊ PHỤ LỤC 13 - HĐ 37/2018/HĐ/OIC-SEAREE ký ngày 07/02/2018</v>
          </cell>
        </row>
      </sheetData>
      <sheetData sheetId="5033">
        <row r="1">
          <cell r="A1" t="str">
            <v>GIÁ TRỊ PHỤ LỤC 13 - HĐ 37/2018/HĐ/OIC-SEAREE ký ngày 07/02/2018</v>
          </cell>
        </row>
      </sheetData>
      <sheetData sheetId="5034">
        <row r="1">
          <cell r="A1" t="str">
            <v>Linksshape LTD</v>
          </cell>
        </row>
      </sheetData>
      <sheetData sheetId="5035">
        <row r="1">
          <cell r="A1" t="str">
            <v>Linksshape LTD</v>
          </cell>
        </row>
      </sheetData>
      <sheetData sheetId="5036">
        <row r="1">
          <cell r="A1" t="str">
            <v>Linksshape LTD</v>
          </cell>
        </row>
      </sheetData>
      <sheetData sheetId="5037">
        <row r="1">
          <cell r="A1" t="str">
            <v>Linksshape LTD</v>
          </cell>
        </row>
      </sheetData>
      <sheetData sheetId="5038">
        <row r="1">
          <cell r="A1" t="str">
            <v>Linksshape LTD</v>
          </cell>
        </row>
      </sheetData>
      <sheetData sheetId="5039">
        <row r="1">
          <cell r="A1" t="str">
            <v>Linksshape LTD</v>
          </cell>
        </row>
      </sheetData>
      <sheetData sheetId="5040">
        <row r="1">
          <cell r="A1" t="str">
            <v>Linksshape LTD</v>
          </cell>
        </row>
      </sheetData>
      <sheetData sheetId="5041">
        <row r="1">
          <cell r="A1" t="str">
            <v>Linksshape LTD</v>
          </cell>
        </row>
      </sheetData>
      <sheetData sheetId="5042">
        <row r="1">
          <cell r="A1" t="str">
            <v>Linksshape LTD</v>
          </cell>
        </row>
      </sheetData>
      <sheetData sheetId="5043">
        <row r="1">
          <cell r="A1" t="str">
            <v>Linksshape LTD</v>
          </cell>
        </row>
      </sheetData>
      <sheetData sheetId="5044">
        <row r="1">
          <cell r="A1" t="str">
            <v>Linksshape LTD</v>
          </cell>
        </row>
      </sheetData>
      <sheetData sheetId="5045">
        <row r="1">
          <cell r="A1" t="str">
            <v>Linksshape LTD</v>
          </cell>
        </row>
      </sheetData>
      <sheetData sheetId="5046">
        <row r="1">
          <cell r="A1" t="str">
            <v>Linksshape LTD</v>
          </cell>
        </row>
      </sheetData>
      <sheetData sheetId="5047">
        <row r="1">
          <cell r="A1" t="str">
            <v>Linksshape LTD</v>
          </cell>
        </row>
      </sheetData>
      <sheetData sheetId="5048">
        <row r="1">
          <cell r="A1" t="str">
            <v>GIÁ TRỊ PHỤ LỤC 13 - HĐ 37/2018/HĐ/OIC-SEAREE ký ngày 07/02/2018</v>
          </cell>
        </row>
      </sheetData>
      <sheetData sheetId="5049">
        <row r="1">
          <cell r="A1" t="str">
            <v>Linksshape LTD</v>
          </cell>
        </row>
      </sheetData>
      <sheetData sheetId="5050">
        <row r="1">
          <cell r="A1" t="str">
            <v>Linksshape LTD</v>
          </cell>
        </row>
      </sheetData>
      <sheetData sheetId="5051">
        <row r="1">
          <cell r="A1" t="str">
            <v>GIÁ TRỊ PHỤ LỤC 13 - HĐ 37/2018/HĐ/OIC-SEAREE ký ngày 07/02/2018</v>
          </cell>
        </row>
      </sheetData>
      <sheetData sheetId="5052">
        <row r="1">
          <cell r="A1" t="str">
            <v>Linksshape LTD</v>
          </cell>
        </row>
      </sheetData>
      <sheetData sheetId="5053">
        <row r="1">
          <cell r="A1" t="str">
            <v>Linksshape LTD</v>
          </cell>
        </row>
      </sheetData>
      <sheetData sheetId="5054">
        <row r="1">
          <cell r="A1" t="str">
            <v>Linksshape LTD</v>
          </cell>
        </row>
      </sheetData>
      <sheetData sheetId="5055">
        <row r="1">
          <cell r="A1" t="str">
            <v>Linksshape LTD</v>
          </cell>
        </row>
      </sheetData>
      <sheetData sheetId="5056">
        <row r="1">
          <cell r="A1" t="str">
            <v>Linksshape LTD</v>
          </cell>
        </row>
      </sheetData>
      <sheetData sheetId="5057">
        <row r="1">
          <cell r="A1" t="str">
            <v>Linksshape LTD</v>
          </cell>
        </row>
      </sheetData>
      <sheetData sheetId="5058">
        <row r="1">
          <cell r="A1" t="str">
            <v>Linksshape LTD</v>
          </cell>
        </row>
      </sheetData>
      <sheetData sheetId="5059">
        <row r="1">
          <cell r="A1" t="str">
            <v>Linksshape LTD</v>
          </cell>
        </row>
      </sheetData>
      <sheetData sheetId="5060">
        <row r="1">
          <cell r="A1" t="str">
            <v>Linksshape LTD</v>
          </cell>
        </row>
      </sheetData>
      <sheetData sheetId="5061">
        <row r="1">
          <cell r="A1" t="str">
            <v>Linksshape LTD</v>
          </cell>
        </row>
      </sheetData>
      <sheetData sheetId="5062">
        <row r="1">
          <cell r="A1" t="str">
            <v>Linksshape LTD</v>
          </cell>
        </row>
      </sheetData>
      <sheetData sheetId="5063">
        <row r="1">
          <cell r="A1" t="str">
            <v>Linksshape LTD</v>
          </cell>
        </row>
      </sheetData>
      <sheetData sheetId="5064">
        <row r="1">
          <cell r="A1" t="str">
            <v>Linksshape LTD</v>
          </cell>
        </row>
      </sheetData>
      <sheetData sheetId="5065">
        <row r="1">
          <cell r="A1" t="str">
            <v>Linksshape LTD</v>
          </cell>
        </row>
      </sheetData>
      <sheetData sheetId="5066">
        <row r="1">
          <cell r="A1" t="str">
            <v>Linksshape LTD</v>
          </cell>
        </row>
      </sheetData>
      <sheetData sheetId="5067">
        <row r="1">
          <cell r="A1" t="str">
            <v>Linksshape LTD</v>
          </cell>
        </row>
      </sheetData>
      <sheetData sheetId="5068">
        <row r="1">
          <cell r="A1" t="str">
            <v>Linksshape LTD</v>
          </cell>
        </row>
      </sheetData>
      <sheetData sheetId="5069">
        <row r="1">
          <cell r="A1" t="str">
            <v>Linksshape LTD</v>
          </cell>
        </row>
      </sheetData>
      <sheetData sheetId="5070">
        <row r="1">
          <cell r="A1" t="str">
            <v>Linksshape LTD</v>
          </cell>
        </row>
      </sheetData>
      <sheetData sheetId="5071">
        <row r="1">
          <cell r="A1" t="str">
            <v>Linksshape LTD</v>
          </cell>
        </row>
      </sheetData>
      <sheetData sheetId="5072">
        <row r="1">
          <cell r="A1" t="str">
            <v>Linksshape LTD</v>
          </cell>
        </row>
      </sheetData>
      <sheetData sheetId="5073">
        <row r="1">
          <cell r="A1" t="str">
            <v>Linksshape LTD</v>
          </cell>
        </row>
      </sheetData>
      <sheetData sheetId="5074">
        <row r="1">
          <cell r="A1" t="str">
            <v>Linksshape LTD</v>
          </cell>
        </row>
      </sheetData>
      <sheetData sheetId="5075">
        <row r="1">
          <cell r="A1" t="str">
            <v>Linksshape LTD</v>
          </cell>
        </row>
      </sheetData>
      <sheetData sheetId="5076">
        <row r="1">
          <cell r="A1" t="str">
            <v>Linksshape LTD</v>
          </cell>
        </row>
      </sheetData>
      <sheetData sheetId="5077">
        <row r="1">
          <cell r="A1" t="str">
            <v>Linksshape LTD</v>
          </cell>
        </row>
      </sheetData>
      <sheetData sheetId="5078">
        <row r="1">
          <cell r="A1" t="str">
            <v>Linksshape LTD</v>
          </cell>
        </row>
      </sheetData>
      <sheetData sheetId="5079">
        <row r="1">
          <cell r="A1" t="str">
            <v>Linksshape LTD</v>
          </cell>
        </row>
      </sheetData>
      <sheetData sheetId="5080">
        <row r="1">
          <cell r="A1" t="str">
            <v>Linksshape LTD</v>
          </cell>
        </row>
      </sheetData>
      <sheetData sheetId="5081">
        <row r="1">
          <cell r="A1" t="str">
            <v>Linksshape LTD</v>
          </cell>
        </row>
      </sheetData>
      <sheetData sheetId="5082">
        <row r="1">
          <cell r="A1" t="str">
            <v>Linksshape LTD</v>
          </cell>
        </row>
      </sheetData>
      <sheetData sheetId="5083">
        <row r="1">
          <cell r="A1" t="str">
            <v>Linksshape LTD</v>
          </cell>
        </row>
      </sheetData>
      <sheetData sheetId="5084">
        <row r="1">
          <cell r="A1" t="str">
            <v>Linksshape LTD</v>
          </cell>
        </row>
      </sheetData>
      <sheetData sheetId="5085">
        <row r="1">
          <cell r="A1" t="str">
            <v>Linksshape LTD</v>
          </cell>
        </row>
      </sheetData>
      <sheetData sheetId="5086">
        <row r="1">
          <cell r="A1" t="str">
            <v>Linksshape LTD</v>
          </cell>
        </row>
      </sheetData>
      <sheetData sheetId="5087">
        <row r="1">
          <cell r="A1" t="str">
            <v>Linksshape LTD</v>
          </cell>
        </row>
      </sheetData>
      <sheetData sheetId="5088">
        <row r="1">
          <cell r="A1" t="str">
            <v>Linksshape LTD</v>
          </cell>
        </row>
      </sheetData>
      <sheetData sheetId="5089">
        <row r="1">
          <cell r="A1" t="str">
            <v>Linksshape LTD</v>
          </cell>
        </row>
      </sheetData>
      <sheetData sheetId="5090">
        <row r="1">
          <cell r="A1" t="str">
            <v>Linksshape LTD</v>
          </cell>
        </row>
      </sheetData>
      <sheetData sheetId="5091">
        <row r="1">
          <cell r="A1" t="str">
            <v>Linksshape LTD</v>
          </cell>
        </row>
      </sheetData>
      <sheetData sheetId="5092">
        <row r="1">
          <cell r="A1" t="str">
            <v>Linksshape LTD</v>
          </cell>
        </row>
      </sheetData>
      <sheetData sheetId="5093">
        <row r="1">
          <cell r="A1" t="str">
            <v>Linksshape LTD</v>
          </cell>
        </row>
      </sheetData>
      <sheetData sheetId="5094">
        <row r="1">
          <cell r="A1" t="str">
            <v>Linksshape LTD</v>
          </cell>
        </row>
      </sheetData>
      <sheetData sheetId="5095">
        <row r="1">
          <cell r="A1" t="str">
            <v>Linksshape LTD</v>
          </cell>
        </row>
      </sheetData>
      <sheetData sheetId="5096">
        <row r="1">
          <cell r="A1" t="str">
            <v>Linksshape LTD</v>
          </cell>
        </row>
      </sheetData>
      <sheetData sheetId="5097">
        <row r="1">
          <cell r="A1" t="str">
            <v>Linksshape LTD</v>
          </cell>
        </row>
      </sheetData>
      <sheetData sheetId="5098">
        <row r="1">
          <cell r="A1" t="str">
            <v>Linksshape LTD</v>
          </cell>
        </row>
      </sheetData>
      <sheetData sheetId="5099">
        <row r="1">
          <cell r="A1" t="str">
            <v>Linksshape LTD</v>
          </cell>
        </row>
      </sheetData>
      <sheetData sheetId="5100">
        <row r="1">
          <cell r="A1" t="str">
            <v>Linksshape LTD</v>
          </cell>
        </row>
      </sheetData>
      <sheetData sheetId="5101">
        <row r="1">
          <cell r="A1" t="str">
            <v>Linksshape LTD</v>
          </cell>
        </row>
      </sheetData>
      <sheetData sheetId="5102">
        <row r="1">
          <cell r="A1" t="str">
            <v>Linksshape LTD</v>
          </cell>
        </row>
      </sheetData>
      <sheetData sheetId="5103">
        <row r="1">
          <cell r="A1" t="str">
            <v>Linksshape LTD</v>
          </cell>
        </row>
      </sheetData>
      <sheetData sheetId="5104">
        <row r="1">
          <cell r="A1" t="str">
            <v>Linksshape LTD</v>
          </cell>
        </row>
      </sheetData>
      <sheetData sheetId="5105">
        <row r="1">
          <cell r="A1" t="str">
            <v>Linksshape LTD</v>
          </cell>
        </row>
      </sheetData>
      <sheetData sheetId="5106">
        <row r="1">
          <cell r="A1" t="str">
            <v>Linksshape LTD</v>
          </cell>
        </row>
      </sheetData>
      <sheetData sheetId="5107">
        <row r="1">
          <cell r="A1" t="str">
            <v>Linksshape LTD</v>
          </cell>
        </row>
      </sheetData>
      <sheetData sheetId="5108">
        <row r="1">
          <cell r="A1" t="str">
            <v>Linksshape LTD</v>
          </cell>
        </row>
      </sheetData>
      <sheetData sheetId="5109">
        <row r="1">
          <cell r="A1" t="str">
            <v>Linksshape LTD</v>
          </cell>
        </row>
      </sheetData>
      <sheetData sheetId="5110">
        <row r="1">
          <cell r="A1" t="str">
            <v>Linksshape LTD</v>
          </cell>
        </row>
      </sheetData>
      <sheetData sheetId="5111">
        <row r="1">
          <cell r="A1" t="str">
            <v>Linksshape LTD</v>
          </cell>
        </row>
      </sheetData>
      <sheetData sheetId="5112">
        <row r="1">
          <cell r="A1" t="str">
            <v>Linksshape LTD</v>
          </cell>
        </row>
      </sheetData>
      <sheetData sheetId="5113">
        <row r="1">
          <cell r="A1" t="str">
            <v>Linksshape LTD</v>
          </cell>
        </row>
      </sheetData>
      <sheetData sheetId="5114">
        <row r="1">
          <cell r="A1" t="str">
            <v>Linksshape LTD</v>
          </cell>
        </row>
      </sheetData>
      <sheetData sheetId="5115">
        <row r="1">
          <cell r="A1" t="str">
            <v>Linksshape LTD</v>
          </cell>
        </row>
      </sheetData>
      <sheetData sheetId="5116">
        <row r="1">
          <cell r="A1" t="str">
            <v>Linksshape LTD</v>
          </cell>
        </row>
      </sheetData>
      <sheetData sheetId="5117">
        <row r="1">
          <cell r="A1" t="str">
            <v>Linksshape LTD</v>
          </cell>
        </row>
      </sheetData>
      <sheetData sheetId="5118">
        <row r="1">
          <cell r="A1" t="str">
            <v>Linksshape LTD</v>
          </cell>
        </row>
      </sheetData>
      <sheetData sheetId="5119">
        <row r="1">
          <cell r="A1" t="str">
            <v>Linksshape LTD</v>
          </cell>
        </row>
      </sheetData>
      <sheetData sheetId="5120">
        <row r="1">
          <cell r="A1" t="str">
            <v>Linksshape LTD</v>
          </cell>
        </row>
      </sheetData>
      <sheetData sheetId="5121">
        <row r="1">
          <cell r="A1" t="str">
            <v>Linksshape LTD</v>
          </cell>
        </row>
      </sheetData>
      <sheetData sheetId="5122">
        <row r="1">
          <cell r="A1" t="str">
            <v>Linksshape LTD</v>
          </cell>
        </row>
      </sheetData>
      <sheetData sheetId="5123">
        <row r="1">
          <cell r="A1" t="str">
            <v>Linksshape LTD</v>
          </cell>
        </row>
      </sheetData>
      <sheetData sheetId="5124">
        <row r="1">
          <cell r="A1" t="str">
            <v>Linksshape LTD</v>
          </cell>
        </row>
      </sheetData>
      <sheetData sheetId="5125">
        <row r="1">
          <cell r="A1" t="str">
            <v>Linksshape LTD</v>
          </cell>
        </row>
      </sheetData>
      <sheetData sheetId="5126">
        <row r="1">
          <cell r="A1" t="str">
            <v>Linksshape LTD</v>
          </cell>
        </row>
      </sheetData>
      <sheetData sheetId="5127">
        <row r="1">
          <cell r="A1" t="str">
            <v>Linksshape LTD</v>
          </cell>
        </row>
      </sheetData>
      <sheetData sheetId="5128">
        <row r="1">
          <cell r="A1" t="str">
            <v>Linksshape LTD</v>
          </cell>
        </row>
      </sheetData>
      <sheetData sheetId="5129">
        <row r="1">
          <cell r="A1" t="str">
            <v>Linksshape LTD</v>
          </cell>
        </row>
      </sheetData>
      <sheetData sheetId="5130">
        <row r="1">
          <cell r="A1" t="str">
            <v>Linksshape LTD</v>
          </cell>
        </row>
      </sheetData>
      <sheetData sheetId="5131">
        <row r="1">
          <cell r="A1" t="str">
            <v>Linksshape LTD</v>
          </cell>
        </row>
      </sheetData>
      <sheetData sheetId="5132">
        <row r="1">
          <cell r="A1" t="str">
            <v>Linksshape LTD</v>
          </cell>
        </row>
      </sheetData>
      <sheetData sheetId="5133">
        <row r="1">
          <cell r="A1" t="str">
            <v>Linksshape LTD</v>
          </cell>
        </row>
      </sheetData>
      <sheetData sheetId="5134">
        <row r="1">
          <cell r="A1" t="str">
            <v>Linksshape LTD</v>
          </cell>
        </row>
      </sheetData>
      <sheetData sheetId="5135">
        <row r="1">
          <cell r="A1" t="str">
            <v>Linksshape LTD</v>
          </cell>
        </row>
      </sheetData>
      <sheetData sheetId="5136">
        <row r="1">
          <cell r="A1" t="str">
            <v>Linksshape LTD</v>
          </cell>
        </row>
      </sheetData>
      <sheetData sheetId="5137">
        <row r="1">
          <cell r="A1" t="str">
            <v>Linksshape LTD</v>
          </cell>
        </row>
      </sheetData>
      <sheetData sheetId="5138">
        <row r="1">
          <cell r="A1" t="str">
            <v>Linksshape LTD</v>
          </cell>
        </row>
      </sheetData>
      <sheetData sheetId="5139">
        <row r="1">
          <cell r="A1" t="str">
            <v>Linksshape LTD</v>
          </cell>
        </row>
      </sheetData>
      <sheetData sheetId="5140">
        <row r="1">
          <cell r="A1" t="str">
            <v>Linksshape LTD</v>
          </cell>
        </row>
      </sheetData>
      <sheetData sheetId="5141">
        <row r="1">
          <cell r="A1" t="str">
            <v>Linksshape LTD</v>
          </cell>
        </row>
      </sheetData>
      <sheetData sheetId="5142">
        <row r="1">
          <cell r="A1" t="str">
            <v>Linksshape LTD</v>
          </cell>
        </row>
      </sheetData>
      <sheetData sheetId="5143">
        <row r="1">
          <cell r="A1" t="str">
            <v>Linksshape LTD</v>
          </cell>
        </row>
      </sheetData>
      <sheetData sheetId="5144">
        <row r="1">
          <cell r="A1" t="str">
            <v>GIÁ TRỊ PHỤ LỤC 13 - HĐ 37/2018/HĐ/OIC-SEAREE ký ngày 07/02/2018</v>
          </cell>
        </row>
      </sheetData>
      <sheetData sheetId="5145">
        <row r="1">
          <cell r="A1" t="str">
            <v>GIÁ TRỊ PHỤ LỤC 13 - HĐ 37/2018/HĐ/OIC-SEAREE ký ngày 07/02/2018</v>
          </cell>
        </row>
      </sheetData>
      <sheetData sheetId="5146">
        <row r="1">
          <cell r="A1" t="str">
            <v>Linksshape LTD</v>
          </cell>
        </row>
      </sheetData>
      <sheetData sheetId="5147">
        <row r="1">
          <cell r="A1" t="str">
            <v>GIÁ TRỊ PHỤ LỤC 13 - HĐ 37/2018/HĐ/OIC-SEAREE ký ngày 07/02/2018</v>
          </cell>
        </row>
      </sheetData>
      <sheetData sheetId="5148">
        <row r="1">
          <cell r="A1" t="str">
            <v>GIÁ TRỊ PHỤ LỤC 13 - HĐ 37/2018/HĐ/OIC-SEAREE ký ngày 07/02/2018</v>
          </cell>
        </row>
      </sheetData>
      <sheetData sheetId="5149">
        <row r="1">
          <cell r="A1" t="str">
            <v>Linksshape LTD</v>
          </cell>
        </row>
      </sheetData>
      <sheetData sheetId="5150">
        <row r="1">
          <cell r="A1" t="str">
            <v>GIÁ TRỊ PHỤ LỤC 13 - HĐ 37/2018/HĐ/OIC-SEAREE ký ngày 07/02/2018</v>
          </cell>
        </row>
      </sheetData>
      <sheetData sheetId="5151">
        <row r="1">
          <cell r="A1" t="str">
            <v>Linksshape LTD</v>
          </cell>
        </row>
      </sheetData>
      <sheetData sheetId="5152">
        <row r="1">
          <cell r="A1" t="str">
            <v>Linksshape LTD</v>
          </cell>
        </row>
      </sheetData>
      <sheetData sheetId="5153">
        <row r="1">
          <cell r="A1" t="str">
            <v>GIÁ TRỊ PHỤ LỤC 13 - HĐ 37/2018/HĐ/OIC-SEAREE ký ngày 07/02/2018</v>
          </cell>
        </row>
      </sheetData>
      <sheetData sheetId="5154">
        <row r="1">
          <cell r="A1" t="str">
            <v>GIÁ TRỊ PHỤ LỤC 13 - HĐ 37/2018/HĐ/OIC-SEAREE ký ngày 07/02/2018</v>
          </cell>
        </row>
      </sheetData>
      <sheetData sheetId="5155">
        <row r="1">
          <cell r="A1" t="str">
            <v>GIÁ TRỊ PHỤ LỤC 13 - HĐ 37/2018/HĐ/OIC-SEAREE ký ngày 07/02/2018</v>
          </cell>
        </row>
      </sheetData>
      <sheetData sheetId="5156">
        <row r="1">
          <cell r="A1" t="str">
            <v>GIÁ TRỊ PHỤ LỤC 13 - HĐ 37/2018/HĐ/OIC-SEAREE ký ngày 07/02/2018</v>
          </cell>
        </row>
      </sheetData>
      <sheetData sheetId="5157">
        <row r="1">
          <cell r="A1" t="str">
            <v>GIÁ TRỊ PHỤ LỤC 13 - HĐ 37/2018/HĐ/OIC-SEAREE ký ngày 07/02/2018</v>
          </cell>
        </row>
      </sheetData>
      <sheetData sheetId="5158">
        <row r="1">
          <cell r="A1" t="str">
            <v>GIÁ TRỊ PHỤ LỤC 13 - HĐ 37/2018/HĐ/OIC-SEAREE ký ngày 07/02/2018</v>
          </cell>
        </row>
      </sheetData>
      <sheetData sheetId="5159">
        <row r="1">
          <cell r="A1" t="str">
            <v>GIÁ TRỊ PHỤ LỤC 13 - HĐ 37/2018/HĐ/OIC-SEAREE ký ngày 07/02/2018</v>
          </cell>
        </row>
      </sheetData>
      <sheetData sheetId="5160">
        <row r="1">
          <cell r="A1" t="str">
            <v>GIÁ TRỊ PHỤ LỤC 13 - HĐ 37/2018/HĐ/OIC-SEAREE ký ngày 07/02/2018</v>
          </cell>
        </row>
      </sheetData>
      <sheetData sheetId="5161">
        <row r="1">
          <cell r="A1" t="str">
            <v>GIÁ TRỊ PHỤ LỤC 13 - HĐ 37/2018/HĐ/OIC-SEAREE ký ngày 07/02/2018</v>
          </cell>
        </row>
      </sheetData>
      <sheetData sheetId="5162">
        <row r="1">
          <cell r="A1" t="str">
            <v>GIÁ TRỊ PHỤ LỤC 13 - HĐ 37/2018/HĐ/OIC-SEAREE ký ngày 07/02/2018</v>
          </cell>
        </row>
      </sheetData>
      <sheetData sheetId="5163">
        <row r="1">
          <cell r="A1" t="str">
            <v>GIÁ TRỊ PHỤ LỤC 13 - HĐ 37/2018/HĐ/OIC-SEAREE ký ngày 07/02/2018</v>
          </cell>
        </row>
      </sheetData>
      <sheetData sheetId="5164">
        <row r="1">
          <cell r="A1" t="str">
            <v>GIÁ TRỊ PHỤ LỤC 13 - HĐ 37/2018/HĐ/OIC-SEAREE ký ngày 07/02/2018</v>
          </cell>
        </row>
      </sheetData>
      <sheetData sheetId="5165">
        <row r="1">
          <cell r="A1" t="str">
            <v>GIÁ TRỊ PHỤ LỤC 13 - HĐ 37/2018/HĐ/OIC-SEAREE ký ngày 07/02/2018</v>
          </cell>
        </row>
      </sheetData>
      <sheetData sheetId="5166">
        <row r="1">
          <cell r="A1" t="str">
            <v>GIÁ TRỊ PHỤ LỤC 13 - HĐ 37/2018/HĐ/OIC-SEAREE ký ngày 07/02/2018</v>
          </cell>
        </row>
      </sheetData>
      <sheetData sheetId="5167">
        <row r="1">
          <cell r="A1" t="str">
            <v>GIÁ TRỊ PHỤ LỤC 13 - HĐ 37/2018/HĐ/OIC-SEAREE ký ngày 07/02/2018</v>
          </cell>
        </row>
      </sheetData>
      <sheetData sheetId="5168">
        <row r="1">
          <cell r="A1" t="str">
            <v>GIÁ TRỊ PHỤ LỤC 13 - HĐ 37/2018/HĐ/OIC-SEAREE ký ngày 07/02/2018</v>
          </cell>
        </row>
      </sheetData>
      <sheetData sheetId="5169">
        <row r="1">
          <cell r="A1" t="str">
            <v>GIÁ TRỊ PHỤ LỤC 13 - HĐ 37/2018/HĐ/OIC-SEAREE ký ngày 07/02/2018</v>
          </cell>
        </row>
      </sheetData>
      <sheetData sheetId="5170">
        <row r="1">
          <cell r="A1" t="str">
            <v>GIÁ TRỊ PHỤ LỤC 13 - HĐ 37/2018/HĐ/OIC-SEAREE ký ngày 07/02/2018</v>
          </cell>
        </row>
      </sheetData>
      <sheetData sheetId="5171">
        <row r="1">
          <cell r="A1" t="str">
            <v>GIÁ TRỊ PHỤ LỤC 13 - HĐ 37/2018/HĐ/OIC-SEAREE ký ngày 07/02/2018</v>
          </cell>
        </row>
      </sheetData>
      <sheetData sheetId="5172">
        <row r="1">
          <cell r="A1" t="str">
            <v>GIÁ TRỊ PHỤ LỤC 13 - HĐ 37/2018/HĐ/OIC-SEAREE ký ngày 07/02/2018</v>
          </cell>
        </row>
      </sheetData>
      <sheetData sheetId="5173">
        <row r="1">
          <cell r="A1" t="str">
            <v>Linksshape LTD</v>
          </cell>
        </row>
      </sheetData>
      <sheetData sheetId="5174">
        <row r="1">
          <cell r="A1" t="str">
            <v>Linksshape LTD</v>
          </cell>
        </row>
      </sheetData>
      <sheetData sheetId="5175">
        <row r="1">
          <cell r="A1" t="str">
            <v>GIÁ TRỊ PHỤ LỤC 13 - HĐ 37/2018/HĐ/OIC-SEAREE ký ngày 07/02/2018</v>
          </cell>
        </row>
      </sheetData>
      <sheetData sheetId="5176">
        <row r="1">
          <cell r="A1" t="str">
            <v>Linksshape LTD</v>
          </cell>
        </row>
      </sheetData>
      <sheetData sheetId="5177">
        <row r="1">
          <cell r="A1" t="str">
            <v>GIÁ TRỊ PHỤ LỤC 13 - HĐ 37/2018/HĐ/OIC-SEAREE ký ngày 07/02/2018</v>
          </cell>
        </row>
      </sheetData>
      <sheetData sheetId="5178">
        <row r="1">
          <cell r="A1" t="str">
            <v>GIÁ TRỊ PHỤ LỤC 13 - HĐ 37/2018/HĐ/OIC-SEAREE ký ngày 07/02/2018</v>
          </cell>
        </row>
      </sheetData>
      <sheetData sheetId="5179">
        <row r="1">
          <cell r="A1" t="str">
            <v>GIÁ TRỊ PHỤ LỤC 13 - HĐ 37/2018/HĐ/OIC-SEAREE ký ngày 07/02/2018</v>
          </cell>
        </row>
      </sheetData>
      <sheetData sheetId="5180">
        <row r="1">
          <cell r="A1" t="str">
            <v>GIÁ TRỊ PHỤ LỤC 13 - HĐ 37/2018/HĐ/OIC-SEAREE ký ngày 07/02/2018</v>
          </cell>
        </row>
      </sheetData>
      <sheetData sheetId="5181">
        <row r="1">
          <cell r="A1" t="str">
            <v>GIÁ TRỊ PHỤ LỤC 13 - HĐ 37/2018/HĐ/OIC-SEAREE ký ngày 07/02/2018</v>
          </cell>
        </row>
      </sheetData>
      <sheetData sheetId="5182">
        <row r="1">
          <cell r="A1" t="str">
            <v>GIÁ TRỊ PHỤ LỤC 13 - HĐ 37/2018/HĐ/OIC-SEAREE ký ngày 07/02/2018</v>
          </cell>
        </row>
      </sheetData>
      <sheetData sheetId="5183">
        <row r="1">
          <cell r="A1" t="str">
            <v>GIÁ TRỊ PHỤ LỤC 13 - HĐ 37/2018/HĐ/OIC-SEAREE ký ngày 07/02/2018</v>
          </cell>
        </row>
      </sheetData>
      <sheetData sheetId="5184">
        <row r="1">
          <cell r="A1" t="str">
            <v>GIÁ TRỊ PHỤ LỤC 13 - HĐ 37/2018/HĐ/OIC-SEAREE ký ngày 07/02/2018</v>
          </cell>
        </row>
      </sheetData>
      <sheetData sheetId="5185">
        <row r="1">
          <cell r="A1" t="str">
            <v>Linksshape LTD</v>
          </cell>
        </row>
      </sheetData>
      <sheetData sheetId="5186">
        <row r="1">
          <cell r="A1" t="str">
            <v>Linksshape LTD</v>
          </cell>
        </row>
      </sheetData>
      <sheetData sheetId="5187">
        <row r="1">
          <cell r="A1" t="str">
            <v>Linksshape LTD</v>
          </cell>
        </row>
      </sheetData>
      <sheetData sheetId="5188">
        <row r="1">
          <cell r="A1" t="str">
            <v>Linksshape LTD</v>
          </cell>
        </row>
      </sheetData>
      <sheetData sheetId="5189">
        <row r="1">
          <cell r="A1" t="str">
            <v>Linksshape LTD</v>
          </cell>
        </row>
      </sheetData>
      <sheetData sheetId="5190">
        <row r="1">
          <cell r="A1" t="str">
            <v>Linksshape LTD</v>
          </cell>
        </row>
      </sheetData>
      <sheetData sheetId="5191">
        <row r="1">
          <cell r="A1" t="str">
            <v>Linksshape LTD</v>
          </cell>
        </row>
      </sheetData>
      <sheetData sheetId="5192">
        <row r="1">
          <cell r="A1" t="str">
            <v>Linksshape LTD</v>
          </cell>
        </row>
      </sheetData>
      <sheetData sheetId="5193">
        <row r="1">
          <cell r="A1" t="str">
            <v>Linksshape LTD</v>
          </cell>
        </row>
      </sheetData>
      <sheetData sheetId="5194">
        <row r="1">
          <cell r="A1" t="str">
            <v>GIÁ TRỊ PHỤ LỤC 13 - HĐ 37/2018/HĐ/OIC-SEAREE ký ngày 07/02/2018</v>
          </cell>
        </row>
      </sheetData>
      <sheetData sheetId="5195">
        <row r="1">
          <cell r="A1" t="str">
            <v>GIÁ TRỊ PHỤ LỤC 13 - HĐ 37/2018/HĐ/OIC-SEAREE ký ngày 07/02/2018</v>
          </cell>
        </row>
      </sheetData>
      <sheetData sheetId="5196">
        <row r="1">
          <cell r="A1" t="str">
            <v>GIÁ TRỊ PHỤ LỤC 13 - HĐ 37/2018/HĐ/OIC-SEAREE ký ngày 07/02/2018</v>
          </cell>
        </row>
      </sheetData>
      <sheetData sheetId="5197">
        <row r="1">
          <cell r="A1" t="str">
            <v>GIÁ TRỊ PHỤ LỤC 13 - HĐ 37/2018/HĐ/OIC-SEAREE ký ngày 07/02/2018</v>
          </cell>
        </row>
      </sheetData>
      <sheetData sheetId="5198">
        <row r="1">
          <cell r="A1" t="str">
            <v>GIÁ TRỊ PHỤ LỤC 13 - HĐ 37/2018/HĐ/OIC-SEAREE ký ngày 07/02/2018</v>
          </cell>
        </row>
      </sheetData>
      <sheetData sheetId="5199">
        <row r="1">
          <cell r="A1" t="str">
            <v>Linksshape LTD</v>
          </cell>
        </row>
      </sheetData>
      <sheetData sheetId="5200">
        <row r="1">
          <cell r="A1" t="str">
            <v>Linksshape LTD</v>
          </cell>
        </row>
      </sheetData>
      <sheetData sheetId="5201">
        <row r="1">
          <cell r="A1" t="str">
            <v>Linksshape LTD</v>
          </cell>
        </row>
      </sheetData>
      <sheetData sheetId="5202">
        <row r="1">
          <cell r="A1" t="str">
            <v>Linksshape LTD</v>
          </cell>
        </row>
      </sheetData>
      <sheetData sheetId="5203">
        <row r="1">
          <cell r="A1" t="str">
            <v>GIÁ TRỊ PHỤ LỤC 13 - HĐ 37/2018/HĐ/OIC-SEAREE ký ngày 07/02/2018</v>
          </cell>
        </row>
      </sheetData>
      <sheetData sheetId="5204">
        <row r="1">
          <cell r="A1" t="str">
            <v>GIÁ TRỊ PHỤ LỤC 13 - HĐ 37/2018/HĐ/OIC-SEAREE ký ngày 07/02/2018</v>
          </cell>
        </row>
      </sheetData>
      <sheetData sheetId="5205">
        <row r="1">
          <cell r="A1" t="str">
            <v>GIÁ TRỊ PHỤ LỤC 13 - HĐ 37/2018/HĐ/OIC-SEAREE ký ngày 07/02/2018</v>
          </cell>
        </row>
      </sheetData>
      <sheetData sheetId="5206">
        <row r="1">
          <cell r="A1" t="str">
            <v>GIÁ TRỊ PHỤ LỤC 13 - HĐ 37/2018/HĐ/OIC-SEAREE ký ngày 07/02/2018</v>
          </cell>
        </row>
      </sheetData>
      <sheetData sheetId="5207">
        <row r="1">
          <cell r="A1" t="str">
            <v>GIÁ TRỊ PHỤ LỤC 13 - HĐ 37/2018/HĐ/OIC-SEAREE ký ngày 07/02/2018</v>
          </cell>
        </row>
      </sheetData>
      <sheetData sheetId="5208">
        <row r="1">
          <cell r="A1" t="str">
            <v>GIÁ TRỊ PHỤ LỤC 13 - HĐ 37/2018/HĐ/OIC-SEAREE ký ngày 07/02/2018</v>
          </cell>
        </row>
      </sheetData>
      <sheetData sheetId="5209">
        <row r="1">
          <cell r="A1" t="str">
            <v>GIÁ TRỊ PHỤ LỤC 13 - HĐ 37/2018/HĐ/OIC-SEAREE ký ngày 07/02/2018</v>
          </cell>
        </row>
      </sheetData>
      <sheetData sheetId="5210">
        <row r="1">
          <cell r="A1" t="str">
            <v>GIÁ TRỊ PHỤ LỤC 13 - HĐ 37/2018/HĐ/OIC-SEAREE ký ngày 07/02/2018</v>
          </cell>
        </row>
      </sheetData>
      <sheetData sheetId="5211">
        <row r="1">
          <cell r="A1" t="str">
            <v>GIÁ TRỊ PHỤ LỤC 13 - HĐ 37/2018/HĐ/OIC-SEAREE ký ngày 07/02/2018</v>
          </cell>
        </row>
      </sheetData>
      <sheetData sheetId="5212">
        <row r="1">
          <cell r="A1" t="str">
            <v>GIÁ TRỊ PHỤ LỤC 13 - HĐ 37/2018/HĐ/OIC-SEAREE ký ngày 07/02/2018</v>
          </cell>
        </row>
      </sheetData>
      <sheetData sheetId="5213">
        <row r="1">
          <cell r="A1" t="str">
            <v>GIÁ TRỊ PHỤ LỤC 13 - HĐ 37/2018/HĐ/OIC-SEAREE ký ngày 07/02/2018</v>
          </cell>
        </row>
      </sheetData>
      <sheetData sheetId="5214">
        <row r="1">
          <cell r="A1" t="str">
            <v>GIÁ TRỊ PHỤ LỤC 13 - HĐ 37/2018/HĐ/OIC-SEAREE ký ngày 07/02/2018</v>
          </cell>
        </row>
      </sheetData>
      <sheetData sheetId="5215">
        <row r="1">
          <cell r="A1" t="str">
            <v>GIÁ TRỊ PHỤ LỤC 13 - HĐ 37/2018/HĐ/OIC-SEAREE ký ngày 07/02/2018</v>
          </cell>
        </row>
      </sheetData>
      <sheetData sheetId="5216">
        <row r="1">
          <cell r="A1" t="str">
            <v>GIÁ TRỊ PHỤ LỤC 13 - HĐ 37/2018/HĐ/OIC-SEAREE ký ngày 07/02/2018</v>
          </cell>
        </row>
      </sheetData>
      <sheetData sheetId="5217">
        <row r="1">
          <cell r="A1" t="str">
            <v>GIÁ TRỊ PHỤ LỤC 13 - HĐ 37/2018/HĐ/OIC-SEAREE ký ngày 07/02/2018</v>
          </cell>
        </row>
      </sheetData>
      <sheetData sheetId="5218">
        <row r="1">
          <cell r="A1" t="str">
            <v>GIÁ TRỊ PHỤ LỤC 13 - HĐ 37/2018/HĐ/OIC-SEAREE ký ngày 07/02/2018</v>
          </cell>
        </row>
      </sheetData>
      <sheetData sheetId="5219">
        <row r="1">
          <cell r="A1" t="str">
            <v>GIÁ TRỊ PHỤ LỤC 13 - HĐ 37/2018/HĐ/OIC-SEAREE ký ngày 07/02/2018</v>
          </cell>
        </row>
      </sheetData>
      <sheetData sheetId="5220">
        <row r="1">
          <cell r="A1" t="str">
            <v>GIÁ TRỊ PHỤ LỤC 13 - HĐ 37/2018/HĐ/OIC-SEAREE ký ngày 07/02/2018</v>
          </cell>
        </row>
      </sheetData>
      <sheetData sheetId="5221">
        <row r="1">
          <cell r="A1" t="str">
            <v>GIÁ TRỊ PHỤ LỤC 13 - HĐ 37/2018/HĐ/OIC-SEAREE ký ngày 07/02/2018</v>
          </cell>
        </row>
      </sheetData>
      <sheetData sheetId="5222">
        <row r="1">
          <cell r="A1" t="str">
            <v>GIÁ TRỊ PHỤ LỤC 13 - HĐ 37/2018/HĐ/OIC-SEAREE ký ngày 07/02/2018</v>
          </cell>
        </row>
      </sheetData>
      <sheetData sheetId="5223">
        <row r="1">
          <cell r="A1" t="str">
            <v>GIÁ TRỊ PHỤ LỤC 13 - HĐ 37/2018/HĐ/OIC-SEAREE ký ngày 07/02/2018</v>
          </cell>
        </row>
      </sheetData>
      <sheetData sheetId="5224">
        <row r="1">
          <cell r="A1" t="str">
            <v>GIÁ TRỊ PHỤ LỤC 13 - HĐ 37/2018/HĐ/OIC-SEAREE ký ngày 07/02/2018</v>
          </cell>
        </row>
      </sheetData>
      <sheetData sheetId="5225">
        <row r="1">
          <cell r="A1" t="str">
            <v>GIÁ TRỊ PHỤ LỤC 13 - HĐ 37/2018/HĐ/OIC-SEAREE ký ngày 07/02/2018</v>
          </cell>
        </row>
      </sheetData>
      <sheetData sheetId="5226">
        <row r="1">
          <cell r="A1" t="str">
            <v>GIÁ TRỊ PHỤ LỤC 13 - HĐ 37/2018/HĐ/OIC-SEAREE ký ngày 07/02/2018</v>
          </cell>
        </row>
      </sheetData>
      <sheetData sheetId="5227">
        <row r="1">
          <cell r="A1" t="str">
            <v>GIÁ TRỊ PHỤ LỤC 13 - HĐ 37/2018/HĐ/OIC-SEAREE ký ngày 07/02/2018</v>
          </cell>
        </row>
      </sheetData>
      <sheetData sheetId="5228">
        <row r="1">
          <cell r="A1" t="str">
            <v>GIÁ TRỊ PHỤ LỤC 13 - HĐ 37/2018/HĐ/OIC-SEAREE ký ngày 07/02/2018</v>
          </cell>
        </row>
      </sheetData>
      <sheetData sheetId="5229">
        <row r="1">
          <cell r="A1" t="str">
            <v>GIÁ TRỊ PHỤ LỤC 13 - HĐ 37/2018/HĐ/OIC-SEAREE ký ngày 07/02/2018</v>
          </cell>
        </row>
      </sheetData>
      <sheetData sheetId="5230">
        <row r="1">
          <cell r="A1" t="str">
            <v>GIÁ TRỊ PHỤ LỤC 13 - HĐ 37/2018/HĐ/OIC-SEAREE ký ngày 07/02/2018</v>
          </cell>
        </row>
      </sheetData>
      <sheetData sheetId="5231">
        <row r="1">
          <cell r="A1" t="str">
            <v>GIÁ TRỊ PHỤ LỤC 13 - HĐ 37/2018/HĐ/OIC-SEAREE ký ngày 07/02/2018</v>
          </cell>
        </row>
      </sheetData>
      <sheetData sheetId="5232">
        <row r="1">
          <cell r="A1" t="str">
            <v>GIÁ TRỊ PHỤ LỤC 13 - HĐ 37/2018/HĐ/OIC-SEAREE ký ngày 07/02/2018</v>
          </cell>
        </row>
      </sheetData>
      <sheetData sheetId="5233">
        <row r="1">
          <cell r="A1" t="str">
            <v>GIÁ TRỊ PHỤ LỤC 13 - HĐ 37/2018/HĐ/OIC-SEAREE ký ngày 07/02/2018</v>
          </cell>
        </row>
      </sheetData>
      <sheetData sheetId="5234">
        <row r="1">
          <cell r="A1" t="str">
            <v>GIÁ TRỊ PHỤ LỤC 13 - HĐ 37/2018/HĐ/OIC-SEAREE ký ngày 07/02/2018</v>
          </cell>
        </row>
      </sheetData>
      <sheetData sheetId="5235">
        <row r="1">
          <cell r="A1" t="str">
            <v>GIÁ TRỊ PHỤ LỤC 13 - HĐ 37/2018/HĐ/OIC-SEAREE ký ngày 07/02/2018</v>
          </cell>
        </row>
      </sheetData>
      <sheetData sheetId="5236">
        <row r="1">
          <cell r="A1" t="str">
            <v>GIÁ TRỊ PHỤ LỤC 13 - HĐ 37/2018/HĐ/OIC-SEAREE ký ngày 07/02/2018</v>
          </cell>
        </row>
      </sheetData>
      <sheetData sheetId="5237">
        <row r="1">
          <cell r="A1" t="str">
            <v>GIÁ TRỊ PHỤ LỤC 13 - HĐ 37/2018/HĐ/OIC-SEAREE ký ngày 07/02/2018</v>
          </cell>
        </row>
      </sheetData>
      <sheetData sheetId="5238">
        <row r="1">
          <cell r="A1" t="str">
            <v>GIÁ TRỊ PHỤ LỤC 13 - HĐ 37/2018/HĐ/OIC-SEAREE ký ngày 07/02/2018</v>
          </cell>
        </row>
      </sheetData>
      <sheetData sheetId="5239">
        <row r="1">
          <cell r="A1" t="str">
            <v>GIÁ TRỊ PHỤ LỤC 13 - HĐ 37/2018/HĐ/OIC-SEAREE ký ngày 07/02/2018</v>
          </cell>
        </row>
      </sheetData>
      <sheetData sheetId="5240">
        <row r="1">
          <cell r="A1" t="str">
            <v>GIÁ TRỊ PHỤ LỤC 13 - HĐ 37/2018/HĐ/OIC-SEAREE ký ngày 07/02/2018</v>
          </cell>
        </row>
      </sheetData>
      <sheetData sheetId="5241">
        <row r="1">
          <cell r="A1" t="str">
            <v>Linksshape LTD</v>
          </cell>
        </row>
      </sheetData>
      <sheetData sheetId="5242">
        <row r="1">
          <cell r="A1" t="str">
            <v>Linksshape LTD</v>
          </cell>
        </row>
      </sheetData>
      <sheetData sheetId="5243">
        <row r="1">
          <cell r="A1" t="str">
            <v>GIÁ TRỊ PHỤ LỤC 13 - HĐ 37/2018/HĐ/OIC-SEAREE ký ngày 07/02/2018</v>
          </cell>
        </row>
      </sheetData>
      <sheetData sheetId="5244">
        <row r="1">
          <cell r="A1" t="str">
            <v>GIÁ TRỊ PHỤ LỤC 13 - HĐ 37/2018/HĐ/OIC-SEAREE ký ngày 07/02/2018</v>
          </cell>
        </row>
      </sheetData>
      <sheetData sheetId="5245">
        <row r="1">
          <cell r="A1" t="str">
            <v>GIÁ TRỊ PHỤ LỤC 13 - HĐ 37/2018/HĐ/OIC-SEAREE ký ngày 07/02/2018</v>
          </cell>
        </row>
      </sheetData>
      <sheetData sheetId="5246">
        <row r="1">
          <cell r="A1" t="str">
            <v>GIÁ TRỊ PHỤ LỤC 13 - HĐ 37/2018/HĐ/OIC-SEAREE ký ngày 07/02/2018</v>
          </cell>
        </row>
      </sheetData>
      <sheetData sheetId="5247">
        <row r="1">
          <cell r="A1" t="str">
            <v>GIÁ TRỊ PHỤ LỤC 13 - HĐ 37/2018/HĐ/OIC-SEAREE ký ngày 07/02/2018</v>
          </cell>
        </row>
      </sheetData>
      <sheetData sheetId="5248">
        <row r="1">
          <cell r="A1" t="str">
            <v>GIÁ TRỊ PHỤ LỤC 13 - HĐ 37/2018/HĐ/OIC-SEAREE ký ngày 07/02/2018</v>
          </cell>
        </row>
      </sheetData>
      <sheetData sheetId="5249">
        <row r="1">
          <cell r="A1" t="str">
            <v>GIÁ TRỊ PHỤ LỤC 13 - HĐ 37/2018/HĐ/OIC-SEAREE ký ngày 07/02/2018</v>
          </cell>
        </row>
      </sheetData>
      <sheetData sheetId="5250">
        <row r="1">
          <cell r="A1" t="str">
            <v>GIÁ TRỊ PHỤ LỤC 13 - HĐ 37/2018/HĐ/OIC-SEAREE ký ngày 07/02/2018</v>
          </cell>
        </row>
      </sheetData>
      <sheetData sheetId="5251">
        <row r="1">
          <cell r="A1" t="str">
            <v>GIÁ TRỊ PHỤ LỤC 13 - HĐ 37/2018/HĐ/OIC-SEAREE ký ngày 07/02/2018</v>
          </cell>
        </row>
      </sheetData>
      <sheetData sheetId="5252">
        <row r="1">
          <cell r="A1" t="str">
            <v>GIÁ TRỊ PHỤ LỤC 13 - HĐ 37/2018/HĐ/OIC-SEAREE ký ngày 07/02/2018</v>
          </cell>
        </row>
      </sheetData>
      <sheetData sheetId="5253">
        <row r="1">
          <cell r="A1" t="str">
            <v>GIÁ TRỊ PHỤ LỤC 13 - HĐ 37/2018/HĐ/OIC-SEAREE ký ngày 07/02/2018</v>
          </cell>
        </row>
      </sheetData>
      <sheetData sheetId="5254">
        <row r="1">
          <cell r="A1" t="str">
            <v>GIÁ TRỊ PHỤ LỤC 13 - HĐ 37/2018/HĐ/OIC-SEAREE ký ngày 07/02/2018</v>
          </cell>
        </row>
      </sheetData>
      <sheetData sheetId="5255">
        <row r="1">
          <cell r="A1" t="str">
            <v>GIÁ TRỊ PHỤ LỤC 13 - HĐ 37/2018/HĐ/OIC-SEAREE ký ngày 07/02/2018</v>
          </cell>
        </row>
      </sheetData>
      <sheetData sheetId="5256">
        <row r="1">
          <cell r="A1" t="str">
            <v>GIÁ TRỊ PHỤ LỤC 13 - HĐ 37/2018/HĐ/OIC-SEAREE ký ngày 07/02/2018</v>
          </cell>
        </row>
      </sheetData>
      <sheetData sheetId="5257">
        <row r="1">
          <cell r="A1" t="str">
            <v>GIÁ TRỊ PHỤ LỤC 13 - HĐ 37/2018/HĐ/OIC-SEAREE ký ngày 07/02/2018</v>
          </cell>
        </row>
      </sheetData>
      <sheetData sheetId="5258">
        <row r="1">
          <cell r="A1" t="str">
            <v>GIÁ TRỊ PHỤ LỤC 13 - HĐ 37/2018/HĐ/OIC-SEAREE ký ngày 07/02/2018</v>
          </cell>
        </row>
      </sheetData>
      <sheetData sheetId="5259">
        <row r="1">
          <cell r="A1" t="str">
            <v>GIÁ TRỊ PHỤ LỤC 13 - HĐ 37/2018/HĐ/OIC-SEAREE ký ngày 07/02/2018</v>
          </cell>
        </row>
      </sheetData>
      <sheetData sheetId="5260">
        <row r="1">
          <cell r="A1" t="str">
            <v>GIÁ TRỊ PHỤ LỤC 13 - HĐ 37/2018/HĐ/OIC-SEAREE ký ngày 07/02/2018</v>
          </cell>
        </row>
      </sheetData>
      <sheetData sheetId="5261">
        <row r="1">
          <cell r="A1" t="str">
            <v>GIÁ TRỊ PHỤ LỤC 13 - HĐ 37/2018/HĐ/OIC-SEAREE ký ngày 07/02/2018</v>
          </cell>
        </row>
      </sheetData>
      <sheetData sheetId="5262">
        <row r="1">
          <cell r="A1" t="str">
            <v>GIÁ TRỊ PHỤ LỤC 13 - HĐ 37/2018/HĐ/OIC-SEAREE ký ngày 07/02/2018</v>
          </cell>
        </row>
      </sheetData>
      <sheetData sheetId="5263">
        <row r="1">
          <cell r="A1" t="str">
            <v>GIÁ TRỊ PHỤ LỤC 13 - HĐ 37/2018/HĐ/OIC-SEAREE ký ngày 07/02/2018</v>
          </cell>
        </row>
      </sheetData>
      <sheetData sheetId="5264">
        <row r="1">
          <cell r="A1" t="str">
            <v>GIÁ TRỊ PHỤ LỤC 13 - HĐ 37/2018/HĐ/OIC-SEAREE ký ngày 07/02/2018</v>
          </cell>
        </row>
      </sheetData>
      <sheetData sheetId="5265">
        <row r="1">
          <cell r="A1" t="str">
            <v>GIÁ TRỊ PHỤ LỤC 13 - HĐ 37/2018/HĐ/OIC-SEAREE ký ngày 07/02/2018</v>
          </cell>
        </row>
      </sheetData>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ow r="1">
          <cell r="A1" t="str">
            <v>GIÁ TRỊ PHỤ LỤC 13 - HĐ 37/2018/HĐ/OIC-SEAREE ký ngày 07/02/2018</v>
          </cell>
        </row>
      </sheetData>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ow r="1">
          <cell r="A1" t="str">
            <v>GIÁ TRỊ PHỤ LỤC 13 - HĐ 37/2018/HĐ/OIC-SEAREE ký ngày 07/02/2018</v>
          </cell>
        </row>
      </sheetData>
      <sheetData sheetId="5337"/>
      <sheetData sheetId="5338">
        <row r="1">
          <cell r="A1" t="str">
            <v>GIÁ TRỊ PHỤ LỤC 13 - HĐ 37/2018/HĐ/OIC-SEAREE ký ngày 07/02/2018</v>
          </cell>
        </row>
      </sheetData>
      <sheetData sheetId="5339" refreshError="1"/>
      <sheetData sheetId="5340" refreshError="1"/>
      <sheetData sheetId="5341" refreshError="1"/>
      <sheetData sheetId="5342" refreshError="1"/>
      <sheetData sheetId="5343" refreshError="1"/>
      <sheetData sheetId="5344">
        <row r="1">
          <cell r="A1" t="str">
            <v>GIÁ TRỊ PHỤ LỤC 13 - HĐ 37/2018/HĐ/OIC-SEAREE ký ngày 07/02/2018</v>
          </cell>
        </row>
      </sheetData>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sheetData sheetId="5395">
        <row r="1">
          <cell r="A1" t="str">
            <v>GIÁ TRỊ PHỤ LỤC 13 - HĐ 37/2018/HĐ/OIC-SEAREE ký ngày 07/02/2018</v>
          </cell>
        </row>
      </sheetData>
      <sheetData sheetId="5396"/>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sheetData sheetId="5435"/>
      <sheetData sheetId="5436"/>
      <sheetData sheetId="5437"/>
      <sheetData sheetId="5438">
        <row r="1">
          <cell r="A1" t="str">
            <v>DỰ ÁN:  KHU NHÀ Ở DIỆN TÍCH 4,2777 HA PHƯỜNG THẠNH MỸ LỢI, QUẬN 2 (VICTORIA VILLAGE)</v>
          </cell>
        </row>
      </sheetData>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sheetData sheetId="5469">
        <row r="1">
          <cell r="A1" t="str">
            <v>GIÁ TRỊ PHỤ LỤC 13 - HĐ 37/2018/HĐ/OIC-SEAREE ký ngày 07/02/2018</v>
          </cell>
        </row>
      </sheetData>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ow r="1">
          <cell r="A1" t="str">
            <v>DỰ ÁN:  KHU NHÀ Ở DIỆN TÍCH 4,2777 HA PHƯỜNG THẠNH MỸ LỢI, QUẬN 2 (VICTORIA VILLAGE)</v>
          </cell>
        </row>
      </sheetData>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sheetData sheetId="5510">
        <row r="1">
          <cell r="A1" t="str">
            <v>Linksshape LTD</v>
          </cell>
        </row>
      </sheetData>
      <sheetData sheetId="5511"/>
      <sheetData sheetId="5512"/>
      <sheetData sheetId="5513"/>
      <sheetData sheetId="5514">
        <row r="1">
          <cell r="A1" t="str">
            <v>GIÁ TRỊ PHỤ LỤC 13 - HĐ 37/2018/HĐ/OIC-SEAREE ký ngày 07/02/2018</v>
          </cell>
        </row>
      </sheetData>
      <sheetData sheetId="5515"/>
      <sheetData sheetId="5516"/>
      <sheetData sheetId="5517"/>
      <sheetData sheetId="5518"/>
      <sheetData sheetId="5519"/>
      <sheetData sheetId="5520"/>
      <sheetData sheetId="5521"/>
      <sheetData sheetId="5522"/>
      <sheetData sheetId="5523"/>
      <sheetData sheetId="5524">
        <row r="1">
          <cell r="A1" t="str">
            <v>Linksshape LTD</v>
          </cell>
        </row>
      </sheetData>
      <sheetData sheetId="5525">
        <row r="1">
          <cell r="A1" t="str">
            <v>GIÁ TRỊ PHỤ LỤC 13 - HĐ 37/2018/HĐ/OIC-SEAREE ký ngày 07/02/2018</v>
          </cell>
        </row>
      </sheetData>
      <sheetData sheetId="5526">
        <row r="1">
          <cell r="A1" t="str">
            <v>GIÁ TRỊ PHỤ LỤC 13 - HĐ 37/2018/HĐ/OIC-SEAREE ký ngày 07/02/2018</v>
          </cell>
        </row>
      </sheetData>
      <sheetData sheetId="5527">
        <row r="1">
          <cell r="A1" t="str">
            <v>Linksshape LTD</v>
          </cell>
        </row>
      </sheetData>
      <sheetData sheetId="5528"/>
      <sheetData sheetId="5529"/>
      <sheetData sheetId="5530"/>
      <sheetData sheetId="5531"/>
      <sheetData sheetId="5532"/>
      <sheetData sheetId="5533"/>
      <sheetData sheetId="5534"/>
      <sheetData sheetId="5535"/>
      <sheetData sheetId="5536"/>
      <sheetData sheetId="5537"/>
      <sheetData sheetId="5538"/>
      <sheetData sheetId="5539">
        <row r="1">
          <cell r="A1" t="str">
            <v>DỰ ÁN:  KHU NHÀ Ở DIỆN TÍCH 4,2777 HA PHƯỜNG THẠNH MỸ LỢI, QUẬN 2 (VICTORIA VILLAGE)</v>
          </cell>
        </row>
      </sheetData>
      <sheetData sheetId="5540"/>
      <sheetData sheetId="5541"/>
      <sheetData sheetId="5542"/>
      <sheetData sheetId="5543"/>
      <sheetData sheetId="5544">
        <row r="1">
          <cell r="A1" t="str">
            <v>GIÁ TRỊ PHỤ LỤC 13 - HĐ 37/2018/HĐ/OIC-SEAREE ký ngày 07/02/2018</v>
          </cell>
        </row>
      </sheetData>
      <sheetData sheetId="5545"/>
      <sheetData sheetId="5546"/>
      <sheetData sheetId="5547"/>
      <sheetData sheetId="5548"/>
      <sheetData sheetId="5549">
        <row r="1">
          <cell r="A1" t="str">
            <v>GIÁ TRỊ PHỤ LỤC 13 - HĐ 37/2018/HĐ/OIC-SEAREE ký ngày 07/02/2018</v>
          </cell>
        </row>
      </sheetData>
      <sheetData sheetId="5550">
        <row r="1">
          <cell r="A1" t="str">
            <v>DỰ ÁN:  KHU NHÀ Ở DIỆN TÍCH 4,2777 HA PHƯỜNG THẠNH MỸ LỢI, QUẬN 2 (VICTORIA VILLAGE)</v>
          </cell>
        </row>
      </sheetData>
      <sheetData sheetId="5551">
        <row r="1">
          <cell r="A1" t="str">
            <v>GIÁ TRỊ PHỤ LỤC 13 - HĐ 37/2018/HĐ/OIC-SEAREE ký ngày 07/02/2018</v>
          </cell>
        </row>
      </sheetData>
      <sheetData sheetId="5552">
        <row r="1">
          <cell r="A1" t="str">
            <v>GIÁ TRỊ PHỤ LỤC 13 - HĐ 37/2018/HĐ/OIC-SEAREE ký ngày 07/02/2018</v>
          </cell>
        </row>
      </sheetData>
      <sheetData sheetId="5553"/>
      <sheetData sheetId="5554"/>
      <sheetData sheetId="5555"/>
      <sheetData sheetId="5556"/>
      <sheetData sheetId="5557"/>
      <sheetData sheetId="5558">
        <row r="1">
          <cell r="A1" t="str">
            <v>GIÁ TRỊ PHỤ LỤC 13 - HĐ 37/2018/HĐ/OIC-SEAREE ký ngày 07/02/2018</v>
          </cell>
        </row>
      </sheetData>
      <sheetData sheetId="5559">
        <row r="1">
          <cell r="A1" t="str">
            <v>GIÁ TRỊ PHỤ LỤC 13 - HĐ 37/2018/HĐ/OIC-SEAREE ký ngày 07/02/2018</v>
          </cell>
        </row>
      </sheetData>
      <sheetData sheetId="5560">
        <row r="1">
          <cell r="A1" t="str">
            <v>GIÁ TRỊ PHỤ LỤC 13 - HĐ 37/2018/HĐ/OIC-SEAREE ký ngày 07/02/2018</v>
          </cell>
        </row>
      </sheetData>
      <sheetData sheetId="5561"/>
      <sheetData sheetId="5562">
        <row r="1">
          <cell r="A1" t="str">
            <v>GIÁ TRỊ PHỤ LỤC 13 - HĐ 37/2018/HĐ/OIC-SEAREE ký ngày 07/02/2018</v>
          </cell>
        </row>
      </sheetData>
      <sheetData sheetId="5563"/>
      <sheetData sheetId="5564">
        <row r="1">
          <cell r="A1" t="str">
            <v>GIÁ TRỊ PHỤ LỤC 13 - HĐ 37/2018/HĐ/OIC-SEAREE ký ngày 07/02/2018</v>
          </cell>
        </row>
      </sheetData>
      <sheetData sheetId="5565">
        <row r="1">
          <cell r="A1" t="str">
            <v>GIÁ TRỊ PHỤ LỤC 13 - HĐ 37/2018/HĐ/OIC-SEAREE ký ngày 07/02/2018</v>
          </cell>
        </row>
      </sheetData>
      <sheetData sheetId="5566">
        <row r="1">
          <cell r="A1" t="str">
            <v>GIÁ TRỊ PHỤ LỤC 13 - HĐ 37/2018/HĐ/OIC-SEAREE ký ngày 07/02/2018</v>
          </cell>
        </row>
      </sheetData>
      <sheetData sheetId="5567">
        <row r="1">
          <cell r="A1" t="str">
            <v>GIÁ TRỊ PHỤ LỤC 13 - HĐ 37/2018/HĐ/OIC-SEAREE ký ngày 07/02/2018</v>
          </cell>
        </row>
      </sheetData>
      <sheetData sheetId="5568">
        <row r="1">
          <cell r="A1" t="str">
            <v>GIÁ TRỊ PHỤ LỤC 13 - HĐ 37/2018/HĐ/OIC-SEAREE ký ngày 07/02/2018</v>
          </cell>
        </row>
      </sheetData>
      <sheetData sheetId="5569">
        <row r="1">
          <cell r="A1" t="str">
            <v>GIÁ TRỊ PHỤ LỤC 13 - HĐ 37/2018/HĐ/OIC-SEAREE ký ngày 07/02/2018</v>
          </cell>
        </row>
      </sheetData>
      <sheetData sheetId="5570">
        <row r="1">
          <cell r="A1" t="str">
            <v>GIÁ TRỊ PHỤ LỤC 13 - HĐ 37/2018/HĐ/OIC-SEAREE ký ngày 07/02/2018</v>
          </cell>
        </row>
      </sheetData>
      <sheetData sheetId="5571">
        <row r="1">
          <cell r="A1" t="str">
            <v>GIÁ TRỊ PHỤ LỤC 13 - HĐ 37/2018/HĐ/OIC-SEAREE ký ngày 07/02/2018</v>
          </cell>
        </row>
      </sheetData>
      <sheetData sheetId="5572">
        <row r="1">
          <cell r="A1" t="str">
            <v>GIÁ TRỊ PHỤ LỤC 13 - HĐ 37/2018/HĐ/OIC-SEAREE ký ngày 07/02/2018</v>
          </cell>
        </row>
      </sheetData>
      <sheetData sheetId="5573">
        <row r="1">
          <cell r="A1" t="str">
            <v>GIÁ TRỊ PHỤ LỤC 13 - HĐ 37/2018/HĐ/OIC-SEAREE ký ngày 07/02/2018</v>
          </cell>
        </row>
      </sheetData>
      <sheetData sheetId="5574">
        <row r="1">
          <cell r="A1" t="str">
            <v>GIÁ TRỊ PHỤ LỤC 13 - HĐ 37/2018/HĐ/OIC-SEAREE ký ngày 07/02/2018</v>
          </cell>
        </row>
      </sheetData>
      <sheetData sheetId="5575">
        <row r="1">
          <cell r="A1" t="str">
            <v>GIÁ TRỊ PHỤ LỤC 13 - HĐ 37/2018/HĐ/OIC-SEAREE ký ngày 07/02/2018</v>
          </cell>
        </row>
      </sheetData>
      <sheetData sheetId="5576">
        <row r="1">
          <cell r="A1" t="str">
            <v>GIÁ TRỊ PHỤ LỤC 13 - HĐ 37/2018/HĐ/OIC-SEAREE ký ngày 07/02/2018</v>
          </cell>
        </row>
      </sheetData>
      <sheetData sheetId="5577">
        <row r="1">
          <cell r="A1" t="str">
            <v>GIÁ TRỊ PHỤ LỤC 13 - HĐ 37/2018/HĐ/OIC-SEAREE ký ngày 07/02/2018</v>
          </cell>
        </row>
      </sheetData>
      <sheetData sheetId="5578">
        <row r="1">
          <cell r="A1" t="str">
            <v>GIÁ TRỊ PHỤ LỤC 13 - HĐ 37/2018/HĐ/OIC-SEAREE ký ngày 07/02/2018</v>
          </cell>
        </row>
      </sheetData>
      <sheetData sheetId="5579">
        <row r="1">
          <cell r="A1" t="str">
            <v>GIÁ TRỊ PHỤ LỤC 13 - HĐ 37/2018/HĐ/OIC-SEAREE ký ngày 07/02/2018</v>
          </cell>
        </row>
      </sheetData>
      <sheetData sheetId="5580">
        <row r="1">
          <cell r="A1" t="str">
            <v>GIÁ TRỊ PHỤ LỤC 13 - HĐ 37/2018/HĐ/OIC-SEAREE ký ngày 07/02/2018</v>
          </cell>
        </row>
      </sheetData>
      <sheetData sheetId="5581">
        <row r="1">
          <cell r="A1" t="str">
            <v>GIÁ TRỊ PHỤ LỤC 13 - HĐ 37/2018/HĐ/OIC-SEAREE ký ngày 07/02/2018</v>
          </cell>
        </row>
      </sheetData>
      <sheetData sheetId="5582">
        <row r="1">
          <cell r="A1" t="str">
            <v>GIÁ TRỊ PHỤ LỤC 13 - HĐ 37/2018/HĐ/OIC-SEAREE ký ngày 07/02/2018</v>
          </cell>
        </row>
      </sheetData>
      <sheetData sheetId="5583"/>
      <sheetData sheetId="5584">
        <row r="1">
          <cell r="A1" t="str">
            <v>GIÁ TRỊ PHỤ LỤC 13 - HĐ 37/2018/HĐ/OIC-SEAREE ký ngày 07/02/2018</v>
          </cell>
        </row>
      </sheetData>
      <sheetData sheetId="5585">
        <row r="1">
          <cell r="A1" t="str">
            <v>GIÁ TRỊ PHỤ LỤC 13 - HĐ 37/2018/HĐ/OIC-SEAREE ký ngày 07/02/2018</v>
          </cell>
        </row>
      </sheetData>
      <sheetData sheetId="5586">
        <row r="1">
          <cell r="A1" t="str">
            <v>GIÁ TRỊ PHỤ LỤC 13 - HĐ 37/2018/HĐ/OIC-SEAREE ký ngày 07/02/2018</v>
          </cell>
        </row>
      </sheetData>
      <sheetData sheetId="5587">
        <row r="1">
          <cell r="A1" t="str">
            <v>GIÁ TRỊ PHỤ LỤC 13 - HĐ 37/2018/HĐ/OIC-SEAREE ký ngày 07/02/2018</v>
          </cell>
        </row>
      </sheetData>
      <sheetData sheetId="5588">
        <row r="1">
          <cell r="A1" t="str">
            <v>GIÁ TRỊ PHỤ LỤC 13 - HĐ 37/2018/HĐ/OIC-SEAREE ký ngày 07/02/2018</v>
          </cell>
        </row>
      </sheetData>
      <sheetData sheetId="5589">
        <row r="1">
          <cell r="A1" t="str">
            <v>GIÁ TRỊ PHỤ LỤC 13 - HĐ 37/2018/HĐ/OIC-SEAREE ký ngày 07/02/2018</v>
          </cell>
        </row>
      </sheetData>
      <sheetData sheetId="5590">
        <row r="1">
          <cell r="A1" t="str">
            <v>GIÁ TRỊ PHỤ LỤC 13 - HĐ 37/2018/HĐ/OIC-SEAREE ký ngày 07/02/2018</v>
          </cell>
        </row>
      </sheetData>
      <sheetData sheetId="5591">
        <row r="1">
          <cell r="A1" t="str">
            <v>GIÁ TRỊ PHỤ LỤC 13 - HĐ 37/2018/HĐ/OIC-SEAREE ký ngày 07/02/2018</v>
          </cell>
        </row>
      </sheetData>
      <sheetData sheetId="5592">
        <row r="1">
          <cell r="A1" t="str">
            <v>GIÁ TRỊ PHỤ LỤC 13 - HĐ 37/2018/HĐ/OIC-SEAREE ký ngày 07/02/2018</v>
          </cell>
        </row>
      </sheetData>
      <sheetData sheetId="5593">
        <row r="1">
          <cell r="A1" t="str">
            <v>GIÁ TRỊ PHỤ LỤC 13 - HĐ 37/2018/HĐ/OIC-SEAREE ký ngày 07/02/2018</v>
          </cell>
        </row>
      </sheetData>
      <sheetData sheetId="5594">
        <row r="1">
          <cell r="A1" t="str">
            <v>GIÁ TRỊ PHỤ LỤC 13 - HĐ 37/2018/HĐ/OIC-SEAREE ký ngày 07/02/2018</v>
          </cell>
        </row>
      </sheetData>
      <sheetData sheetId="5595">
        <row r="1">
          <cell r="A1" t="str">
            <v>GIÁ TRỊ PHỤ LỤC 13 - HĐ 37/2018/HĐ/OIC-SEAREE ký ngày 07/02/2018</v>
          </cell>
        </row>
      </sheetData>
      <sheetData sheetId="5596">
        <row r="1">
          <cell r="A1" t="str">
            <v>GIÁ TRỊ PHỤ LỤC 13 - HĐ 37/2018/HĐ/OIC-SEAREE ký ngày 07/02/2018</v>
          </cell>
        </row>
      </sheetData>
      <sheetData sheetId="5597">
        <row r="1">
          <cell r="A1" t="str">
            <v>GIÁ TRỊ PHỤ LỤC 13 - HĐ 37/2018/HĐ/OIC-SEAREE ký ngày 07/02/2018</v>
          </cell>
        </row>
      </sheetData>
      <sheetData sheetId="5598">
        <row r="1">
          <cell r="A1" t="str">
            <v>GIÁ TRỊ PHỤ LỤC 13 - HĐ 37/2018/HĐ/OIC-SEAREE ký ngày 07/02/2018</v>
          </cell>
        </row>
      </sheetData>
      <sheetData sheetId="5599">
        <row r="1">
          <cell r="A1" t="str">
            <v>GIÁ TRỊ PHỤ LỤC 13 - HĐ 37/2018/HĐ/OIC-SEAREE ký ngày 07/02/2018</v>
          </cell>
        </row>
      </sheetData>
      <sheetData sheetId="5600">
        <row r="1">
          <cell r="A1" t="str">
            <v>GIÁ TRỊ PHỤ LỤC 13 - HĐ 37/2018/HĐ/OIC-SEAREE ký ngày 07/02/2018</v>
          </cell>
        </row>
      </sheetData>
      <sheetData sheetId="5601">
        <row r="1">
          <cell r="A1" t="str">
            <v>GIÁ TRỊ PHỤ LỤC 13 - HĐ 37/2018/HĐ/OIC-SEAREE ký ngày 07/02/2018</v>
          </cell>
        </row>
      </sheetData>
      <sheetData sheetId="5602">
        <row r="1">
          <cell r="A1" t="str">
            <v>GIÁ TRỊ PHỤ LỤC 13 - HĐ 37/2018/HĐ/OIC-SEAREE ký ngày 07/02/2018</v>
          </cell>
        </row>
      </sheetData>
      <sheetData sheetId="5603">
        <row r="1">
          <cell r="A1" t="str">
            <v>GIÁ TRỊ PHỤ LỤC 13 - HĐ 37/2018/HĐ/OIC-SEAREE ký ngày 07/02/2018</v>
          </cell>
        </row>
      </sheetData>
      <sheetData sheetId="5604">
        <row r="1">
          <cell r="A1" t="str">
            <v>GIÁ TRỊ PHỤ LỤC 13 - HĐ 37/2018/HĐ/OIC-SEAREE ký ngày 07/02/2018</v>
          </cell>
        </row>
      </sheetData>
      <sheetData sheetId="5605">
        <row r="1">
          <cell r="A1" t="str">
            <v>GIÁ TRỊ PHỤ LỤC 13 - HĐ 37/2018/HĐ/OIC-SEAREE ký ngày 07/02/2018</v>
          </cell>
        </row>
      </sheetData>
      <sheetData sheetId="5606">
        <row r="1">
          <cell r="A1" t="str">
            <v>GIÁ TRỊ PHỤ LỤC 13 - HĐ 37/2018/HĐ/OIC-SEAREE ký ngày 07/02/2018</v>
          </cell>
        </row>
      </sheetData>
      <sheetData sheetId="5607">
        <row r="1">
          <cell r="A1" t="str">
            <v>GIÁ TRỊ PHỤ LỤC 13 - HĐ 37/2018/HĐ/OIC-SEAREE ký ngày 07/02/2018</v>
          </cell>
        </row>
      </sheetData>
      <sheetData sheetId="5608">
        <row r="1">
          <cell r="A1" t="str">
            <v>GIÁ TRỊ PHỤ LỤC 13 - HĐ 37/2018/HĐ/OIC-SEAREE ký ngày 07/02/2018</v>
          </cell>
        </row>
      </sheetData>
      <sheetData sheetId="5609">
        <row r="1">
          <cell r="A1" t="str">
            <v>GIÁ TRỊ PHỤ LỤC 13 - HĐ 37/2018/HĐ/OIC-SEAREE ký ngày 07/02/2018</v>
          </cell>
        </row>
      </sheetData>
      <sheetData sheetId="5610">
        <row r="1">
          <cell r="A1" t="str">
            <v>GIÁ TRỊ PHỤ LỤC 13 - HĐ 37/2018/HĐ/OIC-SEAREE ký ngày 07/02/2018</v>
          </cell>
        </row>
      </sheetData>
      <sheetData sheetId="5611">
        <row r="1">
          <cell r="A1" t="str">
            <v>GIÁ TRỊ PHỤ LỤC 13 - HĐ 37/2018/HĐ/OIC-SEAREE ký ngày 07/02/2018</v>
          </cell>
        </row>
      </sheetData>
      <sheetData sheetId="5612">
        <row r="1">
          <cell r="A1" t="str">
            <v>GIÁ TRỊ PHỤ LỤC 13 - HĐ 37/2018/HĐ/OIC-SEAREE ký ngày 07/02/2018</v>
          </cell>
        </row>
      </sheetData>
      <sheetData sheetId="5613">
        <row r="1">
          <cell r="A1" t="str">
            <v>GIÁ TRỊ PHỤ LỤC 13 - HĐ 37/2018/HĐ/OIC-SEAREE ký ngày 07/02/2018</v>
          </cell>
        </row>
      </sheetData>
      <sheetData sheetId="5614">
        <row r="1">
          <cell r="A1" t="str">
            <v>GIÁ TRỊ PHỤ LỤC 13 - HĐ 37/2018/HĐ/OIC-SEAREE ký ngày 07/02/2018</v>
          </cell>
        </row>
      </sheetData>
      <sheetData sheetId="5615">
        <row r="1">
          <cell r="A1" t="str">
            <v>GIÁ TRỊ PHỤ LỤC 13 - HĐ 37/2018/HĐ/OIC-SEAREE ký ngày 07/02/2018</v>
          </cell>
        </row>
      </sheetData>
      <sheetData sheetId="5616">
        <row r="1">
          <cell r="A1" t="str">
            <v>GIÁ TRỊ PHỤ LỤC 13 - HĐ 37/2018/HĐ/OIC-SEAREE ký ngày 07/02/2018</v>
          </cell>
        </row>
      </sheetData>
      <sheetData sheetId="5617">
        <row r="1">
          <cell r="A1" t="str">
            <v>GIÁ TRỊ PHỤ LỤC 13 - HĐ 37/2018/HĐ/OIC-SEAREE ký ngày 07/02/2018</v>
          </cell>
        </row>
      </sheetData>
      <sheetData sheetId="5618">
        <row r="1">
          <cell r="A1" t="str">
            <v>GIÁ TRỊ PHỤ LỤC 13 - HĐ 37/2018/HĐ/OIC-SEAREE ký ngày 07/02/2018</v>
          </cell>
        </row>
      </sheetData>
      <sheetData sheetId="5619">
        <row r="1">
          <cell r="A1" t="str">
            <v>GIÁ TRỊ PHỤ LỤC 13 - HĐ 37/2018/HĐ/OIC-SEAREE ký ngày 07/02/2018</v>
          </cell>
        </row>
      </sheetData>
      <sheetData sheetId="5620">
        <row r="1">
          <cell r="A1" t="str">
            <v>GIÁ TRỊ PHỤ LỤC 13 - HĐ 37/2018/HĐ/OIC-SEAREE ký ngày 07/02/2018</v>
          </cell>
        </row>
      </sheetData>
      <sheetData sheetId="5621">
        <row r="1">
          <cell r="A1" t="str">
            <v>GIÁ TRỊ PHỤ LỤC 13 - HĐ 37/2018/HĐ/OIC-SEAREE ký ngày 07/02/2018</v>
          </cell>
        </row>
      </sheetData>
      <sheetData sheetId="5622">
        <row r="1">
          <cell r="A1" t="str">
            <v>GIÁ TRỊ PHỤ LỤC 13 - HĐ 37/2018/HĐ/OIC-SEAREE ký ngày 07/02/2018</v>
          </cell>
        </row>
      </sheetData>
      <sheetData sheetId="5623">
        <row r="1">
          <cell r="A1" t="str">
            <v>GIÁ TRỊ PHỤ LỤC 13 - HĐ 37/2018/HĐ/OIC-SEAREE ký ngày 07/02/2018</v>
          </cell>
        </row>
      </sheetData>
      <sheetData sheetId="5624">
        <row r="1">
          <cell r="A1" t="str">
            <v>GIÁ TRỊ PHỤ LỤC 13 - HĐ 37/2018/HĐ/OIC-SEAREE ký ngày 07/02/2018</v>
          </cell>
        </row>
      </sheetData>
      <sheetData sheetId="5625">
        <row r="1">
          <cell r="A1" t="str">
            <v>GIÁ TRỊ PHỤ LỤC 13 - HĐ 37/2018/HĐ/OIC-SEAREE ký ngày 07/02/2018</v>
          </cell>
        </row>
      </sheetData>
      <sheetData sheetId="5626">
        <row r="1">
          <cell r="A1" t="str">
            <v>GIÁ TRỊ PHỤ LỤC 13 - HĐ 37/2018/HĐ/OIC-SEAREE ký ngày 07/02/2018</v>
          </cell>
        </row>
      </sheetData>
      <sheetData sheetId="5627">
        <row r="1">
          <cell r="A1" t="str">
            <v>GIÁ TRỊ PHỤ LỤC 13 - HĐ 37/2018/HĐ/OIC-SEAREE ký ngày 07/02/2018</v>
          </cell>
        </row>
      </sheetData>
      <sheetData sheetId="5628">
        <row r="1">
          <cell r="A1" t="str">
            <v>GIÁ TRỊ PHỤ LỤC 13 - HĐ 37/2018/HĐ/OIC-SEAREE ký ngày 07/02/2018</v>
          </cell>
        </row>
      </sheetData>
      <sheetData sheetId="5629">
        <row r="1">
          <cell r="A1" t="str">
            <v>GIÁ TRỊ PHỤ LỤC 13 - HĐ 37/2018/HĐ/OIC-SEAREE ký ngày 07/02/2018</v>
          </cell>
        </row>
      </sheetData>
      <sheetData sheetId="5630">
        <row r="1">
          <cell r="A1" t="str">
            <v>GIÁ TRỊ PHỤ LỤC 13 - HĐ 37/2018/HĐ/OIC-SEAREE ký ngày 07/02/2018</v>
          </cell>
        </row>
      </sheetData>
      <sheetData sheetId="5631">
        <row r="1">
          <cell r="A1" t="str">
            <v>GIÁ TRỊ PHỤ LỤC 13 - HĐ 37/2018/HĐ/OIC-SEAREE ký ngày 07/02/2018</v>
          </cell>
        </row>
      </sheetData>
      <sheetData sheetId="5632">
        <row r="1">
          <cell r="A1" t="str">
            <v>GIÁ TRỊ PHỤ LỤC 13 - HĐ 37/2018/HĐ/OIC-SEAREE ký ngày 07/02/2018</v>
          </cell>
        </row>
      </sheetData>
      <sheetData sheetId="5633">
        <row r="1">
          <cell r="A1" t="str">
            <v>GIÁ TRỊ PHỤ LỤC 13 - HĐ 37/2018/HĐ/OIC-SEAREE ký ngày 07/02/2018</v>
          </cell>
        </row>
      </sheetData>
      <sheetData sheetId="5634">
        <row r="1">
          <cell r="A1" t="str">
            <v>GIÁ TRỊ PHỤ LỤC 13 - HĐ 37/2018/HĐ/OIC-SEAREE ký ngày 07/02/2018</v>
          </cell>
        </row>
      </sheetData>
      <sheetData sheetId="5635">
        <row r="1">
          <cell r="A1" t="str">
            <v>GIÁ TRỊ PHỤ LỤC 13 - HĐ 37/2018/HĐ/OIC-SEAREE ký ngày 07/02/2018</v>
          </cell>
        </row>
      </sheetData>
      <sheetData sheetId="5636">
        <row r="1">
          <cell r="A1" t="str">
            <v>GIÁ TRỊ PHỤ LỤC 13 - HĐ 37/2018/HĐ/OIC-SEAREE ký ngày 07/02/2018</v>
          </cell>
        </row>
      </sheetData>
      <sheetData sheetId="5637"/>
      <sheetData sheetId="5638">
        <row r="1">
          <cell r="A1" t="str">
            <v>GIÁ TRỊ PHỤ LỤC 13 - HĐ 37/2018/HĐ/OIC-SEAREE ký ngày 07/02/2018</v>
          </cell>
        </row>
      </sheetData>
      <sheetData sheetId="5639">
        <row r="1">
          <cell r="A1" t="str">
            <v>GIÁ TRỊ PHỤ LỤC 13 - HĐ 37/2018/HĐ/OIC-SEAREE ký ngày 07/02/2018</v>
          </cell>
        </row>
      </sheetData>
      <sheetData sheetId="5640">
        <row r="1">
          <cell r="A1" t="str">
            <v>GIÁ TRỊ PHỤ LỤC 13 - HĐ 37/2018/HĐ/OIC-SEAREE ký ngày 07/02/2018</v>
          </cell>
        </row>
      </sheetData>
      <sheetData sheetId="5641">
        <row r="1">
          <cell r="A1" t="str">
            <v>GIÁ TRỊ PHỤ LỤC 13 - HĐ 37/2018/HĐ/OIC-SEAREE ký ngày 07/02/2018</v>
          </cell>
        </row>
      </sheetData>
      <sheetData sheetId="5642">
        <row r="1">
          <cell r="A1" t="str">
            <v>GIÁ TRỊ PHỤ LỤC 13 - HĐ 37/2018/HĐ/OIC-SEAREE ký ngày 07/02/2018</v>
          </cell>
        </row>
      </sheetData>
      <sheetData sheetId="5643">
        <row r="1">
          <cell r="A1" t="str">
            <v>GIÁ TRỊ PHỤ LỤC 13 - HĐ 37/2018/HĐ/OIC-SEAREE ký ngày 07/02/2018</v>
          </cell>
        </row>
      </sheetData>
      <sheetData sheetId="5644">
        <row r="1">
          <cell r="A1" t="str">
            <v>GIÁ TRỊ PHỤ LỤC 13 - HĐ 37/2018/HĐ/OIC-SEAREE ký ngày 07/02/2018</v>
          </cell>
        </row>
      </sheetData>
      <sheetData sheetId="5645"/>
      <sheetData sheetId="5646"/>
      <sheetData sheetId="5647"/>
      <sheetData sheetId="5648">
        <row r="1">
          <cell r="A1" t="str">
            <v>Linksshape LTD</v>
          </cell>
        </row>
      </sheetData>
      <sheetData sheetId="5649"/>
      <sheetData sheetId="5650"/>
      <sheetData sheetId="5651"/>
      <sheetData sheetId="5652"/>
      <sheetData sheetId="5653"/>
      <sheetData sheetId="5654"/>
      <sheetData sheetId="5655">
        <row r="1">
          <cell r="A1" t="str">
            <v>GIÁ TRỊ PHỤ LỤC 13 - HĐ 37/2018/HĐ/OIC-SEAREE ký ngày 07/02/2018</v>
          </cell>
        </row>
      </sheetData>
      <sheetData sheetId="5656">
        <row r="1">
          <cell r="A1" t="str">
            <v>GIÁ TRỊ PHỤ LỤC 13 - HĐ 37/2018/HĐ/OIC-SEAREE ký ngày 07/02/2018</v>
          </cell>
        </row>
      </sheetData>
      <sheetData sheetId="5657">
        <row r="1">
          <cell r="A1" t="str">
            <v>GIÁ TRỊ PHỤ LỤC 13 - HĐ 37/2018/HĐ/OIC-SEAREE ký ngày 07/02/2018</v>
          </cell>
        </row>
      </sheetData>
      <sheetData sheetId="5658">
        <row r="1">
          <cell r="A1" t="str">
            <v>GIÁ TRỊ PHỤ LỤC 13 - HĐ 37/2018/HĐ/OIC-SEAREE ký ngày 07/02/2018</v>
          </cell>
        </row>
      </sheetData>
      <sheetData sheetId="5659">
        <row r="1">
          <cell r="A1" t="str">
            <v>GIÁ TRỊ PHỤ LỤC 13 - HĐ 37/2018/HĐ/OIC-SEAREE ký ngày 07/02/2018</v>
          </cell>
        </row>
      </sheetData>
      <sheetData sheetId="5660"/>
      <sheetData sheetId="5661"/>
      <sheetData sheetId="5662"/>
      <sheetData sheetId="5663"/>
      <sheetData sheetId="5664"/>
      <sheetData sheetId="5665">
        <row r="1">
          <cell r="A1" t="str">
            <v>Linksshape LTD</v>
          </cell>
        </row>
      </sheetData>
      <sheetData sheetId="5666"/>
      <sheetData sheetId="5667">
        <row r="1">
          <cell r="A1" t="str">
            <v>Linksshape LTD</v>
          </cell>
        </row>
      </sheetData>
      <sheetData sheetId="5668"/>
      <sheetData sheetId="5669"/>
      <sheetData sheetId="5670"/>
      <sheetData sheetId="5671"/>
      <sheetData sheetId="5672">
        <row r="1">
          <cell r="A1" t="str">
            <v>Linksshape LTD</v>
          </cell>
        </row>
      </sheetData>
      <sheetData sheetId="5673">
        <row r="1">
          <cell r="A1" t="str">
            <v>GIÁ TRỊ PHỤ LỤC 13 - HĐ 37/2018/HĐ/OIC-SEAREE ký ngày 07/02/2018</v>
          </cell>
        </row>
      </sheetData>
      <sheetData sheetId="5674">
        <row r="1">
          <cell r="A1" t="str">
            <v>GIÁ TRỊ PHỤ LỤC 13 - HĐ 37/2018/HĐ/OIC-SEAREE ký ngày 07/02/2018</v>
          </cell>
        </row>
      </sheetData>
      <sheetData sheetId="5675">
        <row r="1">
          <cell r="A1" t="str">
            <v>GIÁ TRỊ PHỤ LỤC 13 - HĐ 37/2018/HĐ/OIC-SEAREE ký ngày 07/02/2018</v>
          </cell>
        </row>
      </sheetData>
      <sheetData sheetId="5676"/>
      <sheetData sheetId="5677">
        <row r="1">
          <cell r="A1" t="str">
            <v>Linksshape LTD</v>
          </cell>
        </row>
      </sheetData>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row r="1">
          <cell r="A1" t="str">
            <v>GIÁ TRỊ PHỤ LỤC 13 - HĐ 37/2018/HĐ/OIC-SEAREE ký ngày 07/02/2018</v>
          </cell>
        </row>
      </sheetData>
      <sheetData sheetId="6310">
        <row r="1">
          <cell r="A1" t="str">
            <v>GIÁ TRỊ PHỤ LỤC 13 - HĐ 37/2018/HĐ/OIC-SEAREE ký ngày 07/02/2018</v>
          </cell>
        </row>
      </sheetData>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ow r="1">
          <cell r="A1" t="str">
            <v>GIÁ TRỊ PHỤ LỤC 13 - HĐ 37/2018/HĐ/OIC-SEAREE ký ngày 07/02/2018</v>
          </cell>
        </row>
      </sheetData>
      <sheetData sheetId="6363">
        <row r="1">
          <cell r="A1" t="str">
            <v>GIÁ TRỊ PHỤ LỤC 13 - HĐ 37/2018/HĐ/OIC-SEAREE ký ngày 07/02/2018</v>
          </cell>
        </row>
      </sheetData>
      <sheetData sheetId="6364">
        <row r="1">
          <cell r="A1" t="str">
            <v>GIÁ TRỊ PHỤ LỤC 13 - HĐ 37/2018/HĐ/OIC-SEAREE ký ngày 07/02/2018</v>
          </cell>
        </row>
      </sheetData>
      <sheetData sheetId="6365">
        <row r="1">
          <cell r="A1" t="str">
            <v>GIÁ TRỊ PHỤ LỤC 13 - HĐ 37/2018/HĐ/OIC-SEAREE ký ngày 07/02/2018</v>
          </cell>
        </row>
      </sheetData>
      <sheetData sheetId="6366">
        <row r="1">
          <cell r="A1" t="str">
            <v>Linksshape LTD</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row r="1">
          <cell r="A1" t="str">
            <v>DỰ ÁN:  KHU NHÀ Ở DIỆN TÍCH 4,2777 HA PHƯỜNG THẠNH MỸ LỢI, QUẬN 2 (VICTORIA VILLAGE)</v>
          </cell>
        </row>
      </sheetData>
      <sheetData sheetId="6393"/>
      <sheetData sheetId="6394">
        <row r="1">
          <cell r="A1" t="str">
            <v>DỰ ÁN:  KHU NHÀ Ở DIỆN TÍCH 4,2777 HA PHƯỜNG THẠNH MỸ LỢI, QUẬN 2 (VICTORIA VILLAGE)</v>
          </cell>
        </row>
      </sheetData>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ow r="1">
          <cell r="A1" t="str">
            <v>DỰ ÁN:  KHU NHÀ Ở DIỆN TÍCH 4,2777 HA PHƯỜNG THẠNH MỸ LỢI, QUẬN 2 (VICTORIA VILLAGE)</v>
          </cell>
        </row>
      </sheetData>
      <sheetData sheetId="6433">
        <row r="1">
          <cell r="A1" t="str">
            <v>DỰ ÁN:  KHU NHÀ Ở DIỆN TÍCH 4,2777 HA PHƯỜNG THẠNH MỸ LỢI, QUẬN 2 (VICTORIA VILLAGE)</v>
          </cell>
        </row>
      </sheetData>
      <sheetData sheetId="6434"/>
      <sheetData sheetId="6435">
        <row r="1">
          <cell r="A1" t="str">
            <v>DỰ ÁN:  KHU NHÀ Ở DIỆN TÍCH 4,2777 HA PHƯỜNG THẠNH MỸ LỢI, QUẬN 2 (VICTORIA VILLAGE)</v>
          </cell>
        </row>
      </sheetData>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ow r="1">
          <cell r="A1" t="str">
            <v>GIÁ TRỊ PHỤ LỤC 13 - HĐ 37/2018/HĐ/OIC-SEAREE ký ngày 07/02/2018</v>
          </cell>
        </row>
      </sheetData>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sheetData sheetId="6474"/>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refreshError="1"/>
      <sheetData sheetId="7737" refreshError="1"/>
      <sheetData sheetId="7738" refreshError="1"/>
      <sheetData sheetId="7739" refreshError="1"/>
      <sheetData sheetId="7740"/>
      <sheetData sheetId="7741"/>
      <sheetData sheetId="7742"/>
      <sheetData sheetId="7743"/>
      <sheetData sheetId="7744" refreshError="1"/>
      <sheetData sheetId="7745" refreshError="1"/>
      <sheetData sheetId="7746" refreshError="1"/>
      <sheetData sheetId="7747" refreshError="1"/>
      <sheetData sheetId="7748"/>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청도운문지구사업비원가계산서"/>
      <sheetName val="실행철강하도"/>
      <sheetName val="내역"/>
      <sheetName val="tggwan(mac)"/>
      <sheetName val="unitpric"/>
      <sheetName val="기준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put"/>
      <sheetName val="1.2.제원"/>
      <sheetName val="3.하중계산"/>
      <sheetName val="4.1.안정검토"/>
      <sheetName val="4.2.안정검토"/>
      <sheetName val="5.1.단면력"/>
      <sheetName val="5.4.하중조합"/>
      <sheetName val="5.5.스프링"/>
      <sheetName val="7.부재검토"/>
      <sheetName val="6.단면력도"/>
      <sheetName val="8.1.기초검토용 부재력(1)"/>
      <sheetName val="8.2.기초검토용부재력(2)"/>
      <sheetName val="8.3.기초단면력(파일)입"/>
      <sheetName val="8.4.SD30 (2)"/>
      <sheetName val="9.SHOE"/>
      <sheetName val="10.낙교방지"/>
      <sheetName val="횡방향구속"/>
    </sheetNames>
    <sheetDataSet>
      <sheetData sheetId="0" refreshError="1"/>
      <sheetData sheetId="1" refreshError="1">
        <row r="1">
          <cell r="P1">
            <v>3000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집계"/>
      <sheetName val="철근집계"/>
      <sheetName val="SLAB"/>
      <sheetName val="방호벽"/>
      <sheetName val="삽도"/>
      <sheetName val="일반수량집계"/>
      <sheetName val="교각철근집계표"/>
      <sheetName val="토공집계표"/>
      <sheetName val="PIER1"/>
      <sheetName val="PIER2"/>
      <sheetName val="Sheet1"/>
    </sheet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공사"/>
      <sheetName val="예산서"/>
      <sheetName val="2.대외공문"/>
      <sheetName val="Sheet1"/>
      <sheetName val="플랜트 설치"/>
      <sheetName val="95년12월말"/>
      <sheetName val="XL4Poppy"/>
      <sheetName val="정부노임단가"/>
      <sheetName val="96.12"/>
      <sheetName val="인테리어업체 적용기준"/>
      <sheetName val="영업소실적"/>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비중 (2)"/>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원형1호맨홀토공수량"/>
      <sheetName val="3.하중산정4.지지력"/>
      <sheetName val="연결관산출조서"/>
      <sheetName val="DATE"/>
      <sheetName val="Sheet1"/>
      <sheetName val="6PILE  (돌출)"/>
      <sheetName val="ABUT수량-A1"/>
      <sheetName val="날개벽"/>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JUCK"/>
      <sheetName val="일반공사"/>
      <sheetName val="차액보증"/>
      <sheetName val="Macro2"/>
      <sheetName val="#REF"/>
      <sheetName val="밸브설치"/>
      <sheetName val="현장관리비 산출내역"/>
      <sheetName val="구조물철거타공정이월"/>
      <sheetName val="J直材4"/>
      <sheetName val="토목내역"/>
      <sheetName val="수량산출"/>
      <sheetName val="N賃率-職"/>
      <sheetName val="model master"/>
      <sheetName val="table"/>
      <sheetName val="제-노임"/>
      <sheetName val="중기사용료"/>
      <sheetName val="신청서"/>
      <sheetName val="건축집계"/>
      <sheetName val="소상 &quot;1&quot;"/>
      <sheetName val="장비명"/>
      <sheetName val="와동25-3(변경)"/>
      <sheetName val="Sheet1"/>
      <sheetName val="약품공급2"/>
      <sheetName val="수안보-MBR1"/>
      <sheetName val="공사비집계"/>
      <sheetName val="6PILE  (돌출)"/>
      <sheetName val="우각부보강"/>
      <sheetName val="DATA"/>
      <sheetName val="우배수"/>
      <sheetName val="계산식"/>
      <sheetName val="Sheet2"/>
      <sheetName val="투찰"/>
      <sheetName val="Macro(차단기)"/>
      <sheetName val="준검 내역서"/>
      <sheetName val="설명"/>
      <sheetName val="매입세율"/>
      <sheetName val="공사개요"/>
      <sheetName val="MOTOR"/>
      <sheetName val="Y-WORK"/>
      <sheetName val="ABUT수량-A1"/>
      <sheetName val="부하(성남)"/>
      <sheetName val="Pjny"/>
      <sheetName val="원형1호맨홀토공수량"/>
      <sheetName val="98수문일위"/>
      <sheetName val="기초자료입력"/>
      <sheetName val="01"/>
      <sheetName val="WORK"/>
      <sheetName val="관접합및부설"/>
      <sheetName val="단가"/>
      <sheetName val="cable-data"/>
      <sheetName val="BACK DATA"/>
      <sheetName val="c_balju"/>
      <sheetName val="외천교"/>
      <sheetName val="금액내역서"/>
      <sheetName val="Sheet3"/>
      <sheetName val="P-산#1-1(WOWA1)"/>
      <sheetName val="Factor"/>
      <sheetName val="갑지(추정)"/>
      <sheetName val="HRSG SMALL07220"/>
      <sheetName val="costing_CV"/>
      <sheetName val="내역서"/>
      <sheetName val="기기리스트"/>
      <sheetName val="집계표"/>
      <sheetName val="Graph (LGEN)"/>
      <sheetName val="out_prog"/>
      <sheetName val="선적schedule (2)"/>
      <sheetName val="타공종이기"/>
      <sheetName val="BID"/>
      <sheetName val="간접비"/>
      <sheetName val="동해title"/>
      <sheetName val="DATA1"/>
      <sheetName val="DATE"/>
      <sheetName val="다이꾸"/>
      <sheetName val="S0"/>
      <sheetName val="물량표"/>
      <sheetName val="데이타"/>
      <sheetName val="CTEMCOST"/>
      <sheetName val="Total"/>
      <sheetName val="자압"/>
      <sheetName val="ⴭⴭⴭⴭ"/>
      <sheetName val="COPING"/>
      <sheetName val="전차선로 물량표"/>
      <sheetName val="노임이"/>
      <sheetName val="입찰안"/>
      <sheetName val="001"/>
      <sheetName val="Sheet1 (2)"/>
      <sheetName val="바닥판(1)"/>
      <sheetName val="3련 BOX"/>
      <sheetName val="woo(mac)"/>
      <sheetName val="제출내역 (2)"/>
      <sheetName val="3.하중산정4.지지력"/>
      <sheetName val="BQ"/>
      <sheetName val="쌍송교"/>
      <sheetName val="예정(3)"/>
      <sheetName val="직노"/>
      <sheetName val="1.설계조건"/>
      <sheetName val="정부노임단가"/>
      <sheetName val="48일위(기존)"/>
      <sheetName val="시설일위"/>
      <sheetName val="기초일위"/>
      <sheetName val="조명일위"/>
      <sheetName val="CONCRETE"/>
      <sheetName val="Customer Databas"/>
      <sheetName val="FANDBS"/>
      <sheetName val="GRDATA"/>
      <sheetName val="SHAFTDBSE"/>
      <sheetName val="TEL"/>
      <sheetName val="STORAGE"/>
      <sheetName val="설계"/>
      <sheetName val="충주"/>
      <sheetName val="부하LOAD"/>
      <sheetName val="COVER"/>
      <sheetName val="Cost bd-&quot;A&quot;"/>
      <sheetName val="실행(ALT1)"/>
      <sheetName val="MEXICO-C"/>
      <sheetName val="잡철물"/>
      <sheetName val="ROOF(ALKALI)"/>
      <sheetName val="CAPVC"/>
      <sheetName val="노원열병합  건축공사기성내역서"/>
      <sheetName val="AHU집계"/>
      <sheetName val="공조기휀"/>
      <sheetName val="공조기"/>
      <sheetName val="archi(본사)"/>
      <sheetName val="표지"/>
      <sheetName val="현금"/>
      <sheetName val="예산변경사항"/>
      <sheetName val="EQT-ESTN"/>
      <sheetName val="D-623D"/>
      <sheetName val="Macro1"/>
      <sheetName val="을"/>
      <sheetName val="집수정(600-700)"/>
      <sheetName val="관람석제출"/>
      <sheetName val="기초공"/>
      <sheetName val="기둥(원형)"/>
      <sheetName val=" 견적서"/>
      <sheetName val="계수시트"/>
      <sheetName val="원가계산서"/>
      <sheetName val="매입세"/>
      <sheetName val="2.대외공문"/>
      <sheetName val="조도계산서 (도서)"/>
      <sheetName val="1공구(을)"/>
      <sheetName val="SG"/>
      <sheetName val="배수내역"/>
      <sheetName val="X17-TOTAL"/>
      <sheetName val="일위대가"/>
      <sheetName val="실행대비"/>
      <sheetName val="cost"/>
      <sheetName val="남양시작동자105노65기1.3화1.2"/>
      <sheetName val="96수출"/>
      <sheetName val="도면자료제출일정"/>
      <sheetName val="95WBS"/>
      <sheetName val="YOEMAGUM"/>
      <sheetName val="단면치수"/>
      <sheetName val="Site Expenses"/>
      <sheetName val="CT "/>
      <sheetName val="8.자재비"/>
      <sheetName val="내역"/>
      <sheetName val="견적조건"/>
      <sheetName val="조명시설"/>
      <sheetName val="부하계산서"/>
      <sheetName val="간접"/>
      <sheetName val="PAINT"/>
      <sheetName val="Sheet22"/>
      <sheetName val="5_BANG I"/>
      <sheetName val="Re-bar"/>
      <sheetName val="총괄"/>
      <sheetName val="내역1"/>
      <sheetName val="노무비"/>
      <sheetName val="실행간접비용"/>
      <sheetName val="2000전체분"/>
      <sheetName val="청천내"/>
      <sheetName val="2000년1차"/>
      <sheetName val="잡철단가대비"/>
      <sheetName val="DTCT"/>
      <sheetName val="CAL"/>
      <sheetName val="Quantity"/>
      <sheetName val="SUMMARY"/>
      <sheetName val="연부97-1"/>
      <sheetName val="직재"/>
      <sheetName val="재집"/>
      <sheetName val="TB(BS)"/>
      <sheetName val="TB(PL)"/>
      <sheetName val="orignal"/>
      <sheetName val="Hrg.Sat"/>
      <sheetName val="원남울진낙찰내역(99_4_13_부산청)"/>
      <sheetName val="5_BANG_I"/>
      <sheetName val="소상_&quot;1&quot;"/>
      <sheetName val="6PILE__(돌출)"/>
      <sheetName val="BACK_DATA"/>
      <sheetName val="현장관리비_산출내역"/>
      <sheetName val="단"/>
      <sheetName val="노임"/>
      <sheetName val="상 부"/>
      <sheetName val="견적서"/>
      <sheetName val="wall"/>
      <sheetName val="6호기"/>
      <sheetName val="1을"/>
      <sheetName val="DESIGN CRETERIA"/>
      <sheetName val="인부신상자료"/>
      <sheetName val="AILC004"/>
      <sheetName val="내역서1"/>
      <sheetName val="개산공사비"/>
      <sheetName val="ITEM"/>
      <sheetName val="노무비계"/>
      <sheetName val="준검_내역서"/>
      <sheetName val="HRSG_SMALL07220"/>
      <sheetName val="Graph_(LGEN)"/>
      <sheetName val="선적schedule_(2)"/>
      <sheetName val="전차선로_물량표"/>
      <sheetName val="말뚝물량"/>
      <sheetName val="날개벽"/>
      <sheetName val="Base_Data"/>
      <sheetName val="왕십리방향"/>
      <sheetName val="관기성공.내"/>
      <sheetName val="설 계"/>
      <sheetName val="당초"/>
      <sheetName val="물량산출근거"/>
      <sheetName val="kimre scrubber"/>
      <sheetName val="GRDBS"/>
      <sheetName val="분뇨"/>
      <sheetName val="네고율"/>
      <sheetName val="실행(표지,갑,을)"/>
      <sheetName val="한전납입금"/>
      <sheetName val="노임단가"/>
      <sheetName val="제수변수량"/>
      <sheetName val="교각계산"/>
      <sheetName val="인원01"/>
      <sheetName val="경상비"/>
      <sheetName val="내역서을지"/>
      <sheetName val="플랜트 설치"/>
      <sheetName val="TRE TABLE"/>
      <sheetName val="tggwan(mac)"/>
      <sheetName val="내역5"/>
      <sheetName val="입찰내역서"/>
      <sheetName val="경비2내역"/>
      <sheetName val="FAB별"/>
      <sheetName val="K"/>
      <sheetName val="GAEYO"/>
      <sheetName val="2공구산출내역"/>
      <sheetName val="배수내역 (2)"/>
      <sheetName val="EE-PROP"/>
      <sheetName val="음료실행"/>
      <sheetName val="PF_일반수량(35m)"/>
      <sheetName val="s"/>
      <sheetName val="CAT_5"/>
      <sheetName val="지진시"/>
      <sheetName val="변수값"/>
      <sheetName val="중기상차"/>
      <sheetName val="AS복구"/>
      <sheetName val="중기터파기"/>
      <sheetName val="5.모델링"/>
      <sheetName val="토공집계표"/>
      <sheetName val="품의서"/>
      <sheetName val="SRC-B3U2"/>
      <sheetName val="광주"/>
      <sheetName val="K2-02월"/>
      <sheetName val="산출근거"/>
      <sheetName val="소비자가"/>
      <sheetName val="가도공"/>
      <sheetName val="LG제품"/>
      <sheetName val="상부수량(1)"/>
      <sheetName val="대치판정"/>
      <sheetName val="자재단가비교표"/>
      <sheetName val="PIPE RACK(PR6)"/>
      <sheetName val="XREF"/>
      <sheetName val="AR-Con"/>
      <sheetName val="일일투입집계표"/>
      <sheetName val="투자-국내2"/>
      <sheetName val="스케즐"/>
      <sheetName val="GRACE"/>
      <sheetName val="토공총괄표"/>
      <sheetName val="지장물C"/>
      <sheetName val="BQ(실행)"/>
      <sheetName val="보수0831"/>
      <sheetName val="토공실행"/>
      <sheetName val="C3"/>
      <sheetName val="TIE-IN"/>
      <sheetName val="날개벽수량표"/>
      <sheetName val="입찰결과보고"/>
      <sheetName val="적정심사"/>
      <sheetName val="유림총괄"/>
      <sheetName val="여과지동"/>
      <sheetName val="기초자료"/>
      <sheetName val="부대내역"/>
      <sheetName val="BOL"/>
      <sheetName val="단가산출"/>
      <sheetName val="화재 탐지 설비"/>
      <sheetName val="손익차9월2"/>
      <sheetName val="총괄내역서"/>
      <sheetName val="자재단가"/>
      <sheetName val="지급자재"/>
      <sheetName val="Sheet5"/>
      <sheetName val="추가예산"/>
      <sheetName val=" 갑지"/>
      <sheetName val="변경증감내역서"/>
      <sheetName val="투자예산"/>
      <sheetName val="예산"/>
      <sheetName val="터파기및재료"/>
      <sheetName val="관급"/>
      <sheetName val="목차"/>
      <sheetName val="총괄표"/>
      <sheetName val="프랜트면허"/>
      <sheetName val="토목주소"/>
      <sheetName val="울산자금"/>
      <sheetName val="실행예산"/>
      <sheetName val="Macro(전동기)"/>
      <sheetName val="원가서"/>
      <sheetName val="철근량"/>
      <sheetName val="신대방33(적용)"/>
      <sheetName val="기초계산(Pmax)"/>
      <sheetName val="배수공 주요자재 집계표"/>
      <sheetName val="코드표"/>
      <sheetName val="기초코드"/>
      <sheetName val="Module1"/>
      <sheetName val="철근집계표"/>
      <sheetName val="설계명세서"/>
      <sheetName val="예산명세서"/>
      <sheetName val="자료입력"/>
      <sheetName val="도급"/>
      <sheetName val="시화점실행"/>
      <sheetName val="금융비용"/>
      <sheetName val="금호"/>
      <sheetName val="제잡비"/>
      <sheetName val="공통가설"/>
      <sheetName val="공정별계획(생산,발송)"/>
      <sheetName val="총괄집계표"/>
      <sheetName val="일위대가목차"/>
      <sheetName val="우수"/>
      <sheetName val="8.석축단위(H=1.5M)"/>
      <sheetName val="영업소실적"/>
      <sheetName val="데리네이타현황"/>
      <sheetName val="수주현황2월"/>
      <sheetName val="원도급"/>
      <sheetName val="하도급"/>
      <sheetName val="원하대비"/>
      <sheetName val="#REF!"/>
      <sheetName val="산출내역서집계표"/>
      <sheetName val="견적정보"/>
      <sheetName val="물가시세"/>
      <sheetName val="개요"/>
      <sheetName val="전기단가조사서"/>
      <sheetName val="기초작업"/>
      <sheetName val="설비"/>
      <sheetName val="변경품셈총괄"/>
      <sheetName val="인력터파기품"/>
      <sheetName val="터널조도"/>
      <sheetName val="하수급견적대비"/>
      <sheetName val="대림경상68억"/>
      <sheetName val="전체"/>
      <sheetName val="POOM_MOTO"/>
      <sheetName val="POOM_MOTO2"/>
      <sheetName val="1단계"/>
      <sheetName val="마산방향"/>
      <sheetName val="진주방향"/>
      <sheetName val="기성(1차) "/>
      <sheetName val="일위대가(가설)"/>
      <sheetName val="설계내역서"/>
      <sheetName val="마산월령동골조물량변경"/>
      <sheetName val="2.건축"/>
      <sheetName val="현황산출서"/>
      <sheetName val="구의33고"/>
      <sheetName val="Sheet4"/>
      <sheetName val="인사자료총집계"/>
      <sheetName val="공비대비"/>
      <sheetName val="일위대가(1)"/>
      <sheetName val="전기공사"/>
      <sheetName val="공사"/>
      <sheetName val="SOS_PLC &amp; Panel"/>
      <sheetName val="기본단가표"/>
      <sheetName val="DANGA"/>
      <sheetName val="공통(20-91)"/>
      <sheetName val="A01"/>
      <sheetName val="A11"/>
      <sheetName val="A16"/>
      <sheetName val="A02"/>
      <sheetName val="A03"/>
      <sheetName val="A04"/>
      <sheetName val="A05"/>
      <sheetName val="A06"/>
      <sheetName val="A07"/>
      <sheetName val="A08a"/>
      <sheetName val="A08b"/>
      <sheetName val="증감대비"/>
      <sheetName val="RFP002"/>
      <sheetName val="Stem Footing"/>
      <sheetName val="Piping Design Data"/>
      <sheetName val="코딩 (2)"/>
      <sheetName val="자금청구"/>
      <sheetName val="콘크리트타설집계표"/>
      <sheetName val="단가표"/>
      <sheetName val="예총"/>
      <sheetName val="Input"/>
      <sheetName val="IBASE"/>
      <sheetName val="PROJECT BRIEF"/>
      <sheetName val="용수간선"/>
      <sheetName val="A-LINE"/>
      <sheetName val="BSD (2)"/>
      <sheetName val="cp1"/>
      <sheetName val="정보"/>
      <sheetName val="SP-B1"/>
      <sheetName val="간접(90)"/>
      <sheetName val="남양내역"/>
      <sheetName val="일위_파일"/>
      <sheetName val="5.전사투자계획종함안"/>
      <sheetName val="단양 00 아파트-세부내역"/>
      <sheetName val="선정요령"/>
      <sheetName val="Sheet6"/>
      <sheetName val="관경별우수관집계"/>
      <sheetName val="차수"/>
      <sheetName val="예산조서"/>
      <sheetName val="입찰품의서"/>
      <sheetName val="감액총괄표"/>
      <sheetName val="HARSAT"/>
      <sheetName val="전체공내역서"/>
      <sheetName val="기초단가"/>
      <sheetName val="BASE DATA1"/>
      <sheetName val="안양동교 1안"/>
      <sheetName val="선급금신청서"/>
      <sheetName val="평당자료"/>
      <sheetName val="00상노임"/>
      <sheetName val="기계경비"/>
      <sheetName val="본사인상전"/>
      <sheetName val="영동(D)"/>
      <sheetName val="갱폼수직망"/>
      <sheetName val="시설물 설치표"/>
      <sheetName val="JUCKEYK"/>
      <sheetName val="PROJECT BRIEF(EX.NEW)"/>
      <sheetName val="건축공사집계"/>
      <sheetName val="본실행경비"/>
      <sheetName val="Baby일위대가"/>
      <sheetName val="대가표(품셈)"/>
      <sheetName val="중동상가"/>
      <sheetName val="SCH"/>
      <sheetName val="내역서단가산출용"/>
      <sheetName val="연습장소"/>
      <sheetName val="8_석축단위(H=1_5M)"/>
      <sheetName val="플랜트_설치"/>
      <sheetName val="기성(1차)_"/>
      <sheetName val="2_건축"/>
      <sheetName val="SOS_PLC_&amp;_Panel"/>
      <sheetName val="98지급계획"/>
      <sheetName val="단중"/>
      <sheetName val="목록"/>
      <sheetName val="RE9604"/>
      <sheetName val="도급양식"/>
      <sheetName val="할증 "/>
      <sheetName val="G.R300경비"/>
      <sheetName val="신설개소별 총집계표(동해-배전)"/>
      <sheetName val="안평역사 총집계"/>
      <sheetName val="냉천부속동"/>
      <sheetName val="돈암사업"/>
      <sheetName val="전기실-1"/>
      <sheetName val="MATRLDATA"/>
      <sheetName val="1,2공구원가계산서"/>
      <sheetName val="1공구산출내역서"/>
      <sheetName val="일위대가표"/>
      <sheetName val="산근"/>
      <sheetName val="실행"/>
      <sheetName val="울산자동제어"/>
      <sheetName val="APT"/>
      <sheetName val="교통대책내역"/>
      <sheetName val="입력"/>
      <sheetName val="화설내"/>
      <sheetName val="아파트-가설"/>
      <sheetName val="소방사항"/>
      <sheetName val="비교1"/>
      <sheetName val="내역서 (2)"/>
      <sheetName val="45,46"/>
      <sheetName val="3월"/>
      <sheetName val="시운전연료"/>
      <sheetName val="골조시행"/>
      <sheetName val="신우"/>
      <sheetName val="증감내역서"/>
      <sheetName val="C-노임단가"/>
      <sheetName val="식재가격"/>
      <sheetName val="식재총괄"/>
      <sheetName val="코드"/>
      <sheetName val="보안등"/>
      <sheetName val="본부장"/>
      <sheetName val="EACT10"/>
      <sheetName val="3BL공동구 수량"/>
      <sheetName val="가로등내역서"/>
      <sheetName val="화전내"/>
      <sheetName val="대비"/>
      <sheetName val="자재"/>
      <sheetName val="물가기준년"/>
      <sheetName val="장비기준"/>
      <sheetName val="내역(중앙)"/>
      <sheetName val="내역(창신)"/>
      <sheetName val="실행내역서 "/>
      <sheetName val="기계내역"/>
      <sheetName val="포천송우교회_CheckList"/>
      <sheetName val="MOKDONG(1)"/>
      <sheetName val="일위목록"/>
      <sheetName val="수정금지"/>
      <sheetName val="갑지"/>
      <sheetName val="학생내역"/>
      <sheetName val="기안"/>
      <sheetName val="배관길이"/>
      <sheetName val="자재단가표"/>
      <sheetName val="신공"/>
      <sheetName val="본공사"/>
      <sheetName val="견적을지"/>
      <sheetName val="확산동"/>
      <sheetName val="1차 내역서"/>
      <sheetName val="70%"/>
      <sheetName val="건축(을)"/>
      <sheetName val="실행내역"/>
      <sheetName val="현장별"/>
      <sheetName val="_갑지"/>
      <sheetName val="9-1차이내역"/>
      <sheetName val="C10집계2"/>
      <sheetName val="9GNG운반"/>
      <sheetName val="4 LINE"/>
      <sheetName val="7 th"/>
      <sheetName val="내역(전체)"/>
      <sheetName val="개인별 순위표"/>
      <sheetName val="그림"/>
      <sheetName val="원남울진낙찰내역(99.4.13%20부산청).xls"/>
      <sheetName val="%EC%9B%90%EB%82%A8%EC%9A%B8%EC%"/>
      <sheetName val="공사비증감"/>
      <sheetName val="CAUDIT"/>
      <sheetName val="원본(갑지)"/>
      <sheetName val="세부추진"/>
      <sheetName val="상용보강"/>
      <sheetName val="부대공Ⅱ"/>
      <sheetName val="sh1"/>
      <sheetName val="신고조서"/>
      <sheetName val="환율change"/>
      <sheetName val="옥외외등집계표"/>
      <sheetName val="참조자료"/>
      <sheetName val="123"/>
      <sheetName val="광통신 견적내역서1"/>
      <sheetName val="일위대가표(DEEP)"/>
      <sheetName val="국산화"/>
      <sheetName val="물량 및 할증 적용 내역서(기계 배관)"/>
      <sheetName val="4 &amp; 10-inch, CO2 Combo &amp; Sweep"/>
      <sheetName val="근거 자료"/>
      <sheetName val="설계조건"/>
      <sheetName val="유형분류"/>
      <sheetName val="A-4"/>
      <sheetName val="맨홀수량"/>
      <sheetName val="시스템구분"/>
      <sheetName val="IT-BAT"/>
      <sheetName val="Xunit (단위환산)"/>
      <sheetName val="소야공정계획표"/>
      <sheetName val="합의서"/>
      <sheetName val="1-Master"/>
      <sheetName val="현지판매"/>
      <sheetName val="옥외배관기본공량"/>
      <sheetName val="품의서(TL)"/>
      <sheetName val="기계경비일람"/>
      <sheetName val="전기"/>
      <sheetName val="ESTI."/>
      <sheetName val="DI-ESTI"/>
      <sheetName val="토목"/>
      <sheetName val="125x125"/>
      <sheetName val="단가비교"/>
      <sheetName val="INSTR"/>
      <sheetName val="공량산출서"/>
      <sheetName val="용량계산"/>
      <sheetName val="물량 및 할증 적용 내역서"/>
      <sheetName val="1-1-2.고순도용접"/>
      <sheetName val="1-4CHEM"/>
      <sheetName val="1-5"/>
      <sheetName val="Upgrades pricing"/>
      <sheetName val="__MAIN"/>
      <sheetName val="CALCULATION"/>
      <sheetName val="장비당단가 (1)"/>
      <sheetName val="Summary Sheets"/>
      <sheetName val="수리결과"/>
      <sheetName val="파이프류"/>
      <sheetName val="DATA LISTS"/>
      <sheetName val="대"/>
      <sheetName val="옹벽"/>
      <sheetName val="지주설치제원"/>
      <sheetName val="빌딩 안내"/>
      <sheetName val="계정"/>
      <sheetName val="덕전리"/>
      <sheetName val="(A)내역서"/>
      <sheetName val="총괄-1"/>
      <sheetName val="일반부표"/>
      <sheetName val="시멘트"/>
      <sheetName val="내역표지"/>
      <sheetName val="식재인부"/>
      <sheetName val="설계가"/>
      <sheetName val="T형( 파일기초) 공현1교"/>
      <sheetName val="입고장부 (4)"/>
      <sheetName val="대공종"/>
      <sheetName val="Dulieu"/>
      <sheetName val="8.식재일위"/>
      <sheetName val="B시설가격"/>
      <sheetName val="조경"/>
      <sheetName val="물량"/>
      <sheetName val="집계"/>
      <sheetName val="인건비"/>
      <sheetName val="설-원가"/>
      <sheetName val="원가"/>
      <sheetName val="가계부"/>
      <sheetName val="제품목록"/>
      <sheetName val="매입매출관리"/>
      <sheetName val="견적산출"/>
      <sheetName val="수량집계"/>
      <sheetName val="배수설비"/>
      <sheetName val="빗물받이(910-510-410)"/>
      <sheetName val="TABLE DB"/>
      <sheetName val="쌍용 data base"/>
      <sheetName val="I一般比"/>
      <sheetName val="문학간접"/>
      <sheetName val="월별수입"/>
      <sheetName val="손익분석"/>
      <sheetName val="제경비"/>
      <sheetName val="장비단가"/>
      <sheetName val="신천3호용수로"/>
      <sheetName val="포장(수량)-관로부"/>
      <sheetName val="DHEQSUPT"/>
      <sheetName val="형강단중집계"/>
      <sheetName val="전체내역 (2)"/>
      <sheetName val="견적 집계"/>
      <sheetName val="변전실재분리"/>
      <sheetName val="견적대비표"/>
      <sheetName val="1"/>
      <sheetName val="원남울진낙찰내역(99_4_13_부산청)1"/>
      <sheetName val="5_BANG_I1"/>
      <sheetName val="소상_&quot;1&quot;1"/>
      <sheetName val="6PILE__(돌출)1"/>
      <sheetName val="BACK_DATA1"/>
      <sheetName val="현장관리비_산출내역1"/>
      <sheetName val="Hrg_Sat"/>
      <sheetName val="Cost_bd-&quot;A&quot;"/>
      <sheetName val="Customer_Databas"/>
      <sheetName val="3_하중산정4_지지력"/>
      <sheetName val="제출내역_(2)"/>
      <sheetName val="노원열병합__건축공사기성내역서"/>
      <sheetName val="Sheet1_(2)"/>
      <sheetName val="3련_BOX"/>
      <sheetName val="_견적서"/>
      <sheetName val="화재_탐지_설비"/>
      <sheetName val="_갑지1"/>
      <sheetName val="배수공_주요자재_집계표"/>
      <sheetName val="kimre_scrubber"/>
      <sheetName val="8_석축단위(H=1_5M)1"/>
      <sheetName val="플랜트_설치1"/>
      <sheetName val="기성(1차)_1"/>
      <sheetName val="2_건축1"/>
      <sheetName val="SOS_PLC_&amp;_Panel1"/>
      <sheetName val="Stem_Footing"/>
      <sheetName val="Piping_Design_Data"/>
      <sheetName val="코딩_(2)"/>
      <sheetName val="PROJECT_BRIEF"/>
      <sheetName val="BSD_(2)"/>
      <sheetName val="5_전사투자계획종함안"/>
      <sheetName val="단양_00_아파트-세부내역"/>
      <sheetName val="BASE_DATA1"/>
      <sheetName val="안양동교_1안"/>
      <sheetName val="시설물_설치표"/>
      <sheetName val="PROJECT_BRIEF(EX_NEW)"/>
      <sheetName val="할증_"/>
      <sheetName val="G_R300경비"/>
      <sheetName val="신설개소별_총집계표(동해-배전)"/>
      <sheetName val="안평역사_총집계"/>
      <sheetName val="내역서_(2)"/>
      <sheetName val="3BL공동구_수량"/>
      <sheetName val="실행내역서_"/>
      <sheetName val="2_대외공문"/>
      <sheetName val="1차_내역서"/>
      <sheetName val="4_LINE"/>
      <sheetName val="7_th"/>
      <sheetName val="개인별_순위표"/>
      <sheetName val="원남울진낙찰내역(99_4_13%20부산청)_xls"/>
      <sheetName val="광통신_견적내역서1"/>
      <sheetName val="물량_및_할증_적용_내역서(기계_배관)"/>
      <sheetName val="Site_Expenses"/>
      <sheetName val="4_&amp;_10-inch,_CO2_Combo_&amp;_Sweep"/>
      <sheetName val="근거_자료"/>
      <sheetName val="Xunit_(단위환산)"/>
      <sheetName val="ESTI_"/>
      <sheetName val="1_설계조건"/>
      <sheetName val="12CGOU"/>
      <sheetName val="Chiết tính"/>
      <sheetName val="CHITIET VL-NCHT1 (2)"/>
      <sheetName val="침하계"/>
      <sheetName val="고객사 관리 코드"/>
      <sheetName val="B.O.M"/>
      <sheetName val="신공항A-9(원가수정)"/>
      <sheetName val="하조서"/>
      <sheetName val="토공사"/>
      <sheetName val="전라자금"/>
      <sheetName val="예산입력(전)"/>
      <sheetName val="단가 (2)"/>
      <sheetName val="유림골조"/>
      <sheetName val="piping"/>
      <sheetName val="주요량(96)"/>
      <sheetName val="울산시산표"/>
      <sheetName val="예산서"/>
      <sheetName val="A"/>
      <sheetName val="대구실행"/>
      <sheetName val="주관사업"/>
      <sheetName val="맨홀수량산출"/>
      <sheetName val="BizEditor"/>
      <sheetName val="3)불합리"/>
      <sheetName val="pp1p"/>
      <sheetName val="pp3p_NC"/>
      <sheetName val="pp3p "/>
      <sheetName val="Q-7100-001"/>
      <sheetName val="설계산출표지"/>
      <sheetName val="원남울진낙찰내역(99_4_13_부산청)2"/>
      <sheetName val="5_BANG_I2"/>
      <sheetName val="소상_&quot;1&quot;2"/>
      <sheetName val="BACK_DATA2"/>
      <sheetName val="현장관리비_산출내역2"/>
      <sheetName val="6PILE__(돌출)2"/>
      <sheetName val="준검_내역서1"/>
      <sheetName val="Hrg_Sat1"/>
      <sheetName val="Customer_Databas1"/>
      <sheetName val="노원열병합__건축공사기성내역서1"/>
      <sheetName val="Cost_bd-&quot;A&quot;1"/>
      <sheetName val="Graph_(LGEN)1"/>
      <sheetName val="선적schedule_(2)1"/>
      <sheetName val="3_하중산정4_지지력1"/>
      <sheetName val="제출내역_(2)1"/>
      <sheetName val="HRSG_SMALL072201"/>
      <sheetName val="전차선로_물량표1"/>
      <sheetName val="Sheet1_(2)1"/>
      <sheetName val="3련_BOX1"/>
      <sheetName val="_견적서1"/>
      <sheetName val="화재_탐지_설비1"/>
      <sheetName val="_갑지2"/>
      <sheetName val="배수공_주요자재_집계표1"/>
      <sheetName val="kimre_scrubber1"/>
      <sheetName val="8_석축단위(H=1_5M)2"/>
      <sheetName val="플랜트_설치2"/>
      <sheetName val="기성(1차)_2"/>
      <sheetName val="2_건축2"/>
      <sheetName val="SOS_PLC_&amp;_Panel2"/>
      <sheetName val="Stem_Footing1"/>
      <sheetName val="Piping_Design_Data1"/>
      <sheetName val="코딩_(2)1"/>
      <sheetName val="PROJECT_BRIEF1"/>
      <sheetName val="BSD_(2)1"/>
      <sheetName val="5_전사투자계획종함안1"/>
      <sheetName val="단양_00_아파트-세부내역1"/>
      <sheetName val="BASE_DATA11"/>
      <sheetName val="안양동교_1안1"/>
      <sheetName val="시설물_설치표1"/>
      <sheetName val="PROJECT_BRIEF(EX_NEW)1"/>
      <sheetName val="할증_1"/>
      <sheetName val="G_R300경비1"/>
      <sheetName val="신설개소별_총집계표(동해-배전)1"/>
      <sheetName val="안평역사_총집계1"/>
      <sheetName val="내역서_(2)1"/>
      <sheetName val="3BL공동구_수량1"/>
      <sheetName val="실행내역서_1"/>
      <sheetName val="2_대외공문1"/>
      <sheetName val="1차_내역서1"/>
      <sheetName val="4_LINE1"/>
      <sheetName val="7_th1"/>
      <sheetName val="개인별_순위표1"/>
      <sheetName val="원남울진낙찰내역(99_4_13%20부산청)_xls1"/>
      <sheetName val="광통신_견적내역서11"/>
      <sheetName val="물량_및_할증_적용_내역서(기계_배관)1"/>
      <sheetName val="Site_Expenses1"/>
      <sheetName val="4_&amp;_10-inch,_CO2_Combo_&amp;_Sweep1"/>
      <sheetName val="근거_자료1"/>
      <sheetName val="Xunit_(단위환산)1"/>
      <sheetName val="ESTI_1"/>
      <sheetName val="1_설계조건1"/>
      <sheetName val="물량_및_할증_적용_내역서"/>
      <sheetName val="1-1-2_고순도용접"/>
      <sheetName val="Upgrades_pricing"/>
      <sheetName val="장비당단가_(1)"/>
      <sheetName val="Summary_Sheets"/>
      <sheetName val="배수내역_(2)"/>
      <sheetName val="DATA_LISTS"/>
      <sheetName val="빌딩_안내"/>
      <sheetName val="T형(_파일기초)_공현1교"/>
      <sheetName val="입고장부_(4)"/>
      <sheetName val="8_식재일위"/>
      <sheetName val="TABLE_DB"/>
      <sheetName val="쌍용_data_base"/>
      <sheetName val="전체내역_(2)"/>
      <sheetName val="견적_집계"/>
      <sheetName val="TRE_TABLE"/>
      <sheetName val="조도계산서_(도서)"/>
      <sheetName val="남양시작동자105노65기1_3화1_2"/>
      <sheetName val="CT_"/>
      <sheetName val="8_자재비"/>
      <sheetName val="Chiết_tính"/>
      <sheetName val="CHITIET_VL-NCHT1_(2)"/>
      <sheetName val="고객사_관리_코드"/>
      <sheetName val="pp3p_"/>
      <sheetName val="Sheet"/>
      <sheetName val="tifico"/>
      <sheetName val="SAP"/>
      <sheetName val="lokasari-el"/>
      <sheetName val="Bảng KL công tác chính"/>
      <sheetName val="CTG"/>
      <sheetName val="01. DATA"/>
      <sheetName val="03. TK THEP LANH TO"/>
      <sheetName val="UTSBSPC1"/>
      <sheetName val="DonGia chetao"/>
      <sheetName val="DonGia VatTuLK"/>
      <sheetName val="TONG HOP HOI NGHI"/>
      <sheetName val="02. VK, BT, HT"/>
      <sheetName val="03. TK THEP"/>
      <sheetName val="04. HOÀN THIỆN"/>
      <sheetName val="SEX"/>
      <sheetName val="Parem"/>
      <sheetName val="Currency"/>
      <sheetName val="Material HT"/>
      <sheetName val="Material KC"/>
      <sheetName val="gvl"/>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p"/>
      <sheetName val="TDTKP"/>
      <sheetName val="预算"/>
      <sheetName val="Buy vs. Lease Car"/>
      <sheetName val="Div26 - Elect"/>
      <sheetName val="BG"/>
      <sheetName val="HS"/>
      <sheetName val="구성비"/>
      <sheetName val="시험장S자로가로등공사"/>
      <sheetName val="명세서"/>
      <sheetName val="건축내역서"/>
      <sheetName val="CBL_OD"/>
      <sheetName val="주경기-오배수"/>
      <sheetName val="교대"/>
      <sheetName val="2월가격"/>
      <sheetName val="판계용접"/>
      <sheetName val="Segment"/>
      <sheetName val="UPVC"/>
      <sheetName val="FA설치명세"/>
      <sheetName val="NOMUBI"/>
      <sheetName val="sw1"/>
      <sheetName val="갑지1"/>
      <sheetName val="b_balju"/>
      <sheetName val="준공갑지"/>
      <sheetName val="건축공사실행"/>
      <sheetName val="카렌스센터계량기설치공사"/>
      <sheetName val="공사비"/>
      <sheetName val="잔수량(작성)"/>
      <sheetName val="건축공사"/>
      <sheetName val="7.경제성결과"/>
      <sheetName val="업체별기성내역"/>
      <sheetName val="단가 및 재료비"/>
      <sheetName val="단가산출2"/>
      <sheetName val="중기사용료산출근거"/>
      <sheetName val="단가산출1"/>
      <sheetName val="자재비"/>
      <sheetName val="PW3"/>
      <sheetName val="PW4"/>
      <sheetName val="SC1"/>
      <sheetName val="PE"/>
      <sheetName val="PM"/>
      <sheetName val="TR"/>
      <sheetName val="역공종"/>
      <sheetName val="연습"/>
      <sheetName val="내역서 "/>
      <sheetName val="현장관리비"/>
      <sheetName val="전 기"/>
      <sheetName val="관급자재"/>
      <sheetName val="정렬"/>
      <sheetName val="일반관리비"/>
      <sheetName val="costing_Press"/>
      <sheetName val="사급자재"/>
      <sheetName val="실행(1)"/>
      <sheetName val="B"/>
      <sheetName val="전신환매도율"/>
      <sheetName val="8)중점관리장비현황"/>
      <sheetName val="의정부문예회관변경내역"/>
      <sheetName val="공종별"/>
      <sheetName val="품셈"/>
      <sheetName val="유동표"/>
      <sheetName val="예산경비1차"/>
      <sheetName val="간접비계산"/>
      <sheetName val="단열-자재"/>
      <sheetName val="한강운반비"/>
      <sheetName val="역결합트래버스"/>
      <sheetName val="자재운반단가일람표"/>
      <sheetName val="관계주식"/>
      <sheetName val="BCK3672"/>
      <sheetName val="견적"/>
      <sheetName val="4층내역"/>
      <sheetName val="용량(1-2)"/>
      <sheetName val="조건"/>
      <sheetName val="옹벽수량집계표"/>
      <sheetName val="공통비(전체)"/>
      <sheetName val="자료(통합)"/>
      <sheetName val="서울대규장각(가시설흙막이)"/>
      <sheetName val="포장공"/>
      <sheetName val="LOAD-46"/>
      <sheetName val="중기"/>
      <sheetName val="경"/>
      <sheetName val="A공구"/>
      <sheetName val="관경결정"/>
      <sheetName val="교각1"/>
      <sheetName val="STBOX"/>
      <sheetName val="견적 업체 LIST"/>
      <sheetName val="건설실행"/>
      <sheetName val="라이닝보강"/>
      <sheetName val="현장별계약현황('98.10.31)"/>
      <sheetName val="준공변경요약서(4차1회)"/>
      <sheetName val="원가계산서 (전체변경)"/>
      <sheetName val="원가 (2)"/>
      <sheetName val="개소별수량산출"/>
      <sheetName val="을지"/>
      <sheetName val="원가계산 (2)"/>
      <sheetName val="설계기준"/>
      <sheetName val="대창(장성)"/>
      <sheetName val="견적의뢰"/>
      <sheetName val="총집계표"/>
      <sheetName val="수토공단위당"/>
      <sheetName val="실행내역(05. 1. 5.)"/>
      <sheetName val="실행단가철(ems코드적용)"/>
      <sheetName val="전기일위대가"/>
      <sheetName val="내역서(총)"/>
      <sheetName val="일반수량총괄집계"/>
      <sheetName val="낙찰표"/>
      <sheetName val="6공구(당초)"/>
      <sheetName val="3_2_집기비품교체주기"/>
      <sheetName val="소방"/>
      <sheetName val="설계예산서"/>
      <sheetName val="INDEX"/>
      <sheetName val="정산ISSUE(T)"/>
      <sheetName val="건축2"/>
      <sheetName val="내역서(ebs)"/>
      <sheetName val="조직"/>
      <sheetName val="기본사항"/>
      <sheetName val="견적내역"/>
      <sheetName val="건축원가"/>
      <sheetName val="납부서"/>
      <sheetName val="제출"/>
      <sheetName val="입찰내역"/>
      <sheetName val="대전-교대(A1-A2)"/>
      <sheetName val="4차원가계산서"/>
      <sheetName val="은행"/>
      <sheetName val="근로자자료입력"/>
      <sheetName val="참고자료"/>
      <sheetName val="을-ATYPE"/>
      <sheetName val="⑻동원인원산출서⑧"/>
      <sheetName val="결과조달"/>
      <sheetName val="원본"/>
      <sheetName val="각형맨홀"/>
      <sheetName val="시중노임"/>
      <sheetName val="단가조사서"/>
      <sheetName val="설명서 "/>
      <sheetName val="기본일위"/>
      <sheetName val="수목단가"/>
      <sheetName val="시설수량표"/>
      <sheetName val="부경대총괄내역서"/>
      <sheetName val="동구분"/>
      <sheetName val="간이연락"/>
      <sheetName val="제4장11"/>
      <sheetName val="부산제일극장"/>
      <sheetName val="개별직종노임단가(2005.1)"/>
      <sheetName val="8.PILE  (돌출)"/>
      <sheetName val="sand토적"/>
      <sheetName val="Ekog10"/>
      <sheetName val="추정설계"/>
      <sheetName val="일위(시설)"/>
      <sheetName val="변경비교-을"/>
      <sheetName val="배수공"/>
      <sheetName val="단중표"/>
      <sheetName val="집 계 표"/>
      <sheetName val="기계경비(시간당)"/>
      <sheetName val="내역서2안"/>
      <sheetName val="98NS-N"/>
      <sheetName val="1.수인터널"/>
      <sheetName val="퍼스트"/>
      <sheetName val="횡배수관토공수량"/>
      <sheetName val="0Title"/>
      <sheetName val="Sheet9"/>
      <sheetName val="단위중량표"/>
      <sheetName val="내역서변경성원"/>
      <sheetName val="위치조서"/>
      <sheetName val="품셈TABLE"/>
      <sheetName val="위치"/>
      <sheetName val="경비"/>
      <sheetName val="경율산정.XLS"/>
      <sheetName val="3F"/>
      <sheetName val="부문손익"/>
      <sheetName val="HERO01"/>
      <sheetName val="강북라우터"/>
      <sheetName val="시운전연료비"/>
      <sheetName val="제4절-1"/>
      <sheetName val="비교표"/>
      <sheetName val="99년원가"/>
      <sheetName val="DC-O-4-S(설명서)"/>
      <sheetName val="단가일람"/>
      <sheetName val="조경일람"/>
      <sheetName val="산출내역서"/>
      <sheetName val="감가상각"/>
      <sheetName val="4.전기"/>
      <sheetName val="5.동별횡주관경"/>
      <sheetName val="실_x0000_짠"/>
      <sheetName val="본문"/>
      <sheetName val="득점현황"/>
      <sheetName val="No.6-5토공부 ; Type1,2,3"/>
      <sheetName val="기흥하도용"/>
      <sheetName val="1.우편집중내역서"/>
      <sheetName val="물가자료"/>
      <sheetName val="총 원가계산"/>
      <sheetName val="첨부1"/>
      <sheetName val="1-1"/>
      <sheetName val="nai"/>
      <sheetName val="ilch"/>
      <sheetName val="지수"/>
      <sheetName val="DATA(VTL)"/>
      <sheetName val="Prelims"/>
      <sheetName val="Rate"/>
      <sheetName val="Standardwerte"/>
      <sheetName val="Scheme B Estimate "/>
      <sheetName val="ma-pt"/>
      <sheetName val="sanitary-ware tower3&amp;4"/>
      <sheetName val="VATTU"/>
      <sheetName val="2Piling"/>
      <sheetName val="입출재고현황 (2)"/>
      <sheetName val="改加胶玻璃、室外栏杆"/>
      <sheetName val="MAIN"/>
      <sheetName val="D_MUC"/>
      <sheetName val="BIDDING-SUM"/>
      <sheetName val="Section"/>
      <sheetName val="Settings"/>
      <sheetName val="Planning"/>
      <sheetName val="B-B"/>
      <sheetName val="detai cable..."/>
      <sheetName val="TH-Dien"/>
      <sheetName val="Area Cal"/>
      <sheetName val="MAIN GATE HOUSE"/>
      <sheetName val="LOC"/>
      <sheetName val="4641"/>
      <sheetName val="BoQ Coke"/>
      <sheetName val="TOSHIBA-Structure"/>
      <sheetName val="1.R18 BF"/>
      <sheetName val="G"/>
      <sheetName val="F-B"/>
      <sheetName val="H-J"/>
      <sheetName val="6.External works-R18"/>
      <sheetName val="NNgung"/>
      <sheetName val="00-Pipe Schedule for QS rev01"/>
      <sheetName val="Earthwork"/>
      <sheetName val="CHIẾT TÍNH ĐƠN GIÁ"/>
      <sheetName val="Price"/>
      <sheetName val="Huong dan"/>
      <sheetName val="Bảng mã VT"/>
      <sheetName val="chiettinh"/>
      <sheetName val="Define finishing"/>
      <sheetName val="Bang tinh hao hut thep"/>
      <sheetName val="CHITIET VL-NC-TT1p"/>
      <sheetName val="Breakdown"/>
      <sheetName val="XL4Poppy"/>
      <sheetName val="Gia VLNCMTC"/>
      <sheetName val="Don gia chi tiet"/>
      <sheetName val="BQ(E)"/>
      <sheetName val="TONGKE3p"/>
      <sheetName val="Rebar"/>
      <sheetName val="Dinh nghia"/>
      <sheetName val="PI"/>
      <sheetName val="물량내역서"/>
      <sheetName val="수목표준대가"/>
      <sheetName val="기초목"/>
      <sheetName val="database"/>
      <sheetName val="현장경비"/>
      <sheetName val="월별손익"/>
      <sheetName val="Material Schedule"/>
      <sheetName val="PhanTich"/>
      <sheetName val="DGG"/>
      <sheetName val="Chenh lech vat tu"/>
      <sheetName val="escon"/>
      <sheetName val="TH kinh phi"/>
      <sheetName val="KLDT DIEN"/>
      <sheetName val="Dinh muc CP KTCB khac"/>
      <sheetName val="Demolish 1"/>
      <sheetName val="G-EstFinValue"/>
      <sheetName val="D-TB"/>
      <sheetName val=" Beams-pms"/>
      <sheetName val="THCP"/>
      <sheetName val="Dầm 1"/>
      <sheetName val="05-LV Cabling"/>
      <sheetName val="Main_Mech"/>
      <sheetName val="Sub_Mech"/>
      <sheetName val="Bill 7-Elec"/>
      <sheetName val="Price Database"/>
      <sheetName val="VatLieu"/>
      <sheetName val="Phan tich"/>
      <sheetName val="SITE-E"/>
      <sheetName val="RAB AR&amp;STR"/>
      <sheetName val="7.공정표"/>
      <sheetName val="NEW-PANEL"/>
      <sheetName val="THop"/>
      <sheetName val="DG Cong C1,C2,C3,C4,C5"/>
      <sheetName val="NKC6"/>
      <sheetName val="入力作成表"/>
      <sheetName val="6.1 Quantity-Bill.1-Prelim"/>
      <sheetName val="gia vt,nc,may"/>
      <sheetName val="電気設備表"/>
      <sheetName val="Chi tiet"/>
      <sheetName val="KTCK"/>
      <sheetName val="LEGEND"/>
      <sheetName val="Units"/>
      <sheetName val="mvt"/>
      <sheetName val="sanitary-ware_tower3&amp;4"/>
      <sheetName val="_Beams-pms"/>
      <sheetName val="TH_kinh_phi"/>
      <sheetName val="KLDT_DIEN"/>
      <sheetName val="Dinh_muc_CP_KTCB_khac"/>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SCOPE OF WORK"/>
      <sheetName val="VT190111"/>
      <sheetName val="Ts"/>
      <sheetName val="dtct cong"/>
      <sheetName val="sat"/>
      <sheetName val="ptvt"/>
      <sheetName val="TH-XL"/>
      <sheetName val="Huong_dan"/>
      <sheetName val="Bảng_mã_VT"/>
      <sheetName val="Gia_VLNCMTC"/>
      <sheetName val="VIN_Index"/>
      <sheetName val="DAF-2"/>
      <sheetName val="Xaytuong"/>
      <sheetName val="tong du toan"/>
      <sheetName val="Dinh_nghia"/>
      <sheetName val="7_공정표"/>
      <sheetName val="CHITIET_VL-NC-TT1p"/>
      <sheetName val="Gia"/>
      <sheetName val="PS-Labour_M"/>
      <sheetName val="BMS"/>
      <sheetName val="Div26_-_Elect"/>
      <sheetName val="DG"/>
      <sheetName val="07_Themal"/>
      <sheetName val="Xây tô"/>
      <sheetName val="THVT"/>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Xây_tô"/>
      <sheetName val="ESTI_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1차_내역서2"/>
      <sheetName val="Sheet1_(2)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CHITIET_VL-NCHT1_(2)1"/>
      <sheetName val="Xây_tô1"/>
      <sheetName val="XXXX"/>
      <sheetName val="CT Thang Mo"/>
      <sheetName val="electrical"/>
      <sheetName val="NEW_PANEL"/>
      <sheetName val="부대입찰"/>
      <sheetName val="부대공"/>
      <sheetName val="적격점수"/>
      <sheetName val="자재인력"/>
      <sheetName val="입찰조건"/>
      <sheetName val="조건표"/>
      <sheetName val="member design"/>
      <sheetName val="design criteria"/>
      <sheetName val="working load at the btm ft."/>
      <sheetName val="plan&amp;section of foundation"/>
      <sheetName val="soil bearing check"/>
      <sheetName val="valeurs de base"/>
      <sheetName val="공문"/>
      <sheetName val="예산대비"/>
      <sheetName val="3.공통공사대비"/>
      <sheetName val="인천제철"/>
      <sheetName val="FAX"/>
      <sheetName val="규격"/>
      <sheetName val="단가조사"/>
      <sheetName val="강교(Sub)"/>
      <sheetName val="일반토공견적"/>
      <sheetName val="보험료"/>
      <sheetName val="부전지"/>
      <sheetName val="해외(원화)"/>
      <sheetName val="구미4단2"/>
      <sheetName val="주안3차A-A"/>
      <sheetName val="인건비 "/>
      <sheetName val="일위"/>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토공"/>
      <sheetName val="주식"/>
      <sheetName val="투찰추정"/>
      <sheetName val="경산"/>
      <sheetName val="원가계산서(남측)"/>
      <sheetName val="报价清单(2)"/>
      <sheetName val="예가표"/>
      <sheetName val="TT04"/>
      <sheetName val="SP10"/>
      <sheetName val="FitOutConfCentre"/>
      <sheetName val="Fan"/>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Sheet2 (2)"/>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7"/>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_x0000__x0000__x0005__x0000_"/>
      <sheetName val="C"/>
      <sheetName val="D"/>
      <sheetName val="F"/>
      <sheetName val="I"/>
      <sheetName val="L"/>
      <sheetName val="M"/>
      <sheetName val="N"/>
      <sheetName val="O"/>
      <sheetName val="U"/>
      <sheetName val="T"/>
      <sheetName val="XNT"/>
      <sheetName val="BBKKT11"/>
      <sheetName val="T_x0003__x0000_ong dip nhan danh hieu AHL§"/>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단면가정"/>
      <sheetName val="ITB COST"/>
      <sheetName val="costing_ESDV"/>
      <sheetName val="costing_FE"/>
      <sheetName val="costing_Misc"/>
      <sheetName val="costing_MOV"/>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T_x0003_"/>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 - Budget"/>
      <sheetName val="집계표(OPTION)"/>
      <sheetName val="F4-F7"/>
      <sheetName val="공사비내역서"/>
      <sheetName val="원형맨홀수량"/>
      <sheetName val="공사비 내역 (가)"/>
      <sheetName val="제품별"/>
      <sheetName val="노무비단가"/>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표지 (2)"/>
      <sheetName val="UR2-Calculation"/>
      <sheetName val="차량구입"/>
      <sheetName val="BP2000 Month"/>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DNW"/>
      <sheetName val="N+"/>
      <sheetName val="NE"/>
      <sheetName val="P+"/>
      <sheetName val="F5"/>
      <sheetName val="cM9"/>
      <sheetName val="cM9p"/>
      <sheetName val="f_in"/>
      <sheetName val="code"/>
      <sheetName val="HRG BHN"/>
      <sheetName val="control"/>
      <sheetName val="BOQ-1"/>
      <sheetName val="Barrem"/>
      <sheetName val="LE"/>
      <sheetName val="Bangia"/>
      <sheetName val="Goc CC"/>
      <sheetName val="GOC-KO IN"/>
      <sheetName val="Elec LG"/>
      <sheetName val="HT Ham"/>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Bảng GT PS"/>
      <sheetName val="DETAIL"/>
      <sheetName val="Dien giai"/>
      <sheetName val="đọc số"/>
      <sheetName val="Truot_nen"/>
      <sheetName val="CPTNo"/>
      <sheetName val="Kiem-Toan"/>
      <sheetName val="個案9411"/>
      <sheetName val="C. NEW BLDG-PLUMBING WORK"/>
      <sheetName val="Note"/>
      <sheetName val="CTGX"/>
      <sheetName val="dmvt "/>
      <sheetName val="T_x0003__x0000_ong dip nhan dan"/>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가설공통공사"/>
      <sheetName val="기구조직"/>
      <sheetName val="기본입력"/>
      <sheetName val="기준단가"/>
      <sheetName val="접대비"/>
      <sheetName val="선급금"/>
      <sheetName val="하자수수료"/>
      <sheetName val="BANG TONG HOP (2)"/>
      <sheetName val="Bill 05 - FP"/>
      <sheetName val="SUM"/>
      <sheetName val="DS-Thuong 6T dau"/>
      <sheetName val="F&amp;S"/>
      <sheetName val="Item-DATA"/>
      <sheetName val="NSA fr Revit"/>
      <sheetName val="外構・目次"/>
      <sheetName val="工場棟・目次"/>
      <sheetName val="事務棟・目次"/>
      <sheetName val="2.1 受電設備棟"/>
      <sheetName val="2.2 受・防火水槽"/>
      <sheetName val="2.3 排水処理設備棟"/>
      <sheetName val="2.4 倉庫棟"/>
      <sheetName val="2.5 守衛棟"/>
      <sheetName val="현장별계약현황('98_10_31)"/>
      <sheetName val="원가계산서_(전체변경)"/>
      <sheetName val="원가_(2)"/>
      <sheetName val="건축내역"/>
      <sheetName val="교대(A1)"/>
      <sheetName val="単価表"/>
      <sheetName val="8_식재일위1"/>
      <sheetName val="TABLE_DB1"/>
      <sheetName val="쌍용_data_base1"/>
      <sheetName val="현장별계약현황('98_10_31)1"/>
      <sheetName val="원가계산서_(전체변경)1"/>
      <sheetName val="원가_(2)1"/>
      <sheetName val="실행내역(05__1__5_)"/>
      <sheetName val="수목데이타 "/>
      <sheetName val="TinhGiaMTC"/>
      <sheetName val="TH MTC"/>
      <sheetName val="TH N.Cong"/>
      <sheetName val="TinhGiaNC"/>
      <sheetName val="Bang KL"/>
      <sheetName val="TH Vat tu"/>
      <sheetName val="DMCP"/>
      <sheetName val="Chiet tinh dz22"/>
      <sheetName val="Level-DATA"/>
      <sheetName val="Fr Revit"/>
      <sheetName val="NSA Summary"/>
      <sheetName val="PRE (RICONS)"/>
      <sheetName val="Clubhouse"/>
      <sheetName val="PTTC"/>
      <sheetName val="건축설비"/>
      <sheetName val="검토"/>
      <sheetName val="truc tiep"/>
      <sheetName val="Thống kê"/>
      <sheetName val="Xuly Data"/>
      <sheetName val="nys"/>
      <sheetName val="7_경제성결과"/>
      <sheetName val="전_기"/>
      <sheetName val="집_계_표"/>
      <sheetName val="MTC"/>
      <sheetName val="NC"/>
      <sheetName val="D&amp;W"/>
      <sheetName val="BOQ"/>
      <sheetName val="Rate breakdown detail"/>
      <sheetName val="Cart path Q'ty"/>
      <sheetName val="Q'ty"/>
      <sheetName val="GL"/>
      <sheetName val="Cấu tạo giá"/>
      <sheetName val="04 - XUONG DET B"/>
      <sheetName val="CTG-1"/>
      <sheetName val="SPEC"/>
      <sheetName val="DATA.H"/>
      <sheetName val="DATA.V"/>
      <sheetName val="DATA.OR"/>
      <sheetName val="STRUC"/>
      <sheetName val="CDKT"/>
      <sheetName val="Bill 4 - Substructure"/>
      <sheetName val="Bill Prelim-CDT"/>
      <sheetName val="Bill BPTC-CDT"/>
      <sheetName val="Chi tiết BPTC"/>
      <sheetName val="Bill BPTC-CDT (PA MCT CDT)"/>
      <sheetName val="Chi tiết BPTC (PA MCT CDT)"/>
      <sheetName val="ESTI_3"/>
      <sheetName val="원남울진낙찰내역(99_4_13_부산청)3"/>
      <sheetName val="sanitary-ware_tower3&amp;43"/>
      <sheetName val="_Beams-pms3"/>
      <sheetName val="TH_kinh_phi3"/>
      <sheetName val="KLDT_DIEN3"/>
      <sheetName val="Dinh_muc_CP_KTCB_khac3"/>
      <sheetName val="입출재고현황_(2)3"/>
      <sheetName val="Area_Cal3"/>
      <sheetName val="detai_cable___3"/>
      <sheetName val="00-Pipe_Schedule_for_QS_rev013"/>
      <sheetName val="MAIN_GATE_HOUSE3"/>
      <sheetName val="CHIẾT_TÍNH_ĐƠN_GIÁ3"/>
      <sheetName val="BoQ_Coke3"/>
      <sheetName val="1_R18_BF3"/>
      <sheetName val="6_External_works-R183"/>
      <sheetName val="Demolish_13"/>
      <sheetName val="6_1_Quantity-Bill_1-Prelim3"/>
      <sheetName val="CHITIET_VL-NC-TT1p3"/>
      <sheetName val="Bang_tinh_hao_hut_thep2"/>
      <sheetName val="Define_finishing2"/>
      <sheetName val="Huong_dan3"/>
      <sheetName val="Bảng_mã_VT3"/>
      <sheetName val="Chenh_lech_vat_tu3"/>
      <sheetName val="05-LV_Cabling2"/>
      <sheetName val="Gia_VLNCMTC3"/>
      <sheetName val="Don_gia_chi_tiet3"/>
      <sheetName val="Dinh_nghia3"/>
      <sheetName val="1차_내역서3"/>
      <sheetName val="Sheet1_(2)3"/>
      <sheetName val="Div26_-_Elect3"/>
      <sheetName val="Material_Schedule2"/>
      <sheetName val="DG_Cong_C1,C2,C3,C4,C52"/>
      <sheetName val="Dầm_12"/>
      <sheetName val="DonGia_chetao2"/>
      <sheetName val="DonGia_VatTuLK2"/>
      <sheetName val="Bill_7-Elec2"/>
      <sheetName val="Price_Database2"/>
      <sheetName val="Phan_tich2"/>
      <sheetName val="RAB_AR&amp;STR2"/>
      <sheetName val="고객사_관리_코드3"/>
      <sheetName val="Xunit_(단위환산)3"/>
      <sheetName val="7_공정표3"/>
      <sheetName val="gia_vt,nc,may2"/>
      <sheetName val="Chi_tiet2"/>
      <sheetName val="dtct_cong2"/>
      <sheetName val="tong_du_toan2"/>
      <sheetName val="8_석축단위(H=1_5M)3"/>
      <sheetName val="5_BANG_I3"/>
      <sheetName val="플랜트_설치3"/>
      <sheetName val="기성(1차)_3"/>
      <sheetName val="현장관리비_산출내역3"/>
      <sheetName val="Stem_Footing2"/>
      <sheetName val="Piping_Design_Data2"/>
      <sheetName val="소상_&quot;1&quot;3"/>
      <sheetName val="6PILE__(돌출)3"/>
      <sheetName val="BACK_DATA3"/>
      <sheetName val="코딩_(2)2"/>
      <sheetName val="2_건축3"/>
      <sheetName val="_갑지3"/>
      <sheetName val="SOS_PLC_&amp;_Panel3"/>
      <sheetName val="PROJECT_BRIEF2"/>
      <sheetName val="BSD_(2)2"/>
      <sheetName val="5_전사투자계획종함안2"/>
      <sheetName val="단양_00_아파트-세부내역2"/>
      <sheetName val="준검_내역서2"/>
      <sheetName val="Hrg_Sat2"/>
      <sheetName val="CHITIET_VL-NCHT1_(2)2"/>
      <sheetName val="내역서_(2)2"/>
      <sheetName val="4_LINE2"/>
      <sheetName val="7_th2"/>
      <sheetName val="Customer_Databas2"/>
      <sheetName val="개인별_순위표2"/>
      <sheetName val="원남울진낙찰내역(99_4_13%20부산청)_xls2"/>
      <sheetName val="SCOPE_OF_WORK2"/>
      <sheetName val="Xây_tô2"/>
      <sheetName val="HT_Ham"/>
      <sheetName val="Summary_-_Budget2"/>
      <sheetName val="Chi_tiet_-_Dv_lap4"/>
      <sheetName val="TH_KHTC4"/>
      <sheetName val="Van_chuyen4"/>
      <sheetName val="THKP_(2)4"/>
      <sheetName val="T_Bi4"/>
      <sheetName val="Thiet_ke4"/>
      <sheetName val="K_luong4"/>
      <sheetName val="TT_L24"/>
      <sheetName val="TT_L14"/>
      <sheetName val="Thue_Ngoai4"/>
      <sheetName val="KL_XL20004"/>
      <sheetName val="Chiet_tinh4"/>
      <sheetName val="Sheet2_(2)4"/>
      <sheetName val="Dong_Dau4"/>
      <sheetName val="Dong_Dau_(2)4"/>
      <sheetName val="Sau_dong4"/>
      <sheetName val="Ma_xa4"/>
      <sheetName val="My_dinh4"/>
      <sheetName val="Tong_cong4"/>
      <sheetName val="KH_2003_(moi_max)4"/>
      <sheetName val="be_tong4"/>
      <sheetName val="Tong_hop_thep4"/>
      <sheetName val="__4"/>
      <sheetName val="san_vuon4"/>
      <sheetName val="khu_phu_tro4"/>
      <sheetName val="LUAN_CHUYEN4"/>
      <sheetName val="KE_QUY4"/>
      <sheetName val="LUONGGIAN_TIEP4"/>
      <sheetName val="VAY_VON4"/>
      <sheetName val="O_THAO4"/>
      <sheetName val="Q_TRUNG4"/>
      <sheetName val="Y_THANH4"/>
      <sheetName val="Thuyet_minh4"/>
      <sheetName val="CDSL_(2)4"/>
      <sheetName val="26+180-400_24"/>
      <sheetName val="26+180_Sub14"/>
      <sheetName val="26+180_Sub44"/>
      <sheetName val="26+180-400_5(k95)4"/>
      <sheetName val="26+400-620_3(k95)4"/>
      <sheetName val="26+400-640_1(k95)4"/>
      <sheetName val="26+960-27+150_94"/>
      <sheetName val="26+960-27+150_104"/>
      <sheetName val="26+960-27+150_114"/>
      <sheetName val="26+960-27+150_124"/>
      <sheetName val="26+960-27+150_5(k95)4"/>
      <sheetName val="26+960-27+150_4(k95)4"/>
      <sheetName val="26+960-27+150_1(k95)4"/>
      <sheetName val="27+500-700_5(k95)4"/>
      <sheetName val="27+500-700_4(k95)4"/>
      <sheetName val="27+500-700_3(k95)4"/>
      <sheetName val="27+500-700_1(k95)4"/>
      <sheetName val="27+740-920_3(k95)4"/>
      <sheetName val="27+740-920_214"/>
      <sheetName val="27+920-28+040_6,74"/>
      <sheetName val="27+920-28+040_104"/>
      <sheetName val="27+920-28+160_Su34"/>
      <sheetName val="28+160-28+420_5K954"/>
      <sheetName val="28+430-657_74"/>
      <sheetName val="Km28+430-657_84"/>
      <sheetName val="28+430-657_94"/>
      <sheetName val="28+430-667_104"/>
      <sheetName val="28+430-657_114"/>
      <sheetName val="28+430-657_4k954"/>
      <sheetName val="28+500-657_184"/>
      <sheetName val="28+520-657_194"/>
      <sheetName val="Interim_payment4"/>
      <sheetName val="Bid_Sum4"/>
      <sheetName val="Item_B4"/>
      <sheetName val="Dg_A4"/>
      <sheetName val="Dg_B&amp;C4"/>
      <sheetName val="Material_at_site4"/>
      <sheetName val="BCC_(2)4"/>
      <sheetName val="Bao_cao4"/>
      <sheetName val="Bao_cao_24"/>
      <sheetName val="Khoi_luong4"/>
      <sheetName val="Khoi_luong_mat4"/>
      <sheetName val="Bang_ke4"/>
      <sheetName val="T_HopKL4"/>
      <sheetName val="S_Luong4"/>
      <sheetName val="D_Dap4"/>
      <sheetName val="Q_Toan4"/>
      <sheetName val="Phan_tich_chi_phi4"/>
      <sheetName val="Chi_phi_nen_theo_BVTC4"/>
      <sheetName val="nhan_cong_phu4"/>
      <sheetName val="nhan_cong_Hung4"/>
      <sheetName val="Nhan_cong4"/>
      <sheetName val="Khoi_luong_nen_theo_BVTC4"/>
      <sheetName val="Phu_luc4"/>
      <sheetName val="Gia_trÞ4"/>
      <sheetName val="AC_PC4"/>
      <sheetName val="Gia_VL4"/>
      <sheetName val="Bang_gia_ca_may4"/>
      <sheetName val="Bang_luong_CB4"/>
      <sheetName val="Bang_P_tich_CT4"/>
      <sheetName val="D_toan_chi_tiet4"/>
      <sheetName val="Bang_TH_Dtoan4"/>
      <sheetName val="cap_cho_cac_DT4"/>
      <sheetName val="Ung_-_hoan4"/>
      <sheetName val="CP_may4"/>
      <sheetName val="Thep_4"/>
      <sheetName val="Chi_tiet_Khoi_luong4"/>
      <sheetName val="TH_khoi_luong4"/>
      <sheetName val="Chiet_tinh_vat_lieu_4"/>
      <sheetName val="TH_KL_VL4"/>
      <sheetName val="TAI_TRONG4"/>
      <sheetName val="NOI_LUC4"/>
      <sheetName val="TINH_DUYET_THTT_CHINH4"/>
      <sheetName val="TDUYET_THTT_PHU4"/>
      <sheetName val="TINH_DAO_DONG_VA_DO_VONG4"/>
      <sheetName val="TINH_NEO4"/>
      <sheetName val="Bang_VL4"/>
      <sheetName val="VL(No_V-c)4"/>
      <sheetName val="He_so4"/>
      <sheetName val="PL_Vua4"/>
      <sheetName val="Chitieu-dam_cac_loai4"/>
      <sheetName val="DG_Dam4"/>
      <sheetName val="DG_chung4"/>
      <sheetName val="VL-dac_chung4"/>
      <sheetName val="CT_1md_&amp;_dau_cong4"/>
      <sheetName val="Tong_hop4"/>
      <sheetName val="CT_cong4"/>
      <sheetName val="dg_cong4"/>
      <sheetName val="CT_Duong4"/>
      <sheetName val="D_gia4"/>
      <sheetName val="T_hop4"/>
      <sheetName val="CtP_tro4"/>
      <sheetName val="Nha_moi4"/>
      <sheetName val="TT-T_Tron_So_24"/>
      <sheetName val="Ct_Dam_4"/>
      <sheetName val="Ct_Duoi4"/>
      <sheetName val="Ct_Tren4"/>
      <sheetName val="D_giaMay4"/>
      <sheetName val="BU_CTPH4"/>
      <sheetName val="BU_tran3+360_224"/>
      <sheetName val="Tran3+360_224"/>
      <sheetName val="BU_tran2+386_44"/>
      <sheetName val="Tran2+386_44"/>
      <sheetName val="DTcong_4-54"/>
      <sheetName val="Bu_1-24"/>
      <sheetName val="Bu_12-134"/>
      <sheetName val="DTcong_12-134"/>
      <sheetName val="DT_cong13-13+4"/>
      <sheetName val="BU-_nhanh4"/>
      <sheetName val="dtcong_nh1-24"/>
      <sheetName val="dtcong_nh0-14"/>
      <sheetName val="BU_11-124"/>
      <sheetName val="DTcong_11-124"/>
      <sheetName val="Pr-_CC4"/>
      <sheetName val="MD_3-44"/>
      <sheetName val="ND_3-44"/>
      <sheetName val="MD_1-24"/>
      <sheetName val="ND_1-24"/>
      <sheetName val="MD_0-14"/>
      <sheetName val="ND_0-14"/>
      <sheetName val="KL_tong4"/>
      <sheetName val="TH_(T1-6)4"/>
      <sheetName val="_NL4"/>
      <sheetName val="_NL_(2)4"/>
      <sheetName val="CDTHCT_(3)4"/>
      <sheetName val="Quyet_toan4"/>
      <sheetName val="Thu_hoi4"/>
      <sheetName val="Lai_vay4"/>
      <sheetName val="Tien_vay4"/>
      <sheetName val="Cong_no4"/>
      <sheetName val="Cop_pha4"/>
      <sheetName val="thkl_(2)4"/>
      <sheetName val="long_tec4"/>
      <sheetName val="cd_viaK0-T64"/>
      <sheetName val="cdvia_T6-Tc244"/>
      <sheetName val="cdvia_Tc24-T464"/>
      <sheetName val="cd_btnL2k0+361-T194"/>
      <sheetName val="DS_them_luong_qui_4-20024"/>
      <sheetName val="Phuc_loi_2-9-024"/>
      <sheetName val="Thuong_nhan_dip_21-12-024"/>
      <sheetName val="Thuong_dip_nhan_danh_hieu_AHL§4"/>
      <sheetName val="Thang_luong_thu_13_nam_20024"/>
      <sheetName val="Luong_SX#_dip_Tet_Qui_Mui(dong4"/>
      <sheetName val="phan_tich_DG4"/>
      <sheetName val="gia_vat_lieu4"/>
      <sheetName val="gia_xe_may4"/>
      <sheetName val="gia_nhan_cong4"/>
      <sheetName val="Chenh_lech4"/>
      <sheetName val="Kinh_phí4"/>
      <sheetName val="CDTHU_CHI_T14"/>
      <sheetName val="THUCHI_24"/>
      <sheetName val="THU_CHI34"/>
      <sheetName val="THU_CHI_44"/>
      <sheetName val="THU_CHI54"/>
      <sheetName val="THU_CHI_64"/>
      <sheetName val="TU_CHI_74"/>
      <sheetName val="THU_CHI94"/>
      <sheetName val="THU_CHI_84"/>
      <sheetName val="THU_CHI_104"/>
      <sheetName val="THU_CHI_114"/>
      <sheetName val="THU_CHI_124"/>
      <sheetName val="tong_hop_thanh_toan_thue4"/>
      <sheetName val="bang_ke_nop_thue4"/>
      <sheetName val="Tonh_hop_chi_phi4"/>
      <sheetName val="BK_chi_phi4"/>
      <sheetName val="KTra_DS_va_thue_GTGT4"/>
      <sheetName val="Kiãøm_tra_DS_thue_GTGT4"/>
      <sheetName val="XUAT(gia_von)4"/>
      <sheetName val="Xuat_(gia_ban)4"/>
      <sheetName val="Dchinh_TH_N-X-T4"/>
      <sheetName val="Tong_hop_N-X-T4"/>
      <sheetName val="thue_TH4"/>
      <sheetName val="tong_hop_20014"/>
      <sheetName val="qUYET_TOAN_THUE4"/>
      <sheetName val="vat_tu4"/>
      <sheetName val="THVT_T54"/>
      <sheetName val="XL1_t54"/>
      <sheetName val="XL2_T54"/>
      <sheetName val="XL3_T54"/>
      <sheetName val="XL5_T54"/>
      <sheetName val="CC_XL14"/>
      <sheetName val="KKTS_044"/>
      <sheetName val="nha_kct4"/>
      <sheetName val="sent_to4"/>
      <sheetName val="KL_Tram_Cty4"/>
      <sheetName val="Gam_may_Cty4"/>
      <sheetName val="KL_tram_KH4"/>
      <sheetName val="Gam_may_KH4"/>
      <sheetName val="Cach_dien4"/>
      <sheetName val="Mang_tai4"/>
      <sheetName val="KL_DDK4"/>
      <sheetName val="Mang_tai_DDK4"/>
      <sheetName val="KL_DDK0,44"/>
      <sheetName val="TT_Ky_thuat4"/>
      <sheetName val="CT_moi4"/>
      <sheetName val="Tu_dien4"/>
      <sheetName val="May_cat4"/>
      <sheetName val="Dao_Cly4"/>
      <sheetName val="Dao_Ptai4"/>
      <sheetName val="Tu_RMU4"/>
      <sheetName val="C_set4"/>
      <sheetName val="Sco_Cap4"/>
      <sheetName val="Sco_TB4"/>
      <sheetName val="TN_tram4"/>
      <sheetName val="TN_C_set4"/>
      <sheetName val="TN_TD_DDay4"/>
      <sheetName val="Phan_chung4"/>
      <sheetName val="congtac_vien-uy4"/>
      <sheetName val="Nhan_luc20014"/>
      <sheetName val="cong_Q24"/>
      <sheetName val="T_U_luong_Q14"/>
      <sheetName val="T_U_luong_Q24"/>
      <sheetName val="T_U_luong_Q34"/>
      <sheetName val="Xep_hang_2014"/>
      <sheetName val="toan_Cty4"/>
      <sheetName val="Cong_ty4"/>
      <sheetName val="XN_24"/>
      <sheetName val="XN_ong_CHi4"/>
      <sheetName val="N_XDCT&amp;_XKLD4"/>
      <sheetName val="CN_HCM4"/>
      <sheetName val="TT_XKLD(Nhan)4"/>
      <sheetName val="Ong_Hong4"/>
      <sheetName val="CN_hung_yen4"/>
      <sheetName val="Dong_nai4"/>
      <sheetName val="Quang_Tri4"/>
      <sheetName val="Da_Nang4"/>
      <sheetName val="Quang_Nam4"/>
      <sheetName val="Quang_Ngai4"/>
      <sheetName val="TH_DH-QN4"/>
      <sheetName val="KP_HD4"/>
      <sheetName val="DB_HD4"/>
      <sheetName val="K249_K984"/>
      <sheetName val="K249_K98_(2)4"/>
      <sheetName val="K251_K984"/>
      <sheetName val="K251_SBase4"/>
      <sheetName val="K251_AC4"/>
      <sheetName val="K252_K984"/>
      <sheetName val="K252_SBase4"/>
      <sheetName val="K252_AC4"/>
      <sheetName val="K253_K984"/>
      <sheetName val="K253_Subbase4"/>
      <sheetName val="K253_Base_4"/>
      <sheetName val="K253_SBase4"/>
      <sheetName val="K253_AC4"/>
      <sheetName val="K255_SBase4"/>
      <sheetName val="K259_K984"/>
      <sheetName val="K259_Subbase4"/>
      <sheetName val="K259_Base_4"/>
      <sheetName val="K259_AC4"/>
      <sheetName val="K260_K984"/>
      <sheetName val="K260_Subbase4"/>
      <sheetName val="K260_Base4"/>
      <sheetName val="K260_AC4"/>
      <sheetName val="K261_K984"/>
      <sheetName val="K261_Base4"/>
      <sheetName val="K261_AC4"/>
      <sheetName val="KL_VL4"/>
      <sheetName val="QT_9-64"/>
      <sheetName val="Thuong_luu_HB4"/>
      <sheetName val="QT_Ky_T4"/>
      <sheetName val="bc_vt_TON_BAI4"/>
      <sheetName val="Tien_ung4"/>
      <sheetName val="phi_luong34"/>
      <sheetName val="CT_xa4"/>
      <sheetName val="Gia_DAN4"/>
      <sheetName val="KLTong_hop4"/>
      <sheetName val="Lan_can4"/>
      <sheetName val="Ranh_doc_(2)4"/>
      <sheetName val="Ranh_doc4"/>
      <sheetName val="Coc_tieu4"/>
      <sheetName val="Bien_bao4"/>
      <sheetName val="Nan_tuyen4"/>
      <sheetName val="Lan_14"/>
      <sheetName val="Lan__24"/>
      <sheetName val="Lan_34"/>
      <sheetName val="Gia_tri4"/>
      <sheetName val="Lan_54"/>
      <sheetName val="Dc_Dau4"/>
      <sheetName val="_o_to_Hien_84"/>
      <sheetName val="_o_to_Hien94"/>
      <sheetName val="_o_to_Hien104"/>
      <sheetName val="_o_to_Hien114"/>
      <sheetName val="_o_to_Hien12)4"/>
      <sheetName val="_o_to_Hien15"/>
      <sheetName val="_o_to_Hien24"/>
      <sheetName val="_o_to_Hien34"/>
      <sheetName val="_o_to_Hien44"/>
      <sheetName val="_o_to_Hien54"/>
      <sheetName val="_o_to_Phong_84"/>
      <sheetName val="_o_to_Phong94"/>
      <sheetName val="_o_to_Phong104"/>
      <sheetName val="_o_to_Phong114"/>
      <sheetName val="_o_to_Phong12)4"/>
      <sheetName val="_o_to_Phong15"/>
      <sheetName val="_o_to_Phong24"/>
      <sheetName val="_o_to_Phong34"/>
      <sheetName val="_o_to_Phong44"/>
      <sheetName val="_o_to_Phong54"/>
      <sheetName val="_o_to_Dung_8_4"/>
      <sheetName val="_D_tt_dau84"/>
      <sheetName val="_o_to_Dung_94"/>
      <sheetName val="_D9_tt_dau4"/>
      <sheetName val="_D10_tt_dau4"/>
      <sheetName val="_o_to_Dung_104"/>
      <sheetName val="_o_to_Dung_114"/>
      <sheetName val="_o_to_Dung_12)4"/>
      <sheetName val="_o_to_Dung_15"/>
      <sheetName val="_o_to_Dung24"/>
      <sheetName val="_o_to_Dung34"/>
      <sheetName val="_o_to_Dung44"/>
      <sheetName val="_o_totrongT10-124"/>
      <sheetName val="_o_totrongT24"/>
      <sheetName val="_o_totrungT10-124"/>
      <sheetName val="_o_toMinhT10-12_4"/>
      <sheetName val="_o_toMinhT24"/>
      <sheetName val="_o_toTrieuT10-12__4"/>
      <sheetName val="Luong_8_SP4"/>
      <sheetName val="Luong_9_SP_4"/>
      <sheetName val="Luong_10_SP_4"/>
      <sheetName val="Luong_11_SP_4"/>
      <sheetName val="Luong_12_SP4"/>
      <sheetName val="Thang_124"/>
      <sheetName val="cong_bien_t104"/>
      <sheetName val="luong_t9_4"/>
      <sheetName val="bb_t94"/>
      <sheetName val="Co_quan_TCT4"/>
      <sheetName val="BOT_(PA_chon)4"/>
      <sheetName val="Yaly_&amp;_Ri_Ninh4"/>
      <sheetName val="Thuy_dien_Na_Loi4"/>
      <sheetName val="bang_so_sanh_tong_hop4"/>
      <sheetName val="bang_so_sanh_tong_hop_(ty_le)4"/>
      <sheetName val="thu_nhap_binh_quan_(2)4"/>
      <sheetName val="dang_huong4"/>
      <sheetName val="phuong_an_14"/>
      <sheetName val="phuong_an_1_(2)4"/>
      <sheetName val="phuong_an24"/>
      <sheetName val="tong_hop_BQ4"/>
      <sheetName val="tong_hop_BQ-14"/>
      <sheetName val="phuong_an_chon4"/>
      <sheetName val="bang_so_sanh_tong_hop_(_PA_cho4"/>
      <sheetName val="dang_ap_dung4"/>
      <sheetName val="bang_tong_hop_(dang_huong)4"/>
      <sheetName val="Cong_hop4"/>
      <sheetName val="kldukien_(107)4"/>
      <sheetName val="qui1_(2)4"/>
      <sheetName val="Luong_1_SP14"/>
      <sheetName val="Luong_2_SP24"/>
      <sheetName val="Luong_3_SP34"/>
      <sheetName val="Luong_4_SP44"/>
      <sheetName val="Luong_4_SP54"/>
      <sheetName val="TH_du_toan_4"/>
      <sheetName val="Du_toan_4"/>
      <sheetName val="C_Tinh4"/>
      <sheetName val="binh_do4"/>
      <sheetName val="cot_lieu4"/>
      <sheetName val="van_khuon4"/>
      <sheetName val="CT_BT4"/>
      <sheetName val="lay_mau4"/>
      <sheetName val="mat_ngoai_goi4"/>
      <sheetName val="coc_tram-bt4"/>
      <sheetName val="Phu_luc_HD4"/>
      <sheetName val="Gia_du_thau4"/>
      <sheetName val="Ca_xe4"/>
      <sheetName val="Cau_2(3)4"/>
      <sheetName val="TK_331c13"/>
      <sheetName val="CT_3313"/>
      <sheetName val="CT_1313"/>
      <sheetName val="KH_200³_(moi_max)4"/>
      <sheetName val="TSCD_ko_dung3"/>
      <sheetName val="Tong_vat_tu3"/>
      <sheetName val="VT_luu3"/>
      <sheetName val="Vtu_u_dong3"/>
      <sheetName val="TSLD_khac3"/>
      <sheetName val="CC_da_pbo_het3"/>
      <sheetName val="C_TIEU4"/>
      <sheetName val="T_Luong4"/>
      <sheetName val="T_HAO4"/>
      <sheetName val="DT_TUYEN4"/>
      <sheetName val="DT_GIA4"/>
      <sheetName val="KHDT_(2)4"/>
      <sheetName val="CL_4"/>
      <sheetName val="KQ_(2)4"/>
      <sheetName val="Tong_Thu3"/>
      <sheetName val="Tong_Chi3"/>
      <sheetName val="Truong_hoc3"/>
      <sheetName val="Cty_CP3"/>
      <sheetName val="G_thau_3B3"/>
      <sheetName val="T_Hop_Thu-chi3"/>
      <sheetName val="XE_DAU4"/>
      <sheetName val="XE_XANG4"/>
      <sheetName val="Hat_14"/>
      <sheetName val="_H8_duong4"/>
      <sheetName val="Hat_7dg4"/>
      <sheetName val="TH_duong_1B4"/>
      <sheetName val="B_T_HOP3"/>
      <sheetName val="HT_HE_DUONG3"/>
      <sheetName val="DH_D1,23"/>
      <sheetName val="Tro_giup3"/>
      <sheetName val="TH_cau_1B4"/>
      <sheetName val="cau_H14"/>
      <sheetName val="Son_dg4"/>
      <sheetName val="THKL_H94"/>
      <sheetName val="THKL_H44"/>
      <sheetName val="BB_NT_GD_H-thanh3"/>
      <sheetName val="BB_NT_KL3"/>
      <sheetName val="CL_PP3"/>
      <sheetName val="TH_DgPP3"/>
      <sheetName val="Dg_PP3"/>
      <sheetName val="CL_DgPP3"/>
      <sheetName val="TH_DDau3"/>
      <sheetName val="TH_DVu3"/>
      <sheetName val="CL_Dvu3"/>
      <sheetName val="TH_DgDvu3"/>
      <sheetName val="Dg_DV3"/>
      <sheetName val="C_O3"/>
      <sheetName val="TH_dg_OC3"/>
      <sheetName val="CL_CatOng3"/>
      <sheetName val="Bang_qui_cach_Vtu3"/>
      <sheetName val="CT_034"/>
      <sheetName val="TH_034"/>
      <sheetName val="cap_so_lan_24"/>
      <sheetName val="cap_so_BHXH4"/>
      <sheetName val="tru_tien4"/>
      <sheetName val="yt_q24"/>
      <sheetName val="c45_t34"/>
      <sheetName val="c45_t64"/>
      <sheetName val="BHYT_Q3_20034"/>
      <sheetName val="C45_t74"/>
      <sheetName val="C47-t07_20034"/>
      <sheetName val="C45_t84"/>
      <sheetName val="C47-t08_20034"/>
      <sheetName val="C45_t094"/>
      <sheetName val="C47-t09_20034"/>
      <sheetName val="C47_T124"/>
      <sheetName val="BHYT_Q4-20034"/>
      <sheetName val="C45_T104"/>
      <sheetName val="VAT_TU_NHAN_TXQN3"/>
      <sheetName val="bang_tong_ke_khoi_luong_vat_tu3"/>
      <sheetName val="hcong_tkhe3"/>
      <sheetName val="VAT_TU_NHAN_TKHE3"/>
      <sheetName val="hcong_qn3"/>
      <sheetName val="VAT_TU_NHAN_(2)3"/>
      <sheetName val="CO_SO_DU_LIEU_PTVL4"/>
      <sheetName val="QT_Duoc_(Hai)3"/>
      <sheetName val="TH_mau_moi_tu_T103"/>
      <sheetName val="Tong_hop_Quy_IV3"/>
      <sheetName val="DG_SOC4"/>
      <sheetName val="DG_HQ4"/>
      <sheetName val="Bot_Giat_C4"/>
      <sheetName val="Bot_Giat_P_4"/>
      <sheetName val="THAY_THUNG_H4"/>
      <sheetName val="thi_nghiem4"/>
      <sheetName val="BLR_13"/>
      <sheetName val="gia_phan_mong3"/>
      <sheetName val="NAM_20044"/>
      <sheetName val="huy_dong_von4"/>
      <sheetName val="Lai_vayxd4"/>
      <sheetName val="Lai_vayphaitra4"/>
      <sheetName val="Lai_vay_4"/>
      <sheetName val="tra_von4"/>
      <sheetName val="KH_chi_tiet4"/>
      <sheetName val="nguyen_lieu4"/>
      <sheetName val="soi_tho_soi_det4"/>
      <sheetName val="soi_thuong4"/>
      <sheetName val="vai_det4"/>
      <sheetName val="chi_phi_1tan4"/>
      <sheetName val="von_luu_dong4"/>
      <sheetName val="thue_VAT4"/>
      <sheetName val="doanh_thu4"/>
      <sheetName val="doanh_thu_loi_nhuan4"/>
      <sheetName val="dong_tien4"/>
      <sheetName val="thu_hoi_von4"/>
      <sheetName val="MTO_REV_03"/>
      <sheetName val="Bang_gia_NC3"/>
      <sheetName val="TH_DZ353"/>
      <sheetName val="D_Da03"/>
      <sheetName val="Thang_15"/>
      <sheetName val="Thang_12_(2)4"/>
      <sheetName val="Thang_014"/>
      <sheetName val="hoan_von4"/>
      <sheetName val="dothi_npv4"/>
      <sheetName val="diem_hoa_von4"/>
      <sheetName val="nop_ngan_sach4"/>
      <sheetName val="chi_tieu4"/>
      <sheetName val="Div__A3"/>
      <sheetName val="26+960-27+050_93"/>
      <sheetName val="luong_thang_103"/>
      <sheetName val="tong_hop_thang_103"/>
      <sheetName val="TH_113"/>
      <sheetName val="px_khai_thac_23"/>
      <sheetName val="dao_lo_so_23"/>
      <sheetName val="luong_vp_thang_103"/>
      <sheetName val="Du_toan3"/>
      <sheetName val="Phan_tich_vat_tu3"/>
      <sheetName val="Tong_hop_vat_tu3"/>
      <sheetName val="Gia_tri_vat_tu3"/>
      <sheetName val="Chi_phi_van_chuyen3"/>
      <sheetName val="Du_thau3"/>
      <sheetName val="Tong_hop_kinh_phi3"/>
      <sheetName val="Tu_van_Thiet_ke3"/>
      <sheetName val="Tien_do_thi_cong3"/>
      <sheetName val="Bia_du_toan3"/>
      <sheetName val="Phan_tich_don_gia_(doc)3"/>
      <sheetName val="DMVT1_(2)2"/>
      <sheetName val="Chiet_tinh_6at_lieu_2"/>
      <sheetName val="gia_vat_,ieu2"/>
      <sheetName val="P_LIST2"/>
      <sheetName val="MAKING_BILL2"/>
      <sheetName val="CO_FORM_A2"/>
      <sheetName val="HOI_PHIEU2"/>
      <sheetName val="YEU_CAU_TT_TECH_(LC)2"/>
      <sheetName val="shipping_advice2"/>
      <sheetName val="Tong_hop_gia3"/>
      <sheetName val="May_thi_cong2"/>
      <sheetName val="Chi_phi_chung2"/>
      <sheetName val="TH_K_II2"/>
      <sheetName val="TH_K_I2"/>
      <sheetName val="BKE_CT_GOC3"/>
      <sheetName val="BKE_CT_GOC_(2)3"/>
      <sheetName val="CTGS10_(2)3"/>
      <sheetName val="28+!60-28+420_5K953"/>
      <sheetName val="Thi_sinh3"/>
      <sheetName val="Cham_cong3"/>
      <sheetName val="Bang_luong3"/>
      <sheetName val="STH_1523"/>
      <sheetName val="CN_3313"/>
      <sheetName val="THV_CHI_63"/>
      <sheetName val="27+500-700_4(k85)3"/>
      <sheetName val="CHIET_TINH_TBA3"/>
      <sheetName val="CHIET_TINH_DZ_0,43"/>
      <sheetName val="CHIET_TINH_CCT3"/>
      <sheetName val="cong_bien_t1&lt;3"/>
      <sheetName val="Bang_2B3"/>
      <sheetName val="Dgia_vat_tu3"/>
      <sheetName val="Don_gia_III3"/>
      <sheetName val="Dgia_VT3"/>
      <sheetName val="ITB_COST2"/>
      <sheetName val="TIEN_GOI2"/>
      <sheetName val="NHAT_KY_THU_TIEN_T_GOI2"/>
      <sheetName val="LUONG_GIAN_TIEP2"/>
      <sheetName val="NHAT_KY_THU_TIEN_TM2"/>
      <sheetName val="UOC_THUC_HIEN_THUE_TNDN2"/>
      <sheetName val="QUY_TM2"/>
      <sheetName val="NKCT_-_012"/>
      <sheetName val="w't_table2"/>
      <sheetName val="LAI_-_LO2"/>
      <sheetName val="TO_KHAI_CHI_TIET2"/>
      <sheetName val="THUE_PII2"/>
      <sheetName val="THUE_PIII2"/>
      <sheetName val="QUYET_TOAN_THUE_TNDN2"/>
      <sheetName val="BANG_CAN_DOI_RUT_GON2"/>
      <sheetName val="BANG_CAN_DOI2"/>
      <sheetName val="NHAT_KY_CHI_TIEN2"/>
      <sheetName val="LAI_LO2"/>
      <sheetName val="TO_KHAI_THUE_DT_-TNDN-_CP2"/>
      <sheetName val="QUYET_TOAN_THUE-_CAC_KHOAN2"/>
      <sheetName val="GIA_THANH2"/>
      <sheetName val="BAI_DUNG_2"/>
      <sheetName val="BIA_NAM2"/>
      <sheetName val="TM_BAO_CAO2"/>
      <sheetName val="Ki泺m_tra_DS_thue_GTGT2"/>
      <sheetName val="27+740-820_3(k95)2"/>
      <sheetName val="Liệt_kê2"/>
      <sheetName val="THDN_MBA_phu_tai2"/>
      <sheetName val="TBA_CC2"/>
      <sheetName val="L_D17043"/>
      <sheetName val="Purchase_Order2"/>
      <sheetName val="Customize_Your_Purchase_Order2"/>
      <sheetName val="A__Building__2"/>
      <sheetName val="Qty-(Arc_)2"/>
      <sheetName val="Electrical_Breakdown2"/>
      <sheetName val="PIPE-03E_XLS3"/>
      <sheetName val="VC_MONG3"/>
      <sheetName val="LUONG_NC3"/>
      <sheetName val="B9_SCL_(2)3"/>
      <sheetName val="Thang_7-053"/>
      <sheetName val="Bia_dvi3"/>
      <sheetName val="B3_Tonghop_thang3"/>
      <sheetName val="Cong_doan3"/>
      <sheetName val="VËt_liÖu2"/>
      <sheetName val="K_L­¬ng_2"/>
      <sheetName val="GTDT_2"/>
      <sheetName val="Bï_VL_2"/>
      <sheetName val="Tæng_Hîp2"/>
      <sheetName val="Kinh_PhÝ2"/>
      <sheetName val="T_kÕ2"/>
      <sheetName val="tÝnh_VL2"/>
      <sheetName val="KL_®Ëp2"/>
      <sheetName val="Lµng_Lµ2"/>
      <sheetName val="DTcojg_4-52"/>
      <sheetName val="DGchitiet_2"/>
      <sheetName val="van_phong_Quy_12"/>
      <sheetName val="Cong_ty_Quy_12"/>
      <sheetName val="20_9_052"/>
      <sheetName val="Thanh_toan2"/>
      <sheetName val="B_11D_2"/>
      <sheetName val="Gia_tr?2"/>
      <sheetName val="Ki??m_tra_DS_thue_GTGT2"/>
      <sheetName val="Thuong_dip_nhan_danh_hieu_AHL?2"/>
      <sheetName val="26+960-27+150_5(k95!2"/>
      <sheetName val="[PIPE-03E_XLSÝ26+960-27+150_4(2"/>
      <sheetName val="Tojg_hop_thep2"/>
      <sheetName val="TH_du_toanþ2"/>
      <sheetName val="bANG_THANH_TOAN_LUONG_SC2"/>
      <sheetName val="DON_GIA_TIEN_LUONG_SXCB2"/>
      <sheetName val="bang_ke_luong_sc2"/>
      <sheetName val="DICH_VU2"/>
      <sheetName val="BD_LE_TET2"/>
      <sheetName val="BANG_THANH_TOAN_LUONG_TO_SO_CH2"/>
      <sheetName val="BANG_TONG_HOP_LUONG_SP2"/>
      <sheetName val="Bang_ke_tien_luong_O_phong2"/>
      <sheetName val="bang_ke_luong_SP2"/>
      <sheetName val="tam_ung_luong_ky_I2"/>
      <sheetName val="bao_cao_BHXH_6_thang2"/>
      <sheetName val="TH_du_toan¸2"/>
      <sheetName val="TH_du_toann2"/>
      <sheetName val="tph_AAHSTOT272"/>
      <sheetName val="Ca_D2"/>
      <sheetName val="H_long2"/>
      <sheetName val="C_Mong2"/>
      <sheetName val="M_Phu2"/>
      <sheetName val="T_Son2"/>
      <sheetName val="V_Don2"/>
      <sheetName val="Y_Kien2"/>
      <sheetName val="V_Quang2"/>
      <sheetName val="Q_Lam2"/>
      <sheetName val="P_Thu2"/>
      <sheetName val="T_Coc2"/>
      <sheetName val="D_Nghia2"/>
      <sheetName val="TT_DH2"/>
      <sheetName val="P_Phu2"/>
      <sheetName val="P_Lai2"/>
      <sheetName val="N_Xuyen2"/>
      <sheetName val="H_quan2"/>
      <sheetName val="S_Dang2"/>
      <sheetName val="N_Quan2"/>
      <sheetName val="C_Dam2"/>
      <sheetName val="B_luan2"/>
      <sheetName val="M_Luong2"/>
      <sheetName val="B_Doan2"/>
      <sheetName val="H_Do2"/>
      <sheetName val="D_Khe2"/>
      <sheetName val="P_Trung2"/>
      <sheetName val="V_du2"/>
      <sheetName val="Cước_CG2"/>
      <sheetName val="gia_tri_theo_phong2"/>
      <sheetName val="CỘT_HỐ_PIT2"/>
      <sheetName val="Don_gia2"/>
      <sheetName val="@_Dap2"/>
      <sheetName val="Summary_(1)2"/>
      <sheetName val="List_of_Houses2"/>
      <sheetName val="B2_SITE_WORKS2"/>
      <sheetName val="B3_CONCRETE_WORKS2"/>
      <sheetName val="B4_MASONRY_WORKS2"/>
      <sheetName val="B5_METAL_WORKS2"/>
      <sheetName val="B6_THERMAL&amp;MOITURE2"/>
      <sheetName val="B7_ALU_GLASS_D&amp;W2"/>
      <sheetName val="B8_FINISHING_WORKS2"/>
      <sheetName val="B12_EXTERNAL_WORKS2"/>
      <sheetName val="DMVT_-_22"/>
      <sheetName val="B__Additional_items2"/>
      <sheetName val="C__VE_items_Add12"/>
      <sheetName val="F__VE_items_Updated_Add12"/>
      <sheetName val="G__Duplicated_items2"/>
      <sheetName val="Unit_price2"/>
      <sheetName val="gia_vtu,_ncong2"/>
      <sheetName val="dao_dat2"/>
      <sheetName val="chong_tham2"/>
      <sheetName val="Yeu_cau_gia2"/>
      <sheetName val="Phan_chia_tien_ich2"/>
      <sheetName val="Prelim_HP5-ham2"/>
      <sheetName val="B3_Mong&amp;ham_2"/>
      <sheetName val="Prelim_HP5-than2"/>
      <sheetName val="B4_Than&amp;Hoan_thien2"/>
      <sheetName val="공사비_내역_(가)2"/>
      <sheetName val="H_P견적(참조)2"/>
      <sheetName val="Sat_tron2"/>
      <sheetName val="Project_Data2"/>
      <sheetName val="Bill_02-PL2"/>
      <sheetName val="1995년_섹터별_매출2"/>
      <sheetName val="노원열병합__건축공사기성내역서2"/>
      <sheetName val="118_세금과공과2"/>
      <sheetName val="Low_YLD_Reject2"/>
      <sheetName val="시실누(모)_2"/>
      <sheetName val="Income_Statement2"/>
      <sheetName val="표지_(2)2"/>
      <sheetName val="BP2000_Month2"/>
      <sheetName val="_M10C_DIFF_산포_개선_사례_7자_GAS_LIN2"/>
      <sheetName val="HRG_BHN2"/>
      <sheetName val="Bảng_GT_PS"/>
      <sheetName val="Dien_giai"/>
      <sheetName val="C__NEW_BLDG-PLUMBING_WORK"/>
      <sheetName val="Fr_Revit"/>
      <sheetName val="NSA_Summary"/>
      <sheetName val="Buy_vs__Lease_Car"/>
      <sheetName val="PRE_(RICONS)"/>
      <sheetName val="Goc_CC"/>
      <sheetName val="GOC-KO_IN"/>
      <sheetName val="Elec_LG"/>
      <sheetName val="Chiet_tinh_dz22"/>
      <sheetName val="TH_MTC"/>
      <sheetName val="TH_N_Cong"/>
      <sheetName val="Bang_KL"/>
      <sheetName val="TH_Vat_tu"/>
      <sheetName val="Scheme_B_Estimate_"/>
      <sheetName val="전체내역_(2)1"/>
      <sheetName val="7_경제성결과1"/>
      <sheetName val="T형(_파일기초)_공현1교1"/>
      <sheetName val="전_기1"/>
      <sheetName val="집_계_표1"/>
      <sheetName val="01__DATA"/>
      <sheetName val="03__TK_THEP_LANH_TO"/>
      <sheetName val="Bảng_KL_công_tác_chính"/>
      <sheetName val="TONG_HOP_HOI_NGHI"/>
      <sheetName val="02__VK,_BT,_HT"/>
      <sheetName val="03__TK_THEP"/>
      <sheetName val="04__HOÀN_THIỆN"/>
      <sheetName val="1_수인터널"/>
      <sheetName val="Thống_kê"/>
      <sheetName val="đọc_số"/>
      <sheetName val="truc_tiep"/>
      <sheetName val="Xuly_Data"/>
      <sheetName val="Material_HT"/>
      <sheetName val="Material_KC"/>
      <sheetName val="2_1_受電設備棟"/>
      <sheetName val="2_2_受・防火水槽"/>
      <sheetName val="2_3_排水処理設備棟"/>
      <sheetName val="2_4_倉庫棟"/>
      <sheetName val="2_5_守衛棟"/>
      <sheetName val="TL rieng"/>
      <sheetName val="新规"/>
      <sheetName val="手动计画"/>
      <sheetName val="DTICH"/>
      <sheetName val="TTTram"/>
      <sheetName val="Sbq18"/>
      <sheetName val="B3A - TOWER A"/>
      <sheetName val="Gtvl"/>
      <sheetName val="Gia_THKP"/>
      <sheetName val="GiaTH_PT2"/>
      <sheetName val="VCV-BE-TONG"/>
      <sheetName val="TKCK"/>
      <sheetName val="지급보증금74"/>
      <sheetName val="D+W"/>
      <sheetName val="KHOI LUONG15-4"/>
      <sheetName val="SiteWorks"/>
      <sheetName val="Bang gia NC "/>
      <sheetName val="실행별짠"/>
      <sheetName val="장비내역서"/>
      <sheetName val="기계내역서"/>
      <sheetName val="200"/>
      <sheetName val="구조물공"/>
      <sheetName val="단가산출서"/>
      <sheetName val="단가산출서 (2)"/>
      <sheetName val="평3"/>
      <sheetName val="1.Factory+Office"/>
      <sheetName val="TIE-INS"/>
      <sheetName val="PROCESS"/>
      <sheetName val="Package1"/>
      <sheetName val="원가계산서_(전체변ƽ螁"/>
      <sheetName val="概総括1"/>
      <sheetName val="D &amp; W sizes"/>
      <sheetName val="Đầu vào"/>
      <sheetName val="BANG_TONG_HOP_(2)"/>
      <sheetName val="Bill_05_-_FP"/>
      <sheetName val="DS-Thuong_6T_dau"/>
      <sheetName val="NSA_fr_Revit"/>
      <sheetName val="DATASPEC(VT1)"/>
      <sheetName val="Analisa"/>
      <sheetName val="MASTER"/>
      <sheetName val="[원남울진낙찰내역(99.4.13 부산청).xlsáFAX"/>
      <sheetName val="[원남울진낙찰내역(99.4.13 부산청).xlsø갑지"/>
      <sheetName val="Bill of Qty MEP"/>
      <sheetName val="ctTBA"/>
      <sheetName val="NET表"/>
      <sheetName val="BQ表"/>
      <sheetName val="EXTERNAL"/>
      <sheetName val="Electrical Works"/>
      <sheetName val="name"/>
      <sheetName val="STAFFSCHED "/>
      <sheetName val="Chi tiết cấu tạo giá (2)"/>
      <sheetName val="GV1-D13 (Casement door)"/>
      <sheetName val="REKAP"/>
      <sheetName val="Rate_breakdown_detail"/>
      <sheetName val="Cart_path_Q'ty"/>
      <sheetName val="CT_Thang_Mo"/>
      <sheetName val="member_design"/>
      <sheetName val="design_criteria"/>
      <sheetName val="working_load_at_the_btm_ft_"/>
      <sheetName val="plan&amp;section_of_foundation"/>
      <sheetName val="soil_bearing_check"/>
      <sheetName val="valeurs_de_base"/>
      <sheetName val="3_공통공사대비"/>
      <sheetName val="인건비_"/>
      <sheetName val="하도급기성_(2)"/>
      <sheetName val="하도급단가산출_(2)"/>
      <sheetName val="Tong_dip_nhan_dan"/>
      <sheetName val="Gia_tr_2"/>
      <sheetName val="Ki__m_tra_DS_thue_GTGT2"/>
      <sheetName val="Thuong_dip_nhan_danh_hieu_AHL_2"/>
      <sheetName val="_PIPE-03E_XLSÝ26+960-27+150_4(2"/>
      <sheetName val="dmvt_"/>
      <sheetName val="Cấu_tạo_giá"/>
      <sheetName val="04_-_XUONG_DET_B"/>
      <sheetName val="DATA_H"/>
      <sheetName val="DATA_V"/>
      <sheetName val="DATA_OR"/>
      <sheetName val="Bill_4_-_Substructure"/>
      <sheetName val="Bill_Prelim-CDT"/>
      <sheetName val="Bill_BPTC-CDT"/>
      <sheetName val="Chi_tiết_BPTC"/>
      <sheetName val="Bill_BPTC-CDT_(PA_MCT_CDT)"/>
      <sheetName val="Chi_tiết_BPTC_(PA_MCT_CDT)"/>
      <sheetName val="STAFFSCHED_"/>
      <sheetName val="MEP Detail"/>
      <sheetName val="Dầm -4.7m"/>
      <sheetName val="7.조직표 (수정)"/>
      <sheetName val="List"/>
      <sheetName val="hinhhoc"/>
      <sheetName val="材料单"/>
      <sheetName val="WNo"/>
      <sheetName val="P9 SEC.C"/>
      <sheetName val="P9 SEC.D"/>
      <sheetName val="照明ﾃﾞｰﾀ"/>
      <sheetName val="C1ㅇ"/>
      <sheetName val="NETCOST-E ELV"/>
      <sheetName val="0"/>
      <sheetName val="Cọc nhồi"/>
      <sheetName val="Unit Rate(non print)"/>
      <sheetName val="1_우편집중내역서"/>
      <sheetName val="B3A_-_TOWER_A"/>
      <sheetName val="GV1-D13_(Casement_door)"/>
      <sheetName val="MEP_Detail"/>
      <sheetName val="TvtuTdinh"/>
      <sheetName val="01. KHO A-&gt;E"/>
      <sheetName val="Block A-FlrBm(Conc&amp;Fwk)"/>
      <sheetName val="Kihon-Jiko"/>
      <sheetName val="Dầm_-4_7m"/>
      <sheetName val="Cst Pkg-Eden"/>
      <sheetName val="Analisa Upah &amp; Bahan Plum"/>
      <sheetName val="harmony_done"/>
      <sheetName val="THMAVT"/>
      <sheetName val="DeluxeVilla 4"/>
      <sheetName val="MIJIBI"/>
      <sheetName val="지수조정율(총괄)"/>
      <sheetName val="본댐설계"/>
      <sheetName val="경영혁신본부"/>
      <sheetName val="재료비"/>
      <sheetName val="경비 (1)"/>
      <sheetName val="적현로"/>
      <sheetName val="포장공(부체도로)"/>
      <sheetName val="계측"/>
      <sheetName val="D25"/>
      <sheetName val="D22"/>
      <sheetName val="M3-RAIL1"/>
      <sheetName val="M+1"/>
      <sheetName val="CC16-내역서"/>
      <sheetName val="BD운반거리"/>
      <sheetName val="설계명세"/>
      <sheetName val="04년하반기장비부표"/>
      <sheetName val="DAF-1"/>
      <sheetName val="Bill 02 INF"/>
      <sheetName val="PAD-F"/>
      <sheetName val="6MONTHS"/>
      <sheetName val="회사정보"/>
      <sheetName val="IMF Code"/>
      <sheetName val="2. COST SUMMARY"/>
      <sheetName val="5사남"/>
      <sheetName val="2. BOQ DETAIL"/>
      <sheetName val="TKC"/>
      <sheetName val="물량표s"/>
      <sheetName val="원남울진낙찰내역(99_4_13_부산청)4"/>
      <sheetName val="5_BANG_I4"/>
      <sheetName val="소상_&quot;1&quot;4"/>
      <sheetName val="6PILE__(돌출)4"/>
      <sheetName val="BACK_DATA4"/>
      <sheetName val="현장관리비_산출내역4"/>
      <sheetName val="01__DATA1"/>
      <sheetName val="03__TK_THEP_LANH_TO1"/>
      <sheetName val="DonGia_chetao3"/>
      <sheetName val="DonGia_VatTuLK3"/>
      <sheetName val="Bảng_KL_công_tác_chính1"/>
      <sheetName val="TONG_HOP_HOI_NGHI1"/>
      <sheetName val="02__VK,_BT,_HT1"/>
      <sheetName val="03__TK_THEP1"/>
      <sheetName val="04__HOÀN_THIỆN1"/>
      <sheetName val="ESTI_4"/>
      <sheetName val="준검_내역서3"/>
      <sheetName val="Hrg_Sat3"/>
      <sheetName val="CHITIET_VL-NCHT1_(2)3"/>
      <sheetName val="Customer_Databas3"/>
      <sheetName val="노원열병합__건축공사기성내역서3"/>
      <sheetName val="Cost_bd-&quot;A&quot;2"/>
      <sheetName val="Graph_(LGEN)2"/>
      <sheetName val="선적schedule_(2)2"/>
      <sheetName val="3_하중산정4_지지력2"/>
      <sheetName val="제출내역_(2)2"/>
      <sheetName val="HRSG_SMALL072202"/>
      <sheetName val="화재_탐지_설비2"/>
      <sheetName val="_갑지4"/>
      <sheetName val="배수공_주요자재_집계표2"/>
      <sheetName val="kimre_scrubber2"/>
      <sheetName val="8_석축단위(H=1_5M)4"/>
      <sheetName val="플랜트_설치4"/>
      <sheetName val="기성(1차)_4"/>
      <sheetName val="2_건축4"/>
      <sheetName val="SOS_PLC_&amp;_Panel4"/>
      <sheetName val="Stem_Footing3"/>
      <sheetName val="Piping_Design_Data3"/>
      <sheetName val="코딩_(2)3"/>
      <sheetName val="PROJECT_BRIEF3"/>
      <sheetName val="BSD_(2)3"/>
      <sheetName val="5_전사투자계획종함안3"/>
      <sheetName val="단양_00_아파트-세부내역3"/>
      <sheetName val="BASE_DATA12"/>
      <sheetName val="안양동교_1안2"/>
      <sheetName val="시설물_설치표2"/>
      <sheetName val="PROJECT_BRIEF(EX_NEW)2"/>
      <sheetName val="할증_2"/>
      <sheetName val="G_R300경비2"/>
      <sheetName val="신설개소별_총집계표(동해-배전)2"/>
      <sheetName val="안평역사_총집계2"/>
      <sheetName val="내역서_(2)3"/>
      <sheetName val="Sheet1_(2)4"/>
      <sheetName val="3BL공동구_수량2"/>
      <sheetName val="실행내역서_2"/>
      <sheetName val="2_대외공문2"/>
      <sheetName val="1차_내역서4"/>
      <sheetName val="4_LINE3"/>
      <sheetName val="7_th3"/>
      <sheetName val="개인별_순위표3"/>
      <sheetName val="원남울진낙찰내역(99_4_13%20부산청)_xls3"/>
      <sheetName val="광통신_견적내역서12"/>
      <sheetName val="물량_및_할증_적용_내역서(기계_배관)2"/>
      <sheetName val="Site_Expenses2"/>
      <sheetName val="4_&amp;_10-inch,_CO2_Combo_&amp;_Sweep2"/>
      <sheetName val="근거_자료2"/>
      <sheetName val="Xunit_(단위환산)4"/>
      <sheetName val="전차선로_물량표2"/>
      <sheetName val="3련_BOX2"/>
      <sheetName val="_견적서2"/>
      <sheetName val="1_설계조건2"/>
      <sheetName val="Material_HT1"/>
      <sheetName val="Material_KC1"/>
      <sheetName val="Buy_vs__Lease_Car1"/>
      <sheetName val="물량_및_할증_적용_내역서1"/>
      <sheetName val="1-1-2_고순도용접1"/>
      <sheetName val="Upgrades_pricing1"/>
      <sheetName val="장비당단가_(1)1"/>
      <sheetName val="Summary_Sheets1"/>
      <sheetName val="배수내역_(2)1"/>
      <sheetName val="DATA_LISTS1"/>
      <sheetName val="빌딩_안내1"/>
      <sheetName val="T형(_파일기초)_공현1교2"/>
      <sheetName val="입고장부_(4)1"/>
      <sheetName val="8_식재일위2"/>
      <sheetName val="TABLE_DB2"/>
      <sheetName val="쌍용_data_base2"/>
      <sheetName val="전체내역_(2)2"/>
      <sheetName val="견적_집계1"/>
      <sheetName val="TRE_TABLE1"/>
      <sheetName val="조도계산서_(도서)1"/>
      <sheetName val="남양시작동자105노65기1_3화1_21"/>
      <sheetName val="CT_1"/>
      <sheetName val="8_자재비1"/>
      <sheetName val="Chiết_tính1"/>
      <sheetName val="pp3p_1"/>
      <sheetName val="Div26_-_Elect4"/>
      <sheetName val="Scheme_B_Estimate_1"/>
      <sheetName val="sanitary-ware_tower3&amp;44"/>
      <sheetName val="입출재고현황_(2)4"/>
      <sheetName val="detai_cable___4"/>
      <sheetName val="Area_Cal4"/>
      <sheetName val="MAIN_GATE_HOUSE4"/>
      <sheetName val="BoQ_Coke4"/>
      <sheetName val="1_R18_BF4"/>
      <sheetName val="6_External_works-R184"/>
      <sheetName val="00-Pipe_Schedule_for_QS_rev014"/>
      <sheetName val="CHIẾT_TÍNH_ĐƠN_GIÁ4"/>
      <sheetName val="Huong_dan4"/>
      <sheetName val="Bảng_mã_VT4"/>
      <sheetName val="Define_finishing3"/>
      <sheetName val="Bang_tinh_hao_hut_thep3"/>
      <sheetName val="CHITIET_VL-NC-TT1p4"/>
      <sheetName val="Gia_VLNCMTC4"/>
      <sheetName val="Don_gia_chi_tiet4"/>
      <sheetName val="Dinh_nghia4"/>
      <sheetName val="Material_Schedule3"/>
      <sheetName val="Chenh_lech_vat_tu4"/>
      <sheetName val="TH_kinh_phi4"/>
      <sheetName val="KLDT_DIEN4"/>
      <sheetName val="Dinh_muc_CP_KTCB_khac4"/>
      <sheetName val="Demolish_14"/>
      <sheetName val="_Beams-pms4"/>
      <sheetName val="Dầm_13"/>
      <sheetName val="05-LV_Cabling3"/>
      <sheetName val="Bill_7-Elec3"/>
      <sheetName val="Price_Database3"/>
      <sheetName val="Phan_tich3"/>
      <sheetName val="RAB_AR&amp;STR3"/>
      <sheetName val="고객사_관리_코드4"/>
      <sheetName val="7_공정표4"/>
      <sheetName val="DG_Cong_C1,C2,C3,C4,C53"/>
      <sheetName val="6_1_Quantity-Bill_1-Prelim4"/>
      <sheetName val="gia_vt,nc,may3"/>
      <sheetName val="Chi_tiet3"/>
      <sheetName val="SCOPE_OF_WORK3"/>
      <sheetName val="dtct_cong3"/>
      <sheetName val="tong_du_toan3"/>
      <sheetName val="Xây_tô3"/>
      <sheetName val="CT_Thang_Mo1"/>
      <sheetName val="member_design1"/>
      <sheetName val="design_criteria1"/>
      <sheetName val="working_load_at_the_btm_ft_1"/>
      <sheetName val="plan&amp;section_of_foundation1"/>
      <sheetName val="soil_bearing_check1"/>
      <sheetName val="valeurs_de_base1"/>
      <sheetName val="3_공통공사대비1"/>
      <sheetName val="인건비_1"/>
      <sheetName val="하도급기성_(2)1"/>
      <sheetName val="하도급단가산출_(2)1"/>
      <sheetName val="Chi_tiet_-_Dv_lap5"/>
      <sheetName val="TH_KHTC5"/>
      <sheetName val="Van_chuyen5"/>
      <sheetName val="THKP_(2)5"/>
      <sheetName val="T_Bi5"/>
      <sheetName val="Thiet_ke5"/>
      <sheetName val="K_luong5"/>
      <sheetName val="TT_L25"/>
      <sheetName val="TT_L15"/>
      <sheetName val="Thue_Ngoai5"/>
      <sheetName val="KL_XL20005"/>
      <sheetName val="Chiet_tinh5"/>
      <sheetName val="Sheet2_(2)5"/>
      <sheetName val="Dong_Dau5"/>
      <sheetName val="Dong_Dau_(2)5"/>
      <sheetName val="Sau_dong5"/>
      <sheetName val="Ma_xa5"/>
      <sheetName val="My_dinh5"/>
      <sheetName val="Tong_cong5"/>
      <sheetName val="KH_2003_(moi_max)5"/>
      <sheetName val="be_tong5"/>
      <sheetName val="Tong_hop_thep5"/>
      <sheetName val="__5"/>
      <sheetName val="san_vuon5"/>
      <sheetName val="khu_phu_tro5"/>
      <sheetName val="LUAN_CHUYEN5"/>
      <sheetName val="KE_QUY5"/>
      <sheetName val="LUONGGIAN_TIEP5"/>
      <sheetName val="VAY_VON5"/>
      <sheetName val="O_THAO5"/>
      <sheetName val="Q_TRUNG5"/>
      <sheetName val="Y_THANH5"/>
      <sheetName val="Thuyet_minh5"/>
      <sheetName val="CDSL_(2)5"/>
      <sheetName val="26+180-400_25"/>
      <sheetName val="26+180_Sub15"/>
      <sheetName val="26+180_Sub45"/>
      <sheetName val="26+180-400_5(k95)5"/>
      <sheetName val="26+400-620_3(k95)5"/>
      <sheetName val="26+400-640_1(k95)5"/>
      <sheetName val="26+960-27+150_95"/>
      <sheetName val="26+960-27+150_105"/>
      <sheetName val="26+960-27+150_115"/>
      <sheetName val="26+960-27+150_125"/>
      <sheetName val="26+960-27+150_5(k95)5"/>
      <sheetName val="26+960-27+150_4(k95)5"/>
      <sheetName val="26+960-27+150_1(k95)5"/>
      <sheetName val="27+500-700_5(k95)5"/>
      <sheetName val="27+500-700_4(k95)5"/>
      <sheetName val="27+500-700_3(k95)5"/>
      <sheetName val="27+500-700_1(k95)5"/>
      <sheetName val="27+740-920_3(k95)5"/>
      <sheetName val="27+740-920_215"/>
      <sheetName val="27+920-28+040_6,75"/>
      <sheetName val="27+920-28+040_105"/>
      <sheetName val="27+920-28+160_Su35"/>
      <sheetName val="28+160-28+420_5K955"/>
      <sheetName val="28+430-657_75"/>
      <sheetName val="Km28+430-657_85"/>
      <sheetName val="28+430-657_95"/>
      <sheetName val="28+430-667_105"/>
      <sheetName val="28+430-657_115"/>
      <sheetName val="28+430-657_4k955"/>
      <sheetName val="28+500-657_185"/>
      <sheetName val="28+520-657_195"/>
      <sheetName val="Interim_payment5"/>
      <sheetName val="Bid_Sum5"/>
      <sheetName val="Item_B5"/>
      <sheetName val="Dg_A5"/>
      <sheetName val="Dg_B&amp;C5"/>
      <sheetName val="Material_at_site5"/>
      <sheetName val="BCC_(2)5"/>
      <sheetName val="Bao_cao5"/>
      <sheetName val="Bao_cao_25"/>
      <sheetName val="Khoi_luong5"/>
      <sheetName val="Khoi_luong_mat5"/>
      <sheetName val="Bang_ke5"/>
      <sheetName val="T_HopKL5"/>
      <sheetName val="S_Luong5"/>
      <sheetName val="D_Dap5"/>
      <sheetName val="Q_Toan5"/>
      <sheetName val="Phan_tich_chi_phi5"/>
      <sheetName val="Chi_phi_nen_theo_BVTC5"/>
      <sheetName val="nhan_cong_phu5"/>
      <sheetName val="nhan_cong_Hung5"/>
      <sheetName val="Nhan_cong5"/>
      <sheetName val="Khoi_luong_nen_theo_BVTC5"/>
      <sheetName val="Phu_luc5"/>
      <sheetName val="Gia_trÞ5"/>
      <sheetName val="AC_PC5"/>
      <sheetName val="Gia_VL5"/>
      <sheetName val="Bang_gia_ca_may5"/>
      <sheetName val="Bang_luong_CB5"/>
      <sheetName val="Bang_P_tich_CT5"/>
      <sheetName val="D_toan_chi_tiet5"/>
      <sheetName val="Bang_TH_Dtoan5"/>
      <sheetName val="cap_cho_cac_DT5"/>
      <sheetName val="Ung_-_hoan5"/>
      <sheetName val="CP_may5"/>
      <sheetName val="Thep_5"/>
      <sheetName val="Chi_tiet_Khoi_luong5"/>
      <sheetName val="TH_khoi_luong5"/>
      <sheetName val="Chiet_tinh_vat_lieu_5"/>
      <sheetName val="TH_KL_VL5"/>
      <sheetName val="TAI_TRONG5"/>
      <sheetName val="NOI_LUC5"/>
      <sheetName val="TINH_DUYET_THTT_CHINH5"/>
      <sheetName val="TDUYET_THTT_PHU5"/>
      <sheetName val="TINH_DAO_DONG_VA_DO_VONG5"/>
      <sheetName val="TINH_NEO5"/>
      <sheetName val="Bang_VL5"/>
      <sheetName val="VL(No_V-c)5"/>
      <sheetName val="He_so5"/>
      <sheetName val="PL_Vua5"/>
      <sheetName val="Chitieu-dam_cac_loai5"/>
      <sheetName val="DG_Dam5"/>
      <sheetName val="DG_chung5"/>
      <sheetName val="VL-dac_chung5"/>
      <sheetName val="CT_1md_&amp;_dau_cong5"/>
      <sheetName val="Tong_hop5"/>
      <sheetName val="CT_cong5"/>
      <sheetName val="dg_cong5"/>
      <sheetName val="CT_Duong5"/>
      <sheetName val="D_gia5"/>
      <sheetName val="T_hop5"/>
      <sheetName val="CtP_tro5"/>
      <sheetName val="Nha_moi5"/>
      <sheetName val="TT-T_Tron_So_25"/>
      <sheetName val="Ct_Dam_5"/>
      <sheetName val="Ct_Duoi5"/>
      <sheetName val="Ct_Tren5"/>
      <sheetName val="D_giaMay5"/>
      <sheetName val="BU_CTPH5"/>
      <sheetName val="BU_tran3+360_225"/>
      <sheetName val="Tran3+360_225"/>
      <sheetName val="BU_tran2+386_45"/>
      <sheetName val="Tran2+386_45"/>
      <sheetName val="DTcong_4-55"/>
      <sheetName val="Bu_1-25"/>
      <sheetName val="Bu_12-135"/>
      <sheetName val="DTcong_12-135"/>
      <sheetName val="DT_cong13-13+5"/>
      <sheetName val="BU-_nhanh5"/>
      <sheetName val="dtcong_nh1-25"/>
      <sheetName val="dtcong_nh0-15"/>
      <sheetName val="BU_11-125"/>
      <sheetName val="DTcong_11-125"/>
      <sheetName val="Pr-_CC5"/>
      <sheetName val="MD_3-45"/>
      <sheetName val="ND_3-45"/>
      <sheetName val="MD_1-25"/>
      <sheetName val="ND_1-25"/>
      <sheetName val="MD_0-15"/>
      <sheetName val="ND_0-15"/>
      <sheetName val="KL_tong5"/>
      <sheetName val="TH_(T1-6)5"/>
      <sheetName val="_NL5"/>
      <sheetName val="_NL_(2)5"/>
      <sheetName val="CDTHCT_(3)5"/>
      <sheetName val="Quyet_toan5"/>
      <sheetName val="Thu_hoi5"/>
      <sheetName val="Lai_vay5"/>
      <sheetName val="Tien_vay5"/>
      <sheetName val="Cong_no5"/>
      <sheetName val="Cop_pha5"/>
      <sheetName val="thkl_(2)5"/>
      <sheetName val="long_tec5"/>
      <sheetName val="cd_viaK0-T65"/>
      <sheetName val="cdvia_T6-Tc245"/>
      <sheetName val="cdvia_Tc24-T465"/>
      <sheetName val="cd_btnL2k0+361-T195"/>
      <sheetName val="DS_them_luong_qui_4-20025"/>
      <sheetName val="Phuc_loi_2-9-025"/>
      <sheetName val="Thuong_nhan_dip_21-12-025"/>
      <sheetName val="Thuong_dip_nhan_danh_hieu_AHL§5"/>
      <sheetName val="Thang_luong_thu_13_nam_20025"/>
      <sheetName val="Luong_SX#_dip_Tet_Qui_Mui(dong5"/>
      <sheetName val="phan_tich_DG5"/>
      <sheetName val="gia_vat_lieu5"/>
      <sheetName val="gia_xe_may5"/>
      <sheetName val="gia_nhan_cong5"/>
      <sheetName val="Chenh_lech5"/>
      <sheetName val="Kinh_phí5"/>
      <sheetName val="CDTHU_CHI_T15"/>
      <sheetName val="THUCHI_25"/>
      <sheetName val="THU_CHI35"/>
      <sheetName val="THU_CHI_45"/>
      <sheetName val="THU_CHI55"/>
      <sheetName val="THU_CHI_65"/>
      <sheetName val="TU_CHI_75"/>
      <sheetName val="THU_CHI95"/>
      <sheetName val="THU_CHI_85"/>
      <sheetName val="THU_CHI_105"/>
      <sheetName val="THU_CHI_115"/>
      <sheetName val="THU_CHI_125"/>
      <sheetName val="tong_hop_thanh_toan_thue5"/>
      <sheetName val="bang_ke_nop_thue5"/>
      <sheetName val="Tonh_hop_chi_phi5"/>
      <sheetName val="BK_chi_phi5"/>
      <sheetName val="KTra_DS_va_thue_GTGT5"/>
      <sheetName val="Kiãøm_tra_DS_thue_GTGT5"/>
      <sheetName val="XUAT(gia_von)5"/>
      <sheetName val="Xuat_(gia_ban)5"/>
      <sheetName val="Dchinh_TH_N-X-T5"/>
      <sheetName val="Tong_hop_N-X-T5"/>
      <sheetName val="thue_TH5"/>
      <sheetName val="tong_hop_20015"/>
      <sheetName val="qUYET_TOAN_THUE5"/>
      <sheetName val="vat_tu5"/>
      <sheetName val="THVT_T55"/>
      <sheetName val="XL1_t55"/>
      <sheetName val="XL2_T55"/>
      <sheetName val="XL3_T55"/>
      <sheetName val="XL5_T55"/>
      <sheetName val="CC_XL15"/>
      <sheetName val="KKTS_045"/>
      <sheetName val="nha_kct5"/>
      <sheetName val="sent_to5"/>
      <sheetName val="KL_Tram_Cty5"/>
      <sheetName val="Gam_may_Cty5"/>
      <sheetName val="KL_tram_KH5"/>
      <sheetName val="Gam_may_KH5"/>
      <sheetName val="Cach_dien5"/>
      <sheetName val="Mang_tai5"/>
      <sheetName val="KL_DDK5"/>
      <sheetName val="Mang_tai_DDK5"/>
      <sheetName val="KL_DDK0,45"/>
      <sheetName val="TT_Ky_thuat5"/>
      <sheetName val="CT_moi5"/>
      <sheetName val="Tu_dien5"/>
      <sheetName val="May_cat5"/>
      <sheetName val="Dao_Cly5"/>
      <sheetName val="Dao_Ptai5"/>
      <sheetName val="Tu_RMU5"/>
      <sheetName val="C_set5"/>
      <sheetName val="Sco_Cap5"/>
      <sheetName val="Sco_TB5"/>
      <sheetName val="TN_tram5"/>
      <sheetName val="TN_C_set5"/>
      <sheetName val="TN_TD_DDay5"/>
      <sheetName val="Phan_chung5"/>
      <sheetName val="congtac_vien-uy5"/>
      <sheetName val="Nhan_luc20015"/>
      <sheetName val="cong_Q25"/>
      <sheetName val="T_U_luong_Q15"/>
      <sheetName val="T_U_luong_Q25"/>
      <sheetName val="T_U_luong_Q35"/>
      <sheetName val="Xep_hang_2015"/>
      <sheetName val="toan_Cty5"/>
      <sheetName val="Cong_ty5"/>
      <sheetName val="XN_25"/>
      <sheetName val="XN_ong_CHi5"/>
      <sheetName val="N_XDCT&amp;_XKLD5"/>
      <sheetName val="CN_HCM5"/>
      <sheetName val="TT_XKLD(Nhan)5"/>
      <sheetName val="Ong_Hong5"/>
      <sheetName val="CN_hung_yen5"/>
      <sheetName val="Dong_nai5"/>
      <sheetName val="Quang_Tri5"/>
      <sheetName val="Da_Nang5"/>
      <sheetName val="Quang_Nam5"/>
      <sheetName val="Quang_Ngai5"/>
      <sheetName val="TH_DH-QN5"/>
      <sheetName val="KP_HD5"/>
      <sheetName val="DB_HD5"/>
      <sheetName val="K249_K985"/>
      <sheetName val="K249_K98_(2)5"/>
      <sheetName val="K251_K985"/>
      <sheetName val="K251_SBase5"/>
      <sheetName val="K251_AC5"/>
      <sheetName val="K252_K985"/>
      <sheetName val="K252_SBase5"/>
      <sheetName val="K252_AC5"/>
      <sheetName val="K253_K985"/>
      <sheetName val="K253_Subbase5"/>
      <sheetName val="K253_Base_5"/>
      <sheetName val="K253_SBase5"/>
      <sheetName val="K253_AC5"/>
      <sheetName val="K255_SBase5"/>
      <sheetName val="K259_K985"/>
      <sheetName val="K259_Subbase5"/>
      <sheetName val="K259_Base_5"/>
      <sheetName val="K259_AC5"/>
      <sheetName val="K260_K985"/>
      <sheetName val="K260_Subbase5"/>
      <sheetName val="K260_Base5"/>
      <sheetName val="K260_AC5"/>
      <sheetName val="K261_K985"/>
      <sheetName val="K261_Base5"/>
      <sheetName val="K261_AC5"/>
      <sheetName val="KL_VL5"/>
      <sheetName val="QT_9-65"/>
      <sheetName val="Thuong_luu_HB5"/>
      <sheetName val="QT_Ky_T5"/>
      <sheetName val="bc_vt_TON_BAI5"/>
      <sheetName val="Tien_ung5"/>
      <sheetName val="phi_luong35"/>
      <sheetName val="CT_xa5"/>
      <sheetName val="Gia_DAN5"/>
      <sheetName val="KLTong_hop5"/>
      <sheetName val="Lan_can5"/>
      <sheetName val="Ranh_doc_(2)5"/>
      <sheetName val="Ranh_doc5"/>
      <sheetName val="Coc_tieu5"/>
      <sheetName val="Bien_bao5"/>
      <sheetName val="Nan_tuyen5"/>
      <sheetName val="Lan_15"/>
      <sheetName val="Lan__25"/>
      <sheetName val="Lan_35"/>
      <sheetName val="Gia_tri5"/>
      <sheetName val="Lan_55"/>
      <sheetName val="Dc_Dau5"/>
      <sheetName val="_o_to_Hien_85"/>
      <sheetName val="_o_to_Hien95"/>
      <sheetName val="_o_to_Hien105"/>
      <sheetName val="_o_to_Hien115"/>
      <sheetName val="_o_to_Hien12)5"/>
      <sheetName val="_o_to_Hien16"/>
      <sheetName val="_o_to_Hien25"/>
      <sheetName val="_o_to_Hien35"/>
      <sheetName val="_o_to_Hien45"/>
      <sheetName val="_o_to_Hien55"/>
      <sheetName val="_o_to_Phong_85"/>
      <sheetName val="_o_to_Phong95"/>
      <sheetName val="_o_to_Phong105"/>
      <sheetName val="_o_to_Phong115"/>
      <sheetName val="_o_to_Phong12)5"/>
      <sheetName val="_o_to_Phong16"/>
      <sheetName val="_o_to_Phong25"/>
      <sheetName val="_o_to_Phong35"/>
      <sheetName val="_o_to_Phong45"/>
      <sheetName val="_o_to_Phong55"/>
      <sheetName val="_o_to_Dung_8_5"/>
      <sheetName val="_D_tt_dau85"/>
      <sheetName val="_o_to_Dung_95"/>
      <sheetName val="_D9_tt_dau5"/>
      <sheetName val="_D10_tt_dau5"/>
      <sheetName val="_o_to_Dung_105"/>
      <sheetName val="_o_to_Dung_115"/>
      <sheetName val="_o_to_Dung_12)5"/>
      <sheetName val="_o_to_Dung_16"/>
      <sheetName val="_o_to_Dung25"/>
      <sheetName val="_o_to_Dung35"/>
      <sheetName val="_o_to_Dung45"/>
      <sheetName val="_o_totrongT10-125"/>
      <sheetName val="_o_totrongT25"/>
      <sheetName val="_o_totrungT10-125"/>
      <sheetName val="_o_toMinhT10-12_5"/>
      <sheetName val="_o_toMinhT25"/>
      <sheetName val="_o_toTrieuT10-12__5"/>
      <sheetName val="Luong_8_SP5"/>
      <sheetName val="Luong_9_SP_5"/>
      <sheetName val="Luong_10_SP_5"/>
      <sheetName val="Luong_11_SP_5"/>
      <sheetName val="Luong_12_SP5"/>
      <sheetName val="Thang_125"/>
      <sheetName val="cong_bien_t105"/>
      <sheetName val="luong_t9_5"/>
      <sheetName val="bb_t95"/>
      <sheetName val="Co_quan_TCT5"/>
      <sheetName val="BOT_(PA_chon)5"/>
      <sheetName val="Yaly_&amp;_Ri_Ninh5"/>
      <sheetName val="Thuy_dien_Na_Loi5"/>
      <sheetName val="bang_so_sanh_tong_hop5"/>
      <sheetName val="bang_so_sanh_tong_hop_(ty_le)5"/>
      <sheetName val="thu_nhap_binh_quan_(2)5"/>
      <sheetName val="dang_huong5"/>
      <sheetName val="phuong_an_15"/>
      <sheetName val="phuong_an_1_(2)5"/>
      <sheetName val="phuong_an25"/>
      <sheetName val="tong_hop_BQ5"/>
      <sheetName val="tong_hop_BQ-15"/>
      <sheetName val="phuong_an_chon5"/>
      <sheetName val="bang_so_sanh_tong_hop_(_PA_cho5"/>
      <sheetName val="dang_ap_dung5"/>
      <sheetName val="bang_tong_hop_(dang_huong)5"/>
      <sheetName val="Cong_hop5"/>
      <sheetName val="kldukien_(107)5"/>
      <sheetName val="qui1_(2)5"/>
      <sheetName val="Luong_1_SP15"/>
      <sheetName val="Luong_2_SP25"/>
      <sheetName val="Luong_3_SP35"/>
      <sheetName val="Luong_4_SP45"/>
      <sheetName val="Luong_4_SP55"/>
      <sheetName val="TH_du_toan_5"/>
      <sheetName val="Du_toan_5"/>
      <sheetName val="C_Tinh5"/>
      <sheetName val="binh_do5"/>
      <sheetName val="cot_lieu5"/>
      <sheetName val="van_khuon5"/>
      <sheetName val="CT_BT5"/>
      <sheetName val="lay_mau5"/>
      <sheetName val="mat_ngoai_goi5"/>
      <sheetName val="coc_tram-bt5"/>
      <sheetName val="Phu_luc_HD5"/>
      <sheetName val="Gia_du_thau5"/>
      <sheetName val="Ca_xe5"/>
      <sheetName val="Cau_2(3)5"/>
      <sheetName val="TK_331c14"/>
      <sheetName val="CT_3314"/>
      <sheetName val="CT_1314"/>
      <sheetName val="KH_200³_(moi_max)5"/>
      <sheetName val="TSCD_ko_dung4"/>
      <sheetName val="Tong_vat_tu4"/>
      <sheetName val="VT_luu4"/>
      <sheetName val="Vtu_u_dong4"/>
      <sheetName val="TSLD_khac4"/>
      <sheetName val="CC_da_pbo_het4"/>
      <sheetName val="C_TIEU5"/>
      <sheetName val="T_Luong5"/>
      <sheetName val="T_HAO5"/>
      <sheetName val="DT_TUYEN5"/>
      <sheetName val="DT_GIA5"/>
      <sheetName val="KHDT_(2)5"/>
      <sheetName val="CL_5"/>
      <sheetName val="KQ_(2)5"/>
      <sheetName val="Tong_Thu4"/>
      <sheetName val="Tong_Chi4"/>
      <sheetName val="Truong_hoc4"/>
      <sheetName val="Cty_CP4"/>
      <sheetName val="G_thau_3B4"/>
      <sheetName val="T_Hop_Thu-chi4"/>
      <sheetName val="XE_DAU5"/>
      <sheetName val="XE_XANG5"/>
      <sheetName val="Hat_15"/>
      <sheetName val="_H8_duong5"/>
      <sheetName val="Hat_7dg5"/>
      <sheetName val="TH_duong_1B5"/>
      <sheetName val="B_T_HOP4"/>
      <sheetName val="HT_HE_DUONG4"/>
      <sheetName val="DH_D1,24"/>
      <sheetName val="Tro_giup4"/>
      <sheetName val="TH_cau_1B5"/>
      <sheetName val="cau_H15"/>
      <sheetName val="Son_dg5"/>
      <sheetName val="THKL_H95"/>
      <sheetName val="THKL_H45"/>
      <sheetName val="BB_NT_GD_H-thanh4"/>
      <sheetName val="BB_NT_KL4"/>
      <sheetName val="CL_PP4"/>
      <sheetName val="TH_DgPP4"/>
      <sheetName val="Dg_PP4"/>
      <sheetName val="CL_DgPP4"/>
      <sheetName val="TH_DDau4"/>
      <sheetName val="TH_DVu4"/>
      <sheetName val="CL_Dvu4"/>
      <sheetName val="TH_DgDvu4"/>
      <sheetName val="Dg_DV4"/>
      <sheetName val="C_O4"/>
      <sheetName val="TH_dg_OC4"/>
      <sheetName val="CL_CatOng4"/>
      <sheetName val="Bang_qui_cach_Vtu4"/>
      <sheetName val="CT_035"/>
      <sheetName val="TH_035"/>
      <sheetName val="cap_so_lan_25"/>
      <sheetName val="cap_so_BHXH5"/>
      <sheetName val="tru_tien5"/>
      <sheetName val="yt_q25"/>
      <sheetName val="c45_t35"/>
      <sheetName val="c45_t65"/>
      <sheetName val="BHYT_Q3_20035"/>
      <sheetName val="C45_t75"/>
      <sheetName val="C47-t07_20035"/>
      <sheetName val="C45_t85"/>
      <sheetName val="C47-t08_20035"/>
      <sheetName val="C45_t095"/>
      <sheetName val="C47-t09_20035"/>
      <sheetName val="C47_T125"/>
      <sheetName val="BHYT_Q4-20035"/>
      <sheetName val="C45_T105"/>
      <sheetName val="VAT_TU_NHAN_TXQN4"/>
      <sheetName val="bang_tong_ke_khoi_luong_vat_tu4"/>
      <sheetName val="hcong_tkhe4"/>
      <sheetName val="VAT_TU_NHAN_TKHE4"/>
      <sheetName val="hcong_qn4"/>
      <sheetName val="VAT_TU_NHAN_(2)4"/>
      <sheetName val="CO_SO_DU_LIEU_PTVL5"/>
      <sheetName val="QT_Duoc_(Hai)4"/>
      <sheetName val="TH_mau_moi_tu_T104"/>
      <sheetName val="Tong_hop_Quy_IV4"/>
      <sheetName val="DG_SOC5"/>
      <sheetName val="DG_HQ5"/>
      <sheetName val="Bot_Giat_C5"/>
      <sheetName val="Bot_Giat_P_5"/>
      <sheetName val="THAY_THUNG_H5"/>
      <sheetName val="thi_nghiem5"/>
      <sheetName val="BLR_14"/>
      <sheetName val="gia_phan_mong4"/>
      <sheetName val="NAM_20045"/>
      <sheetName val="huy_dong_von5"/>
      <sheetName val="Lai_vayxd5"/>
      <sheetName val="Lai_vayphaitra5"/>
      <sheetName val="Lai_vay_5"/>
      <sheetName val="tra_von5"/>
      <sheetName val="KH_chi_tiet5"/>
      <sheetName val="nguyen_lieu5"/>
      <sheetName val="soi_tho_soi_det5"/>
      <sheetName val="soi_thuong5"/>
      <sheetName val="vai_det5"/>
      <sheetName val="chi_phi_1tan5"/>
      <sheetName val="von_luu_dong5"/>
      <sheetName val="thue_VAT5"/>
      <sheetName val="doanh_thu5"/>
      <sheetName val="doanh_thu_loi_nhuan5"/>
      <sheetName val="dong_tien5"/>
      <sheetName val="thu_hoi_von5"/>
      <sheetName val="MTO_REV_04"/>
      <sheetName val="Bang_gia_NC4"/>
      <sheetName val="TH_DZ354"/>
      <sheetName val="D_Da04"/>
      <sheetName val="Thang_16"/>
      <sheetName val="Thang_12_(2)5"/>
      <sheetName val="Thang_015"/>
      <sheetName val="hoan_von5"/>
      <sheetName val="dothi_npv5"/>
      <sheetName val="diem_hoa_von5"/>
      <sheetName val="nop_ngan_sach5"/>
      <sheetName val="chi_tieu5"/>
      <sheetName val="Div__A4"/>
      <sheetName val="26+960-27+050_94"/>
      <sheetName val="luong_thang_104"/>
      <sheetName val="tong_hop_thang_104"/>
      <sheetName val="TH_114"/>
      <sheetName val="px_khai_thac_24"/>
      <sheetName val="dao_lo_so_24"/>
      <sheetName val="luong_vp_thang_104"/>
      <sheetName val="Du_toan4"/>
      <sheetName val="Phan_tich_vat_tu4"/>
      <sheetName val="Tong_hop_vat_tu4"/>
      <sheetName val="Gia_tri_vat_tu4"/>
      <sheetName val="Chi_phi_van_chuyen4"/>
      <sheetName val="Du_thau4"/>
      <sheetName val="Tong_hop_kinh_phi4"/>
      <sheetName val="Tu_van_Thiet_ke4"/>
      <sheetName val="Tien_do_thi_cong4"/>
      <sheetName val="Bia_du_toan4"/>
      <sheetName val="Phan_tich_don_gia_(doc)4"/>
      <sheetName val="DMVT1_(2)3"/>
      <sheetName val="Chiet_tinh_6at_lieu_3"/>
      <sheetName val="gia_vat_,ieu3"/>
      <sheetName val="P_LIST3"/>
      <sheetName val="MAKING_BILL3"/>
      <sheetName val="CO_FORM_A3"/>
      <sheetName val="HOI_PHIEU3"/>
      <sheetName val="YEU_CAU_TT_TECH_(LC)3"/>
      <sheetName val="shipping_advice3"/>
      <sheetName val="Tong_hop_gia4"/>
      <sheetName val="May_thi_cong3"/>
      <sheetName val="Chi_phi_chung3"/>
      <sheetName val="TH_K_II3"/>
      <sheetName val="TH_K_I3"/>
      <sheetName val="BKE_CT_GOC4"/>
      <sheetName val="BKE_CT_GOC_(2)4"/>
      <sheetName val="CTGS10_(2)4"/>
      <sheetName val="28+!60-28+420_5K954"/>
      <sheetName val="Thi_sinh4"/>
      <sheetName val="Cham_cong4"/>
      <sheetName val="Bang_luong4"/>
      <sheetName val="STH_1524"/>
      <sheetName val="CN_3314"/>
      <sheetName val="THV_CHI_64"/>
      <sheetName val="27+500-700_4(k85)4"/>
      <sheetName val="CHIET_TINH_TBA4"/>
      <sheetName val="CHIET_TINH_DZ_0,44"/>
      <sheetName val="CHIET_TINH_CCT4"/>
      <sheetName val="cong_bien_t1&lt;4"/>
      <sheetName val="Bang_2B4"/>
      <sheetName val="Dgia_vat_tu4"/>
      <sheetName val="Don_gia_III4"/>
      <sheetName val="Dgia_VT4"/>
      <sheetName val="ITB_COST3"/>
      <sheetName val="TIEN_GOI3"/>
      <sheetName val="NHAT_KY_THU_TIEN_T_GOI3"/>
      <sheetName val="LUONG_GIAN_TIEP3"/>
      <sheetName val="NHAT_KY_THU_TIEN_TM3"/>
      <sheetName val="UOC_THUC_HIEN_THUE_TNDN3"/>
      <sheetName val="QUY_TM3"/>
      <sheetName val="NKCT_-_013"/>
      <sheetName val="w't_table3"/>
      <sheetName val="LAI_-_LO3"/>
      <sheetName val="TO_KHAI_CHI_TIET3"/>
      <sheetName val="THUE_PII3"/>
      <sheetName val="THUE_PIII3"/>
      <sheetName val="QUYET_TOAN_THUE_TNDN3"/>
      <sheetName val="BANG_CAN_DOI_RUT_GON3"/>
      <sheetName val="BANG_CAN_DOI3"/>
      <sheetName val="NHAT_KY_CHI_TIEN3"/>
      <sheetName val="LAI_LO3"/>
      <sheetName val="TO_KHAI_THUE_DT_-TNDN-_CP3"/>
      <sheetName val="QUYET_TOAN_THUE-_CAC_KHOAN3"/>
      <sheetName val="GIA_THANH3"/>
      <sheetName val="BAI_DUNG_3"/>
      <sheetName val="BIA_NAM3"/>
      <sheetName val="TM_BAO_CAO3"/>
      <sheetName val="Ki泺m_tra_DS_thue_GTGT3"/>
      <sheetName val="27+740-820_3(k95)3"/>
      <sheetName val="Liệt_kê3"/>
      <sheetName val="THDN_MBA_phu_tai3"/>
      <sheetName val="TBA_CC3"/>
      <sheetName val="L_D17044"/>
      <sheetName val="Purchase_Order3"/>
      <sheetName val="Customize_Your_Purchase_Order3"/>
      <sheetName val="A__Building__3"/>
      <sheetName val="Qty-(Arc_)3"/>
      <sheetName val="Electrical_Breakdown3"/>
      <sheetName val="PIPE-03E_XLS4"/>
      <sheetName val="VC_MONG4"/>
      <sheetName val="LUONG_NC4"/>
      <sheetName val="B9_SCL_(2)4"/>
      <sheetName val="Thang_7-054"/>
      <sheetName val="Bia_dvi4"/>
      <sheetName val="B3_Tonghop_thang4"/>
      <sheetName val="Cong_doan4"/>
      <sheetName val="VËt_liÖu3"/>
      <sheetName val="K_L­¬ng_3"/>
      <sheetName val="GTDT_3"/>
      <sheetName val="Bï_VL_3"/>
      <sheetName val="Tæng_Hîp3"/>
      <sheetName val="Kinh_PhÝ3"/>
      <sheetName val="T_kÕ3"/>
      <sheetName val="tÝnh_VL3"/>
      <sheetName val="KL_®Ëp3"/>
      <sheetName val="Lµng_Lµ3"/>
      <sheetName val="DTcojg_4-53"/>
      <sheetName val="DGchitiet_3"/>
      <sheetName val="van_phong_Quy_13"/>
      <sheetName val="Cong_ty_Quy_13"/>
      <sheetName val="20_9_053"/>
      <sheetName val="Thanh_toan3"/>
      <sheetName val="B_11D_3"/>
      <sheetName val="Gia_tr?3"/>
      <sheetName val="Ki??m_tra_DS_thue_GTGT3"/>
      <sheetName val="Thuong_dip_nhan_danh_hieu_AHL?3"/>
      <sheetName val="26+960-27+150_5(k95!3"/>
      <sheetName val="[PIPE-03E_XLSÝ26+960-27+150_4(3"/>
      <sheetName val="Tojg_hop_thep3"/>
      <sheetName val="TH_du_toanþ3"/>
      <sheetName val="bANG_THANH_TOAN_LUONG_SC3"/>
      <sheetName val="DON_GIA_TIEN_LUONG_SXCB3"/>
      <sheetName val="bang_ke_luong_sc3"/>
      <sheetName val="DICH_VU3"/>
      <sheetName val="BD_LE_TET3"/>
      <sheetName val="BANG_THANH_TOAN_LUONG_TO_SO_CH3"/>
      <sheetName val="BANG_TONG_HOP_LUONG_SP3"/>
      <sheetName val="Bang_ke_tien_luong_O_phong3"/>
      <sheetName val="bang_ke_luong_SP3"/>
      <sheetName val="tam_ung_luong_ky_I3"/>
      <sheetName val="bao_cao_BHXH_6_thang3"/>
      <sheetName val="TH_du_toan¸3"/>
      <sheetName val="TH_du_toann3"/>
      <sheetName val="tph_AAHSTOT273"/>
      <sheetName val="Ca_D3"/>
      <sheetName val="H_long3"/>
      <sheetName val="C_Mong3"/>
      <sheetName val="M_Phu3"/>
      <sheetName val="T_Son3"/>
      <sheetName val="V_Don3"/>
      <sheetName val="Y_Kien3"/>
      <sheetName val="V_Quang3"/>
      <sheetName val="Q_Lam3"/>
      <sheetName val="P_Thu3"/>
      <sheetName val="T_Coc3"/>
      <sheetName val="D_Nghia3"/>
      <sheetName val="TT_DH3"/>
      <sheetName val="P_Phu3"/>
      <sheetName val="P_Lai3"/>
      <sheetName val="N_Xuyen3"/>
      <sheetName val="H_quan3"/>
      <sheetName val="S_Dang3"/>
      <sheetName val="N_Quan3"/>
      <sheetName val="C_Dam3"/>
      <sheetName val="B_luan3"/>
      <sheetName val="M_Luong3"/>
      <sheetName val="B_Doan3"/>
      <sheetName val="H_Do3"/>
      <sheetName val="D_Khe3"/>
      <sheetName val="P_Trung3"/>
      <sheetName val="V_du3"/>
      <sheetName val="Cước_CG3"/>
      <sheetName val="gia_tri_theo_phong3"/>
      <sheetName val="CỘT_HỐ_PIT3"/>
      <sheetName val="Don_gia3"/>
      <sheetName val="@_Dap3"/>
      <sheetName val="Summary_(1)3"/>
      <sheetName val="List_of_Houses3"/>
      <sheetName val="B2_SITE_WORKS3"/>
      <sheetName val="B3_CONCRETE_WORKS3"/>
      <sheetName val="B4_MASONRY_WORKS3"/>
      <sheetName val="B5_METAL_WORKS3"/>
      <sheetName val="B6_THERMAL&amp;MOITURE3"/>
      <sheetName val="B7_ALU_GLASS_D&amp;W3"/>
      <sheetName val="B8_FINISHING_WORKS3"/>
      <sheetName val="B12_EXTERNAL_WORKS3"/>
      <sheetName val="DMVT_-_23"/>
      <sheetName val="B__Additional_items3"/>
      <sheetName val="C__VE_items_Add13"/>
      <sheetName val="F__VE_items_Updated_Add13"/>
      <sheetName val="G__Duplicated_items3"/>
      <sheetName val="Unit_price3"/>
      <sheetName val="gia_vtu,_ncong3"/>
      <sheetName val="dao_dat3"/>
      <sheetName val="chong_tham3"/>
      <sheetName val="Yeu_cau_gia3"/>
      <sheetName val="Phan_chia_tien_ich3"/>
      <sheetName val="Prelim_HP5-ham3"/>
      <sheetName val="B3_Mong&amp;ham_3"/>
      <sheetName val="Prelim_HP5-than3"/>
      <sheetName val="B4_Than&amp;Hoan_thien3"/>
      <sheetName val="Summary_-_Budget3"/>
      <sheetName val="공사비_내역_(가)3"/>
      <sheetName val="H_P견적(참조)3"/>
      <sheetName val="Sat_tron3"/>
      <sheetName val="Project_Data3"/>
      <sheetName val="Bill_02-PL3"/>
      <sheetName val="1995년_섹터별_매출3"/>
      <sheetName val="118_세금과공과3"/>
      <sheetName val="Low_YLD_Reject3"/>
      <sheetName val="시실누(모)_3"/>
      <sheetName val="Income_Statement3"/>
      <sheetName val="표지_(2)3"/>
      <sheetName val="BP2000_Month3"/>
      <sheetName val="_M10C_DIFF_산포_개선_사례_7자_GAS_LIN3"/>
      <sheetName val="HRG_BHN3"/>
      <sheetName val="Goc_CC1"/>
      <sheetName val="GOC-KO_IN1"/>
      <sheetName val="Elec_LG1"/>
      <sheetName val="HT_Ham1"/>
      <sheetName val="Bảng_GT_PS1"/>
      <sheetName val="Dien_giai1"/>
      <sheetName val="đọc_số1"/>
      <sheetName val="C__NEW_BLDG-PLUMBING_WORK1"/>
      <sheetName val="dmvt_1"/>
      <sheetName val="Gia_tr_3"/>
      <sheetName val="Ki__m_tra_DS_thue_GTGT3"/>
      <sheetName val="Thuong_dip_nhan_danh_hieu_AHL_3"/>
      <sheetName val="_PIPE-03E_XLSÝ26+960-27+150_4(3"/>
      <sheetName val="BANG_TONG_HOP_(2)1"/>
      <sheetName val="Bill_05_-_FP1"/>
      <sheetName val="DS-Thuong_6T_dau1"/>
      <sheetName val="NSA_fr_Revit1"/>
      <sheetName val="Bill_02_INF"/>
      <sheetName val="Fr_Revit1"/>
      <sheetName val="NSA_Summary1"/>
      <sheetName val="PRE_(RICONS)1"/>
      <sheetName val="TH_MTC1"/>
      <sheetName val="TH_N_Cong1"/>
      <sheetName val="Bang_KL1"/>
      <sheetName val="TH_Vat_tu1"/>
      <sheetName val="Chiet_tinh_dz221"/>
      <sheetName val="truc_tiep1"/>
      <sheetName val="Thống_kê1"/>
      <sheetName val="Xuly_Data1"/>
      <sheetName val="현장별계약현황('98_10_31)2"/>
      <sheetName val="원가계산서_(전체변경)2"/>
      <sheetName val="원가_(2)2"/>
      <sheetName val="실행내역(05__1__5_)1"/>
      <sheetName val="2_1_受電設備棟1"/>
      <sheetName val="2_2_受・防火水槽1"/>
      <sheetName val="2_3_排水処理設備棟1"/>
      <sheetName val="2_4_倉庫棟1"/>
      <sheetName val="2_5_守衛棟1"/>
      <sheetName val="7_경제성결과2"/>
      <sheetName val="전_기2"/>
      <sheetName val="집_계_표2"/>
      <sheetName val="1_수인터널1"/>
      <sheetName val="Rate_breakdown_detail1"/>
      <sheetName val="Cart_path_Q'ty1"/>
      <sheetName val="04_-_XUONG_DET_B1"/>
      <sheetName val="DATA_H1"/>
      <sheetName val="DATA_V1"/>
      <sheetName val="DATA_OR1"/>
      <sheetName val="Cấu_tạo_giá1"/>
      <sheetName val="Bill_4_-_Substructure1"/>
      <sheetName val="Bill_Prelim-CDT1"/>
      <sheetName val="Bill_BPTC-CDT1"/>
      <sheetName val="Chi_tiết_BPTC1"/>
      <sheetName val="Bill_BPTC-CDT_(PA_MCT_CDT)1"/>
      <sheetName val="Chi_tiết_BPTC_(PA_MCT_CDT)1"/>
      <sheetName val="TL_rieng"/>
      <sheetName val="1_우편집중내역서1"/>
      <sheetName val="B3A_-_TOWER_A1"/>
      <sheetName val="KHOI_LUONG15-4"/>
      <sheetName val="Bang_gia_NC_"/>
      <sheetName val="GV1-D13_(Casement_door)1"/>
      <sheetName val="단가산출서_(2)"/>
      <sheetName val="1_Factory+Office"/>
      <sheetName val="단가_및_재료비"/>
      <sheetName val="D_&amp;_W_sizes"/>
      <sheetName val="Đầu_vào"/>
      <sheetName val="STAFFSCHED_1"/>
      <sheetName val="7_조직표_(수정)"/>
      <sheetName val="[원남울진낙찰내역(99_4_13_부산청)_xlsáFAX"/>
      <sheetName val="[원남울진낙찰내역(99_4_13_부산청)_xlsø갑지"/>
      <sheetName val="Bill_of_Qty_MEP"/>
      <sheetName val="Electrical_Works"/>
      <sheetName val="MEP_Detail1"/>
      <sheetName val="P9_SEC_C"/>
      <sheetName val="P9_SEC_D"/>
      <sheetName val="Dầm_-4_7m1"/>
      <sheetName val="수목데이타_"/>
      <sheetName val="Cọc_nhồi"/>
      <sheetName val="Unit_Rate(non_print)"/>
      <sheetName val="NETCOST-E_ELV"/>
      <sheetName val="01__KHO_A-&gt;E"/>
      <sheetName val="Block_A-FlrBm(Conc&amp;Fwk)"/>
      <sheetName val="Chi_tiết_cấu_tạo_giá_(2)"/>
      <sheetName val="Cst_Pkg-Eden"/>
      <sheetName val="IMF_Code"/>
      <sheetName val="경비_(1)"/>
      <sheetName val="TYPE-B 평균H"/>
      <sheetName val="Product"/>
      <sheetName val="E. Electric"/>
      <sheetName val="M. Mechanic"/>
      <sheetName val="SPL4-TOTAL"/>
      <sheetName val="HS_957"/>
      <sheetName val="Tai khoan"/>
      <sheetName val="감사 일정계획"/>
      <sheetName val="MTL(AG)"/>
      <sheetName val="THEP SAN T16"/>
      <sheetName val="TEST TAI KHOAN"/>
      <sheetName val="DOOR_villa A"/>
      <sheetName val="BQ ARS"/>
      <sheetName val="rekap.c"/>
      <sheetName val="FINAL SUM."/>
      <sheetName val="Elektrikal"/>
      <sheetName val="Bill No 6 Koord &amp; Attendance"/>
      <sheetName val="Bill 3-2&amp;3"/>
      <sheetName val="Bill 04 - HT Coban -Tông hợp"/>
      <sheetName val="BMDT_01_VTU"/>
      <sheetName val="Measure 1306"/>
      <sheetName val="DM.ChiPhi"/>
      <sheetName val="Project Cashflow"/>
      <sheetName val="Currency Rate"/>
      <sheetName val="BAG-2"/>
      <sheetName val="Phan tich ca may"/>
      <sheetName val="Chenh lech ca may"/>
      <sheetName val="Chiet tinh don gia CM"/>
      <sheetName val="TLg CN&amp;Laixe"/>
      <sheetName val="TLg CN&amp;Laixe (2)"/>
      <sheetName val="TLg Laitau"/>
      <sheetName val="TLg Laitau (2)"/>
      <sheetName val="_원남울진낙찰내역(99.4.13 부산청).xlsáFAX"/>
      <sheetName val="_원남울진낙찰내역(99.4.13 부산청).xlsø갑지"/>
      <sheetName val="GZ.TP"/>
      <sheetName val="GZ.VT"/>
      <sheetName val="Bill 2 Event Roof"/>
      <sheetName val="Bill 1 Prelim "/>
      <sheetName val="Tai_khoan"/>
      <sheetName val="E__Electric"/>
      <sheetName val="M__Mechanic"/>
      <sheetName val="Bill_3-2&amp;3"/>
      <sheetName val="Bill_04_-_HT_Coban_-Tông_hợp"/>
      <sheetName val="Measure_1306"/>
      <sheetName val="DM_ChiPhi"/>
      <sheetName val="DeluxeVilla_4"/>
      <sheetName val="DOOR_villa_A"/>
      <sheetName val="BQ_ARS"/>
      <sheetName val="rekap_c"/>
      <sheetName val="FINAL_SUM_"/>
      <sheetName val="Bill_No_6_Koord_&amp;_Attendance"/>
      <sheetName val="Analisa_Upah_&amp;_Bahan_Plum"/>
      <sheetName val="감사_일정계획"/>
      <sheetName val="Mas TĐ"/>
      <sheetName val="[원남울진낙찰내역(99.4.13 부산청).xls]_M_2"/>
      <sheetName val="[원남울진낙찰내역(99.4.13 부산청).xls]_N_2"/>
      <sheetName val="Isolasi Luar Dalam"/>
      <sheetName val="Isolasi Luar"/>
      <sheetName val="Vat lieu Canh"/>
      <sheetName val="諸経費"/>
      <sheetName val="清水計算営業税率関連"/>
      <sheetName val="T.Tinh"/>
      <sheetName val="TH MEP"/>
      <sheetName val="TONG HOP VL-NC"/>
      <sheetName val="Currency_Rate"/>
      <sheetName val="T_Tinh"/>
      <sheetName val="TH_MEP"/>
      <sheetName val="TONG_HOP_VL-NC"/>
      <sheetName val="Villa A"/>
      <sheetName val="DATA-UPS"/>
      <sheetName val="내역서비교"/>
      <sheetName val="실행품의서"/>
      <sheetName val="(C)원내역"/>
      <sheetName val="FRT_O"/>
      <sheetName val="FAB_I"/>
      <sheetName val="토 목"/>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ow r="1">
          <cell r="A1" t="str">
            <v>번호</v>
          </cell>
        </row>
      </sheetData>
      <sheetData sheetId="729" refreshError="1"/>
      <sheetData sheetId="730" refreshError="1"/>
      <sheetData sheetId="731" refreshError="1"/>
      <sheetData sheetId="732" refreshError="1"/>
      <sheetData sheetId="733" refreshError="1"/>
      <sheetData sheetId="734" refreshError="1"/>
      <sheetData sheetId="735">
        <row r="1">
          <cell r="A1" t="str">
            <v>GIÁ TRỊ PHỤ LỤC 13 - HĐ 37/2018/HĐ/OIC-SEAREE ký ngày 07/02/2018</v>
          </cell>
        </row>
      </sheetData>
      <sheetData sheetId="736">
        <row r="1">
          <cell r="A1" t="str">
            <v>GIÁ TRỊ PHỤ LỤC 13 - HĐ 37/2018/HĐ/OIC-SEAREE ký ngày 07/02/2018</v>
          </cell>
        </row>
      </sheetData>
      <sheetData sheetId="737">
        <row r="1">
          <cell r="A1" t="str">
            <v>GIÁ TRỊ PHỤ LỤC 13 - HĐ 37/2018/HĐ/OIC-SEAREE ký ngày 07/02/2018</v>
          </cell>
        </row>
      </sheetData>
      <sheetData sheetId="738">
        <row r="1">
          <cell r="A1" t="str">
            <v>GIÁ TRỊ PHỤ LỤC 13 - HĐ 37/2018/HĐ/OIC-SEAREE ký ngày 07/02/2018</v>
          </cell>
        </row>
      </sheetData>
      <sheetData sheetId="739">
        <row r="1">
          <cell r="A1" t="str">
            <v>GIÁ TRỊ PHỤ LỤC 13 - HĐ 37/2018/HĐ/OIC-SEAREE ký ngày 07/02/2018</v>
          </cell>
        </row>
      </sheetData>
      <sheetData sheetId="740">
        <row r="1">
          <cell r="A1" t="str">
            <v>GIÁ TRỊ PHỤ LỤC 13 - HĐ 37/2018/HĐ/OIC-SEAREE ký ngày 07/02/2018</v>
          </cell>
        </row>
      </sheetData>
      <sheetData sheetId="741">
        <row r="1">
          <cell r="A1" t="str">
            <v>GIÁ TRỊ PHỤ LỤC 13 - HĐ 37/2018/HĐ/OIC-SEAREE ký ngày 07/02/2018</v>
          </cell>
        </row>
      </sheetData>
      <sheetData sheetId="742">
        <row r="1">
          <cell r="A1" t="str">
            <v>GIÁ TRỊ PHỤ LỤC 13 - HĐ 37/2018/HĐ/OIC-SEAREE ký ngày 07/02/2018</v>
          </cell>
        </row>
      </sheetData>
      <sheetData sheetId="743">
        <row r="1">
          <cell r="A1" t="str">
            <v>GIÁ TRỊ PHỤ LỤC 13 - HĐ 37/2018/HĐ/OIC-SEAREE ký ngày 07/02/2018</v>
          </cell>
        </row>
      </sheetData>
      <sheetData sheetId="744">
        <row r="1">
          <cell r="A1" t="str">
            <v>GIÁ TRỊ PHỤ LỤC 13 - HĐ 37/2018/HĐ/OIC-SEAREE ký ngày 07/02/2018</v>
          </cell>
        </row>
      </sheetData>
      <sheetData sheetId="745">
        <row r="1">
          <cell r="A1" t="str">
            <v>GIÁ TRỊ PHỤ LỤC 13 - HĐ 37/2018/HĐ/OIC-SEAREE ký ngày 07/02/2018</v>
          </cell>
        </row>
      </sheetData>
      <sheetData sheetId="746">
        <row r="1">
          <cell r="A1" t="str">
            <v>GIÁ TRỊ PHỤ LỤC 13 - HĐ 37/2018/HĐ/OIC-SEAREE ký ngày 07/02/2018</v>
          </cell>
        </row>
      </sheetData>
      <sheetData sheetId="747">
        <row r="1">
          <cell r="A1" t="str">
            <v>GIÁ TRỊ PHỤ LỤC 13 - HĐ 37/2018/HĐ/OIC-SEAREE ký ngày 07/02/2018</v>
          </cell>
        </row>
      </sheetData>
      <sheetData sheetId="748">
        <row r="1">
          <cell r="A1" t="str">
            <v>GIÁ TRỊ PHỤ LỤC 13 - HĐ 37/2018/HĐ/OIC-SEAREE ký ngày 07/02/2018</v>
          </cell>
        </row>
      </sheetData>
      <sheetData sheetId="749">
        <row r="1">
          <cell r="A1" t="str">
            <v>GIÁ TRỊ PHỤ LỤC 13 - HĐ 37/2018/HĐ/OIC-SEAREE ký ngày 07/02/2018</v>
          </cell>
        </row>
      </sheetData>
      <sheetData sheetId="750">
        <row r="1">
          <cell r="A1" t="str">
            <v>GIÁ TRỊ PHỤ LỤC 13 - HĐ 37/2018/HĐ/OIC-SEAREE ký ngày 07/02/2018</v>
          </cell>
        </row>
      </sheetData>
      <sheetData sheetId="751">
        <row r="1">
          <cell r="A1" t="str">
            <v>GIÁ TRỊ PHỤ LỤC 13 - HĐ 37/2018/HĐ/OIC-SEAREE ký ngày 07/02/2018</v>
          </cell>
        </row>
      </sheetData>
      <sheetData sheetId="752">
        <row r="1">
          <cell r="A1" t="str">
            <v>GIÁ TRỊ PHỤ LỤC 13 - HĐ 37/2018/HĐ/OIC-SEAREE ký ngày 07/02/2018</v>
          </cell>
        </row>
      </sheetData>
      <sheetData sheetId="753">
        <row r="1">
          <cell r="A1" t="str">
            <v>GIÁ TRỊ PHỤ LỤC 13 - HĐ 37/2018/HĐ/OIC-SEAREE ký ngày 07/02/2018</v>
          </cell>
        </row>
      </sheetData>
      <sheetData sheetId="754">
        <row r="1">
          <cell r="A1" t="str">
            <v>GIÁ TRỊ PHỤ LỤC 13 - HĐ 37/2018/HĐ/OIC-SEAREE ký ngày 07/02/2018</v>
          </cell>
        </row>
      </sheetData>
      <sheetData sheetId="755">
        <row r="1">
          <cell r="A1" t="str">
            <v>GIÁ TRỊ PHỤ LỤC 13 - HĐ 37/2018/HĐ/OIC-SEAREE ký ngày 07/02/2018</v>
          </cell>
        </row>
      </sheetData>
      <sheetData sheetId="756">
        <row r="1">
          <cell r="A1" t="str">
            <v>GIÁ TRỊ PHỤ LỤC 13 - HĐ 37/2018/HĐ/OIC-SEAREE ký ngày 07/02/2018</v>
          </cell>
        </row>
      </sheetData>
      <sheetData sheetId="757">
        <row r="1">
          <cell r="A1" t="str">
            <v>GIÁ TRỊ PHỤ LỤC 13 - HĐ 37/2018/HĐ/OIC-SEAREE ký ngày 07/02/2018</v>
          </cell>
        </row>
      </sheetData>
      <sheetData sheetId="758">
        <row r="1">
          <cell r="A1" t="str">
            <v>GIÁ TRỊ PHỤ LỤC 13 - HĐ 37/2018/HĐ/OIC-SEAREE ký ngày 07/02/2018</v>
          </cell>
        </row>
      </sheetData>
      <sheetData sheetId="759">
        <row r="1">
          <cell r="A1" t="str">
            <v>GIÁ TRỊ PHỤ LỤC 13 - HĐ 37/2018/HĐ/OIC-SEAREE ký ngày 07/02/2018</v>
          </cell>
        </row>
      </sheetData>
      <sheetData sheetId="760">
        <row r="1">
          <cell r="A1" t="str">
            <v>GIÁ TRỊ PHỤ LỤC 13 - HĐ 37/2018/HĐ/OIC-SEAREE ký ngày 07/02/2018</v>
          </cell>
        </row>
      </sheetData>
      <sheetData sheetId="761">
        <row r="1">
          <cell r="A1" t="str">
            <v>GIÁ TRỊ PHỤ LỤC 13 - HĐ 37/2018/HĐ/OIC-SEAREE ký ngày 07/02/2018</v>
          </cell>
        </row>
      </sheetData>
      <sheetData sheetId="762">
        <row r="1">
          <cell r="A1" t="str">
            <v>GIÁ TRỊ PHỤ LỤC 13 - HĐ 37/2018/HĐ/OIC-SEAREE ký ngày 07/02/2018</v>
          </cell>
        </row>
      </sheetData>
      <sheetData sheetId="763">
        <row r="1">
          <cell r="A1" t="str">
            <v>GIÁ TRỊ PHỤ LỤC 13 - HĐ 37/2018/HĐ/OIC-SEAREE ký ngày 07/02/2018</v>
          </cell>
        </row>
      </sheetData>
      <sheetData sheetId="764">
        <row r="1">
          <cell r="A1" t="str">
            <v>GIÁ TRỊ PHỤ LỤC 13 - HĐ 37/2018/HĐ/OIC-SEAREE ký ngày 07/02/2018</v>
          </cell>
        </row>
      </sheetData>
      <sheetData sheetId="765">
        <row r="1">
          <cell r="A1" t="str">
            <v>GIÁ TRỊ PHỤ LỤC 13 - HĐ 37/2018/HĐ/OIC-SEAREE ký ngày 07/02/2018</v>
          </cell>
        </row>
      </sheetData>
      <sheetData sheetId="766">
        <row r="1">
          <cell r="A1" t="str">
            <v>GIÁ TRỊ PHỤ LỤC 13 - HĐ 37/2018/HĐ/OIC-SEAREE ký ngày 07/02/2018</v>
          </cell>
        </row>
      </sheetData>
      <sheetData sheetId="767">
        <row r="1">
          <cell r="A1" t="str">
            <v>GIÁ TRỊ PHỤ LỤC 13 - HĐ 37/2018/HĐ/OIC-SEAREE ký ngày 07/02/2018</v>
          </cell>
        </row>
      </sheetData>
      <sheetData sheetId="768">
        <row r="1">
          <cell r="A1" t="str">
            <v>GIÁ TRỊ PHỤ LỤC 13 - HĐ 37/2018/HĐ/OIC-SEAREE ký ngày 07/02/2018</v>
          </cell>
        </row>
      </sheetData>
      <sheetData sheetId="769">
        <row r="1">
          <cell r="A1" t="str">
            <v>GIÁ TRỊ PHỤ LỤC 13 - HĐ 37/2018/HĐ/OIC-SEAREE ký ngày 07/02/2018</v>
          </cell>
        </row>
      </sheetData>
      <sheetData sheetId="770">
        <row r="1">
          <cell r="A1" t="str">
            <v>GIÁ TRỊ PHỤ LỤC 13 - HĐ 37/2018/HĐ/OIC-SEAREE ký ngày 07/02/2018</v>
          </cell>
        </row>
      </sheetData>
      <sheetData sheetId="771">
        <row r="1">
          <cell r="A1" t="str">
            <v>GIÁ TRỊ PHỤ LỤC 13 - HĐ 37/2018/HĐ/OIC-SEAREE ký ngày 07/02/2018</v>
          </cell>
        </row>
      </sheetData>
      <sheetData sheetId="772">
        <row r="1">
          <cell r="A1" t="str">
            <v>GIÁ TRỊ PHỤ LỤC 13 - HĐ 37/2018/HĐ/OIC-SEAREE ký ngày 07/02/2018</v>
          </cell>
        </row>
      </sheetData>
      <sheetData sheetId="773">
        <row r="1">
          <cell r="A1" t="str">
            <v>GIÁ TRỊ PHỤ LỤC 13 - HĐ 37/2018/HĐ/OIC-SEAREE ký ngày 07/02/2018</v>
          </cell>
        </row>
      </sheetData>
      <sheetData sheetId="774">
        <row r="1">
          <cell r="A1" t="str">
            <v>GIÁ TRỊ PHỤ LỤC 13 - HĐ 37/2018/HĐ/OIC-SEAREE ký ngày 07/02/2018</v>
          </cell>
        </row>
      </sheetData>
      <sheetData sheetId="775">
        <row r="1">
          <cell r="A1" t="str">
            <v>GIÁ TRỊ PHỤ LỤC 13 - HĐ 37/2018/HĐ/OIC-SEAREE ký ngày 07/02/2018</v>
          </cell>
        </row>
      </sheetData>
      <sheetData sheetId="776">
        <row r="1">
          <cell r="A1" t="str">
            <v>GIÁ TRỊ PHỤ LỤC 13 - HĐ 37/2018/HĐ/OIC-SEAREE ký ngày 07/02/2018</v>
          </cell>
        </row>
      </sheetData>
      <sheetData sheetId="777">
        <row r="1">
          <cell r="A1" t="str">
            <v>GIÁ TRỊ PHỤ LỤC 13 - HĐ 37/2018/HĐ/OIC-SEAREE ký ngày 07/02/2018</v>
          </cell>
        </row>
      </sheetData>
      <sheetData sheetId="778">
        <row r="1">
          <cell r="A1" t="str">
            <v>GIÁ TRỊ PHỤ LỤC 13 - HĐ 37/2018/HĐ/OIC-SEAREE ký ngày 07/02/2018</v>
          </cell>
        </row>
      </sheetData>
      <sheetData sheetId="779">
        <row r="1">
          <cell r="A1" t="str">
            <v>GIÁ TRỊ PHỤ LỤC 13 - HĐ 37/2018/HĐ/OIC-SEAREE ký ngày 07/02/2018</v>
          </cell>
        </row>
      </sheetData>
      <sheetData sheetId="780">
        <row r="1">
          <cell r="A1" t="str">
            <v>GIÁ TRỊ PHỤ LỤC 13 - HĐ 37/2018/HĐ/OIC-SEAREE ký ngày 07/02/2018</v>
          </cell>
        </row>
      </sheetData>
      <sheetData sheetId="781">
        <row r="1">
          <cell r="A1" t="str">
            <v>GIÁ TRỊ PHỤ LỤC 13 - HĐ 37/2018/HĐ/OIC-SEAREE ký ngày 07/02/2018</v>
          </cell>
        </row>
      </sheetData>
      <sheetData sheetId="782">
        <row r="1">
          <cell r="A1" t="str">
            <v>GIÁ TRỊ PHỤ LỤC 13 - HĐ 37/2018/HĐ/OIC-SEAREE ký ngày 07/02/2018</v>
          </cell>
        </row>
      </sheetData>
      <sheetData sheetId="783">
        <row r="1">
          <cell r="A1" t="str">
            <v>GIÁ TRỊ PHỤ LỤC 13 - HĐ 37/2018/HĐ/OIC-SEAREE ký ngày 07/02/2018</v>
          </cell>
        </row>
      </sheetData>
      <sheetData sheetId="784">
        <row r="1">
          <cell r="A1" t="str">
            <v>GIÁ TRỊ PHỤ LỤC 13 - HĐ 37/2018/HĐ/OIC-SEAREE ký ngày 07/02/2018</v>
          </cell>
        </row>
      </sheetData>
      <sheetData sheetId="785">
        <row r="1">
          <cell r="A1" t="str">
            <v>GIÁ TRỊ PHỤ LỤC 13 - HĐ 37/2018/HĐ/OIC-SEAREE ký ngày 07/02/2018</v>
          </cell>
        </row>
      </sheetData>
      <sheetData sheetId="786">
        <row r="1">
          <cell r="A1" t="str">
            <v>GIÁ TRỊ PHỤ LỤC 13 - HĐ 37/2018/HĐ/OIC-SEAREE ký ngày 07/02/2018</v>
          </cell>
        </row>
      </sheetData>
      <sheetData sheetId="787">
        <row r="1">
          <cell r="A1" t="str">
            <v>GIÁ TRỊ PHỤ LỤC 13 - HĐ 37/2018/HĐ/OIC-SEAREE ký ngày 07/02/2018</v>
          </cell>
        </row>
      </sheetData>
      <sheetData sheetId="788">
        <row r="1">
          <cell r="A1" t="str">
            <v>GIÁ TRỊ PHỤ LỤC 13 - HĐ 37/2018/HĐ/OIC-SEAREE ký ngày 07/02/2018</v>
          </cell>
        </row>
      </sheetData>
      <sheetData sheetId="789">
        <row r="1">
          <cell r="A1" t="str">
            <v>GIÁ TRỊ PHỤ LỤC 13 - HĐ 37/2018/HĐ/OIC-SEAREE ký ngày 07/02/2018</v>
          </cell>
        </row>
      </sheetData>
      <sheetData sheetId="790">
        <row r="1">
          <cell r="A1" t="str">
            <v>GIÁ TRỊ PHỤ LỤC 13 - HĐ 37/2018/HĐ/OIC-SEAREE ký ngày 07/02/2018</v>
          </cell>
        </row>
      </sheetData>
      <sheetData sheetId="791">
        <row r="1">
          <cell r="A1" t="str">
            <v>GIÁ TRỊ PHỤ LỤC 13 - HĐ 37/2018/HĐ/OIC-SEAREE ký ngày 07/02/2018</v>
          </cell>
        </row>
      </sheetData>
      <sheetData sheetId="792">
        <row r="1">
          <cell r="A1" t="str">
            <v>GIÁ TRỊ PHỤ LỤC 13 - HĐ 37/2018/HĐ/OIC-SEAREE ký ngày 07/02/2018</v>
          </cell>
        </row>
      </sheetData>
      <sheetData sheetId="793">
        <row r="1">
          <cell r="A1" t="str">
            <v>GIÁ TRỊ PHỤ LỤC 13 - HĐ 37/2018/HĐ/OIC-SEAREE ký ngày 07/02/2018</v>
          </cell>
        </row>
      </sheetData>
      <sheetData sheetId="794">
        <row r="1">
          <cell r="A1" t="str">
            <v>GIÁ TRỊ PHỤ LỤC 13 - HĐ 37/2018/HĐ/OIC-SEAREE ký ngày 07/02/2018</v>
          </cell>
        </row>
      </sheetData>
      <sheetData sheetId="795">
        <row r="1">
          <cell r="A1" t="str">
            <v>GIÁ TRỊ PHỤ LỤC 13 - HĐ 37/2018/HĐ/OIC-SEAREE ký ngày 07/02/2018</v>
          </cell>
        </row>
      </sheetData>
      <sheetData sheetId="796">
        <row r="1">
          <cell r="A1" t="str">
            <v>DỰ ÁN:  KHU NHÀ Ở DIỆN TÍCH 4,2777 HA PHƯỜNG THẠNH MỸ LỢI, QUẬN 2 (VICTORIA VILLAGE)</v>
          </cell>
        </row>
      </sheetData>
      <sheetData sheetId="797">
        <row r="1">
          <cell r="A1" t="str">
            <v>GIÁ TRỊ PHỤ LỤC 13 - HĐ 37/2018/HĐ/OIC-SEAREE ký ngày 07/02/2018</v>
          </cell>
        </row>
      </sheetData>
      <sheetData sheetId="798">
        <row r="1">
          <cell r="A1" t="str">
            <v>GIÁ TRỊ PHỤ LỤC 13 - HĐ 37/2018/HĐ/OIC-SEAREE ký ngày 07/02/2018</v>
          </cell>
        </row>
      </sheetData>
      <sheetData sheetId="799">
        <row r="1">
          <cell r="A1" t="str">
            <v>GIÁ TRỊ PHỤ LỤC 13 - HĐ 37/2018/HĐ/OIC-SEAREE ký ngày 07/02/2018</v>
          </cell>
        </row>
      </sheetData>
      <sheetData sheetId="800">
        <row r="1">
          <cell r="A1" t="str">
            <v>DỰ ÁN:  KHU NHÀ Ở DIỆN TÍCH 4,2777 HA PHƯỜNG THẠNH MỸ LỢI, QUẬN 2 (VICTORIA VILLAGE)</v>
          </cell>
        </row>
      </sheetData>
      <sheetData sheetId="801">
        <row r="1">
          <cell r="A1" t="str">
            <v>GIÁ TRỊ PHỤ LỤC 13 - HĐ 37/2018/HĐ/OIC-SEAREE ký ngày 07/02/2018</v>
          </cell>
        </row>
      </sheetData>
      <sheetData sheetId="802">
        <row r="1">
          <cell r="A1" t="str">
            <v>GIÁ TRỊ PHỤ LỤC 13 - HĐ 37/2018/HĐ/OIC-SEAREE ký ngày 07/02/2018</v>
          </cell>
        </row>
      </sheetData>
      <sheetData sheetId="803">
        <row r="1">
          <cell r="A1" t="str">
            <v>GIÁ TRỊ PHỤ LỤC 13 - HĐ 37/2018/HĐ/OIC-SEAREE ký ngày 07/02/2018</v>
          </cell>
        </row>
      </sheetData>
      <sheetData sheetId="804">
        <row r="1">
          <cell r="A1" t="str">
            <v>GIÁ TRỊ PHỤ LỤC 13 - HĐ 37/2018/HĐ/OIC-SEAREE ký ngày 07/02/2018</v>
          </cell>
        </row>
      </sheetData>
      <sheetData sheetId="805">
        <row r="1">
          <cell r="A1" t="str">
            <v>GIÁ TRỊ PHỤ LỤC 13 - HĐ 37/2018/HĐ/OIC-SEAREE ký ngày 07/02/2018</v>
          </cell>
        </row>
      </sheetData>
      <sheetData sheetId="806">
        <row r="1">
          <cell r="A1" t="str">
            <v>GIÁ TRỊ PHỤ LỤC 13 - HĐ 37/2018/HĐ/OIC-SEAREE ký ngày 07/02/2018</v>
          </cell>
        </row>
      </sheetData>
      <sheetData sheetId="807">
        <row r="1">
          <cell r="A1" t="str">
            <v>GIÁ TRỊ PHỤ LỤC 13 - HĐ 37/2018/HĐ/OIC-SEAREE ký ngày 07/02/2018</v>
          </cell>
        </row>
      </sheetData>
      <sheetData sheetId="808">
        <row r="1">
          <cell r="A1" t="str">
            <v>GIÁ TRỊ PHỤ LỤC 13 - HĐ 37/2018/HĐ/OIC-SEAREE ký ngày 07/02/2018</v>
          </cell>
        </row>
      </sheetData>
      <sheetData sheetId="809">
        <row r="1">
          <cell r="A1" t="str">
            <v>GIÁ TRỊ PHỤ LỤC 13 - HĐ 37/2018/HĐ/OIC-SEAREE ký ngày 07/02/2018</v>
          </cell>
        </row>
      </sheetData>
      <sheetData sheetId="810">
        <row r="1">
          <cell r="A1" t="str">
            <v>GIÁ TRỊ PHỤ LỤC 13 - HĐ 37/2018/HĐ/OIC-SEAREE ký ngày 07/02/2018</v>
          </cell>
        </row>
      </sheetData>
      <sheetData sheetId="811">
        <row r="1">
          <cell r="A1" t="str">
            <v>GIÁ TRỊ PHỤ LỤC 13 - HĐ 37/2018/HĐ/OIC-SEAREE ký ngày 07/02/2018</v>
          </cell>
        </row>
      </sheetData>
      <sheetData sheetId="812">
        <row r="1">
          <cell r="A1" t="str">
            <v>GIÁ TRỊ PHỤ LỤC 13 - HĐ 37/2018/HĐ/OIC-SEAREE ký ngày 07/02/2018</v>
          </cell>
        </row>
      </sheetData>
      <sheetData sheetId="813">
        <row r="1">
          <cell r="A1" t="str">
            <v>GIÁ TRỊ PHỤ LỤC 13 - HĐ 37/2018/HĐ/OIC-SEAREE ký ngày 07/02/2018</v>
          </cell>
        </row>
      </sheetData>
      <sheetData sheetId="814">
        <row r="1">
          <cell r="A1" t="str">
            <v>GIÁ TRỊ PHỤ LỤC 13 - HĐ 37/2018/HĐ/OIC-SEAREE ký ngày 07/02/2018</v>
          </cell>
        </row>
      </sheetData>
      <sheetData sheetId="815"/>
      <sheetData sheetId="816">
        <row r="1">
          <cell r="A1" t="str">
            <v>DỰ ÁN:  KHU NHÀ Ở DIỆN TÍCH 4,2777 HA PHƯỜNG THẠNH MỸ LỢI, QUẬN 2 (VICTORIA VILLAGE)</v>
          </cell>
        </row>
      </sheetData>
      <sheetData sheetId="817">
        <row r="1">
          <cell r="A1" t="str">
            <v>GIÁ TRỊ PHỤ LỤC 13 - HĐ 37/2018/HĐ/OIC-SEAREE ký ngày 07/02/2018</v>
          </cell>
        </row>
      </sheetData>
      <sheetData sheetId="818">
        <row r="1">
          <cell r="A1" t="str">
            <v>GIÁ TRỊ PHỤ LỤC 13 - HĐ 37/2018/HĐ/OIC-SEAREE ký ngày 07/02/2018</v>
          </cell>
        </row>
      </sheetData>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
          <cell r="A1" t="str">
            <v>GIÁ TRỊ PHỤ LỤC 13 - HĐ 37/2018/HĐ/OIC-SEAREE ký ngày 07/02/2018</v>
          </cell>
        </row>
      </sheetData>
      <sheetData sheetId="1137">
        <row r="1">
          <cell r="A1" t="str">
            <v>GIÁ TRỊ PHỤ LỤC 13 - HĐ 37/2018/HĐ/OIC-SEAREE ký ngày 07/02/2018</v>
          </cell>
        </row>
      </sheetData>
      <sheetData sheetId="1138"/>
      <sheetData sheetId="1139">
        <row r="1">
          <cell r="A1" t="str">
            <v>GIÁ TRỊ PHỤ LỤC 13 - HĐ 37/2018/HĐ/OIC-SEAREE ký ngày 07/02/2018</v>
          </cell>
        </row>
      </sheetData>
      <sheetData sheetId="1140">
        <row r="1">
          <cell r="A1" t="str">
            <v>GIÁ TRỊ PHỤ LỤC 13 - HĐ 37/2018/HĐ/OIC-SEAREE ký ngày 07/02/2018</v>
          </cell>
        </row>
      </sheetData>
      <sheetData sheetId="1141">
        <row r="1">
          <cell r="A1" t="str">
            <v>GIÁ TRỊ PHỤ LỤC 13 - HĐ 37/2018/HĐ/OIC-SEAREE ký ngày 07/02/2018</v>
          </cell>
        </row>
      </sheetData>
      <sheetData sheetId="1142">
        <row r="1">
          <cell r="A1" t="str">
            <v>GIÁ TRỊ PHỤ LỤC 13 - HĐ 37/2018/HĐ/OIC-SEAREE ký ngày 07/02/2018</v>
          </cell>
        </row>
      </sheetData>
      <sheetData sheetId="1143"/>
      <sheetData sheetId="1144">
        <row r="1">
          <cell r="A1" t="str">
            <v>GIÁ TRỊ PHỤ LỤC 13 - HĐ 37/2018/HĐ/OIC-SEAREE ký ngày 07/02/2018</v>
          </cell>
        </row>
      </sheetData>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ow r="1">
          <cell r="A1" t="str">
            <v>GIÁ TRỊ PHỤ LỤC 13 - HĐ 37/2018/HĐ/OIC-SEAREE ký ngày 07/02/2018</v>
          </cell>
        </row>
      </sheetData>
      <sheetData sheetId="1179">
        <row r="1">
          <cell r="A1" t="str">
            <v>GIÁ TRỊ PHỤ LỤC 13 - HĐ 37/2018/HĐ/OIC-SEAREE ký ngày 07/02/2018</v>
          </cell>
        </row>
      </sheetData>
      <sheetData sheetId="1180">
        <row r="1">
          <cell r="A1" t="str">
            <v>GIÁ TRỊ PHỤ LỤC 13 - HĐ 37/2018/HĐ/OIC-SEAREE ký ngày 07/02/2018</v>
          </cell>
        </row>
      </sheetData>
      <sheetData sheetId="1181">
        <row r="1">
          <cell r="A1" t="str">
            <v>GIÁ TRỊ PHỤ LỤC 13 - HĐ 37/2018/HĐ/OIC-SEAREE ký ngày 07/02/2018</v>
          </cell>
        </row>
      </sheetData>
      <sheetData sheetId="1182">
        <row r="1">
          <cell r="A1" t="str">
            <v>GIÁ TRỊ PHỤ LỤC 13 - HĐ 37/2018/HĐ/OIC-SEAREE ký ngày 07/02/2018</v>
          </cell>
        </row>
      </sheetData>
      <sheetData sheetId="1183">
        <row r="1">
          <cell r="A1" t="str">
            <v>GIÁ TRỊ PHỤ LỤC 13 - HĐ 37/2018/HĐ/OIC-SEAREE ký ngày 07/02/2018</v>
          </cell>
        </row>
      </sheetData>
      <sheetData sheetId="1184">
        <row r="1">
          <cell r="A1" t="str">
            <v>GIÁ TRỊ PHỤ LỤC 13 - HĐ 37/2018/HĐ/OIC-SEAREE ký ngày 07/02/2018</v>
          </cell>
        </row>
      </sheetData>
      <sheetData sheetId="1185">
        <row r="1">
          <cell r="A1" t="str">
            <v>GIÁ TRỊ PHỤ LỤC 13 - HĐ 37/2018/HĐ/OIC-SEAREE ký ngày 07/02/2018</v>
          </cell>
        </row>
      </sheetData>
      <sheetData sheetId="1186">
        <row r="1">
          <cell r="A1" t="str">
            <v>GIÁ TRỊ PHỤ LỤC 13 - HĐ 37/2018/HĐ/OIC-SEAREE ký ngày 07/02/2018</v>
          </cell>
        </row>
      </sheetData>
      <sheetData sheetId="1187">
        <row r="1">
          <cell r="A1" t="str">
            <v>GIÁ TRỊ PHỤ LỤC 13 - HĐ 37/2018/HĐ/OIC-SEAREE ký ngày 07/02/2018</v>
          </cell>
        </row>
      </sheetData>
      <sheetData sheetId="1188">
        <row r="1">
          <cell r="A1" t="str">
            <v>GIÁ TRỊ PHỤ LỤC 13 - HĐ 37/2018/HĐ/OIC-SEAREE ký ngày 07/02/2018</v>
          </cell>
        </row>
      </sheetData>
      <sheetData sheetId="1189">
        <row r="1">
          <cell r="A1" t="str">
            <v>GIÁ TRỊ PHỤ LỤC 13 - HĐ 37/2018/HĐ/OIC-SEAREE ký ngày 07/02/2018</v>
          </cell>
        </row>
      </sheetData>
      <sheetData sheetId="1190">
        <row r="1">
          <cell r="A1" t="str">
            <v>GIÁ TRỊ PHỤ LỤC 13 - HĐ 37/2018/HĐ/OIC-SEAREE ký ngày 07/02/2018</v>
          </cell>
        </row>
      </sheetData>
      <sheetData sheetId="1191">
        <row r="1">
          <cell r="A1" t="str">
            <v>GIÁ TRỊ PHỤ LỤC 13 - HĐ 37/2018/HĐ/OIC-SEAREE ký ngày 07/02/2018</v>
          </cell>
        </row>
      </sheetData>
      <sheetData sheetId="1192">
        <row r="1">
          <cell r="A1" t="str">
            <v>GIÁ TRỊ PHỤ LỤC 13 - HĐ 37/2018/HĐ/OIC-SEAREE ký ngày 07/02/2018</v>
          </cell>
        </row>
      </sheetData>
      <sheetData sheetId="1193">
        <row r="1">
          <cell r="A1" t="str">
            <v>GIÁ TRỊ PHỤ LỤC 13 - HĐ 37/2018/HĐ/OIC-SEAREE ký ngày 07/02/2018</v>
          </cell>
        </row>
      </sheetData>
      <sheetData sheetId="1194">
        <row r="1">
          <cell r="A1" t="str">
            <v>GIÁ TRỊ PHỤ LỤC 13 - HĐ 37/2018/HĐ/OIC-SEAREE ký ngày 07/02/2018</v>
          </cell>
        </row>
      </sheetData>
      <sheetData sheetId="1195">
        <row r="1">
          <cell r="A1" t="str">
            <v>GIÁ TRỊ PHỤ LỤC 13 - HĐ 37/2018/HĐ/OIC-SEAREE ký ngày 07/02/2018</v>
          </cell>
        </row>
      </sheetData>
      <sheetData sheetId="1196">
        <row r="1">
          <cell r="A1" t="str">
            <v>GIÁ TRỊ PHỤ LỤC 13 - HĐ 37/2018/HĐ/OIC-SEAREE ký ngày 07/02/2018</v>
          </cell>
        </row>
      </sheetData>
      <sheetData sheetId="1197">
        <row r="1">
          <cell r="A1" t="str">
            <v>GIÁ TRỊ PHỤ LỤC 13 - HĐ 37/2018/HĐ/OIC-SEAREE ký ngày 07/02/2018</v>
          </cell>
        </row>
      </sheetData>
      <sheetData sheetId="1198">
        <row r="1">
          <cell r="A1" t="str">
            <v>GIÁ TRỊ PHỤ LỤC 13 - HĐ 37/2018/HĐ/OIC-SEAREE ký ngày 07/02/2018</v>
          </cell>
        </row>
      </sheetData>
      <sheetData sheetId="1199">
        <row r="1">
          <cell r="A1" t="str">
            <v>GIÁ TRỊ PHỤ LỤC 13 - HĐ 37/2018/HĐ/OIC-SEAREE ký ngày 07/02/2018</v>
          </cell>
        </row>
      </sheetData>
      <sheetData sheetId="1200">
        <row r="1">
          <cell r="A1" t="str">
            <v>GIÁ TRỊ PHỤ LỤC 13 - HĐ 37/2018/HĐ/OIC-SEAREE ký ngày 07/02/2018</v>
          </cell>
        </row>
      </sheetData>
      <sheetData sheetId="1201">
        <row r="1">
          <cell r="A1" t="str">
            <v>GIÁ TRỊ PHỤ LỤC 13 - HĐ 37/2018/HĐ/OIC-SEAREE ký ngày 07/02/2018</v>
          </cell>
        </row>
      </sheetData>
      <sheetData sheetId="1202">
        <row r="1">
          <cell r="A1" t="str">
            <v>GIÁ TRỊ PHỤ LỤC 13 - HĐ 37/2018/HĐ/OIC-SEAREE ký ngày 07/02/2018</v>
          </cell>
        </row>
      </sheetData>
      <sheetData sheetId="1203">
        <row r="1">
          <cell r="A1" t="str">
            <v>GIÁ TRỊ PHỤ LỤC 13 - HĐ 37/2018/HĐ/OIC-SEAREE ký ngày 07/02/2018</v>
          </cell>
        </row>
      </sheetData>
      <sheetData sheetId="1204">
        <row r="1">
          <cell r="A1" t="str">
            <v>GIÁ TRỊ PHỤ LỤC 13 - HĐ 37/2018/HĐ/OIC-SEAREE ký ngày 07/02/2018</v>
          </cell>
        </row>
      </sheetData>
      <sheetData sheetId="1205">
        <row r="1">
          <cell r="A1" t="str">
            <v>GIÁ TRỊ PHỤ LỤC 13 - HĐ 37/2018/HĐ/OIC-SEAREE ký ngày 07/02/2018</v>
          </cell>
        </row>
      </sheetData>
      <sheetData sheetId="1206">
        <row r="1">
          <cell r="A1" t="str">
            <v>GIÁ TRỊ PHỤ LỤC 13 - HĐ 37/2018/HĐ/OIC-SEAREE ký ngày 07/02/2018</v>
          </cell>
        </row>
      </sheetData>
      <sheetData sheetId="1207">
        <row r="1">
          <cell r="A1" t="str">
            <v>GIÁ TRỊ PHỤ LỤC 13 - HĐ 37/2018/HĐ/OIC-SEAREE ký ngày 07/02/2018</v>
          </cell>
        </row>
      </sheetData>
      <sheetData sheetId="1208">
        <row r="1">
          <cell r="A1" t="str">
            <v>GIÁ TRỊ PHỤ LỤC 13 - HĐ 37/2018/HĐ/OIC-SEAREE ký ngày 07/02/2018</v>
          </cell>
        </row>
      </sheetData>
      <sheetData sheetId="1209">
        <row r="1">
          <cell r="A1" t="str">
            <v>GIÁ TRỊ PHỤ LỤC 13 - HĐ 37/2018/HĐ/OIC-SEAREE ký ngày 07/02/2018</v>
          </cell>
        </row>
      </sheetData>
      <sheetData sheetId="1210">
        <row r="1">
          <cell r="A1" t="str">
            <v>GIÁ TRỊ PHỤ LỤC 13 - HĐ 37/2018/HĐ/OIC-SEAREE ký ngày 07/02/2018</v>
          </cell>
        </row>
      </sheetData>
      <sheetData sheetId="1211">
        <row r="1">
          <cell r="A1" t="str">
            <v>GIÁ TRỊ PHỤ LỤC 13 - HĐ 37/2018/HĐ/OIC-SEAREE ký ngày 07/02/2018</v>
          </cell>
        </row>
      </sheetData>
      <sheetData sheetId="1212">
        <row r="1">
          <cell r="A1" t="str">
            <v>GIÁ TRỊ PHỤ LỤC 13 - HĐ 37/2018/HĐ/OIC-SEAREE ký ngày 07/02/2018</v>
          </cell>
        </row>
      </sheetData>
      <sheetData sheetId="1213">
        <row r="1">
          <cell r="A1" t="str">
            <v>GIÁ TRỊ PHỤ LỤC 13 - HĐ 37/2018/HĐ/OIC-SEAREE ký ngày 07/02/2018</v>
          </cell>
        </row>
      </sheetData>
      <sheetData sheetId="1214">
        <row r="1">
          <cell r="A1" t="str">
            <v>GIÁ TRỊ PHỤ LỤC 13 - HĐ 37/2018/HĐ/OIC-SEAREE ký ngày 07/02/2018</v>
          </cell>
        </row>
      </sheetData>
      <sheetData sheetId="1215">
        <row r="1">
          <cell r="A1" t="str">
            <v>GIÁ TRỊ PHỤ LỤC 13 - HĐ 37/2018/HĐ/OIC-SEAREE ký ngày 07/02/2018</v>
          </cell>
        </row>
      </sheetData>
      <sheetData sheetId="1216">
        <row r="1">
          <cell r="A1" t="str">
            <v>GIÁ TRỊ PHỤ LỤC 13 - HĐ 37/2018/HĐ/OIC-SEAREE ký ngày 07/02/2018</v>
          </cell>
        </row>
      </sheetData>
      <sheetData sheetId="1217">
        <row r="1">
          <cell r="A1" t="str">
            <v>GIÁ TRỊ PHỤ LỤC 13 - HĐ 37/2018/HĐ/OIC-SEAREE ký ngày 07/02/2018</v>
          </cell>
        </row>
      </sheetData>
      <sheetData sheetId="1218">
        <row r="1">
          <cell r="A1" t="str">
            <v>GIÁ TRỊ PHỤ LỤC 13 - HĐ 37/2018/HĐ/OIC-SEAREE ký ngày 07/02/2018</v>
          </cell>
        </row>
      </sheetData>
      <sheetData sheetId="1219">
        <row r="1">
          <cell r="A1" t="str">
            <v>GIÁ TRỊ PHỤ LỤC 13 - HĐ 37/2018/HĐ/OIC-SEAREE ký ngày 07/02/2018</v>
          </cell>
        </row>
      </sheetData>
      <sheetData sheetId="1220">
        <row r="1">
          <cell r="A1" t="str">
            <v>GIÁ TRỊ PHỤ LỤC 13 - HĐ 37/2018/HĐ/OIC-SEAREE ký ngày 07/02/2018</v>
          </cell>
        </row>
      </sheetData>
      <sheetData sheetId="1221">
        <row r="1">
          <cell r="A1" t="str">
            <v>GIÁ TRỊ PHỤ LỤC 13 - HĐ 37/2018/HĐ/OIC-SEAREE ký ngày 07/02/2018</v>
          </cell>
        </row>
      </sheetData>
      <sheetData sheetId="1222">
        <row r="1">
          <cell r="A1" t="str">
            <v>GIÁ TRỊ PHỤ LỤC 13 - HĐ 37/2018/HĐ/OIC-SEAREE ký ngày 07/02/2018</v>
          </cell>
        </row>
      </sheetData>
      <sheetData sheetId="1223">
        <row r="1">
          <cell r="A1" t="str">
            <v>GIÁ TRỊ PHỤ LỤC 13 - HĐ 37/2018/HĐ/OIC-SEAREE ký ngày 07/02/2018</v>
          </cell>
        </row>
      </sheetData>
      <sheetData sheetId="1224">
        <row r="1">
          <cell r="A1" t="str">
            <v>GIÁ TRỊ PHỤ LỤC 13 - HĐ 37/2018/HĐ/OIC-SEAREE ký ngày 07/02/2018</v>
          </cell>
        </row>
      </sheetData>
      <sheetData sheetId="1225">
        <row r="1">
          <cell r="A1" t="str">
            <v>GIÁ TRỊ PHỤ LỤC 13 - HĐ 37/2018/HĐ/OIC-SEAREE ký ngày 07/02/2018</v>
          </cell>
        </row>
      </sheetData>
      <sheetData sheetId="1226">
        <row r="1">
          <cell r="A1" t="str">
            <v>GIÁ TRỊ PHỤ LỤC 13 - HĐ 37/2018/HĐ/OIC-SEAREE ký ngày 07/02/2018</v>
          </cell>
        </row>
      </sheetData>
      <sheetData sheetId="1227">
        <row r="1">
          <cell r="A1" t="str">
            <v>GIÁ TRỊ PHỤ LỤC 13 - HĐ 37/2018/HĐ/OIC-SEAREE ký ngày 07/02/2018</v>
          </cell>
        </row>
      </sheetData>
      <sheetData sheetId="1228">
        <row r="1">
          <cell r="A1" t="str">
            <v>GIÁ TRỊ PHỤ LỤC 13 - HĐ 37/2018/HĐ/OIC-SEAREE ký ngày 07/02/2018</v>
          </cell>
        </row>
      </sheetData>
      <sheetData sheetId="1229">
        <row r="1">
          <cell r="A1" t="str">
            <v>GIÁ TRỊ PHỤ LỤC 13 - HĐ 37/2018/HĐ/OIC-SEAREE ký ngày 07/02/2018</v>
          </cell>
        </row>
      </sheetData>
      <sheetData sheetId="1230">
        <row r="1">
          <cell r="A1" t="str">
            <v>GIÁ TRỊ PHỤ LỤC 13 - HĐ 37/2018/HĐ/OIC-SEAREE ký ngày 07/02/2018</v>
          </cell>
        </row>
      </sheetData>
      <sheetData sheetId="1231">
        <row r="1">
          <cell r="A1" t="str">
            <v>GIÁ TRỊ PHỤ LỤC 13 - HĐ 37/2018/HĐ/OIC-SEAREE ký ngày 07/02/2018</v>
          </cell>
        </row>
      </sheetData>
      <sheetData sheetId="1232">
        <row r="1">
          <cell r="A1" t="str">
            <v>GIÁ TRỊ PHỤ LỤC 13 - HĐ 37/2018/HĐ/OIC-SEAREE ký ngày 07/02/2018</v>
          </cell>
        </row>
      </sheetData>
      <sheetData sheetId="1233">
        <row r="1">
          <cell r="A1" t="str">
            <v>GIÁ TRỊ PHỤ LỤC 13 - HĐ 37/2018/HĐ/OIC-SEAREE ký ngày 07/02/2018</v>
          </cell>
        </row>
      </sheetData>
      <sheetData sheetId="1234">
        <row r="1">
          <cell r="A1" t="str">
            <v>GIÁ TRỊ PHỤ LỤC 13 - HĐ 37/2018/HĐ/OIC-SEAREE ký ngày 07/02/2018</v>
          </cell>
        </row>
      </sheetData>
      <sheetData sheetId="1235">
        <row r="1">
          <cell r="A1" t="str">
            <v>GIÁ TRỊ PHỤ LỤC 13 - HĐ 37/2018/HĐ/OIC-SEAREE ký ngày 07/02/2018</v>
          </cell>
        </row>
      </sheetData>
      <sheetData sheetId="1236">
        <row r="1">
          <cell r="A1" t="str">
            <v>GIÁ TRỊ PHỤ LỤC 13 - HĐ 37/2018/HĐ/OIC-SEAREE ký ngày 07/02/2018</v>
          </cell>
        </row>
      </sheetData>
      <sheetData sheetId="1237">
        <row r="1">
          <cell r="A1" t="str">
            <v>GIÁ TRỊ PHỤ LỤC 13 - HĐ 37/2018/HĐ/OIC-SEAREE ký ngày 07/02/2018</v>
          </cell>
        </row>
      </sheetData>
      <sheetData sheetId="1238">
        <row r="1">
          <cell r="A1" t="str">
            <v>GIÁ TRỊ PHỤ LỤC 13 - HĐ 37/2018/HĐ/OIC-SEAREE ký ngày 07/02/2018</v>
          </cell>
        </row>
      </sheetData>
      <sheetData sheetId="1239">
        <row r="1">
          <cell r="A1" t="str">
            <v>GIÁ TRỊ PHỤ LỤC 13 - HĐ 37/2018/HĐ/OIC-SEAREE ký ngày 07/02/2018</v>
          </cell>
        </row>
      </sheetData>
      <sheetData sheetId="1240">
        <row r="1">
          <cell r="A1" t="str">
            <v>GIÁ TRỊ PHỤ LỤC 13 - HĐ 37/2018/HĐ/OIC-SEAREE ký ngày 07/02/2018</v>
          </cell>
        </row>
      </sheetData>
      <sheetData sheetId="1241">
        <row r="1">
          <cell r="A1" t="str">
            <v>GIÁ TRỊ PHỤ LỤC 13 - HĐ 37/2018/HĐ/OIC-SEAREE ký ngày 07/02/2018</v>
          </cell>
        </row>
      </sheetData>
      <sheetData sheetId="1242">
        <row r="1">
          <cell r="A1" t="str">
            <v>GIÁ TRỊ PHỤ LỤC 13 - HĐ 37/2018/HĐ/OIC-SEAREE ký ngày 07/02/2018</v>
          </cell>
        </row>
      </sheetData>
      <sheetData sheetId="1243">
        <row r="1">
          <cell r="A1" t="str">
            <v>GIÁ TRỊ PHỤ LỤC 13 - HĐ 37/2018/HĐ/OIC-SEAREE ký ngày 07/02/2018</v>
          </cell>
        </row>
      </sheetData>
      <sheetData sheetId="1244">
        <row r="1">
          <cell r="A1" t="str">
            <v>GIÁ TRỊ PHỤ LỤC 13 - HĐ 37/2018/HĐ/OIC-SEAREE ký ngày 07/02/2018</v>
          </cell>
        </row>
      </sheetData>
      <sheetData sheetId="1245">
        <row r="1">
          <cell r="A1" t="str">
            <v>GIÁ TRỊ PHỤ LỤC 13 - HĐ 37/2018/HĐ/OIC-SEAREE ký ngày 07/02/2018</v>
          </cell>
        </row>
      </sheetData>
      <sheetData sheetId="1246">
        <row r="1">
          <cell r="A1" t="str">
            <v>GIÁ TRỊ PHỤ LỤC 13 - HĐ 37/2018/HĐ/OIC-SEAREE ký ngày 07/02/2018</v>
          </cell>
        </row>
      </sheetData>
      <sheetData sheetId="1247">
        <row r="1">
          <cell r="A1" t="str">
            <v>GIÁ TRỊ PHỤ LỤC 13 - HĐ 37/2018/HĐ/OIC-SEAREE ký ngày 07/02/2018</v>
          </cell>
        </row>
      </sheetData>
      <sheetData sheetId="1248">
        <row r="1">
          <cell r="A1" t="str">
            <v>GIÁ TRỊ PHỤ LỤC 13 - HĐ 37/2018/HĐ/OIC-SEAREE ký ngày 07/02/2018</v>
          </cell>
        </row>
      </sheetData>
      <sheetData sheetId="1249">
        <row r="1">
          <cell r="A1" t="str">
            <v>GIÁ TRỊ PHỤ LỤC 13 - HĐ 37/2018/HĐ/OIC-SEAREE ký ngày 07/02/2018</v>
          </cell>
        </row>
      </sheetData>
      <sheetData sheetId="1250">
        <row r="1">
          <cell r="A1" t="str">
            <v>GIÁ TRỊ PHỤ LỤC 13 - HĐ 37/2018/HĐ/OIC-SEAREE ký ngày 07/02/2018</v>
          </cell>
        </row>
      </sheetData>
      <sheetData sheetId="1251">
        <row r="1">
          <cell r="A1" t="str">
            <v>GIÁ TRỊ PHỤ LỤC 13 - HĐ 37/2018/HĐ/OIC-SEAREE ký ngày 07/02/2018</v>
          </cell>
        </row>
      </sheetData>
      <sheetData sheetId="1252">
        <row r="1">
          <cell r="A1" t="str">
            <v>GIÁ TRỊ PHỤ LỤC 13 - HĐ 37/2018/HĐ/OIC-SEAREE ký ngày 07/02/2018</v>
          </cell>
        </row>
      </sheetData>
      <sheetData sheetId="1253">
        <row r="1">
          <cell r="A1" t="str">
            <v>GIÁ TRỊ PHỤ LỤC 13 - HĐ 37/2018/HĐ/OIC-SEAREE ký ngày 07/02/2018</v>
          </cell>
        </row>
      </sheetData>
      <sheetData sheetId="1254">
        <row r="1">
          <cell r="A1" t="str">
            <v>GIÁ TRỊ PHỤ LỤC 13 - HĐ 37/2018/HĐ/OIC-SEAREE ký ngày 07/02/2018</v>
          </cell>
        </row>
      </sheetData>
      <sheetData sheetId="1255">
        <row r="1">
          <cell r="A1" t="str">
            <v>GIÁ TRỊ PHỤ LỤC 13 - HĐ 37/2018/HĐ/OIC-SEAREE ký ngày 07/02/2018</v>
          </cell>
        </row>
      </sheetData>
      <sheetData sheetId="1256">
        <row r="1">
          <cell r="A1" t="str">
            <v>GIÁ TRỊ PHỤ LỤC 13 - HĐ 37/2018/HĐ/OIC-SEAREE ký ngày 07/02/2018</v>
          </cell>
        </row>
      </sheetData>
      <sheetData sheetId="1257">
        <row r="1">
          <cell r="A1" t="str">
            <v>GIÁ TRỊ PHỤ LỤC 13 - HĐ 37/2018/HĐ/OIC-SEAREE ký ngày 07/02/2018</v>
          </cell>
        </row>
      </sheetData>
      <sheetData sheetId="1258">
        <row r="1">
          <cell r="A1" t="str">
            <v>GIÁ TRỊ PHỤ LỤC 13 - HĐ 37/2018/HĐ/OIC-SEAREE ký ngày 07/02/2018</v>
          </cell>
        </row>
      </sheetData>
      <sheetData sheetId="1259">
        <row r="1">
          <cell r="A1" t="str">
            <v>GIÁ TRỊ PHỤ LỤC 13 - HĐ 37/2018/HĐ/OIC-SEAREE ký ngày 07/02/2018</v>
          </cell>
        </row>
      </sheetData>
      <sheetData sheetId="1260">
        <row r="1">
          <cell r="A1" t="str">
            <v>GIÁ TRỊ PHỤ LỤC 13 - HĐ 37/2018/HĐ/OIC-SEAREE ký ngày 07/02/2018</v>
          </cell>
        </row>
      </sheetData>
      <sheetData sheetId="1261">
        <row r="1">
          <cell r="A1" t="str">
            <v>GIÁ TRỊ PHỤ LỤC 13 - HĐ 37/2018/HĐ/OIC-SEAREE ký ngày 07/02/2018</v>
          </cell>
        </row>
      </sheetData>
      <sheetData sheetId="1262">
        <row r="1">
          <cell r="A1" t="str">
            <v>GIÁ TRỊ PHỤ LỤC 13 - HĐ 37/2018/HĐ/OIC-SEAREE ký ngày 07/02/2018</v>
          </cell>
        </row>
      </sheetData>
      <sheetData sheetId="1263">
        <row r="1">
          <cell r="A1" t="str">
            <v>GIÁ TRỊ PHỤ LỤC 13 - HĐ 37/2018/HĐ/OIC-SEAREE ký ngày 07/02/2018</v>
          </cell>
        </row>
      </sheetData>
      <sheetData sheetId="1264">
        <row r="1">
          <cell r="A1" t="str">
            <v>GIÁ TRỊ PHỤ LỤC 13 - HĐ 37/2018/HĐ/OIC-SEAREE ký ngày 07/02/2018</v>
          </cell>
        </row>
      </sheetData>
      <sheetData sheetId="1265">
        <row r="1">
          <cell r="A1" t="str">
            <v>GIÁ TRỊ PHỤ LỤC 13 - HĐ 37/2018/HĐ/OIC-SEAREE ký ngày 07/02/2018</v>
          </cell>
        </row>
      </sheetData>
      <sheetData sheetId="1266">
        <row r="1">
          <cell r="A1" t="str">
            <v>GIÁ TRỊ PHỤ LỤC 13 - HĐ 37/2018/HĐ/OIC-SEAREE ký ngày 07/02/2018</v>
          </cell>
        </row>
      </sheetData>
      <sheetData sheetId="1267">
        <row r="1">
          <cell r="A1" t="str">
            <v>GIÁ TRỊ PHỤ LỤC 13 - HĐ 37/2018/HĐ/OIC-SEAREE ký ngày 07/02/2018</v>
          </cell>
        </row>
      </sheetData>
      <sheetData sheetId="1268">
        <row r="1">
          <cell r="A1" t="str">
            <v>GIÁ TRỊ PHỤ LỤC 13 - HĐ 37/2018/HĐ/OIC-SEAREE ký ngày 07/02/2018</v>
          </cell>
        </row>
      </sheetData>
      <sheetData sheetId="1269">
        <row r="1">
          <cell r="A1" t="str">
            <v>GIÁ TRỊ PHỤ LỤC 13 - HĐ 37/2018/HĐ/OIC-SEAREE ký ngày 07/02/2018</v>
          </cell>
        </row>
      </sheetData>
      <sheetData sheetId="1270">
        <row r="1">
          <cell r="A1" t="str">
            <v>GIÁ TRỊ PHỤ LỤC 13 - HĐ 37/2018/HĐ/OIC-SEAREE ký ngày 07/02/2018</v>
          </cell>
        </row>
      </sheetData>
      <sheetData sheetId="1271">
        <row r="1">
          <cell r="A1" t="str">
            <v>GIÁ TRỊ PHỤ LỤC 13 - HĐ 37/2018/HĐ/OIC-SEAREE ký ngày 07/02/2018</v>
          </cell>
        </row>
      </sheetData>
      <sheetData sheetId="1272">
        <row r="1">
          <cell r="A1" t="str">
            <v>GIÁ TRỊ PHỤ LỤC 13 - HĐ 37/2018/HĐ/OIC-SEAREE ký ngày 07/02/2018</v>
          </cell>
        </row>
      </sheetData>
      <sheetData sheetId="1273">
        <row r="1">
          <cell r="A1" t="str">
            <v>GIÁ TRỊ PHỤ LỤC 13 - HĐ 37/2018/HĐ/OIC-SEAREE ký ngày 07/02/2018</v>
          </cell>
        </row>
      </sheetData>
      <sheetData sheetId="1274">
        <row r="1">
          <cell r="A1" t="str">
            <v>GIÁ TRỊ PHỤ LỤC 13 - HĐ 37/2018/HĐ/OIC-SEAREE ký ngày 07/02/2018</v>
          </cell>
        </row>
      </sheetData>
      <sheetData sheetId="1275">
        <row r="1">
          <cell r="A1" t="str">
            <v>GIÁ TRỊ PHỤ LỤC 13 - HĐ 37/2018/HĐ/OIC-SEAREE ký ngày 07/02/2018</v>
          </cell>
        </row>
      </sheetData>
      <sheetData sheetId="1276">
        <row r="1">
          <cell r="A1" t="str">
            <v>GIÁ TRỊ PHỤ LỤC 13 - HĐ 37/2018/HĐ/OIC-SEAREE ký ngày 07/02/2018</v>
          </cell>
        </row>
      </sheetData>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ow r="1">
          <cell r="A1" t="str">
            <v>GIÁ TRỊ PHỤ LỤC 13 - HĐ 37/2018/HĐ/OIC-SEAREE ký ngày 07/02/2018</v>
          </cell>
        </row>
      </sheetData>
      <sheetData sheetId="1330">
        <row r="1">
          <cell r="A1" t="str">
            <v>GIÁ TRỊ PHỤ LỤC 13 - HĐ 37/2018/HĐ/OIC-SEAREE ký ngày 07/02/2018</v>
          </cell>
        </row>
      </sheetData>
      <sheetData sheetId="1331">
        <row r="1">
          <cell r="A1" t="str">
            <v>GIÁ TRỊ PHỤ LỤC 13 - HĐ 37/2018/HĐ/OIC-SEAREE ký ngày 07/02/2018</v>
          </cell>
        </row>
      </sheetData>
      <sheetData sheetId="1332" refreshError="1"/>
      <sheetData sheetId="1333" refreshError="1"/>
      <sheetData sheetId="1334" refreshError="1"/>
      <sheetData sheetId="1335" refreshError="1"/>
      <sheetData sheetId="1336">
        <row r="1">
          <cell r="A1" t="str">
            <v>GIÁ TRỊ PHỤ LỤC 13 - HĐ 37/2018/HĐ/OIC-SEAREE ký ngày 07/02/2018</v>
          </cell>
        </row>
      </sheetData>
      <sheetData sheetId="1337">
        <row r="1">
          <cell r="A1" t="str">
            <v>GIÁ TRỊ PHỤ LỤC 13 - HĐ 37/2018/HĐ/OIC-SEAREE ký ngày 07/02/2018</v>
          </cell>
        </row>
      </sheetData>
      <sheetData sheetId="1338">
        <row r="1">
          <cell r="A1" t="str">
            <v>GIÁ TRỊ PHỤ LỤC 13 - HĐ 37/2018/HĐ/OIC-SEAREE ký ngày 07/02/2018</v>
          </cell>
        </row>
      </sheetData>
      <sheetData sheetId="1339">
        <row r="1">
          <cell r="A1" t="str">
            <v>GIÁ TRỊ PHỤ LỤC 13 - HĐ 37/2018/HĐ/OIC-SEAREE ký ngày 07/02/2018</v>
          </cell>
        </row>
      </sheetData>
      <sheetData sheetId="1340">
        <row r="1">
          <cell r="A1" t="str">
            <v>GIÁ TRỊ PHỤ LỤC 13 - HĐ 37/2018/HĐ/OIC-SEAREE ký ngày 07/02/2018</v>
          </cell>
        </row>
      </sheetData>
      <sheetData sheetId="1341">
        <row r="1">
          <cell r="A1" t="str">
            <v>GIÁ TRỊ PHỤ LỤC 13 - HĐ 37/2018/HĐ/OIC-SEAREE ký ngày 07/02/2018</v>
          </cell>
        </row>
      </sheetData>
      <sheetData sheetId="1342">
        <row r="1">
          <cell r="A1" t="str">
            <v>GIÁ TRỊ PHỤ LỤC 13 - HĐ 37/2018/HĐ/OIC-SEAREE ký ngày 07/02/2018</v>
          </cell>
        </row>
      </sheetData>
      <sheetData sheetId="1343">
        <row r="1">
          <cell r="A1" t="str">
            <v>GIÁ TRỊ PHỤ LỤC 13 - HĐ 37/2018/HĐ/OIC-SEAREE ký ngày 07/02/2018</v>
          </cell>
        </row>
      </sheetData>
      <sheetData sheetId="1344" refreshError="1"/>
      <sheetData sheetId="1345">
        <row r="1">
          <cell r="A1" t="str">
            <v>GIÁ TRỊ PHỤ LỤC 13 - HĐ 37/2018/HĐ/OIC-SEAREE ký ngày 07/02/2018</v>
          </cell>
        </row>
      </sheetData>
      <sheetData sheetId="1346">
        <row r="1">
          <cell r="A1" t="str">
            <v>GIÁ TRỊ PHỤ LỤC 13 - HĐ 37/2018/HĐ/OIC-SEAREE ký ngày 07/02/2018</v>
          </cell>
        </row>
      </sheetData>
      <sheetData sheetId="1347">
        <row r="1">
          <cell r="A1" t="str">
            <v>GIÁ TRỊ PHỤ LỤC 13 - HĐ 37/2018/HĐ/OIC-SEAREE ký ngày 07/02/2018</v>
          </cell>
        </row>
      </sheetData>
      <sheetData sheetId="1348">
        <row r="1">
          <cell r="A1" t="str">
            <v>GIÁ TRỊ PHỤ LỤC 13 - HĐ 37/2018/HĐ/OIC-SEAREE ký ngày 07/02/2018</v>
          </cell>
        </row>
      </sheetData>
      <sheetData sheetId="1349">
        <row r="1">
          <cell r="A1" t="str">
            <v>GIÁ TRỊ PHỤ LỤC 13 - HĐ 37/2018/HĐ/OIC-SEAREE ký ngày 07/02/2018</v>
          </cell>
        </row>
      </sheetData>
      <sheetData sheetId="1350">
        <row r="1">
          <cell r="A1" t="str">
            <v>GIÁ TRỊ PHỤ LỤC 13 - HĐ 37/2018/HĐ/OIC-SEAREE ký ngày 07/02/2018</v>
          </cell>
        </row>
      </sheetData>
      <sheetData sheetId="1351">
        <row r="1">
          <cell r="A1" t="str">
            <v>GIÁ TRỊ PHỤ LỤC 13 - HĐ 37/2018/HĐ/OIC-SEAREE ký ngày 07/02/2018</v>
          </cell>
        </row>
      </sheetData>
      <sheetData sheetId="1352">
        <row r="1">
          <cell r="A1" t="str">
            <v>GIÁ TRỊ PHỤ LỤC 13 - HĐ 37/2018/HĐ/OIC-SEAREE ký ngày 07/02/2018</v>
          </cell>
        </row>
      </sheetData>
      <sheetData sheetId="1353">
        <row r="1">
          <cell r="A1" t="str">
            <v>GIÁ TRỊ PHỤ LỤC 13 - HĐ 37/2018/HĐ/OIC-SEAREE ký ngày 07/02/2018</v>
          </cell>
        </row>
      </sheetData>
      <sheetData sheetId="1354">
        <row r="1">
          <cell r="A1" t="str">
            <v>GIÁ TRỊ PHỤ LỤC 13 - HĐ 37/2018/HĐ/OIC-SEAREE ký ngày 07/02/2018</v>
          </cell>
        </row>
      </sheetData>
      <sheetData sheetId="1355">
        <row r="1">
          <cell r="A1" t="str">
            <v>GIÁ TRỊ PHỤ LỤC 13 - HĐ 37/2018/HĐ/OIC-SEAREE ký ngày 07/02/2018</v>
          </cell>
        </row>
      </sheetData>
      <sheetData sheetId="1356">
        <row r="1">
          <cell r="A1" t="str">
            <v>GIÁ TRỊ PHỤ LỤC 13 - HĐ 37/2018/HĐ/OIC-SEAREE ký ngày 07/02/2018</v>
          </cell>
        </row>
      </sheetData>
      <sheetData sheetId="1357">
        <row r="1">
          <cell r="A1" t="str">
            <v>GIÁ TRỊ PHỤ LỤC 13 - HĐ 37/2018/HĐ/OIC-SEAREE ký ngày 07/02/2018</v>
          </cell>
        </row>
      </sheetData>
      <sheetData sheetId="1358">
        <row r="1">
          <cell r="A1" t="str">
            <v>GIÁ TRỊ PHỤ LỤC 13 - HĐ 37/2018/HĐ/OIC-SEAREE ký ngày 07/02/2018</v>
          </cell>
        </row>
      </sheetData>
      <sheetData sheetId="1359">
        <row r="1">
          <cell r="A1" t="str">
            <v>GIÁ TRỊ PHỤ LỤC 13 - HĐ 37/2018/HĐ/OIC-SEAREE ký ngày 07/02/2018</v>
          </cell>
        </row>
      </sheetData>
      <sheetData sheetId="1360">
        <row r="1">
          <cell r="A1" t="str">
            <v>GIÁ TRỊ PHỤ LỤC 13 - HĐ 37/2018/HĐ/OIC-SEAREE ký ngày 07/02/2018</v>
          </cell>
        </row>
      </sheetData>
      <sheetData sheetId="1361">
        <row r="1">
          <cell r="A1" t="str">
            <v>GIÁ TRỊ PHỤ LỤC 13 - HĐ 37/2018/HĐ/OIC-SEAREE ký ngày 07/02/2018</v>
          </cell>
        </row>
      </sheetData>
      <sheetData sheetId="1362">
        <row r="1">
          <cell r="A1" t="str">
            <v>GIÁ TRỊ PHỤ LỤC 13 - HĐ 37/2018/HĐ/OIC-SEAREE ký ngày 07/02/2018</v>
          </cell>
        </row>
      </sheetData>
      <sheetData sheetId="1363">
        <row r="1">
          <cell r="A1" t="str">
            <v>GIÁ TRỊ PHỤ LỤC 13 - HĐ 37/2018/HĐ/OIC-SEAREE ký ngày 07/02/2018</v>
          </cell>
        </row>
      </sheetData>
      <sheetData sheetId="1364">
        <row r="1">
          <cell r="A1" t="str">
            <v>GIÁ TRỊ PHỤ LỤC 13 - HĐ 37/2018/HĐ/OIC-SEAREE ký ngày 07/02/2018</v>
          </cell>
        </row>
      </sheetData>
      <sheetData sheetId="1365">
        <row r="1">
          <cell r="A1" t="str">
            <v>GIÁ TRỊ PHỤ LỤC 13 - HĐ 37/2018/HĐ/OIC-SEAREE ký ngày 07/02/2018</v>
          </cell>
        </row>
      </sheetData>
      <sheetData sheetId="1366">
        <row r="1">
          <cell r="A1" t="str">
            <v>GIÁ TRỊ PHỤ LỤC 13 - HĐ 37/2018/HĐ/OIC-SEAREE ký ngày 07/02/2018</v>
          </cell>
        </row>
      </sheetData>
      <sheetData sheetId="1367">
        <row r="1">
          <cell r="A1" t="str">
            <v>GIÁ TRỊ PHỤ LỤC 13 - HĐ 37/2018/HĐ/OIC-SEAREE ký ngày 07/02/2018</v>
          </cell>
        </row>
      </sheetData>
      <sheetData sheetId="1368" refreshError="1"/>
      <sheetData sheetId="1369" refreshError="1"/>
      <sheetData sheetId="1370">
        <row r="1">
          <cell r="A1" t="str">
            <v>GIÁ TRỊ PHỤ LỤC 13 - HĐ 37/2018/HĐ/OIC-SEAREE ký ngày 07/02/2018</v>
          </cell>
        </row>
      </sheetData>
      <sheetData sheetId="1371">
        <row r="1">
          <cell r="A1" t="str">
            <v>GIÁ TRỊ PHỤ LỤC 13 - HĐ 37/2018/HĐ/OIC-SEAREE ký ngày 07/02/2018</v>
          </cell>
        </row>
      </sheetData>
      <sheetData sheetId="1372">
        <row r="1">
          <cell r="A1" t="str">
            <v>GIÁ TRỊ PHỤ LỤC 13 - HĐ 37/2018/HĐ/OIC-SEAREE ký ngày 07/02/2018</v>
          </cell>
        </row>
      </sheetData>
      <sheetData sheetId="1373">
        <row r="1">
          <cell r="A1" t="str">
            <v>GIÁ TRỊ PHỤ LỤC 13 - HĐ 37/2018/HĐ/OIC-SEAREE ký ngày 07/02/2018</v>
          </cell>
        </row>
      </sheetData>
      <sheetData sheetId="1374">
        <row r="1">
          <cell r="A1" t="str">
            <v>GIÁ TRỊ PHỤ LỤC 13 - HĐ 37/2018/HĐ/OIC-SEAREE ký ngày 07/02/2018</v>
          </cell>
        </row>
      </sheetData>
      <sheetData sheetId="1375">
        <row r="1">
          <cell r="A1" t="str">
            <v>GIÁ TRỊ PHỤ LỤC 13 - HĐ 37/2018/HĐ/OIC-SEAREE ký ngày 07/02/2018</v>
          </cell>
        </row>
      </sheetData>
      <sheetData sheetId="1376">
        <row r="1">
          <cell r="A1" t="str">
            <v>GIÁ TRỊ PHỤ LỤC 13 - HĐ 37/2018/HĐ/OIC-SEAREE ký ngày 07/02/2018</v>
          </cell>
        </row>
      </sheetData>
      <sheetData sheetId="1377" refreshError="1"/>
      <sheetData sheetId="1378">
        <row r="1">
          <cell r="A1" t="str">
            <v>GIÁ TRỊ PHỤ LỤC 13 - HĐ 37/2018/HĐ/OIC-SEAREE ký ngày 07/02/2018</v>
          </cell>
        </row>
      </sheetData>
      <sheetData sheetId="1379">
        <row r="1">
          <cell r="A1" t="str">
            <v>GIÁ TRỊ PHỤ LỤC 13 - HĐ 37/2018/HĐ/OIC-SEAREE ký ngày 07/02/2018</v>
          </cell>
        </row>
      </sheetData>
      <sheetData sheetId="1380">
        <row r="1">
          <cell r="A1" t="str">
            <v>GIÁ TRỊ PHỤ LỤC 13 - HĐ 37/2018/HĐ/OIC-SEAREE ký ngày 07/02/2018</v>
          </cell>
        </row>
      </sheetData>
      <sheetData sheetId="1381">
        <row r="1">
          <cell r="A1" t="str">
            <v>GIÁ TRỊ PHỤ LỤC 13 - HĐ 37/2018/HĐ/OIC-SEAREE ký ngày 07/02/2018</v>
          </cell>
        </row>
      </sheetData>
      <sheetData sheetId="1382">
        <row r="1">
          <cell r="A1" t="str">
            <v>GIÁ TRỊ PHỤ LỤC 13 - HĐ 37/2018/HĐ/OIC-SEAREE ký ngày 07/02/2018</v>
          </cell>
        </row>
      </sheetData>
      <sheetData sheetId="1383">
        <row r="1">
          <cell r="A1" t="str">
            <v>GIÁ TRỊ PHỤ LỤC 13 - HĐ 37/2018/HĐ/OIC-SEAREE ký ngày 07/02/2018</v>
          </cell>
        </row>
      </sheetData>
      <sheetData sheetId="1384">
        <row r="1">
          <cell r="A1" t="str">
            <v>GIÁ TRỊ PHỤ LỤC 13 - HĐ 37/2018/HĐ/OIC-SEAREE ký ngày 07/02/2018</v>
          </cell>
        </row>
      </sheetData>
      <sheetData sheetId="1385" refreshError="1"/>
      <sheetData sheetId="1386">
        <row r="1">
          <cell r="A1" t="str">
            <v>GIÁ TRỊ PHỤ LỤC 13 - HĐ 37/2018/HĐ/OIC-SEAREE ký ngày 07/02/2018</v>
          </cell>
        </row>
      </sheetData>
      <sheetData sheetId="1387">
        <row r="1">
          <cell r="A1" t="str">
            <v>GIÁ TRỊ PHỤ LỤC 13 - HĐ 37/2018/HĐ/OIC-SEAREE ký ngày 07/02/2018</v>
          </cell>
        </row>
      </sheetData>
      <sheetData sheetId="1388">
        <row r="1">
          <cell r="A1" t="str">
            <v>GIÁ TRỊ PHỤ LỤC 13 - HĐ 37/2018/HĐ/OIC-SEAREE ký ngày 07/02/2018</v>
          </cell>
        </row>
      </sheetData>
      <sheetData sheetId="1389">
        <row r="1">
          <cell r="A1" t="str">
            <v>GIÁ TRỊ PHỤ LỤC 13 - HĐ 37/2018/HĐ/OIC-SEAREE ký ngày 07/02/2018</v>
          </cell>
        </row>
      </sheetData>
      <sheetData sheetId="1390">
        <row r="1">
          <cell r="A1" t="str">
            <v>GIÁ TRỊ PHỤ LỤC 13 - HĐ 37/2018/HĐ/OIC-SEAREE ký ngày 07/02/2018</v>
          </cell>
        </row>
      </sheetData>
      <sheetData sheetId="1391">
        <row r="1">
          <cell r="A1" t="str">
            <v>GIÁ TRỊ PHỤ LỤC 13 - HĐ 37/2018/HĐ/OIC-SEAREE ký ngày 07/02/2018</v>
          </cell>
        </row>
      </sheetData>
      <sheetData sheetId="1392">
        <row r="1">
          <cell r="A1" t="str">
            <v>GIÁ TRỊ PHỤ LỤC 13 - HĐ 37/2018/HĐ/OIC-SEAREE ký ngày 07/02/2018</v>
          </cell>
        </row>
      </sheetData>
      <sheetData sheetId="1393">
        <row r="1">
          <cell r="A1" t="str">
            <v>GIÁ TRỊ PHỤ LỤC 13 - HĐ 37/2018/HĐ/OIC-SEAREE ký ngày 07/02/2018</v>
          </cell>
        </row>
      </sheetData>
      <sheetData sheetId="1394">
        <row r="1">
          <cell r="A1" t="str">
            <v>GIÁ TRỊ PHỤ LỤC 13 - HĐ 37/2018/HĐ/OIC-SEAREE ký ngày 07/02/2018</v>
          </cell>
        </row>
      </sheetData>
      <sheetData sheetId="1395">
        <row r="1">
          <cell r="A1" t="str">
            <v>GIÁ TRỊ PHỤ LỤC 13 - HĐ 37/2018/HĐ/OIC-SEAREE ký ngày 07/02/2018</v>
          </cell>
        </row>
      </sheetData>
      <sheetData sheetId="1396">
        <row r="1">
          <cell r="A1" t="str">
            <v>GIÁ TRỊ PHỤ LỤC 13 - HĐ 37/2018/HĐ/OIC-SEAREE ký ngày 07/02/2018</v>
          </cell>
        </row>
      </sheetData>
      <sheetData sheetId="1397">
        <row r="1">
          <cell r="A1" t="str">
            <v>GIÁ TRỊ PHỤ LỤC 13 - HĐ 37/2018/HĐ/OIC-SEAREE ký ngày 07/02/2018</v>
          </cell>
        </row>
      </sheetData>
      <sheetData sheetId="1398">
        <row r="1">
          <cell r="A1" t="str">
            <v>GIÁ TRỊ PHỤ LỤC 13 - HĐ 37/2018/HĐ/OIC-SEAREE ký ngày 07/02/2018</v>
          </cell>
        </row>
      </sheetData>
      <sheetData sheetId="1399">
        <row r="1">
          <cell r="A1" t="str">
            <v>GIÁ TRỊ PHỤ LỤC 13 - HĐ 37/2018/HĐ/OIC-SEAREE ký ngày 07/02/2018</v>
          </cell>
        </row>
      </sheetData>
      <sheetData sheetId="1400">
        <row r="1">
          <cell r="A1" t="str">
            <v>GIÁ TRỊ PHỤ LỤC 13 - HĐ 37/2018/HĐ/OIC-SEAREE ký ngày 07/02/2018</v>
          </cell>
        </row>
      </sheetData>
      <sheetData sheetId="1401">
        <row r="1">
          <cell r="A1" t="str">
            <v>GIÁ TRỊ PHỤ LỤC 13 - HĐ 37/2018/HĐ/OIC-SEAREE ký ngày 07/02/2018</v>
          </cell>
        </row>
      </sheetData>
      <sheetData sheetId="1402">
        <row r="1">
          <cell r="A1" t="str">
            <v>GIÁ TRỊ PHỤ LỤC 13 - HĐ 37/2018/HĐ/OIC-SEAREE ký ngày 07/02/2018</v>
          </cell>
        </row>
      </sheetData>
      <sheetData sheetId="1403">
        <row r="1">
          <cell r="A1" t="str">
            <v>GIÁ TRỊ PHỤ LỤC 13 - HĐ 37/2018/HĐ/OIC-SEAREE ký ngày 07/02/2018</v>
          </cell>
        </row>
      </sheetData>
      <sheetData sheetId="1404">
        <row r="1">
          <cell r="A1" t="str">
            <v>GIÁ TRỊ PHỤ LỤC 13 - HĐ 37/2018/HĐ/OIC-SEAREE ký ngày 07/02/2018</v>
          </cell>
        </row>
      </sheetData>
      <sheetData sheetId="1405">
        <row r="1">
          <cell r="A1" t="str">
            <v>GIÁ TRỊ PHỤ LỤC 13 - HĐ 37/2018/HĐ/OIC-SEAREE ký ngày 07/02/2018</v>
          </cell>
        </row>
      </sheetData>
      <sheetData sheetId="1406">
        <row r="1">
          <cell r="A1" t="str">
            <v>GIÁ TRỊ PHỤ LỤC 13 - HĐ 37/2018/HĐ/OIC-SEAREE ký ngày 07/02/2018</v>
          </cell>
        </row>
      </sheetData>
      <sheetData sheetId="1407">
        <row r="1">
          <cell r="A1" t="str">
            <v>GIÁ TRỊ PHỤ LỤC 13 - HĐ 37/2018/HĐ/OIC-SEAREE ký ngày 07/02/2018</v>
          </cell>
        </row>
      </sheetData>
      <sheetData sheetId="1408">
        <row r="1">
          <cell r="A1" t="str">
            <v>GIÁ TRỊ PHỤ LỤC 13 - HĐ 37/2018/HĐ/OIC-SEAREE ký ngày 07/02/2018</v>
          </cell>
        </row>
      </sheetData>
      <sheetData sheetId="1409">
        <row r="1">
          <cell r="A1" t="str">
            <v>GIÁ TRỊ PHỤ LỤC 13 - HĐ 37/2018/HĐ/OIC-SEAREE ký ngày 07/02/2018</v>
          </cell>
        </row>
      </sheetData>
      <sheetData sheetId="1410">
        <row r="1">
          <cell r="A1" t="str">
            <v>GIÁ TRỊ PHỤ LỤC 13 - HĐ 37/2018/HĐ/OIC-SEAREE ký ngày 07/02/2018</v>
          </cell>
        </row>
      </sheetData>
      <sheetData sheetId="1411">
        <row r="1">
          <cell r="A1" t="str">
            <v>GIÁ TRỊ PHỤ LỤC 13 - HĐ 37/2018/HĐ/OIC-SEAREE ký ngày 07/02/2018</v>
          </cell>
        </row>
      </sheetData>
      <sheetData sheetId="1412">
        <row r="1">
          <cell r="A1" t="str">
            <v>GIÁ TRỊ PHỤ LỤC 13 - HĐ 37/2018/HĐ/OIC-SEAREE ký ngày 07/02/2018</v>
          </cell>
        </row>
      </sheetData>
      <sheetData sheetId="1413">
        <row r="1">
          <cell r="A1" t="str">
            <v>GIÁ TRỊ PHỤ LỤC 13 - HĐ 37/2018/HĐ/OIC-SEAREE ký ngày 07/02/2018</v>
          </cell>
        </row>
      </sheetData>
      <sheetData sheetId="1414">
        <row r="1">
          <cell r="A1" t="str">
            <v>GIÁ TRỊ PHỤ LỤC 13 - HĐ 37/2018/HĐ/OIC-SEAREE ký ngày 07/02/2018</v>
          </cell>
        </row>
      </sheetData>
      <sheetData sheetId="1415">
        <row r="1">
          <cell r="A1" t="str">
            <v>GIÁ TRỊ PHỤ LỤC 13 - HĐ 37/2018/HĐ/OIC-SEAREE ký ngày 07/02/2018</v>
          </cell>
        </row>
      </sheetData>
      <sheetData sheetId="1416">
        <row r="1">
          <cell r="A1" t="str">
            <v>GIÁ TRỊ PHỤ LỤC 13 - HĐ 37/2018/HĐ/OIC-SEAREE ký ngày 07/02/2018</v>
          </cell>
        </row>
      </sheetData>
      <sheetData sheetId="1417">
        <row r="1">
          <cell r="A1" t="str">
            <v>GIÁ TRỊ PHỤ LỤC 13 - HĐ 37/2018/HĐ/OIC-SEAREE ký ngày 07/02/2018</v>
          </cell>
        </row>
      </sheetData>
      <sheetData sheetId="1418">
        <row r="1">
          <cell r="A1" t="str">
            <v>GIÁ TRỊ PHỤ LỤC 13 - HĐ 37/2018/HĐ/OIC-SEAREE ký ngày 07/02/2018</v>
          </cell>
        </row>
      </sheetData>
      <sheetData sheetId="1419">
        <row r="1">
          <cell r="A1" t="str">
            <v>GIÁ TRỊ PHỤ LỤC 13 - HĐ 37/2018/HĐ/OIC-SEAREE ký ngày 07/02/2018</v>
          </cell>
        </row>
      </sheetData>
      <sheetData sheetId="1420">
        <row r="1">
          <cell r="A1" t="str">
            <v>GIÁ TRỊ PHỤ LỤC 13 - HĐ 37/2018/HĐ/OIC-SEAREE ký ngày 07/02/2018</v>
          </cell>
        </row>
      </sheetData>
      <sheetData sheetId="1421">
        <row r="1">
          <cell r="A1" t="str">
            <v>GIÁ TRỊ PHỤ LỤC 13 - HĐ 37/2018/HĐ/OIC-SEAREE ký ngày 07/02/2018</v>
          </cell>
        </row>
      </sheetData>
      <sheetData sheetId="1422">
        <row r="1">
          <cell r="A1" t="str">
            <v>GIÁ TRỊ PHỤ LỤC 13 - HĐ 37/2018/HĐ/OIC-SEAREE ký ngày 07/02/2018</v>
          </cell>
        </row>
      </sheetData>
      <sheetData sheetId="1423">
        <row r="1">
          <cell r="A1" t="str">
            <v>GIÁ TRỊ PHỤ LỤC 13 - HĐ 37/2018/HĐ/OIC-SEAREE ký ngày 07/02/2018</v>
          </cell>
        </row>
      </sheetData>
      <sheetData sheetId="1424">
        <row r="1">
          <cell r="A1" t="str">
            <v>GIÁ TRỊ PHỤ LỤC 13 - HĐ 37/2018/HĐ/OIC-SEAREE ký ngày 07/02/2018</v>
          </cell>
        </row>
      </sheetData>
      <sheetData sheetId="1425">
        <row r="1">
          <cell r="A1" t="str">
            <v>GIÁ TRỊ PHỤ LỤC 13 - HĐ 37/2018/HĐ/OIC-SEAREE ký ngày 07/02/2018</v>
          </cell>
        </row>
      </sheetData>
      <sheetData sheetId="1426">
        <row r="1">
          <cell r="A1" t="str">
            <v>GIÁ TRỊ PHỤ LỤC 13 - HĐ 37/2018/HĐ/OIC-SEAREE ký ngày 07/02/2018</v>
          </cell>
        </row>
      </sheetData>
      <sheetData sheetId="1427">
        <row r="1">
          <cell r="A1" t="str">
            <v>GIÁ TRỊ PHỤ LỤC 13 - HĐ 37/2018/HĐ/OIC-SEAREE ký ngày 07/02/2018</v>
          </cell>
        </row>
      </sheetData>
      <sheetData sheetId="1428">
        <row r="1">
          <cell r="A1" t="str">
            <v>GIÁ TRỊ PHỤ LỤC 13 - HĐ 37/2018/HĐ/OIC-SEAREE ký ngày 07/02/2018</v>
          </cell>
        </row>
      </sheetData>
      <sheetData sheetId="1429">
        <row r="1">
          <cell r="A1" t="str">
            <v>GIÁ TRỊ PHỤ LỤC 13 - HĐ 37/2018/HĐ/OIC-SEAREE ký ngày 07/02/2018</v>
          </cell>
        </row>
      </sheetData>
      <sheetData sheetId="1430">
        <row r="1">
          <cell r="A1" t="str">
            <v>GIÁ TRỊ PHỤ LỤC 13 - HĐ 37/2018/HĐ/OIC-SEAREE ký ngày 07/02/2018</v>
          </cell>
        </row>
      </sheetData>
      <sheetData sheetId="1431">
        <row r="1">
          <cell r="A1" t="str">
            <v>GIÁ TRỊ PHỤ LỤC 13 - HĐ 37/2018/HĐ/OIC-SEAREE ký ngày 07/02/2018</v>
          </cell>
        </row>
      </sheetData>
      <sheetData sheetId="1432">
        <row r="1">
          <cell r="A1" t="str">
            <v>GIÁ TRỊ PHỤ LỤC 13 - HĐ 37/2018/HĐ/OIC-SEAREE ký ngày 07/02/2018</v>
          </cell>
        </row>
      </sheetData>
      <sheetData sheetId="1433">
        <row r="1">
          <cell r="A1" t="str">
            <v>GIÁ TRỊ PHỤ LỤC 13 - HĐ 37/2018/HĐ/OIC-SEAREE ký ngày 07/02/2018</v>
          </cell>
        </row>
      </sheetData>
      <sheetData sheetId="1434">
        <row r="1">
          <cell r="A1" t="str">
            <v>GIÁ TRỊ PHỤ LỤC 13 - HĐ 37/2018/HĐ/OIC-SEAREE ký ngày 07/02/2018</v>
          </cell>
        </row>
      </sheetData>
      <sheetData sheetId="1435">
        <row r="1">
          <cell r="A1" t="str">
            <v>GIÁ TRỊ PHỤ LỤC 13 - HĐ 37/2018/HĐ/OIC-SEAREE ký ngày 07/02/2018</v>
          </cell>
        </row>
      </sheetData>
      <sheetData sheetId="1436">
        <row r="1">
          <cell r="A1" t="str">
            <v>GIÁ TRỊ PHỤ LỤC 13 - HĐ 37/2018/HĐ/OIC-SEAREE ký ngày 07/02/2018</v>
          </cell>
        </row>
      </sheetData>
      <sheetData sheetId="1437">
        <row r="1">
          <cell r="A1" t="str">
            <v>GIÁ TRỊ PHỤ LỤC 13 - HĐ 37/2018/HĐ/OIC-SEAREE ký ngày 07/02/2018</v>
          </cell>
        </row>
      </sheetData>
      <sheetData sheetId="1438">
        <row r="1">
          <cell r="A1" t="str">
            <v>GIÁ TRỊ PHỤ LỤC 13 - HĐ 37/2018/HĐ/OIC-SEAREE ký ngày 07/02/2018</v>
          </cell>
        </row>
      </sheetData>
      <sheetData sheetId="1439">
        <row r="1">
          <cell r="A1" t="str">
            <v>GIÁ TRỊ PHỤ LỤC 13 - HĐ 37/2018/HĐ/OIC-SEAREE ký ngày 07/02/2018</v>
          </cell>
        </row>
      </sheetData>
      <sheetData sheetId="1440">
        <row r="1">
          <cell r="A1" t="str">
            <v>GIÁ TRỊ PHỤ LỤC 13 - HĐ 37/2018/HĐ/OIC-SEAREE ký ngày 07/02/2018</v>
          </cell>
        </row>
      </sheetData>
      <sheetData sheetId="1441">
        <row r="1">
          <cell r="A1" t="str">
            <v>GIÁ TRỊ PHỤ LỤC 13 - HĐ 37/2018/HĐ/OIC-SEAREE ký ngày 07/02/2018</v>
          </cell>
        </row>
      </sheetData>
      <sheetData sheetId="1442">
        <row r="1">
          <cell r="A1" t="str">
            <v>GIÁ TRỊ PHỤ LỤC 13 - HĐ 37/2018/HĐ/OIC-SEAREE ký ngày 07/02/2018</v>
          </cell>
        </row>
      </sheetData>
      <sheetData sheetId="1443">
        <row r="1">
          <cell r="A1" t="str">
            <v>GIÁ TRỊ PHỤ LỤC 13 - HĐ 37/2018/HĐ/OIC-SEAREE ký ngày 07/02/2018</v>
          </cell>
        </row>
      </sheetData>
      <sheetData sheetId="1444">
        <row r="1">
          <cell r="A1" t="str">
            <v>GIÁ TRỊ PHỤ LỤC 13 - HĐ 37/2018/HĐ/OIC-SEAREE ký ngày 07/02/2018</v>
          </cell>
        </row>
      </sheetData>
      <sheetData sheetId="1445">
        <row r="1">
          <cell r="A1" t="str">
            <v>GIÁ TRỊ PHỤ LỤC 13 - HĐ 37/2018/HĐ/OIC-SEAREE ký ngày 07/02/2018</v>
          </cell>
        </row>
      </sheetData>
      <sheetData sheetId="1446">
        <row r="1">
          <cell r="A1" t="str">
            <v>GIÁ TRỊ PHỤ LỤC 13 - HĐ 37/2018/HĐ/OIC-SEAREE ký ngày 07/02/2018</v>
          </cell>
        </row>
      </sheetData>
      <sheetData sheetId="1447">
        <row r="1">
          <cell r="A1" t="str">
            <v>GIÁ TRỊ PHỤ LỤC 13 - HĐ 37/2018/HĐ/OIC-SEAREE ký ngày 07/02/2018</v>
          </cell>
        </row>
      </sheetData>
      <sheetData sheetId="1448">
        <row r="1">
          <cell r="A1" t="str">
            <v>GIÁ TRỊ PHỤ LỤC 13 - HĐ 37/2018/HĐ/OIC-SEAREE ký ngày 07/02/2018</v>
          </cell>
        </row>
      </sheetData>
      <sheetData sheetId="1449">
        <row r="1">
          <cell r="A1" t="str">
            <v>GIÁ TRỊ PHỤ LỤC 13 - HĐ 37/2018/HĐ/OIC-SEAREE ký ngày 07/02/2018</v>
          </cell>
        </row>
      </sheetData>
      <sheetData sheetId="1450">
        <row r="1">
          <cell r="A1" t="str">
            <v>GIÁ TRỊ PHỤ LỤC 13 - HĐ 37/2018/HĐ/OIC-SEAREE ký ngày 07/02/2018</v>
          </cell>
        </row>
      </sheetData>
      <sheetData sheetId="1451">
        <row r="1">
          <cell r="A1" t="str">
            <v>GIÁ TRỊ PHỤ LỤC 13 - HĐ 37/2018/HĐ/OIC-SEAREE ký ngày 07/02/2018</v>
          </cell>
        </row>
      </sheetData>
      <sheetData sheetId="1452">
        <row r="1">
          <cell r="A1" t="str">
            <v>GIÁ TRỊ PHỤ LỤC 13 - HĐ 37/2018/HĐ/OIC-SEAREE ký ngày 07/02/2018</v>
          </cell>
        </row>
      </sheetData>
      <sheetData sheetId="1453">
        <row r="1">
          <cell r="A1" t="str">
            <v>GIÁ TRỊ PHỤ LỤC 13 - HĐ 37/2018/HĐ/OIC-SEAREE ký ngày 07/02/2018</v>
          </cell>
        </row>
      </sheetData>
      <sheetData sheetId="1454">
        <row r="1">
          <cell r="A1" t="str">
            <v>GIÁ TRỊ PHỤ LỤC 13 - HĐ 37/2018/HĐ/OIC-SEAREE ký ngày 07/02/2018</v>
          </cell>
        </row>
      </sheetData>
      <sheetData sheetId="1455">
        <row r="1">
          <cell r="A1" t="str">
            <v>GIÁ TRỊ PHỤ LỤC 13 - HĐ 37/2018/HĐ/OIC-SEAREE ký ngày 07/02/2018</v>
          </cell>
        </row>
      </sheetData>
      <sheetData sheetId="1456">
        <row r="1">
          <cell r="A1" t="str">
            <v>GIÁ TRỊ PHỤ LỤC 13 - HĐ 37/2018/HĐ/OIC-SEAREE ký ngày 07/02/2018</v>
          </cell>
        </row>
      </sheetData>
      <sheetData sheetId="1457">
        <row r="1">
          <cell r="A1" t="str">
            <v>GIÁ TRỊ PHỤ LỤC 13 - HĐ 37/2018/HĐ/OIC-SEAREE ký ngày 07/02/2018</v>
          </cell>
        </row>
      </sheetData>
      <sheetData sheetId="1458">
        <row r="1">
          <cell r="A1" t="str">
            <v>GIÁ TRỊ PHỤ LỤC 13 - HĐ 37/2018/HĐ/OIC-SEAREE ký ngày 07/02/2018</v>
          </cell>
        </row>
      </sheetData>
      <sheetData sheetId="1459">
        <row r="1">
          <cell r="A1" t="str">
            <v>GIÁ TRỊ PHỤ LỤC 13 - HĐ 37/2018/HĐ/OIC-SEAREE ký ngày 07/02/2018</v>
          </cell>
        </row>
      </sheetData>
      <sheetData sheetId="1460">
        <row r="1">
          <cell r="A1" t="str">
            <v>GIÁ TRỊ PHỤ LỤC 13 - HĐ 37/2018/HĐ/OIC-SEAREE ký ngày 07/02/2018</v>
          </cell>
        </row>
      </sheetData>
      <sheetData sheetId="1461">
        <row r="1">
          <cell r="A1" t="str">
            <v>GIÁ TRỊ PHỤ LỤC 13 - HĐ 37/2018/HĐ/OIC-SEAREE ký ngày 07/02/2018</v>
          </cell>
        </row>
      </sheetData>
      <sheetData sheetId="1462">
        <row r="1">
          <cell r="A1" t="str">
            <v>GIÁ TRỊ PHỤ LỤC 13 - HĐ 37/2018/HĐ/OIC-SEAREE ký ngày 07/02/2018</v>
          </cell>
        </row>
      </sheetData>
      <sheetData sheetId="1463">
        <row r="1">
          <cell r="A1" t="str">
            <v>GIÁ TRỊ PHỤ LỤC 13 - HĐ 37/2018/HĐ/OIC-SEAREE ký ngày 07/02/2018</v>
          </cell>
        </row>
      </sheetData>
      <sheetData sheetId="1464">
        <row r="1">
          <cell r="A1" t="str">
            <v>GIÁ TRỊ PHỤ LỤC 13 - HĐ 37/2018/HĐ/OIC-SEAREE ký ngày 07/02/2018</v>
          </cell>
        </row>
      </sheetData>
      <sheetData sheetId="1465">
        <row r="1">
          <cell r="A1" t="str">
            <v>GIÁ TRỊ PHỤ LỤC 13 - HĐ 37/2018/HĐ/OIC-SEAREE ký ngày 07/02/2018</v>
          </cell>
        </row>
      </sheetData>
      <sheetData sheetId="1466">
        <row r="1">
          <cell r="A1" t="str">
            <v>GIÁ TRỊ PHỤ LỤC 13 - HĐ 37/2018/HĐ/OIC-SEAREE ký ngày 07/02/2018</v>
          </cell>
        </row>
      </sheetData>
      <sheetData sheetId="1467">
        <row r="1">
          <cell r="A1" t="str">
            <v>GIÁ TRỊ PHỤ LỤC 13 - HĐ 37/2018/HĐ/OIC-SEAREE ký ngày 07/02/2018</v>
          </cell>
        </row>
      </sheetData>
      <sheetData sheetId="1468">
        <row r="1">
          <cell r="A1" t="str">
            <v>GIÁ TRỊ PHỤ LỤC 13 - HĐ 37/2018/HĐ/OIC-SEAREE ký ngày 07/02/2018</v>
          </cell>
        </row>
      </sheetData>
      <sheetData sheetId="1469">
        <row r="1">
          <cell r="A1" t="str">
            <v>GIÁ TRỊ PHỤ LỤC 13 - HĐ 37/2018/HĐ/OIC-SEAREE ký ngày 07/02/2018</v>
          </cell>
        </row>
      </sheetData>
      <sheetData sheetId="1470">
        <row r="1">
          <cell r="A1" t="str">
            <v>GIÁ TRỊ PHỤ LỤC 13 - HĐ 37/2018/HĐ/OIC-SEAREE ký ngày 07/02/2018</v>
          </cell>
        </row>
      </sheetData>
      <sheetData sheetId="1471">
        <row r="1">
          <cell r="A1" t="str">
            <v>GIÁ TRỊ PHỤ LỤC 13 - HĐ 37/2018/HĐ/OIC-SEAREE ký ngày 07/02/2018</v>
          </cell>
        </row>
      </sheetData>
      <sheetData sheetId="1472">
        <row r="1">
          <cell r="A1" t="str">
            <v>GIÁ TRỊ PHỤ LỤC 13 - HĐ 37/2018/HĐ/OIC-SEAREE ký ngày 07/02/2018</v>
          </cell>
        </row>
      </sheetData>
      <sheetData sheetId="1473">
        <row r="1">
          <cell r="A1" t="str">
            <v>GIÁ TRỊ PHỤ LỤC 13 - HĐ 37/2018/HĐ/OIC-SEAREE ký ngày 07/02/2018</v>
          </cell>
        </row>
      </sheetData>
      <sheetData sheetId="1474">
        <row r="1">
          <cell r="A1" t="str">
            <v>GIÁ TRỊ PHỤ LỤC 13 - HĐ 37/2018/HĐ/OIC-SEAREE ký ngày 07/02/2018</v>
          </cell>
        </row>
      </sheetData>
      <sheetData sheetId="1475">
        <row r="1">
          <cell r="A1" t="str">
            <v>GIÁ TRỊ PHỤ LỤC 13 - HĐ 37/2018/HĐ/OIC-SEAREE ký ngày 07/02/2018</v>
          </cell>
        </row>
      </sheetData>
      <sheetData sheetId="1476">
        <row r="1">
          <cell r="A1" t="str">
            <v>GIÁ TRỊ PHỤ LỤC 13 - HĐ 37/2018/HĐ/OIC-SEAREE ký ngày 07/02/2018</v>
          </cell>
        </row>
      </sheetData>
      <sheetData sheetId="1477">
        <row r="1">
          <cell r="A1" t="str">
            <v>GIÁ TRỊ PHỤ LỤC 13 - HĐ 37/2018/HĐ/OIC-SEAREE ký ngày 07/02/2018</v>
          </cell>
        </row>
      </sheetData>
      <sheetData sheetId="1478">
        <row r="1">
          <cell r="A1" t="str">
            <v>GIÁ TRỊ PHỤ LỤC 13 - HĐ 37/2018/HĐ/OIC-SEAREE ký ngày 07/02/2018</v>
          </cell>
        </row>
      </sheetData>
      <sheetData sheetId="1479">
        <row r="1">
          <cell r="A1" t="str">
            <v>GIÁ TRỊ PHỤ LỤC 13 - HĐ 37/2018/HĐ/OIC-SEAREE ký ngày 07/02/2018</v>
          </cell>
        </row>
      </sheetData>
      <sheetData sheetId="1480">
        <row r="1">
          <cell r="A1" t="str">
            <v>GIÁ TRỊ PHỤ LỤC 13 - HĐ 37/2018/HĐ/OIC-SEAREE ký ngày 07/02/2018</v>
          </cell>
        </row>
      </sheetData>
      <sheetData sheetId="1481">
        <row r="1">
          <cell r="A1" t="str">
            <v>GIÁ TRỊ PHỤ LỤC 13 - HĐ 37/2018/HĐ/OIC-SEAREE ký ngày 07/02/2018</v>
          </cell>
        </row>
      </sheetData>
      <sheetData sheetId="1482">
        <row r="1">
          <cell r="A1" t="str">
            <v>GIÁ TRỊ PHỤ LỤC 13 - HĐ 37/2018/HĐ/OIC-SEAREE ký ngày 07/02/2018</v>
          </cell>
        </row>
      </sheetData>
      <sheetData sheetId="1483">
        <row r="1">
          <cell r="A1" t="str">
            <v>GIÁ TRỊ PHỤ LỤC 13 - HĐ 37/2018/HĐ/OIC-SEAREE ký ngày 07/02/2018</v>
          </cell>
        </row>
      </sheetData>
      <sheetData sheetId="1484">
        <row r="1">
          <cell r="A1" t="str">
            <v>GIÁ TRỊ PHỤ LỤC 13 - HĐ 37/2018/HĐ/OIC-SEAREE ký ngày 07/02/2018</v>
          </cell>
        </row>
      </sheetData>
      <sheetData sheetId="1485">
        <row r="1">
          <cell r="A1" t="str">
            <v>GIÁ TRỊ PHỤ LỤC 13 - HĐ 37/2018/HĐ/OIC-SEAREE ký ngày 07/02/2018</v>
          </cell>
        </row>
      </sheetData>
      <sheetData sheetId="1486">
        <row r="1">
          <cell r="A1" t="str">
            <v>GIÁ TRỊ PHỤ LỤC 13 - HĐ 37/2018/HĐ/OIC-SEAREE ký ngày 07/02/2018</v>
          </cell>
        </row>
      </sheetData>
      <sheetData sheetId="1487">
        <row r="1">
          <cell r="A1" t="str">
            <v>GIÁ TRỊ PHỤ LỤC 13 - HĐ 37/2018/HĐ/OIC-SEAREE ký ngày 07/02/2018</v>
          </cell>
        </row>
      </sheetData>
      <sheetData sheetId="1488">
        <row r="1">
          <cell r="A1" t="str">
            <v>GIÁ TRỊ PHỤ LỤC 13 - HĐ 37/2018/HĐ/OIC-SEAREE ký ngày 07/02/2018</v>
          </cell>
        </row>
      </sheetData>
      <sheetData sheetId="1489">
        <row r="1">
          <cell r="A1" t="str">
            <v>GIÁ TRỊ PHỤ LỤC 13 - HĐ 37/2018/HĐ/OIC-SEAREE ký ngày 07/02/2018</v>
          </cell>
        </row>
      </sheetData>
      <sheetData sheetId="1490">
        <row r="1">
          <cell r="A1" t="str">
            <v>GIÁ TRỊ PHỤ LỤC 13 - HĐ 37/2018/HĐ/OIC-SEAREE ký ngày 07/02/2018</v>
          </cell>
        </row>
      </sheetData>
      <sheetData sheetId="1491">
        <row r="1">
          <cell r="A1" t="str">
            <v>GIÁ TRỊ PHỤ LỤC 13 - HĐ 37/2018/HĐ/OIC-SEAREE ký ngày 07/02/2018</v>
          </cell>
        </row>
      </sheetData>
      <sheetData sheetId="1492">
        <row r="1">
          <cell r="A1" t="str">
            <v>GIÁ TRỊ PHỤ LỤC 13 - HĐ 37/2018/HĐ/OIC-SEAREE ký ngày 07/02/2018</v>
          </cell>
        </row>
      </sheetData>
      <sheetData sheetId="1493">
        <row r="1">
          <cell r="A1" t="str">
            <v>GIÁ TRỊ PHỤ LỤC 13 - HĐ 37/2018/HĐ/OIC-SEAREE ký ngày 07/02/2018</v>
          </cell>
        </row>
      </sheetData>
      <sheetData sheetId="1494">
        <row r="1">
          <cell r="A1" t="str">
            <v>GIÁ TRỊ PHỤ LỤC 13 - HĐ 37/2018/HĐ/OIC-SEAREE ký ngày 07/02/2018</v>
          </cell>
        </row>
      </sheetData>
      <sheetData sheetId="1495">
        <row r="1">
          <cell r="A1" t="str">
            <v>GIÁ TRỊ PHỤ LỤC 13 - HĐ 37/2018/HĐ/OIC-SEAREE ký ngày 07/02/2018</v>
          </cell>
        </row>
      </sheetData>
      <sheetData sheetId="1496">
        <row r="1">
          <cell r="A1" t="str">
            <v>GIÁ TRỊ PHỤ LỤC 13 - HĐ 37/2018/HĐ/OIC-SEAREE ký ngày 07/02/2018</v>
          </cell>
        </row>
      </sheetData>
      <sheetData sheetId="1497">
        <row r="1">
          <cell r="A1" t="str">
            <v>GIÁ TRỊ PHỤ LỤC 13 - HĐ 37/2018/HĐ/OIC-SEAREE ký ngày 07/02/2018</v>
          </cell>
        </row>
      </sheetData>
      <sheetData sheetId="1498">
        <row r="1">
          <cell r="A1" t="str">
            <v>GIÁ TRỊ PHỤ LỤC 13 - HĐ 37/2018/HĐ/OIC-SEAREE ký ngày 07/02/2018</v>
          </cell>
        </row>
      </sheetData>
      <sheetData sheetId="1499">
        <row r="1">
          <cell r="A1" t="str">
            <v>GIÁ TRỊ PHỤ LỤC 13 - HĐ 37/2018/HĐ/OIC-SEAREE ký ngày 07/02/2018</v>
          </cell>
        </row>
      </sheetData>
      <sheetData sheetId="1500">
        <row r="1">
          <cell r="A1" t="str">
            <v>GIÁ TRỊ PHỤ LỤC 13 - HĐ 37/2018/HĐ/OIC-SEAREE ký ngày 07/02/2018</v>
          </cell>
        </row>
      </sheetData>
      <sheetData sheetId="1501">
        <row r="1">
          <cell r="A1" t="str">
            <v>GIÁ TRỊ PHỤ LỤC 13 - HĐ 37/2018/HĐ/OIC-SEAREE ký ngày 07/02/2018</v>
          </cell>
        </row>
      </sheetData>
      <sheetData sheetId="1502">
        <row r="1">
          <cell r="A1" t="str">
            <v>GIÁ TRỊ PHỤ LỤC 13 - HĐ 37/2018/HĐ/OIC-SEAREE ký ngày 07/02/2018</v>
          </cell>
        </row>
      </sheetData>
      <sheetData sheetId="1503">
        <row r="1">
          <cell r="A1" t="str">
            <v>GIÁ TRỊ PHỤ LỤC 13 - HĐ 37/2018/HĐ/OIC-SEAREE ký ngày 07/02/2018</v>
          </cell>
        </row>
      </sheetData>
      <sheetData sheetId="1504">
        <row r="1">
          <cell r="A1" t="str">
            <v>GIÁ TRỊ PHỤ LỤC 13 - HĐ 37/2018/HĐ/OIC-SEAREE ký ngày 07/02/2018</v>
          </cell>
        </row>
      </sheetData>
      <sheetData sheetId="1505">
        <row r="1">
          <cell r="A1" t="str">
            <v>GIÁ TRỊ PHỤ LỤC 13 - HĐ 37/2018/HĐ/OIC-SEAREE ký ngày 07/02/2018</v>
          </cell>
        </row>
      </sheetData>
      <sheetData sheetId="1506">
        <row r="1">
          <cell r="A1" t="str">
            <v>GIÁ TRỊ PHỤ LỤC 13 - HĐ 37/2018/HĐ/OIC-SEAREE ký ngày 07/02/2018</v>
          </cell>
        </row>
      </sheetData>
      <sheetData sheetId="1507">
        <row r="1">
          <cell r="A1" t="str">
            <v>GIÁ TRỊ PHỤ LỤC 13 - HĐ 37/2018/HĐ/OIC-SEAREE ký ngày 07/02/2018</v>
          </cell>
        </row>
      </sheetData>
      <sheetData sheetId="1508">
        <row r="1">
          <cell r="A1" t="str">
            <v>GIÁ TRỊ PHỤ LỤC 13 - HĐ 37/2018/HĐ/OIC-SEAREE ký ngày 07/02/2018</v>
          </cell>
        </row>
      </sheetData>
      <sheetData sheetId="1509">
        <row r="1">
          <cell r="A1" t="str">
            <v>GIÁ TRỊ PHỤ LỤC 13 - HĐ 37/2018/HĐ/OIC-SEAREE ký ngày 07/02/2018</v>
          </cell>
        </row>
      </sheetData>
      <sheetData sheetId="1510">
        <row r="1">
          <cell r="A1" t="str">
            <v>GIÁ TRỊ PHỤ LỤC 13 - HĐ 37/2018/HĐ/OIC-SEAREE ký ngày 07/02/2018</v>
          </cell>
        </row>
      </sheetData>
      <sheetData sheetId="1511">
        <row r="1">
          <cell r="A1" t="str">
            <v>GIÁ TRỊ PHỤ LỤC 13 - HĐ 37/2018/HĐ/OIC-SEAREE ký ngày 07/02/2018</v>
          </cell>
        </row>
      </sheetData>
      <sheetData sheetId="1512">
        <row r="1">
          <cell r="A1" t="str">
            <v>GIÁ TRỊ PHỤ LỤC 13 - HĐ 37/2018/HĐ/OIC-SEAREE ký ngày 07/02/2018</v>
          </cell>
        </row>
      </sheetData>
      <sheetData sheetId="1513">
        <row r="1">
          <cell r="A1" t="str">
            <v>GIÁ TRỊ PHỤ LỤC 13 - HĐ 37/2018/HĐ/OIC-SEAREE ký ngày 07/02/2018</v>
          </cell>
        </row>
      </sheetData>
      <sheetData sheetId="1514">
        <row r="1">
          <cell r="A1" t="str">
            <v>GIÁ TRỊ PHỤ LỤC 13 - HĐ 37/2018/HĐ/OIC-SEAREE ký ngày 07/02/2018</v>
          </cell>
        </row>
      </sheetData>
      <sheetData sheetId="1515">
        <row r="1">
          <cell r="A1" t="str">
            <v>GIÁ TRỊ PHỤ LỤC 13 - HĐ 37/2018/HĐ/OIC-SEAREE ký ngày 07/02/2018</v>
          </cell>
        </row>
      </sheetData>
      <sheetData sheetId="1516">
        <row r="1">
          <cell r="A1" t="str">
            <v>GIÁ TRỊ PHỤ LỤC 13 - HĐ 37/2018/HĐ/OIC-SEAREE ký ngày 07/02/2018</v>
          </cell>
        </row>
      </sheetData>
      <sheetData sheetId="1517">
        <row r="1">
          <cell r="A1" t="str">
            <v>GIÁ TRỊ PHỤ LỤC 13 - HĐ 37/2018/HĐ/OIC-SEAREE ký ngày 07/02/2018</v>
          </cell>
        </row>
      </sheetData>
      <sheetData sheetId="1518">
        <row r="1">
          <cell r="A1" t="str">
            <v>GIÁ TRỊ PHỤ LỤC 13 - HĐ 37/2018/HĐ/OIC-SEAREE ký ngày 07/02/2018</v>
          </cell>
        </row>
      </sheetData>
      <sheetData sheetId="1519">
        <row r="1">
          <cell r="A1" t="str">
            <v>GIÁ TRỊ PHỤ LỤC 13 - HĐ 37/2018/HĐ/OIC-SEAREE ký ngày 07/02/2018</v>
          </cell>
        </row>
      </sheetData>
      <sheetData sheetId="1520">
        <row r="1">
          <cell r="A1" t="str">
            <v>GIÁ TRỊ PHỤ LỤC 13 - HĐ 37/2018/HĐ/OIC-SEAREE ký ngày 07/02/2018</v>
          </cell>
        </row>
      </sheetData>
      <sheetData sheetId="1521">
        <row r="1">
          <cell r="A1" t="str">
            <v>GIÁ TRỊ PHỤ LỤC 13 - HĐ 37/2018/HĐ/OIC-SEAREE ký ngày 07/02/2018</v>
          </cell>
        </row>
      </sheetData>
      <sheetData sheetId="1522">
        <row r="1">
          <cell r="A1" t="str">
            <v>GIÁ TRỊ PHỤ LỤC 13 - HĐ 37/2018/HĐ/OIC-SEAREE ký ngày 07/02/2018</v>
          </cell>
        </row>
      </sheetData>
      <sheetData sheetId="1523">
        <row r="1">
          <cell r="A1" t="str">
            <v>GIÁ TRỊ PHỤ LỤC 13 - HĐ 37/2018/HĐ/OIC-SEAREE ký ngày 07/02/2018</v>
          </cell>
        </row>
      </sheetData>
      <sheetData sheetId="1524">
        <row r="1">
          <cell r="A1" t="str">
            <v>GIÁ TRỊ PHỤ LỤC 13 - HĐ 37/2018/HĐ/OIC-SEAREE ký ngày 07/02/2018</v>
          </cell>
        </row>
      </sheetData>
      <sheetData sheetId="1525">
        <row r="1">
          <cell r="A1" t="str">
            <v>GIÁ TRỊ PHỤ LỤC 13 - HĐ 37/2018/HĐ/OIC-SEAREE ký ngày 07/02/2018</v>
          </cell>
        </row>
      </sheetData>
      <sheetData sheetId="1526">
        <row r="1">
          <cell r="A1" t="str">
            <v>GIÁ TRỊ PHỤ LỤC 13 - HĐ 37/2018/HĐ/OIC-SEAREE ký ngày 07/02/2018</v>
          </cell>
        </row>
      </sheetData>
      <sheetData sheetId="1527">
        <row r="1">
          <cell r="A1" t="str">
            <v>GIÁ TRỊ PHỤ LỤC 13 - HĐ 37/2018/HĐ/OIC-SEAREE ký ngày 07/02/2018</v>
          </cell>
        </row>
      </sheetData>
      <sheetData sheetId="1528">
        <row r="1">
          <cell r="A1" t="str">
            <v>GIÁ TRỊ PHỤ LỤC 13 - HĐ 37/2018/HĐ/OIC-SEAREE ký ngày 07/02/2018</v>
          </cell>
        </row>
      </sheetData>
      <sheetData sheetId="1529">
        <row r="1">
          <cell r="A1" t="str">
            <v>GIÁ TRỊ PHỤ LỤC 13 - HĐ 37/2018/HĐ/OIC-SEAREE ký ngày 07/02/2018</v>
          </cell>
        </row>
      </sheetData>
      <sheetData sheetId="1530">
        <row r="1">
          <cell r="A1" t="str">
            <v>GIÁ TRỊ PHỤ LỤC 13 - HĐ 37/2018/HĐ/OIC-SEAREE ký ngày 07/02/2018</v>
          </cell>
        </row>
      </sheetData>
      <sheetData sheetId="1531">
        <row r="1">
          <cell r="A1" t="str">
            <v>GIÁ TRỊ PHỤ LỤC 13 - HĐ 37/2018/HĐ/OIC-SEAREE ký ngày 07/02/2018</v>
          </cell>
        </row>
      </sheetData>
      <sheetData sheetId="1532" refreshError="1"/>
      <sheetData sheetId="1533" refreshError="1"/>
      <sheetData sheetId="1534" refreshError="1"/>
      <sheetData sheetId="1535" refreshError="1"/>
      <sheetData sheetId="1536" refreshError="1"/>
      <sheetData sheetId="1537" refreshError="1"/>
      <sheetData sheetId="1538">
        <row r="1">
          <cell r="A1" t="str">
            <v>GIÁ TRỊ PHỤ LỤC 13 - HĐ 37/2018/HĐ/OIC-SEAREE ký ngày 07/02/2018</v>
          </cell>
        </row>
      </sheetData>
      <sheetData sheetId="1539">
        <row r="1">
          <cell r="A1" t="str">
            <v>GIÁ TRỊ PHỤ LỤC 13 - HĐ 37/2018/HĐ/OIC-SEAREE ký ngày 07/02/2018</v>
          </cell>
        </row>
      </sheetData>
      <sheetData sheetId="1540">
        <row r="1">
          <cell r="A1" t="str">
            <v>GIÁ TRỊ PHỤ LỤC 13 - HĐ 37/2018/HĐ/OIC-SEAREE ký ngày 07/02/2018</v>
          </cell>
        </row>
      </sheetData>
      <sheetData sheetId="1541">
        <row r="1">
          <cell r="A1" t="str">
            <v>GIÁ TRỊ PHỤ LỤC 13 - HĐ 37/2018/HĐ/OIC-SEAREE ký ngày 07/02/2018</v>
          </cell>
        </row>
      </sheetData>
      <sheetData sheetId="1542"/>
      <sheetData sheetId="1543">
        <row r="1">
          <cell r="A1" t="str">
            <v>GIÁ TRỊ PHỤ LỤC 13 - HĐ 37/2018/HĐ/OIC-SEAREE ký ngày 07/02/2018</v>
          </cell>
        </row>
      </sheetData>
      <sheetData sheetId="1544">
        <row r="1">
          <cell r="A1" t="str">
            <v>GIÁ TRỊ PHỤ LỤC 13 - HĐ 37/2018/HĐ/OIC-SEAREE ký ngày 07/02/2018</v>
          </cell>
        </row>
      </sheetData>
      <sheetData sheetId="1545">
        <row r="1">
          <cell r="A1" t="str">
            <v>GIÁ TRỊ PHỤ LỤC 13 - HĐ 37/2018/HĐ/OIC-SEAREE ký ngày 07/02/2018</v>
          </cell>
        </row>
      </sheetData>
      <sheetData sheetId="1546">
        <row r="1">
          <cell r="A1" t="str">
            <v>GIÁ TRỊ PHỤ LỤC 13 - HĐ 37/2018/HĐ/OIC-SEAREE ký ngày 07/02/2018</v>
          </cell>
        </row>
      </sheetData>
      <sheetData sheetId="1547">
        <row r="1">
          <cell r="A1" t="str">
            <v>GIÁ TRỊ PHỤ LỤC 13 - HĐ 37/2018/HĐ/OIC-SEAREE ký ngày 07/02/2018</v>
          </cell>
        </row>
      </sheetData>
      <sheetData sheetId="1548">
        <row r="1">
          <cell r="A1" t="str">
            <v>GIÁ TRỊ PHỤ LỤC 13 - HĐ 37/2018/HĐ/OIC-SEAREE ký ngày 07/02/2018</v>
          </cell>
        </row>
      </sheetData>
      <sheetData sheetId="1549">
        <row r="1">
          <cell r="A1" t="str">
            <v>GIÁ TRỊ PHỤ LỤC 13 - HĐ 37/2018/HĐ/OIC-SEAREE ký ngày 07/02/2018</v>
          </cell>
        </row>
      </sheetData>
      <sheetData sheetId="1550">
        <row r="1">
          <cell r="A1" t="str">
            <v>GIÁ TRỊ PHỤ LỤC 13 - HĐ 37/2018/HĐ/OIC-SEAREE ký ngày 07/02/2018</v>
          </cell>
        </row>
      </sheetData>
      <sheetData sheetId="1551">
        <row r="1">
          <cell r="A1" t="str">
            <v>GIÁ TRỊ PHỤ LỤC 13 - HĐ 37/2018/HĐ/OIC-SEAREE ký ngày 07/02/2018</v>
          </cell>
        </row>
      </sheetData>
      <sheetData sheetId="1552">
        <row r="1">
          <cell r="A1" t="str">
            <v>GIÁ TRỊ PHỤ LỤC 13 - HĐ 37/2018/HĐ/OIC-SEAREE ký ngày 07/02/2018</v>
          </cell>
        </row>
      </sheetData>
      <sheetData sheetId="1553">
        <row r="1">
          <cell r="A1" t="str">
            <v>GIÁ TRỊ PHỤ LỤC 13 - HĐ 37/2018/HĐ/OIC-SEAREE ký ngày 07/02/2018</v>
          </cell>
        </row>
      </sheetData>
      <sheetData sheetId="1554">
        <row r="1">
          <cell r="A1" t="str">
            <v>GIÁ TRỊ PHỤ LỤC 13 - HĐ 37/2018/HĐ/OIC-SEAREE ký ngày 07/02/2018</v>
          </cell>
        </row>
      </sheetData>
      <sheetData sheetId="1555">
        <row r="1">
          <cell r="A1" t="str">
            <v>GIÁ TRỊ PHỤ LỤC 13 - HĐ 37/2018/HĐ/OIC-SEAREE ký ngày 07/02/2018</v>
          </cell>
        </row>
      </sheetData>
      <sheetData sheetId="1556">
        <row r="1">
          <cell r="A1" t="str">
            <v>GIÁ TRỊ PHỤ LỤC 13 - HĐ 37/2018/HĐ/OIC-SEAREE ký ngày 07/02/2018</v>
          </cell>
        </row>
      </sheetData>
      <sheetData sheetId="1557">
        <row r="1">
          <cell r="A1" t="str">
            <v>GIÁ TRỊ PHỤ LỤC 13 - HĐ 37/2018/HĐ/OIC-SEAREE ký ngày 07/02/2018</v>
          </cell>
        </row>
      </sheetData>
      <sheetData sheetId="1558">
        <row r="1">
          <cell r="A1" t="str">
            <v>GIÁ TRỊ PHỤ LỤC 13 - HĐ 37/2018/HĐ/OIC-SEAREE ký ngày 07/02/2018</v>
          </cell>
        </row>
      </sheetData>
      <sheetData sheetId="1559">
        <row r="1">
          <cell r="A1" t="str">
            <v>GIÁ TRỊ PHỤ LỤC 13 - HĐ 37/2018/HĐ/OIC-SEAREE ký ngày 07/02/2018</v>
          </cell>
        </row>
      </sheetData>
      <sheetData sheetId="1560">
        <row r="1">
          <cell r="A1" t="str">
            <v>GIÁ TRỊ PHỤ LỤC 13 - HĐ 37/2018/HĐ/OIC-SEAREE ký ngày 07/02/2018</v>
          </cell>
        </row>
      </sheetData>
      <sheetData sheetId="1561">
        <row r="1">
          <cell r="A1" t="str">
            <v>GIÁ TRỊ PHỤ LỤC 13 - HĐ 37/2018/HĐ/OIC-SEAREE ký ngày 07/02/2018</v>
          </cell>
        </row>
      </sheetData>
      <sheetData sheetId="1562">
        <row r="1">
          <cell r="A1" t="str">
            <v>GIÁ TRỊ PHỤ LỤC 13 - HĐ 37/2018/HĐ/OIC-SEAREE ký ngày 07/02/2018</v>
          </cell>
        </row>
      </sheetData>
      <sheetData sheetId="1563">
        <row r="1">
          <cell r="A1" t="str">
            <v>GIÁ TRỊ PHỤ LỤC 13 - HĐ 37/2018/HĐ/OIC-SEAREE ký ngày 07/02/2018</v>
          </cell>
        </row>
      </sheetData>
      <sheetData sheetId="1564">
        <row r="1">
          <cell r="A1" t="str">
            <v>GIÁ TRỊ PHỤ LỤC 13 - HĐ 37/2018/HĐ/OIC-SEAREE ký ngày 07/02/2018</v>
          </cell>
        </row>
      </sheetData>
      <sheetData sheetId="1565">
        <row r="1">
          <cell r="A1" t="str">
            <v>GIÁ TRỊ PHỤ LỤC 13 - HĐ 37/2018/HĐ/OIC-SEAREE ký ngày 07/02/2018</v>
          </cell>
        </row>
      </sheetData>
      <sheetData sheetId="1566">
        <row r="1">
          <cell r="A1" t="str">
            <v>GIÁ TRỊ PHỤ LỤC 13 - HĐ 37/2018/HĐ/OIC-SEAREE ký ngày 07/02/2018</v>
          </cell>
        </row>
      </sheetData>
      <sheetData sheetId="1567">
        <row r="1">
          <cell r="A1" t="str">
            <v>GIÁ TRỊ PHỤ LỤC 13 - HĐ 37/2018/HĐ/OIC-SEAREE ký ngày 07/02/2018</v>
          </cell>
        </row>
      </sheetData>
      <sheetData sheetId="1568">
        <row r="1">
          <cell r="A1" t="str">
            <v>GIÁ TRỊ PHỤ LỤC 13 - HĐ 37/2018/HĐ/OIC-SEAREE ký ngày 07/02/2018</v>
          </cell>
        </row>
      </sheetData>
      <sheetData sheetId="1569">
        <row r="1">
          <cell r="A1" t="str">
            <v>GIÁ TRỊ PHỤ LỤC 13 - HĐ 37/2018/HĐ/OIC-SEAREE ký ngày 07/02/2018</v>
          </cell>
        </row>
      </sheetData>
      <sheetData sheetId="1570">
        <row r="1">
          <cell r="A1" t="str">
            <v>GIÁ TRỊ PHỤ LỤC 13 - HĐ 37/2018/HĐ/OIC-SEAREE ký ngày 07/02/2018</v>
          </cell>
        </row>
      </sheetData>
      <sheetData sheetId="1571">
        <row r="1">
          <cell r="A1" t="str">
            <v>GIÁ TRỊ PHỤ LỤC 13 - HĐ 37/2018/HĐ/OIC-SEAREE ký ngày 07/02/2018</v>
          </cell>
        </row>
      </sheetData>
      <sheetData sheetId="1572">
        <row r="1">
          <cell r="A1" t="str">
            <v>GIÁ TRỊ PHỤ LỤC 13 - HĐ 37/2018/HĐ/OIC-SEAREE ký ngày 07/02/2018</v>
          </cell>
        </row>
      </sheetData>
      <sheetData sheetId="1573">
        <row r="1">
          <cell r="A1" t="str">
            <v>GIÁ TRỊ PHỤ LỤC 13 - HĐ 37/2018/HĐ/OIC-SEAREE ký ngày 07/02/2018</v>
          </cell>
        </row>
      </sheetData>
      <sheetData sheetId="1574">
        <row r="1">
          <cell r="A1" t="str">
            <v>GIÁ TRỊ PHỤ LỤC 13 - HĐ 37/2018/HĐ/OIC-SEAREE ký ngày 07/02/2018</v>
          </cell>
        </row>
      </sheetData>
      <sheetData sheetId="1575">
        <row r="1">
          <cell r="A1" t="str">
            <v>GIÁ TRỊ PHỤ LỤC 13 - HĐ 37/2018/HĐ/OIC-SEAREE ký ngày 07/02/2018</v>
          </cell>
        </row>
      </sheetData>
      <sheetData sheetId="1576">
        <row r="1">
          <cell r="A1" t="str">
            <v>GIÁ TRỊ PHỤ LỤC 13 - HĐ 37/2018/HĐ/OIC-SEAREE ký ngày 07/02/2018</v>
          </cell>
        </row>
      </sheetData>
      <sheetData sheetId="1577">
        <row r="1">
          <cell r="A1" t="str">
            <v>GIÁ TRỊ PHỤ LỤC 13 - HĐ 37/2018/HĐ/OIC-SEAREE ký ngày 07/02/2018</v>
          </cell>
        </row>
      </sheetData>
      <sheetData sheetId="1578">
        <row r="1">
          <cell r="A1" t="str">
            <v>GIÁ TRỊ PHỤ LỤC 13 - HĐ 37/2018/HĐ/OIC-SEAREE ký ngày 07/02/2018</v>
          </cell>
        </row>
      </sheetData>
      <sheetData sheetId="1579">
        <row r="1">
          <cell r="A1" t="str">
            <v>GIÁ TRỊ PHỤ LỤC 13 - HĐ 37/2018/HĐ/OIC-SEAREE ký ngày 07/02/2018</v>
          </cell>
        </row>
      </sheetData>
      <sheetData sheetId="1580">
        <row r="1">
          <cell r="A1" t="str">
            <v>GIÁ TRỊ PHỤ LỤC 13 - HĐ 37/2018/HĐ/OIC-SEAREE ký ngày 07/02/2018</v>
          </cell>
        </row>
      </sheetData>
      <sheetData sheetId="1581">
        <row r="1">
          <cell r="A1" t="str">
            <v>GIÁ TRỊ PHỤ LỤC 13 - HĐ 37/2018/HĐ/OIC-SEAREE ký ngày 07/02/2018</v>
          </cell>
        </row>
      </sheetData>
      <sheetData sheetId="1582">
        <row r="1">
          <cell r="A1" t="str">
            <v>GIÁ TRỊ PHỤ LỤC 13 - HĐ 37/2018/HĐ/OIC-SEAREE ký ngày 07/02/2018</v>
          </cell>
        </row>
      </sheetData>
      <sheetData sheetId="1583">
        <row r="1">
          <cell r="A1" t="str">
            <v>GIÁ TRỊ PHỤ LỤC 13 - HĐ 37/2018/HĐ/OIC-SEAREE ký ngày 07/02/2018</v>
          </cell>
        </row>
      </sheetData>
      <sheetData sheetId="1584">
        <row r="1">
          <cell r="A1" t="str">
            <v>GIÁ TRỊ PHỤ LỤC 13 - HĐ 37/2018/HĐ/OIC-SEAREE ký ngày 07/02/2018</v>
          </cell>
        </row>
      </sheetData>
      <sheetData sheetId="1585">
        <row r="1">
          <cell r="A1" t="str">
            <v>GIÁ TRỊ PHỤ LỤC 13 - HĐ 37/2018/HĐ/OIC-SEAREE ký ngày 07/02/2018</v>
          </cell>
        </row>
      </sheetData>
      <sheetData sheetId="1586">
        <row r="1">
          <cell r="A1" t="str">
            <v>GIÁ TRỊ PHỤ LỤC 13 - HĐ 37/2018/HĐ/OIC-SEAREE ký ngày 07/02/2018</v>
          </cell>
        </row>
      </sheetData>
      <sheetData sheetId="1587">
        <row r="1">
          <cell r="A1" t="str">
            <v>GIÁ TRỊ PHỤ LỤC 13 - HĐ 37/2018/HĐ/OIC-SEAREE ký ngày 07/02/2018</v>
          </cell>
        </row>
      </sheetData>
      <sheetData sheetId="1588">
        <row r="1">
          <cell r="A1" t="str">
            <v>GIÁ TRỊ PHỤ LỤC 13 - HĐ 37/2018/HĐ/OIC-SEAREE ký ngày 07/02/2018</v>
          </cell>
        </row>
      </sheetData>
      <sheetData sheetId="1589">
        <row r="1">
          <cell r="A1" t="str">
            <v>GIÁ TRỊ PHỤ LỤC 13 - HĐ 37/2018/HĐ/OIC-SEAREE ký ngày 07/02/2018</v>
          </cell>
        </row>
      </sheetData>
      <sheetData sheetId="1590">
        <row r="1">
          <cell r="A1" t="str">
            <v>GIÁ TRỊ PHỤ LỤC 13 - HĐ 37/2018/HĐ/OIC-SEAREE ký ngày 07/02/2018</v>
          </cell>
        </row>
      </sheetData>
      <sheetData sheetId="1591">
        <row r="1">
          <cell r="A1" t="str">
            <v>GIÁ TRỊ PHỤ LỤC 13 - HĐ 37/2018/HĐ/OIC-SEAREE ký ngày 07/02/2018</v>
          </cell>
        </row>
      </sheetData>
      <sheetData sheetId="1592">
        <row r="1">
          <cell r="A1" t="str">
            <v>GIÁ TRỊ PHỤ LỤC 13 - HĐ 37/2018/HĐ/OIC-SEAREE ký ngày 07/02/2018</v>
          </cell>
        </row>
      </sheetData>
      <sheetData sheetId="1593">
        <row r="1">
          <cell r="A1" t="str">
            <v>GIÁ TRỊ PHỤ LỤC 13 - HĐ 37/2018/HĐ/OIC-SEAREE ký ngày 07/02/2018</v>
          </cell>
        </row>
      </sheetData>
      <sheetData sheetId="1594">
        <row r="1">
          <cell r="A1" t="str">
            <v>GIÁ TRỊ PHỤ LỤC 13 - HĐ 37/2018/HĐ/OIC-SEAREE ký ngày 07/02/2018</v>
          </cell>
        </row>
      </sheetData>
      <sheetData sheetId="1595">
        <row r="1">
          <cell r="A1" t="str">
            <v>GIÁ TRỊ PHỤ LỤC 13 - HĐ 37/2018/HĐ/OIC-SEAREE ký ngày 07/02/2018</v>
          </cell>
        </row>
      </sheetData>
      <sheetData sheetId="1596">
        <row r="1">
          <cell r="A1" t="str">
            <v>GIÁ TRỊ PHỤ LỤC 13 - HĐ 37/2018/HĐ/OIC-SEAREE ký ngày 07/02/2018</v>
          </cell>
        </row>
      </sheetData>
      <sheetData sheetId="1597">
        <row r="1">
          <cell r="A1" t="str">
            <v>GIÁ TRỊ PHỤ LỤC 13 - HĐ 37/2018/HĐ/OIC-SEAREE ký ngày 07/02/2018</v>
          </cell>
        </row>
      </sheetData>
      <sheetData sheetId="1598">
        <row r="1">
          <cell r="A1" t="str">
            <v>GIÁ TRỊ PHỤ LỤC 13 - HĐ 37/2018/HĐ/OIC-SEAREE ký ngày 07/02/2018</v>
          </cell>
        </row>
      </sheetData>
      <sheetData sheetId="1599">
        <row r="1">
          <cell r="A1" t="str">
            <v>GIÁ TRỊ PHỤ LỤC 13 - HĐ 37/2018/HĐ/OIC-SEAREE ký ngày 07/02/2018</v>
          </cell>
        </row>
      </sheetData>
      <sheetData sheetId="1600">
        <row r="1">
          <cell r="A1" t="str">
            <v>GIÁ TRỊ PHỤ LỤC 13 - HĐ 37/2018/HĐ/OIC-SEAREE ký ngày 07/02/2018</v>
          </cell>
        </row>
      </sheetData>
      <sheetData sheetId="1601">
        <row r="1">
          <cell r="A1" t="str">
            <v>GIÁ TRỊ PHỤ LỤC 13 - HĐ 37/2018/HĐ/OIC-SEAREE ký ngày 07/02/2018</v>
          </cell>
        </row>
      </sheetData>
      <sheetData sheetId="1602">
        <row r="1">
          <cell r="A1" t="str">
            <v>GIÁ TRỊ PHỤ LỤC 13 - HĐ 37/2018/HĐ/OIC-SEAREE ký ngày 07/02/2018</v>
          </cell>
        </row>
      </sheetData>
      <sheetData sheetId="1603">
        <row r="1">
          <cell r="A1" t="str">
            <v>GIÁ TRỊ PHỤ LỤC 13 - HĐ 37/2018/HĐ/OIC-SEAREE ký ngày 07/02/2018</v>
          </cell>
        </row>
      </sheetData>
      <sheetData sheetId="1604">
        <row r="1">
          <cell r="A1" t="str">
            <v>GIÁ TRỊ PHỤ LỤC 13 - HĐ 37/2018/HĐ/OIC-SEAREE ký ngày 07/02/2018</v>
          </cell>
        </row>
      </sheetData>
      <sheetData sheetId="1605">
        <row r="1">
          <cell r="A1" t="str">
            <v>GIÁ TRỊ PHỤ LỤC 13 - HĐ 37/2018/HĐ/OIC-SEAREE ký ngày 07/02/2018</v>
          </cell>
        </row>
      </sheetData>
      <sheetData sheetId="1606">
        <row r="1">
          <cell r="A1" t="str">
            <v>GIÁ TRỊ PHỤ LỤC 13 - HĐ 37/2018/HĐ/OIC-SEAREE ký ngày 07/02/2018</v>
          </cell>
        </row>
      </sheetData>
      <sheetData sheetId="1607">
        <row r="1">
          <cell r="A1" t="str">
            <v>GIÁ TRỊ PHỤ LỤC 13 - HĐ 37/2018/HĐ/OIC-SEAREE ký ngày 07/02/2018</v>
          </cell>
        </row>
      </sheetData>
      <sheetData sheetId="1608">
        <row r="1">
          <cell r="A1" t="str">
            <v>GIÁ TRỊ PHỤ LỤC 13 - HĐ 37/2018/HĐ/OIC-SEAREE ký ngày 07/02/2018</v>
          </cell>
        </row>
      </sheetData>
      <sheetData sheetId="1609">
        <row r="1">
          <cell r="A1" t="str">
            <v>GIÁ TRỊ PHỤ LỤC 13 - HĐ 37/2018/HĐ/OIC-SEAREE ký ngày 07/02/2018</v>
          </cell>
        </row>
      </sheetData>
      <sheetData sheetId="1610">
        <row r="1">
          <cell r="A1" t="str">
            <v>GIÁ TRỊ PHỤ LỤC 13 - HĐ 37/2018/HĐ/OIC-SEAREE ký ngày 07/02/2018</v>
          </cell>
        </row>
      </sheetData>
      <sheetData sheetId="1611">
        <row r="1">
          <cell r="A1" t="str">
            <v>GIÁ TRỊ PHỤ LỤC 13 - HĐ 37/2018/HĐ/OIC-SEAREE ký ngày 07/02/2018</v>
          </cell>
        </row>
      </sheetData>
      <sheetData sheetId="1612">
        <row r="1">
          <cell r="A1" t="str">
            <v>GIÁ TRỊ PHỤ LỤC 13 - HĐ 37/2018/HĐ/OIC-SEAREE ký ngày 07/02/2018</v>
          </cell>
        </row>
      </sheetData>
      <sheetData sheetId="1613">
        <row r="1">
          <cell r="A1" t="str">
            <v>GIÁ TRỊ PHỤ LỤC 13 - HĐ 37/2018/HĐ/OIC-SEAREE ký ngày 07/02/2018</v>
          </cell>
        </row>
      </sheetData>
      <sheetData sheetId="1614">
        <row r="1">
          <cell r="A1" t="str">
            <v>GIÁ TRỊ PHỤ LỤC 13 - HĐ 37/2018/HĐ/OIC-SEAREE ký ngày 07/02/2018</v>
          </cell>
        </row>
      </sheetData>
      <sheetData sheetId="1615">
        <row r="1">
          <cell r="A1" t="str">
            <v>GIÁ TRỊ PHỤ LỤC 13 - HĐ 37/2018/HĐ/OIC-SEAREE ký ngày 07/02/2018</v>
          </cell>
        </row>
      </sheetData>
      <sheetData sheetId="1616">
        <row r="1">
          <cell r="A1" t="str">
            <v>GIÁ TRỊ PHỤ LỤC 13 - HĐ 37/2018/HĐ/OIC-SEAREE ký ngày 07/02/2018</v>
          </cell>
        </row>
      </sheetData>
      <sheetData sheetId="1617">
        <row r="1">
          <cell r="A1" t="str">
            <v>GIÁ TRỊ PHỤ LỤC 13 - HĐ 37/2018/HĐ/OIC-SEAREE ký ngày 07/02/2018</v>
          </cell>
        </row>
      </sheetData>
      <sheetData sheetId="1618">
        <row r="1">
          <cell r="A1" t="str">
            <v>GIÁ TRỊ PHỤ LỤC 13 - HĐ 37/2018/HĐ/OIC-SEAREE ký ngày 07/02/2018</v>
          </cell>
        </row>
      </sheetData>
      <sheetData sheetId="1619">
        <row r="1">
          <cell r="A1" t="str">
            <v>GIÁ TRỊ PHỤ LỤC 13 - HĐ 37/2018/HĐ/OIC-SEAREE ký ngày 07/02/2018</v>
          </cell>
        </row>
      </sheetData>
      <sheetData sheetId="1620">
        <row r="1">
          <cell r="A1" t="str">
            <v>GIÁ TRỊ PHỤ LỤC 13 - HĐ 37/2018/HĐ/OIC-SEAREE ký ngày 07/02/2018</v>
          </cell>
        </row>
      </sheetData>
      <sheetData sheetId="1621">
        <row r="1">
          <cell r="A1" t="str">
            <v>GIÁ TRỊ PHỤ LỤC 13 - HĐ 37/2018/HĐ/OIC-SEAREE ký ngày 07/02/2018</v>
          </cell>
        </row>
      </sheetData>
      <sheetData sheetId="1622">
        <row r="1">
          <cell r="A1" t="str">
            <v>GIÁ TRỊ PHỤ LỤC 13 - HĐ 37/2018/HĐ/OIC-SEAREE ký ngày 07/02/2018</v>
          </cell>
        </row>
      </sheetData>
      <sheetData sheetId="1623">
        <row r="1">
          <cell r="A1" t="str">
            <v>GIÁ TRỊ PHỤ LỤC 13 - HĐ 37/2018/HĐ/OIC-SEAREE ký ngày 07/02/2018</v>
          </cell>
        </row>
      </sheetData>
      <sheetData sheetId="1624">
        <row r="1">
          <cell r="A1" t="str">
            <v>GIÁ TRỊ PHỤ LỤC 13 - HĐ 37/2018/HĐ/OIC-SEAREE ký ngày 07/02/2018</v>
          </cell>
        </row>
      </sheetData>
      <sheetData sheetId="1625">
        <row r="1">
          <cell r="A1" t="str">
            <v>GIÁ TRỊ PHỤ LỤC 13 - HĐ 37/2018/HĐ/OIC-SEAREE ký ngày 07/02/2018</v>
          </cell>
        </row>
      </sheetData>
      <sheetData sheetId="1626">
        <row r="1">
          <cell r="A1" t="str">
            <v>GIÁ TRỊ PHỤ LỤC 13 - HĐ 37/2018/HĐ/OIC-SEAREE ký ngày 07/02/2018</v>
          </cell>
        </row>
      </sheetData>
      <sheetData sheetId="1627">
        <row r="1">
          <cell r="A1" t="str">
            <v>GIÁ TRỊ PHỤ LỤC 13 - HĐ 37/2018/HĐ/OIC-SEAREE ký ngày 07/02/2018</v>
          </cell>
        </row>
      </sheetData>
      <sheetData sheetId="1628">
        <row r="1">
          <cell r="A1" t="str">
            <v>GIÁ TRỊ PHỤ LỤC 13 - HĐ 37/2018/HĐ/OIC-SEAREE ký ngày 07/02/2018</v>
          </cell>
        </row>
      </sheetData>
      <sheetData sheetId="1629">
        <row r="1">
          <cell r="A1" t="str">
            <v>GIÁ TRỊ PHỤ LỤC 13 - HĐ 37/2018/HĐ/OIC-SEAREE ký ngày 07/02/2018</v>
          </cell>
        </row>
      </sheetData>
      <sheetData sheetId="1630">
        <row r="1">
          <cell r="A1" t="str">
            <v>GIÁ TRỊ PHỤ LỤC 13 - HĐ 37/2018/HĐ/OIC-SEAREE ký ngày 07/02/2018</v>
          </cell>
        </row>
      </sheetData>
      <sheetData sheetId="1631">
        <row r="1">
          <cell r="A1" t="str">
            <v>GIÁ TRỊ PHỤ LỤC 13 - HĐ 37/2018/HĐ/OIC-SEAREE ký ngày 07/02/2018</v>
          </cell>
        </row>
      </sheetData>
      <sheetData sheetId="1632">
        <row r="1">
          <cell r="A1" t="str">
            <v>GIÁ TRỊ PHỤ LỤC 13 - HĐ 37/2018/HĐ/OIC-SEAREE ký ngày 07/02/2018</v>
          </cell>
        </row>
      </sheetData>
      <sheetData sheetId="1633">
        <row r="1">
          <cell r="A1" t="str">
            <v>GIÁ TRỊ PHỤ LỤC 13 - HĐ 37/2018/HĐ/OIC-SEAREE ký ngày 07/02/2018</v>
          </cell>
        </row>
      </sheetData>
      <sheetData sheetId="1634">
        <row r="1">
          <cell r="A1" t="str">
            <v>GIÁ TRỊ PHỤ LỤC 13 - HĐ 37/2018/HĐ/OIC-SEAREE ký ngày 07/02/2018</v>
          </cell>
        </row>
      </sheetData>
      <sheetData sheetId="1635">
        <row r="1">
          <cell r="A1" t="str">
            <v>GIÁ TRỊ PHỤ LỤC 13 - HĐ 37/2018/HĐ/OIC-SEAREE ký ngày 07/02/2018</v>
          </cell>
        </row>
      </sheetData>
      <sheetData sheetId="1636">
        <row r="1">
          <cell r="A1" t="str">
            <v>GIÁ TRỊ PHỤ LỤC 13 - HĐ 37/2018/HĐ/OIC-SEAREE ký ngày 07/02/2018</v>
          </cell>
        </row>
      </sheetData>
      <sheetData sheetId="1637">
        <row r="1">
          <cell r="A1" t="str">
            <v>GIÁ TRỊ PHỤ LỤC 13 - HĐ 37/2018/HĐ/OIC-SEAREE ký ngày 07/02/2018</v>
          </cell>
        </row>
      </sheetData>
      <sheetData sheetId="1638">
        <row r="1">
          <cell r="A1" t="str">
            <v>GIÁ TRỊ PHỤ LỤC 13 - HĐ 37/2018/HĐ/OIC-SEAREE ký ngày 07/02/2018</v>
          </cell>
        </row>
      </sheetData>
      <sheetData sheetId="1639">
        <row r="1">
          <cell r="A1" t="str">
            <v>GIÁ TRỊ PHỤ LỤC 13 - HĐ 37/2018/HĐ/OIC-SEAREE ký ngày 07/02/2018</v>
          </cell>
        </row>
      </sheetData>
      <sheetData sheetId="1640">
        <row r="1">
          <cell r="A1" t="str">
            <v>GIÁ TRỊ PHỤ LỤC 13 - HĐ 37/2018/HĐ/OIC-SEAREE ký ngày 07/02/2018</v>
          </cell>
        </row>
      </sheetData>
      <sheetData sheetId="1641">
        <row r="1">
          <cell r="A1" t="str">
            <v>GIÁ TRỊ PHỤ LỤC 13 - HĐ 37/2018/HĐ/OIC-SEAREE ký ngày 07/02/2018</v>
          </cell>
        </row>
      </sheetData>
      <sheetData sheetId="1642">
        <row r="1">
          <cell r="A1" t="str">
            <v>GIÁ TRỊ PHỤ LỤC 13 - HĐ 37/2018/HĐ/OIC-SEAREE ký ngày 07/02/2018</v>
          </cell>
        </row>
      </sheetData>
      <sheetData sheetId="1643">
        <row r="1">
          <cell r="A1" t="str">
            <v>GIÁ TRỊ PHỤ LỤC 13 - HĐ 37/2018/HĐ/OIC-SEAREE ký ngày 07/02/2018</v>
          </cell>
        </row>
      </sheetData>
      <sheetData sheetId="1644">
        <row r="1">
          <cell r="A1" t="str">
            <v>GIÁ TRỊ PHỤ LỤC 13 - HĐ 37/2018/HĐ/OIC-SEAREE ký ngày 07/02/2018</v>
          </cell>
        </row>
      </sheetData>
      <sheetData sheetId="1645">
        <row r="1">
          <cell r="A1" t="str">
            <v>GIÁ TRỊ PHỤ LỤC 13 - HĐ 37/2018/HĐ/OIC-SEAREE ký ngày 07/02/2018</v>
          </cell>
        </row>
      </sheetData>
      <sheetData sheetId="1646">
        <row r="1">
          <cell r="A1" t="str">
            <v>GIÁ TRỊ PHỤ LỤC 13 - HĐ 37/2018/HĐ/OIC-SEAREE ký ngày 07/02/2018</v>
          </cell>
        </row>
      </sheetData>
      <sheetData sheetId="1647">
        <row r="1">
          <cell r="A1" t="str">
            <v>GIÁ TRỊ PHỤ LỤC 13 - HĐ 37/2018/HĐ/OIC-SEAREE ký ngày 07/02/2018</v>
          </cell>
        </row>
      </sheetData>
      <sheetData sheetId="1648">
        <row r="1">
          <cell r="A1" t="str">
            <v>GIÁ TRỊ PHỤ LỤC 13 - HĐ 37/2018/HĐ/OIC-SEAREE ký ngày 07/02/2018</v>
          </cell>
        </row>
      </sheetData>
      <sheetData sheetId="1649">
        <row r="1">
          <cell r="A1" t="str">
            <v>GIÁ TRỊ PHỤ LỤC 13 - HĐ 37/2018/HĐ/OIC-SEAREE ký ngày 07/02/2018</v>
          </cell>
        </row>
      </sheetData>
      <sheetData sheetId="1650">
        <row r="1">
          <cell r="A1" t="str">
            <v>GIÁ TRỊ PHỤ LỤC 13 - HĐ 37/2018/HĐ/OIC-SEAREE ký ngày 07/02/2018</v>
          </cell>
        </row>
      </sheetData>
      <sheetData sheetId="1651">
        <row r="1">
          <cell r="A1" t="str">
            <v>GIÁ TRỊ PHỤ LỤC 13 - HĐ 37/2018/HĐ/OIC-SEAREE ký ngày 07/02/2018</v>
          </cell>
        </row>
      </sheetData>
      <sheetData sheetId="1652">
        <row r="1">
          <cell r="A1" t="str">
            <v>GIÁ TRỊ PHỤ LỤC 13 - HĐ 37/2018/HĐ/OIC-SEAREE ký ngày 07/02/2018</v>
          </cell>
        </row>
      </sheetData>
      <sheetData sheetId="1653">
        <row r="1">
          <cell r="A1" t="str">
            <v>GIÁ TRỊ PHỤ LỤC 13 - HĐ 37/2018/HĐ/OIC-SEAREE ký ngày 07/02/2018</v>
          </cell>
        </row>
      </sheetData>
      <sheetData sheetId="1654">
        <row r="1">
          <cell r="A1" t="str">
            <v>GIÁ TRỊ PHỤ LỤC 13 - HĐ 37/2018/HĐ/OIC-SEAREE ký ngày 07/02/2018</v>
          </cell>
        </row>
      </sheetData>
      <sheetData sheetId="1655">
        <row r="1">
          <cell r="A1" t="str">
            <v>GIÁ TRỊ PHỤ LỤC 13 - HĐ 37/2018/HĐ/OIC-SEAREE ký ngày 07/02/2018</v>
          </cell>
        </row>
      </sheetData>
      <sheetData sheetId="1656">
        <row r="1">
          <cell r="A1" t="str">
            <v>GIÁ TRỊ PHỤ LỤC 13 - HĐ 37/2018/HĐ/OIC-SEAREE ký ngày 07/02/2018</v>
          </cell>
        </row>
      </sheetData>
      <sheetData sheetId="1657">
        <row r="1">
          <cell r="A1" t="str">
            <v>GIÁ TRỊ PHỤ LỤC 13 - HĐ 37/2018/HĐ/OIC-SEAREE ký ngày 07/02/2018</v>
          </cell>
        </row>
      </sheetData>
      <sheetData sheetId="1658">
        <row r="1">
          <cell r="A1" t="str">
            <v>GIÁ TRỊ PHỤ LỤC 13 - HĐ 37/2018/HĐ/OIC-SEAREE ký ngày 07/02/2018</v>
          </cell>
        </row>
      </sheetData>
      <sheetData sheetId="1659">
        <row r="1">
          <cell r="A1" t="str">
            <v>GIÁ TRỊ PHỤ LỤC 13 - HĐ 37/2018/HĐ/OIC-SEAREE ký ngày 07/02/2018</v>
          </cell>
        </row>
      </sheetData>
      <sheetData sheetId="1660">
        <row r="1">
          <cell r="A1" t="str">
            <v>GIÁ TRỊ PHỤ LỤC 13 - HĐ 37/2018/HĐ/OIC-SEAREE ký ngày 07/02/2018</v>
          </cell>
        </row>
      </sheetData>
      <sheetData sheetId="1661">
        <row r="1">
          <cell r="A1" t="str">
            <v>GIÁ TRỊ PHỤ LỤC 13 - HĐ 37/2018/HĐ/OIC-SEAREE ký ngày 07/02/2018</v>
          </cell>
        </row>
      </sheetData>
      <sheetData sheetId="1662">
        <row r="1">
          <cell r="A1" t="str">
            <v>GIÁ TRỊ PHỤ LỤC 13 - HĐ 37/2018/HĐ/OIC-SEAREE ký ngày 07/02/2018</v>
          </cell>
        </row>
      </sheetData>
      <sheetData sheetId="1663">
        <row r="1">
          <cell r="A1" t="str">
            <v>GIÁ TRỊ PHỤ LỤC 13 - HĐ 37/2018/HĐ/OIC-SEAREE ký ngày 07/02/2018</v>
          </cell>
        </row>
      </sheetData>
      <sheetData sheetId="1664">
        <row r="1">
          <cell r="A1" t="str">
            <v>GIÁ TRỊ PHỤ LỤC 13 - HĐ 37/2018/HĐ/OIC-SEAREE ký ngày 07/02/2018</v>
          </cell>
        </row>
      </sheetData>
      <sheetData sheetId="1665">
        <row r="1">
          <cell r="A1" t="str">
            <v>GIÁ TRỊ PHỤ LỤC 13 - HĐ 37/2018/HĐ/OIC-SEAREE ký ngày 07/02/2018</v>
          </cell>
        </row>
      </sheetData>
      <sheetData sheetId="1666">
        <row r="1">
          <cell r="A1" t="str">
            <v>GIÁ TRỊ PHỤ LỤC 13 - HĐ 37/2018/HĐ/OIC-SEAREE ký ngày 07/02/2018</v>
          </cell>
        </row>
      </sheetData>
      <sheetData sheetId="1667">
        <row r="1">
          <cell r="A1" t="str">
            <v>GIÁ TRỊ PHỤ LỤC 13 - HĐ 37/2018/HĐ/OIC-SEAREE ký ngày 07/02/2018</v>
          </cell>
        </row>
      </sheetData>
      <sheetData sheetId="1668">
        <row r="1">
          <cell r="A1" t="str">
            <v>GIÁ TRỊ PHỤ LỤC 13 - HĐ 37/2018/HĐ/OIC-SEAREE ký ngày 07/02/2018</v>
          </cell>
        </row>
      </sheetData>
      <sheetData sheetId="1669">
        <row r="1">
          <cell r="A1" t="str">
            <v>GIÁ TRỊ PHỤ LỤC 13 - HĐ 37/2018/HĐ/OIC-SEAREE ký ngày 07/02/2018</v>
          </cell>
        </row>
      </sheetData>
      <sheetData sheetId="1670">
        <row r="1">
          <cell r="A1" t="str">
            <v>GIÁ TRỊ PHỤ LỤC 13 - HĐ 37/2018/HĐ/OIC-SEAREE ký ngày 07/02/2018</v>
          </cell>
        </row>
      </sheetData>
      <sheetData sheetId="1671">
        <row r="1">
          <cell r="A1" t="str">
            <v>GIÁ TRỊ PHỤ LỤC 13 - HĐ 37/2018/HĐ/OIC-SEAREE ký ngày 07/02/2018</v>
          </cell>
        </row>
      </sheetData>
      <sheetData sheetId="1672">
        <row r="1">
          <cell r="A1" t="str">
            <v>GIÁ TRỊ PHỤ LỤC 13 - HĐ 37/2018/HĐ/OIC-SEAREE ký ngày 07/02/2018</v>
          </cell>
        </row>
      </sheetData>
      <sheetData sheetId="1673">
        <row r="1">
          <cell r="A1" t="str">
            <v>GIÁ TRỊ PHỤ LỤC 13 - HĐ 37/2018/HĐ/OIC-SEAREE ký ngày 07/02/2018</v>
          </cell>
        </row>
      </sheetData>
      <sheetData sheetId="1674">
        <row r="1">
          <cell r="A1" t="str">
            <v>GIÁ TRỊ PHỤ LỤC 13 - HĐ 37/2018/HĐ/OIC-SEAREE ký ngày 07/02/2018</v>
          </cell>
        </row>
      </sheetData>
      <sheetData sheetId="1675">
        <row r="1">
          <cell r="A1" t="str">
            <v>GIÁ TRỊ PHỤ LỤC 13 - HĐ 37/2018/HĐ/OIC-SEAREE ký ngày 07/02/2018</v>
          </cell>
        </row>
      </sheetData>
      <sheetData sheetId="1676">
        <row r="1">
          <cell r="A1" t="str">
            <v>GIÁ TRỊ PHỤ LỤC 13 - HĐ 37/2018/HĐ/OIC-SEAREE ký ngày 07/02/2018</v>
          </cell>
        </row>
      </sheetData>
      <sheetData sheetId="1677">
        <row r="1">
          <cell r="A1" t="str">
            <v>GIÁ TRỊ PHỤ LỤC 13 - HĐ 37/2018/HĐ/OIC-SEAREE ký ngày 07/02/2018</v>
          </cell>
        </row>
      </sheetData>
      <sheetData sheetId="1678">
        <row r="1">
          <cell r="A1" t="str">
            <v>GIÁ TRỊ PHỤ LỤC 13 - HĐ 37/2018/HĐ/OIC-SEAREE ký ngày 07/02/2018</v>
          </cell>
        </row>
      </sheetData>
      <sheetData sheetId="1679">
        <row r="1">
          <cell r="A1" t="str">
            <v>GIÁ TRỊ PHỤ LỤC 13 - HĐ 37/2018/HĐ/OIC-SEAREE ký ngày 07/02/2018</v>
          </cell>
        </row>
      </sheetData>
      <sheetData sheetId="1680">
        <row r="1">
          <cell r="A1" t="str">
            <v>GIÁ TRỊ PHỤ LỤC 13 - HĐ 37/2018/HĐ/OIC-SEAREE ký ngày 07/02/2018</v>
          </cell>
        </row>
      </sheetData>
      <sheetData sheetId="1681">
        <row r="1">
          <cell r="A1" t="str">
            <v>GIÁ TRỊ PHỤ LỤC 13 - HĐ 37/2018/HĐ/OIC-SEAREE ký ngày 07/02/2018</v>
          </cell>
        </row>
      </sheetData>
      <sheetData sheetId="1682">
        <row r="1">
          <cell r="A1" t="str">
            <v>GIÁ TRỊ PHỤ LỤC 13 - HĐ 37/2018/HĐ/OIC-SEAREE ký ngày 07/02/2018</v>
          </cell>
        </row>
      </sheetData>
      <sheetData sheetId="1683">
        <row r="1">
          <cell r="A1" t="str">
            <v>GIÁ TRỊ PHỤ LỤC 13 - HĐ 37/2018/HĐ/OIC-SEAREE ký ngày 07/02/2018</v>
          </cell>
        </row>
      </sheetData>
      <sheetData sheetId="1684">
        <row r="1">
          <cell r="A1" t="str">
            <v>GIÁ TRỊ PHỤ LỤC 13 - HĐ 37/2018/HĐ/OIC-SEAREE ký ngày 07/02/2018</v>
          </cell>
        </row>
      </sheetData>
      <sheetData sheetId="1685">
        <row r="1">
          <cell r="A1" t="str">
            <v>GIÁ TRỊ PHỤ LỤC 13 - HĐ 37/2018/HĐ/OIC-SEAREE ký ngày 07/02/2018</v>
          </cell>
        </row>
      </sheetData>
      <sheetData sheetId="1686">
        <row r="1">
          <cell r="A1" t="str">
            <v>GIÁ TRỊ PHỤ LỤC 13 - HĐ 37/2018/HĐ/OIC-SEAREE ký ngày 07/02/2018</v>
          </cell>
        </row>
      </sheetData>
      <sheetData sheetId="1687">
        <row r="1">
          <cell r="A1" t="str">
            <v>GIÁ TRỊ PHỤ LỤC 13 - HĐ 37/2018/HĐ/OIC-SEAREE ký ngày 07/02/2018</v>
          </cell>
        </row>
      </sheetData>
      <sheetData sheetId="1688">
        <row r="1">
          <cell r="A1" t="str">
            <v>GIÁ TRỊ PHỤ LỤC 13 - HĐ 37/2018/HĐ/OIC-SEAREE ký ngày 07/02/2018</v>
          </cell>
        </row>
      </sheetData>
      <sheetData sheetId="1689">
        <row r="1">
          <cell r="A1" t="str">
            <v>GIÁ TRỊ PHỤ LỤC 13 - HĐ 37/2018/HĐ/OIC-SEAREE ký ngày 07/02/2018</v>
          </cell>
        </row>
      </sheetData>
      <sheetData sheetId="1690">
        <row r="1">
          <cell r="A1" t="str">
            <v>GIÁ TRỊ PHỤ LỤC 13 - HĐ 37/2018/HĐ/OIC-SEAREE ký ngày 07/02/2018</v>
          </cell>
        </row>
      </sheetData>
      <sheetData sheetId="1691">
        <row r="1">
          <cell r="A1" t="str">
            <v>GIÁ TRỊ PHỤ LỤC 13 - HĐ 37/2018/HĐ/OIC-SEAREE ký ngày 07/02/2018</v>
          </cell>
        </row>
      </sheetData>
      <sheetData sheetId="1692">
        <row r="1">
          <cell r="A1" t="str">
            <v>GIÁ TRỊ PHỤ LỤC 13 - HĐ 37/2018/HĐ/OIC-SEAREE ký ngày 07/02/2018</v>
          </cell>
        </row>
      </sheetData>
      <sheetData sheetId="1693">
        <row r="1">
          <cell r="A1" t="str">
            <v>GIÁ TRỊ PHỤ LỤC 13 - HĐ 37/2018/HĐ/OIC-SEAREE ký ngày 07/02/2018</v>
          </cell>
        </row>
      </sheetData>
      <sheetData sheetId="1694">
        <row r="1">
          <cell r="A1" t="str">
            <v>GIÁ TRỊ PHỤ LỤC 13 - HĐ 37/2018/HĐ/OIC-SEAREE ký ngày 07/02/2018</v>
          </cell>
        </row>
      </sheetData>
      <sheetData sheetId="1695">
        <row r="1">
          <cell r="A1" t="str">
            <v>GIÁ TRỊ PHỤ LỤC 13 - HĐ 37/2018/HĐ/OIC-SEAREE ký ngày 07/02/2018</v>
          </cell>
        </row>
      </sheetData>
      <sheetData sheetId="1696">
        <row r="1">
          <cell r="A1" t="str">
            <v>GIÁ TRỊ PHỤ LỤC 13 - HĐ 37/2018/HĐ/OIC-SEAREE ký ngày 07/02/2018</v>
          </cell>
        </row>
      </sheetData>
      <sheetData sheetId="1697">
        <row r="1">
          <cell r="A1" t="str">
            <v>GIÁ TRỊ PHỤ LỤC 13 - HĐ 37/2018/HĐ/OIC-SEAREE ký ngày 07/02/2018</v>
          </cell>
        </row>
      </sheetData>
      <sheetData sheetId="1698">
        <row r="1">
          <cell r="A1" t="str">
            <v>GIÁ TRỊ PHỤ LỤC 13 - HĐ 37/2018/HĐ/OIC-SEAREE ký ngày 07/02/2018</v>
          </cell>
        </row>
      </sheetData>
      <sheetData sheetId="1699">
        <row r="1">
          <cell r="A1" t="str">
            <v>GIÁ TRỊ PHỤ LỤC 13 - HĐ 37/2018/HĐ/OIC-SEAREE ký ngày 07/02/2018</v>
          </cell>
        </row>
      </sheetData>
      <sheetData sheetId="1700">
        <row r="1">
          <cell r="A1" t="str">
            <v>GIÁ TRỊ PHỤ LỤC 13 - HĐ 37/2018/HĐ/OIC-SEAREE ký ngày 07/02/2018</v>
          </cell>
        </row>
      </sheetData>
      <sheetData sheetId="1701">
        <row r="1">
          <cell r="A1" t="str">
            <v>GIÁ TRỊ PHỤ LỤC 13 - HĐ 37/2018/HĐ/OIC-SEAREE ký ngày 07/02/2018</v>
          </cell>
        </row>
      </sheetData>
      <sheetData sheetId="1702">
        <row r="1">
          <cell r="A1" t="str">
            <v>GIÁ TRỊ PHỤ LỤC 13 - HĐ 37/2018/HĐ/OIC-SEAREE ký ngày 07/02/2018</v>
          </cell>
        </row>
      </sheetData>
      <sheetData sheetId="1703">
        <row r="1">
          <cell r="A1" t="str">
            <v>GIÁ TRỊ PHỤ LỤC 13 - HĐ 37/2018/HĐ/OIC-SEAREE ký ngày 07/02/2018</v>
          </cell>
        </row>
      </sheetData>
      <sheetData sheetId="1704">
        <row r="1">
          <cell r="A1" t="str">
            <v>GIÁ TRỊ PHỤ LỤC 13 - HĐ 37/2018/HĐ/OIC-SEAREE ký ngày 07/02/2018</v>
          </cell>
        </row>
      </sheetData>
      <sheetData sheetId="1705">
        <row r="1">
          <cell r="A1" t="str">
            <v>GIÁ TRỊ PHỤ LỤC 13 - HĐ 37/2018/HĐ/OIC-SEAREE ký ngày 07/02/2018</v>
          </cell>
        </row>
      </sheetData>
      <sheetData sheetId="1706">
        <row r="1">
          <cell r="A1" t="str">
            <v>GIÁ TRỊ PHỤ LỤC 13 - HĐ 37/2018/HĐ/OIC-SEAREE ký ngày 07/02/2018</v>
          </cell>
        </row>
      </sheetData>
      <sheetData sheetId="1707">
        <row r="1">
          <cell r="A1" t="str">
            <v>GIÁ TRỊ PHỤ LỤC 13 - HĐ 37/2018/HĐ/OIC-SEAREE ký ngày 07/02/2018</v>
          </cell>
        </row>
      </sheetData>
      <sheetData sheetId="1708">
        <row r="1">
          <cell r="A1" t="str">
            <v>GIÁ TRỊ PHỤ LỤC 13 - HĐ 37/2018/HĐ/OIC-SEAREE ký ngày 07/02/2018</v>
          </cell>
        </row>
      </sheetData>
      <sheetData sheetId="1709">
        <row r="1">
          <cell r="A1" t="str">
            <v>GIÁ TRỊ PHỤ LỤC 13 - HĐ 37/2018/HĐ/OIC-SEAREE ký ngày 07/02/2018</v>
          </cell>
        </row>
      </sheetData>
      <sheetData sheetId="1710">
        <row r="1">
          <cell r="A1" t="str">
            <v>GIÁ TRỊ PHỤ LỤC 13 - HĐ 37/2018/HĐ/OIC-SEAREE ký ngày 07/02/2018</v>
          </cell>
        </row>
      </sheetData>
      <sheetData sheetId="1711">
        <row r="1">
          <cell r="A1" t="str">
            <v>GIÁ TRỊ PHỤ LỤC 13 - HĐ 37/2018/HĐ/OIC-SEAREE ký ngày 07/02/2018</v>
          </cell>
        </row>
      </sheetData>
      <sheetData sheetId="1712">
        <row r="1">
          <cell r="A1" t="str">
            <v>GIÁ TRỊ PHỤ LỤC 13 - HĐ 37/2018/HĐ/OIC-SEAREE ký ngày 07/02/2018</v>
          </cell>
        </row>
      </sheetData>
      <sheetData sheetId="1713">
        <row r="1">
          <cell r="A1" t="str">
            <v>GIÁ TRỊ PHỤ LỤC 13 - HĐ 37/2018/HĐ/OIC-SEAREE ký ngày 07/02/2018</v>
          </cell>
        </row>
      </sheetData>
      <sheetData sheetId="1714">
        <row r="1">
          <cell r="A1" t="str">
            <v>GIÁ TRỊ PHỤ LỤC 13 - HĐ 37/2018/HĐ/OIC-SEAREE ký ngày 07/02/2018</v>
          </cell>
        </row>
      </sheetData>
      <sheetData sheetId="1715">
        <row r="1">
          <cell r="A1" t="str">
            <v>GIÁ TRỊ PHỤ LỤC 13 - HĐ 37/2018/HĐ/OIC-SEAREE ký ngày 07/02/2018</v>
          </cell>
        </row>
      </sheetData>
      <sheetData sheetId="1716">
        <row r="1">
          <cell r="A1" t="str">
            <v>GIÁ TRỊ PHỤ LỤC 13 - HĐ 37/2018/HĐ/OIC-SEAREE ký ngày 07/02/2018</v>
          </cell>
        </row>
      </sheetData>
      <sheetData sheetId="1717">
        <row r="1">
          <cell r="A1" t="str">
            <v>GIÁ TRỊ PHỤ LỤC 13 - HĐ 37/2018/HĐ/OIC-SEAREE ký ngày 07/02/2018</v>
          </cell>
        </row>
      </sheetData>
      <sheetData sheetId="1718">
        <row r="1">
          <cell r="A1" t="str">
            <v>GIÁ TRỊ PHỤ LỤC 13 - HĐ 37/2018/HĐ/OIC-SEAREE ký ngày 07/02/2018</v>
          </cell>
        </row>
      </sheetData>
      <sheetData sheetId="1719">
        <row r="1">
          <cell r="A1" t="str">
            <v>GIÁ TRỊ PHỤ LỤC 13 - HĐ 37/2018/HĐ/OIC-SEAREE ký ngày 07/02/2018</v>
          </cell>
        </row>
      </sheetData>
      <sheetData sheetId="1720">
        <row r="1">
          <cell r="A1" t="str">
            <v>GIÁ TRỊ PHỤ LỤC 13 - HĐ 37/2018/HĐ/OIC-SEAREE ký ngày 07/02/2018</v>
          </cell>
        </row>
      </sheetData>
      <sheetData sheetId="1721">
        <row r="1">
          <cell r="A1" t="str">
            <v>GIÁ TRỊ PHỤ LỤC 13 - HĐ 37/2018/HĐ/OIC-SEAREE ký ngày 07/02/2018</v>
          </cell>
        </row>
      </sheetData>
      <sheetData sheetId="1722">
        <row r="1">
          <cell r="A1" t="str">
            <v>GIÁ TRỊ PHỤ LỤC 13 - HĐ 37/2018/HĐ/OIC-SEAREE ký ngày 07/02/2018</v>
          </cell>
        </row>
      </sheetData>
      <sheetData sheetId="1723">
        <row r="1">
          <cell r="A1" t="str">
            <v>GIÁ TRỊ PHỤ LỤC 13 - HĐ 37/2018/HĐ/OIC-SEAREE ký ngày 07/02/2018</v>
          </cell>
        </row>
      </sheetData>
      <sheetData sheetId="1724">
        <row r="1">
          <cell r="A1" t="str">
            <v>GIÁ TRỊ PHỤ LỤC 13 - HĐ 37/2018/HĐ/OIC-SEAREE ký ngày 07/02/2018</v>
          </cell>
        </row>
      </sheetData>
      <sheetData sheetId="1725">
        <row r="1">
          <cell r="A1" t="str">
            <v>GIÁ TRỊ PHỤ LỤC 13 - HĐ 37/2018/HĐ/OIC-SEAREE ký ngày 07/02/2018</v>
          </cell>
        </row>
      </sheetData>
      <sheetData sheetId="1726">
        <row r="1">
          <cell r="A1" t="str">
            <v>GIÁ TRỊ PHỤ LỤC 13 - HĐ 37/2018/HĐ/OIC-SEAREE ký ngày 07/02/2018</v>
          </cell>
        </row>
      </sheetData>
      <sheetData sheetId="1727">
        <row r="1">
          <cell r="A1" t="str">
            <v>GIÁ TRỊ PHỤ LỤC 13 - HĐ 37/2018/HĐ/OIC-SEAREE ký ngày 07/02/2018</v>
          </cell>
        </row>
      </sheetData>
      <sheetData sheetId="1728">
        <row r="1">
          <cell r="A1" t="str">
            <v>GIÁ TRỊ PHỤ LỤC 13 - HĐ 37/2018/HĐ/OIC-SEAREE ký ngày 07/02/2018</v>
          </cell>
        </row>
      </sheetData>
      <sheetData sheetId="1729">
        <row r="1">
          <cell r="A1" t="str">
            <v>GIÁ TRỊ PHỤ LỤC 13 - HĐ 37/2018/HĐ/OIC-SEAREE ký ngày 07/02/2018</v>
          </cell>
        </row>
      </sheetData>
      <sheetData sheetId="1730">
        <row r="1">
          <cell r="A1" t="str">
            <v>GIÁ TRỊ PHỤ LỤC 13 - HĐ 37/2018/HĐ/OIC-SEAREE ký ngày 07/02/2018</v>
          </cell>
        </row>
      </sheetData>
      <sheetData sheetId="1731">
        <row r="1">
          <cell r="A1" t="str">
            <v>GIÁ TRỊ PHỤ LỤC 13 - HĐ 37/2018/HĐ/OIC-SEAREE ký ngày 07/02/2018</v>
          </cell>
        </row>
      </sheetData>
      <sheetData sheetId="1732">
        <row r="1">
          <cell r="A1" t="str">
            <v>GIÁ TRỊ PHỤ LỤC 13 - HĐ 37/2018/HĐ/OIC-SEAREE ký ngày 07/02/2018</v>
          </cell>
        </row>
      </sheetData>
      <sheetData sheetId="1733">
        <row r="1">
          <cell r="A1" t="str">
            <v>GIÁ TRỊ PHỤ LỤC 13 - HĐ 37/2018/HĐ/OIC-SEAREE ký ngày 07/02/2018</v>
          </cell>
        </row>
      </sheetData>
      <sheetData sheetId="1734">
        <row r="1">
          <cell r="A1" t="str">
            <v>GIÁ TRỊ PHỤ LỤC 13 - HĐ 37/2018/HĐ/OIC-SEAREE ký ngày 07/02/2018</v>
          </cell>
        </row>
      </sheetData>
      <sheetData sheetId="1735">
        <row r="1">
          <cell r="A1" t="str">
            <v>GIÁ TRỊ PHỤ LỤC 13 - HĐ 37/2018/HĐ/OIC-SEAREE ký ngày 07/02/2018</v>
          </cell>
        </row>
      </sheetData>
      <sheetData sheetId="1736">
        <row r="1">
          <cell r="A1" t="str">
            <v>GIÁ TRỊ PHỤ LỤC 13 - HĐ 37/2018/HĐ/OIC-SEAREE ký ngày 07/02/2018</v>
          </cell>
        </row>
      </sheetData>
      <sheetData sheetId="1737">
        <row r="1">
          <cell r="A1" t="str">
            <v>GIÁ TRỊ PHỤ LỤC 13 - HĐ 37/2018/HĐ/OIC-SEAREE ký ngày 07/02/2018</v>
          </cell>
        </row>
      </sheetData>
      <sheetData sheetId="1738">
        <row r="1">
          <cell r="A1" t="str">
            <v>GIÁ TRỊ PHỤ LỤC 13 - HĐ 37/2018/HĐ/OIC-SEAREE ký ngày 07/02/2018</v>
          </cell>
        </row>
      </sheetData>
      <sheetData sheetId="1739">
        <row r="1">
          <cell r="A1" t="str">
            <v>GIÁ TRỊ PHỤ LỤC 13 - HĐ 37/2018/HĐ/OIC-SEAREE ký ngày 07/02/2018</v>
          </cell>
        </row>
      </sheetData>
      <sheetData sheetId="1740">
        <row r="1">
          <cell r="A1" t="str">
            <v>GIÁ TRỊ PHỤ LỤC 13 - HĐ 37/2018/HĐ/OIC-SEAREE ký ngày 07/02/2018</v>
          </cell>
        </row>
      </sheetData>
      <sheetData sheetId="1741">
        <row r="1">
          <cell r="A1" t="str">
            <v>GIÁ TRỊ PHỤ LỤC 13 - HĐ 37/2018/HĐ/OIC-SEAREE ký ngày 07/02/2018</v>
          </cell>
        </row>
      </sheetData>
      <sheetData sheetId="1742">
        <row r="1">
          <cell r="A1" t="str">
            <v>GIÁ TRỊ PHỤ LỤC 13 - HĐ 37/2018/HĐ/OIC-SEAREE ký ngày 07/02/2018</v>
          </cell>
        </row>
      </sheetData>
      <sheetData sheetId="1743">
        <row r="1">
          <cell r="A1" t="str">
            <v>GIÁ TRỊ PHỤ LỤC 13 - HĐ 37/2018/HĐ/OIC-SEAREE ký ngày 07/02/2018</v>
          </cell>
        </row>
      </sheetData>
      <sheetData sheetId="1744">
        <row r="1">
          <cell r="A1" t="str">
            <v>GIÁ TRỊ PHỤ LỤC 13 - HĐ 37/2018/HĐ/OIC-SEAREE ký ngày 07/02/2018</v>
          </cell>
        </row>
      </sheetData>
      <sheetData sheetId="1745">
        <row r="1">
          <cell r="A1" t="str">
            <v>GIÁ TRỊ PHỤ LỤC 13 - HĐ 37/2018/HĐ/OIC-SEAREE ký ngày 07/02/2018</v>
          </cell>
        </row>
      </sheetData>
      <sheetData sheetId="1746">
        <row r="1">
          <cell r="A1" t="str">
            <v>GIÁ TRỊ PHỤ LỤC 13 - HĐ 37/2018/HĐ/OIC-SEAREE ký ngày 07/02/2018</v>
          </cell>
        </row>
      </sheetData>
      <sheetData sheetId="1747">
        <row r="1">
          <cell r="A1" t="str">
            <v>GIÁ TRỊ PHỤ LỤC 13 - HĐ 37/2018/HĐ/OIC-SEAREE ký ngày 07/02/2018</v>
          </cell>
        </row>
      </sheetData>
      <sheetData sheetId="1748">
        <row r="1">
          <cell r="A1" t="str">
            <v>GIÁ TRỊ PHỤ LỤC 13 - HĐ 37/2018/HĐ/OIC-SEAREE ký ngày 07/02/2018</v>
          </cell>
        </row>
      </sheetData>
      <sheetData sheetId="1749">
        <row r="1">
          <cell r="A1" t="str">
            <v>GIÁ TRỊ PHỤ LỤC 13 - HĐ 37/2018/HĐ/OIC-SEAREE ký ngày 07/02/2018</v>
          </cell>
        </row>
      </sheetData>
      <sheetData sheetId="1750">
        <row r="1">
          <cell r="A1" t="str">
            <v>GIÁ TRỊ PHỤ LỤC 13 - HĐ 37/2018/HĐ/OIC-SEAREE ký ngày 07/02/2018</v>
          </cell>
        </row>
      </sheetData>
      <sheetData sheetId="1751">
        <row r="1">
          <cell r="A1" t="str">
            <v>GIÁ TRỊ PHỤ LỤC 13 - HĐ 37/2018/HĐ/OIC-SEAREE ký ngày 07/02/2018</v>
          </cell>
        </row>
      </sheetData>
      <sheetData sheetId="1752">
        <row r="1">
          <cell r="A1" t="str">
            <v>GIÁ TRỊ PHỤ LỤC 13 - HĐ 37/2018/HĐ/OIC-SEAREE ký ngày 07/02/2018</v>
          </cell>
        </row>
      </sheetData>
      <sheetData sheetId="1753">
        <row r="1">
          <cell r="A1" t="str">
            <v>GIÁ TRỊ PHỤ LỤC 13 - HĐ 37/2018/HĐ/OIC-SEAREE ký ngày 07/02/2018</v>
          </cell>
        </row>
      </sheetData>
      <sheetData sheetId="1754">
        <row r="1">
          <cell r="A1" t="str">
            <v>GIÁ TRỊ PHỤ LỤC 13 - HĐ 37/2018/HĐ/OIC-SEAREE ký ngày 07/02/2018</v>
          </cell>
        </row>
      </sheetData>
      <sheetData sheetId="1755">
        <row r="1">
          <cell r="A1" t="str">
            <v>GIÁ TRỊ PHỤ LỤC 13 - HĐ 37/2018/HĐ/OIC-SEAREE ký ngày 07/02/2018</v>
          </cell>
        </row>
      </sheetData>
      <sheetData sheetId="1756">
        <row r="1">
          <cell r="A1" t="str">
            <v>GIÁ TRỊ PHỤ LỤC 13 - HĐ 37/2018/HĐ/OIC-SEAREE ký ngày 07/02/2018</v>
          </cell>
        </row>
      </sheetData>
      <sheetData sheetId="1757">
        <row r="1">
          <cell r="A1" t="str">
            <v>GIÁ TRỊ PHỤ LỤC 13 - HĐ 37/2018/HĐ/OIC-SEAREE ký ngày 07/02/2018</v>
          </cell>
        </row>
      </sheetData>
      <sheetData sheetId="1758">
        <row r="1">
          <cell r="A1" t="str">
            <v>GIÁ TRỊ PHỤ LỤC 13 - HĐ 37/2018/HĐ/OIC-SEAREE ký ngày 07/02/2018</v>
          </cell>
        </row>
      </sheetData>
      <sheetData sheetId="1759">
        <row r="1">
          <cell r="A1" t="str">
            <v>GIÁ TRỊ PHỤ LỤC 13 - HĐ 37/2018/HĐ/OIC-SEAREE ký ngày 07/02/2018</v>
          </cell>
        </row>
      </sheetData>
      <sheetData sheetId="1760">
        <row r="1">
          <cell r="A1" t="str">
            <v>GIÁ TRỊ PHỤ LỤC 13 - HĐ 37/2018/HĐ/OIC-SEAREE ký ngày 07/02/2018</v>
          </cell>
        </row>
      </sheetData>
      <sheetData sheetId="1761">
        <row r="1">
          <cell r="A1" t="str">
            <v>GIÁ TRỊ PHỤ LỤC 13 - HĐ 37/2018/HĐ/OIC-SEAREE ký ngày 07/02/2018</v>
          </cell>
        </row>
      </sheetData>
      <sheetData sheetId="1762">
        <row r="1">
          <cell r="A1" t="str">
            <v>GIÁ TRỊ PHỤ LỤC 13 - HĐ 37/2018/HĐ/OIC-SEAREE ký ngày 07/02/2018</v>
          </cell>
        </row>
      </sheetData>
      <sheetData sheetId="1763">
        <row r="1">
          <cell r="A1" t="str">
            <v>GIÁ TRỊ PHỤ LỤC 13 - HĐ 37/2018/HĐ/OIC-SEAREE ký ngày 07/02/2018</v>
          </cell>
        </row>
      </sheetData>
      <sheetData sheetId="1764">
        <row r="1">
          <cell r="A1" t="str">
            <v>GIÁ TRỊ PHỤ LỤC 13 - HĐ 37/2018/HĐ/OIC-SEAREE ký ngày 07/02/2018</v>
          </cell>
        </row>
      </sheetData>
      <sheetData sheetId="1765">
        <row r="1">
          <cell r="A1" t="str">
            <v>GIÁ TRỊ PHỤ LỤC 13 - HĐ 37/2018/HĐ/OIC-SEAREE ký ngày 07/02/2018</v>
          </cell>
        </row>
      </sheetData>
      <sheetData sheetId="1766">
        <row r="1">
          <cell r="A1" t="str">
            <v>GIÁ TRỊ PHỤ LỤC 13 - HĐ 37/2018/HĐ/OIC-SEAREE ký ngày 07/02/2018</v>
          </cell>
        </row>
      </sheetData>
      <sheetData sheetId="1767">
        <row r="1">
          <cell r="A1" t="str">
            <v>GIÁ TRỊ PHỤ LỤC 13 - HĐ 37/2018/HĐ/OIC-SEAREE ký ngày 07/02/2018</v>
          </cell>
        </row>
      </sheetData>
      <sheetData sheetId="1768">
        <row r="1">
          <cell r="A1" t="str">
            <v>GIÁ TRỊ PHỤ LỤC 13 - HĐ 37/2018/HĐ/OIC-SEAREE ký ngày 07/02/2018</v>
          </cell>
        </row>
      </sheetData>
      <sheetData sheetId="1769">
        <row r="1">
          <cell r="A1" t="str">
            <v>GIÁ TRỊ PHỤ LỤC 13 - HĐ 37/2018/HĐ/OIC-SEAREE ký ngày 07/02/2018</v>
          </cell>
        </row>
      </sheetData>
      <sheetData sheetId="1770">
        <row r="1">
          <cell r="A1" t="str">
            <v>GIÁ TRỊ PHỤ LỤC 13 - HĐ 37/2018/HĐ/OIC-SEAREE ký ngày 07/02/2018</v>
          </cell>
        </row>
      </sheetData>
      <sheetData sheetId="1771">
        <row r="1">
          <cell r="A1" t="str">
            <v>GIÁ TRỊ PHỤ LỤC 13 - HĐ 37/2018/HĐ/OIC-SEAREE ký ngày 07/02/2018</v>
          </cell>
        </row>
      </sheetData>
      <sheetData sheetId="1772">
        <row r="1">
          <cell r="A1" t="str">
            <v>GIÁ TRỊ PHỤ LỤC 13 - HĐ 37/2018/HĐ/OIC-SEAREE ký ngày 07/02/2018</v>
          </cell>
        </row>
      </sheetData>
      <sheetData sheetId="1773">
        <row r="1">
          <cell r="A1" t="str">
            <v>GIÁ TRỊ PHỤ LỤC 13 - HĐ 37/2018/HĐ/OIC-SEAREE ký ngày 07/02/2018</v>
          </cell>
        </row>
      </sheetData>
      <sheetData sheetId="1774">
        <row r="1">
          <cell r="A1" t="str">
            <v>GIÁ TRỊ PHỤ LỤC 13 - HĐ 37/2018/HĐ/OIC-SEAREE ký ngày 07/02/2018</v>
          </cell>
        </row>
      </sheetData>
      <sheetData sheetId="1775">
        <row r="1">
          <cell r="A1" t="str">
            <v>GIÁ TRỊ PHỤ LỤC 13 - HĐ 37/2018/HĐ/OIC-SEAREE ký ngày 07/02/2018</v>
          </cell>
        </row>
      </sheetData>
      <sheetData sheetId="1776">
        <row r="1">
          <cell r="A1" t="str">
            <v>GIÁ TRỊ PHỤ LỤC 13 - HĐ 37/2018/HĐ/OIC-SEAREE ký ngày 07/02/2018</v>
          </cell>
        </row>
      </sheetData>
      <sheetData sheetId="1777">
        <row r="1">
          <cell r="A1" t="str">
            <v>GIÁ TRỊ PHỤ LỤC 13 - HĐ 37/2018/HĐ/OIC-SEAREE ký ngày 07/02/2018</v>
          </cell>
        </row>
      </sheetData>
      <sheetData sheetId="1778">
        <row r="1">
          <cell r="A1" t="str">
            <v>GIÁ TRỊ PHỤ LỤC 13 - HĐ 37/2018/HĐ/OIC-SEAREE ký ngày 07/02/2018</v>
          </cell>
        </row>
      </sheetData>
      <sheetData sheetId="1779">
        <row r="1">
          <cell r="A1" t="str">
            <v>GIÁ TRỊ PHỤ LỤC 13 - HĐ 37/2018/HĐ/OIC-SEAREE ký ngày 07/02/2018</v>
          </cell>
        </row>
      </sheetData>
      <sheetData sheetId="1780">
        <row r="1">
          <cell r="A1" t="str">
            <v>GIÁ TRỊ PHỤ LỤC 13 - HĐ 37/2018/HĐ/OIC-SEAREE ký ngày 07/02/2018</v>
          </cell>
        </row>
      </sheetData>
      <sheetData sheetId="1781">
        <row r="1">
          <cell r="A1" t="str">
            <v>GIÁ TRỊ PHỤ LỤC 13 - HĐ 37/2018/HĐ/OIC-SEAREE ký ngày 07/02/2018</v>
          </cell>
        </row>
      </sheetData>
      <sheetData sheetId="1782">
        <row r="1">
          <cell r="A1" t="str">
            <v>GIÁ TRỊ PHỤ LỤC 13 - HĐ 37/2018/HĐ/OIC-SEAREE ký ngày 07/02/2018</v>
          </cell>
        </row>
      </sheetData>
      <sheetData sheetId="1783">
        <row r="1">
          <cell r="A1" t="str">
            <v>GIÁ TRỊ PHỤ LỤC 13 - HĐ 37/2018/HĐ/OIC-SEAREE ký ngày 07/02/2018</v>
          </cell>
        </row>
      </sheetData>
      <sheetData sheetId="1784">
        <row r="1">
          <cell r="A1" t="str">
            <v>GIÁ TRỊ PHỤ LỤC 13 - HĐ 37/2018/HĐ/OIC-SEAREE ký ngày 07/02/2018</v>
          </cell>
        </row>
      </sheetData>
      <sheetData sheetId="1785">
        <row r="1">
          <cell r="A1" t="str">
            <v>GIÁ TRỊ PHỤ LỤC 13 - HĐ 37/2018/HĐ/OIC-SEAREE ký ngày 07/02/2018</v>
          </cell>
        </row>
      </sheetData>
      <sheetData sheetId="1786">
        <row r="1">
          <cell r="A1" t="str">
            <v>GIÁ TRỊ PHỤ LỤC 13 - HĐ 37/2018/HĐ/OIC-SEAREE ký ngày 07/02/2018</v>
          </cell>
        </row>
      </sheetData>
      <sheetData sheetId="1787">
        <row r="1">
          <cell r="A1" t="str">
            <v>GIÁ TRỊ PHỤ LỤC 13 - HĐ 37/2018/HĐ/OIC-SEAREE ký ngày 07/02/2018</v>
          </cell>
        </row>
      </sheetData>
      <sheetData sheetId="1788">
        <row r="1">
          <cell r="A1" t="str">
            <v>GIÁ TRỊ PHỤ LỤC 13 - HĐ 37/2018/HĐ/OIC-SEAREE ký ngày 07/02/2018</v>
          </cell>
        </row>
      </sheetData>
      <sheetData sheetId="1789">
        <row r="1">
          <cell r="A1" t="str">
            <v>GIÁ TRỊ PHỤ LỤC 13 - HĐ 37/2018/HĐ/OIC-SEAREE ký ngày 07/02/2018</v>
          </cell>
        </row>
      </sheetData>
      <sheetData sheetId="1790">
        <row r="1">
          <cell r="A1" t="str">
            <v>GIÁ TRỊ PHỤ LỤC 13 - HĐ 37/2018/HĐ/OIC-SEAREE ký ngày 07/02/2018</v>
          </cell>
        </row>
      </sheetData>
      <sheetData sheetId="1791">
        <row r="1">
          <cell r="A1" t="str">
            <v>GIÁ TRỊ PHỤ LỤC 13 - HĐ 37/2018/HĐ/OIC-SEAREE ký ngày 07/02/2018</v>
          </cell>
        </row>
      </sheetData>
      <sheetData sheetId="1792">
        <row r="1">
          <cell r="A1" t="str">
            <v>GIÁ TRỊ PHỤ LỤC 13 - HĐ 37/2018/HĐ/OIC-SEAREE ký ngày 07/02/2018</v>
          </cell>
        </row>
      </sheetData>
      <sheetData sheetId="1793">
        <row r="1">
          <cell r="A1" t="str">
            <v>GIÁ TRỊ PHỤ LỤC 13 - HĐ 37/2018/HĐ/OIC-SEAREE ký ngày 07/02/2018</v>
          </cell>
        </row>
      </sheetData>
      <sheetData sheetId="1794">
        <row r="1">
          <cell r="A1" t="str">
            <v>GIÁ TRỊ PHỤ LỤC 13 - HĐ 37/2018/HĐ/OIC-SEAREE ký ngày 07/02/2018</v>
          </cell>
        </row>
      </sheetData>
      <sheetData sheetId="1795">
        <row r="1">
          <cell r="A1" t="str">
            <v>GIÁ TRỊ PHỤ LỤC 13 - HĐ 37/2018/HĐ/OIC-SEAREE ký ngày 07/02/2018</v>
          </cell>
        </row>
      </sheetData>
      <sheetData sheetId="1796">
        <row r="1">
          <cell r="A1" t="str">
            <v>GIÁ TRỊ PHỤ LỤC 13 - HĐ 37/2018/HĐ/OIC-SEAREE ký ngày 07/02/2018</v>
          </cell>
        </row>
      </sheetData>
      <sheetData sheetId="1797">
        <row r="1">
          <cell r="A1" t="str">
            <v>GIÁ TRỊ PHỤ LỤC 13 - HĐ 37/2018/HĐ/OIC-SEAREE ký ngày 07/02/2018</v>
          </cell>
        </row>
      </sheetData>
      <sheetData sheetId="1798">
        <row r="1">
          <cell r="A1" t="str">
            <v>GIÁ TRỊ PHỤ LỤC 13 - HĐ 37/2018/HĐ/OIC-SEAREE ký ngày 07/02/2018</v>
          </cell>
        </row>
      </sheetData>
      <sheetData sheetId="1799">
        <row r="1">
          <cell r="A1" t="str">
            <v>GIÁ TRỊ PHỤ LỤC 13 - HĐ 37/2018/HĐ/OIC-SEAREE ký ngày 07/02/2018</v>
          </cell>
        </row>
      </sheetData>
      <sheetData sheetId="1800">
        <row r="1">
          <cell r="A1" t="str">
            <v>GIÁ TRỊ PHỤ LỤC 13 - HĐ 37/2018/HĐ/OIC-SEAREE ký ngày 07/02/2018</v>
          </cell>
        </row>
      </sheetData>
      <sheetData sheetId="1801">
        <row r="1">
          <cell r="A1" t="str">
            <v>GIÁ TRỊ PHỤ LỤC 13 - HĐ 37/2018/HĐ/OIC-SEAREE ký ngày 07/02/2018</v>
          </cell>
        </row>
      </sheetData>
      <sheetData sheetId="1802">
        <row r="1">
          <cell r="A1" t="str">
            <v>GIÁ TRỊ PHỤ LỤC 13 - HĐ 37/2018/HĐ/OIC-SEAREE ký ngày 07/02/2018</v>
          </cell>
        </row>
      </sheetData>
      <sheetData sheetId="1803">
        <row r="1">
          <cell r="A1" t="str">
            <v>GIÁ TRỊ PHỤ LỤC 13 - HĐ 37/2018/HĐ/OIC-SEAREE ký ngày 07/02/2018</v>
          </cell>
        </row>
      </sheetData>
      <sheetData sheetId="1804">
        <row r="1">
          <cell r="A1" t="str">
            <v>GIÁ TRỊ PHỤ LỤC 13 - HĐ 37/2018/HĐ/OIC-SEAREE ký ngày 07/02/2018</v>
          </cell>
        </row>
      </sheetData>
      <sheetData sheetId="1805">
        <row r="1">
          <cell r="A1" t="str">
            <v>GIÁ TRỊ PHỤ LỤC 13 - HĐ 37/2018/HĐ/OIC-SEAREE ký ngày 07/02/2018</v>
          </cell>
        </row>
      </sheetData>
      <sheetData sheetId="1806">
        <row r="1">
          <cell r="A1" t="str">
            <v>GIÁ TRỊ PHỤ LỤC 13 - HĐ 37/2018/HĐ/OIC-SEAREE ký ngày 07/02/2018</v>
          </cell>
        </row>
      </sheetData>
      <sheetData sheetId="1807">
        <row r="1">
          <cell r="A1" t="str">
            <v>GIÁ TRỊ PHỤ LỤC 13 - HĐ 37/2018/HĐ/OIC-SEAREE ký ngày 07/02/2018</v>
          </cell>
        </row>
      </sheetData>
      <sheetData sheetId="1808">
        <row r="1">
          <cell r="A1" t="str">
            <v>GIÁ TRỊ PHỤ LỤC 13 - HĐ 37/2018/HĐ/OIC-SEAREE ký ngày 07/02/2018</v>
          </cell>
        </row>
      </sheetData>
      <sheetData sheetId="1809">
        <row r="1">
          <cell r="A1" t="str">
            <v>GIÁ TRỊ PHỤ LỤC 13 - HĐ 37/2018/HĐ/OIC-SEAREE ký ngày 07/02/2018</v>
          </cell>
        </row>
      </sheetData>
      <sheetData sheetId="1810">
        <row r="1">
          <cell r="A1" t="str">
            <v>GIÁ TRỊ PHỤ LỤC 13 - HĐ 37/2018/HĐ/OIC-SEAREE ký ngày 07/02/2018</v>
          </cell>
        </row>
      </sheetData>
      <sheetData sheetId="1811">
        <row r="1">
          <cell r="A1" t="str">
            <v>GIÁ TRỊ PHỤ LỤC 13 - HĐ 37/2018/HĐ/OIC-SEAREE ký ngày 07/02/2018</v>
          </cell>
        </row>
      </sheetData>
      <sheetData sheetId="1812">
        <row r="1">
          <cell r="A1" t="str">
            <v>GIÁ TRỊ PHỤ LỤC 13 - HĐ 37/2018/HĐ/OIC-SEAREE ký ngày 07/02/2018</v>
          </cell>
        </row>
      </sheetData>
      <sheetData sheetId="1813">
        <row r="1">
          <cell r="A1" t="str">
            <v>GIÁ TRỊ PHỤ LỤC 13 - HĐ 37/2018/HĐ/OIC-SEAREE ký ngày 07/02/2018</v>
          </cell>
        </row>
      </sheetData>
      <sheetData sheetId="1814">
        <row r="1">
          <cell r="A1" t="str">
            <v>GIÁ TRỊ PHỤ LỤC 13 - HĐ 37/2018/HĐ/OIC-SEAREE ký ngày 07/02/2018</v>
          </cell>
        </row>
      </sheetData>
      <sheetData sheetId="1815">
        <row r="1">
          <cell r="A1" t="str">
            <v>GIÁ TRỊ PHỤ LỤC 13 - HĐ 37/2018/HĐ/OIC-SEAREE ký ngày 07/02/2018</v>
          </cell>
        </row>
      </sheetData>
      <sheetData sheetId="1816">
        <row r="1">
          <cell r="A1" t="str">
            <v>GIÁ TRỊ PHỤ LỤC 13 - HĐ 37/2018/HĐ/OIC-SEAREE ký ngày 07/02/2018</v>
          </cell>
        </row>
      </sheetData>
      <sheetData sheetId="1817">
        <row r="1">
          <cell r="A1" t="str">
            <v>GIÁ TRỊ PHỤ LỤC 13 - HĐ 37/2018/HĐ/OIC-SEAREE ký ngày 07/02/2018</v>
          </cell>
        </row>
      </sheetData>
      <sheetData sheetId="1818">
        <row r="1">
          <cell r="A1" t="str">
            <v>GIÁ TRỊ PHỤ LỤC 13 - HĐ 37/2018/HĐ/OIC-SEAREE ký ngày 07/02/2018</v>
          </cell>
        </row>
      </sheetData>
      <sheetData sheetId="1819">
        <row r="1">
          <cell r="A1" t="str">
            <v>GIÁ TRỊ PHỤ LỤC 13 - HĐ 37/2018/HĐ/OIC-SEAREE ký ngày 07/02/2018</v>
          </cell>
        </row>
      </sheetData>
      <sheetData sheetId="1820">
        <row r="1">
          <cell r="A1" t="str">
            <v>GIÁ TRỊ PHỤ LỤC 13 - HĐ 37/2018/HĐ/OIC-SEAREE ký ngày 07/02/2018</v>
          </cell>
        </row>
      </sheetData>
      <sheetData sheetId="1821">
        <row r="1">
          <cell r="A1" t="str">
            <v>GIÁ TRỊ PHỤ LỤC 13 - HĐ 37/2018/HĐ/OIC-SEAREE ký ngày 07/02/2018</v>
          </cell>
        </row>
      </sheetData>
      <sheetData sheetId="1822">
        <row r="1">
          <cell r="A1" t="str">
            <v>GIÁ TRỊ PHỤ LỤC 13 - HĐ 37/2018/HĐ/OIC-SEAREE ký ngày 07/02/2018</v>
          </cell>
        </row>
      </sheetData>
      <sheetData sheetId="1823">
        <row r="1">
          <cell r="A1" t="str">
            <v>GIÁ TRỊ PHỤ LỤC 13 - HĐ 37/2018/HĐ/OIC-SEAREE ký ngày 07/02/2018</v>
          </cell>
        </row>
      </sheetData>
      <sheetData sheetId="1824">
        <row r="1">
          <cell r="A1" t="str">
            <v>GIÁ TRỊ PHỤ LỤC 13 - HĐ 37/2018/HĐ/OIC-SEAREE ký ngày 07/02/2018</v>
          </cell>
        </row>
      </sheetData>
      <sheetData sheetId="1825">
        <row r="1">
          <cell r="A1" t="str">
            <v>GIÁ TRỊ PHỤ LỤC 13 - HĐ 37/2018/HĐ/OIC-SEAREE ký ngày 07/02/2018</v>
          </cell>
        </row>
      </sheetData>
      <sheetData sheetId="1826">
        <row r="1">
          <cell r="A1" t="str">
            <v>GIÁ TRỊ PHỤ LỤC 13 - HĐ 37/2018/HĐ/OIC-SEAREE ký ngày 07/02/2018</v>
          </cell>
        </row>
      </sheetData>
      <sheetData sheetId="1827">
        <row r="1">
          <cell r="A1" t="str">
            <v>GIÁ TRỊ PHỤ LỤC 13 - HĐ 37/2018/HĐ/OIC-SEAREE ký ngày 07/02/2018</v>
          </cell>
        </row>
      </sheetData>
      <sheetData sheetId="1828">
        <row r="1">
          <cell r="A1" t="str">
            <v>GIÁ TRỊ PHỤ LỤC 13 - HĐ 37/2018/HĐ/OIC-SEAREE ký ngày 07/02/2018</v>
          </cell>
        </row>
      </sheetData>
      <sheetData sheetId="1829">
        <row r="1">
          <cell r="A1" t="str">
            <v>GIÁ TRỊ PHỤ LỤC 13 - HĐ 37/2018/HĐ/OIC-SEAREE ký ngày 07/02/2018</v>
          </cell>
        </row>
      </sheetData>
      <sheetData sheetId="1830">
        <row r="1">
          <cell r="A1" t="str">
            <v>GIÁ TRỊ PHỤ LỤC 13 - HĐ 37/2018/HĐ/OIC-SEAREE ký ngày 07/02/2018</v>
          </cell>
        </row>
      </sheetData>
      <sheetData sheetId="1831">
        <row r="1">
          <cell r="A1" t="str">
            <v>GIÁ TRỊ PHỤ LỤC 13 - HĐ 37/2018/HĐ/OIC-SEAREE ký ngày 07/02/2018</v>
          </cell>
        </row>
      </sheetData>
      <sheetData sheetId="1832">
        <row r="1">
          <cell r="A1" t="str">
            <v>GIÁ TRỊ PHỤ LỤC 13 - HĐ 37/2018/HĐ/OIC-SEAREE ký ngày 07/02/2018</v>
          </cell>
        </row>
      </sheetData>
      <sheetData sheetId="1833">
        <row r="1">
          <cell r="A1" t="str">
            <v>GIÁ TRỊ PHỤ LỤC 13 - HĐ 37/2018/HĐ/OIC-SEAREE ký ngày 07/02/2018</v>
          </cell>
        </row>
      </sheetData>
      <sheetData sheetId="1834">
        <row r="1">
          <cell r="A1" t="str">
            <v>GIÁ TRỊ PHỤ LỤC 13 - HĐ 37/2018/HĐ/OIC-SEAREE ký ngày 07/02/2018</v>
          </cell>
        </row>
      </sheetData>
      <sheetData sheetId="1835">
        <row r="1">
          <cell r="A1" t="str">
            <v>GIÁ TRỊ PHỤ LỤC 13 - HĐ 37/2018/HĐ/OIC-SEAREE ký ngày 07/02/2018</v>
          </cell>
        </row>
      </sheetData>
      <sheetData sheetId="1836">
        <row r="1">
          <cell r="A1" t="str">
            <v>GIÁ TRỊ PHỤ LỤC 13 - HĐ 37/2018/HĐ/OIC-SEAREE ký ngày 07/02/2018</v>
          </cell>
        </row>
      </sheetData>
      <sheetData sheetId="1837">
        <row r="1">
          <cell r="A1" t="str">
            <v>GIÁ TRỊ PHỤ LỤC 13 - HĐ 37/2018/HĐ/OIC-SEAREE ký ngày 07/02/2018</v>
          </cell>
        </row>
      </sheetData>
      <sheetData sheetId="1838">
        <row r="1">
          <cell r="A1" t="str">
            <v>GIÁ TRỊ PHỤ LỤC 13 - HĐ 37/2018/HĐ/OIC-SEAREE ký ngày 07/02/2018</v>
          </cell>
        </row>
      </sheetData>
      <sheetData sheetId="1839">
        <row r="1">
          <cell r="A1" t="str">
            <v>GIÁ TRỊ PHỤ LỤC 13 - HĐ 37/2018/HĐ/OIC-SEAREE ký ngày 07/02/2018</v>
          </cell>
        </row>
      </sheetData>
      <sheetData sheetId="1840">
        <row r="1">
          <cell r="A1" t="str">
            <v>GIÁ TRỊ PHỤ LỤC 13 - HĐ 37/2018/HĐ/OIC-SEAREE ký ngày 07/02/2018</v>
          </cell>
        </row>
      </sheetData>
      <sheetData sheetId="1841">
        <row r="1">
          <cell r="A1" t="str">
            <v>GIÁ TRỊ PHỤ LỤC 13 - HĐ 37/2018/HĐ/OIC-SEAREE ký ngày 07/02/2018</v>
          </cell>
        </row>
      </sheetData>
      <sheetData sheetId="1842">
        <row r="1">
          <cell r="A1" t="str">
            <v>GIÁ TRỊ PHỤ LỤC 13 - HĐ 37/2018/HĐ/OIC-SEAREE ký ngày 07/02/2018</v>
          </cell>
        </row>
      </sheetData>
      <sheetData sheetId="1843">
        <row r="1">
          <cell r="A1" t="str">
            <v>GIÁ TRỊ PHỤ LỤC 13 - HĐ 37/2018/HĐ/OIC-SEAREE ký ngày 07/02/2018</v>
          </cell>
        </row>
      </sheetData>
      <sheetData sheetId="1844">
        <row r="1">
          <cell r="A1" t="str">
            <v>GIÁ TRỊ PHỤ LỤC 13 - HĐ 37/2018/HĐ/OIC-SEAREE ký ngày 07/02/2018</v>
          </cell>
        </row>
      </sheetData>
      <sheetData sheetId="1845">
        <row r="1">
          <cell r="A1" t="str">
            <v>GIÁ TRỊ PHỤ LỤC 13 - HĐ 37/2018/HĐ/OIC-SEAREE ký ngày 07/02/2018</v>
          </cell>
        </row>
      </sheetData>
      <sheetData sheetId="1846">
        <row r="1">
          <cell r="A1" t="str">
            <v>GIÁ TRỊ PHỤ LỤC 13 - HĐ 37/2018/HĐ/OIC-SEAREE ký ngày 07/02/2018</v>
          </cell>
        </row>
      </sheetData>
      <sheetData sheetId="1847">
        <row r="1">
          <cell r="A1" t="str">
            <v>GIÁ TRỊ PHỤ LỤC 13 - HĐ 37/2018/HĐ/OIC-SEAREE ký ngày 07/02/2018</v>
          </cell>
        </row>
      </sheetData>
      <sheetData sheetId="1848">
        <row r="1">
          <cell r="A1" t="str">
            <v>GIÁ TRỊ PHỤ LỤC 13 - HĐ 37/2018/HĐ/OIC-SEAREE ký ngày 07/02/2018</v>
          </cell>
        </row>
      </sheetData>
      <sheetData sheetId="1849">
        <row r="1">
          <cell r="A1" t="str">
            <v>GIÁ TRỊ PHỤ LỤC 13 - HĐ 37/2018/HĐ/OIC-SEAREE ký ngày 07/02/2018</v>
          </cell>
        </row>
      </sheetData>
      <sheetData sheetId="1850">
        <row r="1">
          <cell r="A1" t="str">
            <v>GIÁ TRỊ PHỤ LỤC 13 - HĐ 37/2018/HĐ/OIC-SEAREE ký ngày 07/02/2018</v>
          </cell>
        </row>
      </sheetData>
      <sheetData sheetId="1851">
        <row r="1">
          <cell r="A1" t="str">
            <v>GIÁ TRỊ PHỤ LỤC 13 - HĐ 37/2018/HĐ/OIC-SEAREE ký ngày 07/02/2018</v>
          </cell>
        </row>
      </sheetData>
      <sheetData sheetId="1852">
        <row r="1">
          <cell r="A1" t="str">
            <v>GIÁ TRỊ PHỤ LỤC 13 - HĐ 37/2018/HĐ/OIC-SEAREE ký ngày 07/02/2018</v>
          </cell>
        </row>
      </sheetData>
      <sheetData sheetId="1853">
        <row r="1">
          <cell r="A1" t="str">
            <v>GIÁ TRỊ PHỤ LỤC 13 - HĐ 37/2018/HĐ/OIC-SEAREE ký ngày 07/02/2018</v>
          </cell>
        </row>
      </sheetData>
      <sheetData sheetId="1854">
        <row r="1">
          <cell r="A1" t="str">
            <v>GIÁ TRỊ PHỤ LỤC 13 - HĐ 37/2018/HĐ/OIC-SEAREE ký ngày 07/02/2018</v>
          </cell>
        </row>
      </sheetData>
      <sheetData sheetId="1855">
        <row r="1">
          <cell r="A1" t="str">
            <v>GIÁ TRỊ PHỤ LỤC 13 - HĐ 37/2018/HĐ/OIC-SEAREE ký ngày 07/02/2018</v>
          </cell>
        </row>
      </sheetData>
      <sheetData sheetId="1856">
        <row r="1">
          <cell r="A1" t="str">
            <v>GIÁ TRỊ PHỤ LỤC 13 - HĐ 37/2018/HĐ/OIC-SEAREE ký ngày 07/02/2018</v>
          </cell>
        </row>
      </sheetData>
      <sheetData sheetId="1857">
        <row r="1">
          <cell r="A1" t="str">
            <v>GIÁ TRỊ PHỤ LỤC 13 - HĐ 37/2018/HĐ/OIC-SEAREE ký ngày 07/02/2018</v>
          </cell>
        </row>
      </sheetData>
      <sheetData sheetId="1858">
        <row r="1">
          <cell r="A1" t="str">
            <v>GIÁ TRỊ PHỤ LỤC 13 - HĐ 37/2018/HĐ/OIC-SEAREE ký ngày 07/02/2018</v>
          </cell>
        </row>
      </sheetData>
      <sheetData sheetId="1859">
        <row r="1">
          <cell r="A1" t="str">
            <v>GIÁ TRỊ PHỤ LỤC 13 - HĐ 37/2018/HĐ/OIC-SEAREE ký ngày 07/02/2018</v>
          </cell>
        </row>
      </sheetData>
      <sheetData sheetId="1860">
        <row r="1">
          <cell r="A1" t="str">
            <v>GIÁ TRỊ PHỤ LỤC 13 - HĐ 37/2018/HĐ/OIC-SEAREE ký ngày 07/02/2018</v>
          </cell>
        </row>
      </sheetData>
      <sheetData sheetId="1861">
        <row r="1">
          <cell r="A1" t="str">
            <v>GIÁ TRỊ PHỤ LỤC 13 - HĐ 37/2018/HĐ/OIC-SEAREE ký ngày 07/02/2018</v>
          </cell>
        </row>
      </sheetData>
      <sheetData sheetId="1862">
        <row r="1">
          <cell r="A1" t="str">
            <v>GIÁ TRỊ PHỤ LỤC 13 - HĐ 37/2018/HĐ/OIC-SEAREE ký ngày 07/02/2018</v>
          </cell>
        </row>
      </sheetData>
      <sheetData sheetId="1863">
        <row r="1">
          <cell r="A1" t="str">
            <v>GIÁ TRỊ PHỤ LỤC 13 - HĐ 37/2018/HĐ/OIC-SEAREE ký ngày 07/02/2018</v>
          </cell>
        </row>
      </sheetData>
      <sheetData sheetId="1864">
        <row r="1">
          <cell r="A1" t="str">
            <v>GIÁ TRỊ PHỤ LỤC 13 - HĐ 37/2018/HĐ/OIC-SEAREE ký ngày 07/02/2018</v>
          </cell>
        </row>
      </sheetData>
      <sheetData sheetId="1865">
        <row r="1">
          <cell r="A1" t="str">
            <v>GIÁ TRỊ PHỤ LỤC 13 - HĐ 37/2018/HĐ/OIC-SEAREE ký ngày 07/02/2018</v>
          </cell>
        </row>
      </sheetData>
      <sheetData sheetId="1866">
        <row r="1">
          <cell r="A1" t="str">
            <v>GIÁ TRỊ PHỤ LỤC 13 - HĐ 37/2018/HĐ/OIC-SEAREE ký ngày 07/02/2018</v>
          </cell>
        </row>
      </sheetData>
      <sheetData sheetId="1867">
        <row r="1">
          <cell r="A1" t="str">
            <v>GIÁ TRỊ PHỤ LỤC 13 - HĐ 37/2018/HĐ/OIC-SEAREE ký ngày 07/02/2018</v>
          </cell>
        </row>
      </sheetData>
      <sheetData sheetId="1868">
        <row r="1">
          <cell r="A1" t="str">
            <v>GIÁ TRỊ PHỤ LỤC 13 - HĐ 37/2018/HĐ/OIC-SEAREE ký ngày 07/02/2018</v>
          </cell>
        </row>
      </sheetData>
      <sheetData sheetId="1869">
        <row r="1">
          <cell r="A1" t="str">
            <v>GIÁ TRỊ PHỤ LỤC 13 - HĐ 37/2018/HĐ/OIC-SEAREE ký ngày 07/02/2018</v>
          </cell>
        </row>
      </sheetData>
      <sheetData sheetId="1870">
        <row r="1">
          <cell r="A1" t="str">
            <v>GIÁ TRỊ PHỤ LỤC 13 - HĐ 37/2018/HĐ/OIC-SEAREE ký ngày 07/02/2018</v>
          </cell>
        </row>
      </sheetData>
      <sheetData sheetId="1871">
        <row r="1">
          <cell r="A1" t="str">
            <v>GIÁ TRỊ PHỤ LỤC 13 - HĐ 37/2018/HĐ/OIC-SEAREE ký ngày 07/02/2018</v>
          </cell>
        </row>
      </sheetData>
      <sheetData sheetId="1872">
        <row r="1">
          <cell r="A1" t="str">
            <v>GIÁ TRỊ PHỤ LỤC 13 - HĐ 37/2018/HĐ/OIC-SEAREE ký ngày 07/02/2018</v>
          </cell>
        </row>
      </sheetData>
      <sheetData sheetId="1873">
        <row r="1">
          <cell r="A1" t="str">
            <v>GIÁ TRỊ PHỤ LỤC 13 - HĐ 37/2018/HĐ/OIC-SEAREE ký ngày 07/02/2018</v>
          </cell>
        </row>
      </sheetData>
      <sheetData sheetId="1874">
        <row r="1">
          <cell r="A1" t="str">
            <v>GIÁ TRỊ PHỤ LỤC 13 - HĐ 37/2018/HĐ/OIC-SEAREE ký ngày 07/02/2018</v>
          </cell>
        </row>
      </sheetData>
      <sheetData sheetId="1875">
        <row r="1">
          <cell r="A1" t="str">
            <v>GIÁ TRỊ PHỤ LỤC 13 - HĐ 37/2018/HĐ/OIC-SEAREE ký ngày 07/02/2018</v>
          </cell>
        </row>
      </sheetData>
      <sheetData sheetId="1876">
        <row r="1">
          <cell r="A1" t="str">
            <v>GIÁ TRỊ PHỤ LỤC 13 - HĐ 37/2018/HĐ/OIC-SEAREE ký ngày 07/02/2018</v>
          </cell>
        </row>
      </sheetData>
      <sheetData sheetId="1877">
        <row r="1">
          <cell r="A1" t="str">
            <v>GIÁ TRỊ PHỤ LỤC 13 - HĐ 37/2018/HĐ/OIC-SEAREE ký ngày 07/02/2018</v>
          </cell>
        </row>
      </sheetData>
      <sheetData sheetId="1878">
        <row r="1">
          <cell r="A1" t="str">
            <v>GIÁ TRỊ PHỤ LỤC 13 - HĐ 37/2018/HĐ/OIC-SEAREE ký ngày 07/02/2018</v>
          </cell>
        </row>
      </sheetData>
      <sheetData sheetId="1879">
        <row r="1">
          <cell r="A1" t="str">
            <v>GIÁ TRỊ PHỤ LỤC 13 - HĐ 37/2018/HĐ/OIC-SEAREE ký ngày 07/02/2018</v>
          </cell>
        </row>
      </sheetData>
      <sheetData sheetId="1880">
        <row r="1">
          <cell r="A1" t="str">
            <v>GIÁ TRỊ PHỤ LỤC 13 - HĐ 37/2018/HĐ/OIC-SEAREE ký ngày 07/02/2018</v>
          </cell>
        </row>
      </sheetData>
      <sheetData sheetId="1881">
        <row r="1">
          <cell r="A1" t="str">
            <v>GIÁ TRỊ PHỤ LỤC 13 - HĐ 37/2018/HĐ/OIC-SEAREE ký ngày 07/02/2018</v>
          </cell>
        </row>
      </sheetData>
      <sheetData sheetId="1882">
        <row r="1">
          <cell r="A1" t="str">
            <v>GIÁ TRỊ PHỤ LỤC 13 - HĐ 37/2018/HĐ/OIC-SEAREE ký ngày 07/02/2018</v>
          </cell>
        </row>
      </sheetData>
      <sheetData sheetId="1883">
        <row r="1">
          <cell r="A1" t="str">
            <v>GIÁ TRỊ PHỤ LỤC 13 - HĐ 37/2018/HĐ/OIC-SEAREE ký ngày 07/02/2018</v>
          </cell>
        </row>
      </sheetData>
      <sheetData sheetId="1884">
        <row r="1">
          <cell r="A1" t="str">
            <v>GIÁ TRỊ PHỤ LỤC 13 - HĐ 37/2018/HĐ/OIC-SEAREE ký ngày 07/02/2018</v>
          </cell>
        </row>
      </sheetData>
      <sheetData sheetId="1885">
        <row r="1">
          <cell r="A1" t="str">
            <v>GIÁ TRỊ PHỤ LỤC 13 - HĐ 37/2018/HĐ/OIC-SEAREE ký ngày 07/02/2018</v>
          </cell>
        </row>
      </sheetData>
      <sheetData sheetId="1886">
        <row r="1">
          <cell r="A1" t="str">
            <v>GIÁ TRỊ PHỤ LỤC 13 - HĐ 37/2018/HĐ/OIC-SEAREE ký ngày 07/02/2018</v>
          </cell>
        </row>
      </sheetData>
      <sheetData sheetId="1887">
        <row r="1">
          <cell r="A1" t="str">
            <v>GIÁ TRỊ PHỤ LỤC 13 - HĐ 37/2018/HĐ/OIC-SEAREE ký ngày 07/02/2018</v>
          </cell>
        </row>
      </sheetData>
      <sheetData sheetId="1888">
        <row r="1">
          <cell r="A1" t="str">
            <v>GIÁ TRỊ PHỤ LỤC 13 - HĐ 37/2018/HĐ/OIC-SEAREE ký ngày 07/02/2018</v>
          </cell>
        </row>
      </sheetData>
      <sheetData sheetId="1889">
        <row r="1">
          <cell r="A1" t="str">
            <v>GIÁ TRỊ PHỤ LỤC 13 - HĐ 37/2018/HĐ/OIC-SEAREE ký ngày 07/02/2018</v>
          </cell>
        </row>
      </sheetData>
      <sheetData sheetId="1890">
        <row r="1">
          <cell r="A1" t="str">
            <v>GIÁ TRỊ PHỤ LỤC 13 - HĐ 37/2018/HĐ/OIC-SEAREE ký ngày 07/02/2018</v>
          </cell>
        </row>
      </sheetData>
      <sheetData sheetId="1891">
        <row r="1">
          <cell r="A1" t="str">
            <v>GIÁ TRỊ PHỤ LỤC 13 - HĐ 37/2018/HĐ/OIC-SEAREE ký ngày 07/02/2018</v>
          </cell>
        </row>
      </sheetData>
      <sheetData sheetId="1892">
        <row r="1">
          <cell r="A1" t="str">
            <v>GIÁ TRỊ PHỤ LỤC 13 - HĐ 37/2018/HĐ/OIC-SEAREE ký ngày 07/02/2018</v>
          </cell>
        </row>
      </sheetData>
      <sheetData sheetId="1893">
        <row r="1">
          <cell r="A1" t="str">
            <v>GIÁ TRỊ PHỤ LỤC 13 - HĐ 37/2018/HĐ/OIC-SEAREE ký ngày 07/02/2018</v>
          </cell>
        </row>
      </sheetData>
      <sheetData sheetId="1894">
        <row r="1">
          <cell r="A1" t="str">
            <v>GIÁ TRỊ PHỤ LỤC 13 - HĐ 37/2018/HĐ/OIC-SEAREE ký ngày 07/02/2018</v>
          </cell>
        </row>
      </sheetData>
      <sheetData sheetId="1895">
        <row r="1">
          <cell r="A1" t="str">
            <v>GIÁ TRỊ PHỤ LỤC 13 - HĐ 37/2018/HĐ/OIC-SEAREE ký ngày 07/02/2018</v>
          </cell>
        </row>
      </sheetData>
      <sheetData sheetId="1896">
        <row r="1">
          <cell r="A1" t="str">
            <v>GIÁ TRỊ PHỤ LỤC 13 - HĐ 37/2018/HĐ/OIC-SEAREE ký ngày 07/02/2018</v>
          </cell>
        </row>
      </sheetData>
      <sheetData sheetId="1897">
        <row r="1">
          <cell r="A1" t="str">
            <v>GIÁ TRỊ PHỤ LỤC 13 - HĐ 37/2018/HĐ/OIC-SEAREE ký ngày 07/02/2018</v>
          </cell>
        </row>
      </sheetData>
      <sheetData sheetId="1898">
        <row r="1">
          <cell r="A1" t="str">
            <v>GIÁ TRỊ PHỤ LỤC 13 - HĐ 37/2018/HĐ/OIC-SEAREE ký ngày 07/02/2018</v>
          </cell>
        </row>
      </sheetData>
      <sheetData sheetId="1899" refreshError="1"/>
      <sheetData sheetId="1900" refreshError="1"/>
      <sheetData sheetId="1901" refreshError="1"/>
      <sheetData sheetId="1902" refreshError="1"/>
      <sheetData sheetId="1903" refreshError="1"/>
      <sheetData sheetId="1904"/>
      <sheetData sheetId="1905">
        <row r="1">
          <cell r="A1" t="str">
            <v>GIÁ TRỊ PHỤ LỤC 13 - HĐ 37/2018/HĐ/OIC-SEAREE ký ngày 07/02/2018</v>
          </cell>
        </row>
      </sheetData>
      <sheetData sheetId="1906">
        <row r="1">
          <cell r="A1" t="str">
            <v>GIÁ TRỊ PHỤ LỤC 13 - HĐ 37/2018/HĐ/OIC-SEAREE ký ngày 07/02/2018</v>
          </cell>
        </row>
      </sheetData>
      <sheetData sheetId="1907">
        <row r="1">
          <cell r="A1" t="str">
            <v>GIÁ TRỊ PHỤ LỤC 13 - HĐ 37/2018/HĐ/OIC-SEAREE ký ngày 07/02/2018</v>
          </cell>
        </row>
      </sheetData>
      <sheetData sheetId="1908"/>
      <sheetData sheetId="1909"/>
      <sheetData sheetId="1910"/>
      <sheetData sheetId="1911"/>
      <sheetData sheetId="1912"/>
      <sheetData sheetId="1913">
        <row r="1">
          <cell r="A1" t="str">
            <v>GIÁ TRỊ PHỤ LỤC 13 - HĐ 37/2018/HĐ/OIC-SEAREE ký ngày 07/02/2018</v>
          </cell>
        </row>
      </sheetData>
      <sheetData sheetId="1914"/>
      <sheetData sheetId="1915">
        <row r="1">
          <cell r="A1" t="str">
            <v>GIÁ TRỊ PHỤ LỤC 13 - HĐ 37/2018/HĐ/OIC-SEAREE ký ngày 07/02/2018</v>
          </cell>
        </row>
      </sheetData>
      <sheetData sheetId="1916">
        <row r="1">
          <cell r="A1" t="str">
            <v>GIÁ TRỊ PHỤ LỤC 13 - HĐ 37/2018/HĐ/OIC-SEAREE ký ngày 07/02/2018</v>
          </cell>
        </row>
      </sheetData>
      <sheetData sheetId="1917">
        <row r="1">
          <cell r="A1" t="str">
            <v>GIÁ TRỊ PHỤ LỤC 13 - HĐ 37/2018/HĐ/OIC-SEAREE ký ngày 07/02/2018</v>
          </cell>
        </row>
      </sheetData>
      <sheetData sheetId="1918">
        <row r="1">
          <cell r="A1" t="str">
            <v>GIÁ TRỊ PHỤ LỤC 13 - HĐ 37/2018/HĐ/OIC-SEAREE ký ngày 07/02/2018</v>
          </cell>
        </row>
      </sheetData>
      <sheetData sheetId="1919">
        <row r="1">
          <cell r="A1" t="str">
            <v>GIÁ TRỊ PHỤ LỤC 13 - HĐ 37/2018/HĐ/OIC-SEAREE ký ngày 07/02/2018</v>
          </cell>
        </row>
      </sheetData>
      <sheetData sheetId="1920">
        <row r="1">
          <cell r="A1" t="str">
            <v>GIÁ TRỊ PHỤ LỤC 13 - HĐ 37/2018/HĐ/OIC-SEAREE ký ngày 07/02/2018</v>
          </cell>
        </row>
      </sheetData>
      <sheetData sheetId="1921">
        <row r="1">
          <cell r="A1" t="str">
            <v>GIÁ TRỊ PHỤ LỤC 13 - HĐ 37/2018/HĐ/OIC-SEAREE ký ngày 07/02/2018</v>
          </cell>
        </row>
      </sheetData>
      <sheetData sheetId="1922">
        <row r="1">
          <cell r="A1" t="str">
            <v>GIÁ TRỊ PHỤ LỤC 13 - HĐ 37/2018/HĐ/OIC-SEAREE ký ngày 07/02/2018</v>
          </cell>
        </row>
      </sheetData>
      <sheetData sheetId="1923">
        <row r="1">
          <cell r="A1" t="str">
            <v>GIÁ TRỊ PHỤ LỤC 13 - HĐ 37/2018/HĐ/OIC-SEAREE ký ngày 07/02/2018</v>
          </cell>
        </row>
      </sheetData>
      <sheetData sheetId="1924">
        <row r="1">
          <cell r="A1" t="str">
            <v>GIÁ TRỊ PHỤ LỤC 13 - HĐ 37/2018/HĐ/OIC-SEAREE ký ngày 07/02/2018</v>
          </cell>
        </row>
      </sheetData>
      <sheetData sheetId="1925">
        <row r="1">
          <cell r="A1" t="str">
            <v>GIÁ TRỊ PHỤ LỤC 13 - HĐ 37/2018/HĐ/OIC-SEAREE ký ngày 07/02/2018</v>
          </cell>
        </row>
      </sheetData>
      <sheetData sheetId="1926"/>
      <sheetData sheetId="1927">
        <row r="1">
          <cell r="A1" t="str">
            <v>GIÁ TRỊ PHỤ LỤC 13 - HĐ 37/2018/HĐ/OIC-SEAREE ký ngày 07/02/2018</v>
          </cell>
        </row>
      </sheetData>
      <sheetData sheetId="1928">
        <row r="1">
          <cell r="A1" t="str">
            <v>GIÁ TRỊ PHỤ LỤC 13 - HĐ 37/2018/HĐ/OIC-SEAREE ký ngày 07/02/2018</v>
          </cell>
        </row>
      </sheetData>
      <sheetData sheetId="1929">
        <row r="1">
          <cell r="A1" t="str">
            <v>GIÁ TRỊ PHỤ LỤC 13 - HĐ 37/2018/HĐ/OIC-SEAREE ký ngày 07/02/2018</v>
          </cell>
        </row>
      </sheetData>
      <sheetData sheetId="1930">
        <row r="1">
          <cell r="A1" t="str">
            <v>GIÁ TRỊ PHỤ LỤC 13 - HĐ 37/2018/HĐ/OIC-SEAREE ký ngày 07/02/2018</v>
          </cell>
        </row>
      </sheetData>
      <sheetData sheetId="1931">
        <row r="1">
          <cell r="A1" t="str">
            <v>GIÁ TRỊ PHỤ LỤC 13 - HĐ 37/2018/HĐ/OIC-SEAREE ký ngày 07/02/2018</v>
          </cell>
        </row>
      </sheetData>
      <sheetData sheetId="1932">
        <row r="1">
          <cell r="A1" t="str">
            <v>GIÁ TRỊ PHỤ LỤC 13 - HĐ 37/2018/HĐ/OIC-SEAREE ký ngày 07/02/2018</v>
          </cell>
        </row>
      </sheetData>
      <sheetData sheetId="1933">
        <row r="1">
          <cell r="A1" t="str">
            <v>GIÁ TRỊ PHỤ LỤC 13 - HĐ 37/2018/HĐ/OIC-SEAREE ký ngày 07/02/2018</v>
          </cell>
        </row>
      </sheetData>
      <sheetData sheetId="1934">
        <row r="1">
          <cell r="A1" t="str">
            <v>GIÁ TRỊ PHỤ LỤC 13 - HĐ 37/2018/HĐ/OIC-SEAREE ký ngày 07/02/2018</v>
          </cell>
        </row>
      </sheetData>
      <sheetData sheetId="1935">
        <row r="1">
          <cell r="A1" t="str">
            <v>GIÁ TRỊ PHỤ LỤC 13 - HĐ 37/2018/HĐ/OIC-SEAREE ký ngày 07/02/2018</v>
          </cell>
        </row>
      </sheetData>
      <sheetData sheetId="1936">
        <row r="1">
          <cell r="A1" t="str">
            <v>GIÁ TRỊ PHỤ LỤC 13 - HĐ 37/2018/HĐ/OIC-SEAREE ký ngày 07/02/2018</v>
          </cell>
        </row>
      </sheetData>
      <sheetData sheetId="1937">
        <row r="1">
          <cell r="A1" t="str">
            <v>GIÁ TRỊ PHỤ LỤC 13 - HĐ 37/2018/HĐ/OIC-SEAREE ký ngày 07/02/2018</v>
          </cell>
        </row>
      </sheetData>
      <sheetData sheetId="1938">
        <row r="1">
          <cell r="A1" t="str">
            <v>GIÁ TRỊ PHỤ LỤC 13 - HĐ 37/2018/HĐ/OIC-SEAREE ký ngày 07/02/2018</v>
          </cell>
        </row>
      </sheetData>
      <sheetData sheetId="1939">
        <row r="1">
          <cell r="A1" t="str">
            <v>GIÁ TRỊ PHỤ LỤC 13 - HĐ 37/2018/HĐ/OIC-SEAREE ký ngày 07/02/2018</v>
          </cell>
        </row>
      </sheetData>
      <sheetData sheetId="1940">
        <row r="1">
          <cell r="A1" t="str">
            <v>GIÁ TRỊ PHỤ LỤC 13 - HĐ 37/2018/HĐ/OIC-SEAREE ký ngày 07/02/2018</v>
          </cell>
        </row>
      </sheetData>
      <sheetData sheetId="1941"/>
      <sheetData sheetId="1942">
        <row r="1">
          <cell r="A1" t="str">
            <v>GIÁ TRỊ PHỤ LỤC 13 - HĐ 37/2018/HĐ/OIC-SEAREE ký ngày 07/02/2018</v>
          </cell>
        </row>
      </sheetData>
      <sheetData sheetId="1943"/>
      <sheetData sheetId="1944"/>
      <sheetData sheetId="1945">
        <row r="1">
          <cell r="A1" t="str">
            <v>GIÁ TRỊ PHỤ LỤC 13 - HĐ 37/2018/HĐ/OIC-SEAREE ký ngày 07/02/2018</v>
          </cell>
        </row>
      </sheetData>
      <sheetData sheetId="1946">
        <row r="1">
          <cell r="A1" t="str">
            <v>GIÁ TRỊ PHỤ LỤC 13 - HĐ 37/2018/HĐ/OIC-SEAREE ký ngày 07/02/2018</v>
          </cell>
        </row>
      </sheetData>
      <sheetData sheetId="1947" refreshError="1"/>
      <sheetData sheetId="1948" refreshError="1"/>
      <sheetData sheetId="1949" refreshError="1"/>
      <sheetData sheetId="1950" refreshError="1"/>
      <sheetData sheetId="1951" refreshError="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row r="1">
          <cell r="A1" t="str">
            <v>GIÁ TRỊ PHỤ LỤC 13 - HĐ 37/2018/HĐ/OIC-SEAREE ký ngày 07/02/2018</v>
          </cell>
        </row>
      </sheetData>
      <sheetData sheetId="1966">
        <row r="1">
          <cell r="A1" t="str">
            <v>GIÁ TRỊ PHỤ LỤC 13 - HĐ 37/2018/HĐ/OIC-SEAREE ký ngày 07/02/2018</v>
          </cell>
        </row>
      </sheetData>
      <sheetData sheetId="1967">
        <row r="1">
          <cell r="A1" t="str">
            <v>GIÁ TRỊ PHỤ LỤC 13 - HĐ 37/2018/HĐ/OIC-SEAREE ký ngày 07/02/2018</v>
          </cell>
        </row>
      </sheetData>
      <sheetData sheetId="1968" refreshError="1"/>
      <sheetData sheetId="1969">
        <row r="1">
          <cell r="A1" t="str">
            <v>GIÁ TRỊ PHỤ LỤC 13 - HĐ 37/2018/HĐ/OIC-SEAREE ký ngày 07/02/2018</v>
          </cell>
        </row>
      </sheetData>
      <sheetData sheetId="1970"/>
      <sheetData sheetId="1971">
        <row r="1">
          <cell r="A1" t="str">
            <v>GIÁ TRỊ PHỤ LỤC 13 - HĐ 37/2018/HĐ/OIC-SEAREE ký ngày 07/02/2018</v>
          </cell>
        </row>
      </sheetData>
      <sheetData sheetId="1972">
        <row r="1">
          <cell r="A1" t="str">
            <v>GIÁ TRỊ PHỤ LỤC 13 - HĐ 37/2018/HĐ/OIC-SEAREE ký ngày 07/02/2018</v>
          </cell>
        </row>
      </sheetData>
      <sheetData sheetId="1973">
        <row r="1">
          <cell r="A1" t="str">
            <v>GIÁ TRỊ PHỤ LỤC 13 - HĐ 37/2018/HĐ/OIC-SEAREE ký ngày 07/02/2018</v>
          </cell>
        </row>
      </sheetData>
      <sheetData sheetId="1974">
        <row r="1">
          <cell r="A1" t="str">
            <v>GIÁ TRỊ PHỤ LỤC 13 - HĐ 37/2018/HĐ/OIC-SEAREE ký ngày 07/02/2018</v>
          </cell>
        </row>
      </sheetData>
      <sheetData sheetId="1975" refreshError="1"/>
      <sheetData sheetId="1976">
        <row r="1">
          <cell r="A1" t="str">
            <v>GIÁ TRỊ PHỤ LỤC 13 - HĐ 37/2018/HĐ/OIC-SEAREE ký ngày 07/02/2018</v>
          </cell>
        </row>
      </sheetData>
      <sheetData sheetId="1977"/>
      <sheetData sheetId="1978"/>
      <sheetData sheetId="1979"/>
      <sheetData sheetId="1980"/>
      <sheetData sheetId="1981"/>
      <sheetData sheetId="1982"/>
      <sheetData sheetId="1983"/>
      <sheetData sheetId="1984"/>
      <sheetData sheetId="1985"/>
      <sheetData sheetId="1986">
        <row r="1">
          <cell r="A1" t="str">
            <v>GIÁ TRỊ PHỤ LỤC 13 - HĐ 37/2018/HĐ/OIC-SEAREE ký ngày 07/02/2018</v>
          </cell>
        </row>
      </sheetData>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row r="1">
          <cell r="A1" t="str">
            <v>GIÁ TRỊ PHỤ LỤC 13 - HĐ 37/2018/HĐ/OIC-SEAREE ký ngày 07/02/2018</v>
          </cell>
        </row>
      </sheetData>
      <sheetData sheetId="2006">
        <row r="1">
          <cell r="A1" t="str">
            <v>GIÁ TRỊ PHỤ LỤC 13 - HĐ 37/2018/HĐ/OIC-SEAREE ký ngày 07/02/2018</v>
          </cell>
        </row>
      </sheetData>
      <sheetData sheetId="2007">
        <row r="1">
          <cell r="A1" t="str">
            <v>GIÁ TRỊ PHỤ LỤC 13 - HĐ 37/2018/HĐ/OIC-SEAREE ký ngày 07/02/2018</v>
          </cell>
        </row>
      </sheetData>
      <sheetData sheetId="2008">
        <row r="1">
          <cell r="A1" t="str">
            <v>GIÁ TRỊ PHỤ LỤC 13 - HĐ 37/2018/HĐ/OIC-SEAREE ký ngày 07/02/2018</v>
          </cell>
        </row>
      </sheetData>
      <sheetData sheetId="2009">
        <row r="1">
          <cell r="A1" t="str">
            <v>GIÁ TRỊ PHỤ LỤC 13 - HĐ 37/2018/HĐ/OIC-SEAREE ký ngày 07/02/2018</v>
          </cell>
        </row>
      </sheetData>
      <sheetData sheetId="2010"/>
      <sheetData sheetId="2011">
        <row r="1">
          <cell r="A1" t="str">
            <v>GIÁ TRỊ PHỤ LỤC 13 - HĐ 37/2018/HĐ/OIC-SEAREE ký ngày 07/02/2018</v>
          </cell>
        </row>
      </sheetData>
      <sheetData sheetId="2012">
        <row r="1">
          <cell r="A1" t="str">
            <v>GIÁ TRỊ PHỤ LỤC 13 - HĐ 37/2018/HĐ/OIC-SEAREE ký ngày 07/02/2018</v>
          </cell>
        </row>
      </sheetData>
      <sheetData sheetId="2013">
        <row r="1">
          <cell r="A1" t="str">
            <v>GIÁ TRỊ PHỤ LỤC 13 - HĐ 37/2018/HĐ/OIC-SEAREE ký ngày 07/02/2018</v>
          </cell>
        </row>
      </sheetData>
      <sheetData sheetId="2014">
        <row r="1">
          <cell r="A1" t="str">
            <v>GIÁ TRỊ PHỤ LỤC 13 - HĐ 37/2018/HĐ/OIC-SEAREE ký ngày 07/02/2018</v>
          </cell>
        </row>
      </sheetData>
      <sheetData sheetId="2015">
        <row r="1">
          <cell r="A1" t="str">
            <v>GIÁ TRỊ PHỤ LỤC 13 - HĐ 37/2018/HĐ/OIC-SEAREE ký ngày 07/02/2018</v>
          </cell>
        </row>
      </sheetData>
      <sheetData sheetId="2016">
        <row r="1">
          <cell r="A1" t="str">
            <v>GIÁ TRỊ PHỤ LỤC 13 - HĐ 37/2018/HĐ/OIC-SEAREE ký ngày 07/02/2018</v>
          </cell>
        </row>
      </sheetData>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refreshError="1"/>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refreshError="1"/>
      <sheetData sheetId="2104" refreshError="1"/>
      <sheetData sheetId="2105" refreshError="1"/>
      <sheetData sheetId="2106"/>
      <sheetData sheetId="2107"/>
      <sheetData sheetId="2108"/>
      <sheetData sheetId="2109"/>
      <sheetData sheetId="2110" refreshError="1"/>
      <sheetData sheetId="2111"/>
      <sheetData sheetId="2112"/>
      <sheetData sheetId="2113"/>
      <sheetData sheetId="2114"/>
      <sheetData sheetId="2115"/>
      <sheetData sheetId="2116"/>
      <sheetData sheetId="2117">
        <row r="1">
          <cell r="A1" t="str">
            <v>GIÁ TRỊ PHỤ LỤC 13 - HĐ 37/2018/HĐ/OIC-SEAREE ký ngày 07/02/2018</v>
          </cell>
        </row>
      </sheetData>
      <sheetData sheetId="2118"/>
      <sheetData sheetId="2119">
        <row r="1">
          <cell r="A1" t="str">
            <v>GIÁ TRỊ PHỤ LỤC 13 - HĐ 37/2018/HĐ/OIC-SEAREE ký ngày 07/02/2018</v>
          </cell>
        </row>
      </sheetData>
      <sheetData sheetId="2120" refreshError="1"/>
      <sheetData sheetId="2121" refreshError="1"/>
      <sheetData sheetId="2122">
        <row r="1">
          <cell r="A1" t="str">
            <v>GIÁ TRỊ PHỤ LỤC 13 - HĐ 37/2018/HĐ/OIC-SEAREE ký ngày 07/02/2018</v>
          </cell>
        </row>
      </sheetData>
      <sheetData sheetId="2123">
        <row r="1">
          <cell r="A1" t="str">
            <v>GIÁ TRỊ PHỤ LỤC 13 - HĐ 37/2018/HĐ/OIC-SEAREE ký ngày 07/02/2018</v>
          </cell>
        </row>
      </sheetData>
      <sheetData sheetId="2124">
        <row r="1">
          <cell r="A1" t="str">
            <v>GIÁ TRỊ PHỤ LỤC 13 - HĐ 37/2018/HĐ/OIC-SEAREE ký ngày 07/02/2018</v>
          </cell>
        </row>
      </sheetData>
      <sheetData sheetId="2125">
        <row r="1">
          <cell r="A1" t="str">
            <v>GIÁ TRỊ PHỤ LỤC 13 - HĐ 37/2018/HĐ/OIC-SEAREE ký ngày 07/02/2018</v>
          </cell>
        </row>
      </sheetData>
      <sheetData sheetId="2126">
        <row r="1">
          <cell r="A1" t="str">
            <v>GIÁ TRỊ PHỤ LỤC 13 - HĐ 37/2018/HĐ/OIC-SEAREE ký ngày 07/02/2018</v>
          </cell>
        </row>
      </sheetData>
      <sheetData sheetId="2127">
        <row r="1">
          <cell r="A1" t="str">
            <v>GIÁ TRỊ PHỤ LỤC 13 - HĐ 37/2018/HĐ/OIC-SEAREE ký ngày 07/02/2018</v>
          </cell>
        </row>
      </sheetData>
      <sheetData sheetId="2128" refreshError="1"/>
      <sheetData sheetId="2129" refreshError="1"/>
      <sheetData sheetId="2130"/>
      <sheetData sheetId="2131"/>
      <sheetData sheetId="2132"/>
      <sheetData sheetId="2133"/>
      <sheetData sheetId="2134"/>
      <sheetData sheetId="2135"/>
      <sheetData sheetId="2136"/>
      <sheetData sheetId="2137"/>
      <sheetData sheetId="2138"/>
      <sheetData sheetId="2139"/>
      <sheetData sheetId="2140"/>
      <sheetData sheetId="2141">
        <row r="1">
          <cell r="A1" t="str">
            <v>GIÁ TRỊ PHỤ LỤC 13 - HĐ 37/2018/HĐ/OIC-SEAREE ký ngày 07/02/2018</v>
          </cell>
        </row>
      </sheetData>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refreshError="1"/>
      <sheetData sheetId="2156" refreshError="1"/>
      <sheetData sheetId="2157" refreshError="1"/>
      <sheetData sheetId="2158"/>
      <sheetData sheetId="2159" refreshError="1"/>
      <sheetData sheetId="2160" refreshError="1"/>
      <sheetData sheetId="2161"/>
      <sheetData sheetId="2162"/>
      <sheetData sheetId="2163"/>
      <sheetData sheetId="2164"/>
      <sheetData sheetId="2165">
        <row r="1">
          <cell r="A1" t="str">
            <v>GIÁ TRỊ PHỤ LỤC 13 - HĐ 37/2018/HĐ/OIC-SEAREE ký ngày 07/02/2018</v>
          </cell>
        </row>
      </sheetData>
      <sheetData sheetId="2166"/>
      <sheetData sheetId="2167"/>
      <sheetData sheetId="2168"/>
      <sheetData sheetId="2169"/>
      <sheetData sheetId="2170"/>
      <sheetData sheetId="2171"/>
      <sheetData sheetId="2172" refreshError="1"/>
      <sheetData sheetId="2173" refreshError="1"/>
      <sheetData sheetId="2174" refreshError="1"/>
      <sheetData sheetId="2175"/>
      <sheetData sheetId="2176"/>
      <sheetData sheetId="2177"/>
      <sheetData sheetId="2178"/>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sheetData sheetId="2192"/>
      <sheetData sheetId="2193"/>
      <sheetData sheetId="2194"/>
      <sheetData sheetId="2195"/>
      <sheetData sheetId="2196"/>
      <sheetData sheetId="2197"/>
      <sheetData sheetId="2198" refreshError="1"/>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sheetData sheetId="2272"/>
      <sheetData sheetId="2273" refreshError="1"/>
      <sheetData sheetId="2274" refreshError="1"/>
      <sheetData sheetId="2275" refreshError="1"/>
      <sheetData sheetId="2276" refreshError="1"/>
      <sheetData sheetId="2277" refreshError="1"/>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refreshError="1"/>
      <sheetData sheetId="2299"/>
      <sheetData sheetId="2300"/>
      <sheetData sheetId="2301"/>
      <sheetData sheetId="2302"/>
      <sheetData sheetId="2303"/>
      <sheetData sheetId="2304"/>
      <sheetData sheetId="2305"/>
      <sheetData sheetId="2306"/>
      <sheetData sheetId="2307"/>
      <sheetData sheetId="2308" refreshError="1"/>
      <sheetData sheetId="2309"/>
      <sheetData sheetId="2310" refreshError="1"/>
      <sheetData sheetId="2311" refreshError="1"/>
      <sheetData sheetId="2312" refreshError="1"/>
      <sheetData sheetId="2313" refreshError="1"/>
      <sheetData sheetId="2314" refreshError="1"/>
      <sheetData sheetId="2315"/>
      <sheetData sheetId="2316" refreshError="1"/>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refreshError="1"/>
      <sheetData sheetId="2346"/>
      <sheetData sheetId="2347"/>
      <sheetData sheetId="2348"/>
      <sheetData sheetId="2349" refreshError="1"/>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refreshError="1"/>
      <sheetData sheetId="2367" refreshError="1"/>
      <sheetData sheetId="2368"/>
      <sheetData sheetId="2369"/>
      <sheetData sheetId="2370"/>
      <sheetData sheetId="2371"/>
      <sheetData sheetId="2372"/>
      <sheetData sheetId="2373"/>
      <sheetData sheetId="2374"/>
      <sheetData sheetId="2375"/>
      <sheetData sheetId="2376"/>
      <sheetData sheetId="2377"/>
      <sheetData sheetId="2378"/>
      <sheetData sheetId="2379" refreshError="1"/>
      <sheetData sheetId="2380" refreshError="1"/>
      <sheetData sheetId="238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sheetData sheetId="2414"/>
      <sheetData sheetId="2415"/>
      <sheetData sheetId="2416"/>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sheetData sheetId="2432"/>
      <sheetData sheetId="2433"/>
      <sheetData sheetId="2434"/>
      <sheetData sheetId="2435"/>
      <sheetData sheetId="2436"/>
      <sheetData sheetId="2437"/>
      <sheetData sheetId="2438"/>
      <sheetData sheetId="2439" refreshError="1"/>
      <sheetData sheetId="2440" refreshError="1"/>
      <sheetData sheetId="2441"/>
      <sheetData sheetId="2442"/>
      <sheetData sheetId="2443"/>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sheetData sheetId="2506"/>
      <sheetData sheetId="2507"/>
      <sheetData sheetId="2508"/>
      <sheetData sheetId="2509"/>
      <sheetData sheetId="2510"/>
      <sheetData sheetId="2511"/>
      <sheetData sheetId="2512"/>
      <sheetData sheetId="2513"/>
      <sheetData sheetId="2514"/>
      <sheetData sheetId="2515"/>
      <sheetData sheetId="2516" refreshError="1"/>
      <sheetData sheetId="2517" refreshError="1"/>
      <sheetData sheetId="2518"/>
      <sheetData sheetId="2519"/>
      <sheetData sheetId="2520"/>
      <sheetData sheetId="2521"/>
      <sheetData sheetId="2522" refreshError="1"/>
      <sheetData sheetId="2523" refreshError="1"/>
      <sheetData sheetId="2524" refreshError="1"/>
      <sheetData sheetId="2525" refreshError="1"/>
      <sheetData sheetId="2526" refreshError="1"/>
      <sheetData sheetId="2527" refreshError="1"/>
      <sheetData sheetId="2528"/>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sheetData sheetId="2541"/>
      <sheetData sheetId="2542"/>
      <sheetData sheetId="2543"/>
      <sheetData sheetId="2544"/>
      <sheetData sheetId="2545"/>
      <sheetData sheetId="2546"/>
      <sheetData sheetId="2547"/>
      <sheetData sheetId="2548"/>
      <sheetData sheetId="2549"/>
      <sheetData sheetId="2550" refreshError="1"/>
      <sheetData sheetId="2551"/>
      <sheetData sheetId="2552"/>
      <sheetData sheetId="2553"/>
      <sheetData sheetId="2554"/>
      <sheetData sheetId="2555"/>
      <sheetData sheetId="2556"/>
      <sheetData sheetId="2557"/>
      <sheetData sheetId="2558"/>
      <sheetData sheetId="2559"/>
      <sheetData sheetId="2560"/>
      <sheetData sheetId="2561" refreshError="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row r="1">
          <cell r="A1" t="str">
            <v>GIÁ TRỊ PHỤ LỤC 13 - HĐ 37/2018/HĐ/OIC-SEAREE ký ngày 07/02/2018</v>
          </cell>
        </row>
      </sheetData>
      <sheetData sheetId="2588"/>
      <sheetData sheetId="2589"/>
      <sheetData sheetId="2590"/>
      <sheetData sheetId="2591">
        <row r="1">
          <cell r="A1" t="str">
            <v>GIÁ TRỊ PHỤ LỤC 13 - HĐ 37/2018/HĐ/OIC-SEAREE ký ngày 07/02/2018</v>
          </cell>
        </row>
      </sheetData>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row r="1">
          <cell r="A1" t="str">
            <v>GIÁ TRỊ PHỤ LỤC 13 - HĐ 37/2018/HĐ/OIC-SEAREE ký ngày 07/02/2018</v>
          </cell>
        </row>
      </sheetData>
      <sheetData sheetId="2607"/>
      <sheetData sheetId="2608"/>
      <sheetData sheetId="2609"/>
      <sheetData sheetId="2610"/>
      <sheetData sheetId="2611"/>
      <sheetData sheetId="2612">
        <row r="1">
          <cell r="A1" t="str">
            <v>GIÁ TRỊ PHỤ LỤC 13 - HĐ 37/2018/HĐ/OIC-SEAREE ký ngày 07/02/2018</v>
          </cell>
        </row>
      </sheetData>
      <sheetData sheetId="2613"/>
      <sheetData sheetId="2614">
        <row r="1">
          <cell r="A1" t="str">
            <v>GIÁ TRỊ PHỤ LỤC 13 - HĐ 37/2018/HĐ/OIC-SEAREE ký ngày 07/02/2018</v>
          </cell>
        </row>
      </sheetData>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row r="1">
          <cell r="A1" t="str">
            <v>GIÁ TRỊ PHỤ LỤC 13 - HĐ 37/2018/HĐ/OIC-SEAREE ký ngày 07/02/2018</v>
          </cell>
        </row>
      </sheetData>
      <sheetData sheetId="2629"/>
      <sheetData sheetId="2630"/>
      <sheetData sheetId="2631">
        <row r="1">
          <cell r="A1" t="str">
            <v>GIÁ TRỊ PHỤ LỤC 13 - HĐ 37/2018/HĐ/OIC-SEAREE ký ngày 07/02/2018</v>
          </cell>
        </row>
      </sheetData>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row r="1">
          <cell r="A1" t="str">
            <v>GIÁ TRỊ PHỤ LỤC 13 - HĐ 37/2018/HĐ/OIC-SEAREE ký ngày 07/02/2018</v>
          </cell>
        </row>
      </sheetData>
      <sheetData sheetId="2668"/>
      <sheetData sheetId="2669">
        <row r="1">
          <cell r="A1" t="str">
            <v>GIÁ TRỊ PHỤ LỤC 13 - HĐ 37/2018/HĐ/OIC-SEAREE ký ngày 07/02/2018</v>
          </cell>
        </row>
      </sheetData>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row r="1">
          <cell r="A1" t="str">
            <v>GIÁ TRỊ PHỤ LỤC 13 - HĐ 37/2018/HĐ/OIC-SEAREE ký ngày 07/02/2018</v>
          </cell>
        </row>
      </sheetData>
      <sheetData sheetId="2708"/>
      <sheetData sheetId="2709">
        <row r="1">
          <cell r="A1" t="str">
            <v>GIÁ TRỊ PHỤ LỤC 13 - HĐ 37/2018/HĐ/OIC-SEAREE ký ngày 07/02/2018</v>
          </cell>
        </row>
      </sheetData>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sheetData sheetId="3732"/>
      <sheetData sheetId="3733" refreshError="1"/>
      <sheetData sheetId="3734" refreshError="1"/>
      <sheetData sheetId="3735"/>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sheetData sheetId="3750"/>
      <sheetData sheetId="3751"/>
      <sheetData sheetId="3752"/>
      <sheetData sheetId="3753"/>
      <sheetData sheetId="3754"/>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sheetData sheetId="3796"/>
      <sheetData sheetId="3797">
        <row r="1">
          <cell r="A1" t="str">
            <v>GIÁ TRỊ PHỤ LỤC 13 - HĐ 37/2018/HĐ/OIC-SEAREE ký ngày 07/02/2018</v>
          </cell>
        </row>
      </sheetData>
      <sheetData sheetId="3798">
        <row r="1">
          <cell r="A1" t="str">
            <v>GIÁ TRỊ PHỤ LỤC 13 - HĐ 37/2018/HĐ/OIC-SEAREE ký ngày 07/02/2018</v>
          </cell>
        </row>
      </sheetData>
      <sheetData sheetId="3799">
        <row r="1">
          <cell r="A1" t="str">
            <v>GIÁ TRỊ PHỤ LỤC 13 - HĐ 37/2018/HĐ/OIC-SEAREE ký ngày 07/02/2018</v>
          </cell>
        </row>
      </sheetData>
      <sheetData sheetId="3800" refreshError="1"/>
      <sheetData sheetId="3801">
        <row r="1">
          <cell r="A1" t="str">
            <v>GIÁ TRỊ PHỤ LỤC 13 - HĐ 37/2018/HĐ/OIC-SEAREE ký ngày 07/02/2018</v>
          </cell>
        </row>
      </sheetData>
      <sheetData sheetId="3802">
        <row r="1">
          <cell r="A1" t="str">
            <v>GIÁ TRỊ PHỤ LỤC 13 - HĐ 37/2018/HĐ/OIC-SEAREE ký ngày 07/02/2018</v>
          </cell>
        </row>
      </sheetData>
      <sheetData sheetId="3803">
        <row r="1">
          <cell r="A1" t="str">
            <v>GIÁ TRỊ PHỤ LỤC 13 - HĐ 37/2018/HĐ/OIC-SEAREE ký ngày 07/02/2018</v>
          </cell>
        </row>
      </sheetData>
      <sheetData sheetId="3804">
        <row r="1">
          <cell r="A1" t="str">
            <v>GIÁ TRỊ PHỤ LỤC 13 - HĐ 37/2018/HĐ/OIC-SEAREE ký ngày 07/02/2018</v>
          </cell>
        </row>
      </sheetData>
      <sheetData sheetId="3805"/>
      <sheetData sheetId="3806"/>
      <sheetData sheetId="3807"/>
      <sheetData sheetId="3808">
        <row r="1">
          <cell r="A1" t="str">
            <v>GIÁ TRỊ PHỤ LỤC 13 - HĐ 37/2018/HĐ/OIC-SEAREE ký ngày 07/02/2018</v>
          </cell>
        </row>
      </sheetData>
      <sheetData sheetId="3809" refreshError="1"/>
      <sheetData sheetId="3810">
        <row r="1">
          <cell r="A1" t="str">
            <v>GIÁ TRỊ PHỤ LỤC 13 - HĐ 37/2018/HĐ/OIC-SEAREE ký ngày 07/02/2018</v>
          </cell>
        </row>
      </sheetData>
      <sheetData sheetId="3811">
        <row r="1">
          <cell r="A1" t="str">
            <v>GIÁ TRỊ PHỤ LỤC 13 - HĐ 37/2018/HĐ/OIC-SEAREE ký ngày 07/02/2018</v>
          </cell>
        </row>
      </sheetData>
      <sheetData sheetId="3812"/>
      <sheetData sheetId="3813">
        <row r="1">
          <cell r="A1" t="str">
            <v>GIÁ TRỊ PHỤ LỤC 13 - HĐ 37/2018/HĐ/OIC-SEAREE ký ngày 07/02/2018</v>
          </cell>
        </row>
      </sheetData>
      <sheetData sheetId="3814">
        <row r="1">
          <cell r="A1" t="str">
            <v>GIÁ TRỊ PHỤ LỤC 13 - HĐ 37/2018/HĐ/OIC-SEAREE ký ngày 07/02/2018</v>
          </cell>
        </row>
      </sheetData>
      <sheetData sheetId="3815" refreshError="1"/>
      <sheetData sheetId="3816"/>
      <sheetData sheetId="3817">
        <row r="1">
          <cell r="A1" t="str">
            <v>Linksshape LTD</v>
          </cell>
        </row>
      </sheetData>
      <sheetData sheetId="3818"/>
      <sheetData sheetId="3819">
        <row r="1">
          <cell r="A1" t="str">
            <v>GIÁ TRỊ PHỤ LỤC 13 - HĐ 37/2018/HĐ/OIC-SEAREE ký ngày 07/02/2018</v>
          </cell>
        </row>
      </sheetData>
      <sheetData sheetId="3820"/>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sheetData sheetId="3830"/>
      <sheetData sheetId="3831"/>
      <sheetData sheetId="3832"/>
      <sheetData sheetId="3833"/>
      <sheetData sheetId="3834"/>
      <sheetData sheetId="3835">
        <row r="1">
          <cell r="A1" t="str">
            <v>GIÁ TRỊ PHỤ LỤC 13 - HĐ 37/2018/HĐ/OIC-SEAREE ký ngày 07/02/2018</v>
          </cell>
        </row>
      </sheetData>
      <sheetData sheetId="3836">
        <row r="1">
          <cell r="A1" t="str">
            <v>GIÁ TRỊ PHỤ LỤC 13 - HĐ 37/2018/HĐ/OIC-SEAREE ký ngày 07/02/2018</v>
          </cell>
        </row>
      </sheetData>
      <sheetData sheetId="3837">
        <row r="1">
          <cell r="A1" t="str">
            <v>GIÁ TRỊ PHỤ LỤC 13 - HĐ 37/2018/HĐ/OIC-SEAREE ký ngày 07/02/2018</v>
          </cell>
        </row>
      </sheetData>
      <sheetData sheetId="3838">
        <row r="1">
          <cell r="A1" t="str">
            <v>GIÁ TRỊ PHỤ LỤC 13 - HĐ 37/2018/HĐ/OIC-SEAREE ký ngày 07/02/2018</v>
          </cell>
        </row>
      </sheetData>
      <sheetData sheetId="3839">
        <row r="1">
          <cell r="A1" t="str">
            <v>GIÁ TRỊ PHỤ LỤC 13 - HĐ 37/2018/HĐ/OIC-SEAREE ký ngày 07/02/2018</v>
          </cell>
        </row>
      </sheetData>
      <sheetData sheetId="3840">
        <row r="1">
          <cell r="A1" t="str">
            <v>GIÁ TRỊ PHỤ LỤC 13 - HĐ 37/2018/HĐ/OIC-SEAREE ký ngày 07/02/2018</v>
          </cell>
        </row>
      </sheetData>
      <sheetData sheetId="3841">
        <row r="1">
          <cell r="A1" t="str">
            <v>GIÁ TRỊ PHỤ LỤC 13 - HĐ 37/2018/HĐ/OIC-SEAREE ký ngày 07/02/2018</v>
          </cell>
        </row>
      </sheetData>
      <sheetData sheetId="3842">
        <row r="1">
          <cell r="A1" t="str">
            <v>GIÁ TRỊ PHỤ LỤC 13 - HĐ 37/2018/HĐ/OIC-SEAREE ký ngày 07/02/2018</v>
          </cell>
        </row>
      </sheetData>
      <sheetData sheetId="3843">
        <row r="1">
          <cell r="A1" t="str">
            <v>GIÁ TRỊ PHỤ LỤC 13 - HĐ 37/2018/HĐ/OIC-SEAREE ký ngày 07/02/2018</v>
          </cell>
        </row>
      </sheetData>
      <sheetData sheetId="3844">
        <row r="1">
          <cell r="A1" t="str">
            <v>GIÁ TRỊ PHỤ LỤC 13 - HĐ 37/2018/HĐ/OIC-SEAREE ký ngày 07/02/2018</v>
          </cell>
        </row>
      </sheetData>
      <sheetData sheetId="3845"/>
      <sheetData sheetId="3846">
        <row r="1">
          <cell r="A1" t="str">
            <v>GIÁ TRỊ PHỤ LỤC 13 - HĐ 37/2018/HĐ/OIC-SEAREE ký ngày 07/02/2018</v>
          </cell>
        </row>
      </sheetData>
      <sheetData sheetId="3847">
        <row r="1">
          <cell r="A1" t="str">
            <v>GIÁ TRỊ PHỤ LỤC 13 - HĐ 37/2018/HĐ/OIC-SEAREE ký ngày 07/02/2018</v>
          </cell>
        </row>
      </sheetData>
      <sheetData sheetId="3848">
        <row r="1">
          <cell r="A1" t="str">
            <v>GIÁ TRỊ PHỤ LỤC 13 - HĐ 37/2018/HĐ/OIC-SEAREE ký ngày 07/02/2018</v>
          </cell>
        </row>
      </sheetData>
      <sheetData sheetId="3849">
        <row r="1">
          <cell r="A1" t="str">
            <v>GIÁ TRỊ PHỤ LỤC 13 - HĐ 37/2018/HĐ/OIC-SEAREE ký ngày 07/02/2018</v>
          </cell>
        </row>
      </sheetData>
      <sheetData sheetId="3850">
        <row r="1">
          <cell r="A1" t="str">
            <v>GIÁ TRỊ PHỤ LỤC 13 - HĐ 37/2018/HĐ/OIC-SEAREE ký ngày 07/02/2018</v>
          </cell>
        </row>
      </sheetData>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ow r="1">
          <cell r="A1" t="str">
            <v>GIÁ TRỊ PHỤ LỤC 13 - HĐ 37/2018/HĐ/OIC-SEAREE ký ngày 07/02/2018</v>
          </cell>
        </row>
      </sheetData>
      <sheetData sheetId="3944">
        <row r="1">
          <cell r="A1" t="str">
            <v>GIÁ TRỊ PHỤ LỤC 13 - HĐ 37/2018/HĐ/OIC-SEAREE ký ngày 07/02/2018</v>
          </cell>
        </row>
      </sheetData>
      <sheetData sheetId="3945">
        <row r="1">
          <cell r="A1" t="str">
            <v>GIÁ TRỊ PHỤ LỤC 13 - HĐ 37/2018/HĐ/OIC-SEAREE ký ngày 07/02/2018</v>
          </cell>
        </row>
      </sheetData>
      <sheetData sheetId="3946">
        <row r="1">
          <cell r="A1" t="str">
            <v>GIÁ TRỊ PHỤ LỤC 13 - HĐ 37/2018/HĐ/OIC-SEAREE ký ngày 07/02/2018</v>
          </cell>
        </row>
      </sheetData>
      <sheetData sheetId="3947">
        <row r="1">
          <cell r="A1" t="str">
            <v>GIÁ TRỊ PHỤ LỤC 13 - HĐ 37/2018/HĐ/OIC-SEAREE ký ngày 07/02/2018</v>
          </cell>
        </row>
      </sheetData>
      <sheetData sheetId="3948">
        <row r="1">
          <cell r="A1" t="str">
            <v>GIÁ TRỊ PHỤ LỤC 13 - HĐ 37/2018/HĐ/OIC-SEAREE ký ngày 07/02/2018</v>
          </cell>
        </row>
      </sheetData>
      <sheetData sheetId="3949">
        <row r="1">
          <cell r="A1" t="str">
            <v>GIÁ TRỊ PHỤ LỤC 13 - HĐ 37/2018/HĐ/OIC-SEAREE ký ngày 07/02/2018</v>
          </cell>
        </row>
      </sheetData>
      <sheetData sheetId="3950">
        <row r="1">
          <cell r="A1" t="str">
            <v>GIÁ TRỊ PHỤ LỤC 13 - HĐ 37/2018/HĐ/OIC-SEAREE ký ngày 07/02/2018</v>
          </cell>
        </row>
      </sheetData>
      <sheetData sheetId="3951">
        <row r="1">
          <cell r="A1" t="str">
            <v>GIÁ TRỊ PHỤ LỤC 13 - HĐ 37/2018/HĐ/OIC-SEAREE ký ngày 07/02/2018</v>
          </cell>
        </row>
      </sheetData>
      <sheetData sheetId="3952">
        <row r="1">
          <cell r="A1" t="str">
            <v>GIÁ TRỊ PHỤ LỤC 13 - HĐ 37/2018/HĐ/OIC-SEAREE ký ngày 07/02/2018</v>
          </cell>
        </row>
      </sheetData>
      <sheetData sheetId="3953">
        <row r="1">
          <cell r="A1" t="str">
            <v>GIÁ TRỊ PHỤ LỤC 13 - HĐ 37/2018/HĐ/OIC-SEAREE ký ngày 07/02/2018</v>
          </cell>
        </row>
      </sheetData>
      <sheetData sheetId="3954">
        <row r="1">
          <cell r="A1" t="str">
            <v>GIÁ TRỊ PHỤ LỤC 13 - HĐ 37/2018/HĐ/OIC-SEAREE ký ngày 07/02/2018</v>
          </cell>
        </row>
      </sheetData>
      <sheetData sheetId="3955">
        <row r="1">
          <cell r="A1" t="str">
            <v>GIÁ TRỊ PHỤ LỤC 13 - HĐ 37/2018/HĐ/OIC-SEAREE ký ngày 07/02/2018</v>
          </cell>
        </row>
      </sheetData>
      <sheetData sheetId="3956">
        <row r="1">
          <cell r="A1" t="str">
            <v>GIÁ TRỊ PHỤ LỤC 13 - HĐ 37/2018/HĐ/OIC-SEAREE ký ngày 07/02/2018</v>
          </cell>
        </row>
      </sheetData>
      <sheetData sheetId="3957">
        <row r="1">
          <cell r="A1" t="str">
            <v>GIÁ TRỊ PHỤ LỤC 13 - HĐ 37/2018/HĐ/OIC-SEAREE ký ngày 07/02/2018</v>
          </cell>
        </row>
      </sheetData>
      <sheetData sheetId="3958">
        <row r="1">
          <cell r="A1" t="str">
            <v>GIÁ TRỊ PHỤ LỤC 13 - HĐ 37/2018/HĐ/OIC-SEAREE ký ngày 07/02/2018</v>
          </cell>
        </row>
      </sheetData>
      <sheetData sheetId="3959">
        <row r="1">
          <cell r="A1" t="str">
            <v>Linksshape LTD</v>
          </cell>
        </row>
      </sheetData>
      <sheetData sheetId="3960">
        <row r="1">
          <cell r="A1" t="str">
            <v>Linksshape LTD</v>
          </cell>
        </row>
      </sheetData>
      <sheetData sheetId="3961">
        <row r="1">
          <cell r="A1" t="str">
            <v>Linksshape LTD</v>
          </cell>
        </row>
      </sheetData>
      <sheetData sheetId="3962">
        <row r="1">
          <cell r="A1" t="str">
            <v>Linksshape LTD</v>
          </cell>
        </row>
      </sheetData>
      <sheetData sheetId="3963">
        <row r="1">
          <cell r="A1" t="str">
            <v>Linksshape LTD</v>
          </cell>
        </row>
      </sheetData>
      <sheetData sheetId="3964">
        <row r="1">
          <cell r="A1" t="str">
            <v>GIÁ TRỊ PHỤ LỤC 13 - HĐ 37/2018/HĐ/OIC-SEAREE ký ngày 07/02/2018</v>
          </cell>
        </row>
      </sheetData>
      <sheetData sheetId="3965">
        <row r="1">
          <cell r="A1" t="str">
            <v>GIÁ TRỊ PHỤ LỤC 13 - HĐ 37/2018/HĐ/OIC-SEAREE ký ngày 07/02/2018</v>
          </cell>
        </row>
      </sheetData>
      <sheetData sheetId="3966">
        <row r="1">
          <cell r="A1" t="str">
            <v>GIÁ TRỊ PHỤ LỤC 13 - HĐ 37/2018/HĐ/OIC-SEAREE ký ngày 07/02/2018</v>
          </cell>
        </row>
      </sheetData>
      <sheetData sheetId="3967">
        <row r="1">
          <cell r="A1" t="str">
            <v>GIÁ TRỊ PHỤ LỤC 13 - HĐ 37/2018/HĐ/OIC-SEAREE ký ngày 07/02/2018</v>
          </cell>
        </row>
      </sheetData>
      <sheetData sheetId="3968">
        <row r="1">
          <cell r="A1" t="str">
            <v>GIÁ TRỊ PHỤ LỤC 13 - HĐ 37/2018/HĐ/OIC-SEAREE ký ngày 07/02/2018</v>
          </cell>
        </row>
      </sheetData>
      <sheetData sheetId="3969">
        <row r="1">
          <cell r="A1" t="str">
            <v>GIÁ TRỊ PHỤ LỤC 13 - HĐ 37/2018/HĐ/OIC-SEAREE ký ngày 07/02/2018</v>
          </cell>
        </row>
      </sheetData>
      <sheetData sheetId="3970">
        <row r="1">
          <cell r="A1" t="str">
            <v>GIÁ TRỊ PHỤ LỤC 13 - HĐ 37/2018/HĐ/OIC-SEAREE ký ngày 07/02/2018</v>
          </cell>
        </row>
      </sheetData>
      <sheetData sheetId="3971">
        <row r="1">
          <cell r="A1" t="str">
            <v>GIÁ TRỊ PHỤ LỤC 13 - HĐ 37/2018/HĐ/OIC-SEAREE ký ngày 07/02/2018</v>
          </cell>
        </row>
      </sheetData>
      <sheetData sheetId="3972">
        <row r="1">
          <cell r="A1" t="str">
            <v>GIÁ TRỊ PHỤ LỤC 13 - HĐ 37/2018/HĐ/OIC-SEAREE ký ngày 07/02/2018</v>
          </cell>
        </row>
      </sheetData>
      <sheetData sheetId="3973">
        <row r="1">
          <cell r="A1" t="str">
            <v>Linksshape LTD</v>
          </cell>
        </row>
      </sheetData>
      <sheetData sheetId="3974">
        <row r="1">
          <cell r="A1" t="str">
            <v>GIÁ TRỊ PHỤ LỤC 13 - HĐ 37/2018/HĐ/OIC-SEAREE ký ngày 07/02/2018</v>
          </cell>
        </row>
      </sheetData>
      <sheetData sheetId="3975">
        <row r="1">
          <cell r="A1" t="str">
            <v>GIÁ TRỊ PHỤ LỤC 13 - HĐ 37/2018/HĐ/OIC-SEAREE ký ngày 07/02/2018</v>
          </cell>
        </row>
      </sheetData>
      <sheetData sheetId="3976">
        <row r="1">
          <cell r="A1" t="str">
            <v>GIÁ TRỊ PHỤ LỤC 13 - HĐ 37/2018/HĐ/OIC-SEAREE ký ngày 07/02/2018</v>
          </cell>
        </row>
      </sheetData>
      <sheetData sheetId="3977">
        <row r="1">
          <cell r="A1" t="str">
            <v>Linksshape LTD</v>
          </cell>
        </row>
      </sheetData>
      <sheetData sheetId="3978">
        <row r="1">
          <cell r="A1" t="str">
            <v>GIÁ TRỊ PHỤ LỤC 13 - HĐ 37/2018/HĐ/OIC-SEAREE ký ngày 07/02/2018</v>
          </cell>
        </row>
      </sheetData>
      <sheetData sheetId="3979">
        <row r="1">
          <cell r="A1" t="str">
            <v>Linksshape LTD</v>
          </cell>
        </row>
      </sheetData>
      <sheetData sheetId="3980">
        <row r="1">
          <cell r="A1" t="str">
            <v>GIÁ TRỊ PHỤ LỤC 13 - HĐ 37/2018/HĐ/OIC-SEAREE ký ngày 07/02/2018</v>
          </cell>
        </row>
      </sheetData>
      <sheetData sheetId="3981">
        <row r="1">
          <cell r="A1" t="str">
            <v>GIÁ TRỊ PHỤ LỤC 13 - HĐ 37/2018/HĐ/OIC-SEAREE ký ngày 07/02/2018</v>
          </cell>
        </row>
      </sheetData>
      <sheetData sheetId="3982">
        <row r="1">
          <cell r="A1" t="str">
            <v>GIÁ TRỊ PHỤ LỤC 13 - HĐ 37/2018/HĐ/OIC-SEAREE ký ngày 07/02/2018</v>
          </cell>
        </row>
      </sheetData>
      <sheetData sheetId="3983">
        <row r="1">
          <cell r="A1" t="str">
            <v>GIÁ TRỊ PHỤ LỤC 13 - HĐ 37/2018/HĐ/OIC-SEAREE ký ngày 07/02/2018</v>
          </cell>
        </row>
      </sheetData>
      <sheetData sheetId="3984">
        <row r="1">
          <cell r="A1" t="str">
            <v>GIÁ TRỊ PHỤ LỤC 13 - HĐ 37/2018/HĐ/OIC-SEAREE ký ngày 07/02/2018</v>
          </cell>
        </row>
      </sheetData>
      <sheetData sheetId="3985">
        <row r="1">
          <cell r="A1" t="str">
            <v>GIÁ TRỊ PHỤ LỤC 13 - HĐ 37/2018/HĐ/OIC-SEAREE ký ngày 07/02/2018</v>
          </cell>
        </row>
      </sheetData>
      <sheetData sheetId="3986">
        <row r="1">
          <cell r="A1" t="str">
            <v>GIÁ TRỊ PHỤ LỤC 13 - HĐ 37/2018/HĐ/OIC-SEAREE ký ngày 07/02/2018</v>
          </cell>
        </row>
      </sheetData>
      <sheetData sheetId="3987">
        <row r="1">
          <cell r="A1" t="str">
            <v>GIÁ TRỊ PHỤ LỤC 13 - HĐ 37/2018/HĐ/OIC-SEAREE ký ngày 07/02/2018</v>
          </cell>
        </row>
      </sheetData>
      <sheetData sheetId="3988">
        <row r="1">
          <cell r="A1" t="str">
            <v>GIÁ TRỊ PHỤ LỤC 13 - HĐ 37/2018/HĐ/OIC-SEAREE ký ngày 07/02/2018</v>
          </cell>
        </row>
      </sheetData>
      <sheetData sheetId="3989">
        <row r="1">
          <cell r="A1" t="str">
            <v>GIÁ TRỊ PHỤ LỤC 13 - HĐ 37/2018/HĐ/OIC-SEAREE ký ngày 07/02/2018</v>
          </cell>
        </row>
      </sheetData>
      <sheetData sheetId="3990">
        <row r="1">
          <cell r="A1" t="str">
            <v>GIÁ TRỊ PHỤ LỤC 13 - HĐ 37/2018/HĐ/OIC-SEAREE ký ngày 07/02/2018</v>
          </cell>
        </row>
      </sheetData>
      <sheetData sheetId="3991">
        <row r="1">
          <cell r="A1" t="str">
            <v>GIÁ TRỊ PHỤ LỤC 13 - HĐ 37/2018/HĐ/OIC-SEAREE ký ngày 07/02/2018</v>
          </cell>
        </row>
      </sheetData>
      <sheetData sheetId="3992">
        <row r="1">
          <cell r="A1" t="str">
            <v>GIÁ TRỊ PHỤ LỤC 13 - HĐ 37/2018/HĐ/OIC-SEAREE ký ngày 07/02/2018</v>
          </cell>
        </row>
      </sheetData>
      <sheetData sheetId="3993">
        <row r="1">
          <cell r="A1" t="str">
            <v>GIÁ TRỊ PHỤ LỤC 13 - HĐ 37/2018/HĐ/OIC-SEAREE ký ngày 07/02/2018</v>
          </cell>
        </row>
      </sheetData>
      <sheetData sheetId="3994">
        <row r="1">
          <cell r="A1" t="str">
            <v>GIÁ TRỊ PHỤ LỤC 13 - HĐ 37/2018/HĐ/OIC-SEAREE ký ngày 07/02/2018</v>
          </cell>
        </row>
      </sheetData>
      <sheetData sheetId="3995">
        <row r="1">
          <cell r="A1" t="str">
            <v>GIÁ TRỊ PHỤ LỤC 13 - HĐ 37/2018/HĐ/OIC-SEAREE ký ngày 07/02/2018</v>
          </cell>
        </row>
      </sheetData>
      <sheetData sheetId="3996">
        <row r="1">
          <cell r="A1" t="str">
            <v>GIÁ TRỊ PHỤ LỤC 13 - HĐ 37/2018/HĐ/OIC-SEAREE ký ngày 07/02/2018</v>
          </cell>
        </row>
      </sheetData>
      <sheetData sheetId="3997">
        <row r="1">
          <cell r="A1" t="str">
            <v>GIÁ TRỊ PHỤ LỤC 13 - HĐ 37/2018/HĐ/OIC-SEAREE ký ngày 07/02/2018</v>
          </cell>
        </row>
      </sheetData>
      <sheetData sheetId="3998">
        <row r="1">
          <cell r="A1" t="str">
            <v>GIÁ TRỊ PHỤ LỤC 13 - HĐ 37/2018/HĐ/OIC-SEAREE ký ngày 07/02/2018</v>
          </cell>
        </row>
      </sheetData>
      <sheetData sheetId="3999">
        <row r="1">
          <cell r="A1" t="str">
            <v>GIÁ TRỊ PHỤ LỤC 13 - HĐ 37/2018/HĐ/OIC-SEAREE ký ngày 07/02/2018</v>
          </cell>
        </row>
      </sheetData>
      <sheetData sheetId="4000">
        <row r="1">
          <cell r="A1" t="str">
            <v>GIÁ TRỊ PHỤ LỤC 13 - HĐ 37/2018/HĐ/OIC-SEAREE ký ngày 07/02/2018</v>
          </cell>
        </row>
      </sheetData>
      <sheetData sheetId="4001">
        <row r="1">
          <cell r="A1" t="str">
            <v>GIÁ TRỊ PHỤ LỤC 13 - HĐ 37/2018/HĐ/OIC-SEAREE ký ngày 07/02/2018</v>
          </cell>
        </row>
      </sheetData>
      <sheetData sheetId="4002">
        <row r="1">
          <cell r="A1" t="str">
            <v>GIÁ TRỊ PHỤ LỤC 13 - HĐ 37/2018/HĐ/OIC-SEAREE ký ngày 07/02/2018</v>
          </cell>
        </row>
      </sheetData>
      <sheetData sheetId="4003">
        <row r="1">
          <cell r="A1" t="str">
            <v>GIÁ TRỊ PHỤ LỤC 13 - HĐ 37/2018/HĐ/OIC-SEAREE ký ngày 07/02/2018</v>
          </cell>
        </row>
      </sheetData>
      <sheetData sheetId="4004">
        <row r="1">
          <cell r="A1" t="str">
            <v>GIÁ TRỊ PHỤ LỤC 13 - HĐ 37/2018/HĐ/OIC-SEAREE ký ngày 07/02/2018</v>
          </cell>
        </row>
      </sheetData>
      <sheetData sheetId="4005">
        <row r="1">
          <cell r="A1" t="str">
            <v>GIÁ TRỊ PHỤ LỤC 13 - HĐ 37/2018/HĐ/OIC-SEAREE ký ngày 07/02/2018</v>
          </cell>
        </row>
      </sheetData>
      <sheetData sheetId="4006">
        <row r="1">
          <cell r="A1" t="str">
            <v>GIÁ TRỊ PHỤ LỤC 13 - HĐ 37/2018/HĐ/OIC-SEAREE ký ngày 07/02/2018</v>
          </cell>
        </row>
      </sheetData>
      <sheetData sheetId="4007">
        <row r="1">
          <cell r="A1" t="str">
            <v>GIÁ TRỊ PHỤ LỤC 13 - HĐ 37/2018/HĐ/OIC-SEAREE ký ngày 07/02/2018</v>
          </cell>
        </row>
      </sheetData>
      <sheetData sheetId="4008">
        <row r="1">
          <cell r="A1" t="str">
            <v>GIÁ TRỊ PHỤ LỤC 13 - HĐ 37/2018/HĐ/OIC-SEAREE ký ngày 07/02/2018</v>
          </cell>
        </row>
      </sheetData>
      <sheetData sheetId="4009">
        <row r="1">
          <cell r="A1" t="str">
            <v>GIÁ TRỊ PHỤ LỤC 13 - HĐ 37/2018/HĐ/OIC-SEAREE ký ngày 07/02/2018</v>
          </cell>
        </row>
      </sheetData>
      <sheetData sheetId="4010">
        <row r="1">
          <cell r="A1" t="str">
            <v>GIÁ TRỊ PHỤ LỤC 13 - HĐ 37/2018/HĐ/OIC-SEAREE ký ngày 07/02/2018</v>
          </cell>
        </row>
      </sheetData>
      <sheetData sheetId="4011">
        <row r="1">
          <cell r="A1" t="str">
            <v>GIÁ TRỊ PHỤ LỤC 13 - HĐ 37/2018/HĐ/OIC-SEAREE ký ngày 07/02/2018</v>
          </cell>
        </row>
      </sheetData>
      <sheetData sheetId="4012">
        <row r="1">
          <cell r="A1" t="str">
            <v>GIÁ TRỊ PHỤ LỤC 13 - HĐ 37/2018/HĐ/OIC-SEAREE ký ngày 07/02/2018</v>
          </cell>
        </row>
      </sheetData>
      <sheetData sheetId="4013">
        <row r="1">
          <cell r="A1" t="str">
            <v>GIÁ TRỊ PHỤ LỤC 13 - HĐ 37/2018/HĐ/OIC-SEAREE ký ngày 07/02/2018</v>
          </cell>
        </row>
      </sheetData>
      <sheetData sheetId="4014">
        <row r="1">
          <cell r="A1" t="str">
            <v>GIÁ TRỊ PHỤ LỤC 13 - HĐ 37/2018/HĐ/OIC-SEAREE ký ngày 07/02/2018</v>
          </cell>
        </row>
      </sheetData>
      <sheetData sheetId="4015">
        <row r="1">
          <cell r="A1" t="str">
            <v>GIÁ TRỊ PHỤ LỤC 13 - HĐ 37/2018/HĐ/OIC-SEAREE ký ngày 07/02/2018</v>
          </cell>
        </row>
      </sheetData>
      <sheetData sheetId="4016">
        <row r="1">
          <cell r="A1" t="str">
            <v>GIÁ TRỊ PHỤ LỤC 13 - HĐ 37/2018/HĐ/OIC-SEAREE ký ngày 07/02/2018</v>
          </cell>
        </row>
      </sheetData>
      <sheetData sheetId="4017">
        <row r="1">
          <cell r="A1" t="str">
            <v>GIÁ TRỊ PHỤ LỤC 13 - HĐ 37/2018/HĐ/OIC-SEAREE ký ngày 07/02/2018</v>
          </cell>
        </row>
      </sheetData>
      <sheetData sheetId="4018">
        <row r="1">
          <cell r="A1" t="str">
            <v>GIÁ TRỊ PHỤ LỤC 13 - HĐ 37/2018/HĐ/OIC-SEAREE ký ngày 07/02/2018</v>
          </cell>
        </row>
      </sheetData>
      <sheetData sheetId="4019">
        <row r="1">
          <cell r="A1" t="str">
            <v>GIÁ TRỊ PHỤ LỤC 13 - HĐ 37/2018/HĐ/OIC-SEAREE ký ngày 07/02/2018</v>
          </cell>
        </row>
      </sheetData>
      <sheetData sheetId="4020">
        <row r="1">
          <cell r="A1" t="str">
            <v>GIÁ TRỊ PHỤ LỤC 13 - HĐ 37/2018/HĐ/OIC-SEAREE ký ngày 07/02/2018</v>
          </cell>
        </row>
      </sheetData>
      <sheetData sheetId="4021">
        <row r="1">
          <cell r="A1" t="str">
            <v>GIÁ TRỊ PHỤ LỤC 13 - HĐ 37/2018/HĐ/OIC-SEAREE ký ngày 07/02/2018</v>
          </cell>
        </row>
      </sheetData>
      <sheetData sheetId="4022">
        <row r="1">
          <cell r="A1" t="str">
            <v>GIÁ TRỊ PHỤ LỤC 13 - HĐ 37/2018/HĐ/OIC-SEAREE ký ngày 07/02/2018</v>
          </cell>
        </row>
      </sheetData>
      <sheetData sheetId="4023">
        <row r="1">
          <cell r="A1" t="str">
            <v>GIÁ TRỊ PHỤ LỤC 13 - HĐ 37/2018/HĐ/OIC-SEAREE ký ngày 07/02/2018</v>
          </cell>
        </row>
      </sheetData>
      <sheetData sheetId="4024">
        <row r="1">
          <cell r="A1" t="str">
            <v>GIÁ TRỊ PHỤ LỤC 13 - HĐ 37/2018/HĐ/OIC-SEAREE ký ngày 07/02/2018</v>
          </cell>
        </row>
      </sheetData>
      <sheetData sheetId="4025">
        <row r="1">
          <cell r="A1" t="str">
            <v>GIÁ TRỊ PHỤ LỤC 13 - HĐ 37/2018/HĐ/OIC-SEAREE ký ngày 07/02/2018</v>
          </cell>
        </row>
      </sheetData>
      <sheetData sheetId="4026">
        <row r="1">
          <cell r="A1" t="str">
            <v>GIÁ TRỊ PHỤ LỤC 13 - HĐ 37/2018/HĐ/OIC-SEAREE ký ngày 07/02/2018</v>
          </cell>
        </row>
      </sheetData>
      <sheetData sheetId="4027">
        <row r="1">
          <cell r="A1" t="str">
            <v>GIÁ TRỊ PHỤ LỤC 13 - HĐ 37/2018/HĐ/OIC-SEAREE ký ngày 07/02/2018</v>
          </cell>
        </row>
      </sheetData>
      <sheetData sheetId="4028">
        <row r="1">
          <cell r="A1" t="str">
            <v>GIÁ TRỊ PHỤ LỤC 13 - HĐ 37/2018/HĐ/OIC-SEAREE ký ngày 07/02/2018</v>
          </cell>
        </row>
      </sheetData>
      <sheetData sheetId="4029">
        <row r="1">
          <cell r="A1" t="str">
            <v>GIÁ TRỊ PHỤ LỤC 13 - HĐ 37/2018/HĐ/OIC-SEAREE ký ngày 07/02/2018</v>
          </cell>
        </row>
      </sheetData>
      <sheetData sheetId="4030">
        <row r="1">
          <cell r="A1" t="str">
            <v>Linksshape LTD</v>
          </cell>
        </row>
      </sheetData>
      <sheetData sheetId="4031">
        <row r="1">
          <cell r="A1" t="str">
            <v>GIÁ TRỊ PHỤ LỤC 13 - HĐ 37/2018/HĐ/OIC-SEAREE ký ngày 07/02/2018</v>
          </cell>
        </row>
      </sheetData>
      <sheetData sheetId="4032">
        <row r="1">
          <cell r="A1" t="str">
            <v>GIÁ TRỊ PHỤ LỤC 13 - HĐ 37/2018/HĐ/OIC-SEAREE ký ngày 07/02/2018</v>
          </cell>
        </row>
      </sheetData>
      <sheetData sheetId="4033">
        <row r="1">
          <cell r="A1" t="str">
            <v>GIÁ TRỊ PHỤ LỤC 13 - HĐ 37/2018/HĐ/OIC-SEAREE ký ngày 07/02/2018</v>
          </cell>
        </row>
      </sheetData>
      <sheetData sheetId="4034">
        <row r="1">
          <cell r="A1" t="str">
            <v>GIÁ TRỊ PHỤ LỤC 13 - HĐ 37/2018/HĐ/OIC-SEAREE ký ngày 07/02/2018</v>
          </cell>
        </row>
      </sheetData>
      <sheetData sheetId="4035">
        <row r="1">
          <cell r="A1" t="str">
            <v>GIÁ TRỊ PHỤ LỤC 13 - HĐ 37/2018/HĐ/OIC-SEAREE ký ngày 07/02/2018</v>
          </cell>
        </row>
      </sheetData>
      <sheetData sheetId="4036">
        <row r="1">
          <cell r="A1" t="str">
            <v>GIÁ TRỊ PHỤ LỤC 13 - HĐ 37/2018/HĐ/OIC-SEAREE ký ngày 07/02/2018</v>
          </cell>
        </row>
      </sheetData>
      <sheetData sheetId="4037">
        <row r="1">
          <cell r="A1" t="str">
            <v>GIÁ TRỊ PHỤ LỤC 13 - HĐ 37/2018/HĐ/OIC-SEAREE ký ngày 07/02/2018</v>
          </cell>
        </row>
      </sheetData>
      <sheetData sheetId="4038">
        <row r="1">
          <cell r="A1" t="str">
            <v>GIÁ TRỊ PHỤ LỤC 13 - HĐ 37/2018/HĐ/OIC-SEAREE ký ngày 07/02/2018</v>
          </cell>
        </row>
      </sheetData>
      <sheetData sheetId="4039">
        <row r="1">
          <cell r="A1" t="str">
            <v>GIÁ TRỊ PHỤ LỤC 13 - HĐ 37/2018/HĐ/OIC-SEAREE ký ngày 07/02/2018</v>
          </cell>
        </row>
      </sheetData>
      <sheetData sheetId="4040">
        <row r="1">
          <cell r="A1" t="str">
            <v>GIÁ TRỊ PHỤ LỤC 13 - HĐ 37/2018/HĐ/OIC-SEAREE ký ngày 07/02/2018</v>
          </cell>
        </row>
      </sheetData>
      <sheetData sheetId="4041">
        <row r="1">
          <cell r="A1" t="str">
            <v>GIÁ TRỊ PHỤ LỤC 13 - HĐ 37/2018/HĐ/OIC-SEAREE ký ngày 07/02/2018</v>
          </cell>
        </row>
      </sheetData>
      <sheetData sheetId="4042">
        <row r="1">
          <cell r="A1" t="str">
            <v>GIÁ TRỊ PHỤ LỤC 13 - HĐ 37/2018/HĐ/OIC-SEAREE ký ngày 07/02/2018</v>
          </cell>
        </row>
      </sheetData>
      <sheetData sheetId="4043">
        <row r="1">
          <cell r="A1" t="str">
            <v>GIÁ TRỊ PHỤ LỤC 13 - HĐ 37/2018/HĐ/OIC-SEAREE ký ngày 07/02/2018</v>
          </cell>
        </row>
      </sheetData>
      <sheetData sheetId="4044">
        <row r="1">
          <cell r="A1" t="str">
            <v>GIÁ TRỊ PHỤ LỤC 13 - HĐ 37/2018/HĐ/OIC-SEAREE ký ngày 07/02/2018</v>
          </cell>
        </row>
      </sheetData>
      <sheetData sheetId="4045">
        <row r="1">
          <cell r="A1" t="str">
            <v>GIÁ TRỊ PHỤ LỤC 13 - HĐ 37/2018/HĐ/OIC-SEAREE ký ngày 07/02/2018</v>
          </cell>
        </row>
      </sheetData>
      <sheetData sheetId="4046">
        <row r="1">
          <cell r="A1" t="str">
            <v>GIÁ TRỊ PHỤ LỤC 13 - HĐ 37/2018/HĐ/OIC-SEAREE ký ngày 07/02/2018</v>
          </cell>
        </row>
      </sheetData>
      <sheetData sheetId="4047">
        <row r="1">
          <cell r="A1" t="str">
            <v>GIÁ TRỊ PHỤ LỤC 13 - HĐ 37/2018/HĐ/OIC-SEAREE ký ngày 07/02/2018</v>
          </cell>
        </row>
      </sheetData>
      <sheetData sheetId="4048">
        <row r="1">
          <cell r="A1" t="str">
            <v>GIÁ TRỊ PHỤ LỤC 13 - HĐ 37/2018/HĐ/OIC-SEAREE ký ngày 07/02/2018</v>
          </cell>
        </row>
      </sheetData>
      <sheetData sheetId="4049">
        <row r="1">
          <cell r="A1" t="str">
            <v>GIÁ TRỊ PHỤ LỤC 13 - HĐ 37/2018/HĐ/OIC-SEAREE ký ngày 07/02/2018</v>
          </cell>
        </row>
      </sheetData>
      <sheetData sheetId="4050">
        <row r="1">
          <cell r="A1" t="str">
            <v>GIÁ TRỊ PHỤ LỤC 13 - HĐ 37/2018/HĐ/OIC-SEAREE ký ngày 07/02/2018</v>
          </cell>
        </row>
      </sheetData>
      <sheetData sheetId="4051">
        <row r="1">
          <cell r="A1" t="str">
            <v>GIÁ TRỊ PHỤ LỤC 13 - HĐ 37/2018/HĐ/OIC-SEAREE ký ngày 07/02/2018</v>
          </cell>
        </row>
      </sheetData>
      <sheetData sheetId="4052">
        <row r="1">
          <cell r="A1" t="str">
            <v>GIÁ TRỊ PHỤ LỤC 13 - HĐ 37/2018/HĐ/OIC-SEAREE ký ngày 07/02/2018</v>
          </cell>
        </row>
      </sheetData>
      <sheetData sheetId="4053">
        <row r="1">
          <cell r="A1" t="str">
            <v>GIÁ TRỊ PHỤ LỤC 13 - HĐ 37/2018/HĐ/OIC-SEAREE ký ngày 07/02/2018</v>
          </cell>
        </row>
      </sheetData>
      <sheetData sheetId="4054">
        <row r="1">
          <cell r="A1" t="str">
            <v>Linksshape LTD</v>
          </cell>
        </row>
      </sheetData>
      <sheetData sheetId="4055">
        <row r="1">
          <cell r="A1" t="str">
            <v>GIÁ TRỊ PHỤ LỤC 13 - HĐ 37/2018/HĐ/OIC-SEAREE ký ngày 07/02/2018</v>
          </cell>
        </row>
      </sheetData>
      <sheetData sheetId="4056">
        <row r="1">
          <cell r="A1" t="str">
            <v>GIÁ TRỊ PHỤ LỤC 13 - HĐ 37/2018/HĐ/OIC-SEAREE ký ngày 07/02/2018</v>
          </cell>
        </row>
      </sheetData>
      <sheetData sheetId="4057">
        <row r="1">
          <cell r="A1" t="str">
            <v>GIÁ TRỊ PHỤ LỤC 13 - HĐ 37/2018/HĐ/OIC-SEAREE ký ngày 07/02/2018</v>
          </cell>
        </row>
      </sheetData>
      <sheetData sheetId="4058">
        <row r="1">
          <cell r="A1" t="str">
            <v>GIÁ TRỊ PHỤ LỤC 13 - HĐ 37/2018/HĐ/OIC-SEAREE ký ngày 07/02/2018</v>
          </cell>
        </row>
      </sheetData>
      <sheetData sheetId="4059">
        <row r="1">
          <cell r="A1" t="str">
            <v>GIÁ TRỊ PHỤ LỤC 13 - HĐ 37/2018/HĐ/OIC-SEAREE ký ngày 07/02/2018</v>
          </cell>
        </row>
      </sheetData>
      <sheetData sheetId="4060">
        <row r="1">
          <cell r="A1" t="str">
            <v>GIÁ TRỊ PHỤ LỤC 13 - HĐ 37/2018/HĐ/OIC-SEAREE ký ngày 07/02/2018</v>
          </cell>
        </row>
      </sheetData>
      <sheetData sheetId="4061">
        <row r="1">
          <cell r="A1" t="str">
            <v>GIÁ TRỊ PHỤ LỤC 13 - HĐ 37/2018/HĐ/OIC-SEAREE ký ngày 07/02/2018</v>
          </cell>
        </row>
      </sheetData>
      <sheetData sheetId="4062">
        <row r="1">
          <cell r="A1" t="str">
            <v>GIÁ TRỊ PHỤ LỤC 13 - HĐ 37/2018/HĐ/OIC-SEAREE ký ngày 07/02/2018</v>
          </cell>
        </row>
      </sheetData>
      <sheetData sheetId="4063">
        <row r="1">
          <cell r="A1" t="str">
            <v>GIÁ TRỊ PHỤ LỤC 13 - HĐ 37/2018/HĐ/OIC-SEAREE ký ngày 07/02/2018</v>
          </cell>
        </row>
      </sheetData>
      <sheetData sheetId="4064">
        <row r="1">
          <cell r="A1" t="str">
            <v>GIÁ TRỊ PHỤ LỤC 13 - HĐ 37/2018/HĐ/OIC-SEAREE ký ngày 07/02/2018</v>
          </cell>
        </row>
      </sheetData>
      <sheetData sheetId="4065">
        <row r="1">
          <cell r="A1" t="str">
            <v>GIÁ TRỊ PHỤ LỤC 13 - HĐ 37/2018/HĐ/OIC-SEAREE ký ngày 07/02/2018</v>
          </cell>
        </row>
      </sheetData>
      <sheetData sheetId="4066">
        <row r="1">
          <cell r="A1" t="str">
            <v>GIÁ TRỊ PHỤ LỤC 13 - HĐ 37/2018/HĐ/OIC-SEAREE ký ngày 07/02/2018</v>
          </cell>
        </row>
      </sheetData>
      <sheetData sheetId="4067">
        <row r="1">
          <cell r="A1" t="str">
            <v>GIÁ TRỊ PHỤ LỤC 13 - HĐ 37/2018/HĐ/OIC-SEAREE ký ngày 07/02/2018</v>
          </cell>
        </row>
      </sheetData>
      <sheetData sheetId="4068">
        <row r="1">
          <cell r="A1" t="str">
            <v>GIÁ TRỊ PHỤ LỤC 13 - HĐ 37/2018/HĐ/OIC-SEAREE ký ngày 07/02/2018</v>
          </cell>
        </row>
      </sheetData>
      <sheetData sheetId="4069">
        <row r="1">
          <cell r="A1" t="str">
            <v>GIÁ TRỊ PHỤ LỤC 13 - HĐ 37/2018/HĐ/OIC-SEAREE ký ngày 07/02/2018</v>
          </cell>
        </row>
      </sheetData>
      <sheetData sheetId="4070">
        <row r="1">
          <cell r="A1" t="str">
            <v>GIÁ TRỊ PHỤ LỤC 13 - HĐ 37/2018/HĐ/OIC-SEAREE ký ngày 07/02/2018</v>
          </cell>
        </row>
      </sheetData>
      <sheetData sheetId="4071">
        <row r="1">
          <cell r="A1" t="str">
            <v>GIÁ TRỊ PHỤ LỤC 13 - HĐ 37/2018/HĐ/OIC-SEAREE ký ngày 07/02/2018</v>
          </cell>
        </row>
      </sheetData>
      <sheetData sheetId="4072">
        <row r="1">
          <cell r="A1" t="str">
            <v>GIÁ TRỊ PHỤ LỤC 13 - HĐ 37/2018/HĐ/OIC-SEAREE ký ngày 07/02/2018</v>
          </cell>
        </row>
      </sheetData>
      <sheetData sheetId="4073">
        <row r="1">
          <cell r="A1" t="str">
            <v>GIÁ TRỊ PHỤ LỤC 13 - HĐ 37/2018/HĐ/OIC-SEAREE ký ngày 07/02/2018</v>
          </cell>
        </row>
      </sheetData>
      <sheetData sheetId="4074">
        <row r="1">
          <cell r="A1" t="str">
            <v>GIÁ TRỊ PHỤ LỤC 13 - HĐ 37/2018/HĐ/OIC-SEAREE ký ngày 07/02/2018</v>
          </cell>
        </row>
      </sheetData>
      <sheetData sheetId="4075">
        <row r="1">
          <cell r="A1" t="str">
            <v>GIÁ TRỊ PHỤ LỤC 13 - HĐ 37/2018/HĐ/OIC-SEAREE ký ngày 07/02/2018</v>
          </cell>
        </row>
      </sheetData>
      <sheetData sheetId="4076">
        <row r="1">
          <cell r="A1" t="str">
            <v>GIÁ TRỊ PHỤ LỤC 13 - HĐ 37/2018/HĐ/OIC-SEAREE ký ngày 07/02/2018</v>
          </cell>
        </row>
      </sheetData>
      <sheetData sheetId="4077">
        <row r="1">
          <cell r="A1" t="str">
            <v>GIÁ TRỊ PHỤ LỤC 13 - HĐ 37/2018/HĐ/OIC-SEAREE ký ngày 07/02/2018</v>
          </cell>
        </row>
      </sheetData>
      <sheetData sheetId="4078">
        <row r="1">
          <cell r="A1" t="str">
            <v>GIÁ TRỊ PHỤ LỤC 13 - HĐ 37/2018/HĐ/OIC-SEAREE ký ngày 07/02/2018</v>
          </cell>
        </row>
      </sheetData>
      <sheetData sheetId="4079">
        <row r="1">
          <cell r="A1" t="str">
            <v>GIÁ TRỊ PHỤ LỤC 13 - HĐ 37/2018/HĐ/OIC-SEAREE ký ngày 07/02/2018</v>
          </cell>
        </row>
      </sheetData>
      <sheetData sheetId="4080">
        <row r="1">
          <cell r="A1" t="str">
            <v>GIÁ TRỊ PHỤ LỤC 13 - HĐ 37/2018/HĐ/OIC-SEAREE ký ngày 07/02/2018</v>
          </cell>
        </row>
      </sheetData>
      <sheetData sheetId="4081">
        <row r="1">
          <cell r="A1" t="str">
            <v>GIÁ TRỊ PHỤ LỤC 13 - HĐ 37/2018/HĐ/OIC-SEAREE ký ngày 07/02/2018</v>
          </cell>
        </row>
      </sheetData>
      <sheetData sheetId="4082">
        <row r="1">
          <cell r="A1" t="str">
            <v>GIÁ TRỊ PHỤ LỤC 13 - HĐ 37/2018/HĐ/OIC-SEAREE ký ngày 07/02/2018</v>
          </cell>
        </row>
      </sheetData>
      <sheetData sheetId="4083">
        <row r="1">
          <cell r="A1" t="str">
            <v>GIÁ TRỊ PHỤ LỤC 13 - HĐ 37/2018/HĐ/OIC-SEAREE ký ngày 07/02/2018</v>
          </cell>
        </row>
      </sheetData>
      <sheetData sheetId="4084">
        <row r="1">
          <cell r="A1" t="str">
            <v>GIÁ TRỊ PHỤ LỤC 13 - HĐ 37/2018/HĐ/OIC-SEAREE ký ngày 07/02/2018</v>
          </cell>
        </row>
      </sheetData>
      <sheetData sheetId="4085">
        <row r="1">
          <cell r="A1" t="str">
            <v>GIÁ TRỊ PHỤ LỤC 13 - HĐ 37/2018/HĐ/OIC-SEAREE ký ngày 07/02/2018</v>
          </cell>
        </row>
      </sheetData>
      <sheetData sheetId="4086">
        <row r="1">
          <cell r="A1" t="str">
            <v>GIÁ TRỊ PHỤ LỤC 13 - HĐ 37/2018/HĐ/OIC-SEAREE ký ngày 07/02/2018</v>
          </cell>
        </row>
      </sheetData>
      <sheetData sheetId="4087">
        <row r="1">
          <cell r="A1" t="str">
            <v>GIÁ TRỊ PHỤ LỤC 13 - HĐ 37/2018/HĐ/OIC-SEAREE ký ngày 07/02/2018</v>
          </cell>
        </row>
      </sheetData>
      <sheetData sheetId="4088">
        <row r="1">
          <cell r="A1" t="str">
            <v>GIÁ TRỊ PHỤ LỤC 13 - HĐ 37/2018/HĐ/OIC-SEAREE ký ngày 07/02/2018</v>
          </cell>
        </row>
      </sheetData>
      <sheetData sheetId="4089">
        <row r="1">
          <cell r="A1" t="str">
            <v>GIÁ TRỊ PHỤ LỤC 13 - HĐ 37/2018/HĐ/OIC-SEAREE ký ngày 07/02/2018</v>
          </cell>
        </row>
      </sheetData>
      <sheetData sheetId="4090">
        <row r="1">
          <cell r="A1" t="str">
            <v>GIÁ TRỊ PHỤ LỤC 13 - HĐ 37/2018/HĐ/OIC-SEAREE ký ngày 07/02/2018</v>
          </cell>
        </row>
      </sheetData>
      <sheetData sheetId="4091">
        <row r="1">
          <cell r="A1" t="str">
            <v>GIÁ TRỊ PHỤ LỤC 13 - HĐ 37/2018/HĐ/OIC-SEAREE ký ngày 07/02/2018</v>
          </cell>
        </row>
      </sheetData>
      <sheetData sheetId="4092">
        <row r="1">
          <cell r="A1" t="str">
            <v>GIÁ TRỊ PHỤ LỤC 13 - HĐ 37/2018/HĐ/OIC-SEAREE ký ngày 07/02/2018</v>
          </cell>
        </row>
      </sheetData>
      <sheetData sheetId="4093">
        <row r="1">
          <cell r="A1" t="str">
            <v>GIÁ TRỊ PHỤ LỤC 13 - HĐ 37/2018/HĐ/OIC-SEAREE ký ngày 07/02/2018</v>
          </cell>
        </row>
      </sheetData>
      <sheetData sheetId="4094">
        <row r="1">
          <cell r="A1" t="str">
            <v>GIÁ TRỊ PHỤ LỤC 13 - HĐ 37/2018/HĐ/OIC-SEAREE ký ngày 07/02/2018</v>
          </cell>
        </row>
      </sheetData>
      <sheetData sheetId="4095">
        <row r="1">
          <cell r="A1" t="str">
            <v>GIÁ TRỊ PHỤ LỤC 13 - HĐ 37/2018/HĐ/OIC-SEAREE ký ngày 07/02/2018</v>
          </cell>
        </row>
      </sheetData>
      <sheetData sheetId="4096">
        <row r="1">
          <cell r="A1" t="str">
            <v>GIÁ TRỊ PHỤ LỤC 13 - HĐ 37/2018/HĐ/OIC-SEAREE ký ngày 07/02/2018</v>
          </cell>
        </row>
      </sheetData>
      <sheetData sheetId="4097">
        <row r="1">
          <cell r="A1" t="str">
            <v>GIÁ TRỊ PHỤ LỤC 13 - HĐ 37/2018/HĐ/OIC-SEAREE ký ngày 07/02/2018</v>
          </cell>
        </row>
      </sheetData>
      <sheetData sheetId="4098">
        <row r="1">
          <cell r="A1" t="str">
            <v>GIÁ TRỊ PHỤ LỤC 13 - HĐ 37/2018/HĐ/OIC-SEAREE ký ngày 07/02/2018</v>
          </cell>
        </row>
      </sheetData>
      <sheetData sheetId="4099">
        <row r="1">
          <cell r="A1" t="str">
            <v>GIÁ TRỊ PHỤ LỤC 13 - HĐ 37/2018/HĐ/OIC-SEAREE ký ngày 07/02/2018</v>
          </cell>
        </row>
      </sheetData>
      <sheetData sheetId="4100">
        <row r="1">
          <cell r="A1" t="str">
            <v>GIÁ TRỊ PHỤ LỤC 13 - HĐ 37/2018/HĐ/OIC-SEAREE ký ngày 07/02/2018</v>
          </cell>
        </row>
      </sheetData>
      <sheetData sheetId="4101">
        <row r="1">
          <cell r="A1" t="str">
            <v>GIÁ TRỊ PHỤ LỤC 13 - HĐ 37/2018/HĐ/OIC-SEAREE ký ngày 07/02/2018</v>
          </cell>
        </row>
      </sheetData>
      <sheetData sheetId="4102">
        <row r="1">
          <cell r="A1" t="str">
            <v>GIÁ TRỊ PHỤ LỤC 13 - HĐ 37/2018/HĐ/OIC-SEAREE ký ngày 07/02/2018</v>
          </cell>
        </row>
      </sheetData>
      <sheetData sheetId="4103">
        <row r="1">
          <cell r="A1" t="str">
            <v>GIÁ TRỊ PHỤ LỤC 13 - HĐ 37/2018/HĐ/OIC-SEAREE ký ngày 07/02/2018</v>
          </cell>
        </row>
      </sheetData>
      <sheetData sheetId="4104">
        <row r="1">
          <cell r="A1" t="str">
            <v>GIÁ TRỊ PHỤ LỤC 13 - HĐ 37/2018/HĐ/OIC-SEAREE ký ngày 07/02/2018</v>
          </cell>
        </row>
      </sheetData>
      <sheetData sheetId="4105">
        <row r="1">
          <cell r="A1" t="str">
            <v>GIÁ TRỊ PHỤ LỤC 13 - HĐ 37/2018/HĐ/OIC-SEAREE ký ngày 07/02/2018</v>
          </cell>
        </row>
      </sheetData>
      <sheetData sheetId="4106">
        <row r="1">
          <cell r="A1" t="str">
            <v>GIÁ TRỊ PHỤ LỤC 13 - HĐ 37/2018/HĐ/OIC-SEAREE ký ngày 07/02/2018</v>
          </cell>
        </row>
      </sheetData>
      <sheetData sheetId="4107">
        <row r="1">
          <cell r="A1" t="str">
            <v>GIÁ TRỊ PHỤ LỤC 13 - HĐ 37/2018/HĐ/OIC-SEAREE ký ngày 07/02/2018</v>
          </cell>
        </row>
      </sheetData>
      <sheetData sheetId="4108">
        <row r="1">
          <cell r="A1" t="str">
            <v>GIÁ TRỊ PHỤ LỤC 13 - HĐ 37/2018/HĐ/OIC-SEAREE ký ngày 07/02/2018</v>
          </cell>
        </row>
      </sheetData>
      <sheetData sheetId="4109">
        <row r="1">
          <cell r="A1" t="str">
            <v>GIÁ TRỊ PHỤ LỤC 13 - HĐ 37/2018/HĐ/OIC-SEAREE ký ngày 07/02/2018</v>
          </cell>
        </row>
      </sheetData>
      <sheetData sheetId="4110">
        <row r="1">
          <cell r="A1" t="str">
            <v>GIÁ TRỊ PHỤ LỤC 13 - HĐ 37/2018/HĐ/OIC-SEAREE ký ngày 07/02/2018</v>
          </cell>
        </row>
      </sheetData>
      <sheetData sheetId="4111">
        <row r="1">
          <cell r="A1" t="str">
            <v>GIÁ TRỊ PHỤ LỤC 13 - HĐ 37/2018/HĐ/OIC-SEAREE ký ngày 07/02/2018</v>
          </cell>
        </row>
      </sheetData>
      <sheetData sheetId="4112">
        <row r="1">
          <cell r="A1" t="str">
            <v>GIÁ TRỊ PHỤ LỤC 13 - HĐ 37/2018/HĐ/OIC-SEAREE ký ngày 07/02/2018</v>
          </cell>
        </row>
      </sheetData>
      <sheetData sheetId="4113">
        <row r="1">
          <cell r="A1" t="str">
            <v>GIÁ TRỊ PHỤ LỤC 13 - HĐ 37/2018/HĐ/OIC-SEAREE ký ngày 07/02/2018</v>
          </cell>
        </row>
      </sheetData>
      <sheetData sheetId="4114">
        <row r="1">
          <cell r="A1" t="str">
            <v>GIÁ TRỊ PHỤ LỤC 13 - HĐ 37/2018/HĐ/OIC-SEAREE ký ngày 07/02/2018</v>
          </cell>
        </row>
      </sheetData>
      <sheetData sheetId="4115">
        <row r="1">
          <cell r="A1" t="str">
            <v>GIÁ TRỊ PHỤ LỤC 13 - HĐ 37/2018/HĐ/OIC-SEAREE ký ngày 07/02/2018</v>
          </cell>
        </row>
      </sheetData>
      <sheetData sheetId="4116">
        <row r="1">
          <cell r="A1" t="str">
            <v>GIÁ TRỊ PHỤ LỤC 13 - HĐ 37/2018/HĐ/OIC-SEAREE ký ngày 07/02/2018</v>
          </cell>
        </row>
      </sheetData>
      <sheetData sheetId="4117">
        <row r="1">
          <cell r="A1" t="str">
            <v>GIÁ TRỊ PHỤ LỤC 13 - HĐ 37/2018/HĐ/OIC-SEAREE ký ngày 07/02/2018</v>
          </cell>
        </row>
      </sheetData>
      <sheetData sheetId="4118">
        <row r="1">
          <cell r="A1" t="str">
            <v>GIÁ TRỊ PHỤ LỤC 13 - HĐ 37/2018/HĐ/OIC-SEAREE ký ngày 07/02/2018</v>
          </cell>
        </row>
      </sheetData>
      <sheetData sheetId="4119">
        <row r="1">
          <cell r="A1" t="str">
            <v>GIÁ TRỊ PHỤ LỤC 13 - HĐ 37/2018/HĐ/OIC-SEAREE ký ngày 07/02/2018</v>
          </cell>
        </row>
      </sheetData>
      <sheetData sheetId="4120">
        <row r="1">
          <cell r="A1" t="str">
            <v>GIÁ TRỊ PHỤ LỤC 13 - HĐ 37/2018/HĐ/OIC-SEAREE ký ngày 07/02/2018</v>
          </cell>
        </row>
      </sheetData>
      <sheetData sheetId="4121">
        <row r="1">
          <cell r="A1" t="str">
            <v>GIÁ TRỊ PHỤ LỤC 13 - HĐ 37/2018/HĐ/OIC-SEAREE ký ngày 07/02/2018</v>
          </cell>
        </row>
      </sheetData>
      <sheetData sheetId="4122">
        <row r="1">
          <cell r="A1" t="str">
            <v>GIÁ TRỊ PHỤ LỤC 13 - HĐ 37/2018/HĐ/OIC-SEAREE ký ngày 07/02/2018</v>
          </cell>
        </row>
      </sheetData>
      <sheetData sheetId="4123">
        <row r="1">
          <cell r="A1" t="str">
            <v>GIÁ TRỊ PHỤ LỤC 13 - HĐ 37/2018/HĐ/OIC-SEAREE ký ngày 07/02/2018</v>
          </cell>
        </row>
      </sheetData>
      <sheetData sheetId="4124">
        <row r="1">
          <cell r="A1" t="str">
            <v>GIÁ TRỊ PHỤ LỤC 13 - HĐ 37/2018/HĐ/OIC-SEAREE ký ngày 07/02/2018</v>
          </cell>
        </row>
      </sheetData>
      <sheetData sheetId="4125">
        <row r="1">
          <cell r="A1" t="str">
            <v>GIÁ TRỊ PHỤ LỤC 13 - HĐ 37/2018/HĐ/OIC-SEAREE ký ngày 07/02/2018</v>
          </cell>
        </row>
      </sheetData>
      <sheetData sheetId="4126">
        <row r="1">
          <cell r="A1" t="str">
            <v>GIÁ TRỊ PHỤ LỤC 13 - HĐ 37/2018/HĐ/OIC-SEAREE ký ngày 07/02/2018</v>
          </cell>
        </row>
      </sheetData>
      <sheetData sheetId="4127">
        <row r="1">
          <cell r="A1" t="str">
            <v>GIÁ TRỊ PHỤ LỤC 13 - HĐ 37/2018/HĐ/OIC-SEAREE ký ngày 07/02/2018</v>
          </cell>
        </row>
      </sheetData>
      <sheetData sheetId="4128">
        <row r="1">
          <cell r="A1" t="str">
            <v>GIÁ TRỊ PHỤ LỤC 13 - HĐ 37/2018/HĐ/OIC-SEAREE ký ngày 07/02/2018</v>
          </cell>
        </row>
      </sheetData>
      <sheetData sheetId="4129">
        <row r="1">
          <cell r="A1" t="str">
            <v>GIÁ TRỊ PHỤ LỤC 13 - HĐ 37/2018/HĐ/OIC-SEAREE ký ngày 07/02/2018</v>
          </cell>
        </row>
      </sheetData>
      <sheetData sheetId="4130">
        <row r="1">
          <cell r="A1" t="str">
            <v>GIÁ TRỊ PHỤ LỤC 13 - HĐ 37/2018/HĐ/OIC-SEAREE ký ngày 07/02/2018</v>
          </cell>
        </row>
      </sheetData>
      <sheetData sheetId="4131">
        <row r="1">
          <cell r="A1" t="str">
            <v>GIÁ TRỊ PHỤ LỤC 13 - HĐ 37/2018/HĐ/OIC-SEAREE ký ngày 07/02/2018</v>
          </cell>
        </row>
      </sheetData>
      <sheetData sheetId="4132">
        <row r="1">
          <cell r="A1" t="str">
            <v>GIÁ TRỊ PHỤ LỤC 13 - HĐ 37/2018/HĐ/OIC-SEAREE ký ngày 07/02/2018</v>
          </cell>
        </row>
      </sheetData>
      <sheetData sheetId="4133">
        <row r="1">
          <cell r="A1" t="str">
            <v>GIÁ TRỊ PHỤ LỤC 13 - HĐ 37/2018/HĐ/OIC-SEAREE ký ngày 07/02/2018</v>
          </cell>
        </row>
      </sheetData>
      <sheetData sheetId="4134">
        <row r="1">
          <cell r="A1" t="str">
            <v>GIÁ TRỊ PHỤ LỤC 13 - HĐ 37/2018/HĐ/OIC-SEAREE ký ngày 07/02/2018</v>
          </cell>
        </row>
      </sheetData>
      <sheetData sheetId="4135">
        <row r="1">
          <cell r="A1" t="str">
            <v>GIÁ TRỊ PHỤ LỤC 13 - HĐ 37/2018/HĐ/OIC-SEAREE ký ngày 07/02/2018</v>
          </cell>
        </row>
      </sheetData>
      <sheetData sheetId="4136">
        <row r="1">
          <cell r="A1" t="str">
            <v>GIÁ TRỊ PHỤ LỤC 13 - HĐ 37/2018/HĐ/OIC-SEAREE ký ngày 07/02/2018</v>
          </cell>
        </row>
      </sheetData>
      <sheetData sheetId="4137">
        <row r="1">
          <cell r="A1" t="str">
            <v>GIÁ TRỊ PHỤ LỤC 13 - HĐ 37/2018/HĐ/OIC-SEAREE ký ngày 07/02/2018</v>
          </cell>
        </row>
      </sheetData>
      <sheetData sheetId="4138">
        <row r="1">
          <cell r="A1" t="str">
            <v>GIÁ TRỊ PHỤ LỤC 13 - HĐ 37/2018/HĐ/OIC-SEAREE ký ngày 07/02/2018</v>
          </cell>
        </row>
      </sheetData>
      <sheetData sheetId="4139">
        <row r="1">
          <cell r="A1" t="str">
            <v>GIÁ TRỊ PHỤ LỤC 13 - HĐ 37/2018/HĐ/OIC-SEAREE ký ngày 07/02/2018</v>
          </cell>
        </row>
      </sheetData>
      <sheetData sheetId="4140">
        <row r="1">
          <cell r="A1" t="str">
            <v>GIÁ TRỊ PHỤ LỤC 13 - HĐ 37/2018/HĐ/OIC-SEAREE ký ngày 07/02/2018</v>
          </cell>
        </row>
      </sheetData>
      <sheetData sheetId="4141">
        <row r="1">
          <cell r="A1" t="str">
            <v>GIÁ TRỊ PHỤ LỤC 13 - HĐ 37/2018/HĐ/OIC-SEAREE ký ngày 07/02/2018</v>
          </cell>
        </row>
      </sheetData>
      <sheetData sheetId="4142">
        <row r="1">
          <cell r="A1" t="str">
            <v>GIÁ TRỊ PHỤ LỤC 13 - HĐ 37/2018/HĐ/OIC-SEAREE ký ngày 07/02/2018</v>
          </cell>
        </row>
      </sheetData>
      <sheetData sheetId="4143">
        <row r="1">
          <cell r="A1" t="str">
            <v>GIÁ TRỊ PHỤ LỤC 13 - HĐ 37/2018/HĐ/OIC-SEAREE ký ngày 07/02/2018</v>
          </cell>
        </row>
      </sheetData>
      <sheetData sheetId="4144">
        <row r="1">
          <cell r="A1" t="str">
            <v>GIÁ TRỊ PHỤ LỤC 13 - HĐ 37/2018/HĐ/OIC-SEAREE ký ngày 07/02/2018</v>
          </cell>
        </row>
      </sheetData>
      <sheetData sheetId="4145">
        <row r="1">
          <cell r="A1" t="str">
            <v>GIÁ TRỊ PHỤ LỤC 13 - HĐ 37/2018/HĐ/OIC-SEAREE ký ngày 07/02/2018</v>
          </cell>
        </row>
      </sheetData>
      <sheetData sheetId="4146">
        <row r="1">
          <cell r="A1" t="str">
            <v>GIÁ TRỊ PHỤ LỤC 13 - HĐ 37/2018/HĐ/OIC-SEAREE ký ngày 07/02/2018</v>
          </cell>
        </row>
      </sheetData>
      <sheetData sheetId="4147">
        <row r="1">
          <cell r="A1" t="str">
            <v>GIÁ TRỊ PHỤ LỤC 13 - HĐ 37/2018/HĐ/OIC-SEAREE ký ngày 07/02/2018</v>
          </cell>
        </row>
      </sheetData>
      <sheetData sheetId="4148">
        <row r="1">
          <cell r="A1" t="str">
            <v>GIÁ TRỊ PHỤ LỤC 13 - HĐ 37/2018/HĐ/OIC-SEAREE ký ngày 07/02/2018</v>
          </cell>
        </row>
      </sheetData>
      <sheetData sheetId="4149">
        <row r="1">
          <cell r="A1" t="str">
            <v>GIÁ TRỊ PHỤ LỤC 13 - HĐ 37/2018/HĐ/OIC-SEAREE ký ngày 07/02/2018</v>
          </cell>
        </row>
      </sheetData>
      <sheetData sheetId="4150">
        <row r="1">
          <cell r="A1" t="str">
            <v>GIÁ TRỊ PHỤ LỤC 13 - HĐ 37/2018/HĐ/OIC-SEAREE ký ngày 07/02/2018</v>
          </cell>
        </row>
      </sheetData>
      <sheetData sheetId="4151">
        <row r="1">
          <cell r="A1" t="str">
            <v>GIÁ TRỊ PHỤ LỤC 13 - HĐ 37/2018/HĐ/OIC-SEAREE ký ngày 07/02/2018</v>
          </cell>
        </row>
      </sheetData>
      <sheetData sheetId="4152">
        <row r="1">
          <cell r="A1" t="str">
            <v>GIÁ TRỊ PHỤ LỤC 13 - HĐ 37/2018/HĐ/OIC-SEAREE ký ngày 07/02/2018</v>
          </cell>
        </row>
      </sheetData>
      <sheetData sheetId="4153">
        <row r="1">
          <cell r="A1" t="str">
            <v>GIÁ TRỊ PHỤ LỤC 13 - HĐ 37/2018/HĐ/OIC-SEAREE ký ngày 07/02/2018</v>
          </cell>
        </row>
      </sheetData>
      <sheetData sheetId="4154">
        <row r="1">
          <cell r="A1" t="str">
            <v>GIÁ TRỊ PHỤ LỤC 13 - HĐ 37/2018/HĐ/OIC-SEAREE ký ngày 07/02/2018</v>
          </cell>
        </row>
      </sheetData>
      <sheetData sheetId="4155">
        <row r="1">
          <cell r="A1" t="str">
            <v>GIÁ TRỊ PHỤ LỤC 13 - HĐ 37/2018/HĐ/OIC-SEAREE ký ngày 07/02/2018</v>
          </cell>
        </row>
      </sheetData>
      <sheetData sheetId="4156">
        <row r="1">
          <cell r="A1" t="str">
            <v>GIÁ TRỊ PHỤ LỤC 13 - HĐ 37/2018/HĐ/OIC-SEAREE ký ngày 07/02/2018</v>
          </cell>
        </row>
      </sheetData>
      <sheetData sheetId="4157">
        <row r="1">
          <cell r="A1" t="str">
            <v>GIÁ TRỊ PHỤ LỤC 13 - HĐ 37/2018/HĐ/OIC-SEAREE ký ngày 07/02/2018</v>
          </cell>
        </row>
      </sheetData>
      <sheetData sheetId="4158">
        <row r="1">
          <cell r="A1" t="str">
            <v>GIÁ TRỊ PHỤ LỤC 13 - HĐ 37/2018/HĐ/OIC-SEAREE ký ngày 07/02/2018</v>
          </cell>
        </row>
      </sheetData>
      <sheetData sheetId="4159">
        <row r="1">
          <cell r="A1" t="str">
            <v>GIÁ TRỊ PHỤ LỤC 13 - HĐ 37/2018/HĐ/OIC-SEAREE ký ngày 07/02/2018</v>
          </cell>
        </row>
      </sheetData>
      <sheetData sheetId="4160">
        <row r="1">
          <cell r="A1" t="str">
            <v>GIÁ TRỊ PHỤ LỤC 13 - HĐ 37/2018/HĐ/OIC-SEAREE ký ngày 07/02/2018</v>
          </cell>
        </row>
      </sheetData>
      <sheetData sheetId="4161">
        <row r="1">
          <cell r="A1" t="str">
            <v>GIÁ TRỊ PHỤ LỤC 13 - HĐ 37/2018/HĐ/OIC-SEAREE ký ngày 07/02/2018</v>
          </cell>
        </row>
      </sheetData>
      <sheetData sheetId="4162">
        <row r="1">
          <cell r="A1" t="str">
            <v>GIÁ TRỊ PHỤ LỤC 13 - HĐ 37/2018/HĐ/OIC-SEAREE ký ngày 07/02/2018</v>
          </cell>
        </row>
      </sheetData>
      <sheetData sheetId="4163">
        <row r="1">
          <cell r="A1" t="str">
            <v>GIÁ TRỊ PHỤ LỤC 13 - HĐ 37/2018/HĐ/OIC-SEAREE ký ngày 07/02/2018</v>
          </cell>
        </row>
      </sheetData>
      <sheetData sheetId="4164">
        <row r="1">
          <cell r="A1" t="str">
            <v>GIÁ TRỊ PHỤ LỤC 13 - HĐ 37/2018/HĐ/OIC-SEAREE ký ngày 07/02/2018</v>
          </cell>
        </row>
      </sheetData>
      <sheetData sheetId="4165">
        <row r="1">
          <cell r="A1" t="str">
            <v>GIÁ TRỊ PHỤ LỤC 13 - HĐ 37/2018/HĐ/OIC-SEAREE ký ngày 07/02/2018</v>
          </cell>
        </row>
      </sheetData>
      <sheetData sheetId="4166">
        <row r="1">
          <cell r="A1" t="str">
            <v>GIÁ TRỊ PHỤ LỤC 13 - HĐ 37/2018/HĐ/OIC-SEAREE ký ngày 07/02/2018</v>
          </cell>
        </row>
      </sheetData>
      <sheetData sheetId="4167">
        <row r="1">
          <cell r="A1" t="str">
            <v>GIÁ TRỊ PHỤ LỤC 13 - HĐ 37/2018/HĐ/OIC-SEAREE ký ngày 07/02/2018</v>
          </cell>
        </row>
      </sheetData>
      <sheetData sheetId="4168">
        <row r="1">
          <cell r="A1" t="str">
            <v>GIÁ TRỊ PHỤ LỤC 13 - HĐ 37/2018/HĐ/OIC-SEAREE ký ngày 07/02/2018</v>
          </cell>
        </row>
      </sheetData>
      <sheetData sheetId="4169">
        <row r="1">
          <cell r="A1" t="str">
            <v>GIÁ TRỊ PHỤ LỤC 13 - HĐ 37/2018/HĐ/OIC-SEAREE ký ngày 07/02/2018</v>
          </cell>
        </row>
      </sheetData>
      <sheetData sheetId="4170">
        <row r="1">
          <cell r="A1" t="str">
            <v>GIÁ TRỊ PHỤ LỤC 13 - HĐ 37/2018/HĐ/OIC-SEAREE ký ngày 07/02/2018</v>
          </cell>
        </row>
      </sheetData>
      <sheetData sheetId="4171">
        <row r="1">
          <cell r="A1" t="str">
            <v>GIÁ TRỊ PHỤ LỤC 13 - HĐ 37/2018/HĐ/OIC-SEAREE ký ngày 07/02/2018</v>
          </cell>
        </row>
      </sheetData>
      <sheetData sheetId="4172">
        <row r="1">
          <cell r="A1" t="str">
            <v>GIÁ TRỊ PHỤ LỤC 13 - HĐ 37/2018/HĐ/OIC-SEAREE ký ngày 07/02/2018</v>
          </cell>
        </row>
      </sheetData>
      <sheetData sheetId="4173">
        <row r="1">
          <cell r="A1" t="str">
            <v>GIÁ TRỊ PHỤ LỤC 13 - HĐ 37/2018/HĐ/OIC-SEAREE ký ngày 07/02/2018</v>
          </cell>
        </row>
      </sheetData>
      <sheetData sheetId="4174">
        <row r="1">
          <cell r="A1" t="str">
            <v>GIÁ TRỊ PHỤ LỤC 13 - HĐ 37/2018/HĐ/OIC-SEAREE ký ngày 07/02/2018</v>
          </cell>
        </row>
      </sheetData>
      <sheetData sheetId="4175">
        <row r="1">
          <cell r="A1" t="str">
            <v>GIÁ TRỊ PHỤ LỤC 13 - HĐ 37/2018/HĐ/OIC-SEAREE ký ngày 07/02/2018</v>
          </cell>
        </row>
      </sheetData>
      <sheetData sheetId="4176">
        <row r="1">
          <cell r="A1" t="str">
            <v>GIÁ TRỊ PHỤ LỤC 13 - HĐ 37/2018/HĐ/OIC-SEAREE ký ngày 07/02/2018</v>
          </cell>
        </row>
      </sheetData>
      <sheetData sheetId="4177">
        <row r="1">
          <cell r="A1" t="str">
            <v>GIÁ TRỊ PHỤ LỤC 13 - HĐ 37/2018/HĐ/OIC-SEAREE ký ngày 07/02/2018</v>
          </cell>
        </row>
      </sheetData>
      <sheetData sheetId="4178">
        <row r="1">
          <cell r="A1" t="str">
            <v>GIÁ TRỊ PHỤ LỤC 13 - HĐ 37/2018/HĐ/OIC-SEAREE ký ngày 07/02/2018</v>
          </cell>
        </row>
      </sheetData>
      <sheetData sheetId="4179">
        <row r="1">
          <cell r="A1" t="str">
            <v>GIÁ TRỊ PHỤ LỤC 13 - HĐ 37/2018/HĐ/OIC-SEAREE ký ngày 07/02/2018</v>
          </cell>
        </row>
      </sheetData>
      <sheetData sheetId="4180">
        <row r="1">
          <cell r="A1" t="str">
            <v>GIÁ TRỊ PHỤ LỤC 13 - HĐ 37/2018/HĐ/OIC-SEAREE ký ngày 07/02/2018</v>
          </cell>
        </row>
      </sheetData>
      <sheetData sheetId="4181">
        <row r="1">
          <cell r="A1" t="str">
            <v>GIÁ TRỊ PHỤ LỤC 13 - HĐ 37/2018/HĐ/OIC-SEAREE ký ngày 07/02/2018</v>
          </cell>
        </row>
      </sheetData>
      <sheetData sheetId="4182">
        <row r="1">
          <cell r="A1" t="str">
            <v>GIÁ TRỊ PHỤ LỤC 13 - HĐ 37/2018/HĐ/OIC-SEAREE ký ngày 07/02/2018</v>
          </cell>
        </row>
      </sheetData>
      <sheetData sheetId="4183">
        <row r="1">
          <cell r="A1" t="str">
            <v>GIÁ TRỊ PHỤ LỤC 13 - HĐ 37/2018/HĐ/OIC-SEAREE ký ngày 07/02/2018</v>
          </cell>
        </row>
      </sheetData>
      <sheetData sheetId="4184">
        <row r="1">
          <cell r="A1" t="str">
            <v>GIÁ TRỊ PHỤ LỤC 13 - HĐ 37/2018/HĐ/OIC-SEAREE ký ngày 07/02/2018</v>
          </cell>
        </row>
      </sheetData>
      <sheetData sheetId="4185">
        <row r="1">
          <cell r="A1" t="str">
            <v>GIÁ TRỊ PHỤ LỤC 13 - HĐ 37/2018/HĐ/OIC-SEAREE ký ngày 07/02/2018</v>
          </cell>
        </row>
      </sheetData>
      <sheetData sheetId="4186">
        <row r="1">
          <cell r="A1" t="str">
            <v>GIÁ TRỊ PHỤ LỤC 13 - HĐ 37/2018/HĐ/OIC-SEAREE ký ngày 07/02/2018</v>
          </cell>
        </row>
      </sheetData>
      <sheetData sheetId="4187">
        <row r="1">
          <cell r="A1" t="str">
            <v>GIÁ TRỊ PHỤ LỤC 13 - HĐ 37/2018/HĐ/OIC-SEAREE ký ngày 07/02/2018</v>
          </cell>
        </row>
      </sheetData>
      <sheetData sheetId="4188">
        <row r="1">
          <cell r="A1" t="str">
            <v>GIÁ TRỊ PHỤ LỤC 13 - HĐ 37/2018/HĐ/OIC-SEAREE ký ngày 07/02/2018</v>
          </cell>
        </row>
      </sheetData>
      <sheetData sheetId="4189">
        <row r="1">
          <cell r="A1" t="str">
            <v>GIÁ TRỊ PHỤ LỤC 13 - HĐ 37/2018/HĐ/OIC-SEAREE ký ngày 07/02/2018</v>
          </cell>
        </row>
      </sheetData>
      <sheetData sheetId="4190">
        <row r="1">
          <cell r="A1" t="str">
            <v>GIÁ TRỊ PHỤ LỤC 13 - HĐ 37/2018/HĐ/OIC-SEAREE ký ngày 07/02/2018</v>
          </cell>
        </row>
      </sheetData>
      <sheetData sheetId="4191">
        <row r="1">
          <cell r="A1" t="str">
            <v>GIÁ TRỊ PHỤ LỤC 13 - HĐ 37/2018/HĐ/OIC-SEAREE ký ngày 07/02/2018</v>
          </cell>
        </row>
      </sheetData>
      <sheetData sheetId="4192">
        <row r="1">
          <cell r="A1" t="str">
            <v>GIÁ TRỊ PHỤ LỤC 13 - HĐ 37/2018/HĐ/OIC-SEAREE ký ngày 07/02/2018</v>
          </cell>
        </row>
      </sheetData>
      <sheetData sheetId="4193">
        <row r="1">
          <cell r="A1" t="str">
            <v>GIÁ TRỊ PHỤ LỤC 13 - HĐ 37/2018/HĐ/OIC-SEAREE ký ngày 07/02/2018</v>
          </cell>
        </row>
      </sheetData>
      <sheetData sheetId="4194">
        <row r="1">
          <cell r="A1" t="str">
            <v>GIÁ TRỊ PHỤ LỤC 13 - HĐ 37/2018/HĐ/OIC-SEAREE ký ngày 07/02/2018</v>
          </cell>
        </row>
      </sheetData>
      <sheetData sheetId="4195">
        <row r="1">
          <cell r="A1" t="str">
            <v>GIÁ TRỊ PHỤ LỤC 13 - HĐ 37/2018/HĐ/OIC-SEAREE ký ngày 07/02/2018</v>
          </cell>
        </row>
      </sheetData>
      <sheetData sheetId="4196">
        <row r="1">
          <cell r="A1" t="str">
            <v>GIÁ TRỊ PHỤ LỤC 13 - HĐ 37/2018/HĐ/OIC-SEAREE ký ngày 07/02/2018</v>
          </cell>
        </row>
      </sheetData>
      <sheetData sheetId="4197">
        <row r="1">
          <cell r="A1" t="str">
            <v>GIÁ TRỊ PHỤ LỤC 13 - HĐ 37/2018/HĐ/OIC-SEAREE ký ngày 07/02/2018</v>
          </cell>
        </row>
      </sheetData>
      <sheetData sheetId="4198">
        <row r="1">
          <cell r="A1" t="str">
            <v>GIÁ TRỊ PHỤ LỤC 13 - HĐ 37/2018/HĐ/OIC-SEAREE ký ngày 07/02/2018</v>
          </cell>
        </row>
      </sheetData>
      <sheetData sheetId="4199">
        <row r="1">
          <cell r="A1" t="str">
            <v>GIÁ TRỊ PHỤ LỤC 13 - HĐ 37/2018/HĐ/OIC-SEAREE ký ngày 07/02/2018</v>
          </cell>
        </row>
      </sheetData>
      <sheetData sheetId="4200">
        <row r="1">
          <cell r="A1" t="str">
            <v>GIÁ TRỊ PHỤ LỤC 13 - HĐ 37/2018/HĐ/OIC-SEAREE ký ngày 07/02/2018</v>
          </cell>
        </row>
      </sheetData>
      <sheetData sheetId="4201">
        <row r="1">
          <cell r="A1" t="str">
            <v>GIÁ TRỊ PHỤ LỤC 13 - HĐ 37/2018/HĐ/OIC-SEAREE ký ngày 07/02/2018</v>
          </cell>
        </row>
      </sheetData>
      <sheetData sheetId="4202">
        <row r="1">
          <cell r="A1" t="str">
            <v>GIÁ TRỊ PHỤ LỤC 13 - HĐ 37/2018/HĐ/OIC-SEAREE ký ngày 07/02/2018</v>
          </cell>
        </row>
      </sheetData>
      <sheetData sheetId="4203">
        <row r="1">
          <cell r="A1" t="str">
            <v>GIÁ TRỊ PHỤ LỤC 13 - HĐ 37/2018/HĐ/OIC-SEAREE ký ngày 07/02/2018</v>
          </cell>
        </row>
      </sheetData>
      <sheetData sheetId="4204">
        <row r="1">
          <cell r="A1" t="str">
            <v>GIÁ TRỊ PHỤ LỤC 13 - HĐ 37/2018/HĐ/OIC-SEAREE ký ngày 07/02/2018</v>
          </cell>
        </row>
      </sheetData>
      <sheetData sheetId="4205">
        <row r="1">
          <cell r="A1" t="str">
            <v>GIÁ TRỊ PHỤ LỤC 13 - HĐ 37/2018/HĐ/OIC-SEAREE ký ngày 07/02/2018</v>
          </cell>
        </row>
      </sheetData>
      <sheetData sheetId="4206">
        <row r="1">
          <cell r="A1" t="str">
            <v>GIÁ TRỊ PHỤ LỤC 13 - HĐ 37/2018/HĐ/OIC-SEAREE ký ngày 07/02/2018</v>
          </cell>
        </row>
      </sheetData>
      <sheetData sheetId="4207">
        <row r="1">
          <cell r="A1" t="str">
            <v>GIÁ TRỊ PHỤ LỤC 13 - HĐ 37/2018/HĐ/OIC-SEAREE ký ngày 07/02/2018</v>
          </cell>
        </row>
      </sheetData>
      <sheetData sheetId="4208">
        <row r="1">
          <cell r="A1" t="str">
            <v>GIÁ TRỊ PHỤ LỤC 13 - HĐ 37/2018/HĐ/OIC-SEAREE ký ngày 07/02/2018</v>
          </cell>
        </row>
      </sheetData>
      <sheetData sheetId="4209">
        <row r="1">
          <cell r="A1" t="str">
            <v>GIÁ TRỊ PHỤ LỤC 13 - HĐ 37/2018/HĐ/OIC-SEAREE ký ngày 07/02/2018</v>
          </cell>
        </row>
      </sheetData>
      <sheetData sheetId="4210">
        <row r="1">
          <cell r="A1" t="str">
            <v>GIÁ TRỊ PHỤ LỤC 13 - HĐ 37/2018/HĐ/OIC-SEAREE ký ngày 07/02/2018</v>
          </cell>
        </row>
      </sheetData>
      <sheetData sheetId="4211">
        <row r="1">
          <cell r="A1" t="str">
            <v>GIÁ TRỊ PHỤ LỤC 13 - HĐ 37/2018/HĐ/OIC-SEAREE ký ngày 07/02/2018</v>
          </cell>
        </row>
      </sheetData>
      <sheetData sheetId="4212">
        <row r="1">
          <cell r="A1" t="str">
            <v>GIÁ TRỊ PHỤ LỤC 13 - HĐ 37/2018/HĐ/OIC-SEAREE ký ngày 07/02/2018</v>
          </cell>
        </row>
      </sheetData>
      <sheetData sheetId="4213">
        <row r="1">
          <cell r="A1" t="str">
            <v>GIÁ TRỊ PHỤ LỤC 13 - HĐ 37/2018/HĐ/OIC-SEAREE ký ngày 07/02/2018</v>
          </cell>
        </row>
      </sheetData>
      <sheetData sheetId="4214">
        <row r="1">
          <cell r="A1" t="str">
            <v>GIÁ TRỊ PHỤ LỤC 13 - HĐ 37/2018/HĐ/OIC-SEAREE ký ngày 07/02/2018</v>
          </cell>
        </row>
      </sheetData>
      <sheetData sheetId="4215">
        <row r="1">
          <cell r="A1" t="str">
            <v>GIÁ TRỊ PHỤ LỤC 13 - HĐ 37/2018/HĐ/OIC-SEAREE ký ngày 07/02/2018</v>
          </cell>
        </row>
      </sheetData>
      <sheetData sheetId="4216">
        <row r="1">
          <cell r="A1" t="str">
            <v>GIÁ TRỊ PHỤ LỤC 13 - HĐ 37/2018/HĐ/OIC-SEAREE ký ngày 07/02/2018</v>
          </cell>
        </row>
      </sheetData>
      <sheetData sheetId="4217">
        <row r="1">
          <cell r="A1" t="str">
            <v>GIÁ TRỊ PHỤ LỤC 13 - HĐ 37/2018/HĐ/OIC-SEAREE ký ngày 07/02/2018</v>
          </cell>
        </row>
      </sheetData>
      <sheetData sheetId="4218">
        <row r="1">
          <cell r="A1" t="str">
            <v>GIÁ TRỊ PHỤ LỤC 13 - HĐ 37/2018/HĐ/OIC-SEAREE ký ngày 07/02/2018</v>
          </cell>
        </row>
      </sheetData>
      <sheetData sheetId="4219">
        <row r="1">
          <cell r="A1" t="str">
            <v>GIÁ TRỊ PHỤ LỤC 13 - HĐ 37/2018/HĐ/OIC-SEAREE ký ngày 07/02/2018</v>
          </cell>
        </row>
      </sheetData>
      <sheetData sheetId="4220">
        <row r="1">
          <cell r="A1" t="str">
            <v>GIÁ TRỊ PHỤ LỤC 13 - HĐ 37/2018/HĐ/OIC-SEAREE ký ngày 07/02/2018</v>
          </cell>
        </row>
      </sheetData>
      <sheetData sheetId="4221">
        <row r="1">
          <cell r="A1" t="str">
            <v>GIÁ TRỊ PHỤ LỤC 13 - HĐ 37/2018/HĐ/OIC-SEAREE ký ngày 07/02/2018</v>
          </cell>
        </row>
      </sheetData>
      <sheetData sheetId="4222">
        <row r="1">
          <cell r="A1" t="str">
            <v>GIÁ TRỊ PHỤ LỤC 13 - HĐ 37/2018/HĐ/OIC-SEAREE ký ngày 07/02/2018</v>
          </cell>
        </row>
      </sheetData>
      <sheetData sheetId="4223">
        <row r="1">
          <cell r="A1" t="str">
            <v>GIÁ TRỊ PHỤ LỤC 13 - HĐ 37/2018/HĐ/OIC-SEAREE ký ngày 07/02/2018</v>
          </cell>
        </row>
      </sheetData>
      <sheetData sheetId="4224">
        <row r="1">
          <cell r="A1" t="str">
            <v>GIÁ TRỊ PHỤ LỤC 13 - HĐ 37/2018/HĐ/OIC-SEAREE ký ngày 07/02/2018</v>
          </cell>
        </row>
      </sheetData>
      <sheetData sheetId="4225">
        <row r="1">
          <cell r="A1" t="str">
            <v>GIÁ TRỊ PHỤ LỤC 13 - HĐ 37/2018/HĐ/OIC-SEAREE ký ngày 07/02/2018</v>
          </cell>
        </row>
      </sheetData>
      <sheetData sheetId="4226">
        <row r="1">
          <cell r="A1" t="str">
            <v>GIÁ TRỊ PHỤ LỤC 13 - HĐ 37/2018/HĐ/OIC-SEAREE ký ngày 07/02/2018</v>
          </cell>
        </row>
      </sheetData>
      <sheetData sheetId="4227">
        <row r="1">
          <cell r="A1" t="str">
            <v>GIÁ TRỊ PHỤ LỤC 13 - HĐ 37/2018/HĐ/OIC-SEAREE ký ngày 07/02/2018</v>
          </cell>
        </row>
      </sheetData>
      <sheetData sheetId="4228">
        <row r="1">
          <cell r="A1" t="str">
            <v>GIÁ TRỊ PHỤ LỤC 13 - HĐ 37/2018/HĐ/OIC-SEAREE ký ngày 07/02/2018</v>
          </cell>
        </row>
      </sheetData>
      <sheetData sheetId="4229">
        <row r="1">
          <cell r="A1" t="str">
            <v>GIÁ TRỊ PHỤ LỤC 13 - HĐ 37/2018/HĐ/OIC-SEAREE ký ngày 07/02/2018</v>
          </cell>
        </row>
      </sheetData>
      <sheetData sheetId="4230">
        <row r="1">
          <cell r="A1" t="str">
            <v>GIÁ TRỊ PHỤ LỤC 13 - HĐ 37/2018/HĐ/OIC-SEAREE ký ngày 07/02/2018</v>
          </cell>
        </row>
      </sheetData>
      <sheetData sheetId="4231">
        <row r="1">
          <cell r="A1" t="str">
            <v>GIÁ TRỊ PHỤ LỤC 13 - HĐ 37/2018/HĐ/OIC-SEAREE ký ngày 07/02/2018</v>
          </cell>
        </row>
      </sheetData>
      <sheetData sheetId="4232">
        <row r="1">
          <cell r="A1" t="str">
            <v>GIÁ TRỊ PHỤ LỤC 13 - HĐ 37/2018/HĐ/OIC-SEAREE ký ngày 07/02/2018</v>
          </cell>
        </row>
      </sheetData>
      <sheetData sheetId="4233">
        <row r="1">
          <cell r="A1" t="str">
            <v>GIÁ TRỊ PHỤ LỤC 13 - HĐ 37/2018/HĐ/OIC-SEAREE ký ngày 07/02/2018</v>
          </cell>
        </row>
      </sheetData>
      <sheetData sheetId="4234">
        <row r="1">
          <cell r="A1" t="str">
            <v>GIÁ TRỊ PHỤ LỤC 13 - HĐ 37/2018/HĐ/OIC-SEAREE ký ngày 07/02/2018</v>
          </cell>
        </row>
      </sheetData>
      <sheetData sheetId="4235">
        <row r="1">
          <cell r="A1" t="str">
            <v>GIÁ TRỊ PHỤ LỤC 13 - HĐ 37/2018/HĐ/OIC-SEAREE ký ngày 07/02/2018</v>
          </cell>
        </row>
      </sheetData>
      <sheetData sheetId="4236">
        <row r="1">
          <cell r="A1" t="str">
            <v>GIÁ TRỊ PHỤ LỤC 13 - HĐ 37/2018/HĐ/OIC-SEAREE ký ngày 07/02/2018</v>
          </cell>
        </row>
      </sheetData>
      <sheetData sheetId="4237">
        <row r="1">
          <cell r="A1" t="str">
            <v>GIÁ TRỊ PHỤ LỤC 13 - HĐ 37/2018/HĐ/OIC-SEAREE ký ngày 07/02/2018</v>
          </cell>
        </row>
      </sheetData>
      <sheetData sheetId="4238">
        <row r="1">
          <cell r="A1" t="str">
            <v>GIÁ TRỊ PHỤ LỤC 13 - HĐ 37/2018/HĐ/OIC-SEAREE ký ngày 07/02/2018</v>
          </cell>
        </row>
      </sheetData>
      <sheetData sheetId="4239">
        <row r="1">
          <cell r="A1" t="str">
            <v>GIÁ TRỊ PHỤ LỤC 13 - HĐ 37/2018/HĐ/OIC-SEAREE ký ngày 07/02/2018</v>
          </cell>
        </row>
      </sheetData>
      <sheetData sheetId="4240">
        <row r="1">
          <cell r="A1" t="str">
            <v>GIÁ TRỊ PHỤ LỤC 13 - HĐ 37/2018/HĐ/OIC-SEAREE ký ngày 07/02/2018</v>
          </cell>
        </row>
      </sheetData>
      <sheetData sheetId="4241">
        <row r="1">
          <cell r="A1" t="str">
            <v>GIÁ TRỊ PHỤ LỤC 13 - HĐ 37/2018/HĐ/OIC-SEAREE ký ngày 07/02/2018</v>
          </cell>
        </row>
      </sheetData>
      <sheetData sheetId="4242">
        <row r="1">
          <cell r="A1" t="str">
            <v>GIÁ TRỊ PHỤ LỤC 13 - HĐ 37/2018/HĐ/OIC-SEAREE ký ngày 07/02/2018</v>
          </cell>
        </row>
      </sheetData>
      <sheetData sheetId="4243">
        <row r="1">
          <cell r="A1" t="str">
            <v>GIÁ TRỊ PHỤ LỤC 13 - HĐ 37/2018/HĐ/OIC-SEAREE ký ngày 07/02/2018</v>
          </cell>
        </row>
      </sheetData>
      <sheetData sheetId="4244">
        <row r="1">
          <cell r="A1" t="str">
            <v>GIÁ TRỊ PHỤ LỤC 13 - HĐ 37/2018/HĐ/OIC-SEAREE ký ngày 07/02/2018</v>
          </cell>
        </row>
      </sheetData>
      <sheetData sheetId="4245">
        <row r="1">
          <cell r="A1" t="str">
            <v>GIÁ TRỊ PHỤ LỤC 13 - HĐ 37/2018/HĐ/OIC-SEAREE ký ngày 07/02/2018</v>
          </cell>
        </row>
      </sheetData>
      <sheetData sheetId="4246">
        <row r="1">
          <cell r="A1" t="str">
            <v>GIÁ TRỊ PHỤ LỤC 13 - HĐ 37/2018/HĐ/OIC-SEAREE ký ngày 07/02/2018</v>
          </cell>
        </row>
      </sheetData>
      <sheetData sheetId="4247">
        <row r="1">
          <cell r="A1" t="str">
            <v>GIÁ TRỊ PHỤ LỤC 13 - HĐ 37/2018/HĐ/OIC-SEAREE ký ngày 07/02/2018</v>
          </cell>
        </row>
      </sheetData>
      <sheetData sheetId="4248">
        <row r="1">
          <cell r="A1" t="str">
            <v>GIÁ TRỊ PHỤ LỤC 13 - HĐ 37/2018/HĐ/OIC-SEAREE ký ngày 07/02/2018</v>
          </cell>
        </row>
      </sheetData>
      <sheetData sheetId="4249">
        <row r="1">
          <cell r="A1" t="str">
            <v>GIÁ TRỊ PHỤ LỤC 13 - HĐ 37/2018/HĐ/OIC-SEAREE ký ngày 07/02/2018</v>
          </cell>
        </row>
      </sheetData>
      <sheetData sheetId="4250">
        <row r="1">
          <cell r="A1" t="str">
            <v>GIÁ TRỊ PHỤ LỤC 13 - HĐ 37/2018/HĐ/OIC-SEAREE ký ngày 07/02/2018</v>
          </cell>
        </row>
      </sheetData>
      <sheetData sheetId="4251">
        <row r="1">
          <cell r="A1" t="str">
            <v>GIÁ TRỊ PHỤ LỤC 13 - HĐ 37/2018/HĐ/OIC-SEAREE ký ngày 07/02/2018</v>
          </cell>
        </row>
      </sheetData>
      <sheetData sheetId="4252">
        <row r="1">
          <cell r="A1" t="str">
            <v>GIÁ TRỊ PHỤ LỤC 13 - HĐ 37/2018/HĐ/OIC-SEAREE ký ngày 07/02/2018</v>
          </cell>
        </row>
      </sheetData>
      <sheetData sheetId="4253">
        <row r="1">
          <cell r="A1" t="str">
            <v>GIÁ TRỊ PHỤ LỤC 13 - HĐ 37/2018/HĐ/OIC-SEAREE ký ngày 07/02/2018</v>
          </cell>
        </row>
      </sheetData>
      <sheetData sheetId="4254">
        <row r="1">
          <cell r="A1" t="str">
            <v>GIÁ TRỊ PHỤ LỤC 13 - HĐ 37/2018/HĐ/OIC-SEAREE ký ngày 07/02/2018</v>
          </cell>
        </row>
      </sheetData>
      <sheetData sheetId="4255">
        <row r="1">
          <cell r="A1" t="str">
            <v>GIÁ TRỊ PHỤ LỤC 13 - HĐ 37/2018/HĐ/OIC-SEAREE ký ngày 07/02/2018</v>
          </cell>
        </row>
      </sheetData>
      <sheetData sheetId="4256">
        <row r="1">
          <cell r="A1" t="str">
            <v>GIÁ TRỊ PHỤ LỤC 13 - HĐ 37/2018/HĐ/OIC-SEAREE ký ngày 07/02/2018</v>
          </cell>
        </row>
      </sheetData>
      <sheetData sheetId="4257">
        <row r="1">
          <cell r="A1" t="str">
            <v>GIÁ TRỊ PHỤ LỤC 13 - HĐ 37/2018/HĐ/OIC-SEAREE ký ngày 07/02/2018</v>
          </cell>
        </row>
      </sheetData>
      <sheetData sheetId="4258">
        <row r="1">
          <cell r="A1" t="str">
            <v>GIÁ TRỊ PHỤ LỤC 13 - HĐ 37/2018/HĐ/OIC-SEAREE ký ngày 07/02/2018</v>
          </cell>
        </row>
      </sheetData>
      <sheetData sheetId="4259">
        <row r="1">
          <cell r="A1" t="str">
            <v>GIÁ TRỊ PHỤ LỤC 13 - HĐ 37/2018/HĐ/OIC-SEAREE ký ngày 07/02/2018</v>
          </cell>
        </row>
      </sheetData>
      <sheetData sheetId="4260">
        <row r="1">
          <cell r="A1" t="str">
            <v>GIÁ TRỊ PHỤ LỤC 13 - HĐ 37/2018/HĐ/OIC-SEAREE ký ngày 07/02/2018</v>
          </cell>
        </row>
      </sheetData>
      <sheetData sheetId="4261">
        <row r="1">
          <cell r="A1" t="str">
            <v>GIÁ TRỊ PHỤ LỤC 13 - HĐ 37/2018/HĐ/OIC-SEAREE ký ngày 07/02/2018</v>
          </cell>
        </row>
      </sheetData>
      <sheetData sheetId="4262">
        <row r="1">
          <cell r="A1" t="str">
            <v>GIÁ TRỊ PHỤ LỤC 13 - HĐ 37/2018/HĐ/OIC-SEAREE ký ngày 07/02/2018</v>
          </cell>
        </row>
      </sheetData>
      <sheetData sheetId="4263">
        <row r="1">
          <cell r="A1" t="str">
            <v>GIÁ TRỊ PHỤ LỤC 13 - HĐ 37/2018/HĐ/OIC-SEAREE ký ngày 07/02/2018</v>
          </cell>
        </row>
      </sheetData>
      <sheetData sheetId="4264">
        <row r="1">
          <cell r="A1" t="str">
            <v>GIÁ TRỊ PHỤ LỤC 13 - HĐ 37/2018/HĐ/OIC-SEAREE ký ngày 07/02/2018</v>
          </cell>
        </row>
      </sheetData>
      <sheetData sheetId="4265">
        <row r="1">
          <cell r="A1" t="str">
            <v>GIÁ TRỊ PHỤ LỤC 13 - HĐ 37/2018/HĐ/OIC-SEAREE ký ngày 07/02/2018</v>
          </cell>
        </row>
      </sheetData>
      <sheetData sheetId="4266">
        <row r="1">
          <cell r="A1" t="str">
            <v>GIÁ TRỊ PHỤ LỤC 13 - HĐ 37/2018/HĐ/OIC-SEAREE ký ngày 07/02/2018</v>
          </cell>
        </row>
      </sheetData>
      <sheetData sheetId="4267">
        <row r="1">
          <cell r="A1" t="str">
            <v>GIÁ TRỊ PHỤ LỤC 13 - HĐ 37/2018/HĐ/OIC-SEAREE ký ngày 07/02/2018</v>
          </cell>
        </row>
      </sheetData>
      <sheetData sheetId="4268">
        <row r="1">
          <cell r="A1" t="str">
            <v>GIÁ TRỊ PHỤ LỤC 13 - HĐ 37/2018/HĐ/OIC-SEAREE ký ngày 07/02/2018</v>
          </cell>
        </row>
      </sheetData>
      <sheetData sheetId="4269">
        <row r="1">
          <cell r="A1" t="str">
            <v>GIÁ TRỊ PHỤ LỤC 13 - HĐ 37/2018/HĐ/OIC-SEAREE ký ngày 07/02/2018</v>
          </cell>
        </row>
      </sheetData>
      <sheetData sheetId="4270">
        <row r="1">
          <cell r="A1" t="str">
            <v>GIÁ TRỊ PHỤ LỤC 13 - HĐ 37/2018/HĐ/OIC-SEAREE ký ngày 07/02/2018</v>
          </cell>
        </row>
      </sheetData>
      <sheetData sheetId="4271">
        <row r="1">
          <cell r="A1" t="str">
            <v>GIÁ TRỊ PHỤ LỤC 13 - HĐ 37/2018/HĐ/OIC-SEAREE ký ngày 07/02/2018</v>
          </cell>
        </row>
      </sheetData>
      <sheetData sheetId="4272">
        <row r="1">
          <cell r="A1" t="str">
            <v>GIÁ TRỊ PHỤ LỤC 13 - HĐ 37/2018/HĐ/OIC-SEAREE ký ngày 07/02/2018</v>
          </cell>
        </row>
      </sheetData>
      <sheetData sheetId="4273">
        <row r="1">
          <cell r="A1" t="str">
            <v>GIÁ TRỊ PHỤ LỤC 13 - HĐ 37/2018/HĐ/OIC-SEAREE ký ngày 07/02/2018</v>
          </cell>
        </row>
      </sheetData>
      <sheetData sheetId="4274">
        <row r="1">
          <cell r="A1" t="str">
            <v>GIÁ TRỊ PHỤ LỤC 13 - HĐ 37/2018/HĐ/OIC-SEAREE ký ngày 07/02/2018</v>
          </cell>
        </row>
      </sheetData>
      <sheetData sheetId="4275">
        <row r="1">
          <cell r="A1" t="str">
            <v>GIÁ TRỊ PHỤ LỤC 13 - HĐ 37/2018/HĐ/OIC-SEAREE ký ngày 07/02/2018</v>
          </cell>
        </row>
      </sheetData>
      <sheetData sheetId="4276">
        <row r="1">
          <cell r="A1" t="str">
            <v>GIÁ TRỊ PHỤ LỤC 13 - HĐ 37/2018/HĐ/OIC-SEAREE ký ngày 07/02/2018</v>
          </cell>
        </row>
      </sheetData>
      <sheetData sheetId="4277">
        <row r="1">
          <cell r="A1" t="str">
            <v>GIÁ TRỊ PHỤ LỤC 13 - HĐ 37/2018/HĐ/OIC-SEAREE ký ngày 07/02/2018</v>
          </cell>
        </row>
      </sheetData>
      <sheetData sheetId="4278">
        <row r="1">
          <cell r="A1" t="str">
            <v>GIÁ TRỊ PHỤ LỤC 13 - HĐ 37/2018/HĐ/OIC-SEAREE ký ngày 07/02/2018</v>
          </cell>
        </row>
      </sheetData>
      <sheetData sheetId="4279">
        <row r="1">
          <cell r="A1" t="str">
            <v>GIÁ TRỊ PHỤ LỤC 13 - HĐ 37/2018/HĐ/OIC-SEAREE ký ngày 07/02/2018</v>
          </cell>
        </row>
      </sheetData>
      <sheetData sheetId="4280">
        <row r="1">
          <cell r="A1" t="str">
            <v>GIÁ TRỊ PHỤ LỤC 13 - HĐ 37/2018/HĐ/OIC-SEAREE ký ngày 07/02/2018</v>
          </cell>
        </row>
      </sheetData>
      <sheetData sheetId="4281">
        <row r="1">
          <cell r="A1" t="str">
            <v>GIÁ TRỊ PHỤ LỤC 13 - HĐ 37/2018/HĐ/OIC-SEAREE ký ngày 07/02/2018</v>
          </cell>
        </row>
      </sheetData>
      <sheetData sheetId="4282">
        <row r="1">
          <cell r="A1" t="str">
            <v>GIÁ TRỊ PHỤ LỤC 13 - HĐ 37/2018/HĐ/OIC-SEAREE ký ngày 07/02/2018</v>
          </cell>
        </row>
      </sheetData>
      <sheetData sheetId="4283">
        <row r="1">
          <cell r="A1" t="str">
            <v>GIÁ TRỊ PHỤ LỤC 13 - HĐ 37/2018/HĐ/OIC-SEAREE ký ngày 07/02/2018</v>
          </cell>
        </row>
      </sheetData>
      <sheetData sheetId="4284">
        <row r="1">
          <cell r="A1" t="str">
            <v>GIÁ TRỊ PHỤ LỤC 13 - HĐ 37/2018/HĐ/OIC-SEAREE ký ngày 07/02/2018</v>
          </cell>
        </row>
      </sheetData>
      <sheetData sheetId="4285">
        <row r="1">
          <cell r="A1" t="str">
            <v>GIÁ TRỊ PHỤ LỤC 13 - HĐ 37/2018/HĐ/OIC-SEAREE ký ngày 07/02/2018</v>
          </cell>
        </row>
      </sheetData>
      <sheetData sheetId="4286">
        <row r="1">
          <cell r="A1" t="str">
            <v>GIÁ TRỊ PHỤ LỤC 13 - HĐ 37/2018/HĐ/OIC-SEAREE ký ngày 07/02/2018</v>
          </cell>
        </row>
      </sheetData>
      <sheetData sheetId="4287">
        <row r="1">
          <cell r="A1" t="str">
            <v>GIÁ TRỊ PHỤ LỤC 13 - HĐ 37/2018/HĐ/OIC-SEAREE ký ngày 07/02/2018</v>
          </cell>
        </row>
      </sheetData>
      <sheetData sheetId="4288">
        <row r="1">
          <cell r="A1" t="str">
            <v>GIÁ TRỊ PHỤ LỤC 13 - HĐ 37/2018/HĐ/OIC-SEAREE ký ngày 07/02/2018</v>
          </cell>
        </row>
      </sheetData>
      <sheetData sheetId="4289">
        <row r="1">
          <cell r="A1" t="str">
            <v>GIÁ TRỊ PHỤ LỤC 13 - HĐ 37/2018/HĐ/OIC-SEAREE ký ngày 07/02/2018</v>
          </cell>
        </row>
      </sheetData>
      <sheetData sheetId="4290">
        <row r="1">
          <cell r="A1" t="str">
            <v>GIÁ TRỊ PHỤ LỤC 13 - HĐ 37/2018/HĐ/OIC-SEAREE ký ngày 07/02/2018</v>
          </cell>
        </row>
      </sheetData>
      <sheetData sheetId="4291">
        <row r="1">
          <cell r="A1" t="str">
            <v>GIÁ TRỊ PHỤ LỤC 13 - HĐ 37/2018/HĐ/OIC-SEAREE ký ngày 07/02/2018</v>
          </cell>
        </row>
      </sheetData>
      <sheetData sheetId="4292">
        <row r="1">
          <cell r="A1" t="str">
            <v>GIÁ TRỊ PHỤ LỤC 13 - HĐ 37/2018/HĐ/OIC-SEAREE ký ngày 07/02/2018</v>
          </cell>
        </row>
      </sheetData>
      <sheetData sheetId="4293">
        <row r="1">
          <cell r="A1" t="str">
            <v>GIÁ TRỊ PHỤ LỤC 13 - HĐ 37/2018/HĐ/OIC-SEAREE ký ngày 07/02/2018</v>
          </cell>
        </row>
      </sheetData>
      <sheetData sheetId="4294">
        <row r="1">
          <cell r="A1" t="str">
            <v>GIÁ TRỊ PHỤ LỤC 13 - HĐ 37/2018/HĐ/OIC-SEAREE ký ngày 07/02/2018</v>
          </cell>
        </row>
      </sheetData>
      <sheetData sheetId="4295">
        <row r="1">
          <cell r="A1" t="str">
            <v>GIÁ TRỊ PHỤ LỤC 13 - HĐ 37/2018/HĐ/OIC-SEAREE ký ngày 07/02/2018</v>
          </cell>
        </row>
      </sheetData>
      <sheetData sheetId="4296">
        <row r="1">
          <cell r="A1" t="str">
            <v>GIÁ TRỊ PHỤ LỤC 13 - HĐ 37/2018/HĐ/OIC-SEAREE ký ngày 07/02/2018</v>
          </cell>
        </row>
      </sheetData>
      <sheetData sheetId="4297">
        <row r="1">
          <cell r="A1" t="str">
            <v>GIÁ TRỊ PHỤ LỤC 13 - HĐ 37/2018/HĐ/OIC-SEAREE ký ngày 07/02/2018</v>
          </cell>
        </row>
      </sheetData>
      <sheetData sheetId="4298">
        <row r="1">
          <cell r="A1" t="str">
            <v>GIÁ TRỊ PHỤ LỤC 13 - HĐ 37/2018/HĐ/OIC-SEAREE ký ngày 07/02/2018</v>
          </cell>
        </row>
      </sheetData>
      <sheetData sheetId="4299">
        <row r="1">
          <cell r="A1" t="str">
            <v>GIÁ TRỊ PHỤ LỤC 13 - HĐ 37/2018/HĐ/OIC-SEAREE ký ngày 07/02/2018</v>
          </cell>
        </row>
      </sheetData>
      <sheetData sheetId="4300">
        <row r="1">
          <cell r="A1" t="str">
            <v>GIÁ TRỊ PHỤ LỤC 13 - HĐ 37/2018/HĐ/OIC-SEAREE ký ngày 07/02/2018</v>
          </cell>
        </row>
      </sheetData>
      <sheetData sheetId="4301">
        <row r="1">
          <cell r="A1" t="str">
            <v>GIÁ TRỊ PHỤ LỤC 13 - HĐ 37/2018/HĐ/OIC-SEAREE ký ngày 07/02/2018</v>
          </cell>
        </row>
      </sheetData>
      <sheetData sheetId="4302">
        <row r="1">
          <cell r="A1" t="str">
            <v>GIÁ TRỊ PHỤ LỤC 13 - HĐ 37/2018/HĐ/OIC-SEAREE ký ngày 07/02/2018</v>
          </cell>
        </row>
      </sheetData>
      <sheetData sheetId="4303">
        <row r="1">
          <cell r="A1" t="str">
            <v>GIÁ TRỊ PHỤ LỤC 13 - HĐ 37/2018/HĐ/OIC-SEAREE ký ngày 07/02/2018</v>
          </cell>
        </row>
      </sheetData>
      <sheetData sheetId="4304">
        <row r="1">
          <cell r="A1" t="str">
            <v>GIÁ TRỊ PHỤ LỤC 13 - HĐ 37/2018/HĐ/OIC-SEAREE ký ngày 07/02/2018</v>
          </cell>
        </row>
      </sheetData>
      <sheetData sheetId="4305">
        <row r="1">
          <cell r="A1" t="str">
            <v>GIÁ TRỊ PHỤ LỤC 13 - HĐ 37/2018/HĐ/OIC-SEAREE ký ngày 07/02/2018</v>
          </cell>
        </row>
      </sheetData>
      <sheetData sheetId="4306">
        <row r="1">
          <cell r="A1" t="str">
            <v>GIÁ TRỊ PHỤ LỤC 13 - HĐ 37/2018/HĐ/OIC-SEAREE ký ngày 07/02/2018</v>
          </cell>
        </row>
      </sheetData>
      <sheetData sheetId="4307">
        <row r="1">
          <cell r="A1" t="str">
            <v>GIÁ TRỊ PHỤ LỤC 13 - HĐ 37/2018/HĐ/OIC-SEAREE ký ngày 07/02/2018</v>
          </cell>
        </row>
      </sheetData>
      <sheetData sheetId="4308">
        <row r="1">
          <cell r="A1" t="str">
            <v>GIÁ TRỊ PHỤ LỤC 13 - HĐ 37/2018/HĐ/OIC-SEAREE ký ngày 07/02/2018</v>
          </cell>
        </row>
      </sheetData>
      <sheetData sheetId="4309">
        <row r="1">
          <cell r="A1" t="str">
            <v>GIÁ TRỊ PHỤ LỤC 13 - HĐ 37/2018/HĐ/OIC-SEAREE ký ngày 07/02/2018</v>
          </cell>
        </row>
      </sheetData>
      <sheetData sheetId="4310">
        <row r="1">
          <cell r="A1" t="str">
            <v>GIÁ TRỊ PHỤ LỤC 13 - HĐ 37/2018/HĐ/OIC-SEAREE ký ngày 07/02/2018</v>
          </cell>
        </row>
      </sheetData>
      <sheetData sheetId="4311">
        <row r="1">
          <cell r="A1" t="str">
            <v>GIÁ TRỊ PHỤ LỤC 13 - HĐ 37/2018/HĐ/OIC-SEAREE ký ngày 07/02/2018</v>
          </cell>
        </row>
      </sheetData>
      <sheetData sheetId="4312">
        <row r="1">
          <cell r="A1" t="str">
            <v>GIÁ TRỊ PHỤ LỤC 13 - HĐ 37/2018/HĐ/OIC-SEAREE ký ngày 07/02/2018</v>
          </cell>
        </row>
      </sheetData>
      <sheetData sheetId="4313">
        <row r="1">
          <cell r="A1" t="str">
            <v>GIÁ TRỊ PHỤ LỤC 13 - HĐ 37/2018/HĐ/OIC-SEAREE ký ngày 07/02/2018</v>
          </cell>
        </row>
      </sheetData>
      <sheetData sheetId="4314">
        <row r="1">
          <cell r="A1" t="str">
            <v>GIÁ TRỊ PHỤ LỤC 13 - HĐ 37/2018/HĐ/OIC-SEAREE ký ngày 07/02/2018</v>
          </cell>
        </row>
      </sheetData>
      <sheetData sheetId="4315">
        <row r="1">
          <cell r="A1" t="str">
            <v>GIÁ TRỊ PHỤ LỤC 13 - HĐ 37/2018/HĐ/OIC-SEAREE ký ngày 07/02/2018</v>
          </cell>
        </row>
      </sheetData>
      <sheetData sheetId="4316">
        <row r="1">
          <cell r="A1" t="str">
            <v>GIÁ TRỊ PHỤ LỤC 13 - HĐ 37/2018/HĐ/OIC-SEAREE ký ngày 07/02/2018</v>
          </cell>
        </row>
      </sheetData>
      <sheetData sheetId="4317">
        <row r="1">
          <cell r="A1" t="str">
            <v>GIÁ TRỊ PHỤ LỤC 13 - HĐ 37/2018/HĐ/OIC-SEAREE ký ngày 07/02/2018</v>
          </cell>
        </row>
      </sheetData>
      <sheetData sheetId="4318">
        <row r="1">
          <cell r="A1" t="str">
            <v>GIÁ TRỊ PHỤ LỤC 13 - HĐ 37/2018/HĐ/OIC-SEAREE ký ngày 07/02/2018</v>
          </cell>
        </row>
      </sheetData>
      <sheetData sheetId="4319">
        <row r="1">
          <cell r="A1" t="str">
            <v>GIÁ TRỊ PHỤ LỤC 13 - HĐ 37/2018/HĐ/OIC-SEAREE ký ngày 07/02/2018</v>
          </cell>
        </row>
      </sheetData>
      <sheetData sheetId="4320">
        <row r="1">
          <cell r="A1" t="str">
            <v>GIÁ TRỊ PHỤ LỤC 13 - HĐ 37/2018/HĐ/OIC-SEAREE ký ngày 07/02/2018</v>
          </cell>
        </row>
      </sheetData>
      <sheetData sheetId="4321">
        <row r="1">
          <cell r="A1" t="str">
            <v>GIÁ TRỊ PHỤ LỤC 13 - HĐ 37/2018/HĐ/OIC-SEAREE ký ngày 07/02/2018</v>
          </cell>
        </row>
      </sheetData>
      <sheetData sheetId="4322">
        <row r="1">
          <cell r="A1" t="str">
            <v>GIÁ TRỊ PHỤ LỤC 13 - HĐ 37/2018/HĐ/OIC-SEAREE ký ngày 07/02/2018</v>
          </cell>
        </row>
      </sheetData>
      <sheetData sheetId="4323">
        <row r="1">
          <cell r="A1" t="str">
            <v>GIÁ TRỊ PHỤ LỤC 13 - HĐ 37/2018/HĐ/OIC-SEAREE ký ngày 07/02/2018</v>
          </cell>
        </row>
      </sheetData>
      <sheetData sheetId="4324">
        <row r="1">
          <cell r="A1" t="str">
            <v>GIÁ TRỊ PHỤ LỤC 13 - HĐ 37/2018/HĐ/OIC-SEAREE ký ngày 07/02/2018</v>
          </cell>
        </row>
      </sheetData>
      <sheetData sheetId="4325">
        <row r="1">
          <cell r="A1" t="str">
            <v>GIÁ TRỊ PHỤ LỤC 13 - HĐ 37/2018/HĐ/OIC-SEAREE ký ngày 07/02/2018</v>
          </cell>
        </row>
      </sheetData>
      <sheetData sheetId="4326">
        <row r="1">
          <cell r="A1" t="str">
            <v>GIÁ TRỊ PHỤ LỤC 13 - HĐ 37/2018/HĐ/OIC-SEAREE ký ngày 07/02/2018</v>
          </cell>
        </row>
      </sheetData>
      <sheetData sheetId="4327">
        <row r="1">
          <cell r="A1" t="str">
            <v>GIÁ TRỊ PHỤ LỤC 13 - HĐ 37/2018/HĐ/OIC-SEAREE ký ngày 07/02/2018</v>
          </cell>
        </row>
      </sheetData>
      <sheetData sheetId="4328">
        <row r="1">
          <cell r="A1" t="str">
            <v>GIÁ TRỊ PHỤ LỤC 13 - HĐ 37/2018/HĐ/OIC-SEAREE ký ngày 07/02/2018</v>
          </cell>
        </row>
      </sheetData>
      <sheetData sheetId="4329">
        <row r="1">
          <cell r="A1" t="str">
            <v>GIÁ TRỊ PHỤ LỤC 13 - HĐ 37/2018/HĐ/OIC-SEAREE ký ngày 07/02/2018</v>
          </cell>
        </row>
      </sheetData>
      <sheetData sheetId="4330">
        <row r="1">
          <cell r="A1" t="str">
            <v>GIÁ TRỊ PHỤ LỤC 13 - HĐ 37/2018/HĐ/OIC-SEAREE ký ngày 07/02/2018</v>
          </cell>
        </row>
      </sheetData>
      <sheetData sheetId="4331">
        <row r="1">
          <cell r="A1" t="str">
            <v>GIÁ TRỊ PHỤ LỤC 13 - HĐ 37/2018/HĐ/OIC-SEAREE ký ngày 07/02/2018</v>
          </cell>
        </row>
      </sheetData>
      <sheetData sheetId="4332">
        <row r="1">
          <cell r="A1" t="str">
            <v>GIÁ TRỊ PHỤ LỤC 13 - HĐ 37/2018/HĐ/OIC-SEAREE ký ngày 07/02/2018</v>
          </cell>
        </row>
      </sheetData>
      <sheetData sheetId="4333">
        <row r="1">
          <cell r="A1" t="str">
            <v>GIÁ TRỊ PHỤ LỤC 13 - HĐ 37/2018/HĐ/OIC-SEAREE ký ngày 07/02/2018</v>
          </cell>
        </row>
      </sheetData>
      <sheetData sheetId="4334">
        <row r="1">
          <cell r="A1" t="str">
            <v>GIÁ TRỊ PHỤ LỤC 13 - HĐ 37/2018/HĐ/OIC-SEAREE ký ngày 07/02/2018</v>
          </cell>
        </row>
      </sheetData>
      <sheetData sheetId="4335">
        <row r="1">
          <cell r="A1" t="str">
            <v>GIÁ TRỊ PHỤ LỤC 13 - HĐ 37/2018/HĐ/OIC-SEAREE ký ngày 07/02/2018</v>
          </cell>
        </row>
      </sheetData>
      <sheetData sheetId="4336">
        <row r="1">
          <cell r="A1" t="str">
            <v>GIÁ TRỊ PHỤ LỤC 13 - HĐ 37/2018/HĐ/OIC-SEAREE ký ngày 07/02/2018</v>
          </cell>
        </row>
      </sheetData>
      <sheetData sheetId="4337">
        <row r="1">
          <cell r="A1" t="str">
            <v>GIÁ TRỊ PHỤ LỤC 13 - HĐ 37/2018/HĐ/OIC-SEAREE ký ngày 07/02/2018</v>
          </cell>
        </row>
      </sheetData>
      <sheetData sheetId="4338">
        <row r="1">
          <cell r="A1" t="str">
            <v>GIÁ TRỊ PHỤ LỤC 13 - HĐ 37/2018/HĐ/OIC-SEAREE ký ngày 07/02/2018</v>
          </cell>
        </row>
      </sheetData>
      <sheetData sheetId="4339">
        <row r="1">
          <cell r="A1" t="str">
            <v>GIÁ TRỊ PHỤ LỤC 13 - HĐ 37/2018/HĐ/OIC-SEAREE ký ngày 07/02/2018</v>
          </cell>
        </row>
      </sheetData>
      <sheetData sheetId="4340">
        <row r="1">
          <cell r="A1" t="str">
            <v>GIÁ TRỊ PHỤ LỤC 13 - HĐ 37/2018/HĐ/OIC-SEAREE ký ngày 07/02/2018</v>
          </cell>
        </row>
      </sheetData>
      <sheetData sheetId="4341">
        <row r="1">
          <cell r="A1" t="str">
            <v>GIÁ TRỊ PHỤ LỤC 13 - HĐ 37/2018/HĐ/OIC-SEAREE ký ngày 07/02/2018</v>
          </cell>
        </row>
      </sheetData>
      <sheetData sheetId="4342">
        <row r="1">
          <cell r="A1" t="str">
            <v>GIÁ TRỊ PHỤ LỤC 13 - HĐ 37/2018/HĐ/OIC-SEAREE ký ngày 07/02/2018</v>
          </cell>
        </row>
      </sheetData>
      <sheetData sheetId="4343">
        <row r="1">
          <cell r="A1" t="str">
            <v>GIÁ TRỊ PHỤ LỤC 13 - HĐ 37/2018/HĐ/OIC-SEAREE ký ngày 07/02/2018</v>
          </cell>
        </row>
      </sheetData>
      <sheetData sheetId="4344">
        <row r="1">
          <cell r="A1" t="str">
            <v>GIÁ TRỊ PHỤ LỤC 13 - HĐ 37/2018/HĐ/OIC-SEAREE ký ngày 07/02/2018</v>
          </cell>
        </row>
      </sheetData>
      <sheetData sheetId="4345">
        <row r="1">
          <cell r="A1" t="str">
            <v>GIÁ TRỊ PHỤ LỤC 13 - HĐ 37/2018/HĐ/OIC-SEAREE ký ngày 07/02/2018</v>
          </cell>
        </row>
      </sheetData>
      <sheetData sheetId="4346">
        <row r="1">
          <cell r="A1" t="str">
            <v>GIÁ TRỊ PHỤ LỤC 13 - HĐ 37/2018/HĐ/OIC-SEAREE ký ngày 07/02/2018</v>
          </cell>
        </row>
      </sheetData>
      <sheetData sheetId="4347">
        <row r="1">
          <cell r="A1" t="str">
            <v>GIÁ TRỊ PHỤ LỤC 13 - HĐ 37/2018/HĐ/OIC-SEAREE ký ngày 07/02/2018</v>
          </cell>
        </row>
      </sheetData>
      <sheetData sheetId="4348">
        <row r="1">
          <cell r="A1" t="str">
            <v>GIÁ TRỊ PHỤ LỤC 13 - HĐ 37/2018/HĐ/OIC-SEAREE ký ngày 07/02/2018</v>
          </cell>
        </row>
      </sheetData>
      <sheetData sheetId="4349">
        <row r="1">
          <cell r="A1" t="str">
            <v>GIÁ TRỊ PHỤ LỤC 13 - HĐ 37/2018/HĐ/OIC-SEAREE ký ngày 07/02/2018</v>
          </cell>
        </row>
      </sheetData>
      <sheetData sheetId="4350">
        <row r="1">
          <cell r="A1" t="str">
            <v>GIÁ TRỊ PHỤ LỤC 13 - HĐ 37/2018/HĐ/OIC-SEAREE ký ngày 07/02/2018</v>
          </cell>
        </row>
      </sheetData>
      <sheetData sheetId="4351">
        <row r="1">
          <cell r="A1" t="str">
            <v>GIÁ TRỊ PHỤ LỤC 13 - HĐ 37/2018/HĐ/OIC-SEAREE ký ngày 07/02/2018</v>
          </cell>
        </row>
      </sheetData>
      <sheetData sheetId="4352">
        <row r="1">
          <cell r="A1" t="str">
            <v>GIÁ TRỊ PHỤ LỤC 13 - HĐ 37/2018/HĐ/OIC-SEAREE ký ngày 07/02/2018</v>
          </cell>
        </row>
      </sheetData>
      <sheetData sheetId="4353">
        <row r="1">
          <cell r="A1" t="str">
            <v>GIÁ TRỊ PHỤ LỤC 13 - HĐ 37/2018/HĐ/OIC-SEAREE ký ngày 07/02/2018</v>
          </cell>
        </row>
      </sheetData>
      <sheetData sheetId="4354">
        <row r="1">
          <cell r="A1" t="str">
            <v>GIÁ TRỊ PHỤ LỤC 13 - HĐ 37/2018/HĐ/OIC-SEAREE ký ngày 07/02/2018</v>
          </cell>
        </row>
      </sheetData>
      <sheetData sheetId="4355">
        <row r="1">
          <cell r="A1" t="str">
            <v>GIÁ TRỊ PHỤ LỤC 13 - HĐ 37/2018/HĐ/OIC-SEAREE ký ngày 07/02/2018</v>
          </cell>
        </row>
      </sheetData>
      <sheetData sheetId="4356">
        <row r="1">
          <cell r="A1" t="str">
            <v>GIÁ TRỊ PHỤ LỤC 13 - HĐ 37/2018/HĐ/OIC-SEAREE ký ngày 07/02/2018</v>
          </cell>
        </row>
      </sheetData>
      <sheetData sheetId="4357">
        <row r="1">
          <cell r="A1" t="str">
            <v>GIÁ TRỊ PHỤ LỤC 13 - HĐ 37/2018/HĐ/OIC-SEAREE ký ngày 07/02/2018</v>
          </cell>
        </row>
      </sheetData>
      <sheetData sheetId="4358">
        <row r="1">
          <cell r="A1" t="str">
            <v>GIÁ TRỊ PHỤ LỤC 13 - HĐ 37/2018/HĐ/OIC-SEAREE ký ngày 07/02/2018</v>
          </cell>
        </row>
      </sheetData>
      <sheetData sheetId="4359">
        <row r="1">
          <cell r="A1" t="str">
            <v>GIÁ TRỊ PHỤ LỤC 13 - HĐ 37/2018/HĐ/OIC-SEAREE ký ngày 07/02/2018</v>
          </cell>
        </row>
      </sheetData>
      <sheetData sheetId="4360">
        <row r="1">
          <cell r="A1" t="str">
            <v>GIÁ TRỊ PHỤ LỤC 13 - HĐ 37/2018/HĐ/OIC-SEAREE ký ngày 07/02/2018</v>
          </cell>
        </row>
      </sheetData>
      <sheetData sheetId="4361">
        <row r="1">
          <cell r="A1" t="str">
            <v>GIÁ TRỊ PHỤ LỤC 13 - HĐ 37/2018/HĐ/OIC-SEAREE ký ngày 07/02/2018</v>
          </cell>
        </row>
      </sheetData>
      <sheetData sheetId="4362">
        <row r="1">
          <cell r="A1" t="str">
            <v>GIÁ TRỊ PHỤ LỤC 13 - HĐ 37/2018/HĐ/OIC-SEAREE ký ngày 07/02/2018</v>
          </cell>
        </row>
      </sheetData>
      <sheetData sheetId="4363">
        <row r="1">
          <cell r="A1" t="str">
            <v>GIÁ TRỊ PHỤ LỤC 13 - HĐ 37/2018/HĐ/OIC-SEAREE ký ngày 07/02/2018</v>
          </cell>
        </row>
      </sheetData>
      <sheetData sheetId="4364">
        <row r="1">
          <cell r="A1" t="str">
            <v>GIÁ TRỊ PHỤ LỤC 13 - HĐ 37/2018/HĐ/OIC-SEAREE ký ngày 07/02/2018</v>
          </cell>
        </row>
      </sheetData>
      <sheetData sheetId="4365">
        <row r="1">
          <cell r="A1" t="str">
            <v>GIÁ TRỊ PHỤ LỤC 13 - HĐ 37/2018/HĐ/OIC-SEAREE ký ngày 07/02/2018</v>
          </cell>
        </row>
      </sheetData>
      <sheetData sheetId="4366">
        <row r="1">
          <cell r="A1" t="str">
            <v>GIÁ TRỊ PHỤ LỤC 13 - HĐ 37/2018/HĐ/OIC-SEAREE ký ngày 07/02/2018</v>
          </cell>
        </row>
      </sheetData>
      <sheetData sheetId="4367">
        <row r="1">
          <cell r="A1" t="str">
            <v>GIÁ TRỊ PHỤ LỤC 13 - HĐ 37/2018/HĐ/OIC-SEAREE ký ngày 07/02/2018</v>
          </cell>
        </row>
      </sheetData>
      <sheetData sheetId="4368">
        <row r="1">
          <cell r="A1" t="str">
            <v>GIÁ TRỊ PHỤ LỤC 13 - HĐ 37/2018/HĐ/OIC-SEAREE ký ngày 07/02/2018</v>
          </cell>
        </row>
      </sheetData>
      <sheetData sheetId="4369">
        <row r="1">
          <cell r="A1" t="str">
            <v>GIÁ TRỊ PHỤ LỤC 13 - HĐ 37/2018/HĐ/OIC-SEAREE ký ngày 07/02/2018</v>
          </cell>
        </row>
      </sheetData>
      <sheetData sheetId="4370">
        <row r="1">
          <cell r="A1" t="str">
            <v>GIÁ TRỊ PHỤ LỤC 13 - HĐ 37/2018/HĐ/OIC-SEAREE ký ngày 07/02/2018</v>
          </cell>
        </row>
      </sheetData>
      <sheetData sheetId="4371">
        <row r="1">
          <cell r="A1" t="str">
            <v>GIÁ TRỊ PHỤ LỤC 13 - HĐ 37/2018/HĐ/OIC-SEAREE ký ngày 07/02/2018</v>
          </cell>
        </row>
      </sheetData>
      <sheetData sheetId="4372">
        <row r="1">
          <cell r="A1" t="str">
            <v>GIÁ TRỊ PHỤ LỤC 13 - HĐ 37/2018/HĐ/OIC-SEAREE ký ngày 07/02/2018</v>
          </cell>
        </row>
      </sheetData>
      <sheetData sheetId="4373">
        <row r="1">
          <cell r="A1" t="str">
            <v>GIÁ TRỊ PHỤ LỤC 13 - HĐ 37/2018/HĐ/OIC-SEAREE ký ngày 07/02/2018</v>
          </cell>
        </row>
      </sheetData>
      <sheetData sheetId="4374">
        <row r="1">
          <cell r="A1" t="str">
            <v>GIÁ TRỊ PHỤ LỤC 13 - HĐ 37/2018/HĐ/OIC-SEAREE ký ngày 07/02/2018</v>
          </cell>
        </row>
      </sheetData>
      <sheetData sheetId="4375">
        <row r="1">
          <cell r="A1" t="str">
            <v>GIÁ TRỊ PHỤ LỤC 13 - HĐ 37/2018/HĐ/OIC-SEAREE ký ngày 07/02/2018</v>
          </cell>
        </row>
      </sheetData>
      <sheetData sheetId="4376">
        <row r="1">
          <cell r="A1" t="str">
            <v>GIÁ TRỊ PHỤ LỤC 13 - HĐ 37/2018/HĐ/OIC-SEAREE ký ngày 07/02/2018</v>
          </cell>
        </row>
      </sheetData>
      <sheetData sheetId="4377">
        <row r="1">
          <cell r="A1" t="str">
            <v>GIÁ TRỊ PHỤ LỤC 13 - HĐ 37/2018/HĐ/OIC-SEAREE ký ngày 07/02/2018</v>
          </cell>
        </row>
      </sheetData>
      <sheetData sheetId="4378">
        <row r="1">
          <cell r="A1" t="str">
            <v>GIÁ TRỊ PHỤ LỤC 13 - HĐ 37/2018/HĐ/OIC-SEAREE ký ngày 07/02/2018</v>
          </cell>
        </row>
      </sheetData>
      <sheetData sheetId="4379">
        <row r="1">
          <cell r="A1" t="str">
            <v>GIÁ TRỊ PHỤ LỤC 13 - HĐ 37/2018/HĐ/OIC-SEAREE ký ngày 07/02/2018</v>
          </cell>
        </row>
      </sheetData>
      <sheetData sheetId="4380">
        <row r="1">
          <cell r="A1" t="str">
            <v>GIÁ TRỊ PHỤ LỤC 13 - HĐ 37/2018/HĐ/OIC-SEAREE ký ngày 07/02/2018</v>
          </cell>
        </row>
      </sheetData>
      <sheetData sheetId="4381">
        <row r="1">
          <cell r="A1" t="str">
            <v>GIÁ TRỊ PHỤ LỤC 13 - HĐ 37/2018/HĐ/OIC-SEAREE ký ngày 07/02/2018</v>
          </cell>
        </row>
      </sheetData>
      <sheetData sheetId="4382">
        <row r="1">
          <cell r="A1" t="str">
            <v>GIÁ TRỊ PHỤ LỤC 13 - HĐ 37/2018/HĐ/OIC-SEAREE ký ngày 07/02/2018</v>
          </cell>
        </row>
      </sheetData>
      <sheetData sheetId="4383">
        <row r="1">
          <cell r="A1" t="str">
            <v>GIÁ TRỊ PHỤ LỤC 13 - HĐ 37/2018/HĐ/OIC-SEAREE ký ngày 07/02/2018</v>
          </cell>
        </row>
      </sheetData>
      <sheetData sheetId="4384">
        <row r="1">
          <cell r="A1" t="str">
            <v>GIÁ TRỊ PHỤ LỤC 13 - HĐ 37/2018/HĐ/OIC-SEAREE ký ngày 07/02/2018</v>
          </cell>
        </row>
      </sheetData>
      <sheetData sheetId="4385">
        <row r="1">
          <cell r="A1" t="str">
            <v>GIÁ TRỊ PHỤ LỤC 13 - HĐ 37/2018/HĐ/OIC-SEAREE ký ngày 07/02/2018</v>
          </cell>
        </row>
      </sheetData>
      <sheetData sheetId="4386">
        <row r="1">
          <cell r="A1" t="str">
            <v>GIÁ TRỊ PHỤ LỤC 13 - HĐ 37/2018/HĐ/OIC-SEAREE ký ngày 07/02/2018</v>
          </cell>
        </row>
      </sheetData>
      <sheetData sheetId="4387">
        <row r="1">
          <cell r="A1" t="str">
            <v>GIÁ TRỊ PHỤ LỤC 13 - HĐ 37/2018/HĐ/OIC-SEAREE ký ngày 07/02/2018</v>
          </cell>
        </row>
      </sheetData>
      <sheetData sheetId="4388">
        <row r="1">
          <cell r="A1" t="str">
            <v>GIÁ TRỊ PHỤ LỤC 13 - HĐ 37/2018/HĐ/OIC-SEAREE ký ngày 07/02/2018</v>
          </cell>
        </row>
      </sheetData>
      <sheetData sheetId="4389">
        <row r="1">
          <cell r="A1" t="str">
            <v>GIÁ TRỊ PHỤ LỤC 13 - HĐ 37/2018/HĐ/OIC-SEAREE ký ngày 07/02/2018</v>
          </cell>
        </row>
      </sheetData>
      <sheetData sheetId="4390">
        <row r="1">
          <cell r="A1" t="str">
            <v>GIÁ TRỊ PHỤ LỤC 13 - HĐ 37/2018/HĐ/OIC-SEAREE ký ngày 07/02/2018</v>
          </cell>
        </row>
      </sheetData>
      <sheetData sheetId="4391">
        <row r="1">
          <cell r="A1" t="str">
            <v>GIÁ TRỊ PHỤ LỤC 13 - HĐ 37/2018/HĐ/OIC-SEAREE ký ngày 07/02/2018</v>
          </cell>
        </row>
      </sheetData>
      <sheetData sheetId="4392">
        <row r="1">
          <cell r="A1" t="str">
            <v>GIÁ TRỊ PHỤ LỤC 13 - HĐ 37/2018/HĐ/OIC-SEAREE ký ngày 07/02/2018</v>
          </cell>
        </row>
      </sheetData>
      <sheetData sheetId="4393">
        <row r="1">
          <cell r="A1" t="str">
            <v>GIÁ TRỊ PHỤ LỤC 13 - HĐ 37/2018/HĐ/OIC-SEAREE ký ngày 07/02/2018</v>
          </cell>
        </row>
      </sheetData>
      <sheetData sheetId="4394">
        <row r="1">
          <cell r="A1" t="str">
            <v>GIÁ TRỊ PHỤ LỤC 13 - HĐ 37/2018/HĐ/OIC-SEAREE ký ngày 07/02/2018</v>
          </cell>
        </row>
      </sheetData>
      <sheetData sheetId="4395">
        <row r="1">
          <cell r="A1" t="str">
            <v>GIÁ TRỊ PHỤ LỤC 13 - HĐ 37/2018/HĐ/OIC-SEAREE ký ngày 07/02/2018</v>
          </cell>
        </row>
      </sheetData>
      <sheetData sheetId="4396">
        <row r="1">
          <cell r="A1" t="str">
            <v>GIÁ TRỊ PHỤ LỤC 13 - HĐ 37/2018/HĐ/OIC-SEAREE ký ngày 07/02/2018</v>
          </cell>
        </row>
      </sheetData>
      <sheetData sheetId="4397">
        <row r="1">
          <cell r="A1" t="str">
            <v>GIÁ TRỊ PHỤ LỤC 13 - HĐ 37/2018/HĐ/OIC-SEAREE ký ngày 07/02/2018</v>
          </cell>
        </row>
      </sheetData>
      <sheetData sheetId="4398">
        <row r="1">
          <cell r="A1" t="str">
            <v>GIÁ TRỊ PHỤ LỤC 13 - HĐ 37/2018/HĐ/OIC-SEAREE ký ngày 07/02/2018</v>
          </cell>
        </row>
      </sheetData>
      <sheetData sheetId="4399">
        <row r="1">
          <cell r="A1" t="str">
            <v>GIÁ TRỊ PHỤ LỤC 13 - HĐ 37/2018/HĐ/OIC-SEAREE ký ngày 07/02/2018</v>
          </cell>
        </row>
      </sheetData>
      <sheetData sheetId="4400">
        <row r="1">
          <cell r="A1" t="str">
            <v>GIÁ TRỊ PHỤ LỤC 13 - HĐ 37/2018/HĐ/OIC-SEAREE ký ngày 07/02/2018</v>
          </cell>
        </row>
      </sheetData>
      <sheetData sheetId="4401">
        <row r="1">
          <cell r="A1" t="str">
            <v>GIÁ TRỊ PHỤ LỤC 13 - HĐ 37/2018/HĐ/OIC-SEAREE ký ngày 07/02/2018</v>
          </cell>
        </row>
      </sheetData>
      <sheetData sheetId="4402">
        <row r="1">
          <cell r="A1" t="str">
            <v>GIÁ TRỊ PHỤ LỤC 13 - HĐ 37/2018/HĐ/OIC-SEAREE ký ngày 07/02/2018</v>
          </cell>
        </row>
      </sheetData>
      <sheetData sheetId="4403">
        <row r="1">
          <cell r="A1" t="str">
            <v>GIÁ TRỊ PHỤ LỤC 13 - HĐ 37/2018/HĐ/OIC-SEAREE ký ngày 07/02/2018</v>
          </cell>
        </row>
      </sheetData>
      <sheetData sheetId="4404">
        <row r="1">
          <cell r="A1" t="str">
            <v>GIÁ TRỊ PHỤ LỤC 13 - HĐ 37/2018/HĐ/OIC-SEAREE ký ngày 07/02/2018</v>
          </cell>
        </row>
      </sheetData>
      <sheetData sheetId="4405">
        <row r="1">
          <cell r="A1" t="str">
            <v>GIÁ TRỊ PHỤ LỤC 13 - HĐ 37/2018/HĐ/OIC-SEAREE ký ngày 07/02/2018</v>
          </cell>
        </row>
      </sheetData>
      <sheetData sheetId="4406">
        <row r="1">
          <cell r="A1" t="str">
            <v>GIÁ TRỊ PHỤ LỤC 13 - HĐ 37/2018/HĐ/OIC-SEAREE ký ngày 07/02/2018</v>
          </cell>
        </row>
      </sheetData>
      <sheetData sheetId="4407">
        <row r="1">
          <cell r="A1" t="str">
            <v>GIÁ TRỊ PHỤ LỤC 13 - HĐ 37/2018/HĐ/OIC-SEAREE ký ngày 07/02/2018</v>
          </cell>
        </row>
      </sheetData>
      <sheetData sheetId="4408">
        <row r="1">
          <cell r="A1" t="str">
            <v>GIÁ TRỊ PHỤ LỤC 13 - HĐ 37/2018/HĐ/OIC-SEAREE ký ngày 07/02/2018</v>
          </cell>
        </row>
      </sheetData>
      <sheetData sheetId="4409">
        <row r="1">
          <cell r="A1" t="str">
            <v>GIÁ TRỊ PHỤ LỤC 13 - HĐ 37/2018/HĐ/OIC-SEAREE ký ngày 07/02/2018</v>
          </cell>
        </row>
      </sheetData>
      <sheetData sheetId="4410">
        <row r="1">
          <cell r="A1" t="str">
            <v>GIÁ TRỊ PHỤ LỤC 13 - HĐ 37/2018/HĐ/OIC-SEAREE ký ngày 07/02/2018</v>
          </cell>
        </row>
      </sheetData>
      <sheetData sheetId="4411">
        <row r="1">
          <cell r="A1" t="str">
            <v>GIÁ TRỊ PHỤ LỤC 13 - HĐ 37/2018/HĐ/OIC-SEAREE ký ngày 07/02/2018</v>
          </cell>
        </row>
      </sheetData>
      <sheetData sheetId="4412">
        <row r="1">
          <cell r="A1" t="str">
            <v>GIÁ TRỊ PHỤ LỤC 13 - HĐ 37/2018/HĐ/OIC-SEAREE ký ngày 07/02/2018</v>
          </cell>
        </row>
      </sheetData>
      <sheetData sheetId="4413">
        <row r="1">
          <cell r="A1" t="str">
            <v>GIÁ TRỊ PHỤ LỤC 13 - HĐ 37/2018/HĐ/OIC-SEAREE ký ngày 07/02/2018</v>
          </cell>
        </row>
      </sheetData>
      <sheetData sheetId="4414">
        <row r="1">
          <cell r="A1" t="str">
            <v>GIÁ TRỊ PHỤ LỤC 13 - HĐ 37/2018/HĐ/OIC-SEAREE ký ngày 07/02/2018</v>
          </cell>
        </row>
      </sheetData>
      <sheetData sheetId="4415">
        <row r="1">
          <cell r="A1" t="str">
            <v>GIÁ TRỊ PHỤ LỤC 13 - HĐ 37/2018/HĐ/OIC-SEAREE ký ngày 07/02/2018</v>
          </cell>
        </row>
      </sheetData>
      <sheetData sheetId="4416">
        <row r="1">
          <cell r="A1" t="str">
            <v>GIÁ TRỊ PHỤ LỤC 13 - HĐ 37/2018/HĐ/OIC-SEAREE ký ngày 07/02/2018</v>
          </cell>
        </row>
      </sheetData>
      <sheetData sheetId="4417">
        <row r="1">
          <cell r="A1" t="str">
            <v>GIÁ TRỊ PHỤ LỤC 13 - HĐ 37/2018/HĐ/OIC-SEAREE ký ngày 07/02/2018</v>
          </cell>
        </row>
      </sheetData>
      <sheetData sheetId="4418">
        <row r="1">
          <cell r="A1" t="str">
            <v>GIÁ TRỊ PHỤ LỤC 13 - HĐ 37/2018/HĐ/OIC-SEAREE ký ngày 07/02/2018</v>
          </cell>
        </row>
      </sheetData>
      <sheetData sheetId="4419">
        <row r="1">
          <cell r="A1" t="str">
            <v>GIÁ TRỊ PHỤ LỤC 13 - HĐ 37/2018/HĐ/OIC-SEAREE ký ngày 07/02/2018</v>
          </cell>
        </row>
      </sheetData>
      <sheetData sheetId="4420">
        <row r="1">
          <cell r="A1" t="str">
            <v>GIÁ TRỊ PHỤ LỤC 13 - HĐ 37/2018/HĐ/OIC-SEAREE ký ngày 07/02/2018</v>
          </cell>
        </row>
      </sheetData>
      <sheetData sheetId="4421">
        <row r="1">
          <cell r="A1" t="str">
            <v>GIÁ TRỊ PHỤ LỤC 13 - HĐ 37/2018/HĐ/OIC-SEAREE ký ngày 07/02/2018</v>
          </cell>
        </row>
      </sheetData>
      <sheetData sheetId="4422">
        <row r="1">
          <cell r="A1" t="str">
            <v>GIÁ TRỊ PHỤ LỤC 13 - HĐ 37/2018/HĐ/OIC-SEAREE ký ngày 07/02/2018</v>
          </cell>
        </row>
      </sheetData>
      <sheetData sheetId="4423">
        <row r="1">
          <cell r="A1" t="str">
            <v>GIÁ TRỊ PHỤ LỤC 13 - HĐ 37/2018/HĐ/OIC-SEAREE ký ngày 07/02/2018</v>
          </cell>
        </row>
      </sheetData>
      <sheetData sheetId="4424">
        <row r="1">
          <cell r="A1" t="str">
            <v>GIÁ TRỊ PHỤ LỤC 13 - HĐ 37/2018/HĐ/OIC-SEAREE ký ngày 07/02/2018</v>
          </cell>
        </row>
      </sheetData>
      <sheetData sheetId="4425">
        <row r="1">
          <cell r="A1" t="str">
            <v>GIÁ TRỊ PHỤ LỤC 13 - HĐ 37/2018/HĐ/OIC-SEAREE ký ngày 07/02/2018</v>
          </cell>
        </row>
      </sheetData>
      <sheetData sheetId="4426">
        <row r="1">
          <cell r="A1" t="str">
            <v>GIÁ TRỊ PHỤ LỤC 13 - HĐ 37/2018/HĐ/OIC-SEAREE ký ngày 07/02/2018</v>
          </cell>
        </row>
      </sheetData>
      <sheetData sheetId="4427">
        <row r="1">
          <cell r="A1" t="str">
            <v>GIÁ TRỊ PHỤ LỤC 13 - HĐ 37/2018/HĐ/OIC-SEAREE ký ngày 07/02/2018</v>
          </cell>
        </row>
      </sheetData>
      <sheetData sheetId="4428">
        <row r="1">
          <cell r="A1" t="str">
            <v>GIÁ TRỊ PHỤ LỤC 13 - HĐ 37/2018/HĐ/OIC-SEAREE ký ngày 07/02/2018</v>
          </cell>
        </row>
      </sheetData>
      <sheetData sheetId="4429">
        <row r="1">
          <cell r="A1" t="str">
            <v>GIÁ TRỊ PHỤ LỤC 13 - HĐ 37/2018/HĐ/OIC-SEAREE ký ngày 07/02/2018</v>
          </cell>
        </row>
      </sheetData>
      <sheetData sheetId="4430">
        <row r="1">
          <cell r="A1" t="str">
            <v>GIÁ TRỊ PHỤ LỤC 13 - HĐ 37/2018/HĐ/OIC-SEAREE ký ngày 07/02/2018</v>
          </cell>
        </row>
      </sheetData>
      <sheetData sheetId="4431">
        <row r="1">
          <cell r="A1" t="str">
            <v>GIÁ TRỊ PHỤ LỤC 13 - HĐ 37/2018/HĐ/OIC-SEAREE ký ngày 07/02/2018</v>
          </cell>
        </row>
      </sheetData>
      <sheetData sheetId="4432">
        <row r="1">
          <cell r="A1" t="str">
            <v>GIÁ TRỊ PHỤ LỤC 13 - HĐ 37/2018/HĐ/OIC-SEAREE ký ngày 07/02/2018</v>
          </cell>
        </row>
      </sheetData>
      <sheetData sheetId="4433">
        <row r="1">
          <cell r="A1" t="str">
            <v>GIÁ TRỊ PHỤ LỤC 13 - HĐ 37/2018/HĐ/OIC-SEAREE ký ngày 07/02/2018</v>
          </cell>
        </row>
      </sheetData>
      <sheetData sheetId="4434">
        <row r="1">
          <cell r="A1" t="str">
            <v>GIÁ TRỊ PHỤ LỤC 13 - HĐ 37/2018/HĐ/OIC-SEAREE ký ngày 07/02/2018</v>
          </cell>
        </row>
      </sheetData>
      <sheetData sheetId="4435">
        <row r="1">
          <cell r="A1" t="str">
            <v>GIÁ TRỊ PHỤ LỤC 13 - HĐ 37/2018/HĐ/OIC-SEAREE ký ngày 07/02/2018</v>
          </cell>
        </row>
      </sheetData>
      <sheetData sheetId="4436">
        <row r="1">
          <cell r="A1" t="str">
            <v>GIÁ TRỊ PHỤ LỤC 13 - HĐ 37/2018/HĐ/OIC-SEAREE ký ngày 07/02/2018</v>
          </cell>
        </row>
      </sheetData>
      <sheetData sheetId="4437">
        <row r="1">
          <cell r="A1" t="str">
            <v>GIÁ TRỊ PHỤ LỤC 13 - HĐ 37/2018/HĐ/OIC-SEAREE ký ngày 07/02/2018</v>
          </cell>
        </row>
      </sheetData>
      <sheetData sheetId="4438">
        <row r="1">
          <cell r="A1" t="str">
            <v>GIÁ TRỊ PHỤ LỤC 13 - HĐ 37/2018/HĐ/OIC-SEAREE ký ngày 07/02/2018</v>
          </cell>
        </row>
      </sheetData>
      <sheetData sheetId="4439">
        <row r="1">
          <cell r="A1" t="str">
            <v>GIÁ TRỊ PHỤ LỤC 13 - HĐ 37/2018/HĐ/OIC-SEAREE ký ngày 07/02/2018</v>
          </cell>
        </row>
      </sheetData>
      <sheetData sheetId="4440">
        <row r="1">
          <cell r="A1" t="str">
            <v>GIÁ TRỊ PHỤ LỤC 13 - HĐ 37/2018/HĐ/OIC-SEAREE ký ngày 07/02/2018</v>
          </cell>
        </row>
      </sheetData>
      <sheetData sheetId="4441">
        <row r="1">
          <cell r="A1" t="str">
            <v>GIÁ TRỊ PHỤ LỤC 13 - HĐ 37/2018/HĐ/OIC-SEAREE ký ngày 07/02/2018</v>
          </cell>
        </row>
      </sheetData>
      <sheetData sheetId="4442">
        <row r="1">
          <cell r="A1" t="str">
            <v>GIÁ TRỊ PHỤ LỤC 13 - HĐ 37/2018/HĐ/OIC-SEAREE ký ngày 07/02/2018</v>
          </cell>
        </row>
      </sheetData>
      <sheetData sheetId="4443">
        <row r="1">
          <cell r="A1" t="str">
            <v>GIÁ TRỊ PHỤ LỤC 13 - HĐ 37/2018/HĐ/OIC-SEAREE ký ngày 07/02/2018</v>
          </cell>
        </row>
      </sheetData>
      <sheetData sheetId="4444">
        <row r="1">
          <cell r="A1" t="str">
            <v>GIÁ TRỊ PHỤ LỤC 13 - HĐ 37/2018/HĐ/OIC-SEAREE ký ngày 07/02/2018</v>
          </cell>
        </row>
      </sheetData>
      <sheetData sheetId="4445">
        <row r="1">
          <cell r="A1" t="str">
            <v>GIÁ TRỊ PHỤ LỤC 13 - HĐ 37/2018/HĐ/OIC-SEAREE ký ngày 07/02/2018</v>
          </cell>
        </row>
      </sheetData>
      <sheetData sheetId="4446">
        <row r="1">
          <cell r="A1" t="str">
            <v>GIÁ TRỊ PHỤ LỤC 13 - HĐ 37/2018/HĐ/OIC-SEAREE ký ngày 07/02/2018</v>
          </cell>
        </row>
      </sheetData>
      <sheetData sheetId="4447">
        <row r="1">
          <cell r="A1" t="str">
            <v>GIÁ TRỊ PHỤ LỤC 13 - HĐ 37/2018/HĐ/OIC-SEAREE ký ngày 07/02/2018</v>
          </cell>
        </row>
      </sheetData>
      <sheetData sheetId="4448">
        <row r="1">
          <cell r="A1" t="str">
            <v>GIÁ TRỊ PHỤ LỤC 13 - HĐ 37/2018/HĐ/OIC-SEAREE ký ngày 07/02/2018</v>
          </cell>
        </row>
      </sheetData>
      <sheetData sheetId="4449">
        <row r="1">
          <cell r="A1" t="str">
            <v>GIÁ TRỊ PHỤ LỤC 13 - HĐ 37/2018/HĐ/OIC-SEAREE ký ngày 07/02/2018</v>
          </cell>
        </row>
      </sheetData>
      <sheetData sheetId="4450">
        <row r="1">
          <cell r="A1" t="str">
            <v>GIÁ TRỊ PHỤ LỤC 13 - HĐ 37/2018/HĐ/OIC-SEAREE ký ngày 07/02/2018</v>
          </cell>
        </row>
      </sheetData>
      <sheetData sheetId="4451">
        <row r="1">
          <cell r="A1" t="str">
            <v>GIÁ TRỊ PHỤ LỤC 13 - HĐ 37/2018/HĐ/OIC-SEAREE ký ngày 07/02/2018</v>
          </cell>
        </row>
      </sheetData>
      <sheetData sheetId="4452">
        <row r="1">
          <cell r="A1" t="str">
            <v>GIÁ TRỊ PHỤ LỤC 13 - HĐ 37/2018/HĐ/OIC-SEAREE ký ngày 07/02/2018</v>
          </cell>
        </row>
      </sheetData>
      <sheetData sheetId="4453">
        <row r="1">
          <cell r="A1" t="str">
            <v>GIÁ TRỊ PHỤ LỤC 13 - HĐ 37/2018/HĐ/OIC-SEAREE ký ngày 07/02/2018</v>
          </cell>
        </row>
      </sheetData>
      <sheetData sheetId="4454">
        <row r="1">
          <cell r="A1" t="str">
            <v>GIÁ TRỊ PHỤ LỤC 13 - HĐ 37/2018/HĐ/OIC-SEAREE ký ngày 07/02/2018</v>
          </cell>
        </row>
      </sheetData>
      <sheetData sheetId="4455">
        <row r="1">
          <cell r="A1" t="str">
            <v>GIÁ TRỊ PHỤ LỤC 13 - HĐ 37/2018/HĐ/OIC-SEAREE ký ngày 07/02/2018</v>
          </cell>
        </row>
      </sheetData>
      <sheetData sheetId="4456">
        <row r="1">
          <cell r="A1" t="str">
            <v>GIÁ TRỊ PHỤ LỤC 13 - HĐ 37/2018/HĐ/OIC-SEAREE ký ngày 07/02/2018</v>
          </cell>
        </row>
      </sheetData>
      <sheetData sheetId="4457">
        <row r="1">
          <cell r="A1" t="str">
            <v>GIÁ TRỊ PHỤ LỤC 13 - HĐ 37/2018/HĐ/OIC-SEAREE ký ngày 07/02/2018</v>
          </cell>
        </row>
      </sheetData>
      <sheetData sheetId="4458">
        <row r="1">
          <cell r="A1" t="str">
            <v>GIÁ TRỊ PHỤ LỤC 13 - HĐ 37/2018/HĐ/OIC-SEAREE ký ngày 07/02/2018</v>
          </cell>
        </row>
      </sheetData>
      <sheetData sheetId="4459">
        <row r="1">
          <cell r="A1" t="str">
            <v>GIÁ TRỊ PHỤ LỤC 13 - HĐ 37/2018/HĐ/OIC-SEAREE ký ngày 07/02/2018</v>
          </cell>
        </row>
      </sheetData>
      <sheetData sheetId="4460">
        <row r="1">
          <cell r="A1" t="str">
            <v>GIÁ TRỊ PHỤ LỤC 13 - HĐ 37/2018/HĐ/OIC-SEAREE ký ngày 07/02/2018</v>
          </cell>
        </row>
      </sheetData>
      <sheetData sheetId="4461">
        <row r="1">
          <cell r="A1" t="str">
            <v>GIÁ TRỊ PHỤ LỤC 13 - HĐ 37/2018/HĐ/OIC-SEAREE ký ngày 07/02/2018</v>
          </cell>
        </row>
      </sheetData>
      <sheetData sheetId="4462">
        <row r="1">
          <cell r="A1" t="str">
            <v>GIÁ TRỊ PHỤ LỤC 13 - HĐ 37/2018/HĐ/OIC-SEAREE ký ngày 07/02/2018</v>
          </cell>
        </row>
      </sheetData>
      <sheetData sheetId="4463">
        <row r="1">
          <cell r="A1" t="str">
            <v>GIÁ TRỊ PHỤ LỤC 13 - HĐ 37/2018/HĐ/OIC-SEAREE ký ngày 07/02/2018</v>
          </cell>
        </row>
      </sheetData>
      <sheetData sheetId="4464">
        <row r="1">
          <cell r="A1" t="str">
            <v>GIÁ TRỊ PHỤ LỤC 13 - HĐ 37/2018/HĐ/OIC-SEAREE ký ngày 07/02/2018</v>
          </cell>
        </row>
      </sheetData>
      <sheetData sheetId="4465">
        <row r="1">
          <cell r="A1" t="str">
            <v>GIÁ TRỊ PHỤ LỤC 13 - HĐ 37/2018/HĐ/OIC-SEAREE ký ngày 07/02/2018</v>
          </cell>
        </row>
      </sheetData>
      <sheetData sheetId="4466">
        <row r="1">
          <cell r="A1" t="str">
            <v>GIÁ TRỊ PHỤ LỤC 13 - HĐ 37/2018/HĐ/OIC-SEAREE ký ngày 07/02/2018</v>
          </cell>
        </row>
      </sheetData>
      <sheetData sheetId="4467">
        <row r="1">
          <cell r="A1" t="str">
            <v>GIÁ TRỊ PHỤ LỤC 13 - HĐ 37/2018/HĐ/OIC-SEAREE ký ngày 07/02/2018</v>
          </cell>
        </row>
      </sheetData>
      <sheetData sheetId="4468">
        <row r="1">
          <cell r="A1" t="str">
            <v>GIÁ TRỊ PHỤ LỤC 13 - HĐ 37/2018/HĐ/OIC-SEAREE ký ngày 07/02/2018</v>
          </cell>
        </row>
      </sheetData>
      <sheetData sheetId="4469">
        <row r="1">
          <cell r="A1" t="str">
            <v>GIÁ TRỊ PHỤ LỤC 13 - HĐ 37/2018/HĐ/OIC-SEAREE ký ngày 07/02/2018</v>
          </cell>
        </row>
      </sheetData>
      <sheetData sheetId="4470">
        <row r="1">
          <cell r="A1" t="str">
            <v>GIÁ TRỊ PHỤ LỤC 13 - HĐ 37/2018/HĐ/OIC-SEAREE ký ngày 07/02/2018</v>
          </cell>
        </row>
      </sheetData>
      <sheetData sheetId="4471">
        <row r="1">
          <cell r="A1" t="str">
            <v>GIÁ TRỊ PHỤ LỤC 13 - HĐ 37/2018/HĐ/OIC-SEAREE ký ngày 07/02/2018</v>
          </cell>
        </row>
      </sheetData>
      <sheetData sheetId="4472">
        <row r="1">
          <cell r="A1" t="str">
            <v>GIÁ TRỊ PHỤ LỤC 13 - HĐ 37/2018/HĐ/OIC-SEAREE ký ngày 07/02/2018</v>
          </cell>
        </row>
      </sheetData>
      <sheetData sheetId="4473">
        <row r="1">
          <cell r="A1" t="str">
            <v>GIÁ TRỊ PHỤ LỤC 13 - HĐ 37/2018/HĐ/OIC-SEAREE ký ngày 07/02/2018</v>
          </cell>
        </row>
      </sheetData>
      <sheetData sheetId="4474">
        <row r="1">
          <cell r="A1" t="str">
            <v>GIÁ TRỊ PHỤ LỤC 13 - HĐ 37/2018/HĐ/OIC-SEAREE ký ngày 07/02/2018</v>
          </cell>
        </row>
      </sheetData>
      <sheetData sheetId="4475">
        <row r="1">
          <cell r="A1" t="str">
            <v>GIÁ TRỊ PHỤ LỤC 13 - HĐ 37/2018/HĐ/OIC-SEAREE ký ngày 07/02/2018</v>
          </cell>
        </row>
      </sheetData>
      <sheetData sheetId="4476">
        <row r="1">
          <cell r="A1" t="str">
            <v>GIÁ TRỊ PHỤ LỤC 13 - HĐ 37/2018/HĐ/OIC-SEAREE ký ngày 07/02/2018</v>
          </cell>
        </row>
      </sheetData>
      <sheetData sheetId="4477">
        <row r="1">
          <cell r="A1" t="str">
            <v>GIÁ TRỊ PHỤ LỤC 13 - HĐ 37/2018/HĐ/OIC-SEAREE ký ngày 07/02/2018</v>
          </cell>
        </row>
      </sheetData>
      <sheetData sheetId="4478">
        <row r="1">
          <cell r="A1" t="str">
            <v>GIÁ TRỊ PHỤ LỤC 13 - HĐ 37/2018/HĐ/OIC-SEAREE ký ngày 07/02/2018</v>
          </cell>
        </row>
      </sheetData>
      <sheetData sheetId="4479">
        <row r="1">
          <cell r="A1" t="str">
            <v>GIÁ TRỊ PHỤ LỤC 13 - HĐ 37/2018/HĐ/OIC-SEAREE ký ngày 07/02/2018</v>
          </cell>
        </row>
      </sheetData>
      <sheetData sheetId="4480">
        <row r="1">
          <cell r="A1" t="str">
            <v>GIÁ TRỊ PHỤ LỤC 13 - HĐ 37/2018/HĐ/OIC-SEAREE ký ngày 07/02/2018</v>
          </cell>
        </row>
      </sheetData>
      <sheetData sheetId="4481">
        <row r="1">
          <cell r="A1" t="str">
            <v>GIÁ TRỊ PHỤ LỤC 13 - HĐ 37/2018/HĐ/OIC-SEAREE ký ngày 07/02/2018</v>
          </cell>
        </row>
      </sheetData>
      <sheetData sheetId="4482">
        <row r="1">
          <cell r="A1" t="str">
            <v>GIÁ TRỊ PHỤ LỤC 13 - HĐ 37/2018/HĐ/OIC-SEAREE ký ngày 07/02/2018</v>
          </cell>
        </row>
      </sheetData>
      <sheetData sheetId="4483">
        <row r="1">
          <cell r="A1" t="str">
            <v>GIÁ TRỊ PHỤ LỤC 13 - HĐ 37/2018/HĐ/OIC-SEAREE ký ngày 07/02/2018</v>
          </cell>
        </row>
      </sheetData>
      <sheetData sheetId="4484">
        <row r="1">
          <cell r="A1" t="str">
            <v>GIÁ TRỊ PHỤ LỤC 13 - HĐ 37/2018/HĐ/OIC-SEAREE ký ngày 07/02/2018</v>
          </cell>
        </row>
      </sheetData>
      <sheetData sheetId="4485">
        <row r="1">
          <cell r="A1" t="str">
            <v>GIÁ TRỊ PHỤ LỤC 13 - HĐ 37/2018/HĐ/OIC-SEAREE ký ngày 07/02/2018</v>
          </cell>
        </row>
      </sheetData>
      <sheetData sheetId="4486">
        <row r="1">
          <cell r="A1" t="str">
            <v>GIÁ TRỊ PHỤ LỤC 13 - HĐ 37/2018/HĐ/OIC-SEAREE ký ngày 07/02/2018</v>
          </cell>
        </row>
      </sheetData>
      <sheetData sheetId="4487">
        <row r="1">
          <cell r="A1" t="str">
            <v>GIÁ TRỊ PHỤ LỤC 13 - HĐ 37/2018/HĐ/OIC-SEAREE ký ngày 07/02/2018</v>
          </cell>
        </row>
      </sheetData>
      <sheetData sheetId="4488">
        <row r="1">
          <cell r="A1" t="str">
            <v>GIÁ TRỊ PHỤ LỤC 13 - HĐ 37/2018/HĐ/OIC-SEAREE ký ngày 07/02/2018</v>
          </cell>
        </row>
      </sheetData>
      <sheetData sheetId="4489">
        <row r="1">
          <cell r="A1" t="str">
            <v>GIÁ TRỊ PHỤ LỤC 13 - HĐ 37/2018/HĐ/OIC-SEAREE ký ngày 07/02/2018</v>
          </cell>
        </row>
      </sheetData>
      <sheetData sheetId="4490">
        <row r="1">
          <cell r="A1" t="str">
            <v>GIÁ TRỊ PHỤ LỤC 13 - HĐ 37/2018/HĐ/OIC-SEAREE ký ngày 07/02/2018</v>
          </cell>
        </row>
      </sheetData>
      <sheetData sheetId="4491">
        <row r="1">
          <cell r="A1" t="str">
            <v>GIÁ TRỊ PHỤ LỤC 13 - HĐ 37/2018/HĐ/OIC-SEAREE ký ngày 07/02/2018</v>
          </cell>
        </row>
      </sheetData>
      <sheetData sheetId="4492">
        <row r="1">
          <cell r="A1" t="str">
            <v>GIÁ TRỊ PHỤ LỤC 13 - HĐ 37/2018/HĐ/OIC-SEAREE ký ngày 07/02/2018</v>
          </cell>
        </row>
      </sheetData>
      <sheetData sheetId="4493">
        <row r="1">
          <cell r="A1" t="str">
            <v>GIÁ TRỊ PHỤ LỤC 13 - HĐ 37/2018/HĐ/OIC-SEAREE ký ngày 07/02/2018</v>
          </cell>
        </row>
      </sheetData>
      <sheetData sheetId="4494">
        <row r="1">
          <cell r="A1" t="str">
            <v>GIÁ TRỊ PHỤ LỤC 13 - HĐ 37/2018/HĐ/OIC-SEAREE ký ngày 07/02/2018</v>
          </cell>
        </row>
      </sheetData>
      <sheetData sheetId="4495">
        <row r="1">
          <cell r="A1" t="str">
            <v>GIÁ TRỊ PHỤ LỤC 13 - HĐ 37/2018/HĐ/OIC-SEAREE ký ngày 07/02/2018</v>
          </cell>
        </row>
      </sheetData>
      <sheetData sheetId="4496">
        <row r="1">
          <cell r="A1" t="str">
            <v>GIÁ TRỊ PHỤ LỤC 13 - HĐ 37/2018/HĐ/OIC-SEAREE ký ngày 07/02/2018</v>
          </cell>
        </row>
      </sheetData>
      <sheetData sheetId="4497">
        <row r="1">
          <cell r="A1" t="str">
            <v>GIÁ TRỊ PHỤ LỤC 13 - HĐ 37/2018/HĐ/OIC-SEAREE ký ngày 07/02/2018</v>
          </cell>
        </row>
      </sheetData>
      <sheetData sheetId="4498">
        <row r="1">
          <cell r="A1" t="str">
            <v>GIÁ TRỊ PHỤ LỤC 13 - HĐ 37/2018/HĐ/OIC-SEAREE ký ngày 07/02/2018</v>
          </cell>
        </row>
      </sheetData>
      <sheetData sheetId="4499">
        <row r="1">
          <cell r="A1" t="str">
            <v>GIÁ TRỊ PHỤ LỤC 13 - HĐ 37/2018/HĐ/OIC-SEAREE ký ngày 07/02/2018</v>
          </cell>
        </row>
      </sheetData>
      <sheetData sheetId="4500">
        <row r="1">
          <cell r="A1" t="str">
            <v>GIÁ TRỊ PHỤ LỤC 13 - HĐ 37/2018/HĐ/OIC-SEAREE ký ngày 07/02/2018</v>
          </cell>
        </row>
      </sheetData>
      <sheetData sheetId="4501">
        <row r="1">
          <cell r="A1" t="str">
            <v>GIÁ TRỊ PHỤ LỤC 13 - HĐ 37/2018/HĐ/OIC-SEAREE ký ngày 07/02/2018</v>
          </cell>
        </row>
      </sheetData>
      <sheetData sheetId="4502">
        <row r="1">
          <cell r="A1" t="str">
            <v>GIÁ TRỊ PHỤ LỤC 13 - HĐ 37/2018/HĐ/OIC-SEAREE ký ngày 07/02/2018</v>
          </cell>
        </row>
      </sheetData>
      <sheetData sheetId="4503">
        <row r="1">
          <cell r="A1" t="str">
            <v>GIÁ TRỊ PHỤ LỤC 13 - HĐ 37/2018/HĐ/OIC-SEAREE ký ngày 07/02/2018</v>
          </cell>
        </row>
      </sheetData>
      <sheetData sheetId="4504">
        <row r="1">
          <cell r="A1" t="str">
            <v>GIÁ TRỊ PHỤ LỤC 13 - HĐ 37/2018/HĐ/OIC-SEAREE ký ngày 07/02/2018</v>
          </cell>
        </row>
      </sheetData>
      <sheetData sheetId="4505">
        <row r="1">
          <cell r="A1" t="str">
            <v>GIÁ TRỊ PHỤ LỤC 13 - HĐ 37/2018/HĐ/OIC-SEAREE ký ngày 07/02/2018</v>
          </cell>
        </row>
      </sheetData>
      <sheetData sheetId="4506">
        <row r="1">
          <cell r="A1" t="str">
            <v>GIÁ TRỊ PHỤ LỤC 13 - HĐ 37/2018/HĐ/OIC-SEAREE ký ngày 07/02/2018</v>
          </cell>
        </row>
      </sheetData>
      <sheetData sheetId="4507">
        <row r="1">
          <cell r="A1" t="str">
            <v>GIÁ TRỊ PHỤ LỤC 13 - HĐ 37/2018/HĐ/OIC-SEAREE ký ngày 07/02/2018</v>
          </cell>
        </row>
      </sheetData>
      <sheetData sheetId="4508">
        <row r="1">
          <cell r="A1" t="str">
            <v>GIÁ TRỊ PHỤ LỤC 13 - HĐ 37/2018/HĐ/OIC-SEAREE ký ngày 07/02/2018</v>
          </cell>
        </row>
      </sheetData>
      <sheetData sheetId="4509">
        <row r="1">
          <cell r="A1" t="str">
            <v>GIÁ TRỊ PHỤ LỤC 13 - HĐ 37/2018/HĐ/OIC-SEAREE ký ngày 07/02/2018</v>
          </cell>
        </row>
      </sheetData>
      <sheetData sheetId="4510">
        <row r="1">
          <cell r="A1" t="str">
            <v>GIÁ TRỊ PHỤ LỤC 13 - HĐ 37/2018/HĐ/OIC-SEAREE ký ngày 07/02/2018</v>
          </cell>
        </row>
      </sheetData>
      <sheetData sheetId="4511">
        <row r="1">
          <cell r="A1" t="str">
            <v>GIÁ TRỊ PHỤ LỤC 13 - HĐ 37/2018/HĐ/OIC-SEAREE ký ngày 07/02/2018</v>
          </cell>
        </row>
      </sheetData>
      <sheetData sheetId="4512">
        <row r="1">
          <cell r="A1" t="str">
            <v>GIÁ TRỊ PHỤ LỤC 13 - HĐ 37/2018/HĐ/OIC-SEAREE ký ngày 07/02/2018</v>
          </cell>
        </row>
      </sheetData>
      <sheetData sheetId="4513">
        <row r="1">
          <cell r="A1" t="str">
            <v>GIÁ TRỊ PHỤ LỤC 13 - HĐ 37/2018/HĐ/OIC-SEAREE ký ngày 07/02/2018</v>
          </cell>
        </row>
      </sheetData>
      <sheetData sheetId="4514">
        <row r="1">
          <cell r="A1" t="str">
            <v>GIÁ TRỊ PHỤ LỤC 13 - HĐ 37/2018/HĐ/OIC-SEAREE ký ngày 07/02/2018</v>
          </cell>
        </row>
      </sheetData>
      <sheetData sheetId="4515">
        <row r="1">
          <cell r="A1" t="str">
            <v>GIÁ TRỊ PHỤ LỤC 13 - HĐ 37/2018/HĐ/OIC-SEAREE ký ngày 07/02/2018</v>
          </cell>
        </row>
      </sheetData>
      <sheetData sheetId="4516">
        <row r="1">
          <cell r="A1" t="str">
            <v>GIÁ TRỊ PHỤ LỤC 13 - HĐ 37/2018/HĐ/OIC-SEAREE ký ngày 07/02/2018</v>
          </cell>
        </row>
      </sheetData>
      <sheetData sheetId="4517">
        <row r="1">
          <cell r="A1" t="str">
            <v>GIÁ TRỊ PHỤ LỤC 13 - HĐ 37/2018/HĐ/OIC-SEAREE ký ngày 07/02/2018</v>
          </cell>
        </row>
      </sheetData>
      <sheetData sheetId="4518">
        <row r="1">
          <cell r="A1" t="str">
            <v>GIÁ TRỊ PHỤ LỤC 13 - HĐ 37/2018/HĐ/OIC-SEAREE ký ngày 07/02/2018</v>
          </cell>
        </row>
      </sheetData>
      <sheetData sheetId="4519">
        <row r="1">
          <cell r="A1" t="str">
            <v>GIÁ TRỊ PHỤ LỤC 13 - HĐ 37/2018/HĐ/OIC-SEAREE ký ngày 07/02/2018</v>
          </cell>
        </row>
      </sheetData>
      <sheetData sheetId="4520">
        <row r="1">
          <cell r="A1" t="str">
            <v>GIÁ TRỊ PHỤ LỤC 13 - HĐ 37/2018/HĐ/OIC-SEAREE ký ngày 07/02/2018</v>
          </cell>
        </row>
      </sheetData>
      <sheetData sheetId="4521">
        <row r="1">
          <cell r="A1" t="str">
            <v>GIÁ TRỊ PHỤ LỤC 13 - HĐ 37/2018/HĐ/OIC-SEAREE ký ngày 07/02/2018</v>
          </cell>
        </row>
      </sheetData>
      <sheetData sheetId="4522">
        <row r="1">
          <cell r="A1" t="str">
            <v>GIÁ TRỊ PHỤ LỤC 13 - HĐ 37/2018/HĐ/OIC-SEAREE ký ngày 07/02/2018</v>
          </cell>
        </row>
      </sheetData>
      <sheetData sheetId="4523">
        <row r="1">
          <cell r="A1" t="str">
            <v>GIÁ TRỊ PHỤ LỤC 13 - HĐ 37/2018/HĐ/OIC-SEAREE ký ngày 07/02/2018</v>
          </cell>
        </row>
      </sheetData>
      <sheetData sheetId="4524">
        <row r="1">
          <cell r="A1" t="str">
            <v>GIÁ TRỊ PHỤ LỤC 13 - HĐ 37/2018/HĐ/OIC-SEAREE ký ngày 07/02/2018</v>
          </cell>
        </row>
      </sheetData>
      <sheetData sheetId="4525">
        <row r="1">
          <cell r="A1" t="str">
            <v>GIÁ TRỊ PHỤ LỤC 13 - HĐ 37/2018/HĐ/OIC-SEAREE ký ngày 07/02/2018</v>
          </cell>
        </row>
      </sheetData>
      <sheetData sheetId="4526">
        <row r="1">
          <cell r="A1" t="str">
            <v>GIÁ TRỊ PHỤ LỤC 13 - HĐ 37/2018/HĐ/OIC-SEAREE ký ngày 07/02/2018</v>
          </cell>
        </row>
      </sheetData>
      <sheetData sheetId="4527">
        <row r="1">
          <cell r="A1" t="str">
            <v>GIÁ TRỊ PHỤ LỤC 13 - HĐ 37/2018/HĐ/OIC-SEAREE ký ngày 07/02/2018</v>
          </cell>
        </row>
      </sheetData>
      <sheetData sheetId="4528">
        <row r="1">
          <cell r="A1" t="str">
            <v>GIÁ TRỊ PHỤ LỤC 13 - HĐ 37/2018/HĐ/OIC-SEAREE ký ngày 07/02/2018</v>
          </cell>
        </row>
      </sheetData>
      <sheetData sheetId="4529">
        <row r="1">
          <cell r="A1" t="str">
            <v>GIÁ TRỊ PHỤ LỤC 13 - HĐ 37/2018/HĐ/OIC-SEAREE ký ngày 07/02/2018</v>
          </cell>
        </row>
      </sheetData>
      <sheetData sheetId="4530">
        <row r="1">
          <cell r="A1" t="str">
            <v>GIÁ TRỊ PHỤ LỤC 13 - HĐ 37/2018/HĐ/OIC-SEAREE ký ngày 07/02/2018</v>
          </cell>
        </row>
      </sheetData>
      <sheetData sheetId="4531">
        <row r="1">
          <cell r="A1" t="str">
            <v>GIÁ TRỊ PHỤ LỤC 13 - HĐ 37/2018/HĐ/OIC-SEAREE ký ngày 07/02/2018</v>
          </cell>
        </row>
      </sheetData>
      <sheetData sheetId="4532">
        <row r="1">
          <cell r="A1" t="str">
            <v>GIÁ TRỊ PHỤ LỤC 13 - HĐ 37/2018/HĐ/OIC-SEAREE ký ngày 07/02/2018</v>
          </cell>
        </row>
      </sheetData>
      <sheetData sheetId="4533">
        <row r="1">
          <cell r="A1" t="str">
            <v>GIÁ TRỊ PHỤ LỤC 13 - HĐ 37/2018/HĐ/OIC-SEAREE ký ngày 07/02/2018</v>
          </cell>
        </row>
      </sheetData>
      <sheetData sheetId="4534">
        <row r="1">
          <cell r="A1" t="str">
            <v>GIÁ TRỊ PHỤ LỤC 13 - HĐ 37/2018/HĐ/OIC-SEAREE ký ngày 07/02/2018</v>
          </cell>
        </row>
      </sheetData>
      <sheetData sheetId="4535">
        <row r="1">
          <cell r="A1" t="str">
            <v>GIÁ TRỊ PHỤ LỤC 13 - HĐ 37/2018/HĐ/OIC-SEAREE ký ngày 07/02/2018</v>
          </cell>
        </row>
      </sheetData>
      <sheetData sheetId="4536">
        <row r="1">
          <cell r="A1" t="str">
            <v>GIÁ TRỊ PHỤ LỤC 13 - HĐ 37/2018/HĐ/OIC-SEAREE ký ngày 07/02/2018</v>
          </cell>
        </row>
      </sheetData>
      <sheetData sheetId="4537">
        <row r="1">
          <cell r="A1" t="str">
            <v>GIÁ TRỊ PHỤ LỤC 13 - HĐ 37/2018/HĐ/OIC-SEAREE ký ngày 07/02/2018</v>
          </cell>
        </row>
      </sheetData>
      <sheetData sheetId="4538">
        <row r="1">
          <cell r="A1" t="str">
            <v>GIÁ TRỊ PHỤ LỤC 13 - HĐ 37/2018/HĐ/OIC-SEAREE ký ngày 07/02/2018</v>
          </cell>
        </row>
      </sheetData>
      <sheetData sheetId="4539">
        <row r="1">
          <cell r="A1" t="str">
            <v>GIÁ TRỊ PHỤ LỤC 13 - HĐ 37/2018/HĐ/OIC-SEAREE ký ngày 07/02/2018</v>
          </cell>
        </row>
      </sheetData>
      <sheetData sheetId="4540">
        <row r="1">
          <cell r="A1" t="str">
            <v>GIÁ TRỊ PHỤ LỤC 13 - HĐ 37/2018/HĐ/OIC-SEAREE ký ngày 07/02/2018</v>
          </cell>
        </row>
      </sheetData>
      <sheetData sheetId="4541">
        <row r="1">
          <cell r="A1" t="str">
            <v>GIÁ TRỊ PHỤ LỤC 13 - HĐ 37/2018/HĐ/OIC-SEAREE ký ngày 07/02/2018</v>
          </cell>
        </row>
      </sheetData>
      <sheetData sheetId="4542">
        <row r="1">
          <cell r="A1" t="str">
            <v>GIÁ TRỊ PHỤ LỤC 13 - HĐ 37/2018/HĐ/OIC-SEAREE ký ngày 07/02/2018</v>
          </cell>
        </row>
      </sheetData>
      <sheetData sheetId="4543">
        <row r="1">
          <cell r="A1" t="str">
            <v>GIÁ TRỊ PHỤ LỤC 13 - HĐ 37/2018/HĐ/OIC-SEAREE ký ngày 07/02/2018</v>
          </cell>
        </row>
      </sheetData>
      <sheetData sheetId="4544">
        <row r="1">
          <cell r="A1" t="str">
            <v>GIÁ TRỊ PHỤ LỤC 13 - HĐ 37/2018/HĐ/OIC-SEAREE ký ngày 07/02/2018</v>
          </cell>
        </row>
      </sheetData>
      <sheetData sheetId="4545">
        <row r="1">
          <cell r="A1" t="str">
            <v>GIÁ TRỊ PHỤ LỤC 13 - HĐ 37/2018/HĐ/OIC-SEAREE ký ngày 07/02/2018</v>
          </cell>
        </row>
      </sheetData>
      <sheetData sheetId="4546">
        <row r="1">
          <cell r="A1" t="str">
            <v>GIÁ TRỊ PHỤ LỤC 13 - HĐ 37/2018/HĐ/OIC-SEAREE ký ngày 07/02/2018</v>
          </cell>
        </row>
      </sheetData>
      <sheetData sheetId="4547">
        <row r="1">
          <cell r="A1" t="str">
            <v>GIÁ TRỊ PHỤ LỤC 13 - HĐ 37/2018/HĐ/OIC-SEAREE ký ngày 07/02/2018</v>
          </cell>
        </row>
      </sheetData>
      <sheetData sheetId="4548">
        <row r="1">
          <cell r="A1" t="str">
            <v>GIÁ TRỊ PHỤ LỤC 13 - HĐ 37/2018/HĐ/OIC-SEAREE ký ngày 07/02/2018</v>
          </cell>
        </row>
      </sheetData>
      <sheetData sheetId="4549">
        <row r="1">
          <cell r="A1" t="str">
            <v>GIÁ TRỊ PHỤ LỤC 13 - HĐ 37/2018/HĐ/OIC-SEAREE ký ngày 07/02/2018</v>
          </cell>
        </row>
      </sheetData>
      <sheetData sheetId="4550">
        <row r="1">
          <cell r="A1" t="str">
            <v>GIÁ TRỊ PHỤ LỤC 13 - HĐ 37/2018/HĐ/OIC-SEAREE ký ngày 07/02/2018</v>
          </cell>
        </row>
      </sheetData>
      <sheetData sheetId="4551">
        <row r="1">
          <cell r="A1" t="str">
            <v>GIÁ TRỊ PHỤ LỤC 13 - HĐ 37/2018/HĐ/OIC-SEAREE ký ngày 07/02/2018</v>
          </cell>
        </row>
      </sheetData>
      <sheetData sheetId="4552">
        <row r="1">
          <cell r="A1" t="str">
            <v>GIÁ TRỊ PHỤ LỤC 13 - HĐ 37/2018/HĐ/OIC-SEAREE ký ngày 07/02/2018</v>
          </cell>
        </row>
      </sheetData>
      <sheetData sheetId="4553">
        <row r="1">
          <cell r="A1" t="str">
            <v>GIÁ TRỊ PHỤ LỤC 13 - HĐ 37/2018/HĐ/OIC-SEAREE ký ngày 07/02/2018</v>
          </cell>
        </row>
      </sheetData>
      <sheetData sheetId="4554">
        <row r="1">
          <cell r="A1" t="str">
            <v>GIÁ TRỊ PHỤ LỤC 13 - HĐ 37/2018/HĐ/OIC-SEAREE ký ngày 07/02/2018</v>
          </cell>
        </row>
      </sheetData>
      <sheetData sheetId="4555">
        <row r="1">
          <cell r="A1" t="str">
            <v>GIÁ TRỊ PHỤ LỤC 13 - HĐ 37/2018/HĐ/OIC-SEAREE ký ngày 07/02/2018</v>
          </cell>
        </row>
      </sheetData>
      <sheetData sheetId="4556">
        <row r="1">
          <cell r="A1" t="str">
            <v>GIÁ TRỊ PHỤ LỤC 13 - HĐ 37/2018/HĐ/OIC-SEAREE ký ngày 07/02/2018</v>
          </cell>
        </row>
      </sheetData>
      <sheetData sheetId="4557">
        <row r="1">
          <cell r="A1" t="str">
            <v>GIÁ TRỊ PHỤ LỤC 13 - HĐ 37/2018/HĐ/OIC-SEAREE ký ngày 07/02/2018</v>
          </cell>
        </row>
      </sheetData>
      <sheetData sheetId="4558">
        <row r="1">
          <cell r="A1" t="str">
            <v>GIÁ TRỊ PHỤ LỤC 13 - HĐ 37/2018/HĐ/OIC-SEAREE ký ngày 07/02/2018</v>
          </cell>
        </row>
      </sheetData>
      <sheetData sheetId="4559">
        <row r="1">
          <cell r="A1" t="str">
            <v>GIÁ TRỊ PHỤ LỤC 13 - HĐ 37/2018/HĐ/OIC-SEAREE ký ngày 07/02/2018</v>
          </cell>
        </row>
      </sheetData>
      <sheetData sheetId="4560">
        <row r="1">
          <cell r="A1" t="str">
            <v>GIÁ TRỊ PHỤ LỤC 13 - HĐ 37/2018/HĐ/OIC-SEAREE ký ngày 07/02/2018</v>
          </cell>
        </row>
      </sheetData>
      <sheetData sheetId="4561">
        <row r="1">
          <cell r="A1" t="str">
            <v>GIÁ TRỊ PHỤ LỤC 13 - HĐ 37/2018/HĐ/OIC-SEAREE ký ngày 07/02/2018</v>
          </cell>
        </row>
      </sheetData>
      <sheetData sheetId="4562">
        <row r="1">
          <cell r="A1" t="str">
            <v>GIÁ TRỊ PHỤ LỤC 13 - HĐ 37/2018/HĐ/OIC-SEAREE ký ngày 07/02/2018</v>
          </cell>
        </row>
      </sheetData>
      <sheetData sheetId="4563">
        <row r="1">
          <cell r="A1" t="str">
            <v>GIÁ TRỊ PHỤ LỤC 13 - HĐ 37/2018/HĐ/OIC-SEAREE ký ngày 07/02/2018</v>
          </cell>
        </row>
      </sheetData>
      <sheetData sheetId="4564">
        <row r="1">
          <cell r="A1" t="str">
            <v>GIÁ TRỊ PHỤ LỤC 13 - HĐ 37/2018/HĐ/OIC-SEAREE ký ngày 07/02/2018</v>
          </cell>
        </row>
      </sheetData>
      <sheetData sheetId="4565">
        <row r="1">
          <cell r="A1" t="str">
            <v>GIÁ TRỊ PHỤ LỤC 13 - HĐ 37/2018/HĐ/OIC-SEAREE ký ngày 07/02/2018</v>
          </cell>
        </row>
      </sheetData>
      <sheetData sheetId="4566">
        <row r="1">
          <cell r="A1" t="str">
            <v>GIÁ TRỊ PHỤ LỤC 13 - HĐ 37/2018/HĐ/OIC-SEAREE ký ngày 07/02/2018</v>
          </cell>
        </row>
      </sheetData>
      <sheetData sheetId="4567">
        <row r="1">
          <cell r="A1" t="str">
            <v>GIÁ TRỊ PHỤ LỤC 13 - HĐ 37/2018/HĐ/OIC-SEAREE ký ngày 07/02/2018</v>
          </cell>
        </row>
      </sheetData>
      <sheetData sheetId="4568">
        <row r="1">
          <cell r="A1" t="str">
            <v>GIÁ TRỊ PHỤ LỤC 13 - HĐ 37/2018/HĐ/OIC-SEAREE ký ngày 07/02/2018</v>
          </cell>
        </row>
      </sheetData>
      <sheetData sheetId="4569">
        <row r="1">
          <cell r="A1" t="str">
            <v>GIÁ TRỊ PHỤ LỤC 13 - HĐ 37/2018/HĐ/OIC-SEAREE ký ngày 07/02/2018</v>
          </cell>
        </row>
      </sheetData>
      <sheetData sheetId="4570">
        <row r="1">
          <cell r="A1" t="str">
            <v>GIÁ TRỊ PHỤ LỤC 13 - HĐ 37/2018/HĐ/OIC-SEAREE ký ngày 07/02/2018</v>
          </cell>
        </row>
      </sheetData>
      <sheetData sheetId="4571">
        <row r="1">
          <cell r="A1" t="str">
            <v>GIÁ TRỊ PHỤ LỤC 13 - HĐ 37/2018/HĐ/OIC-SEAREE ký ngày 07/02/2018</v>
          </cell>
        </row>
      </sheetData>
      <sheetData sheetId="4572">
        <row r="1">
          <cell r="A1" t="str">
            <v>GIÁ TRỊ PHỤ LỤC 13 - HĐ 37/2018/HĐ/OIC-SEAREE ký ngày 07/02/2018</v>
          </cell>
        </row>
      </sheetData>
      <sheetData sheetId="4573">
        <row r="1">
          <cell r="A1" t="str">
            <v>GIÁ TRỊ PHỤ LỤC 13 - HĐ 37/2018/HĐ/OIC-SEAREE ký ngày 07/02/2018</v>
          </cell>
        </row>
      </sheetData>
      <sheetData sheetId="4574">
        <row r="1">
          <cell r="A1" t="str">
            <v>GIÁ TRỊ PHỤ LỤC 13 - HĐ 37/2018/HĐ/OIC-SEAREE ký ngày 07/02/2018</v>
          </cell>
        </row>
      </sheetData>
      <sheetData sheetId="4575">
        <row r="1">
          <cell r="A1" t="str">
            <v>GIÁ TRỊ PHỤ LỤC 13 - HĐ 37/2018/HĐ/OIC-SEAREE ký ngày 07/02/2018</v>
          </cell>
        </row>
      </sheetData>
      <sheetData sheetId="4576">
        <row r="1">
          <cell r="A1" t="str">
            <v>GIÁ TRỊ PHỤ LỤC 13 - HĐ 37/2018/HĐ/OIC-SEAREE ký ngày 07/02/2018</v>
          </cell>
        </row>
      </sheetData>
      <sheetData sheetId="4577">
        <row r="1">
          <cell r="A1" t="str">
            <v>GIÁ TRỊ PHỤ LỤC 13 - HĐ 37/2018/HĐ/OIC-SEAREE ký ngày 07/02/2018</v>
          </cell>
        </row>
      </sheetData>
      <sheetData sheetId="4578">
        <row r="1">
          <cell r="A1" t="str">
            <v>GIÁ TRỊ PHỤ LỤC 13 - HĐ 37/2018/HĐ/OIC-SEAREE ký ngày 07/02/2018</v>
          </cell>
        </row>
      </sheetData>
      <sheetData sheetId="4579">
        <row r="1">
          <cell r="A1" t="str">
            <v>GIÁ TRỊ PHỤ LỤC 13 - HĐ 37/2018/HĐ/OIC-SEAREE ký ngày 07/02/2018</v>
          </cell>
        </row>
      </sheetData>
      <sheetData sheetId="4580">
        <row r="1">
          <cell r="A1" t="str">
            <v>GIÁ TRỊ PHỤ LỤC 13 - HĐ 37/2018/HĐ/OIC-SEAREE ký ngày 07/02/2018</v>
          </cell>
        </row>
      </sheetData>
      <sheetData sheetId="4581">
        <row r="1">
          <cell r="A1" t="str">
            <v>GIÁ TRỊ PHỤ LỤC 13 - HĐ 37/2018/HĐ/OIC-SEAREE ký ngày 07/02/2018</v>
          </cell>
        </row>
      </sheetData>
      <sheetData sheetId="4582">
        <row r="1">
          <cell r="A1" t="str">
            <v>GIÁ TRỊ PHỤ LỤC 13 - HĐ 37/2018/HĐ/OIC-SEAREE ký ngày 07/02/2018</v>
          </cell>
        </row>
      </sheetData>
      <sheetData sheetId="4583">
        <row r="1">
          <cell r="A1" t="str">
            <v>GIÁ TRỊ PHỤ LỤC 13 - HĐ 37/2018/HĐ/OIC-SEAREE ký ngày 07/02/2018</v>
          </cell>
        </row>
      </sheetData>
      <sheetData sheetId="4584">
        <row r="1">
          <cell r="A1" t="str">
            <v>GIÁ TRỊ PHỤ LỤC 13 - HĐ 37/2018/HĐ/OIC-SEAREE ký ngày 07/02/2018</v>
          </cell>
        </row>
      </sheetData>
      <sheetData sheetId="4585">
        <row r="1">
          <cell r="A1" t="str">
            <v>GIÁ TRỊ PHỤ LỤC 13 - HĐ 37/2018/HĐ/OIC-SEAREE ký ngày 07/02/2018</v>
          </cell>
        </row>
      </sheetData>
      <sheetData sheetId="4586">
        <row r="1">
          <cell r="A1" t="str">
            <v>GIÁ TRỊ PHỤ LỤC 13 - HĐ 37/2018/HĐ/OIC-SEAREE ký ngày 07/02/2018</v>
          </cell>
        </row>
      </sheetData>
      <sheetData sheetId="4587">
        <row r="1">
          <cell r="A1" t="str">
            <v>GIÁ TRỊ PHỤ LỤC 13 - HĐ 37/2018/HĐ/OIC-SEAREE ký ngày 07/02/2018</v>
          </cell>
        </row>
      </sheetData>
      <sheetData sheetId="4588">
        <row r="1">
          <cell r="A1" t="str">
            <v>GIÁ TRỊ PHỤ LỤC 13 - HĐ 37/2018/HĐ/OIC-SEAREE ký ngày 07/02/2018</v>
          </cell>
        </row>
      </sheetData>
      <sheetData sheetId="4589">
        <row r="1">
          <cell r="A1" t="str">
            <v>GIÁ TRỊ PHỤ LỤC 13 - HĐ 37/2018/HĐ/OIC-SEAREE ký ngày 07/02/2018</v>
          </cell>
        </row>
      </sheetData>
      <sheetData sheetId="4590">
        <row r="1">
          <cell r="A1" t="str">
            <v>GIÁ TRỊ PHỤ LỤC 13 - HĐ 37/2018/HĐ/OIC-SEAREE ký ngày 07/02/2018</v>
          </cell>
        </row>
      </sheetData>
      <sheetData sheetId="4591">
        <row r="1">
          <cell r="A1" t="str">
            <v>GIÁ TRỊ PHỤ LỤC 13 - HĐ 37/2018/HĐ/OIC-SEAREE ký ngày 07/02/2018</v>
          </cell>
        </row>
      </sheetData>
      <sheetData sheetId="4592">
        <row r="1">
          <cell r="A1" t="str">
            <v>GIÁ TRỊ PHỤ LỤC 13 - HĐ 37/2018/HĐ/OIC-SEAREE ký ngày 07/02/2018</v>
          </cell>
        </row>
      </sheetData>
      <sheetData sheetId="4593">
        <row r="1">
          <cell r="A1" t="str">
            <v>GIÁ TRỊ PHỤ LỤC 13 - HĐ 37/2018/HĐ/OIC-SEAREE ký ngày 07/02/2018</v>
          </cell>
        </row>
      </sheetData>
      <sheetData sheetId="4594">
        <row r="1">
          <cell r="A1" t="str">
            <v>GIÁ TRỊ PHỤ LỤC 13 - HĐ 37/2018/HĐ/OIC-SEAREE ký ngày 07/02/2018</v>
          </cell>
        </row>
      </sheetData>
      <sheetData sheetId="4595">
        <row r="1">
          <cell r="A1" t="str">
            <v>GIÁ TRỊ PHỤ LỤC 13 - HĐ 37/2018/HĐ/OIC-SEAREE ký ngày 07/02/2018</v>
          </cell>
        </row>
      </sheetData>
      <sheetData sheetId="4596">
        <row r="1">
          <cell r="A1" t="str">
            <v>GIÁ TRỊ PHỤ LỤC 13 - HĐ 37/2018/HĐ/OIC-SEAREE ký ngày 07/02/2018</v>
          </cell>
        </row>
      </sheetData>
      <sheetData sheetId="4597">
        <row r="1">
          <cell r="A1" t="str">
            <v>GIÁ TRỊ PHỤ LỤC 13 - HĐ 37/2018/HĐ/OIC-SEAREE ký ngày 07/02/2018</v>
          </cell>
        </row>
      </sheetData>
      <sheetData sheetId="4598">
        <row r="1">
          <cell r="A1" t="str">
            <v>GIÁ TRỊ PHỤ LỤC 13 - HĐ 37/2018/HĐ/OIC-SEAREE ký ngày 07/02/2018</v>
          </cell>
        </row>
      </sheetData>
      <sheetData sheetId="4599">
        <row r="1">
          <cell r="A1" t="str">
            <v>GIÁ TRỊ PHỤ LỤC 13 - HĐ 37/2018/HĐ/OIC-SEAREE ký ngày 07/02/2018</v>
          </cell>
        </row>
      </sheetData>
      <sheetData sheetId="4600">
        <row r="1">
          <cell r="A1" t="str">
            <v>GIÁ TRỊ PHỤ LỤC 13 - HĐ 37/2018/HĐ/OIC-SEAREE ký ngày 07/02/2018</v>
          </cell>
        </row>
      </sheetData>
      <sheetData sheetId="4601">
        <row r="1">
          <cell r="A1" t="str">
            <v>GIÁ TRỊ PHỤ LỤC 13 - HĐ 37/2018/HĐ/OIC-SEAREE ký ngày 07/02/2018</v>
          </cell>
        </row>
      </sheetData>
      <sheetData sheetId="4602">
        <row r="1">
          <cell r="A1" t="str">
            <v>GIÁ TRỊ PHỤ LỤC 13 - HĐ 37/2018/HĐ/OIC-SEAREE ký ngày 07/02/2018</v>
          </cell>
        </row>
      </sheetData>
      <sheetData sheetId="4603">
        <row r="1">
          <cell r="A1" t="str">
            <v>GIÁ TRỊ PHỤ LỤC 13 - HĐ 37/2018/HĐ/OIC-SEAREE ký ngày 07/02/2018</v>
          </cell>
        </row>
      </sheetData>
      <sheetData sheetId="4604">
        <row r="1">
          <cell r="A1" t="str">
            <v>GIÁ TRỊ PHỤ LỤC 13 - HĐ 37/2018/HĐ/OIC-SEAREE ký ngày 07/02/2018</v>
          </cell>
        </row>
      </sheetData>
      <sheetData sheetId="4605">
        <row r="1">
          <cell r="A1" t="str">
            <v>GIÁ TRỊ PHỤ LỤC 13 - HĐ 37/2018/HĐ/OIC-SEAREE ký ngày 07/02/2018</v>
          </cell>
        </row>
      </sheetData>
      <sheetData sheetId="4606">
        <row r="1">
          <cell r="A1" t="str">
            <v>GIÁ TRỊ PHỤ LỤC 13 - HĐ 37/2018/HĐ/OIC-SEAREE ký ngày 07/02/2018</v>
          </cell>
        </row>
      </sheetData>
      <sheetData sheetId="4607">
        <row r="1">
          <cell r="A1" t="str">
            <v>GIÁ TRỊ PHỤ LỤC 13 - HĐ 37/2018/HĐ/OIC-SEAREE ký ngày 07/02/2018</v>
          </cell>
        </row>
      </sheetData>
      <sheetData sheetId="4608">
        <row r="1">
          <cell r="A1" t="str">
            <v>GIÁ TRỊ PHỤ LỤC 13 - HĐ 37/2018/HĐ/OIC-SEAREE ký ngày 07/02/2018</v>
          </cell>
        </row>
      </sheetData>
      <sheetData sheetId="4609">
        <row r="1">
          <cell r="A1" t="str">
            <v>GIÁ TRỊ PHỤ LỤC 13 - HĐ 37/2018/HĐ/OIC-SEAREE ký ngày 07/02/2018</v>
          </cell>
        </row>
      </sheetData>
      <sheetData sheetId="4610">
        <row r="1">
          <cell r="A1" t="str">
            <v>GIÁ TRỊ PHỤ LỤC 13 - HĐ 37/2018/HĐ/OIC-SEAREE ký ngày 07/02/2018</v>
          </cell>
        </row>
      </sheetData>
      <sheetData sheetId="4611">
        <row r="1">
          <cell r="A1" t="str">
            <v>GIÁ TRỊ PHỤ LỤC 13 - HĐ 37/2018/HĐ/OIC-SEAREE ký ngày 07/02/2018</v>
          </cell>
        </row>
      </sheetData>
      <sheetData sheetId="4612">
        <row r="1">
          <cell r="A1" t="str">
            <v>GIÁ TRỊ PHỤ LỤC 13 - HĐ 37/2018/HĐ/OIC-SEAREE ký ngày 07/02/2018</v>
          </cell>
        </row>
      </sheetData>
      <sheetData sheetId="4613">
        <row r="1">
          <cell r="A1" t="str">
            <v>GIÁ TRỊ PHỤ LỤC 13 - HĐ 37/2018/HĐ/OIC-SEAREE ký ngày 07/02/2018</v>
          </cell>
        </row>
      </sheetData>
      <sheetData sheetId="4614">
        <row r="1">
          <cell r="A1" t="str">
            <v>GIÁ TRỊ PHỤ LỤC 13 - HĐ 37/2018/HĐ/OIC-SEAREE ký ngày 07/02/2018</v>
          </cell>
        </row>
      </sheetData>
      <sheetData sheetId="4615">
        <row r="1">
          <cell r="A1" t="str">
            <v>GIÁ TRỊ PHỤ LỤC 13 - HĐ 37/2018/HĐ/OIC-SEAREE ký ngày 07/02/2018</v>
          </cell>
        </row>
      </sheetData>
      <sheetData sheetId="4616">
        <row r="1">
          <cell r="A1" t="str">
            <v>GIÁ TRỊ PHỤ LỤC 13 - HĐ 37/2018/HĐ/OIC-SEAREE ký ngày 07/02/2018</v>
          </cell>
        </row>
      </sheetData>
      <sheetData sheetId="4617">
        <row r="1">
          <cell r="A1" t="str">
            <v>GIÁ TRỊ PHỤ LỤC 13 - HĐ 37/2018/HĐ/OIC-SEAREE ký ngày 07/02/2018</v>
          </cell>
        </row>
      </sheetData>
      <sheetData sheetId="4618">
        <row r="1">
          <cell r="A1" t="str">
            <v>GIÁ TRỊ PHỤ LỤC 13 - HĐ 37/2018/HĐ/OIC-SEAREE ký ngày 07/02/2018</v>
          </cell>
        </row>
      </sheetData>
      <sheetData sheetId="4619">
        <row r="1">
          <cell r="A1" t="str">
            <v>GIÁ TRỊ PHỤ LỤC 13 - HĐ 37/2018/HĐ/OIC-SEAREE ký ngày 07/02/2018</v>
          </cell>
        </row>
      </sheetData>
      <sheetData sheetId="4620">
        <row r="1">
          <cell r="A1" t="str">
            <v>GIÁ TRỊ PHỤ LỤC 13 - HĐ 37/2018/HĐ/OIC-SEAREE ký ngày 07/02/2018</v>
          </cell>
        </row>
      </sheetData>
      <sheetData sheetId="4621">
        <row r="1">
          <cell r="A1" t="str">
            <v>GIÁ TRỊ PHỤ LỤC 13 - HĐ 37/2018/HĐ/OIC-SEAREE ký ngày 07/02/2018</v>
          </cell>
        </row>
      </sheetData>
      <sheetData sheetId="4622">
        <row r="1">
          <cell r="A1" t="str">
            <v>GIÁ TRỊ PHỤ LỤC 13 - HĐ 37/2018/HĐ/OIC-SEAREE ký ngày 07/02/2018</v>
          </cell>
        </row>
      </sheetData>
      <sheetData sheetId="4623">
        <row r="1">
          <cell r="A1" t="str">
            <v>GIÁ TRỊ PHỤ LỤC 13 - HĐ 37/2018/HĐ/OIC-SEAREE ký ngày 07/02/2018</v>
          </cell>
        </row>
      </sheetData>
      <sheetData sheetId="4624">
        <row r="1">
          <cell r="A1" t="str">
            <v>GIÁ TRỊ PHỤ LỤC 13 - HĐ 37/2018/HĐ/OIC-SEAREE ký ngày 07/02/2018</v>
          </cell>
        </row>
      </sheetData>
      <sheetData sheetId="4625">
        <row r="1">
          <cell r="A1" t="str">
            <v>GIÁ TRỊ PHỤ LỤC 13 - HĐ 37/2018/HĐ/OIC-SEAREE ký ngày 07/02/2018</v>
          </cell>
        </row>
      </sheetData>
      <sheetData sheetId="4626">
        <row r="1">
          <cell r="A1" t="str">
            <v>GIÁ TRỊ PHỤ LỤC 13 - HĐ 37/2018/HĐ/OIC-SEAREE ký ngày 07/02/2018</v>
          </cell>
        </row>
      </sheetData>
      <sheetData sheetId="4627">
        <row r="1">
          <cell r="A1" t="str">
            <v>GIÁ TRỊ PHỤ LỤC 13 - HĐ 37/2018/HĐ/OIC-SEAREE ký ngày 07/02/2018</v>
          </cell>
        </row>
      </sheetData>
      <sheetData sheetId="4628">
        <row r="1">
          <cell r="A1" t="str">
            <v>GIÁ TRỊ PHỤ LỤC 13 - HĐ 37/2018/HĐ/OIC-SEAREE ký ngày 07/02/2018</v>
          </cell>
        </row>
      </sheetData>
      <sheetData sheetId="4629">
        <row r="1">
          <cell r="A1" t="str">
            <v>GIÁ TRỊ PHỤ LỤC 13 - HĐ 37/2018/HĐ/OIC-SEAREE ký ngày 07/02/2018</v>
          </cell>
        </row>
      </sheetData>
      <sheetData sheetId="4630">
        <row r="1">
          <cell r="A1" t="str">
            <v>GIÁ TRỊ PHỤ LỤC 13 - HĐ 37/2018/HĐ/OIC-SEAREE ký ngày 07/02/2018</v>
          </cell>
        </row>
      </sheetData>
      <sheetData sheetId="4631">
        <row r="1">
          <cell r="A1" t="str">
            <v>GIÁ TRỊ PHỤ LỤC 13 - HĐ 37/2018/HĐ/OIC-SEAREE ký ngày 07/02/2018</v>
          </cell>
        </row>
      </sheetData>
      <sheetData sheetId="4632">
        <row r="1">
          <cell r="A1" t="str">
            <v>GIÁ TRỊ PHỤ LỤC 13 - HĐ 37/2018/HĐ/OIC-SEAREE ký ngày 07/02/2018</v>
          </cell>
        </row>
      </sheetData>
      <sheetData sheetId="4633">
        <row r="1">
          <cell r="A1" t="str">
            <v>GIÁ TRỊ PHỤ LỤC 13 - HĐ 37/2018/HĐ/OIC-SEAREE ký ngày 07/02/2018</v>
          </cell>
        </row>
      </sheetData>
      <sheetData sheetId="4634">
        <row r="1">
          <cell r="A1" t="str">
            <v>GIÁ TRỊ PHỤ LỤC 13 - HĐ 37/2018/HĐ/OIC-SEAREE ký ngày 07/02/2018</v>
          </cell>
        </row>
      </sheetData>
      <sheetData sheetId="4635">
        <row r="1">
          <cell r="A1" t="str">
            <v>GIÁ TRỊ PHỤ LỤC 13 - HĐ 37/2018/HĐ/OIC-SEAREE ký ngày 07/02/2018</v>
          </cell>
        </row>
      </sheetData>
      <sheetData sheetId="4636">
        <row r="1">
          <cell r="A1" t="str">
            <v>GIÁ TRỊ PHỤ LỤC 13 - HĐ 37/2018/HĐ/OIC-SEAREE ký ngày 07/02/2018</v>
          </cell>
        </row>
      </sheetData>
      <sheetData sheetId="4637">
        <row r="1">
          <cell r="A1" t="str">
            <v>GIÁ TRỊ PHỤ LỤC 13 - HĐ 37/2018/HĐ/OIC-SEAREE ký ngày 07/02/2018</v>
          </cell>
        </row>
      </sheetData>
      <sheetData sheetId="4638">
        <row r="1">
          <cell r="A1" t="str">
            <v>GIÁ TRỊ PHỤ LỤC 13 - HĐ 37/2018/HĐ/OIC-SEAREE ký ngày 07/02/2018</v>
          </cell>
        </row>
      </sheetData>
      <sheetData sheetId="4639">
        <row r="1">
          <cell r="A1" t="str">
            <v>GIÁ TRỊ PHỤ LỤC 13 - HĐ 37/2018/HĐ/OIC-SEAREE ký ngày 07/02/2018</v>
          </cell>
        </row>
      </sheetData>
      <sheetData sheetId="4640">
        <row r="1">
          <cell r="A1" t="str">
            <v>GIÁ TRỊ PHỤ LỤC 13 - HĐ 37/2018/HĐ/OIC-SEAREE ký ngày 07/02/2018</v>
          </cell>
        </row>
      </sheetData>
      <sheetData sheetId="4641">
        <row r="1">
          <cell r="A1" t="str">
            <v>GIÁ TRỊ PHỤ LỤC 13 - HĐ 37/2018/HĐ/OIC-SEAREE ký ngày 07/02/2018</v>
          </cell>
        </row>
      </sheetData>
      <sheetData sheetId="4642">
        <row r="1">
          <cell r="A1" t="str">
            <v>GIÁ TRỊ PHỤ LỤC 13 - HĐ 37/2018/HĐ/OIC-SEAREE ký ngày 07/02/2018</v>
          </cell>
        </row>
      </sheetData>
      <sheetData sheetId="4643">
        <row r="1">
          <cell r="A1" t="str">
            <v>GIÁ TRỊ PHỤ LỤC 13 - HĐ 37/2018/HĐ/OIC-SEAREE ký ngày 07/02/2018</v>
          </cell>
        </row>
      </sheetData>
      <sheetData sheetId="4644">
        <row r="1">
          <cell r="A1" t="str">
            <v>GIÁ TRỊ PHỤ LỤC 13 - HĐ 37/2018/HĐ/OIC-SEAREE ký ngày 07/02/2018</v>
          </cell>
        </row>
      </sheetData>
      <sheetData sheetId="4645">
        <row r="1">
          <cell r="A1" t="str">
            <v>GIÁ TRỊ PHỤ LỤC 13 - HĐ 37/2018/HĐ/OIC-SEAREE ký ngày 07/02/2018</v>
          </cell>
        </row>
      </sheetData>
      <sheetData sheetId="4646">
        <row r="1">
          <cell r="A1" t="str">
            <v>GIÁ TRỊ PHỤ LỤC 13 - HĐ 37/2018/HĐ/OIC-SEAREE ký ngày 07/02/2018</v>
          </cell>
        </row>
      </sheetData>
      <sheetData sheetId="4647">
        <row r="1">
          <cell r="A1" t="str">
            <v>GIÁ TRỊ PHỤ LỤC 13 - HĐ 37/2018/HĐ/OIC-SEAREE ký ngày 07/02/2018</v>
          </cell>
        </row>
      </sheetData>
      <sheetData sheetId="4648">
        <row r="1">
          <cell r="A1" t="str">
            <v>GIÁ TRỊ PHỤ LỤC 13 - HĐ 37/2018/HĐ/OIC-SEAREE ký ngày 07/02/2018</v>
          </cell>
        </row>
      </sheetData>
      <sheetData sheetId="4649">
        <row r="1">
          <cell r="A1" t="str">
            <v>GIÁ TRỊ PHỤ LỤC 13 - HĐ 37/2018/HĐ/OIC-SEAREE ký ngày 07/02/2018</v>
          </cell>
        </row>
      </sheetData>
      <sheetData sheetId="4650">
        <row r="1">
          <cell r="A1" t="str">
            <v>GIÁ TRỊ PHỤ LỤC 13 - HĐ 37/2018/HĐ/OIC-SEAREE ký ngày 07/02/2018</v>
          </cell>
        </row>
      </sheetData>
      <sheetData sheetId="4651">
        <row r="1">
          <cell r="A1" t="str">
            <v>GIÁ TRỊ PHỤ LỤC 13 - HĐ 37/2018/HĐ/OIC-SEAREE ký ngày 07/02/2018</v>
          </cell>
        </row>
      </sheetData>
      <sheetData sheetId="4652">
        <row r="1">
          <cell r="A1" t="str">
            <v>GIÁ TRỊ PHỤ LỤC 13 - HĐ 37/2018/HĐ/OIC-SEAREE ký ngày 07/02/2018</v>
          </cell>
        </row>
      </sheetData>
      <sheetData sheetId="4653">
        <row r="1">
          <cell r="A1" t="str">
            <v>GIÁ TRỊ PHỤ LỤC 13 - HĐ 37/2018/HĐ/OIC-SEAREE ký ngày 07/02/2018</v>
          </cell>
        </row>
      </sheetData>
      <sheetData sheetId="4654">
        <row r="1">
          <cell r="A1" t="str">
            <v>GIÁ TRỊ PHỤ LỤC 13 - HĐ 37/2018/HĐ/OIC-SEAREE ký ngày 07/02/2018</v>
          </cell>
        </row>
      </sheetData>
      <sheetData sheetId="4655">
        <row r="1">
          <cell r="A1" t="str">
            <v>GIÁ TRỊ PHỤ LỤC 13 - HĐ 37/2018/HĐ/OIC-SEAREE ký ngày 07/02/2018</v>
          </cell>
        </row>
      </sheetData>
      <sheetData sheetId="4656">
        <row r="1">
          <cell r="A1" t="str">
            <v>GIÁ TRỊ PHỤ LỤC 13 - HĐ 37/2018/HĐ/OIC-SEAREE ký ngày 07/02/2018</v>
          </cell>
        </row>
      </sheetData>
      <sheetData sheetId="4657">
        <row r="1">
          <cell r="A1" t="str">
            <v>GIÁ TRỊ PHỤ LỤC 13 - HĐ 37/2018/HĐ/OIC-SEAREE ký ngày 07/02/2018</v>
          </cell>
        </row>
      </sheetData>
      <sheetData sheetId="4658">
        <row r="1">
          <cell r="A1" t="str">
            <v>GIÁ TRỊ PHỤ LỤC 13 - HĐ 37/2018/HĐ/OIC-SEAREE ký ngày 07/02/2018</v>
          </cell>
        </row>
      </sheetData>
      <sheetData sheetId="4659">
        <row r="1">
          <cell r="A1" t="str">
            <v>GIÁ TRỊ PHỤ LỤC 13 - HĐ 37/2018/HĐ/OIC-SEAREE ký ngày 07/02/2018</v>
          </cell>
        </row>
      </sheetData>
      <sheetData sheetId="4660">
        <row r="1">
          <cell r="A1" t="str">
            <v>GIÁ TRỊ PHỤ LỤC 13 - HĐ 37/2018/HĐ/OIC-SEAREE ký ngày 07/02/2018</v>
          </cell>
        </row>
      </sheetData>
      <sheetData sheetId="4661">
        <row r="1">
          <cell r="A1" t="str">
            <v>GIÁ TRỊ PHỤ LỤC 13 - HĐ 37/2018/HĐ/OIC-SEAREE ký ngày 07/02/2018</v>
          </cell>
        </row>
      </sheetData>
      <sheetData sheetId="4662">
        <row r="1">
          <cell r="A1" t="str">
            <v>GIÁ TRỊ PHỤ LỤC 13 - HĐ 37/2018/HĐ/OIC-SEAREE ký ngày 07/02/2018</v>
          </cell>
        </row>
      </sheetData>
      <sheetData sheetId="4663">
        <row r="1">
          <cell r="A1" t="str">
            <v>GIÁ TRỊ PHỤ LỤC 13 - HĐ 37/2018/HĐ/OIC-SEAREE ký ngày 07/02/2018</v>
          </cell>
        </row>
      </sheetData>
      <sheetData sheetId="4664">
        <row r="1">
          <cell r="A1" t="str">
            <v>GIÁ TRỊ PHỤ LỤC 13 - HĐ 37/2018/HĐ/OIC-SEAREE ký ngày 07/02/2018</v>
          </cell>
        </row>
      </sheetData>
      <sheetData sheetId="4665">
        <row r="1">
          <cell r="A1" t="str">
            <v>GIÁ TRỊ PHỤ LỤC 13 - HĐ 37/2018/HĐ/OIC-SEAREE ký ngày 07/02/2018</v>
          </cell>
        </row>
      </sheetData>
      <sheetData sheetId="4666">
        <row r="1">
          <cell r="A1" t="str">
            <v>GIÁ TRỊ PHỤ LỤC 13 - HĐ 37/2018/HĐ/OIC-SEAREE ký ngày 07/02/2018</v>
          </cell>
        </row>
      </sheetData>
      <sheetData sheetId="4667">
        <row r="1">
          <cell r="A1" t="str">
            <v>GIÁ TRỊ PHỤ LỤC 13 - HĐ 37/2018/HĐ/OIC-SEAREE ký ngày 07/02/2018</v>
          </cell>
        </row>
      </sheetData>
      <sheetData sheetId="4668">
        <row r="1">
          <cell r="A1" t="str">
            <v>GIÁ TRỊ PHỤ LỤC 13 - HĐ 37/2018/HĐ/OIC-SEAREE ký ngày 07/02/2018</v>
          </cell>
        </row>
      </sheetData>
      <sheetData sheetId="4669">
        <row r="1">
          <cell r="A1" t="str">
            <v>GIÁ TRỊ PHỤ LỤC 13 - HĐ 37/2018/HĐ/OIC-SEAREE ký ngày 07/02/2018</v>
          </cell>
        </row>
      </sheetData>
      <sheetData sheetId="4670">
        <row r="1">
          <cell r="A1" t="str">
            <v>GIÁ TRỊ PHỤ LỤC 13 - HĐ 37/2018/HĐ/OIC-SEAREE ký ngày 07/02/2018</v>
          </cell>
        </row>
      </sheetData>
      <sheetData sheetId="4671">
        <row r="1">
          <cell r="A1" t="str">
            <v>GIÁ TRỊ PHỤ LỤC 13 - HĐ 37/2018/HĐ/OIC-SEAREE ký ngày 07/02/2018</v>
          </cell>
        </row>
      </sheetData>
      <sheetData sheetId="4672">
        <row r="1">
          <cell r="A1" t="str">
            <v>GIÁ TRỊ PHỤ LỤC 13 - HĐ 37/2018/HĐ/OIC-SEAREE ký ngày 07/02/2018</v>
          </cell>
        </row>
      </sheetData>
      <sheetData sheetId="4673">
        <row r="1">
          <cell r="A1" t="str">
            <v>GIÁ TRỊ PHỤ LỤC 13 - HĐ 37/2018/HĐ/OIC-SEAREE ký ngày 07/02/2018</v>
          </cell>
        </row>
      </sheetData>
      <sheetData sheetId="4674">
        <row r="1">
          <cell r="A1" t="str">
            <v>GIÁ TRỊ PHỤ LỤC 13 - HĐ 37/2018/HĐ/OIC-SEAREE ký ngày 07/02/2018</v>
          </cell>
        </row>
      </sheetData>
      <sheetData sheetId="4675">
        <row r="1">
          <cell r="A1" t="str">
            <v>GIÁ TRỊ PHỤ LỤC 13 - HĐ 37/2018/HĐ/OIC-SEAREE ký ngày 07/02/2018</v>
          </cell>
        </row>
      </sheetData>
      <sheetData sheetId="4676">
        <row r="1">
          <cell r="A1" t="str">
            <v>GIÁ TRỊ PHỤ LỤC 13 - HĐ 37/2018/HĐ/OIC-SEAREE ký ngày 07/02/2018</v>
          </cell>
        </row>
      </sheetData>
      <sheetData sheetId="4677">
        <row r="1">
          <cell r="A1" t="str">
            <v>GIÁ TRỊ PHỤ LỤC 13 - HĐ 37/2018/HĐ/OIC-SEAREE ký ngày 07/02/2018</v>
          </cell>
        </row>
      </sheetData>
      <sheetData sheetId="4678">
        <row r="1">
          <cell r="A1" t="str">
            <v>GIÁ TRỊ PHỤ LỤC 13 - HĐ 37/2018/HĐ/OIC-SEAREE ký ngày 07/02/2018</v>
          </cell>
        </row>
      </sheetData>
      <sheetData sheetId="4679">
        <row r="1">
          <cell r="A1" t="str">
            <v>GIÁ TRỊ PHỤ LỤC 13 - HĐ 37/2018/HĐ/OIC-SEAREE ký ngày 07/02/2018</v>
          </cell>
        </row>
      </sheetData>
      <sheetData sheetId="4680">
        <row r="1">
          <cell r="A1" t="str">
            <v>GIÁ TRỊ PHỤ LỤC 13 - HĐ 37/2018/HĐ/OIC-SEAREE ký ngày 07/02/2018</v>
          </cell>
        </row>
      </sheetData>
      <sheetData sheetId="4681">
        <row r="1">
          <cell r="A1" t="str">
            <v>GIÁ TRỊ PHỤ LỤC 13 - HĐ 37/2018/HĐ/OIC-SEAREE ký ngày 07/02/2018</v>
          </cell>
        </row>
      </sheetData>
      <sheetData sheetId="4682">
        <row r="1">
          <cell r="A1" t="str">
            <v>GIÁ TRỊ PHỤ LỤC 13 - HĐ 37/2018/HĐ/OIC-SEAREE ký ngày 07/02/2018</v>
          </cell>
        </row>
      </sheetData>
      <sheetData sheetId="4683">
        <row r="1">
          <cell r="A1" t="str">
            <v>GIÁ TRỊ PHỤ LỤC 13 - HĐ 37/2018/HĐ/OIC-SEAREE ký ngày 07/02/2018</v>
          </cell>
        </row>
      </sheetData>
      <sheetData sheetId="4684">
        <row r="1">
          <cell r="A1" t="str">
            <v>GIÁ TRỊ PHỤ LỤC 13 - HĐ 37/2018/HĐ/OIC-SEAREE ký ngày 07/02/2018</v>
          </cell>
        </row>
      </sheetData>
      <sheetData sheetId="4685">
        <row r="1">
          <cell r="A1" t="str">
            <v>GIÁ TRỊ PHỤ LỤC 13 - HĐ 37/2018/HĐ/OIC-SEAREE ký ngày 07/02/2018</v>
          </cell>
        </row>
      </sheetData>
      <sheetData sheetId="4686">
        <row r="1">
          <cell r="A1" t="str">
            <v>GIÁ TRỊ PHỤ LỤC 13 - HĐ 37/2018/HĐ/OIC-SEAREE ký ngày 07/02/2018</v>
          </cell>
        </row>
      </sheetData>
      <sheetData sheetId="4687">
        <row r="1">
          <cell r="A1" t="str">
            <v>GIÁ TRỊ PHỤ LỤC 13 - HĐ 37/2018/HĐ/OIC-SEAREE ký ngày 07/02/2018</v>
          </cell>
        </row>
      </sheetData>
      <sheetData sheetId="4688">
        <row r="1">
          <cell r="A1" t="str">
            <v>GIÁ TRỊ PHỤ LỤC 13 - HĐ 37/2018/HĐ/OIC-SEAREE ký ngày 07/02/2018</v>
          </cell>
        </row>
      </sheetData>
      <sheetData sheetId="4689">
        <row r="1">
          <cell r="A1" t="str">
            <v>GIÁ TRỊ PHỤ LỤC 13 - HĐ 37/2018/HĐ/OIC-SEAREE ký ngày 07/02/2018</v>
          </cell>
        </row>
      </sheetData>
      <sheetData sheetId="4690">
        <row r="1">
          <cell r="A1" t="str">
            <v>GIÁ TRỊ PHỤ LỤC 13 - HĐ 37/2018/HĐ/OIC-SEAREE ký ngày 07/02/2018</v>
          </cell>
        </row>
      </sheetData>
      <sheetData sheetId="4691">
        <row r="1">
          <cell r="A1" t="str">
            <v>GIÁ TRỊ PHỤ LỤC 13 - HĐ 37/2018/HĐ/OIC-SEAREE ký ngày 07/02/2018</v>
          </cell>
        </row>
      </sheetData>
      <sheetData sheetId="4692">
        <row r="1">
          <cell r="A1" t="str">
            <v>GIÁ TRỊ PHỤ LỤC 13 - HĐ 37/2018/HĐ/OIC-SEAREE ký ngày 07/02/2018</v>
          </cell>
        </row>
      </sheetData>
      <sheetData sheetId="4693">
        <row r="1">
          <cell r="A1" t="str">
            <v>GIÁ TRỊ PHỤ LỤC 13 - HĐ 37/2018/HĐ/OIC-SEAREE ký ngày 07/02/2018</v>
          </cell>
        </row>
      </sheetData>
      <sheetData sheetId="4694">
        <row r="1">
          <cell r="A1" t="str">
            <v>GIÁ TRỊ PHỤ LỤC 13 - HĐ 37/2018/HĐ/OIC-SEAREE ký ngày 07/02/2018</v>
          </cell>
        </row>
      </sheetData>
      <sheetData sheetId="4695">
        <row r="1">
          <cell r="A1" t="str">
            <v>GIÁ TRỊ PHỤ LỤC 13 - HĐ 37/2018/HĐ/OIC-SEAREE ký ngày 07/02/2018</v>
          </cell>
        </row>
      </sheetData>
      <sheetData sheetId="4696">
        <row r="1">
          <cell r="A1" t="str">
            <v>GIÁ TRỊ PHỤ LỤC 13 - HĐ 37/2018/HĐ/OIC-SEAREE ký ngày 07/02/2018</v>
          </cell>
        </row>
      </sheetData>
      <sheetData sheetId="4697">
        <row r="1">
          <cell r="A1" t="str">
            <v>GIÁ TRỊ PHỤ LỤC 13 - HĐ 37/2018/HĐ/OIC-SEAREE ký ngày 07/02/2018</v>
          </cell>
        </row>
      </sheetData>
      <sheetData sheetId="4698">
        <row r="1">
          <cell r="A1" t="str">
            <v>GIÁ TRỊ PHỤ LỤC 13 - HĐ 37/2018/HĐ/OIC-SEAREE ký ngày 07/02/2018</v>
          </cell>
        </row>
      </sheetData>
      <sheetData sheetId="4699">
        <row r="1">
          <cell r="A1" t="str">
            <v>GIÁ TRỊ PHỤ LỤC 13 - HĐ 37/2018/HĐ/OIC-SEAREE ký ngày 07/02/2018</v>
          </cell>
        </row>
      </sheetData>
      <sheetData sheetId="4700">
        <row r="1">
          <cell r="A1" t="str">
            <v>GIÁ TRỊ PHỤ LỤC 13 - HĐ 37/2018/HĐ/OIC-SEAREE ký ngày 07/02/2018</v>
          </cell>
        </row>
      </sheetData>
      <sheetData sheetId="4701">
        <row r="1">
          <cell r="A1" t="str">
            <v>GIÁ TRỊ PHỤ LỤC 13 - HĐ 37/2018/HĐ/OIC-SEAREE ký ngày 07/02/2018</v>
          </cell>
        </row>
      </sheetData>
      <sheetData sheetId="4702">
        <row r="1">
          <cell r="A1" t="str">
            <v>GIÁ TRỊ PHỤ LỤC 13 - HĐ 37/2018/HĐ/OIC-SEAREE ký ngày 07/02/2018</v>
          </cell>
        </row>
      </sheetData>
      <sheetData sheetId="4703">
        <row r="1">
          <cell r="A1" t="str">
            <v>GIÁ TRỊ PHỤ LỤC 13 - HĐ 37/2018/HĐ/OIC-SEAREE ký ngày 07/02/2018</v>
          </cell>
        </row>
      </sheetData>
      <sheetData sheetId="4704">
        <row r="1">
          <cell r="A1" t="str">
            <v>GIÁ TRỊ PHỤ LỤC 13 - HĐ 37/2018/HĐ/OIC-SEAREE ký ngày 07/02/2018</v>
          </cell>
        </row>
      </sheetData>
      <sheetData sheetId="4705">
        <row r="1">
          <cell r="A1" t="str">
            <v>GIÁ TRỊ PHỤ LỤC 13 - HĐ 37/2018/HĐ/OIC-SEAREE ký ngày 07/02/2018</v>
          </cell>
        </row>
      </sheetData>
      <sheetData sheetId="4706">
        <row r="1">
          <cell r="A1" t="str">
            <v>GIÁ TRỊ PHỤ LỤC 13 - HĐ 37/2018/HĐ/OIC-SEAREE ký ngày 07/02/2018</v>
          </cell>
        </row>
      </sheetData>
      <sheetData sheetId="4707">
        <row r="1">
          <cell r="A1" t="str">
            <v>GIÁ TRỊ PHỤ LỤC 13 - HĐ 37/2018/HĐ/OIC-SEAREE ký ngày 07/02/2018</v>
          </cell>
        </row>
      </sheetData>
      <sheetData sheetId="4708">
        <row r="1">
          <cell r="A1" t="str">
            <v>GIÁ TRỊ PHỤ LỤC 13 - HĐ 37/2018/HĐ/OIC-SEAREE ký ngày 07/02/2018</v>
          </cell>
        </row>
      </sheetData>
      <sheetData sheetId="4709">
        <row r="1">
          <cell r="A1" t="str">
            <v>GIÁ TRỊ PHỤ LỤC 13 - HĐ 37/2018/HĐ/OIC-SEAREE ký ngày 07/02/2018</v>
          </cell>
        </row>
      </sheetData>
      <sheetData sheetId="4710">
        <row r="1">
          <cell r="A1" t="str">
            <v>GIÁ TRỊ PHỤ LỤC 13 - HĐ 37/2018/HĐ/OIC-SEAREE ký ngày 07/02/2018</v>
          </cell>
        </row>
      </sheetData>
      <sheetData sheetId="4711">
        <row r="1">
          <cell r="A1" t="str">
            <v>GIÁ TRỊ PHỤ LỤC 13 - HĐ 37/2018/HĐ/OIC-SEAREE ký ngày 07/02/2018</v>
          </cell>
        </row>
      </sheetData>
      <sheetData sheetId="4712">
        <row r="1">
          <cell r="A1" t="str">
            <v>GIÁ TRỊ PHỤ LỤC 13 - HĐ 37/2018/HĐ/OIC-SEAREE ký ngày 07/02/2018</v>
          </cell>
        </row>
      </sheetData>
      <sheetData sheetId="4713">
        <row r="1">
          <cell r="A1" t="str">
            <v>GIÁ TRỊ PHỤ LỤC 13 - HĐ 37/2018/HĐ/OIC-SEAREE ký ngày 07/02/2018</v>
          </cell>
        </row>
      </sheetData>
      <sheetData sheetId="4714">
        <row r="1">
          <cell r="A1" t="str">
            <v>GIÁ TRỊ PHỤ LỤC 13 - HĐ 37/2018/HĐ/OIC-SEAREE ký ngày 07/02/2018</v>
          </cell>
        </row>
      </sheetData>
      <sheetData sheetId="4715">
        <row r="1">
          <cell r="A1" t="str">
            <v>GIÁ TRỊ PHỤ LỤC 13 - HĐ 37/2018/HĐ/OIC-SEAREE ký ngày 07/02/2018</v>
          </cell>
        </row>
      </sheetData>
      <sheetData sheetId="4716">
        <row r="1">
          <cell r="A1" t="str">
            <v>GIÁ TRỊ PHỤ LỤC 13 - HĐ 37/2018/HĐ/OIC-SEAREE ký ngày 07/02/2018</v>
          </cell>
        </row>
      </sheetData>
      <sheetData sheetId="4717">
        <row r="1">
          <cell r="A1" t="str">
            <v>GIÁ TRỊ PHỤ LỤC 13 - HĐ 37/2018/HĐ/OIC-SEAREE ký ngày 07/02/2018</v>
          </cell>
        </row>
      </sheetData>
      <sheetData sheetId="4718">
        <row r="1">
          <cell r="A1" t="str">
            <v>GIÁ TRỊ PHỤ LỤC 13 - HĐ 37/2018/HĐ/OIC-SEAREE ký ngày 07/02/2018</v>
          </cell>
        </row>
      </sheetData>
      <sheetData sheetId="4719">
        <row r="1">
          <cell r="A1" t="str">
            <v>GIÁ TRỊ PHỤ LỤC 13 - HĐ 37/2018/HĐ/OIC-SEAREE ký ngày 07/02/2018</v>
          </cell>
        </row>
      </sheetData>
      <sheetData sheetId="4720">
        <row r="1">
          <cell r="A1" t="str">
            <v>GIÁ TRỊ PHỤ LỤC 13 - HĐ 37/2018/HĐ/OIC-SEAREE ký ngày 07/02/2018</v>
          </cell>
        </row>
      </sheetData>
      <sheetData sheetId="4721">
        <row r="1">
          <cell r="A1" t="str">
            <v>GIÁ TRỊ PHỤ LỤC 13 - HĐ 37/2018/HĐ/OIC-SEAREE ký ngày 07/02/2018</v>
          </cell>
        </row>
      </sheetData>
      <sheetData sheetId="4722">
        <row r="1">
          <cell r="A1" t="str">
            <v>GIÁ TRỊ PHỤ LỤC 13 - HĐ 37/2018/HĐ/OIC-SEAREE ký ngày 07/02/2018</v>
          </cell>
        </row>
      </sheetData>
      <sheetData sheetId="4723">
        <row r="1">
          <cell r="A1" t="str">
            <v>GIÁ TRỊ PHỤ LỤC 13 - HĐ 37/2018/HĐ/OIC-SEAREE ký ngày 07/02/2018</v>
          </cell>
        </row>
      </sheetData>
      <sheetData sheetId="4724">
        <row r="1">
          <cell r="A1" t="str">
            <v>GIÁ TRỊ PHỤ LỤC 13 - HĐ 37/2018/HĐ/OIC-SEAREE ký ngày 07/02/2018</v>
          </cell>
        </row>
      </sheetData>
      <sheetData sheetId="4725">
        <row r="1">
          <cell r="A1" t="str">
            <v>GIÁ TRỊ PHỤ LỤC 13 - HĐ 37/2018/HĐ/OIC-SEAREE ký ngày 07/02/2018</v>
          </cell>
        </row>
      </sheetData>
      <sheetData sheetId="4726">
        <row r="1">
          <cell r="A1" t="str">
            <v>GIÁ TRỊ PHỤ LỤC 13 - HĐ 37/2018/HĐ/OIC-SEAREE ký ngày 07/02/2018</v>
          </cell>
        </row>
      </sheetData>
      <sheetData sheetId="4727">
        <row r="1">
          <cell r="A1" t="str">
            <v>GIÁ TRỊ PHỤ LỤC 13 - HĐ 37/2018/HĐ/OIC-SEAREE ký ngày 07/02/2018</v>
          </cell>
        </row>
      </sheetData>
      <sheetData sheetId="4728">
        <row r="1">
          <cell r="A1" t="str">
            <v>GIÁ TRỊ PHỤ LỤC 13 - HĐ 37/2018/HĐ/OIC-SEAREE ký ngày 07/02/2018</v>
          </cell>
        </row>
      </sheetData>
      <sheetData sheetId="4729">
        <row r="1">
          <cell r="A1" t="str">
            <v>GIÁ TRỊ PHỤ LỤC 13 - HĐ 37/2018/HĐ/OIC-SEAREE ký ngày 07/02/2018</v>
          </cell>
        </row>
      </sheetData>
      <sheetData sheetId="4730">
        <row r="1">
          <cell r="A1" t="str">
            <v>GIÁ TRỊ PHỤ LỤC 13 - HĐ 37/2018/HĐ/OIC-SEAREE ký ngày 07/02/2018</v>
          </cell>
        </row>
      </sheetData>
      <sheetData sheetId="4731">
        <row r="1">
          <cell r="A1" t="str">
            <v>GIÁ TRỊ PHỤ LỤC 13 - HĐ 37/2018/HĐ/OIC-SEAREE ký ngày 07/02/2018</v>
          </cell>
        </row>
      </sheetData>
      <sheetData sheetId="4732">
        <row r="1">
          <cell r="A1" t="str">
            <v>GIÁ TRỊ PHỤ LỤC 13 - HĐ 37/2018/HĐ/OIC-SEAREE ký ngày 07/02/2018</v>
          </cell>
        </row>
      </sheetData>
      <sheetData sheetId="4733">
        <row r="1">
          <cell r="A1" t="str">
            <v>GIÁ TRỊ PHỤ LỤC 13 - HĐ 37/2018/HĐ/OIC-SEAREE ký ngày 07/02/2018</v>
          </cell>
        </row>
      </sheetData>
      <sheetData sheetId="4734">
        <row r="1">
          <cell r="A1" t="str">
            <v>GIÁ TRỊ PHỤ LỤC 13 - HĐ 37/2018/HĐ/OIC-SEAREE ký ngày 07/02/2018</v>
          </cell>
        </row>
      </sheetData>
      <sheetData sheetId="4735">
        <row r="1">
          <cell r="A1" t="str">
            <v>GIÁ TRỊ PHỤ LỤC 13 - HĐ 37/2018/HĐ/OIC-SEAREE ký ngày 07/02/2018</v>
          </cell>
        </row>
      </sheetData>
      <sheetData sheetId="4736">
        <row r="1">
          <cell r="A1" t="str">
            <v>GIÁ TRỊ PHỤ LỤC 13 - HĐ 37/2018/HĐ/OIC-SEAREE ký ngày 07/02/2018</v>
          </cell>
        </row>
      </sheetData>
      <sheetData sheetId="4737">
        <row r="1">
          <cell r="A1" t="str">
            <v>GIÁ TRỊ PHỤ LỤC 13 - HĐ 37/2018/HĐ/OIC-SEAREE ký ngày 07/02/2018</v>
          </cell>
        </row>
      </sheetData>
      <sheetData sheetId="4738">
        <row r="1">
          <cell r="A1" t="str">
            <v>GIÁ TRỊ PHỤ LỤC 13 - HĐ 37/2018/HĐ/OIC-SEAREE ký ngày 07/02/2018</v>
          </cell>
        </row>
      </sheetData>
      <sheetData sheetId="4739">
        <row r="1">
          <cell r="A1" t="str">
            <v>GIÁ TRỊ PHỤ LỤC 13 - HĐ 37/2018/HĐ/OIC-SEAREE ký ngày 07/02/2018</v>
          </cell>
        </row>
      </sheetData>
      <sheetData sheetId="4740">
        <row r="1">
          <cell r="A1" t="str">
            <v>GIÁ TRỊ PHỤ LỤC 13 - HĐ 37/2018/HĐ/OIC-SEAREE ký ngày 07/02/2018</v>
          </cell>
        </row>
      </sheetData>
      <sheetData sheetId="4741">
        <row r="1">
          <cell r="A1" t="str">
            <v>GIÁ TRỊ PHỤ LỤC 13 - HĐ 37/2018/HĐ/OIC-SEAREE ký ngày 07/02/2018</v>
          </cell>
        </row>
      </sheetData>
      <sheetData sheetId="4742">
        <row r="1">
          <cell r="A1" t="str">
            <v>GIÁ TRỊ PHỤ LỤC 13 - HĐ 37/2018/HĐ/OIC-SEAREE ký ngày 07/02/2018</v>
          </cell>
        </row>
      </sheetData>
      <sheetData sheetId="4743">
        <row r="1">
          <cell r="A1" t="str">
            <v>GIÁ TRỊ PHỤ LỤC 13 - HĐ 37/2018/HĐ/OIC-SEAREE ký ngày 07/02/2018</v>
          </cell>
        </row>
      </sheetData>
      <sheetData sheetId="4744">
        <row r="1">
          <cell r="A1" t="str">
            <v>GIÁ TRỊ PHỤ LỤC 13 - HĐ 37/2018/HĐ/OIC-SEAREE ký ngày 07/02/2018</v>
          </cell>
        </row>
      </sheetData>
      <sheetData sheetId="4745">
        <row r="1">
          <cell r="A1" t="str">
            <v>GIÁ TRỊ PHỤ LỤC 13 - HĐ 37/2018/HĐ/OIC-SEAREE ký ngày 07/02/2018</v>
          </cell>
        </row>
      </sheetData>
      <sheetData sheetId="4746">
        <row r="1">
          <cell r="A1" t="str">
            <v>GIÁ TRỊ PHỤ LỤC 13 - HĐ 37/2018/HĐ/OIC-SEAREE ký ngày 07/02/2018</v>
          </cell>
        </row>
      </sheetData>
      <sheetData sheetId="4747">
        <row r="1">
          <cell r="A1" t="str">
            <v>GIÁ TRỊ PHỤ LỤC 13 - HĐ 37/2018/HĐ/OIC-SEAREE ký ngày 07/02/2018</v>
          </cell>
        </row>
      </sheetData>
      <sheetData sheetId="4748">
        <row r="1">
          <cell r="A1" t="str">
            <v>GIÁ TRỊ PHỤ LỤC 13 - HĐ 37/2018/HĐ/OIC-SEAREE ký ngày 07/02/2018</v>
          </cell>
        </row>
      </sheetData>
      <sheetData sheetId="4749">
        <row r="1">
          <cell r="A1" t="str">
            <v>GIÁ TRỊ PHỤ LỤC 13 - HĐ 37/2018/HĐ/OIC-SEAREE ký ngày 07/02/2018</v>
          </cell>
        </row>
      </sheetData>
      <sheetData sheetId="4750">
        <row r="1">
          <cell r="A1" t="str">
            <v>GIÁ TRỊ PHỤ LỤC 13 - HĐ 37/2018/HĐ/OIC-SEAREE ký ngày 07/02/2018</v>
          </cell>
        </row>
      </sheetData>
      <sheetData sheetId="4751">
        <row r="1">
          <cell r="A1" t="str">
            <v>GIÁ TRỊ PHỤ LỤC 13 - HĐ 37/2018/HĐ/OIC-SEAREE ký ngày 07/02/2018</v>
          </cell>
        </row>
      </sheetData>
      <sheetData sheetId="4752">
        <row r="1">
          <cell r="A1" t="str">
            <v>GIÁ TRỊ PHỤ LỤC 13 - HĐ 37/2018/HĐ/OIC-SEAREE ký ngày 07/02/2018</v>
          </cell>
        </row>
      </sheetData>
      <sheetData sheetId="4753">
        <row r="1">
          <cell r="A1" t="str">
            <v>GIÁ TRỊ PHỤ LỤC 13 - HĐ 37/2018/HĐ/OIC-SEAREE ký ngày 07/02/2018</v>
          </cell>
        </row>
      </sheetData>
      <sheetData sheetId="4754">
        <row r="1">
          <cell r="A1" t="str">
            <v>GIÁ TRỊ PHỤ LỤC 13 - HĐ 37/2018/HĐ/OIC-SEAREE ký ngày 07/02/2018</v>
          </cell>
        </row>
      </sheetData>
      <sheetData sheetId="4755">
        <row r="1">
          <cell r="A1" t="str">
            <v>GIÁ TRỊ PHỤ LỤC 13 - HĐ 37/2018/HĐ/OIC-SEAREE ký ngày 07/02/2018</v>
          </cell>
        </row>
      </sheetData>
      <sheetData sheetId="4756">
        <row r="1">
          <cell r="A1" t="str">
            <v>GIÁ TRỊ PHỤ LỤC 13 - HĐ 37/2018/HĐ/OIC-SEAREE ký ngày 07/02/2018</v>
          </cell>
        </row>
      </sheetData>
      <sheetData sheetId="4757">
        <row r="1">
          <cell r="A1" t="str">
            <v>GIÁ TRỊ PHỤ LỤC 13 - HĐ 37/2018/HĐ/OIC-SEAREE ký ngày 07/02/2018</v>
          </cell>
        </row>
      </sheetData>
      <sheetData sheetId="4758">
        <row r="1">
          <cell r="A1" t="str">
            <v>GIÁ TRỊ PHỤ LỤC 13 - HĐ 37/2018/HĐ/OIC-SEAREE ký ngày 07/02/2018</v>
          </cell>
        </row>
      </sheetData>
      <sheetData sheetId="4759">
        <row r="1">
          <cell r="A1" t="str">
            <v>GIÁ TRỊ PHỤ LỤC 13 - HĐ 37/2018/HĐ/OIC-SEAREE ký ngày 07/02/2018</v>
          </cell>
        </row>
      </sheetData>
      <sheetData sheetId="4760">
        <row r="1">
          <cell r="A1" t="str">
            <v>GIÁ TRỊ PHỤ LỤC 13 - HĐ 37/2018/HĐ/OIC-SEAREE ký ngày 07/02/2018</v>
          </cell>
        </row>
      </sheetData>
      <sheetData sheetId="4761">
        <row r="1">
          <cell r="A1" t="str">
            <v>GIÁ TRỊ PHỤ LỤC 13 - HĐ 37/2018/HĐ/OIC-SEAREE ký ngày 07/02/2018</v>
          </cell>
        </row>
      </sheetData>
      <sheetData sheetId="4762">
        <row r="1">
          <cell r="A1" t="str">
            <v>GIÁ TRỊ PHỤ LỤC 13 - HĐ 37/2018/HĐ/OIC-SEAREE ký ngày 07/02/2018</v>
          </cell>
        </row>
      </sheetData>
      <sheetData sheetId="4763">
        <row r="1">
          <cell r="A1" t="str">
            <v>GIÁ TRỊ PHỤ LỤC 13 - HĐ 37/2018/HĐ/OIC-SEAREE ký ngày 07/02/2018</v>
          </cell>
        </row>
      </sheetData>
      <sheetData sheetId="4764">
        <row r="1">
          <cell r="A1" t="str">
            <v>GIÁ TRỊ PHỤ LỤC 13 - HĐ 37/2018/HĐ/OIC-SEAREE ký ngày 07/02/2018</v>
          </cell>
        </row>
      </sheetData>
      <sheetData sheetId="4765">
        <row r="1">
          <cell r="A1" t="str">
            <v>GIÁ TRỊ PHỤ LỤC 13 - HĐ 37/2018/HĐ/OIC-SEAREE ký ngày 07/02/2018</v>
          </cell>
        </row>
      </sheetData>
      <sheetData sheetId="4766">
        <row r="1">
          <cell r="A1" t="str">
            <v>GIÁ TRỊ PHỤ LỤC 13 - HĐ 37/2018/HĐ/OIC-SEAREE ký ngày 07/02/2018</v>
          </cell>
        </row>
      </sheetData>
      <sheetData sheetId="4767">
        <row r="1">
          <cell r="A1" t="str">
            <v>GIÁ TRỊ PHỤ LỤC 13 - HĐ 37/2018/HĐ/OIC-SEAREE ký ngày 07/02/2018</v>
          </cell>
        </row>
      </sheetData>
      <sheetData sheetId="4768">
        <row r="1">
          <cell r="A1" t="str">
            <v>GIÁ TRỊ PHỤ LỤC 13 - HĐ 37/2018/HĐ/OIC-SEAREE ký ngày 07/02/2018</v>
          </cell>
        </row>
      </sheetData>
      <sheetData sheetId="4769">
        <row r="1">
          <cell r="A1" t="str">
            <v>GIÁ TRỊ PHỤ LỤC 13 - HĐ 37/2018/HĐ/OIC-SEAREE ký ngày 07/02/2018</v>
          </cell>
        </row>
      </sheetData>
      <sheetData sheetId="4770">
        <row r="1">
          <cell r="A1" t="str">
            <v>GIÁ TRỊ PHỤ LỤC 13 - HĐ 37/2018/HĐ/OIC-SEAREE ký ngày 07/02/2018</v>
          </cell>
        </row>
      </sheetData>
      <sheetData sheetId="4771">
        <row r="1">
          <cell r="A1" t="str">
            <v>GIÁ TRỊ PHỤ LỤC 13 - HĐ 37/2018/HĐ/OIC-SEAREE ký ngày 07/02/2018</v>
          </cell>
        </row>
      </sheetData>
      <sheetData sheetId="4772">
        <row r="1">
          <cell r="A1" t="str">
            <v>GIÁ TRỊ PHỤ LỤC 13 - HĐ 37/2018/HĐ/OIC-SEAREE ký ngày 07/02/2018</v>
          </cell>
        </row>
      </sheetData>
      <sheetData sheetId="4773">
        <row r="1">
          <cell r="A1" t="str">
            <v>GIÁ TRỊ PHỤ LỤC 13 - HĐ 37/2018/HĐ/OIC-SEAREE ký ngày 07/02/2018</v>
          </cell>
        </row>
      </sheetData>
      <sheetData sheetId="4774">
        <row r="1">
          <cell r="A1" t="str">
            <v>GIÁ TRỊ PHỤ LỤC 13 - HĐ 37/2018/HĐ/OIC-SEAREE ký ngày 07/02/2018</v>
          </cell>
        </row>
      </sheetData>
      <sheetData sheetId="4775">
        <row r="1">
          <cell r="A1" t="str">
            <v>GIÁ TRỊ PHỤ LỤC 13 - HĐ 37/2018/HĐ/OIC-SEAREE ký ngày 07/02/2018</v>
          </cell>
        </row>
      </sheetData>
      <sheetData sheetId="4776">
        <row r="1">
          <cell r="A1" t="str">
            <v>GIÁ TRỊ PHỤ LỤC 13 - HĐ 37/2018/HĐ/OIC-SEAREE ký ngày 07/02/2018</v>
          </cell>
        </row>
      </sheetData>
      <sheetData sheetId="4777">
        <row r="1">
          <cell r="A1" t="str">
            <v>GIÁ TRỊ PHỤ LỤC 13 - HĐ 37/2018/HĐ/OIC-SEAREE ký ngày 07/02/2018</v>
          </cell>
        </row>
      </sheetData>
      <sheetData sheetId="4778">
        <row r="1">
          <cell r="A1" t="str">
            <v>GIÁ TRỊ PHỤ LỤC 13 - HĐ 37/2018/HĐ/OIC-SEAREE ký ngày 07/02/2018</v>
          </cell>
        </row>
      </sheetData>
      <sheetData sheetId="4779">
        <row r="1">
          <cell r="A1" t="str">
            <v>GIÁ TRỊ PHỤ LỤC 13 - HĐ 37/2018/HĐ/OIC-SEAREE ký ngày 07/02/2018</v>
          </cell>
        </row>
      </sheetData>
      <sheetData sheetId="4780">
        <row r="1">
          <cell r="A1" t="str">
            <v>GIÁ TRỊ PHỤ LỤC 13 - HĐ 37/2018/HĐ/OIC-SEAREE ký ngày 07/02/2018</v>
          </cell>
        </row>
      </sheetData>
      <sheetData sheetId="4781">
        <row r="1">
          <cell r="A1" t="str">
            <v>GIÁ TRỊ PHỤ LỤC 13 - HĐ 37/2018/HĐ/OIC-SEAREE ký ngày 07/02/2018</v>
          </cell>
        </row>
      </sheetData>
      <sheetData sheetId="4782">
        <row r="1">
          <cell r="A1" t="str">
            <v>GIÁ TRỊ PHỤ LỤC 13 - HĐ 37/2018/HĐ/OIC-SEAREE ký ngày 07/02/2018</v>
          </cell>
        </row>
      </sheetData>
      <sheetData sheetId="4783">
        <row r="1">
          <cell r="A1" t="str">
            <v>GIÁ TRỊ PHỤ LỤC 13 - HĐ 37/2018/HĐ/OIC-SEAREE ký ngày 07/02/2018</v>
          </cell>
        </row>
      </sheetData>
      <sheetData sheetId="4784">
        <row r="1">
          <cell r="A1" t="str">
            <v>GIÁ TRỊ PHỤ LỤC 13 - HĐ 37/2018/HĐ/OIC-SEAREE ký ngày 07/02/2018</v>
          </cell>
        </row>
      </sheetData>
      <sheetData sheetId="4785"/>
      <sheetData sheetId="4786">
        <row r="1">
          <cell r="A1" t="str">
            <v>GIÁ TRỊ PHỤ LỤC 13 - HĐ 37/2018/HĐ/OIC-SEAREE ký ngày 07/02/2018</v>
          </cell>
        </row>
      </sheetData>
      <sheetData sheetId="4787"/>
      <sheetData sheetId="4788">
        <row r="1">
          <cell r="A1" t="str">
            <v>GIÁ TRỊ PHỤ LỤC 13 - HĐ 37/2018/HĐ/OIC-SEAREE ký ngày 07/02/2018</v>
          </cell>
        </row>
      </sheetData>
      <sheetData sheetId="4789"/>
      <sheetData sheetId="4790">
        <row r="1">
          <cell r="A1" t="str">
            <v>GIÁ TRỊ PHỤ LỤC 13 - HĐ 37/2018/HĐ/OIC-SEAREE ký ngày 07/02/2018</v>
          </cell>
        </row>
      </sheetData>
      <sheetData sheetId="4791">
        <row r="1">
          <cell r="A1" t="str">
            <v>GIÁ TRỊ PHỤ LỤC 13 - HĐ 37/2018/HĐ/OIC-SEAREE ký ngày 07/02/2018</v>
          </cell>
        </row>
      </sheetData>
      <sheetData sheetId="4792">
        <row r="1">
          <cell r="A1" t="str">
            <v>GIÁ TRỊ PHỤ LỤC 13 - HĐ 37/2018/HĐ/OIC-SEAREE ký ngày 07/02/2018</v>
          </cell>
        </row>
      </sheetData>
      <sheetData sheetId="4793">
        <row r="1">
          <cell r="A1" t="str">
            <v>GIÁ TRỊ PHỤ LỤC 13 - HĐ 37/2018/HĐ/OIC-SEAREE ký ngày 07/02/2018</v>
          </cell>
        </row>
      </sheetData>
      <sheetData sheetId="4794">
        <row r="1">
          <cell r="A1" t="str">
            <v>GIÁ TRỊ PHỤ LỤC 13 - HĐ 37/2018/HĐ/OIC-SEAREE ký ngày 07/02/2018</v>
          </cell>
        </row>
      </sheetData>
      <sheetData sheetId="4795">
        <row r="1">
          <cell r="A1" t="str">
            <v>GIÁ TRỊ PHỤ LỤC 13 - HĐ 37/2018/HĐ/OIC-SEAREE ký ngày 07/02/2018</v>
          </cell>
        </row>
      </sheetData>
      <sheetData sheetId="4796"/>
      <sheetData sheetId="4797">
        <row r="1">
          <cell r="A1" t="str">
            <v>GIÁ TRỊ PHỤ LỤC 13 - HĐ 37/2018/HĐ/OIC-SEAREE ký ngày 07/02/2018</v>
          </cell>
        </row>
      </sheetData>
      <sheetData sheetId="4798"/>
      <sheetData sheetId="4799">
        <row r="1">
          <cell r="A1" t="str">
            <v>GIÁ TRỊ PHỤ LỤC 13 - HĐ 37/2018/HĐ/OIC-SEAREE ký ngày 07/02/2018</v>
          </cell>
        </row>
      </sheetData>
      <sheetData sheetId="4800">
        <row r="1">
          <cell r="A1" t="str">
            <v>GIÁ TRỊ PHỤ LỤC 13 - HĐ 37/2018/HĐ/OIC-SEAREE ký ngày 07/02/2018</v>
          </cell>
        </row>
      </sheetData>
      <sheetData sheetId="4801">
        <row r="1">
          <cell r="A1" t="str">
            <v>GIÁ TRỊ PHỤ LỤC 13 - HĐ 37/2018/HĐ/OIC-SEAREE ký ngày 07/02/2018</v>
          </cell>
        </row>
      </sheetData>
      <sheetData sheetId="4802">
        <row r="1">
          <cell r="A1" t="str">
            <v>GIÁ TRỊ PHỤ LỤC 13 - HĐ 37/2018/HĐ/OIC-SEAREE ký ngày 07/02/2018</v>
          </cell>
        </row>
      </sheetData>
      <sheetData sheetId="4803">
        <row r="1">
          <cell r="A1" t="str">
            <v>GIÁ TRỊ PHỤ LỤC 13 - HĐ 37/2018/HĐ/OIC-SEAREE ký ngày 07/02/2018</v>
          </cell>
        </row>
      </sheetData>
      <sheetData sheetId="4804">
        <row r="1">
          <cell r="A1" t="str">
            <v>GIÁ TRỊ PHỤ LỤC 13 - HĐ 37/2018/HĐ/OIC-SEAREE ký ngày 07/02/2018</v>
          </cell>
        </row>
      </sheetData>
      <sheetData sheetId="4805">
        <row r="1">
          <cell r="A1" t="str">
            <v>GIÁ TRỊ PHỤ LỤC 13 - HĐ 37/2018/HĐ/OIC-SEAREE ký ngày 07/02/2018</v>
          </cell>
        </row>
      </sheetData>
      <sheetData sheetId="4806">
        <row r="1">
          <cell r="A1" t="str">
            <v>GIÁ TRỊ PHỤ LỤC 13 - HĐ 37/2018/HĐ/OIC-SEAREE ký ngày 07/02/2018</v>
          </cell>
        </row>
      </sheetData>
      <sheetData sheetId="4807"/>
      <sheetData sheetId="4808">
        <row r="1">
          <cell r="A1" t="str">
            <v>GIÁ TRỊ PHỤ LỤC 13 - HĐ 37/2018/HĐ/OIC-SEAREE ký ngày 07/02/2018</v>
          </cell>
        </row>
      </sheetData>
      <sheetData sheetId="4809"/>
      <sheetData sheetId="4810">
        <row r="1">
          <cell r="A1" t="str">
            <v>GIÁ TRỊ PHỤ LỤC 13 - HĐ 37/2018/HĐ/OIC-SEAREE ký ngày 07/02/2018</v>
          </cell>
        </row>
      </sheetData>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ow r="1">
          <cell r="A1" t="str">
            <v>GIÁ TRỊ PHỤ LỤC 13 - HĐ 37/2018/HĐ/OIC-SEAREE ký ngày 07/02/2018</v>
          </cell>
        </row>
      </sheetData>
      <sheetData sheetId="4825">
        <row r="1">
          <cell r="A1" t="str">
            <v>GIÁ TRỊ PHỤ LỤC 13 - HĐ 37/2018/HĐ/OIC-SEAREE ký ngày 07/02/2018</v>
          </cell>
        </row>
      </sheetData>
      <sheetData sheetId="4826">
        <row r="1">
          <cell r="A1" t="str">
            <v>GIÁ TRỊ PHỤ LỤC 13 - HĐ 37/2018/HĐ/OIC-SEAREE ký ngày 07/02/2018</v>
          </cell>
        </row>
      </sheetData>
      <sheetData sheetId="4827">
        <row r="1">
          <cell r="A1" t="str">
            <v>GIÁ TRỊ PHỤ LỤC 13 - HĐ 37/2018/HĐ/OIC-SEAREE ký ngày 07/02/2018</v>
          </cell>
        </row>
      </sheetData>
      <sheetData sheetId="4828">
        <row r="1">
          <cell r="A1" t="str">
            <v>GIÁ TRỊ PHỤ LỤC 13 - HĐ 37/2018/HĐ/OIC-SEAREE ký ngày 07/02/2018</v>
          </cell>
        </row>
      </sheetData>
      <sheetData sheetId="4829"/>
      <sheetData sheetId="4830"/>
      <sheetData sheetId="4831">
        <row r="1">
          <cell r="A1" t="str">
            <v>GIÁ TRỊ PHỤ LỤC 13 - HĐ 37/2018/HĐ/OIC-SEAREE ký ngày 07/02/2018</v>
          </cell>
        </row>
      </sheetData>
      <sheetData sheetId="4832"/>
      <sheetData sheetId="4833">
        <row r="1">
          <cell r="A1" t="str">
            <v>GIÁ TRỊ PHỤ LỤC 13 - HĐ 37/2018/HĐ/OIC-SEAREE ký ngày 07/02/2018</v>
          </cell>
        </row>
      </sheetData>
      <sheetData sheetId="4834">
        <row r="1">
          <cell r="A1" t="str">
            <v>GIÁ TRỊ PHỤ LỤC 13 - HĐ 37/2018/HĐ/OIC-SEAREE ký ngày 07/02/2018</v>
          </cell>
        </row>
      </sheetData>
      <sheetData sheetId="4835">
        <row r="1">
          <cell r="A1" t="str">
            <v>GIÁ TRỊ PHỤ LỤC 13 - HĐ 37/2018/HĐ/OIC-SEAREE ký ngày 07/02/2018</v>
          </cell>
        </row>
      </sheetData>
      <sheetData sheetId="4836">
        <row r="1">
          <cell r="A1" t="str">
            <v>GIÁ TRỊ PHỤ LỤC 13 - HĐ 37/2018/HĐ/OIC-SEAREE ký ngày 07/02/2018</v>
          </cell>
        </row>
      </sheetData>
      <sheetData sheetId="4837">
        <row r="1">
          <cell r="A1" t="str">
            <v>GIÁ TRỊ PHỤ LỤC 13 - HĐ 37/2018/HĐ/OIC-SEAREE ký ngày 07/02/2018</v>
          </cell>
        </row>
      </sheetData>
      <sheetData sheetId="4838"/>
      <sheetData sheetId="4839">
        <row r="1">
          <cell r="A1" t="str">
            <v>GIÁ TRỊ PHỤ LỤC 13 - HĐ 37/2018/HĐ/OIC-SEAREE ký ngày 07/02/2018</v>
          </cell>
        </row>
      </sheetData>
      <sheetData sheetId="4840"/>
      <sheetData sheetId="4841">
        <row r="1">
          <cell r="A1" t="str">
            <v>GIÁ TRỊ PHỤ LỤC 13 - HĐ 37/2018/HĐ/OIC-SEAREE ký ngày 07/02/2018</v>
          </cell>
        </row>
      </sheetData>
      <sheetData sheetId="4842"/>
      <sheetData sheetId="4843"/>
      <sheetData sheetId="4844">
        <row r="1">
          <cell r="A1" t="str">
            <v>GIÁ TRỊ PHỤ LỤC 13 - HĐ 37/2018/HĐ/OIC-SEAREE ký ngày 07/02/2018</v>
          </cell>
        </row>
      </sheetData>
      <sheetData sheetId="4845">
        <row r="1">
          <cell r="A1" t="str">
            <v>GIÁ TRỊ PHỤ LỤC 13 - HĐ 37/2018/HĐ/OIC-SEAREE ký ngày 07/02/2018</v>
          </cell>
        </row>
      </sheetData>
      <sheetData sheetId="4846">
        <row r="1">
          <cell r="A1" t="str">
            <v>GIÁ TRỊ PHỤ LỤC 13 - HĐ 37/2018/HĐ/OIC-SEAREE ký ngày 07/02/2018</v>
          </cell>
        </row>
      </sheetData>
      <sheetData sheetId="4847">
        <row r="1">
          <cell r="A1" t="str">
            <v>GIÁ TRỊ PHỤ LỤC 13 - HĐ 37/2018/HĐ/OIC-SEAREE ký ngày 07/02/2018</v>
          </cell>
        </row>
      </sheetData>
      <sheetData sheetId="4848">
        <row r="1">
          <cell r="A1" t="str">
            <v>GIÁ TRỊ PHỤ LỤC 13 - HĐ 37/2018/HĐ/OIC-SEAREE ký ngày 07/02/2018</v>
          </cell>
        </row>
      </sheetData>
      <sheetData sheetId="4849">
        <row r="1">
          <cell r="A1" t="str">
            <v>Linksshape LTD</v>
          </cell>
        </row>
      </sheetData>
      <sheetData sheetId="4850">
        <row r="1">
          <cell r="A1" t="str">
            <v>GIÁ TRỊ PHỤ LỤC 13 - HĐ 37/2018/HĐ/OIC-SEAREE ký ngày 07/02/2018</v>
          </cell>
        </row>
      </sheetData>
      <sheetData sheetId="4851"/>
      <sheetData sheetId="4852">
        <row r="1">
          <cell r="A1" t="str">
            <v>GIÁ TRỊ PHỤ LỤC 13 - HĐ 37/2018/HĐ/OIC-SEAREE ký ngày 07/02/2018</v>
          </cell>
        </row>
      </sheetData>
      <sheetData sheetId="4853">
        <row r="1">
          <cell r="A1" t="str">
            <v>GIÁ TRỊ PHỤ LỤC 13 - HĐ 37/2018/HĐ/OIC-SEAREE ký ngày 07/02/2018</v>
          </cell>
        </row>
      </sheetData>
      <sheetData sheetId="4854">
        <row r="1">
          <cell r="A1" t="str">
            <v>GIÁ TRỊ PHỤ LỤC 13 - HĐ 37/2018/HĐ/OIC-SEAREE ký ngày 07/02/2018</v>
          </cell>
        </row>
      </sheetData>
      <sheetData sheetId="4855">
        <row r="1">
          <cell r="A1" t="str">
            <v>GIÁ TRỊ PHỤ LỤC 13 - HĐ 37/2018/HĐ/OIC-SEAREE ký ngày 07/02/2018</v>
          </cell>
        </row>
      </sheetData>
      <sheetData sheetId="4856">
        <row r="1">
          <cell r="A1" t="str">
            <v>GIÁ TRỊ PHỤ LỤC 13 - HĐ 37/2018/HĐ/OIC-SEAREE ký ngày 07/02/2018</v>
          </cell>
        </row>
      </sheetData>
      <sheetData sheetId="4857">
        <row r="1">
          <cell r="A1" t="str">
            <v>GIÁ TRỊ PHỤ LỤC 13 - HĐ 37/2018/HĐ/OIC-SEAREE ký ngày 07/02/2018</v>
          </cell>
        </row>
      </sheetData>
      <sheetData sheetId="4858">
        <row r="1">
          <cell r="A1" t="str">
            <v>GIÁ TRỊ PHỤ LỤC 13 - HĐ 37/2018/HĐ/OIC-SEAREE ký ngày 07/02/2018</v>
          </cell>
        </row>
      </sheetData>
      <sheetData sheetId="4859">
        <row r="1">
          <cell r="A1" t="str">
            <v>GIÁ TRỊ PHỤ LỤC 13 - HĐ 37/2018/HĐ/OIC-SEAREE ký ngày 07/02/2018</v>
          </cell>
        </row>
      </sheetData>
      <sheetData sheetId="4860">
        <row r="1">
          <cell r="A1" t="str">
            <v>Linksshape LTD</v>
          </cell>
        </row>
      </sheetData>
      <sheetData sheetId="4861">
        <row r="1">
          <cell r="A1" t="str">
            <v>GIÁ TRỊ PHỤ LỤC 13 - HĐ 37/2018/HĐ/OIC-SEAREE ký ngày 07/02/2018</v>
          </cell>
        </row>
      </sheetData>
      <sheetData sheetId="4862">
        <row r="1">
          <cell r="A1" t="str">
            <v>Linksshape LTD</v>
          </cell>
        </row>
      </sheetData>
      <sheetData sheetId="4863">
        <row r="1">
          <cell r="A1" t="str">
            <v>GIÁ TRỊ PHỤ LỤC 13 - HĐ 37/2018/HĐ/OIC-SEAREE ký ngày 07/02/2018</v>
          </cell>
        </row>
      </sheetData>
      <sheetData sheetId="4864">
        <row r="1">
          <cell r="A1" t="str">
            <v>Linksshape LTD</v>
          </cell>
        </row>
      </sheetData>
      <sheetData sheetId="4865">
        <row r="1">
          <cell r="A1" t="str">
            <v>Linksshape LTD</v>
          </cell>
        </row>
      </sheetData>
      <sheetData sheetId="4866">
        <row r="1">
          <cell r="A1" t="str">
            <v>Linksshape LTD</v>
          </cell>
        </row>
      </sheetData>
      <sheetData sheetId="4867">
        <row r="1">
          <cell r="A1" t="str">
            <v>Linksshape LTD</v>
          </cell>
        </row>
      </sheetData>
      <sheetData sheetId="4868">
        <row r="1">
          <cell r="A1" t="str">
            <v>Linksshape LTD</v>
          </cell>
        </row>
      </sheetData>
      <sheetData sheetId="4869">
        <row r="1">
          <cell r="A1" t="str">
            <v>Linksshape LTD</v>
          </cell>
        </row>
      </sheetData>
      <sheetData sheetId="4870">
        <row r="1">
          <cell r="A1" t="str">
            <v>Linksshape LTD</v>
          </cell>
        </row>
      </sheetData>
      <sheetData sheetId="4871">
        <row r="1">
          <cell r="A1" t="str">
            <v>Linksshape LTD</v>
          </cell>
        </row>
      </sheetData>
      <sheetData sheetId="4872">
        <row r="1">
          <cell r="A1" t="str">
            <v>Linksshape LTD</v>
          </cell>
        </row>
      </sheetData>
      <sheetData sheetId="4873">
        <row r="1">
          <cell r="A1" t="str">
            <v>Linksshape LTD</v>
          </cell>
        </row>
      </sheetData>
      <sheetData sheetId="4874">
        <row r="1">
          <cell r="A1" t="str">
            <v>Linksshape LTD</v>
          </cell>
        </row>
      </sheetData>
      <sheetData sheetId="4875">
        <row r="1">
          <cell r="A1" t="str">
            <v>Linksshape LTD</v>
          </cell>
        </row>
      </sheetData>
      <sheetData sheetId="4876">
        <row r="1">
          <cell r="A1" t="str">
            <v>Linksshape LTD</v>
          </cell>
        </row>
      </sheetData>
      <sheetData sheetId="4877">
        <row r="1">
          <cell r="A1" t="str">
            <v>Linksshape LTD</v>
          </cell>
        </row>
      </sheetData>
      <sheetData sheetId="4878">
        <row r="1">
          <cell r="A1" t="str">
            <v>Linksshape LTD</v>
          </cell>
        </row>
      </sheetData>
      <sheetData sheetId="4879">
        <row r="1">
          <cell r="A1" t="str">
            <v>Linksshape LTD</v>
          </cell>
        </row>
      </sheetData>
      <sheetData sheetId="4880">
        <row r="1">
          <cell r="A1" t="str">
            <v>Linksshape LTD</v>
          </cell>
        </row>
      </sheetData>
      <sheetData sheetId="4881">
        <row r="1">
          <cell r="A1" t="str">
            <v>Linksshape LTD</v>
          </cell>
        </row>
      </sheetData>
      <sheetData sheetId="4882">
        <row r="1">
          <cell r="A1" t="str">
            <v>Linksshape LTD</v>
          </cell>
        </row>
      </sheetData>
      <sheetData sheetId="4883">
        <row r="1">
          <cell r="A1" t="str">
            <v>Linksshape LTD</v>
          </cell>
        </row>
      </sheetData>
      <sheetData sheetId="4884">
        <row r="1">
          <cell r="A1" t="str">
            <v>Linksshape LTD</v>
          </cell>
        </row>
      </sheetData>
      <sheetData sheetId="4885">
        <row r="1">
          <cell r="A1" t="str">
            <v>Linksshape LTD</v>
          </cell>
        </row>
      </sheetData>
      <sheetData sheetId="4886">
        <row r="1">
          <cell r="A1" t="str">
            <v>Linksshape LTD</v>
          </cell>
        </row>
      </sheetData>
      <sheetData sheetId="4887">
        <row r="1">
          <cell r="A1" t="str">
            <v>Linksshape LTD</v>
          </cell>
        </row>
      </sheetData>
      <sheetData sheetId="4888">
        <row r="1">
          <cell r="A1" t="str">
            <v>Linksshape LTD</v>
          </cell>
        </row>
      </sheetData>
      <sheetData sheetId="4889">
        <row r="1">
          <cell r="A1" t="str">
            <v>Linksshape LTD</v>
          </cell>
        </row>
      </sheetData>
      <sheetData sheetId="4890">
        <row r="1">
          <cell r="A1" t="str">
            <v>Linksshape LTD</v>
          </cell>
        </row>
      </sheetData>
      <sheetData sheetId="4891">
        <row r="1">
          <cell r="A1" t="str">
            <v>Linksshape LTD</v>
          </cell>
        </row>
      </sheetData>
      <sheetData sheetId="4892">
        <row r="1">
          <cell r="A1" t="str">
            <v>Linksshape LTD</v>
          </cell>
        </row>
      </sheetData>
      <sheetData sheetId="4893">
        <row r="1">
          <cell r="A1" t="str">
            <v>Linksshape LTD</v>
          </cell>
        </row>
      </sheetData>
      <sheetData sheetId="4894">
        <row r="1">
          <cell r="A1" t="str">
            <v>Linksshape LTD</v>
          </cell>
        </row>
      </sheetData>
      <sheetData sheetId="4895">
        <row r="1">
          <cell r="A1" t="str">
            <v>Linksshape LTD</v>
          </cell>
        </row>
      </sheetData>
      <sheetData sheetId="4896">
        <row r="1">
          <cell r="A1" t="str">
            <v>Linksshape LTD</v>
          </cell>
        </row>
      </sheetData>
      <sheetData sheetId="4897">
        <row r="1">
          <cell r="A1" t="str">
            <v>Linksshape LTD</v>
          </cell>
        </row>
      </sheetData>
      <sheetData sheetId="4898">
        <row r="1">
          <cell r="A1" t="str">
            <v>Linksshape LTD</v>
          </cell>
        </row>
      </sheetData>
      <sheetData sheetId="4899">
        <row r="1">
          <cell r="A1" t="str">
            <v>Linksshape LTD</v>
          </cell>
        </row>
      </sheetData>
      <sheetData sheetId="4900">
        <row r="1">
          <cell r="A1" t="str">
            <v>Linksshape LTD</v>
          </cell>
        </row>
      </sheetData>
      <sheetData sheetId="4901">
        <row r="1">
          <cell r="A1" t="str">
            <v>Linksshape LTD</v>
          </cell>
        </row>
      </sheetData>
      <sheetData sheetId="4902">
        <row r="1">
          <cell r="A1" t="str">
            <v>Linksshape LTD</v>
          </cell>
        </row>
      </sheetData>
      <sheetData sheetId="4903">
        <row r="1">
          <cell r="A1" t="str">
            <v>Linksshape LTD</v>
          </cell>
        </row>
      </sheetData>
      <sheetData sheetId="4904">
        <row r="1">
          <cell r="A1" t="str">
            <v>Linksshape LTD</v>
          </cell>
        </row>
      </sheetData>
      <sheetData sheetId="4905">
        <row r="1">
          <cell r="A1" t="str">
            <v>Linksshape LTD</v>
          </cell>
        </row>
      </sheetData>
      <sheetData sheetId="4906">
        <row r="1">
          <cell r="A1" t="str">
            <v>Linksshape LTD</v>
          </cell>
        </row>
      </sheetData>
      <sheetData sheetId="4907">
        <row r="1">
          <cell r="A1" t="str">
            <v>Linksshape LTD</v>
          </cell>
        </row>
      </sheetData>
      <sheetData sheetId="4908">
        <row r="1">
          <cell r="A1" t="str">
            <v>Linksshape LTD</v>
          </cell>
        </row>
      </sheetData>
      <sheetData sheetId="4909">
        <row r="1">
          <cell r="A1" t="str">
            <v>Linksshape LTD</v>
          </cell>
        </row>
      </sheetData>
      <sheetData sheetId="4910">
        <row r="1">
          <cell r="A1" t="str">
            <v>Linksshape LTD</v>
          </cell>
        </row>
      </sheetData>
      <sheetData sheetId="4911">
        <row r="1">
          <cell r="A1" t="str">
            <v>Linksshape LTD</v>
          </cell>
        </row>
      </sheetData>
      <sheetData sheetId="4912">
        <row r="1">
          <cell r="A1" t="str">
            <v>Linksshape LTD</v>
          </cell>
        </row>
      </sheetData>
      <sheetData sheetId="4913">
        <row r="1">
          <cell r="A1" t="str">
            <v>Linksshape LTD</v>
          </cell>
        </row>
      </sheetData>
      <sheetData sheetId="4914">
        <row r="1">
          <cell r="A1" t="str">
            <v>Linksshape LTD</v>
          </cell>
        </row>
      </sheetData>
      <sheetData sheetId="4915">
        <row r="1">
          <cell r="A1" t="str">
            <v>Linksshape LTD</v>
          </cell>
        </row>
      </sheetData>
      <sheetData sheetId="4916">
        <row r="1">
          <cell r="A1" t="str">
            <v>Linksshape LTD</v>
          </cell>
        </row>
      </sheetData>
      <sheetData sheetId="4917">
        <row r="1">
          <cell r="A1" t="str">
            <v>Linksshape LTD</v>
          </cell>
        </row>
      </sheetData>
      <sheetData sheetId="4918">
        <row r="1">
          <cell r="A1" t="str">
            <v>Linksshape LTD</v>
          </cell>
        </row>
      </sheetData>
      <sheetData sheetId="4919">
        <row r="1">
          <cell r="A1" t="str">
            <v>Linksshape LTD</v>
          </cell>
        </row>
      </sheetData>
      <sheetData sheetId="4920">
        <row r="1">
          <cell r="A1" t="str">
            <v>Linksshape LTD</v>
          </cell>
        </row>
      </sheetData>
      <sheetData sheetId="4921">
        <row r="1">
          <cell r="A1" t="str">
            <v>Linksshape LTD</v>
          </cell>
        </row>
      </sheetData>
      <sheetData sheetId="4922">
        <row r="1">
          <cell r="A1" t="str">
            <v>Linksshape LTD</v>
          </cell>
        </row>
      </sheetData>
      <sheetData sheetId="4923">
        <row r="1">
          <cell r="A1" t="str">
            <v>Linksshape LTD</v>
          </cell>
        </row>
      </sheetData>
      <sheetData sheetId="4924">
        <row r="1">
          <cell r="A1" t="str">
            <v>Linksshape LTD</v>
          </cell>
        </row>
      </sheetData>
      <sheetData sheetId="4925">
        <row r="1">
          <cell r="A1" t="str">
            <v>Linksshape LTD</v>
          </cell>
        </row>
      </sheetData>
      <sheetData sheetId="4926">
        <row r="1">
          <cell r="A1" t="str">
            <v>Linksshape LTD</v>
          </cell>
        </row>
      </sheetData>
      <sheetData sheetId="4927">
        <row r="1">
          <cell r="A1" t="str">
            <v>Linksshape LTD</v>
          </cell>
        </row>
      </sheetData>
      <sheetData sheetId="4928">
        <row r="1">
          <cell r="A1" t="str">
            <v>Linksshape LTD</v>
          </cell>
        </row>
      </sheetData>
      <sheetData sheetId="4929">
        <row r="1">
          <cell r="A1" t="str">
            <v>Linksshape LTD</v>
          </cell>
        </row>
      </sheetData>
      <sheetData sheetId="4930">
        <row r="1">
          <cell r="A1" t="str">
            <v>Linksshape LTD</v>
          </cell>
        </row>
      </sheetData>
      <sheetData sheetId="4931">
        <row r="1">
          <cell r="A1" t="str">
            <v>Linksshape LTD</v>
          </cell>
        </row>
      </sheetData>
      <sheetData sheetId="4932">
        <row r="1">
          <cell r="A1" t="str">
            <v>Linksshape LTD</v>
          </cell>
        </row>
      </sheetData>
      <sheetData sheetId="4933">
        <row r="1">
          <cell r="A1" t="str">
            <v>Linksshape LTD</v>
          </cell>
        </row>
      </sheetData>
      <sheetData sheetId="4934">
        <row r="1">
          <cell r="A1" t="str">
            <v>Linksshape LTD</v>
          </cell>
        </row>
      </sheetData>
      <sheetData sheetId="4935">
        <row r="1">
          <cell r="A1" t="str">
            <v>Linksshape LTD</v>
          </cell>
        </row>
      </sheetData>
      <sheetData sheetId="4936">
        <row r="1">
          <cell r="A1" t="str">
            <v>Linksshape LTD</v>
          </cell>
        </row>
      </sheetData>
      <sheetData sheetId="4937">
        <row r="1">
          <cell r="A1" t="str">
            <v>Linksshape LTD</v>
          </cell>
        </row>
      </sheetData>
      <sheetData sheetId="4938">
        <row r="1">
          <cell r="A1" t="str">
            <v>Linksshape LTD</v>
          </cell>
        </row>
      </sheetData>
      <sheetData sheetId="4939">
        <row r="1">
          <cell r="A1" t="str">
            <v>Linksshape LTD</v>
          </cell>
        </row>
      </sheetData>
      <sheetData sheetId="4940">
        <row r="1">
          <cell r="A1" t="str">
            <v>Linksshape LTD</v>
          </cell>
        </row>
      </sheetData>
      <sheetData sheetId="4941">
        <row r="1">
          <cell r="A1" t="str">
            <v>Linksshape LTD</v>
          </cell>
        </row>
      </sheetData>
      <sheetData sheetId="4942">
        <row r="1">
          <cell r="A1" t="str">
            <v>Linksshape LTD</v>
          </cell>
        </row>
      </sheetData>
      <sheetData sheetId="4943">
        <row r="1">
          <cell r="A1" t="str">
            <v>Linksshape LTD</v>
          </cell>
        </row>
      </sheetData>
      <sheetData sheetId="4944">
        <row r="1">
          <cell r="A1" t="str">
            <v>Linksshape LTD</v>
          </cell>
        </row>
      </sheetData>
      <sheetData sheetId="4945">
        <row r="1">
          <cell r="A1" t="str">
            <v>Linksshape LTD</v>
          </cell>
        </row>
      </sheetData>
      <sheetData sheetId="4946">
        <row r="1">
          <cell r="A1" t="str">
            <v>Linksshape LTD</v>
          </cell>
        </row>
      </sheetData>
      <sheetData sheetId="4947">
        <row r="1">
          <cell r="A1" t="str">
            <v>Linksshape LTD</v>
          </cell>
        </row>
      </sheetData>
      <sheetData sheetId="4948">
        <row r="1">
          <cell r="A1" t="str">
            <v>Linksshape LTD</v>
          </cell>
        </row>
      </sheetData>
      <sheetData sheetId="4949">
        <row r="1">
          <cell r="A1" t="str">
            <v>Linksshape LTD</v>
          </cell>
        </row>
      </sheetData>
      <sheetData sheetId="4950">
        <row r="1">
          <cell r="A1" t="str">
            <v>Linksshape LTD</v>
          </cell>
        </row>
      </sheetData>
      <sheetData sheetId="4951">
        <row r="1">
          <cell r="A1" t="str">
            <v>Linksshape LTD</v>
          </cell>
        </row>
      </sheetData>
      <sheetData sheetId="4952">
        <row r="1">
          <cell r="A1" t="str">
            <v>GIÁ TRỊ PHỤ LỤC 13 - HĐ 37/2018/HĐ/OIC-SEAREE ký ngày 07/02/2018</v>
          </cell>
        </row>
      </sheetData>
      <sheetData sheetId="4953">
        <row r="1">
          <cell r="A1" t="str">
            <v>Linksshape LTD</v>
          </cell>
        </row>
      </sheetData>
      <sheetData sheetId="4954">
        <row r="1">
          <cell r="A1" t="str">
            <v>GIÁ TRỊ PHỤ LỤC 13 - HĐ 37/2018/HĐ/OIC-SEAREE ký ngày 07/02/2018</v>
          </cell>
        </row>
      </sheetData>
      <sheetData sheetId="4955">
        <row r="1">
          <cell r="A1" t="str">
            <v>GIÁ TRỊ PHỤ LỤC 13 - HĐ 37/2018/HĐ/OIC-SEAREE ký ngày 07/02/2018</v>
          </cell>
        </row>
      </sheetData>
      <sheetData sheetId="4956">
        <row r="1">
          <cell r="A1" t="str">
            <v>GIÁ TRỊ PHỤ LỤC 13 - HĐ 37/2018/HĐ/OIC-SEAREE ký ngày 07/02/2018</v>
          </cell>
        </row>
      </sheetData>
      <sheetData sheetId="4957">
        <row r="1">
          <cell r="A1" t="str">
            <v>GIÁ TRỊ PHỤ LỤC 13 - HĐ 37/2018/HĐ/OIC-SEAREE ký ngày 07/02/2018</v>
          </cell>
        </row>
      </sheetData>
      <sheetData sheetId="4958">
        <row r="1">
          <cell r="A1" t="str">
            <v>GIÁ TRỊ PHỤ LỤC 13 - HĐ 37/2018/HĐ/OIC-SEAREE ký ngày 07/02/2018</v>
          </cell>
        </row>
      </sheetData>
      <sheetData sheetId="4959">
        <row r="1">
          <cell r="A1" t="str">
            <v>GIÁ TRỊ PHỤ LỤC 13 - HĐ 37/2018/HĐ/OIC-SEAREE ký ngày 07/02/2018</v>
          </cell>
        </row>
      </sheetData>
      <sheetData sheetId="4960">
        <row r="1">
          <cell r="A1" t="str">
            <v>GIÁ TRỊ PHỤ LỤC 13 - HĐ 37/2018/HĐ/OIC-SEAREE ký ngày 07/02/2018</v>
          </cell>
        </row>
      </sheetData>
      <sheetData sheetId="4961">
        <row r="1">
          <cell r="A1" t="str">
            <v>GIÁ TRỊ PHỤ LỤC 13 - HĐ 37/2018/HĐ/OIC-SEAREE ký ngày 07/02/2018</v>
          </cell>
        </row>
      </sheetData>
      <sheetData sheetId="4962">
        <row r="1">
          <cell r="A1" t="str">
            <v>GIÁ TRỊ PHỤ LỤC 13 - HĐ 37/2018/HĐ/OIC-SEAREE ký ngày 07/02/2018</v>
          </cell>
        </row>
      </sheetData>
      <sheetData sheetId="4963">
        <row r="1">
          <cell r="A1" t="str">
            <v>GIÁ TRỊ PHỤ LỤC 13 - HĐ 37/2018/HĐ/OIC-SEAREE ký ngày 07/02/2018</v>
          </cell>
        </row>
      </sheetData>
      <sheetData sheetId="4964">
        <row r="1">
          <cell r="A1" t="str">
            <v>GIÁ TRỊ PHỤ LỤC 13 - HĐ 37/2018/HĐ/OIC-SEAREE ký ngày 07/02/2018</v>
          </cell>
        </row>
      </sheetData>
      <sheetData sheetId="4965">
        <row r="1">
          <cell r="A1" t="str">
            <v>GIÁ TRỊ PHỤ LỤC 13 - HĐ 37/2018/HĐ/OIC-SEAREE ký ngày 07/02/2018</v>
          </cell>
        </row>
      </sheetData>
      <sheetData sheetId="4966">
        <row r="1">
          <cell r="A1" t="str">
            <v>GIÁ TRỊ PHỤ LỤC 13 - HĐ 37/2018/HĐ/OIC-SEAREE ký ngày 07/02/2018</v>
          </cell>
        </row>
      </sheetData>
      <sheetData sheetId="4967">
        <row r="1">
          <cell r="A1" t="str">
            <v>GIÁ TRỊ PHỤ LỤC 13 - HĐ 37/2018/HĐ/OIC-SEAREE ký ngày 07/02/2018</v>
          </cell>
        </row>
      </sheetData>
      <sheetData sheetId="4968">
        <row r="1">
          <cell r="A1" t="str">
            <v>GIÁ TRỊ PHỤ LỤC 13 - HĐ 37/2018/HĐ/OIC-SEAREE ký ngày 07/02/2018</v>
          </cell>
        </row>
      </sheetData>
      <sheetData sheetId="4969">
        <row r="1">
          <cell r="A1" t="str">
            <v>GIÁ TRỊ PHỤ LỤC 13 - HĐ 37/2018/HĐ/OIC-SEAREE ký ngày 07/02/2018</v>
          </cell>
        </row>
      </sheetData>
      <sheetData sheetId="4970">
        <row r="1">
          <cell r="A1" t="str">
            <v>GIÁ TRỊ PHỤ LỤC 13 - HĐ 37/2018/HĐ/OIC-SEAREE ký ngày 07/02/2018</v>
          </cell>
        </row>
      </sheetData>
      <sheetData sheetId="4971">
        <row r="1">
          <cell r="A1" t="str">
            <v>GIÁ TRỊ PHỤ LỤC 13 - HĐ 37/2018/HĐ/OIC-SEAREE ký ngày 07/02/2018</v>
          </cell>
        </row>
      </sheetData>
      <sheetData sheetId="4972">
        <row r="1">
          <cell r="A1" t="str">
            <v>GIÁ TRỊ PHỤ LỤC 13 - HĐ 37/2018/HĐ/OIC-SEAREE ký ngày 07/02/2018</v>
          </cell>
        </row>
      </sheetData>
      <sheetData sheetId="4973">
        <row r="1">
          <cell r="A1" t="str">
            <v>GIÁ TRỊ PHỤ LỤC 13 - HĐ 37/2018/HĐ/OIC-SEAREE ký ngày 07/02/2018</v>
          </cell>
        </row>
      </sheetData>
      <sheetData sheetId="4974">
        <row r="1">
          <cell r="A1" t="str">
            <v>GIÁ TRỊ PHỤ LỤC 13 - HĐ 37/2018/HĐ/OIC-SEAREE ký ngày 07/02/2018</v>
          </cell>
        </row>
      </sheetData>
      <sheetData sheetId="4975">
        <row r="1">
          <cell r="A1" t="str">
            <v>GIÁ TRỊ PHỤ LỤC 13 - HĐ 37/2018/HĐ/OIC-SEAREE ký ngày 07/02/2018</v>
          </cell>
        </row>
      </sheetData>
      <sheetData sheetId="4976">
        <row r="1">
          <cell r="A1" t="str">
            <v>GIÁ TRỊ PHỤ LỤC 13 - HĐ 37/2018/HĐ/OIC-SEAREE ký ngày 07/02/2018</v>
          </cell>
        </row>
      </sheetData>
      <sheetData sheetId="4977">
        <row r="1">
          <cell r="A1" t="str">
            <v>GIÁ TRỊ PHỤ LỤC 13 - HĐ 37/2018/HĐ/OIC-SEAREE ký ngày 07/02/2018</v>
          </cell>
        </row>
      </sheetData>
      <sheetData sheetId="4978">
        <row r="1">
          <cell r="A1" t="str">
            <v>GIÁ TRỊ PHỤ LỤC 13 - HĐ 37/2018/HĐ/OIC-SEAREE ký ngày 07/02/2018</v>
          </cell>
        </row>
      </sheetData>
      <sheetData sheetId="4979">
        <row r="1">
          <cell r="A1" t="str">
            <v>GIÁ TRỊ PHỤ LỤC 13 - HĐ 37/2018/HĐ/OIC-SEAREE ký ngày 07/02/2018</v>
          </cell>
        </row>
      </sheetData>
      <sheetData sheetId="4980">
        <row r="1">
          <cell r="A1" t="str">
            <v>GIÁ TRỊ PHỤ LỤC 13 - HĐ 37/2018/HĐ/OIC-SEAREE ký ngày 07/02/2018</v>
          </cell>
        </row>
      </sheetData>
      <sheetData sheetId="4981">
        <row r="1">
          <cell r="A1" t="str">
            <v>GIÁ TRỊ PHỤ LỤC 13 - HĐ 37/2018/HĐ/OIC-SEAREE ký ngày 07/02/2018</v>
          </cell>
        </row>
      </sheetData>
      <sheetData sheetId="4982">
        <row r="1">
          <cell r="A1" t="str">
            <v>GIÁ TRỊ PHỤ LỤC 13 - HĐ 37/2018/HĐ/OIC-SEAREE ký ngày 07/02/2018</v>
          </cell>
        </row>
      </sheetData>
      <sheetData sheetId="4983">
        <row r="1">
          <cell r="A1" t="str">
            <v>GIÁ TRỊ PHỤ LỤC 13 - HĐ 37/2018/HĐ/OIC-SEAREE ký ngày 07/02/2018</v>
          </cell>
        </row>
      </sheetData>
      <sheetData sheetId="4984">
        <row r="1">
          <cell r="A1" t="str">
            <v>GIÁ TRỊ PHỤ LỤC 13 - HĐ 37/2018/HĐ/OIC-SEAREE ký ngày 07/02/2018</v>
          </cell>
        </row>
      </sheetData>
      <sheetData sheetId="4985">
        <row r="1">
          <cell r="A1" t="str">
            <v>GIÁ TRỊ PHỤ LỤC 13 - HĐ 37/2018/HĐ/OIC-SEAREE ký ngày 07/02/2018</v>
          </cell>
        </row>
      </sheetData>
      <sheetData sheetId="4986">
        <row r="1">
          <cell r="A1" t="str">
            <v>GIÁ TRỊ PHỤ LỤC 13 - HĐ 37/2018/HĐ/OIC-SEAREE ký ngày 07/02/2018</v>
          </cell>
        </row>
      </sheetData>
      <sheetData sheetId="4987">
        <row r="1">
          <cell r="A1" t="str">
            <v>GIÁ TRỊ PHỤ LỤC 13 - HĐ 37/2018/HĐ/OIC-SEAREE ký ngày 07/02/2018</v>
          </cell>
        </row>
      </sheetData>
      <sheetData sheetId="4988">
        <row r="1">
          <cell r="A1" t="str">
            <v>GIÁ TRỊ PHỤ LỤC 13 - HĐ 37/2018/HĐ/OIC-SEAREE ký ngày 07/02/2018</v>
          </cell>
        </row>
      </sheetData>
      <sheetData sheetId="4989">
        <row r="1">
          <cell r="A1" t="str">
            <v>GIÁ TRỊ PHỤ LỤC 13 - HĐ 37/2018/HĐ/OIC-SEAREE ký ngày 07/02/2018</v>
          </cell>
        </row>
      </sheetData>
      <sheetData sheetId="4990">
        <row r="1">
          <cell r="A1" t="str">
            <v>GIÁ TRỊ PHỤ LỤC 13 - HĐ 37/2018/HĐ/OIC-SEAREE ký ngày 07/02/2018</v>
          </cell>
        </row>
      </sheetData>
      <sheetData sheetId="4991">
        <row r="1">
          <cell r="A1" t="str">
            <v>GIÁ TRỊ PHỤ LỤC 13 - HĐ 37/2018/HĐ/OIC-SEAREE ký ngày 07/02/2018</v>
          </cell>
        </row>
      </sheetData>
      <sheetData sheetId="4992">
        <row r="1">
          <cell r="A1" t="str">
            <v>GIÁ TRỊ PHỤ LỤC 13 - HĐ 37/2018/HĐ/OIC-SEAREE ký ngày 07/02/2018</v>
          </cell>
        </row>
      </sheetData>
      <sheetData sheetId="4993">
        <row r="1">
          <cell r="A1" t="str">
            <v>GIÁ TRỊ PHỤ LỤC 13 - HĐ 37/2018/HĐ/OIC-SEAREE ký ngày 07/02/2018</v>
          </cell>
        </row>
      </sheetData>
      <sheetData sheetId="4994">
        <row r="1">
          <cell r="A1" t="str">
            <v>GIÁ TRỊ PHỤ LỤC 13 - HĐ 37/2018/HĐ/OIC-SEAREE ký ngày 07/02/2018</v>
          </cell>
        </row>
      </sheetData>
      <sheetData sheetId="4995">
        <row r="1">
          <cell r="A1" t="str">
            <v>GIÁ TRỊ PHỤ LỤC 13 - HĐ 37/2018/HĐ/OIC-SEAREE ký ngày 07/02/2018</v>
          </cell>
        </row>
      </sheetData>
      <sheetData sheetId="4996">
        <row r="1">
          <cell r="A1" t="str">
            <v>GIÁ TRỊ PHỤ LỤC 13 - HĐ 37/2018/HĐ/OIC-SEAREE ký ngày 07/02/2018</v>
          </cell>
        </row>
      </sheetData>
      <sheetData sheetId="4997">
        <row r="1">
          <cell r="A1" t="str">
            <v>GIÁ TRỊ PHỤ LỤC 13 - HĐ 37/2018/HĐ/OIC-SEAREE ký ngày 07/02/2018</v>
          </cell>
        </row>
      </sheetData>
      <sheetData sheetId="4998">
        <row r="1">
          <cell r="A1" t="str">
            <v>GIÁ TRỊ PHỤ LỤC 13 - HĐ 37/2018/HĐ/OIC-SEAREE ký ngày 07/02/2018</v>
          </cell>
        </row>
      </sheetData>
      <sheetData sheetId="4999">
        <row r="1">
          <cell r="A1" t="str">
            <v>GIÁ TRỊ PHỤ LỤC 13 - HĐ 37/2018/HĐ/OIC-SEAREE ký ngày 07/02/2018</v>
          </cell>
        </row>
      </sheetData>
      <sheetData sheetId="5000">
        <row r="1">
          <cell r="A1" t="str">
            <v>GIÁ TRỊ PHỤ LỤC 13 - HĐ 37/2018/HĐ/OIC-SEAREE ký ngày 07/02/2018</v>
          </cell>
        </row>
      </sheetData>
      <sheetData sheetId="5001">
        <row r="1">
          <cell r="A1" t="str">
            <v>GIÁ TRỊ PHỤ LỤC 13 - HĐ 37/2018/HĐ/OIC-SEAREE ký ngày 07/02/2018</v>
          </cell>
        </row>
      </sheetData>
      <sheetData sheetId="5002">
        <row r="1">
          <cell r="A1" t="str">
            <v>GIÁ TRỊ PHỤ LỤC 13 - HĐ 37/2018/HĐ/OIC-SEAREE ký ngày 07/02/2018</v>
          </cell>
        </row>
      </sheetData>
      <sheetData sheetId="5003">
        <row r="1">
          <cell r="A1" t="str">
            <v>GIÁ TRỊ PHỤ LỤC 13 - HĐ 37/2018/HĐ/OIC-SEAREE ký ngày 07/02/2018</v>
          </cell>
        </row>
      </sheetData>
      <sheetData sheetId="5004">
        <row r="1">
          <cell r="A1" t="str">
            <v>GIÁ TRỊ PHỤ LỤC 13 - HĐ 37/2018/HĐ/OIC-SEAREE ký ngày 07/02/2018</v>
          </cell>
        </row>
      </sheetData>
      <sheetData sheetId="5005">
        <row r="1">
          <cell r="A1" t="str">
            <v>GIÁ TRỊ PHỤ LỤC 13 - HĐ 37/2018/HĐ/OIC-SEAREE ký ngày 07/02/2018</v>
          </cell>
        </row>
      </sheetData>
      <sheetData sheetId="5006">
        <row r="1">
          <cell r="A1" t="str">
            <v>GIÁ TRỊ PHỤ LỤC 13 - HĐ 37/2018/HĐ/OIC-SEAREE ký ngày 07/02/2018</v>
          </cell>
        </row>
      </sheetData>
      <sheetData sheetId="5007">
        <row r="1">
          <cell r="A1" t="str">
            <v>GIÁ TRỊ PHỤ LỤC 13 - HĐ 37/2018/HĐ/OIC-SEAREE ký ngày 07/02/2018</v>
          </cell>
        </row>
      </sheetData>
      <sheetData sheetId="5008">
        <row r="1">
          <cell r="A1" t="str">
            <v>GIÁ TRỊ PHỤ LỤC 13 - HĐ 37/2018/HĐ/OIC-SEAREE ký ngày 07/02/2018</v>
          </cell>
        </row>
      </sheetData>
      <sheetData sheetId="5009">
        <row r="1">
          <cell r="A1" t="str">
            <v>GIÁ TRỊ PHỤ LỤC 13 - HĐ 37/2018/HĐ/OIC-SEAREE ký ngày 07/02/2018</v>
          </cell>
        </row>
      </sheetData>
      <sheetData sheetId="5010">
        <row r="1">
          <cell r="A1" t="str">
            <v>GIÁ TRỊ PHỤ LỤC 13 - HĐ 37/2018/HĐ/OIC-SEAREE ký ngày 07/02/2018</v>
          </cell>
        </row>
      </sheetData>
      <sheetData sheetId="5011">
        <row r="1">
          <cell r="A1" t="str">
            <v>GIÁ TRỊ PHỤ LỤC 13 - HĐ 37/2018/HĐ/OIC-SEAREE ký ngày 07/02/2018</v>
          </cell>
        </row>
      </sheetData>
      <sheetData sheetId="5012">
        <row r="1">
          <cell r="A1" t="str">
            <v>GIÁ TRỊ PHỤ LỤC 13 - HĐ 37/2018/HĐ/OIC-SEAREE ký ngày 07/02/2018</v>
          </cell>
        </row>
      </sheetData>
      <sheetData sheetId="5013">
        <row r="1">
          <cell r="A1" t="str">
            <v>GIÁ TRỊ PHỤ LỤC 13 - HĐ 37/2018/HĐ/OIC-SEAREE ký ngày 07/02/2018</v>
          </cell>
        </row>
      </sheetData>
      <sheetData sheetId="5014">
        <row r="1">
          <cell r="A1" t="str">
            <v>DỰ ÁN:  KHU NHÀ Ở DIỆN TÍCH 4,2777 HA PHƯỜNG THẠNH MỸ LỢI, QUẬN 2 (VICTORIA VILLAGE)</v>
          </cell>
        </row>
      </sheetData>
      <sheetData sheetId="5015">
        <row r="1">
          <cell r="A1" t="str">
            <v>DỰ ÁN:  KHU NHÀ Ở DIỆN TÍCH 4,2777 HA PHƯỜNG THẠNH MỸ LỢI, QUẬN 2 (VICTORIA VILLAGE)</v>
          </cell>
        </row>
      </sheetData>
      <sheetData sheetId="5016">
        <row r="1">
          <cell r="A1" t="str">
            <v>DỰ ÁN:  KHU NHÀ Ở DIỆN TÍCH 4,2777 HA PHƯỜNG THẠNH MỸ LỢI, QUẬN 2 (VICTORIA VILLAGE)</v>
          </cell>
        </row>
      </sheetData>
      <sheetData sheetId="5017">
        <row r="1">
          <cell r="A1" t="str">
            <v>DỰ ÁN:  KHU NHÀ Ở DIỆN TÍCH 4,2777 HA PHƯỜNG THẠNH MỸ LỢI, QUẬN 2 (VICTORIA VILLAGE)</v>
          </cell>
        </row>
      </sheetData>
      <sheetData sheetId="5018">
        <row r="1">
          <cell r="A1" t="str">
            <v>DỰ ÁN:  KHU NHÀ Ở DIỆN TÍCH 4,2777 HA PHƯỜNG THẠNH MỸ LỢI, QUẬN 2 (VICTORIA VILLAGE)</v>
          </cell>
        </row>
      </sheetData>
      <sheetData sheetId="5019">
        <row r="1">
          <cell r="A1" t="str">
            <v>DỰ ÁN:  KHU NHÀ Ở DIỆN TÍCH 4,2777 HA PHƯỜNG THẠNH MỸ LỢI, QUẬN 2 (VICTORIA VILLAGE)</v>
          </cell>
        </row>
      </sheetData>
      <sheetData sheetId="5020">
        <row r="1">
          <cell r="A1" t="str">
            <v>DỰ ÁN:  KHU NHÀ Ở DIỆN TÍCH 4,2777 HA PHƯỜNG THẠNH MỸ LỢI, QUẬN 2 (VICTORIA VILLAGE)</v>
          </cell>
        </row>
      </sheetData>
      <sheetData sheetId="5021">
        <row r="1">
          <cell r="A1" t="str">
            <v>DỰ ÁN:  KHU NHÀ Ở DIỆN TÍCH 4,2777 HA PHƯỜNG THẠNH MỸ LỢI, QUẬN 2 (VICTORIA VILLAGE)</v>
          </cell>
        </row>
      </sheetData>
      <sheetData sheetId="5022">
        <row r="1">
          <cell r="A1" t="str">
            <v>DỰ ÁN:  KHU NHÀ Ở DIỆN TÍCH 4,2777 HA PHƯỜNG THẠNH MỸ LỢI, QUẬN 2 (VICTORIA VILLAGE)</v>
          </cell>
        </row>
      </sheetData>
      <sheetData sheetId="5023">
        <row r="1">
          <cell r="A1" t="str">
            <v>DỰ ÁN:  KHU NHÀ Ở DIỆN TÍCH 4,2777 HA PHƯỜNG THẠNH MỸ LỢI, QUẬN 2 (VICTORIA VILLAGE)</v>
          </cell>
        </row>
      </sheetData>
      <sheetData sheetId="5024">
        <row r="1">
          <cell r="A1" t="str">
            <v>DỰ ÁN:  KHU NHÀ Ở DIỆN TÍCH 4,2777 HA PHƯỜNG THẠNH MỸ LỢI, QUẬN 2 (VICTORIA VILLAGE)</v>
          </cell>
        </row>
      </sheetData>
      <sheetData sheetId="5025">
        <row r="1">
          <cell r="A1" t="str">
            <v>DỰ ÁN:  KHU NHÀ Ở DIỆN TÍCH 4,2777 HA PHƯỜNG THẠNH MỸ LỢI, QUẬN 2 (VICTORIA VILLAGE)</v>
          </cell>
        </row>
      </sheetData>
      <sheetData sheetId="5026">
        <row r="1">
          <cell r="A1" t="str">
            <v>DỰ ÁN:  KHU NHÀ Ở DIỆN TÍCH 4,2777 HA PHƯỜNG THẠNH MỸ LỢI, QUẬN 2 (VICTORIA VILLAGE)</v>
          </cell>
        </row>
      </sheetData>
      <sheetData sheetId="5027">
        <row r="1">
          <cell r="A1" t="str">
            <v>DỰ ÁN:  KHU NHÀ Ở DIỆN TÍCH 4,2777 HA PHƯỜNG THẠNH MỸ LỢI, QUẬN 2 (VICTORIA VILLAGE)</v>
          </cell>
        </row>
      </sheetData>
      <sheetData sheetId="5028">
        <row r="1">
          <cell r="A1" t="str">
            <v>DỰ ÁN:  KHU NHÀ Ở DIỆN TÍCH 4,2777 HA PHƯỜNG THẠNH MỸ LỢI, QUẬN 2 (VICTORIA VILLAGE)</v>
          </cell>
        </row>
      </sheetData>
      <sheetData sheetId="5029">
        <row r="1">
          <cell r="A1" t="str">
            <v>DỰ ÁN:  KHU NHÀ Ở DIỆN TÍCH 4,2777 HA PHƯỜNG THẠNH MỸ LỢI, QUẬN 2 (VICTORIA VILLAGE)</v>
          </cell>
        </row>
      </sheetData>
      <sheetData sheetId="5030">
        <row r="1">
          <cell r="A1" t="str">
            <v>DỰ ÁN:  KHU NHÀ Ở DIỆN TÍCH 4,2777 HA PHƯỜNG THẠNH MỸ LỢI, QUẬN 2 (VICTORIA VILLAGE)</v>
          </cell>
        </row>
      </sheetData>
      <sheetData sheetId="5031">
        <row r="1">
          <cell r="A1" t="str">
            <v>DỰ ÁN:  KHU NHÀ Ở DIỆN TÍCH 4,2777 HA PHƯỜNG THẠNH MỸ LỢI, QUẬN 2 (VICTORIA VILLAGE)</v>
          </cell>
        </row>
      </sheetData>
      <sheetData sheetId="5032">
        <row r="1">
          <cell r="A1" t="str">
            <v>DỰ ÁN:  KHU NHÀ Ở DIỆN TÍCH 4,2777 HA PHƯỜNG THẠNH MỸ LỢI, QUẬN 2 (VICTORIA VILLAGE)</v>
          </cell>
        </row>
      </sheetData>
      <sheetData sheetId="5033">
        <row r="1">
          <cell r="A1" t="str">
            <v>DỰ ÁN:  KHU NHÀ Ở DIỆN TÍCH 4,2777 HA PHƯỜNG THẠNH MỸ LỢI, QUẬN 2 (VICTORIA VILLAGE)</v>
          </cell>
        </row>
      </sheetData>
      <sheetData sheetId="5034">
        <row r="1">
          <cell r="A1" t="str">
            <v>DỰ ÁN:  KHU NHÀ Ở DIỆN TÍCH 4,2777 HA PHƯỜNG THẠNH MỸ LỢI, QUẬN 2 (VICTORIA VILLAGE)</v>
          </cell>
        </row>
      </sheetData>
      <sheetData sheetId="5035">
        <row r="1">
          <cell r="A1" t="str">
            <v>DỰ ÁN:  KHU NHÀ Ở DIỆN TÍCH 4,2777 HA PHƯỜNG THẠNH MỸ LỢI, QUẬN 2 (VICTORIA VILLAGE)</v>
          </cell>
        </row>
      </sheetData>
      <sheetData sheetId="5036">
        <row r="1">
          <cell r="A1" t="str">
            <v>DỰ ÁN:  KHU NHÀ Ở DIỆN TÍCH 4,2777 HA PHƯỜNG THẠNH MỸ LỢI, QUẬN 2 (VICTORIA VILLAGE)</v>
          </cell>
        </row>
      </sheetData>
      <sheetData sheetId="5037">
        <row r="1">
          <cell r="A1" t="str">
            <v>DỰ ÁN:  KHU NHÀ Ở DIỆN TÍCH 4,2777 HA PHƯỜNG THẠNH MỸ LỢI, QUẬN 2 (VICTORIA VILLAGE)</v>
          </cell>
        </row>
      </sheetData>
      <sheetData sheetId="5038">
        <row r="1">
          <cell r="A1" t="str">
            <v>DỰ ÁN:  KHU NHÀ Ở DIỆN TÍCH 4,2777 HA PHƯỜNG THẠNH MỸ LỢI, QUẬN 2 (VICTORIA VILLAGE)</v>
          </cell>
        </row>
      </sheetData>
      <sheetData sheetId="5039">
        <row r="1">
          <cell r="A1" t="str">
            <v>DỰ ÁN:  KHU NHÀ Ở DIỆN TÍCH 4,2777 HA PHƯỜNG THẠNH MỸ LỢI, QUẬN 2 (VICTORIA VILLAGE)</v>
          </cell>
        </row>
      </sheetData>
      <sheetData sheetId="5040">
        <row r="1">
          <cell r="A1" t="str">
            <v>DỰ ÁN:  KHU NHÀ Ở DIỆN TÍCH 4,2777 HA PHƯỜNG THẠNH MỸ LỢI, QUẬN 2 (VICTORIA VILLAGE)</v>
          </cell>
        </row>
      </sheetData>
      <sheetData sheetId="5041">
        <row r="1">
          <cell r="A1" t="str">
            <v>DỰ ÁN:  KHU NHÀ Ở DIỆN TÍCH 4,2777 HA PHƯỜNG THẠNH MỸ LỢI, QUẬN 2 (VICTORIA VILLAGE)</v>
          </cell>
        </row>
      </sheetData>
      <sheetData sheetId="5042">
        <row r="1">
          <cell r="A1" t="str">
            <v>DỰ ÁN:  KHU NHÀ Ở DIỆN TÍCH 4,2777 HA PHƯỜNG THẠNH MỸ LỢI, QUẬN 2 (VICTORIA VILLAGE)</v>
          </cell>
        </row>
      </sheetData>
      <sheetData sheetId="5043">
        <row r="1">
          <cell r="A1" t="str">
            <v>DỰ ÁN:  KHU NHÀ Ở DIỆN TÍCH 4,2777 HA PHƯỜNG THẠNH MỸ LỢI, QUẬN 2 (VICTORIA VILLAGE)</v>
          </cell>
        </row>
      </sheetData>
      <sheetData sheetId="5044">
        <row r="1">
          <cell r="A1" t="str">
            <v>DỰ ÁN:  KHU NHÀ Ở DIỆN TÍCH 4,2777 HA PHƯỜNG THẠNH MỸ LỢI, QUẬN 2 (VICTORIA VILLAGE)</v>
          </cell>
        </row>
      </sheetData>
      <sheetData sheetId="5045">
        <row r="1">
          <cell r="A1" t="str">
            <v>DỰ ÁN:  KHU NHÀ Ở DIỆN TÍCH 4,2777 HA PHƯỜNG THẠNH MỸ LỢI, QUẬN 2 (VICTORIA VILLAGE)</v>
          </cell>
        </row>
      </sheetData>
      <sheetData sheetId="5046">
        <row r="1">
          <cell r="A1" t="str">
            <v>DỰ ÁN:  KHU NHÀ Ở DIỆN TÍCH 4,2777 HA PHƯỜNG THẠNH MỸ LỢI, QUẬN 2 (VICTORIA VILLAGE)</v>
          </cell>
        </row>
      </sheetData>
      <sheetData sheetId="5047">
        <row r="1">
          <cell r="A1" t="str">
            <v>DỰ ÁN:  KHU NHÀ Ở DIỆN TÍCH 4,2777 HA PHƯỜNG THẠNH MỸ LỢI, QUẬN 2 (VICTORIA VILLAGE)</v>
          </cell>
        </row>
      </sheetData>
      <sheetData sheetId="5048">
        <row r="1">
          <cell r="A1" t="str">
            <v>GIÁ TRỊ PHỤ LỤC 13 - HĐ 37/2018/HĐ/OIC-SEAREE ký ngày 07/02/2018</v>
          </cell>
        </row>
      </sheetData>
      <sheetData sheetId="5049">
        <row r="1">
          <cell r="A1" t="str">
            <v>GIÁ TRỊ PHỤ LỤC 13 - HĐ 37/2018/HĐ/OIC-SEAREE ký ngày 07/02/2018</v>
          </cell>
        </row>
      </sheetData>
      <sheetData sheetId="5050">
        <row r="1">
          <cell r="A1" t="str">
            <v>DỰ ÁN:  KHU NHÀ Ở DIỆN TÍCH 4,2777 HA PHƯỜNG THẠNH MỸ LỢI, QUẬN 2 (VICTORIA VILLAGE)</v>
          </cell>
        </row>
      </sheetData>
      <sheetData sheetId="5051">
        <row r="1">
          <cell r="A1" t="str">
            <v>GIÁ TRỊ PHỤ LỤC 13 - HĐ 37/2018/HĐ/OIC-SEAREE ký ngày 07/02/2018</v>
          </cell>
        </row>
      </sheetData>
      <sheetData sheetId="5052">
        <row r="1">
          <cell r="A1" t="str">
            <v>DỰ ÁN:  KHU NHÀ Ở DIỆN TÍCH 4,2777 HA PHƯỜNG THẠNH MỸ LỢI, QUẬN 2 (VICTORIA VILLAGE)</v>
          </cell>
        </row>
      </sheetData>
      <sheetData sheetId="5053">
        <row r="1">
          <cell r="A1" t="str">
            <v>GIÁ TRỊ PHỤ LỤC 13 - HĐ 37/2018/HĐ/OIC-SEAREE ký ngày 07/02/2018</v>
          </cell>
        </row>
      </sheetData>
      <sheetData sheetId="5054">
        <row r="1">
          <cell r="A1" t="str">
            <v>GIÁ TRỊ PHỤ LỤC 13 - HĐ 37/2018/HĐ/OIC-SEAREE ký ngày 07/02/2018</v>
          </cell>
        </row>
      </sheetData>
      <sheetData sheetId="5055">
        <row r="1">
          <cell r="A1" t="str">
            <v>GIÁ TRỊ PHỤ LỤC 13 - HĐ 37/2018/HĐ/OIC-SEAREE ký ngày 07/02/2018</v>
          </cell>
        </row>
      </sheetData>
      <sheetData sheetId="5056">
        <row r="1">
          <cell r="A1" t="str">
            <v>GIÁ TRỊ PHỤ LỤC 13 - HĐ 37/2018/HĐ/OIC-SEAREE ký ngày 07/02/2018</v>
          </cell>
        </row>
      </sheetData>
      <sheetData sheetId="5057">
        <row r="1">
          <cell r="A1" t="str">
            <v>GIÁ TRỊ PHỤ LỤC 13 - HĐ 37/2018/HĐ/OIC-SEAREE ký ngày 07/02/2018</v>
          </cell>
        </row>
      </sheetData>
      <sheetData sheetId="5058">
        <row r="1">
          <cell r="A1" t="str">
            <v>GIÁ TRỊ PHỤ LỤC 13 - HĐ 37/2018/HĐ/OIC-SEAREE ký ngày 07/02/2018</v>
          </cell>
        </row>
      </sheetData>
      <sheetData sheetId="5059">
        <row r="1">
          <cell r="A1" t="str">
            <v>GIÁ TRỊ PHỤ LỤC 13 - HĐ 37/2018/HĐ/OIC-SEAREE ký ngày 07/02/2018</v>
          </cell>
        </row>
      </sheetData>
      <sheetData sheetId="5060">
        <row r="1">
          <cell r="A1" t="str">
            <v>GIÁ TRỊ PHỤ LỤC 13 - HĐ 37/2018/HĐ/OIC-SEAREE ký ngày 07/02/2018</v>
          </cell>
        </row>
      </sheetData>
      <sheetData sheetId="5061">
        <row r="1">
          <cell r="A1" t="str">
            <v>GIÁ TRỊ PHỤ LỤC 13 - HĐ 37/2018/HĐ/OIC-SEAREE ký ngày 07/02/2018</v>
          </cell>
        </row>
      </sheetData>
      <sheetData sheetId="5062">
        <row r="1">
          <cell r="A1" t="str">
            <v>GIÁ TRỊ PHỤ LỤC 13 - HĐ 37/2018/HĐ/OIC-SEAREE ký ngày 07/02/2018</v>
          </cell>
        </row>
      </sheetData>
      <sheetData sheetId="5063">
        <row r="1">
          <cell r="A1" t="str">
            <v>GIÁ TRỊ PHỤ LỤC 13 - HĐ 37/2018/HĐ/OIC-SEAREE ký ngày 07/02/2018</v>
          </cell>
        </row>
      </sheetData>
      <sheetData sheetId="5064">
        <row r="1">
          <cell r="A1" t="str">
            <v>GIÁ TRỊ PHỤ LỤC 13 - HĐ 37/2018/HĐ/OIC-SEAREE ký ngày 07/02/2018</v>
          </cell>
        </row>
      </sheetData>
      <sheetData sheetId="5065">
        <row r="1">
          <cell r="A1" t="str">
            <v>GIÁ TRỊ PHỤ LỤC 13 - HĐ 37/2018/HĐ/OIC-SEAREE ký ngày 07/02/2018</v>
          </cell>
        </row>
      </sheetData>
      <sheetData sheetId="5066">
        <row r="1">
          <cell r="A1" t="str">
            <v>GIÁ TRỊ PHỤ LỤC 13 - HĐ 37/2018/HĐ/OIC-SEAREE ký ngày 07/02/2018</v>
          </cell>
        </row>
      </sheetData>
      <sheetData sheetId="5067">
        <row r="1">
          <cell r="A1" t="str">
            <v>GIÁ TRỊ PHỤ LỤC 13 - HĐ 37/2018/HĐ/OIC-SEAREE ký ngày 07/02/2018</v>
          </cell>
        </row>
      </sheetData>
      <sheetData sheetId="5068">
        <row r="1">
          <cell r="A1" t="str">
            <v>GIÁ TRỊ PHỤ LỤC 13 - HĐ 37/2018/HĐ/OIC-SEAREE ký ngày 07/02/2018</v>
          </cell>
        </row>
      </sheetData>
      <sheetData sheetId="5069">
        <row r="1">
          <cell r="A1" t="str">
            <v>GIÁ TRỊ PHỤ LỤC 13 - HĐ 37/2018/HĐ/OIC-SEAREE ký ngày 07/02/2018</v>
          </cell>
        </row>
      </sheetData>
      <sheetData sheetId="5070">
        <row r="1">
          <cell r="A1" t="str">
            <v>GIÁ TRỊ PHỤ LỤC 13 - HĐ 37/2018/HĐ/OIC-SEAREE ký ngày 07/02/2018</v>
          </cell>
        </row>
      </sheetData>
      <sheetData sheetId="5071">
        <row r="1">
          <cell r="A1" t="str">
            <v>GIÁ TRỊ PHỤ LỤC 13 - HĐ 37/2018/HĐ/OIC-SEAREE ký ngày 07/02/2018</v>
          </cell>
        </row>
      </sheetData>
      <sheetData sheetId="5072">
        <row r="1">
          <cell r="A1" t="str">
            <v>GIÁ TRỊ PHỤ LỤC 13 - HĐ 37/2018/HĐ/OIC-SEAREE ký ngày 07/02/2018</v>
          </cell>
        </row>
      </sheetData>
      <sheetData sheetId="5073">
        <row r="1">
          <cell r="A1" t="str">
            <v>GIÁ TRỊ PHỤ LỤC 13 - HĐ 37/2018/HĐ/OIC-SEAREE ký ngày 07/02/2018</v>
          </cell>
        </row>
      </sheetData>
      <sheetData sheetId="5074">
        <row r="1">
          <cell r="A1" t="str">
            <v>GIÁ TRỊ PHỤ LỤC 13 - HĐ 37/2018/HĐ/OIC-SEAREE ký ngày 07/02/2018</v>
          </cell>
        </row>
      </sheetData>
      <sheetData sheetId="5075">
        <row r="1">
          <cell r="A1" t="str">
            <v>GIÁ TRỊ PHỤ LỤC 13 - HĐ 37/2018/HĐ/OIC-SEAREE ký ngày 07/02/2018</v>
          </cell>
        </row>
      </sheetData>
      <sheetData sheetId="5076">
        <row r="1">
          <cell r="A1" t="str">
            <v>GIÁ TRỊ PHỤ LỤC 13 - HĐ 37/2018/HĐ/OIC-SEAREE ký ngày 07/02/2018</v>
          </cell>
        </row>
      </sheetData>
      <sheetData sheetId="5077">
        <row r="1">
          <cell r="A1" t="str">
            <v>GIÁ TRỊ PHỤ LỤC 13 - HĐ 37/2018/HĐ/OIC-SEAREE ký ngày 07/02/2018</v>
          </cell>
        </row>
      </sheetData>
      <sheetData sheetId="5078">
        <row r="1">
          <cell r="A1" t="str">
            <v>GIÁ TRỊ PHỤ LỤC 13 - HĐ 37/2018/HĐ/OIC-SEAREE ký ngày 07/02/2018</v>
          </cell>
        </row>
      </sheetData>
      <sheetData sheetId="5079">
        <row r="1">
          <cell r="A1" t="str">
            <v>GIÁ TRỊ PHỤ LỤC 13 - HĐ 37/2018/HĐ/OIC-SEAREE ký ngày 07/02/2018</v>
          </cell>
        </row>
      </sheetData>
      <sheetData sheetId="5080">
        <row r="1">
          <cell r="A1" t="str">
            <v>GIÁ TRỊ PHỤ LỤC 13 - HĐ 37/2018/HĐ/OIC-SEAREE ký ngày 07/02/2018</v>
          </cell>
        </row>
      </sheetData>
      <sheetData sheetId="5081">
        <row r="1">
          <cell r="A1" t="str">
            <v>GIÁ TRỊ PHỤ LỤC 13 - HĐ 37/2018/HĐ/OIC-SEAREE ký ngày 07/02/2018</v>
          </cell>
        </row>
      </sheetData>
      <sheetData sheetId="5082">
        <row r="1">
          <cell r="A1" t="str">
            <v>GIÁ TRỊ PHỤ LỤC 13 - HĐ 37/2018/HĐ/OIC-SEAREE ký ngày 07/02/2018</v>
          </cell>
        </row>
      </sheetData>
      <sheetData sheetId="5083">
        <row r="1">
          <cell r="A1" t="str">
            <v>GIÁ TRỊ PHỤ LỤC 13 - HĐ 37/2018/HĐ/OIC-SEAREE ký ngày 07/02/2018</v>
          </cell>
        </row>
      </sheetData>
      <sheetData sheetId="5084">
        <row r="1">
          <cell r="A1" t="str">
            <v>GIÁ TRỊ PHỤ LỤC 13 - HĐ 37/2018/HĐ/OIC-SEAREE ký ngày 07/02/2018</v>
          </cell>
        </row>
      </sheetData>
      <sheetData sheetId="5085">
        <row r="1">
          <cell r="A1" t="str">
            <v>GIÁ TRỊ PHỤ LỤC 13 - HĐ 37/2018/HĐ/OIC-SEAREE ký ngày 07/02/2018</v>
          </cell>
        </row>
      </sheetData>
      <sheetData sheetId="5086">
        <row r="1">
          <cell r="A1" t="str">
            <v>GIÁ TRỊ PHỤ LỤC 13 - HĐ 37/2018/HĐ/OIC-SEAREE ký ngày 07/02/2018</v>
          </cell>
        </row>
      </sheetData>
      <sheetData sheetId="5087">
        <row r="1">
          <cell r="A1" t="str">
            <v>GIÁ TRỊ PHỤ LỤC 13 - HĐ 37/2018/HĐ/OIC-SEAREE ký ngày 07/02/2018</v>
          </cell>
        </row>
      </sheetData>
      <sheetData sheetId="5088">
        <row r="1">
          <cell r="A1" t="str">
            <v>GIÁ TRỊ PHỤ LỤC 13 - HĐ 37/2018/HĐ/OIC-SEAREE ký ngày 07/02/2018</v>
          </cell>
        </row>
      </sheetData>
      <sheetData sheetId="5089">
        <row r="1">
          <cell r="A1" t="str">
            <v>GIÁ TRỊ PHỤ LỤC 13 - HĐ 37/2018/HĐ/OIC-SEAREE ký ngày 07/02/2018</v>
          </cell>
        </row>
      </sheetData>
      <sheetData sheetId="5090">
        <row r="1">
          <cell r="A1" t="str">
            <v>GIÁ TRỊ PHỤ LỤC 13 - HĐ 37/2018/HĐ/OIC-SEAREE ký ngày 07/02/2018</v>
          </cell>
        </row>
      </sheetData>
      <sheetData sheetId="5091">
        <row r="1">
          <cell r="A1" t="str">
            <v>GIÁ TRỊ PHỤ LỤC 13 - HĐ 37/2018/HĐ/OIC-SEAREE ký ngày 07/02/2018</v>
          </cell>
        </row>
      </sheetData>
      <sheetData sheetId="5092">
        <row r="1">
          <cell r="A1" t="str">
            <v>GIÁ TRỊ PHỤ LỤC 13 - HĐ 37/2018/HĐ/OIC-SEAREE ký ngày 07/02/2018</v>
          </cell>
        </row>
      </sheetData>
      <sheetData sheetId="5093">
        <row r="1">
          <cell r="A1" t="str">
            <v>GIÁ TRỊ PHỤ LỤC 13 - HĐ 37/2018/HĐ/OIC-SEAREE ký ngày 07/02/2018</v>
          </cell>
        </row>
      </sheetData>
      <sheetData sheetId="5094">
        <row r="1">
          <cell r="A1" t="str">
            <v>GIÁ TRỊ PHỤ LỤC 13 - HĐ 37/2018/HĐ/OIC-SEAREE ký ngày 07/02/2018</v>
          </cell>
        </row>
      </sheetData>
      <sheetData sheetId="5095">
        <row r="1">
          <cell r="A1" t="str">
            <v>Linksshape LTD</v>
          </cell>
        </row>
      </sheetData>
      <sheetData sheetId="5096">
        <row r="1">
          <cell r="A1" t="str">
            <v>Linksshape LTD</v>
          </cell>
        </row>
      </sheetData>
      <sheetData sheetId="5097">
        <row r="1">
          <cell r="A1" t="str">
            <v>Linksshape LTD</v>
          </cell>
        </row>
      </sheetData>
      <sheetData sheetId="5098">
        <row r="1">
          <cell r="A1" t="str">
            <v>GIÁ TRỊ PHỤ LỤC 13 - HĐ 37/2018/HĐ/OIC-SEAREE ký ngày 07/02/2018</v>
          </cell>
        </row>
      </sheetData>
      <sheetData sheetId="5099">
        <row r="1">
          <cell r="A1" t="str">
            <v>GIÁ TRỊ PHỤ LỤC 13 - HĐ 37/2018/HĐ/OIC-SEAREE ký ngày 07/02/2018</v>
          </cell>
        </row>
      </sheetData>
      <sheetData sheetId="5100">
        <row r="1">
          <cell r="A1" t="str">
            <v>GIÁ TRỊ PHỤ LỤC 13 - HĐ 37/2018/HĐ/OIC-SEAREE ký ngày 07/02/2018</v>
          </cell>
        </row>
      </sheetData>
      <sheetData sheetId="5101">
        <row r="1">
          <cell r="A1" t="str">
            <v>GIÁ TRỊ PHỤ LỤC 13 - HĐ 37/2018/HĐ/OIC-SEAREE ký ngày 07/02/2018</v>
          </cell>
        </row>
      </sheetData>
      <sheetData sheetId="5102">
        <row r="1">
          <cell r="A1" t="str">
            <v>GIÁ TRỊ PHỤ LỤC 13 - HĐ 37/2018/HĐ/OIC-SEAREE ký ngày 07/02/2018</v>
          </cell>
        </row>
      </sheetData>
      <sheetData sheetId="5103">
        <row r="1">
          <cell r="A1" t="str">
            <v>GIÁ TRỊ PHỤ LỤC 13 - HĐ 37/2018/HĐ/OIC-SEAREE ký ngày 07/02/2018</v>
          </cell>
        </row>
      </sheetData>
      <sheetData sheetId="5104">
        <row r="1">
          <cell r="A1" t="str">
            <v>GIÁ TRỊ PHỤ LỤC 13 - HĐ 37/2018/HĐ/OIC-SEAREE ký ngày 07/02/2018</v>
          </cell>
        </row>
      </sheetData>
      <sheetData sheetId="5105">
        <row r="1">
          <cell r="A1" t="str">
            <v>Linksshape LTD</v>
          </cell>
        </row>
      </sheetData>
      <sheetData sheetId="5106">
        <row r="1">
          <cell r="A1" t="str">
            <v>GIÁ TRỊ PHỤ LỤC 13 - HĐ 37/2018/HĐ/OIC-SEAREE ký ngày 07/02/2018</v>
          </cell>
        </row>
      </sheetData>
      <sheetData sheetId="5107">
        <row r="1">
          <cell r="A1" t="str">
            <v>GIÁ TRỊ PHỤ LỤC 13 - HĐ 37/2018/HĐ/OIC-SEAREE ký ngày 07/02/2018</v>
          </cell>
        </row>
      </sheetData>
      <sheetData sheetId="5108">
        <row r="1">
          <cell r="A1" t="str">
            <v>GIÁ TRỊ PHỤ LỤC 13 - HĐ 37/2018/HĐ/OIC-SEAREE ký ngày 07/02/2018</v>
          </cell>
        </row>
      </sheetData>
      <sheetData sheetId="5109">
        <row r="1">
          <cell r="A1" t="str">
            <v>GIÁ TRỊ PHỤ LỤC 13 - HĐ 37/2018/HĐ/OIC-SEAREE ký ngày 07/02/2018</v>
          </cell>
        </row>
      </sheetData>
      <sheetData sheetId="5110">
        <row r="1">
          <cell r="A1" t="str">
            <v>GIÁ TRỊ PHỤ LỤC 13 - HĐ 37/2018/HĐ/OIC-SEAREE ký ngày 07/02/2018</v>
          </cell>
        </row>
      </sheetData>
      <sheetData sheetId="5111">
        <row r="1">
          <cell r="A1" t="str">
            <v>GIÁ TRỊ PHỤ LỤC 13 - HĐ 37/2018/HĐ/OIC-SEAREE ký ngày 07/02/2018</v>
          </cell>
        </row>
      </sheetData>
      <sheetData sheetId="5112">
        <row r="1">
          <cell r="A1" t="str">
            <v>GIÁ TRỊ PHỤ LỤC 13 - HĐ 37/2018/HĐ/OIC-SEAREE ký ngày 07/02/2018</v>
          </cell>
        </row>
      </sheetData>
      <sheetData sheetId="5113">
        <row r="1">
          <cell r="A1" t="str">
            <v>GIÁ TRỊ PHỤ LỤC 13 - HĐ 37/2018/HĐ/OIC-SEAREE ký ngày 07/02/2018</v>
          </cell>
        </row>
      </sheetData>
      <sheetData sheetId="5114">
        <row r="1">
          <cell r="A1" t="str">
            <v>GIÁ TRỊ PHỤ LỤC 13 - HĐ 37/2018/HĐ/OIC-SEAREE ký ngày 07/02/2018</v>
          </cell>
        </row>
      </sheetData>
      <sheetData sheetId="5115">
        <row r="1">
          <cell r="A1" t="str">
            <v>GIÁ TRỊ PHỤ LỤC 13 - HĐ 37/2018/HĐ/OIC-SEAREE ký ngày 07/02/2018</v>
          </cell>
        </row>
      </sheetData>
      <sheetData sheetId="5116">
        <row r="1">
          <cell r="A1" t="str">
            <v>GIÁ TRỊ PHỤ LỤC 13 - HĐ 37/2018/HĐ/OIC-SEAREE ký ngày 07/02/2018</v>
          </cell>
        </row>
      </sheetData>
      <sheetData sheetId="5117">
        <row r="1">
          <cell r="A1" t="str">
            <v>GIÁ TRỊ PHỤ LỤC 13 - HĐ 37/2018/HĐ/OIC-SEAREE ký ngày 07/02/2018</v>
          </cell>
        </row>
      </sheetData>
      <sheetData sheetId="5118">
        <row r="1">
          <cell r="A1" t="str">
            <v>GIÁ TRỊ PHỤ LỤC 13 - HĐ 37/2018/HĐ/OIC-SEAREE ký ngày 07/02/2018</v>
          </cell>
        </row>
      </sheetData>
      <sheetData sheetId="5119">
        <row r="1">
          <cell r="A1" t="str">
            <v>GIÁ TRỊ PHỤ LỤC 13 - HĐ 37/2018/HĐ/OIC-SEAREE ký ngày 07/02/2018</v>
          </cell>
        </row>
      </sheetData>
      <sheetData sheetId="5120">
        <row r="1">
          <cell r="A1" t="str">
            <v>GIÁ TRỊ PHỤ LỤC 13 - HĐ 37/2018/HĐ/OIC-SEAREE ký ngày 07/02/2018</v>
          </cell>
        </row>
      </sheetData>
      <sheetData sheetId="5121">
        <row r="1">
          <cell r="A1" t="str">
            <v>GIÁ TRỊ PHỤ LỤC 13 - HĐ 37/2018/HĐ/OIC-SEAREE ký ngày 07/02/2018</v>
          </cell>
        </row>
      </sheetData>
      <sheetData sheetId="5122">
        <row r="1">
          <cell r="A1" t="str">
            <v>GIÁ TRỊ PHỤ LỤC 13 - HĐ 37/2018/HĐ/OIC-SEAREE ký ngày 07/02/2018</v>
          </cell>
        </row>
      </sheetData>
      <sheetData sheetId="5123">
        <row r="1">
          <cell r="A1" t="str">
            <v>GIÁ TRỊ PHỤ LỤC 13 - HĐ 37/2018/HĐ/OIC-SEAREE ký ngày 07/02/2018</v>
          </cell>
        </row>
      </sheetData>
      <sheetData sheetId="5124">
        <row r="1">
          <cell r="A1" t="str">
            <v>GIÁ TRỊ PHỤ LỤC 13 - HĐ 37/2018/HĐ/OIC-SEAREE ký ngày 07/02/2018</v>
          </cell>
        </row>
      </sheetData>
      <sheetData sheetId="5125">
        <row r="1">
          <cell r="A1" t="str">
            <v>GIÁ TRỊ PHỤ LỤC 13 - HĐ 37/2018/HĐ/OIC-SEAREE ký ngày 07/02/2018</v>
          </cell>
        </row>
      </sheetData>
      <sheetData sheetId="5126">
        <row r="1">
          <cell r="A1" t="str">
            <v>GIÁ TRỊ PHỤ LỤC 13 - HĐ 37/2018/HĐ/OIC-SEAREE ký ngày 07/02/2018</v>
          </cell>
        </row>
      </sheetData>
      <sheetData sheetId="5127">
        <row r="1">
          <cell r="A1" t="str">
            <v>GIÁ TRỊ PHỤ LỤC 13 - HĐ 37/2018/HĐ/OIC-SEAREE ký ngày 07/02/2018</v>
          </cell>
        </row>
      </sheetData>
      <sheetData sheetId="5128">
        <row r="1">
          <cell r="A1" t="str">
            <v>GIÁ TRỊ PHỤ LỤC 13 - HĐ 37/2018/HĐ/OIC-SEAREE ký ngày 07/02/2018</v>
          </cell>
        </row>
      </sheetData>
      <sheetData sheetId="5129">
        <row r="1">
          <cell r="A1" t="str">
            <v>GIÁ TRỊ PHỤ LỤC 13 - HĐ 37/2018/HĐ/OIC-SEAREE ký ngày 07/02/2018</v>
          </cell>
        </row>
      </sheetData>
      <sheetData sheetId="5130">
        <row r="1">
          <cell r="A1" t="str">
            <v>GIÁ TRỊ PHỤ LỤC 13 - HĐ 37/2018/HĐ/OIC-SEAREE ký ngày 07/02/2018</v>
          </cell>
        </row>
      </sheetData>
      <sheetData sheetId="5131">
        <row r="1">
          <cell r="A1" t="str">
            <v>GIÁ TRỊ PHỤ LỤC 13 - HĐ 37/2018/HĐ/OIC-SEAREE ký ngày 07/02/2018</v>
          </cell>
        </row>
      </sheetData>
      <sheetData sheetId="5132">
        <row r="1">
          <cell r="A1" t="str">
            <v>GIÁ TRỊ PHỤ LỤC 13 - HĐ 37/2018/HĐ/OIC-SEAREE ký ngày 07/02/2018</v>
          </cell>
        </row>
      </sheetData>
      <sheetData sheetId="5133">
        <row r="1">
          <cell r="A1" t="str">
            <v>GIÁ TRỊ PHỤ LỤC 13 - HĐ 37/2018/HĐ/OIC-SEAREE ký ngày 07/02/2018</v>
          </cell>
        </row>
      </sheetData>
      <sheetData sheetId="5134">
        <row r="1">
          <cell r="A1" t="str">
            <v>GIÁ TRỊ PHỤ LỤC 13 - HĐ 37/2018/HĐ/OIC-SEAREE ký ngày 07/02/2018</v>
          </cell>
        </row>
      </sheetData>
      <sheetData sheetId="5135">
        <row r="1">
          <cell r="A1" t="str">
            <v>GIÁ TRỊ PHỤ LỤC 13 - HĐ 37/2018/HĐ/OIC-SEAREE ký ngày 07/02/2018</v>
          </cell>
        </row>
      </sheetData>
      <sheetData sheetId="5136">
        <row r="1">
          <cell r="A1" t="str">
            <v>GIÁ TRỊ PHỤ LỤC 13 - HĐ 37/2018/HĐ/OIC-SEAREE ký ngày 07/02/2018</v>
          </cell>
        </row>
      </sheetData>
      <sheetData sheetId="5137">
        <row r="1">
          <cell r="A1" t="str">
            <v>GIÁ TRỊ PHỤ LỤC 13 - HĐ 37/2018/HĐ/OIC-SEAREE ký ngày 07/02/2018</v>
          </cell>
        </row>
      </sheetData>
      <sheetData sheetId="5138">
        <row r="1">
          <cell r="A1" t="str">
            <v>GIÁ TRỊ PHỤ LỤC 13 - HĐ 37/2018/HĐ/OIC-SEAREE ký ngày 07/02/2018</v>
          </cell>
        </row>
      </sheetData>
      <sheetData sheetId="5139">
        <row r="1">
          <cell r="A1" t="str">
            <v>GIÁ TRỊ PHỤ LỤC 13 - HĐ 37/2018/HĐ/OIC-SEAREE ký ngày 07/02/2018</v>
          </cell>
        </row>
      </sheetData>
      <sheetData sheetId="5140">
        <row r="1">
          <cell r="A1" t="str">
            <v>GIÁ TRỊ PHỤ LỤC 13 - HĐ 37/2018/HĐ/OIC-SEAREE ký ngày 07/02/2018</v>
          </cell>
        </row>
      </sheetData>
      <sheetData sheetId="5141">
        <row r="1">
          <cell r="A1" t="str">
            <v>GIÁ TRỊ PHỤ LỤC 13 - HĐ 37/2018/HĐ/OIC-SEAREE ký ngày 07/02/2018</v>
          </cell>
        </row>
      </sheetData>
      <sheetData sheetId="5142">
        <row r="1">
          <cell r="A1" t="str">
            <v>Linksshape LTD</v>
          </cell>
        </row>
      </sheetData>
      <sheetData sheetId="5143">
        <row r="1">
          <cell r="A1" t="str">
            <v>Linksshape LTD</v>
          </cell>
        </row>
      </sheetData>
      <sheetData sheetId="5144">
        <row r="1">
          <cell r="A1" t="str">
            <v>Linksshape LTD</v>
          </cell>
        </row>
      </sheetData>
      <sheetData sheetId="5145">
        <row r="1">
          <cell r="A1" t="str">
            <v>Linksshape LTD</v>
          </cell>
        </row>
      </sheetData>
      <sheetData sheetId="5146">
        <row r="1">
          <cell r="A1" t="str">
            <v>Linksshape LTD</v>
          </cell>
        </row>
      </sheetData>
      <sheetData sheetId="5147">
        <row r="1">
          <cell r="A1" t="str">
            <v>Linksshape LTD</v>
          </cell>
        </row>
      </sheetData>
      <sheetData sheetId="5148">
        <row r="1">
          <cell r="A1" t="str">
            <v>Linksshape LTD</v>
          </cell>
        </row>
      </sheetData>
      <sheetData sheetId="5149">
        <row r="1">
          <cell r="A1" t="str">
            <v>Linksshape LTD</v>
          </cell>
        </row>
      </sheetData>
      <sheetData sheetId="5150">
        <row r="1">
          <cell r="A1" t="str">
            <v>Linksshape LTD</v>
          </cell>
        </row>
      </sheetData>
      <sheetData sheetId="5151">
        <row r="1">
          <cell r="A1" t="str">
            <v>Linksshape LTD</v>
          </cell>
        </row>
      </sheetData>
      <sheetData sheetId="5152">
        <row r="1">
          <cell r="A1" t="str">
            <v>Linksshape LTD</v>
          </cell>
        </row>
      </sheetData>
      <sheetData sheetId="5153">
        <row r="1">
          <cell r="A1" t="str">
            <v>Linksshape LTD</v>
          </cell>
        </row>
      </sheetData>
      <sheetData sheetId="5154">
        <row r="1">
          <cell r="A1" t="str">
            <v>GIÁ TRỊ PHỤ LỤC 13 - HĐ 37/2018/HĐ/OIC-SEAREE ký ngày 07/02/2018</v>
          </cell>
        </row>
      </sheetData>
      <sheetData sheetId="5155">
        <row r="1">
          <cell r="A1" t="str">
            <v>Linksshape LTD</v>
          </cell>
        </row>
      </sheetData>
      <sheetData sheetId="5156">
        <row r="1">
          <cell r="A1" t="str">
            <v>Linksshape LTD</v>
          </cell>
        </row>
      </sheetData>
      <sheetData sheetId="5157"/>
      <sheetData sheetId="5158">
        <row r="1">
          <cell r="A1" t="str">
            <v>Linksshape LTD</v>
          </cell>
        </row>
      </sheetData>
      <sheetData sheetId="5159">
        <row r="1">
          <cell r="A1" t="str">
            <v>Linksshape LTD</v>
          </cell>
        </row>
      </sheetData>
      <sheetData sheetId="5160"/>
      <sheetData sheetId="5161"/>
      <sheetData sheetId="5162"/>
      <sheetData sheetId="5163"/>
      <sheetData sheetId="5164">
        <row r="1">
          <cell r="A1" t="str">
            <v>Linksshape LTD</v>
          </cell>
        </row>
      </sheetData>
      <sheetData sheetId="5165"/>
      <sheetData sheetId="5166"/>
      <sheetData sheetId="5167">
        <row r="1">
          <cell r="A1" t="str">
            <v>GIÁ TRỊ PHỤ LỤC 13 - HĐ 37/2018/HĐ/OIC-SEAREE ký ngày 07/02/2018</v>
          </cell>
        </row>
      </sheetData>
      <sheetData sheetId="5168"/>
      <sheetData sheetId="5169"/>
      <sheetData sheetId="5170"/>
      <sheetData sheetId="5171">
        <row r="1">
          <cell r="A1" t="str">
            <v>Linksshape LTD</v>
          </cell>
        </row>
      </sheetData>
      <sheetData sheetId="5172">
        <row r="1">
          <cell r="A1" t="str">
            <v>Linksshape LTD</v>
          </cell>
        </row>
      </sheetData>
      <sheetData sheetId="5173"/>
      <sheetData sheetId="5174">
        <row r="1">
          <cell r="A1" t="str">
            <v>Linksshape LTD</v>
          </cell>
        </row>
      </sheetData>
      <sheetData sheetId="5175"/>
      <sheetData sheetId="5176"/>
      <sheetData sheetId="5177">
        <row r="1">
          <cell r="A1" t="str">
            <v>Linksshape LTD</v>
          </cell>
        </row>
      </sheetData>
      <sheetData sheetId="5178">
        <row r="1">
          <cell r="A1" t="str">
            <v>Linksshape LTD</v>
          </cell>
        </row>
      </sheetData>
      <sheetData sheetId="5179">
        <row r="1">
          <cell r="A1" t="str">
            <v>Linksshape LTD</v>
          </cell>
        </row>
      </sheetData>
      <sheetData sheetId="5180">
        <row r="1">
          <cell r="A1" t="str">
            <v>Linksshape LTD</v>
          </cell>
        </row>
      </sheetData>
      <sheetData sheetId="5181"/>
      <sheetData sheetId="5182">
        <row r="1">
          <cell r="A1" t="str">
            <v>Linksshape LTD</v>
          </cell>
        </row>
      </sheetData>
      <sheetData sheetId="5183">
        <row r="1">
          <cell r="A1" t="str">
            <v>Linksshape LTD</v>
          </cell>
        </row>
      </sheetData>
      <sheetData sheetId="5184">
        <row r="1">
          <cell r="A1" t="str">
            <v>Linksshape LTD</v>
          </cell>
        </row>
      </sheetData>
      <sheetData sheetId="5185">
        <row r="1">
          <cell r="A1" t="str">
            <v>Linksshape LTD</v>
          </cell>
        </row>
      </sheetData>
      <sheetData sheetId="5186">
        <row r="1">
          <cell r="A1" t="str">
            <v>Linksshape LTD</v>
          </cell>
        </row>
      </sheetData>
      <sheetData sheetId="5187">
        <row r="1">
          <cell r="A1" t="str">
            <v>Linksshape LTD</v>
          </cell>
        </row>
      </sheetData>
      <sheetData sheetId="5188">
        <row r="1">
          <cell r="A1" t="str">
            <v>Linksshape LTD</v>
          </cell>
        </row>
      </sheetData>
      <sheetData sheetId="5189">
        <row r="1">
          <cell r="A1" t="str">
            <v>Linksshape LTD</v>
          </cell>
        </row>
      </sheetData>
      <sheetData sheetId="5190">
        <row r="1">
          <cell r="A1" t="str">
            <v>Linksshape LTD</v>
          </cell>
        </row>
      </sheetData>
      <sheetData sheetId="5191">
        <row r="1">
          <cell r="A1" t="str">
            <v>Linksshape LTD</v>
          </cell>
        </row>
      </sheetData>
      <sheetData sheetId="5192">
        <row r="1">
          <cell r="A1" t="str">
            <v>Linksshape LTD</v>
          </cell>
        </row>
      </sheetData>
      <sheetData sheetId="5193">
        <row r="1">
          <cell r="A1" t="str">
            <v>Linksshape LTD</v>
          </cell>
        </row>
      </sheetData>
      <sheetData sheetId="5194">
        <row r="1">
          <cell r="A1" t="str">
            <v>Linksshape LTD</v>
          </cell>
        </row>
      </sheetData>
      <sheetData sheetId="5195">
        <row r="1">
          <cell r="A1" t="str">
            <v>Linksshape LTD</v>
          </cell>
        </row>
      </sheetData>
      <sheetData sheetId="5196">
        <row r="1">
          <cell r="A1" t="str">
            <v>Linksshape LTD</v>
          </cell>
        </row>
      </sheetData>
      <sheetData sheetId="5197">
        <row r="1">
          <cell r="A1" t="str">
            <v>Linksshape LTD</v>
          </cell>
        </row>
      </sheetData>
      <sheetData sheetId="5198">
        <row r="1">
          <cell r="A1" t="str">
            <v>Linksshape LTD</v>
          </cell>
        </row>
      </sheetData>
      <sheetData sheetId="5199">
        <row r="1">
          <cell r="A1" t="str">
            <v>Linksshape LTD</v>
          </cell>
        </row>
      </sheetData>
      <sheetData sheetId="5200">
        <row r="1">
          <cell r="A1" t="str">
            <v>Linksshape LTD</v>
          </cell>
        </row>
      </sheetData>
      <sheetData sheetId="5201">
        <row r="1">
          <cell r="A1" t="str">
            <v>Linksshape LTD</v>
          </cell>
        </row>
      </sheetData>
      <sheetData sheetId="5202">
        <row r="1">
          <cell r="A1" t="str">
            <v>Linksshape LTD</v>
          </cell>
        </row>
      </sheetData>
      <sheetData sheetId="5203">
        <row r="1">
          <cell r="A1" t="str">
            <v>Linksshape LTD</v>
          </cell>
        </row>
      </sheetData>
      <sheetData sheetId="5204">
        <row r="1">
          <cell r="A1" t="str">
            <v>Linksshape LTD</v>
          </cell>
        </row>
      </sheetData>
      <sheetData sheetId="5205">
        <row r="1">
          <cell r="A1" t="str">
            <v>Linksshape LTD</v>
          </cell>
        </row>
      </sheetData>
      <sheetData sheetId="5206">
        <row r="1">
          <cell r="A1" t="str">
            <v>Linksshape LTD</v>
          </cell>
        </row>
      </sheetData>
      <sheetData sheetId="5207">
        <row r="1">
          <cell r="A1" t="str">
            <v>Linksshape LTD</v>
          </cell>
        </row>
      </sheetData>
      <sheetData sheetId="5208">
        <row r="1">
          <cell r="A1" t="str">
            <v>Linksshape LTD</v>
          </cell>
        </row>
      </sheetData>
      <sheetData sheetId="5209">
        <row r="1">
          <cell r="A1" t="str">
            <v>Linksshape LTD</v>
          </cell>
        </row>
      </sheetData>
      <sheetData sheetId="5210">
        <row r="1">
          <cell r="A1" t="str">
            <v>Linksshape LTD</v>
          </cell>
        </row>
      </sheetData>
      <sheetData sheetId="5211">
        <row r="1">
          <cell r="A1" t="str">
            <v>Linksshape LTD</v>
          </cell>
        </row>
      </sheetData>
      <sheetData sheetId="5212">
        <row r="1">
          <cell r="A1" t="str">
            <v>Linksshape LTD</v>
          </cell>
        </row>
      </sheetData>
      <sheetData sheetId="5213">
        <row r="1">
          <cell r="A1" t="str">
            <v>Linksshape LTD</v>
          </cell>
        </row>
      </sheetData>
      <sheetData sheetId="5214">
        <row r="1">
          <cell r="A1" t="str">
            <v>Linksshape LTD</v>
          </cell>
        </row>
      </sheetData>
      <sheetData sheetId="5215">
        <row r="1">
          <cell r="A1" t="str">
            <v>Linksshape LTD</v>
          </cell>
        </row>
      </sheetData>
      <sheetData sheetId="5216">
        <row r="1">
          <cell r="A1" t="str">
            <v>Linksshape LTD</v>
          </cell>
        </row>
      </sheetData>
      <sheetData sheetId="5217">
        <row r="1">
          <cell r="A1" t="str">
            <v>Linksshape LTD</v>
          </cell>
        </row>
      </sheetData>
      <sheetData sheetId="5218">
        <row r="1">
          <cell r="A1" t="str">
            <v>Linksshape LTD</v>
          </cell>
        </row>
      </sheetData>
      <sheetData sheetId="5219">
        <row r="1">
          <cell r="A1" t="str">
            <v>Linksshape LTD</v>
          </cell>
        </row>
      </sheetData>
      <sheetData sheetId="5220">
        <row r="1">
          <cell r="A1" t="str">
            <v>Linksshape LTD</v>
          </cell>
        </row>
      </sheetData>
      <sheetData sheetId="5221">
        <row r="1">
          <cell r="A1" t="str">
            <v>Linksshape LTD</v>
          </cell>
        </row>
      </sheetData>
      <sheetData sheetId="5222">
        <row r="1">
          <cell r="A1" t="str">
            <v>Linksshape LTD</v>
          </cell>
        </row>
      </sheetData>
      <sheetData sheetId="5223">
        <row r="1">
          <cell r="A1" t="str">
            <v>Linksshape LTD</v>
          </cell>
        </row>
      </sheetData>
      <sheetData sheetId="5224">
        <row r="1">
          <cell r="A1" t="str">
            <v>Linksshape LTD</v>
          </cell>
        </row>
      </sheetData>
      <sheetData sheetId="5225">
        <row r="1">
          <cell r="A1" t="str">
            <v>Linksshape LTD</v>
          </cell>
        </row>
      </sheetData>
      <sheetData sheetId="5226">
        <row r="1">
          <cell r="A1" t="str">
            <v>GIÁ TRỊ PHỤ LỤC 13 - HĐ 37/2018/HĐ/OIC-SEAREE ký ngày 07/02/2018</v>
          </cell>
        </row>
      </sheetData>
      <sheetData sheetId="5227">
        <row r="1">
          <cell r="A1" t="str">
            <v>Linksshape LTD</v>
          </cell>
        </row>
      </sheetData>
      <sheetData sheetId="5228">
        <row r="1">
          <cell r="A1" t="str">
            <v>Linksshape LTD</v>
          </cell>
        </row>
      </sheetData>
      <sheetData sheetId="5229">
        <row r="1">
          <cell r="A1" t="str">
            <v>Linksshape LTD</v>
          </cell>
        </row>
      </sheetData>
      <sheetData sheetId="5230">
        <row r="1">
          <cell r="A1" t="str">
            <v>Linksshape LTD</v>
          </cell>
        </row>
      </sheetData>
      <sheetData sheetId="5231">
        <row r="1">
          <cell r="A1" t="str">
            <v>Linksshape LTD</v>
          </cell>
        </row>
      </sheetData>
      <sheetData sheetId="5232">
        <row r="1">
          <cell r="A1" t="str">
            <v>Linksshape LTD</v>
          </cell>
        </row>
      </sheetData>
      <sheetData sheetId="5233">
        <row r="1">
          <cell r="A1" t="str">
            <v>Linksshape LTD</v>
          </cell>
        </row>
      </sheetData>
      <sheetData sheetId="5234">
        <row r="1">
          <cell r="A1" t="str">
            <v>Linksshape LTD</v>
          </cell>
        </row>
      </sheetData>
      <sheetData sheetId="5235">
        <row r="1">
          <cell r="A1" t="str">
            <v>Linksshape LTD</v>
          </cell>
        </row>
      </sheetData>
      <sheetData sheetId="5236">
        <row r="1">
          <cell r="A1" t="str">
            <v>Linksshape LTD</v>
          </cell>
        </row>
      </sheetData>
      <sheetData sheetId="5237">
        <row r="1">
          <cell r="A1" t="str">
            <v>Linksshape LTD</v>
          </cell>
        </row>
      </sheetData>
      <sheetData sheetId="5238">
        <row r="1">
          <cell r="A1" t="str">
            <v>Linksshape LTD</v>
          </cell>
        </row>
      </sheetData>
      <sheetData sheetId="5239">
        <row r="1">
          <cell r="A1" t="str">
            <v>Linksshape LTD</v>
          </cell>
        </row>
      </sheetData>
      <sheetData sheetId="5240">
        <row r="1">
          <cell r="A1" t="str">
            <v>Linksshape LTD</v>
          </cell>
        </row>
      </sheetData>
      <sheetData sheetId="5241">
        <row r="1">
          <cell r="A1" t="str">
            <v>Linksshape LTD</v>
          </cell>
        </row>
      </sheetData>
      <sheetData sheetId="5242">
        <row r="1">
          <cell r="A1" t="str">
            <v>Linksshape LTD</v>
          </cell>
        </row>
      </sheetData>
      <sheetData sheetId="5243">
        <row r="1">
          <cell r="A1" t="str">
            <v>Linksshape LTD</v>
          </cell>
        </row>
      </sheetData>
      <sheetData sheetId="5244">
        <row r="1">
          <cell r="A1" t="str">
            <v>Linksshape LTD</v>
          </cell>
        </row>
      </sheetData>
      <sheetData sheetId="5245">
        <row r="1">
          <cell r="A1" t="str">
            <v>Linksshape LTD</v>
          </cell>
        </row>
      </sheetData>
      <sheetData sheetId="5246">
        <row r="1">
          <cell r="A1" t="str">
            <v>Linksshape LTD</v>
          </cell>
        </row>
      </sheetData>
      <sheetData sheetId="5247">
        <row r="1">
          <cell r="A1" t="str">
            <v>Linksshape LTD</v>
          </cell>
        </row>
      </sheetData>
      <sheetData sheetId="5248">
        <row r="1">
          <cell r="A1" t="str">
            <v>Linksshape LTD</v>
          </cell>
        </row>
      </sheetData>
      <sheetData sheetId="5249">
        <row r="1">
          <cell r="A1" t="str">
            <v>Linksshape LTD</v>
          </cell>
        </row>
      </sheetData>
      <sheetData sheetId="5250">
        <row r="1">
          <cell r="A1" t="str">
            <v>Linksshape LTD</v>
          </cell>
        </row>
      </sheetData>
      <sheetData sheetId="5251">
        <row r="1">
          <cell r="A1" t="str">
            <v>Linksshape LTD</v>
          </cell>
        </row>
      </sheetData>
      <sheetData sheetId="5252">
        <row r="1">
          <cell r="A1" t="str">
            <v>Linksshape LTD</v>
          </cell>
        </row>
      </sheetData>
      <sheetData sheetId="5253">
        <row r="1">
          <cell r="A1" t="str">
            <v>Linksshape LTD</v>
          </cell>
        </row>
      </sheetData>
      <sheetData sheetId="5254">
        <row r="1">
          <cell r="A1" t="str">
            <v>Linksshape LTD</v>
          </cell>
        </row>
      </sheetData>
      <sheetData sheetId="5255">
        <row r="1">
          <cell r="A1" t="str">
            <v>Linksshape LTD</v>
          </cell>
        </row>
      </sheetData>
      <sheetData sheetId="5256">
        <row r="1">
          <cell r="A1" t="str">
            <v>Linksshape LTD</v>
          </cell>
        </row>
      </sheetData>
      <sheetData sheetId="5257">
        <row r="1">
          <cell r="A1" t="str">
            <v>Linksshape LTD</v>
          </cell>
        </row>
      </sheetData>
      <sheetData sheetId="5258">
        <row r="1">
          <cell r="A1" t="str">
            <v>Linksshape LTD</v>
          </cell>
        </row>
      </sheetData>
      <sheetData sheetId="5259">
        <row r="1">
          <cell r="A1" t="str">
            <v>Linksshape LTD</v>
          </cell>
        </row>
      </sheetData>
      <sheetData sheetId="5260">
        <row r="1">
          <cell r="A1" t="str">
            <v>Linksshape LTD</v>
          </cell>
        </row>
      </sheetData>
      <sheetData sheetId="5261">
        <row r="1">
          <cell r="A1" t="str">
            <v>Linksshape LTD</v>
          </cell>
        </row>
      </sheetData>
      <sheetData sheetId="5262">
        <row r="1">
          <cell r="A1" t="str">
            <v>Linksshape LTD</v>
          </cell>
        </row>
      </sheetData>
      <sheetData sheetId="5263">
        <row r="1">
          <cell r="A1" t="str">
            <v>Linksshape LTD</v>
          </cell>
        </row>
      </sheetData>
      <sheetData sheetId="5264">
        <row r="1">
          <cell r="A1" t="str">
            <v>Linksshape LTD</v>
          </cell>
        </row>
      </sheetData>
      <sheetData sheetId="5265">
        <row r="1">
          <cell r="A1" t="str">
            <v>Linksshape LTD</v>
          </cell>
        </row>
      </sheetData>
      <sheetData sheetId="5266">
        <row r="1">
          <cell r="A1" t="str">
            <v>GIÁ TRỊ PHỤ LỤC 13 - HĐ 37/2018/HĐ/OIC-SEAREE ký ngày 07/02/2018</v>
          </cell>
        </row>
      </sheetData>
      <sheetData sheetId="5267">
        <row r="1">
          <cell r="A1" t="str">
            <v>Linksshape LTD</v>
          </cell>
        </row>
      </sheetData>
      <sheetData sheetId="5268">
        <row r="1">
          <cell r="A1" t="str">
            <v>Linksshape LTD</v>
          </cell>
        </row>
      </sheetData>
      <sheetData sheetId="5269">
        <row r="1">
          <cell r="A1" t="str">
            <v>Linksshape LTD</v>
          </cell>
        </row>
      </sheetData>
      <sheetData sheetId="5270">
        <row r="1">
          <cell r="A1" t="str">
            <v>Linksshape LTD</v>
          </cell>
        </row>
      </sheetData>
      <sheetData sheetId="5271">
        <row r="1">
          <cell r="A1" t="str">
            <v>Linksshape LTD</v>
          </cell>
        </row>
      </sheetData>
      <sheetData sheetId="5272">
        <row r="1">
          <cell r="A1" t="str">
            <v>Linksshape LTD</v>
          </cell>
        </row>
      </sheetData>
      <sheetData sheetId="5273">
        <row r="1">
          <cell r="A1" t="str">
            <v>Linksshape LTD</v>
          </cell>
        </row>
      </sheetData>
      <sheetData sheetId="5274">
        <row r="1">
          <cell r="A1" t="str">
            <v>Linksshape LTD</v>
          </cell>
        </row>
      </sheetData>
      <sheetData sheetId="5275">
        <row r="1">
          <cell r="A1" t="str">
            <v>Linksshape LTD</v>
          </cell>
        </row>
      </sheetData>
      <sheetData sheetId="5276">
        <row r="1">
          <cell r="A1" t="str">
            <v>Linksshape LTD</v>
          </cell>
        </row>
      </sheetData>
      <sheetData sheetId="5277">
        <row r="1">
          <cell r="A1" t="str">
            <v>Linksshape LTD</v>
          </cell>
        </row>
      </sheetData>
      <sheetData sheetId="5278">
        <row r="1">
          <cell r="A1" t="str">
            <v>Linksshape LTD</v>
          </cell>
        </row>
      </sheetData>
      <sheetData sheetId="5279">
        <row r="1">
          <cell r="A1" t="str">
            <v>Linksshape LTD</v>
          </cell>
        </row>
      </sheetData>
      <sheetData sheetId="5280">
        <row r="1">
          <cell r="A1" t="str">
            <v>Linksshape LTD</v>
          </cell>
        </row>
      </sheetData>
      <sheetData sheetId="5281">
        <row r="1">
          <cell r="A1" t="str">
            <v>Linksshape LTD</v>
          </cell>
        </row>
      </sheetData>
      <sheetData sheetId="5282">
        <row r="1">
          <cell r="A1" t="str">
            <v>Linksshape LTD</v>
          </cell>
        </row>
      </sheetData>
      <sheetData sheetId="5283">
        <row r="1">
          <cell r="A1" t="str">
            <v>Linksshape LTD</v>
          </cell>
        </row>
      </sheetData>
      <sheetData sheetId="5284">
        <row r="1">
          <cell r="A1" t="str">
            <v>Linksshape LTD</v>
          </cell>
        </row>
      </sheetData>
      <sheetData sheetId="5285">
        <row r="1">
          <cell r="A1" t="str">
            <v>Linksshape LTD</v>
          </cell>
        </row>
      </sheetData>
      <sheetData sheetId="5286">
        <row r="1">
          <cell r="A1" t="str">
            <v>Linksshape LTD</v>
          </cell>
        </row>
      </sheetData>
      <sheetData sheetId="5287">
        <row r="1">
          <cell r="A1" t="str">
            <v>Linksshape LTD</v>
          </cell>
        </row>
      </sheetData>
      <sheetData sheetId="5288">
        <row r="1">
          <cell r="A1" t="str">
            <v>Linksshape LTD</v>
          </cell>
        </row>
      </sheetData>
      <sheetData sheetId="5289">
        <row r="1">
          <cell r="A1" t="str">
            <v>Linksshape LTD</v>
          </cell>
        </row>
      </sheetData>
      <sheetData sheetId="5290">
        <row r="1">
          <cell r="A1" t="str">
            <v>Linksshape LTD</v>
          </cell>
        </row>
      </sheetData>
      <sheetData sheetId="5291">
        <row r="1">
          <cell r="A1" t="str">
            <v>Linksshape LTD</v>
          </cell>
        </row>
      </sheetData>
      <sheetData sheetId="5292">
        <row r="1">
          <cell r="A1" t="str">
            <v>Linksshape LTD</v>
          </cell>
        </row>
      </sheetData>
      <sheetData sheetId="5293">
        <row r="1">
          <cell r="A1" t="str">
            <v>Linksshape LTD</v>
          </cell>
        </row>
      </sheetData>
      <sheetData sheetId="5294">
        <row r="1">
          <cell r="A1" t="str">
            <v>Linksshape LTD</v>
          </cell>
        </row>
      </sheetData>
      <sheetData sheetId="5295">
        <row r="1">
          <cell r="A1" t="str">
            <v>Linksshape LTD</v>
          </cell>
        </row>
      </sheetData>
      <sheetData sheetId="5296">
        <row r="1">
          <cell r="A1" t="str">
            <v>Linksshape LTD</v>
          </cell>
        </row>
      </sheetData>
      <sheetData sheetId="5297">
        <row r="1">
          <cell r="A1" t="str">
            <v>Linksshape LTD</v>
          </cell>
        </row>
      </sheetData>
      <sheetData sheetId="5298">
        <row r="1">
          <cell r="A1" t="str">
            <v>Linksshape LTD</v>
          </cell>
        </row>
      </sheetData>
      <sheetData sheetId="5299">
        <row r="1">
          <cell r="A1" t="str">
            <v>Linksshape LTD</v>
          </cell>
        </row>
      </sheetData>
      <sheetData sheetId="5300">
        <row r="1">
          <cell r="A1" t="str">
            <v>Linksshape LTD</v>
          </cell>
        </row>
      </sheetData>
      <sheetData sheetId="5301">
        <row r="1">
          <cell r="A1" t="str">
            <v>Linksshape LTD</v>
          </cell>
        </row>
      </sheetData>
      <sheetData sheetId="5302">
        <row r="1">
          <cell r="A1" t="str">
            <v>Linksshape LTD</v>
          </cell>
        </row>
      </sheetData>
      <sheetData sheetId="5303">
        <row r="1">
          <cell r="A1" t="str">
            <v>GIÁ TRỊ PHỤ LỤC 13 - HĐ 37/2018/HĐ/OIC-SEAREE ký ngày 07/02/2018</v>
          </cell>
        </row>
      </sheetData>
      <sheetData sheetId="5304">
        <row r="1">
          <cell r="A1" t="str">
            <v>GIÁ TRỊ PHỤ LỤC 13 - HĐ 37/2018/HĐ/OIC-SEAREE ký ngày 07/02/2018</v>
          </cell>
        </row>
      </sheetData>
      <sheetData sheetId="5305">
        <row r="1">
          <cell r="A1" t="str">
            <v>Linksshape LTD</v>
          </cell>
        </row>
      </sheetData>
      <sheetData sheetId="5306">
        <row r="1">
          <cell r="A1" t="str">
            <v>GIÁ TRỊ PHỤ LỤC 13 - HĐ 37/2018/HĐ/OIC-SEAREE ký ngày 07/02/2018</v>
          </cell>
        </row>
      </sheetData>
      <sheetData sheetId="5307">
        <row r="1">
          <cell r="A1" t="str">
            <v>Linksshape LTD</v>
          </cell>
        </row>
      </sheetData>
      <sheetData sheetId="5308">
        <row r="1">
          <cell r="A1" t="str">
            <v>Linksshape LTD</v>
          </cell>
        </row>
      </sheetData>
      <sheetData sheetId="5309">
        <row r="1">
          <cell r="A1" t="str">
            <v>GIÁ TRỊ PHỤ LỤC 13 - HĐ 37/2018/HĐ/OIC-SEAREE ký ngày 07/02/2018</v>
          </cell>
        </row>
      </sheetData>
      <sheetData sheetId="5310">
        <row r="1">
          <cell r="A1" t="str">
            <v>Linksshape LTD</v>
          </cell>
        </row>
      </sheetData>
      <sheetData sheetId="5311">
        <row r="1">
          <cell r="A1" t="str">
            <v>GIÁ TRỊ PHỤ LỤC 13 - HĐ 37/2018/HĐ/OIC-SEAREE ký ngày 07/02/2018</v>
          </cell>
        </row>
      </sheetData>
      <sheetData sheetId="5312">
        <row r="1">
          <cell r="A1" t="str">
            <v>GIÁ TRỊ PHỤ LỤC 13 - HĐ 37/2018/HĐ/OIC-SEAREE ký ngày 07/02/2018</v>
          </cell>
        </row>
      </sheetData>
      <sheetData sheetId="5313">
        <row r="1">
          <cell r="A1" t="str">
            <v>GIÁ TRỊ PHỤ LỤC 13 - HĐ 37/2018/HĐ/OIC-SEAREE ký ngày 07/02/2018</v>
          </cell>
        </row>
      </sheetData>
      <sheetData sheetId="5314">
        <row r="1">
          <cell r="A1" t="str">
            <v>GIÁ TRỊ PHỤ LỤC 13 - HĐ 37/2018/HĐ/OIC-SEAREE ký ngày 07/02/2018</v>
          </cell>
        </row>
      </sheetData>
      <sheetData sheetId="5315">
        <row r="1">
          <cell r="A1" t="str">
            <v>GIÁ TRỊ PHỤ LỤC 13 - HĐ 37/2018/HĐ/OIC-SEAREE ký ngày 07/02/2018</v>
          </cell>
        </row>
      </sheetData>
      <sheetData sheetId="5316">
        <row r="1">
          <cell r="A1" t="str">
            <v>GIÁ TRỊ PHỤ LỤC 13 - HĐ 37/2018/HĐ/OIC-SEAREE ký ngày 07/02/2018</v>
          </cell>
        </row>
      </sheetData>
      <sheetData sheetId="5317">
        <row r="1">
          <cell r="A1" t="str">
            <v>GIÁ TRỊ PHỤ LỤC 13 - HĐ 37/2018/HĐ/OIC-SEAREE ký ngày 07/02/2018</v>
          </cell>
        </row>
      </sheetData>
      <sheetData sheetId="5318">
        <row r="1">
          <cell r="A1" t="str">
            <v>GIÁ TRỊ PHỤ LỤC 13 - HĐ 37/2018/HĐ/OIC-SEAREE ký ngày 07/02/2018</v>
          </cell>
        </row>
      </sheetData>
      <sheetData sheetId="5319">
        <row r="1">
          <cell r="A1" t="str">
            <v>GIÁ TRỊ PHỤ LỤC 13 - HĐ 37/2018/HĐ/OIC-SEAREE ký ngày 07/02/2018</v>
          </cell>
        </row>
      </sheetData>
      <sheetData sheetId="5320">
        <row r="1">
          <cell r="A1" t="str">
            <v>GIÁ TRỊ PHỤ LỤC 13 - HĐ 37/2018/HĐ/OIC-SEAREE ký ngày 07/02/2018</v>
          </cell>
        </row>
      </sheetData>
      <sheetData sheetId="5321">
        <row r="1">
          <cell r="A1" t="str">
            <v>GIÁ TRỊ PHỤ LỤC 13 - HĐ 37/2018/HĐ/OIC-SEAREE ký ngày 07/02/2018</v>
          </cell>
        </row>
      </sheetData>
      <sheetData sheetId="5322">
        <row r="1">
          <cell r="A1" t="str">
            <v>GIÁ TRỊ PHỤ LỤC 13 - HĐ 37/2018/HĐ/OIC-SEAREE ký ngày 07/02/2018</v>
          </cell>
        </row>
      </sheetData>
      <sheetData sheetId="5323">
        <row r="1">
          <cell r="A1" t="str">
            <v>GIÁ TRỊ PHỤ LỤC 13 - HĐ 37/2018/HĐ/OIC-SEAREE ký ngày 07/02/2018</v>
          </cell>
        </row>
      </sheetData>
      <sheetData sheetId="5324">
        <row r="1">
          <cell r="A1" t="str">
            <v>GIÁ TRỊ PHỤ LỤC 13 - HĐ 37/2018/HĐ/OIC-SEAREE ký ngày 07/02/2018</v>
          </cell>
        </row>
      </sheetData>
      <sheetData sheetId="5325">
        <row r="1">
          <cell r="A1" t="str">
            <v>GIÁ TRỊ PHỤ LỤC 13 - HĐ 37/2018/HĐ/OIC-SEAREE ký ngày 07/02/2018</v>
          </cell>
        </row>
      </sheetData>
      <sheetData sheetId="5326">
        <row r="1">
          <cell r="A1" t="str">
            <v>GIÁ TRỊ PHỤ LỤC 13 - HĐ 37/2018/HĐ/OIC-SEAREE ký ngày 07/02/2018</v>
          </cell>
        </row>
      </sheetData>
      <sheetData sheetId="5327">
        <row r="1">
          <cell r="A1" t="str">
            <v>GIÁ TRỊ PHỤ LỤC 13 - HĐ 37/2018/HĐ/OIC-SEAREE ký ngày 07/02/2018</v>
          </cell>
        </row>
      </sheetData>
      <sheetData sheetId="5328">
        <row r="1">
          <cell r="A1" t="str">
            <v>GIÁ TRỊ PHỤ LỤC 13 - HĐ 37/2018/HĐ/OIC-SEAREE ký ngày 07/02/2018</v>
          </cell>
        </row>
      </sheetData>
      <sheetData sheetId="5329">
        <row r="1">
          <cell r="A1" t="str">
            <v>GIÁ TRỊ PHỤ LỤC 13 - HĐ 37/2018/HĐ/OIC-SEAREE ký ngày 07/02/2018</v>
          </cell>
        </row>
      </sheetData>
      <sheetData sheetId="5330">
        <row r="1">
          <cell r="A1" t="str">
            <v>GIÁ TRỊ PHỤ LỤC 13 - HĐ 37/2018/HĐ/OIC-SEAREE ký ngày 07/02/2018</v>
          </cell>
        </row>
      </sheetData>
      <sheetData sheetId="5331">
        <row r="1">
          <cell r="A1" t="str">
            <v>GIÁ TRỊ PHỤ LỤC 13 - HĐ 37/2018/HĐ/OIC-SEAREE ký ngày 07/02/2018</v>
          </cell>
        </row>
      </sheetData>
      <sheetData sheetId="5332">
        <row r="1">
          <cell r="A1" t="str">
            <v>GIÁ TRỊ PHỤ LỤC 13 - HĐ 37/2018/HĐ/OIC-SEAREE ký ngày 07/02/2018</v>
          </cell>
        </row>
      </sheetData>
      <sheetData sheetId="5333">
        <row r="1">
          <cell r="A1" t="str">
            <v>GIÁ TRỊ PHỤ LỤC 13 - HĐ 37/2018/HĐ/OIC-SEAREE ký ngày 07/02/2018</v>
          </cell>
        </row>
      </sheetData>
      <sheetData sheetId="5334">
        <row r="1">
          <cell r="A1" t="str">
            <v>GIÁ TRỊ PHỤ LỤC 13 - HĐ 37/2018/HĐ/OIC-SEAREE ký ngày 07/02/2018</v>
          </cell>
        </row>
      </sheetData>
      <sheetData sheetId="5335">
        <row r="1">
          <cell r="A1" t="str">
            <v>GIÁ TRỊ PHỤ LỤC 13 - HĐ 37/2018/HĐ/OIC-SEAREE ký ngày 07/02/2018</v>
          </cell>
        </row>
      </sheetData>
      <sheetData sheetId="5336">
        <row r="1">
          <cell r="A1" t="str">
            <v>GIÁ TRỊ PHỤ LỤC 13 - HĐ 37/2018/HĐ/OIC-SEAREE ký ngày 07/02/2018</v>
          </cell>
        </row>
      </sheetData>
      <sheetData sheetId="5337">
        <row r="1">
          <cell r="A1" t="str">
            <v>GIÁ TRỊ PHỤ LỤC 13 - HĐ 37/2018/HĐ/OIC-SEAREE ký ngày 07/02/2018</v>
          </cell>
        </row>
      </sheetData>
      <sheetData sheetId="5338">
        <row r="1">
          <cell r="A1" t="str">
            <v>GIÁ TRỊ PHỤ LỤC 13 - HĐ 37/2018/HĐ/OIC-SEAREE ký ngày 07/02/2018</v>
          </cell>
        </row>
      </sheetData>
      <sheetData sheetId="5339">
        <row r="1">
          <cell r="A1" t="str">
            <v>GIÁ TRỊ PHỤ LỤC 13 - HĐ 37/2018/HĐ/OIC-SEAREE ký ngày 07/02/2018</v>
          </cell>
        </row>
      </sheetData>
      <sheetData sheetId="5340">
        <row r="1">
          <cell r="A1" t="str">
            <v>GIÁ TRỊ PHỤ LỤC 13 - HĐ 37/2018/HĐ/OIC-SEAREE ký ngày 07/02/2018</v>
          </cell>
        </row>
      </sheetData>
      <sheetData sheetId="5341">
        <row r="1">
          <cell r="A1" t="str">
            <v>GIÁ TRỊ PHỤ LỤC 13 - HĐ 37/2018/HĐ/OIC-SEAREE ký ngày 07/02/2018</v>
          </cell>
        </row>
      </sheetData>
      <sheetData sheetId="5342">
        <row r="1">
          <cell r="A1" t="str">
            <v>GIÁ TRỊ PHỤ LỤC 13 - HĐ 37/2018/HĐ/OIC-SEAREE ký ngày 07/02/2018</v>
          </cell>
        </row>
      </sheetData>
      <sheetData sheetId="5343">
        <row r="1">
          <cell r="A1" t="str">
            <v>GIÁ TRỊ PHỤ LỤC 13 - HĐ 37/2018/HĐ/OIC-SEAREE ký ngày 07/02/2018</v>
          </cell>
        </row>
      </sheetData>
      <sheetData sheetId="5344">
        <row r="1">
          <cell r="A1" t="str">
            <v>GIÁ TRỊ PHỤ LỤC 13 - HĐ 37/2018/HĐ/OIC-SEAREE ký ngày 07/02/2018</v>
          </cell>
        </row>
      </sheetData>
      <sheetData sheetId="5345">
        <row r="1">
          <cell r="A1" t="str">
            <v>GIÁ TRỊ PHỤ LỤC 13 - HĐ 37/2018/HĐ/OIC-SEAREE ký ngày 07/02/2018</v>
          </cell>
        </row>
      </sheetData>
      <sheetData sheetId="5346">
        <row r="1">
          <cell r="A1" t="str">
            <v>GIÁ TRỊ PHỤ LỤC 13 - HĐ 37/2018/HĐ/OIC-SEAREE ký ngày 07/02/2018</v>
          </cell>
        </row>
      </sheetData>
      <sheetData sheetId="5347">
        <row r="1">
          <cell r="A1" t="str">
            <v>Linksshape LTD</v>
          </cell>
        </row>
      </sheetData>
      <sheetData sheetId="5348">
        <row r="1">
          <cell r="A1" t="str">
            <v>Linksshape LTD</v>
          </cell>
        </row>
      </sheetData>
      <sheetData sheetId="5349">
        <row r="1">
          <cell r="A1" t="str">
            <v>GIÁ TRỊ PHỤ LỤC 13 - HĐ 37/2018/HĐ/OIC-SEAREE ký ngày 07/02/2018</v>
          </cell>
        </row>
      </sheetData>
      <sheetData sheetId="5350">
        <row r="1">
          <cell r="A1" t="str">
            <v>GIÁ TRỊ PHỤ LỤC 13 - HĐ 37/2018/HĐ/OIC-SEAREE ký ngày 07/02/2018</v>
          </cell>
        </row>
      </sheetData>
      <sheetData sheetId="5351">
        <row r="1">
          <cell r="A1" t="str">
            <v>GIÁ TRỊ PHỤ LỤC 13 - HĐ 37/2018/HĐ/OIC-SEAREE ký ngày 07/02/2018</v>
          </cell>
        </row>
      </sheetData>
      <sheetData sheetId="5352">
        <row r="1">
          <cell r="A1" t="str">
            <v>GIÁ TRỊ PHỤ LỤC 13 - HĐ 37/2018/HĐ/OIC-SEAREE ký ngày 07/02/2018</v>
          </cell>
        </row>
      </sheetData>
      <sheetData sheetId="5353">
        <row r="1">
          <cell r="A1" t="str">
            <v>GIÁ TRỊ PHỤ LỤC 13 - HĐ 37/2018/HĐ/OIC-SEAREE ký ngày 07/02/2018</v>
          </cell>
        </row>
      </sheetData>
      <sheetData sheetId="5354">
        <row r="1">
          <cell r="A1" t="str">
            <v>GIÁ TRỊ PHỤ LỤC 13 - HĐ 37/2018/HĐ/OIC-SEAREE ký ngày 07/02/2018</v>
          </cell>
        </row>
      </sheetData>
      <sheetData sheetId="5355">
        <row r="1">
          <cell r="A1" t="str">
            <v>GIÁ TRỊ PHỤ LỤC 13 - HĐ 37/2018/HĐ/OIC-SEAREE ký ngày 07/02/2018</v>
          </cell>
        </row>
      </sheetData>
      <sheetData sheetId="5356">
        <row r="1">
          <cell r="A1" t="str">
            <v>GIÁ TRỊ PHỤ LỤC 13 - HĐ 37/2018/HĐ/OIC-SEAREE ký ngày 07/02/2018</v>
          </cell>
        </row>
      </sheetData>
      <sheetData sheetId="5357">
        <row r="1">
          <cell r="A1" t="str">
            <v>GIÁ TRỊ PHỤ LỤC 13 - HĐ 37/2018/HĐ/OIC-SEAREE ký ngày 07/02/2018</v>
          </cell>
        </row>
      </sheetData>
      <sheetData sheetId="5358">
        <row r="1">
          <cell r="A1" t="str">
            <v>GIÁ TRỊ PHỤ LỤC 13 - HĐ 37/2018/HĐ/OIC-SEAREE ký ngày 07/02/2018</v>
          </cell>
        </row>
      </sheetData>
      <sheetData sheetId="5359">
        <row r="1">
          <cell r="A1" t="str">
            <v>GIÁ TRỊ PHỤ LỤC 13 - HĐ 37/2018/HĐ/OIC-SEAREE ký ngày 07/02/2018</v>
          </cell>
        </row>
      </sheetData>
      <sheetData sheetId="5360">
        <row r="1">
          <cell r="A1" t="str">
            <v>GIÁ TRỊ PHỤ LỤC 13 - HĐ 37/2018/HĐ/OIC-SEAREE ký ngày 07/02/2018</v>
          </cell>
        </row>
      </sheetData>
      <sheetData sheetId="5361">
        <row r="1">
          <cell r="A1" t="str">
            <v>GIÁ TRỊ PHỤ LỤC 13 - HĐ 37/2018/HĐ/OIC-SEAREE ký ngày 07/02/2018</v>
          </cell>
        </row>
      </sheetData>
      <sheetData sheetId="5362">
        <row r="1">
          <cell r="A1" t="str">
            <v>GIÁ TRỊ PHỤ LỤC 13 - HĐ 37/2018/HĐ/OIC-SEAREE ký ngày 07/02/2018</v>
          </cell>
        </row>
      </sheetData>
      <sheetData sheetId="5363">
        <row r="1">
          <cell r="A1" t="str">
            <v>GIÁ TRỊ PHỤ LỤC 13 - HĐ 37/2018/HĐ/OIC-SEAREE ký ngày 07/02/2018</v>
          </cell>
        </row>
      </sheetData>
      <sheetData sheetId="5364">
        <row r="1">
          <cell r="A1" t="str">
            <v>GIÁ TRỊ PHỤ LỤC 13 - HĐ 37/2018/HĐ/OIC-SEAREE ký ngày 07/02/2018</v>
          </cell>
        </row>
      </sheetData>
      <sheetData sheetId="5365">
        <row r="1">
          <cell r="A1" t="str">
            <v>GIÁ TRỊ PHỤ LỤC 13 - HĐ 37/2018/HĐ/OIC-SEAREE ký ngày 07/02/2018</v>
          </cell>
        </row>
      </sheetData>
      <sheetData sheetId="5366">
        <row r="1">
          <cell r="A1" t="str">
            <v>GIÁ TRỊ PHỤ LỤC 13 - HĐ 37/2018/HĐ/OIC-SEAREE ký ngày 07/02/2018</v>
          </cell>
        </row>
      </sheetData>
      <sheetData sheetId="5367">
        <row r="1">
          <cell r="A1" t="str">
            <v>GIÁ TRỊ PHỤ LỤC 13 - HĐ 37/2018/HĐ/OIC-SEAREE ký ngày 07/02/2018</v>
          </cell>
        </row>
      </sheetData>
      <sheetData sheetId="5368">
        <row r="1">
          <cell r="A1" t="str">
            <v>GIÁ TRỊ PHỤ LỤC 13 - HĐ 37/2018/HĐ/OIC-SEAREE ký ngày 07/02/2018</v>
          </cell>
        </row>
      </sheetData>
      <sheetData sheetId="5369">
        <row r="1">
          <cell r="A1" t="str">
            <v>GIÁ TRỊ PHỤ LỤC 13 - HĐ 37/2018/HĐ/OIC-SEAREE ký ngày 07/02/2018</v>
          </cell>
        </row>
      </sheetData>
      <sheetData sheetId="5370">
        <row r="1">
          <cell r="A1" t="str">
            <v>GIÁ TRỊ PHỤ LỤC 13 - HĐ 37/2018/HĐ/OIC-SEAREE ký ngày 07/02/2018</v>
          </cell>
        </row>
      </sheetData>
      <sheetData sheetId="5371">
        <row r="1">
          <cell r="A1" t="str">
            <v>GIÁ TRỊ PHỤ LỤC 13 - HĐ 37/2018/HĐ/OIC-SEAREE ký ngày 07/02/2018</v>
          </cell>
        </row>
      </sheetData>
      <sheetData sheetId="5372">
        <row r="1">
          <cell r="A1" t="str">
            <v>GIÁ TRỊ PHỤ LỤC 13 - HĐ 37/2018/HĐ/OIC-SEAREE ký ngày 07/02/2018</v>
          </cell>
        </row>
      </sheetData>
      <sheetData sheetId="5373">
        <row r="1">
          <cell r="A1" t="str">
            <v>GIÁ TRỊ PHỤ LỤC 13 - HĐ 37/2018/HĐ/OIC-SEAREE ký ngày 07/02/2018</v>
          </cell>
        </row>
      </sheetData>
      <sheetData sheetId="5374">
        <row r="1">
          <cell r="A1" t="str">
            <v>GIÁ TRỊ PHỤ LỤC 13 - HĐ 37/2018/HĐ/OIC-SEAREE ký ngày 07/02/2018</v>
          </cell>
        </row>
      </sheetData>
      <sheetData sheetId="5375">
        <row r="1">
          <cell r="A1" t="str">
            <v>GIÁ TRỊ PHỤ LỤC 13 - HĐ 37/2018/HĐ/OIC-SEAREE ký ngày 07/02/2018</v>
          </cell>
        </row>
      </sheetData>
      <sheetData sheetId="5376">
        <row r="1">
          <cell r="A1" t="str">
            <v>GIÁ TRỊ PHỤ LỤC 13 - HĐ 37/2018/HĐ/OIC-SEAREE ký ngày 07/02/2018</v>
          </cell>
        </row>
      </sheetData>
      <sheetData sheetId="5377">
        <row r="1">
          <cell r="A1" t="str">
            <v>GIÁ TRỊ PHỤ LỤC 13 - HĐ 37/2018/HĐ/OIC-SEAREE ký ngày 07/02/2018</v>
          </cell>
        </row>
      </sheetData>
      <sheetData sheetId="5378">
        <row r="1">
          <cell r="A1" t="str">
            <v>GIÁ TRỊ PHỤ LỤC 13 - HĐ 37/2018/HĐ/OIC-SEAREE ký ngày 07/02/2018</v>
          </cell>
        </row>
      </sheetData>
      <sheetData sheetId="5379">
        <row r="1">
          <cell r="A1" t="str">
            <v>GIÁ TRỊ PHỤ LỤC 13 - HĐ 37/2018/HĐ/OIC-SEAREE ký ngày 07/02/2018</v>
          </cell>
        </row>
      </sheetData>
      <sheetData sheetId="5380">
        <row r="1">
          <cell r="A1" t="str">
            <v>GIÁ TRỊ PHỤ LỤC 13 - HĐ 37/2018/HĐ/OIC-SEAREE ký ngày 07/02/2018</v>
          </cell>
        </row>
      </sheetData>
      <sheetData sheetId="5381">
        <row r="1">
          <cell r="A1" t="str">
            <v>GIÁ TRỊ PHỤ LỤC 13 - HĐ 37/2018/HĐ/OIC-SEAREE ký ngày 07/02/2018</v>
          </cell>
        </row>
      </sheetData>
      <sheetData sheetId="5382">
        <row r="1">
          <cell r="A1" t="str">
            <v>GIÁ TRỊ PHỤ LỤC 13 - HĐ 37/2018/HĐ/OIC-SEAREE ký ngày 07/02/2018</v>
          </cell>
        </row>
      </sheetData>
      <sheetData sheetId="5383">
        <row r="1">
          <cell r="A1" t="str">
            <v>GIÁ TRỊ PHỤ LỤC 13 - HĐ 37/2018/HĐ/OIC-SEAREE ký ngày 07/02/2018</v>
          </cell>
        </row>
      </sheetData>
      <sheetData sheetId="5384">
        <row r="1">
          <cell r="A1" t="str">
            <v>GIÁ TRỊ PHỤ LỤC 13 - HĐ 37/2018/HĐ/OIC-SEAREE ký ngày 07/02/2018</v>
          </cell>
        </row>
      </sheetData>
      <sheetData sheetId="5385">
        <row r="1">
          <cell r="A1" t="str">
            <v>GIÁ TRỊ PHỤ LỤC 13 - HĐ 37/2018/HĐ/OIC-SEAREE ký ngày 07/02/2018</v>
          </cell>
        </row>
      </sheetData>
      <sheetData sheetId="5386">
        <row r="1">
          <cell r="A1" t="str">
            <v>GIÁ TRỊ PHỤ LỤC 13 - HĐ 37/2018/HĐ/OIC-SEAREE ký ngày 07/02/2018</v>
          </cell>
        </row>
      </sheetData>
      <sheetData sheetId="5387">
        <row r="1">
          <cell r="A1" t="str">
            <v>GIÁ TRỊ PHỤ LỤC 13 - HĐ 37/2018/HĐ/OIC-SEAREE ký ngày 07/02/2018</v>
          </cell>
        </row>
      </sheetData>
      <sheetData sheetId="5388">
        <row r="1">
          <cell r="A1" t="str">
            <v>GIÁ TRỊ PHỤ LỤC 13 - HĐ 37/2018/HĐ/OIC-SEAREE ký ngày 07/02/2018</v>
          </cell>
        </row>
      </sheetData>
      <sheetData sheetId="5389">
        <row r="1">
          <cell r="A1" t="str">
            <v>GIÁ TRỊ PHỤ LỤC 13 - HĐ 37/2018/HĐ/OIC-SEAREE ký ngày 07/02/2018</v>
          </cell>
        </row>
      </sheetData>
      <sheetData sheetId="5390">
        <row r="1">
          <cell r="A1" t="str">
            <v>GIÁ TRỊ PHỤ LỤC 13 - HĐ 37/2018/HĐ/OIC-SEAREE ký ngày 07/02/2018</v>
          </cell>
        </row>
      </sheetData>
      <sheetData sheetId="5391">
        <row r="1">
          <cell r="A1" t="str">
            <v>GIÁ TRỊ PHỤ LỤC 13 - HĐ 37/2018/HĐ/OIC-SEAREE ký ngày 07/02/2018</v>
          </cell>
        </row>
      </sheetData>
      <sheetData sheetId="5392">
        <row r="1">
          <cell r="A1" t="str">
            <v>GIÁ TRỊ PHỤ LỤC 13 - HĐ 37/2018/HĐ/OIC-SEAREE ký ngày 07/02/2018</v>
          </cell>
        </row>
      </sheetData>
      <sheetData sheetId="5393">
        <row r="1">
          <cell r="A1" t="str">
            <v>GIÁ TRỊ PHỤ LỤC 13 - HĐ 37/2018/HĐ/OIC-SEAREE ký ngày 07/02/2018</v>
          </cell>
        </row>
      </sheetData>
      <sheetData sheetId="5394">
        <row r="1">
          <cell r="A1" t="str">
            <v>GIÁ TRỊ PHỤ LỤC 13 - HĐ 37/2018/HĐ/OIC-SEAREE ký ngày 07/02/2018</v>
          </cell>
        </row>
      </sheetData>
      <sheetData sheetId="5395">
        <row r="1">
          <cell r="A1" t="str">
            <v>GIÁ TRỊ PHỤ LỤC 13 - HĐ 37/2018/HĐ/OIC-SEAREE ký ngày 07/02/2018</v>
          </cell>
        </row>
      </sheetData>
      <sheetData sheetId="5396">
        <row r="1">
          <cell r="A1" t="str">
            <v>GIÁ TRỊ PHỤ LỤC 13 - HĐ 37/2018/HĐ/OIC-SEAREE ký ngày 07/02/2018</v>
          </cell>
        </row>
      </sheetData>
      <sheetData sheetId="5397">
        <row r="1">
          <cell r="A1" t="str">
            <v>GIÁ TRỊ PHỤ LỤC 13 - HĐ 37/2018/HĐ/OIC-SEAREE ký ngày 07/02/2018</v>
          </cell>
        </row>
      </sheetData>
      <sheetData sheetId="5398">
        <row r="1">
          <cell r="A1" t="str">
            <v>GIÁ TRỊ PHỤ LỤC 13 - HĐ 37/2018/HĐ/OIC-SEAREE ký ngày 07/02/2018</v>
          </cell>
        </row>
      </sheetData>
      <sheetData sheetId="5399">
        <row r="1">
          <cell r="A1" t="str">
            <v>GIÁ TRỊ PHỤ LỤC 13 - HĐ 37/2018/HĐ/OIC-SEAREE ký ngày 07/02/2018</v>
          </cell>
        </row>
      </sheetData>
      <sheetData sheetId="5400">
        <row r="1">
          <cell r="A1" t="str">
            <v>GIÁ TRỊ PHỤ LỤC 13 - HĐ 37/2018/HĐ/OIC-SEAREE ký ngày 07/02/2018</v>
          </cell>
        </row>
      </sheetData>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ow r="1">
          <cell r="A1" t="str">
            <v>GIÁ TRỊ PHỤ LỤC 13 - HĐ 37/2018/HĐ/OIC-SEAREE ký ngày 07/02/2018</v>
          </cell>
        </row>
      </sheetData>
      <sheetData sheetId="5427">
        <row r="1">
          <cell r="A1" t="str">
            <v>GIÁ TRỊ PHỤ LỤC 13 - HĐ 37/2018/HĐ/OIC-SEAREE ký ngày 07/02/2018</v>
          </cell>
        </row>
      </sheetData>
      <sheetData sheetId="5428">
        <row r="1">
          <cell r="A1" t="str">
            <v>Linksshape LTD</v>
          </cell>
        </row>
      </sheetData>
      <sheetData sheetId="5429">
        <row r="1">
          <cell r="A1" t="str">
            <v>Linksshape LTD</v>
          </cell>
        </row>
      </sheetData>
      <sheetData sheetId="5430">
        <row r="1">
          <cell r="A1" t="str">
            <v>GIÁ TRỊ PHỤ LỤC 13 - HĐ 37/2018/HĐ/OIC-SEAREE ký ngày 07/02/2018</v>
          </cell>
        </row>
      </sheetData>
      <sheetData sheetId="5431">
        <row r="1">
          <cell r="A1" t="str">
            <v>Linksshape LTD</v>
          </cell>
        </row>
      </sheetData>
      <sheetData sheetId="5432">
        <row r="1">
          <cell r="A1" t="str">
            <v>GIÁ TRỊ PHỤ LỤC 13 - HĐ 37/2018/HĐ/OIC-SEAREE ký ngày 07/02/2018</v>
          </cell>
        </row>
      </sheetData>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sheetData sheetId="5456"/>
      <sheetData sheetId="5457"/>
      <sheetData sheetId="5458"/>
      <sheetData sheetId="5459"/>
      <sheetData sheetId="5460"/>
      <sheetData sheetId="5461" refreshError="1"/>
      <sheetData sheetId="5462" refreshError="1"/>
      <sheetData sheetId="5463" refreshError="1"/>
      <sheetData sheetId="5464"/>
      <sheetData sheetId="5465"/>
      <sheetData sheetId="5466"/>
      <sheetData sheetId="5467"/>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ow r="1">
          <cell r="A1" t="str">
            <v>Linksshape LTD</v>
          </cell>
        </row>
      </sheetData>
      <sheetData sheetId="5489">
        <row r="1">
          <cell r="A1" t="str">
            <v>Linksshape LTD</v>
          </cell>
        </row>
      </sheetData>
      <sheetData sheetId="5490">
        <row r="1">
          <cell r="A1" t="str">
            <v>Linksshape LTD</v>
          </cell>
        </row>
      </sheetData>
      <sheetData sheetId="5491">
        <row r="1">
          <cell r="A1" t="str">
            <v>Linksshape LTD</v>
          </cell>
        </row>
      </sheetData>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ow r="1">
          <cell r="A1" t="str">
            <v>DỰ ÁN:  KHU NHÀ Ở DIỆN TÍCH 4,2777 HA PHƯỜNG THẠNH MỸ LỢI, QUẬN 2 (VICTORIA VILLAGE)</v>
          </cell>
        </row>
      </sheetData>
      <sheetData sheetId="5504">
        <row r="1">
          <cell r="A1" t="str">
            <v>DỰ ÁN:  KHU NHÀ Ở DIỆN TÍCH 4,2777 HA PHƯỜNG THẠNH MỸ LỢI, QUẬN 2 (VICTORIA VILLAGE)</v>
          </cell>
        </row>
      </sheetData>
      <sheetData sheetId="5505">
        <row r="1">
          <cell r="A1" t="str">
            <v>DỰ ÁN:  KHU NHÀ Ở DIỆN TÍCH 4,2777 HA PHƯỜNG THẠNH MỸ LỢI, QUẬN 2 (VICTORIA VILLAGE)</v>
          </cell>
        </row>
      </sheetData>
      <sheetData sheetId="5506">
        <row r="1">
          <cell r="A1" t="str">
            <v>DỰ ÁN:  KHU NHÀ Ở DIỆN TÍCH 4,2777 HA PHƯỜNG THẠNH MỸ LỢI, QUẬN 2 (VICTORIA VILLAGE)</v>
          </cell>
        </row>
      </sheetData>
      <sheetData sheetId="5507">
        <row r="1">
          <cell r="A1" t="str">
            <v>DỰ ÁN:  KHU NHÀ Ở DIỆN TÍCH 4,2777 HA PHƯỜNG THẠNH MỸ LỢI, QUẬN 2 (VICTORIA VILLAGE)</v>
          </cell>
        </row>
      </sheetData>
      <sheetData sheetId="5508">
        <row r="1">
          <cell r="A1" t="str">
            <v>Linksshape LTD</v>
          </cell>
        </row>
      </sheetData>
      <sheetData sheetId="5509">
        <row r="1">
          <cell r="A1" t="str">
            <v>Linksshape LTD</v>
          </cell>
        </row>
      </sheetData>
      <sheetData sheetId="5510">
        <row r="1">
          <cell r="A1" t="str">
            <v>Linksshape LTD</v>
          </cell>
        </row>
      </sheetData>
      <sheetData sheetId="5511">
        <row r="1">
          <cell r="A1" t="str">
            <v>GIÁ TRỊ PHỤ LỤC 13 - HĐ 37/2018/HĐ/OIC-SEAREE ký ngày 07/02/2018</v>
          </cell>
        </row>
      </sheetData>
      <sheetData sheetId="5512">
        <row r="1">
          <cell r="A1" t="str">
            <v>GIÁ TRỊ PHỤ LỤC 13 - HĐ 37/2018/HĐ/OIC-SEAREE ký ngày 07/02/2018</v>
          </cell>
        </row>
      </sheetData>
      <sheetData sheetId="5513">
        <row r="1">
          <cell r="A1" t="str">
            <v>GIÁ TRỊ PHỤ LỤC 13 - HĐ 37/2018/HĐ/OIC-SEAREE ký ngày 07/02/2018</v>
          </cell>
        </row>
      </sheetData>
      <sheetData sheetId="5514">
        <row r="1">
          <cell r="A1" t="str">
            <v>GIÁ TRỊ PHỤ LỤC 13 - HĐ 37/2018/HĐ/OIC-SEAREE ký ngày 07/02/2018</v>
          </cell>
        </row>
      </sheetData>
      <sheetData sheetId="5515">
        <row r="1">
          <cell r="A1" t="str">
            <v>GIÁ TRỊ PHỤ LỤC 13 - HĐ 37/2018/HĐ/OIC-SEAREE ký ngày 07/02/2018</v>
          </cell>
        </row>
      </sheetData>
      <sheetData sheetId="5516">
        <row r="1">
          <cell r="A1" t="str">
            <v>GIÁ TRỊ PHỤ LỤC 13 - HĐ 37/2018/HĐ/OIC-SEAREE ký ngày 07/02/2018</v>
          </cell>
        </row>
      </sheetData>
      <sheetData sheetId="5517">
        <row r="1">
          <cell r="A1" t="str">
            <v>GIÁ TRỊ PHỤ LỤC 13 - HĐ 37/2018/HĐ/OIC-SEAREE ký ngày 07/02/2018</v>
          </cell>
        </row>
      </sheetData>
      <sheetData sheetId="5518">
        <row r="1">
          <cell r="A1" t="str">
            <v>GIÁ TRỊ PHỤ LỤC 13 - HĐ 37/2018/HĐ/OIC-SEAREE ký ngày 07/02/2018</v>
          </cell>
        </row>
      </sheetData>
      <sheetData sheetId="5519">
        <row r="1">
          <cell r="A1" t="str">
            <v>GIÁ TRỊ PHỤ LỤC 13 - HĐ 37/2018/HĐ/OIC-SEAREE ký ngày 07/02/2018</v>
          </cell>
        </row>
      </sheetData>
      <sheetData sheetId="5520">
        <row r="1">
          <cell r="A1" t="str">
            <v>GIÁ TRỊ PHỤ LỤC 13 - HĐ 37/2018/HĐ/OIC-SEAREE ký ngày 07/02/2018</v>
          </cell>
        </row>
      </sheetData>
      <sheetData sheetId="5521">
        <row r="1">
          <cell r="A1" t="str">
            <v>GIÁ TRỊ PHỤ LỤC 13 - HĐ 37/2018/HĐ/OIC-SEAREE ký ngày 07/02/2018</v>
          </cell>
        </row>
      </sheetData>
      <sheetData sheetId="5522">
        <row r="1">
          <cell r="A1" t="str">
            <v>GIÁ TRỊ PHỤ LỤC 13 - HĐ 37/2018/HĐ/OIC-SEAREE ký ngày 07/02/2018</v>
          </cell>
        </row>
      </sheetData>
      <sheetData sheetId="5523">
        <row r="1">
          <cell r="A1" t="str">
            <v>GIÁ TRỊ PHỤ LỤC 13 - HĐ 37/2018/HĐ/OIC-SEAREE ký ngày 07/02/2018</v>
          </cell>
        </row>
      </sheetData>
      <sheetData sheetId="5524">
        <row r="1">
          <cell r="A1" t="str">
            <v>GIÁ TRỊ PHỤ LỤC 13 - HĐ 37/2018/HĐ/OIC-SEAREE ký ngày 07/02/2018</v>
          </cell>
        </row>
      </sheetData>
      <sheetData sheetId="5525">
        <row r="1">
          <cell r="A1" t="str">
            <v>GIÁ TRỊ PHỤ LỤC 13 - HĐ 37/2018/HĐ/OIC-SEAREE ký ngày 07/02/2018</v>
          </cell>
        </row>
      </sheetData>
      <sheetData sheetId="5526">
        <row r="1">
          <cell r="A1" t="str">
            <v>GIÁ TRỊ PHỤ LỤC 13 - HĐ 37/2018/HĐ/OIC-SEAREE ký ngày 07/02/2018</v>
          </cell>
        </row>
      </sheetData>
      <sheetData sheetId="5527">
        <row r="1">
          <cell r="A1" t="str">
            <v>GIÁ TRỊ PHỤ LỤC 13 - HĐ 37/2018/HĐ/OIC-SEAREE ký ngày 07/02/2018</v>
          </cell>
        </row>
      </sheetData>
      <sheetData sheetId="5528">
        <row r="1">
          <cell r="A1" t="str">
            <v>GIÁ TRỊ PHỤ LỤC 13 - HĐ 37/2018/HĐ/OIC-SEAREE ký ngày 07/02/2018</v>
          </cell>
        </row>
      </sheetData>
      <sheetData sheetId="5529">
        <row r="1">
          <cell r="A1" t="str">
            <v>GIÁ TRỊ PHỤ LỤC 13 - HĐ 37/2018/HĐ/OIC-SEAREE ký ngày 07/02/2018</v>
          </cell>
        </row>
      </sheetData>
      <sheetData sheetId="5530">
        <row r="1">
          <cell r="A1" t="str">
            <v>GIÁ TRỊ PHỤ LỤC 13 - HĐ 37/2018/HĐ/OIC-SEAREE ký ngày 07/02/2018</v>
          </cell>
        </row>
      </sheetData>
      <sheetData sheetId="5531">
        <row r="1">
          <cell r="A1" t="str">
            <v>GIÁ TRỊ PHỤ LỤC 13 - HĐ 37/2018/HĐ/OIC-SEAREE ký ngày 07/02/2018</v>
          </cell>
        </row>
      </sheetData>
      <sheetData sheetId="5532">
        <row r="1">
          <cell r="A1" t="str">
            <v>GIÁ TRỊ PHỤ LỤC 13 - HĐ 37/2018/HĐ/OIC-SEAREE ký ngày 07/02/2018</v>
          </cell>
        </row>
      </sheetData>
      <sheetData sheetId="5533">
        <row r="1">
          <cell r="A1" t="str">
            <v>GIÁ TRỊ PHỤ LỤC 13 - HĐ 37/2018/HĐ/OIC-SEAREE ký ngày 07/02/2018</v>
          </cell>
        </row>
      </sheetData>
      <sheetData sheetId="5534">
        <row r="1">
          <cell r="A1" t="str">
            <v>GIÁ TRỊ PHỤ LỤC 13 - HĐ 37/2018/HĐ/OIC-SEAREE ký ngày 07/02/2018</v>
          </cell>
        </row>
      </sheetData>
      <sheetData sheetId="5535">
        <row r="1">
          <cell r="A1" t="str">
            <v>GIÁ TRỊ PHỤ LỤC 13 - HĐ 37/2018/HĐ/OIC-SEAREE ký ngày 07/02/2018</v>
          </cell>
        </row>
      </sheetData>
      <sheetData sheetId="5536">
        <row r="1">
          <cell r="A1" t="str">
            <v>GIÁ TRỊ PHỤ LỤC 13 - HĐ 37/2018/HĐ/OIC-SEAREE ký ngày 07/02/2018</v>
          </cell>
        </row>
      </sheetData>
      <sheetData sheetId="5537">
        <row r="1">
          <cell r="A1" t="str">
            <v>GIÁ TRỊ PHỤ LỤC 13 - HĐ 37/2018/HĐ/OIC-SEAREE ký ngày 07/02/2018</v>
          </cell>
        </row>
      </sheetData>
      <sheetData sheetId="5538">
        <row r="1">
          <cell r="A1" t="str">
            <v>GIÁ TRỊ PHỤ LỤC 13 - HĐ 37/2018/HĐ/OIC-SEAREE ký ngày 07/02/2018</v>
          </cell>
        </row>
      </sheetData>
      <sheetData sheetId="5539">
        <row r="1">
          <cell r="A1" t="str">
            <v>GIÁ TRỊ PHỤ LỤC 13 - HĐ 37/2018/HĐ/OIC-SEAREE ký ngày 07/02/2018</v>
          </cell>
        </row>
      </sheetData>
      <sheetData sheetId="5540">
        <row r="1">
          <cell r="A1" t="str">
            <v>GIÁ TRỊ PHỤ LỤC 13 - HĐ 37/2018/HĐ/OIC-SEAREE ký ngày 07/02/2018</v>
          </cell>
        </row>
      </sheetData>
      <sheetData sheetId="5541">
        <row r="1">
          <cell r="A1" t="str">
            <v>GIÁ TRỊ PHỤ LỤC 13 - HĐ 37/2018/HĐ/OIC-SEAREE ký ngày 07/02/2018</v>
          </cell>
        </row>
      </sheetData>
      <sheetData sheetId="5542">
        <row r="1">
          <cell r="A1" t="str">
            <v>DỰ ÁN:  KHU NHÀ Ở DIỆN TÍCH 4,2777 HA PHƯỜNG THẠNH MỸ LỢI, QUẬN 2 (VICTORIA VILLAGE)</v>
          </cell>
        </row>
      </sheetData>
      <sheetData sheetId="5543">
        <row r="1">
          <cell r="A1" t="str">
            <v>GIÁ TRỊ PHỤ LỤC 13 - HĐ 37/2018/HĐ/OIC-SEAREE ký ngày 07/02/2018</v>
          </cell>
        </row>
      </sheetData>
      <sheetData sheetId="5544">
        <row r="1">
          <cell r="A1" t="str">
            <v>GIÁ TRỊ PHỤ LỤC 13 - HĐ 37/2018/HĐ/OIC-SEAREE ký ngày 07/02/2018</v>
          </cell>
        </row>
      </sheetData>
      <sheetData sheetId="5545">
        <row r="1">
          <cell r="A1" t="str">
            <v>GIÁ TRỊ PHỤ LỤC 13 - HĐ 37/2018/HĐ/OIC-SEAREE ký ngày 07/02/2018</v>
          </cell>
        </row>
      </sheetData>
      <sheetData sheetId="5546">
        <row r="1">
          <cell r="A1" t="str">
            <v>GIÁ TRỊ PHỤ LỤC 13 - HĐ 37/2018/HĐ/OIC-SEAREE ký ngày 07/02/2018</v>
          </cell>
        </row>
      </sheetData>
      <sheetData sheetId="5547">
        <row r="1">
          <cell r="A1" t="str">
            <v>GIÁ TRỊ PHỤ LỤC 13 - HĐ 37/2018/HĐ/OIC-SEAREE ký ngày 07/02/2018</v>
          </cell>
        </row>
      </sheetData>
      <sheetData sheetId="5548">
        <row r="1">
          <cell r="A1" t="str">
            <v>GIÁ TRỊ PHỤ LỤC 13 - HĐ 37/2018/HĐ/OIC-SEAREE ký ngày 07/02/2018</v>
          </cell>
        </row>
      </sheetData>
      <sheetData sheetId="5549">
        <row r="1">
          <cell r="A1" t="str">
            <v>GIÁ TRỊ PHỤ LỤC 13 - HĐ 37/2018/HĐ/OIC-SEAREE ký ngày 07/02/2018</v>
          </cell>
        </row>
      </sheetData>
      <sheetData sheetId="5550">
        <row r="1">
          <cell r="A1" t="str">
            <v>GIÁ TRỊ PHỤ LỤC 13 - HĐ 37/2018/HĐ/OIC-SEAREE ký ngày 07/02/2018</v>
          </cell>
        </row>
      </sheetData>
      <sheetData sheetId="5551">
        <row r="1">
          <cell r="A1" t="str">
            <v>GIÁ TRỊ PHỤ LỤC 13 - HĐ 37/2018/HĐ/OIC-SEAREE ký ngày 07/02/2018</v>
          </cell>
        </row>
      </sheetData>
      <sheetData sheetId="5552">
        <row r="1">
          <cell r="A1" t="str">
            <v>GIÁ TRỊ PHỤ LỤC 13 - HĐ 37/2018/HĐ/OIC-SEAREE ký ngày 07/02/2018</v>
          </cell>
        </row>
      </sheetData>
      <sheetData sheetId="5553">
        <row r="1">
          <cell r="A1" t="str">
            <v>GIÁ TRỊ PHỤ LỤC 13 - HĐ 37/2018/HĐ/OIC-SEAREE ký ngày 07/02/2018</v>
          </cell>
        </row>
      </sheetData>
      <sheetData sheetId="5554">
        <row r="1">
          <cell r="A1" t="str">
            <v>Linksshape LTD</v>
          </cell>
        </row>
      </sheetData>
      <sheetData sheetId="5555">
        <row r="1">
          <cell r="A1" t="str">
            <v>GIÁ TRỊ PHỤ LỤC 13 - HĐ 37/2018/HĐ/OIC-SEAREE ký ngày 07/02/2018</v>
          </cell>
        </row>
      </sheetData>
      <sheetData sheetId="5556">
        <row r="1">
          <cell r="A1" t="str">
            <v>GIÁ TRỊ PHỤ LỤC 13 - HĐ 37/2018/HĐ/OIC-SEAREE ký ngày 07/02/2018</v>
          </cell>
        </row>
      </sheetData>
      <sheetData sheetId="5557">
        <row r="1">
          <cell r="A1" t="str">
            <v>GIÁ TRỊ PHỤ LỤC 13 - HĐ 37/2018/HĐ/OIC-SEAREE ký ngày 07/02/2018</v>
          </cell>
        </row>
      </sheetData>
      <sheetData sheetId="5558">
        <row r="1">
          <cell r="A1" t="str">
            <v>GIÁ TRỊ PHỤ LỤC 13 - HĐ 37/2018/HĐ/OIC-SEAREE ký ngày 07/02/2018</v>
          </cell>
        </row>
      </sheetData>
      <sheetData sheetId="5559">
        <row r="1">
          <cell r="A1" t="str">
            <v>GIÁ TRỊ PHỤ LỤC 13 - HĐ 37/2018/HĐ/OIC-SEAREE ký ngày 07/02/2018</v>
          </cell>
        </row>
      </sheetData>
      <sheetData sheetId="5560">
        <row r="1">
          <cell r="A1" t="str">
            <v>GIÁ TRỊ PHỤ LỤC 13 - HĐ 37/2018/HĐ/OIC-SEAREE ký ngày 07/02/2018</v>
          </cell>
        </row>
      </sheetData>
      <sheetData sheetId="5561">
        <row r="1">
          <cell r="A1" t="str">
            <v>GIÁ TRỊ PHỤ LỤC 13 - HĐ 37/2018/HĐ/OIC-SEAREE ký ngày 07/02/2018</v>
          </cell>
        </row>
      </sheetData>
      <sheetData sheetId="5562">
        <row r="1">
          <cell r="A1" t="str">
            <v>GIÁ TRỊ PHỤ LỤC 13 - HĐ 37/2018/HĐ/OIC-SEAREE ký ngày 07/02/2018</v>
          </cell>
        </row>
      </sheetData>
      <sheetData sheetId="5563">
        <row r="1">
          <cell r="A1" t="str">
            <v>GIÁ TRỊ PHỤ LỤC 13 - HĐ 37/2018/HĐ/OIC-SEAREE ký ngày 07/02/2018</v>
          </cell>
        </row>
      </sheetData>
      <sheetData sheetId="5564">
        <row r="1">
          <cell r="A1" t="str">
            <v>GIÁ TRỊ PHỤ LỤC 13 - HĐ 37/2018/HĐ/OIC-SEAREE ký ngày 07/02/2018</v>
          </cell>
        </row>
      </sheetData>
      <sheetData sheetId="5565">
        <row r="1">
          <cell r="A1" t="str">
            <v>GIÁ TRỊ PHỤ LỤC 13 - HĐ 37/2018/HĐ/OIC-SEAREE ký ngày 07/02/2018</v>
          </cell>
        </row>
      </sheetData>
      <sheetData sheetId="5566">
        <row r="1">
          <cell r="A1" t="str">
            <v>GIÁ TRỊ PHỤ LỤC 13 - HĐ 37/2018/HĐ/OIC-SEAREE ký ngày 07/02/2018</v>
          </cell>
        </row>
      </sheetData>
      <sheetData sheetId="5567">
        <row r="1">
          <cell r="A1" t="str">
            <v>GIÁ TRỊ PHỤ LỤC 13 - HĐ 37/2018/HĐ/OIC-SEAREE ký ngày 07/02/2018</v>
          </cell>
        </row>
      </sheetData>
      <sheetData sheetId="5568">
        <row r="1">
          <cell r="A1" t="str">
            <v>GIÁ TRỊ PHỤ LỤC 13 - HĐ 37/2018/HĐ/OIC-SEAREE ký ngày 07/02/2018</v>
          </cell>
        </row>
      </sheetData>
      <sheetData sheetId="5569">
        <row r="1">
          <cell r="A1" t="str">
            <v>GIÁ TRỊ PHỤ LỤC 13 - HĐ 37/2018/HĐ/OIC-SEAREE ký ngày 07/02/2018</v>
          </cell>
        </row>
      </sheetData>
      <sheetData sheetId="5570">
        <row r="1">
          <cell r="A1" t="str">
            <v>GIÁ TRỊ PHỤ LỤC 13 - HĐ 37/2018/HĐ/OIC-SEAREE ký ngày 07/02/2018</v>
          </cell>
        </row>
      </sheetData>
      <sheetData sheetId="5571">
        <row r="1">
          <cell r="A1" t="str">
            <v>GIÁ TRỊ PHỤ LỤC 13 - HĐ 37/2018/HĐ/OIC-SEAREE ký ngày 07/02/2018</v>
          </cell>
        </row>
      </sheetData>
      <sheetData sheetId="5572">
        <row r="1">
          <cell r="A1" t="str">
            <v>GIÁ TRỊ PHỤ LỤC 13 - HĐ 37/2018/HĐ/OIC-SEAREE ký ngày 07/02/2018</v>
          </cell>
        </row>
      </sheetData>
      <sheetData sheetId="5573">
        <row r="1">
          <cell r="A1" t="str">
            <v>GIÁ TRỊ PHỤ LỤC 13 - HĐ 37/2018/HĐ/OIC-SEAREE ký ngày 07/02/2018</v>
          </cell>
        </row>
      </sheetData>
      <sheetData sheetId="5574">
        <row r="1">
          <cell r="A1" t="str">
            <v>GIÁ TRỊ PHỤ LỤC 13 - HĐ 37/2018/HĐ/OIC-SEAREE ký ngày 07/02/2018</v>
          </cell>
        </row>
      </sheetData>
      <sheetData sheetId="5575">
        <row r="1">
          <cell r="A1" t="str">
            <v>GIÁ TRỊ PHỤ LỤC 13 - HĐ 37/2018/HĐ/OIC-SEAREE ký ngày 07/02/2018</v>
          </cell>
        </row>
      </sheetData>
      <sheetData sheetId="5576">
        <row r="1">
          <cell r="A1" t="str">
            <v>GIÁ TRỊ PHỤ LỤC 13 - HĐ 37/2018/HĐ/OIC-SEAREE ký ngày 07/02/2018</v>
          </cell>
        </row>
      </sheetData>
      <sheetData sheetId="5577">
        <row r="1">
          <cell r="A1" t="str">
            <v>GIÁ TRỊ PHỤ LỤC 13 - HĐ 37/2018/HĐ/OIC-SEAREE ký ngày 07/02/2018</v>
          </cell>
        </row>
      </sheetData>
      <sheetData sheetId="5578">
        <row r="1">
          <cell r="A1" t="str">
            <v>GIÁ TRỊ PHỤ LỤC 13 - HĐ 37/2018/HĐ/OIC-SEAREE ký ngày 07/02/2018</v>
          </cell>
        </row>
      </sheetData>
      <sheetData sheetId="5579">
        <row r="1">
          <cell r="A1" t="str">
            <v>GIÁ TRỊ PHỤ LỤC 13 - HĐ 37/2018/HĐ/OIC-SEAREE ký ngày 07/02/2018</v>
          </cell>
        </row>
      </sheetData>
      <sheetData sheetId="5580">
        <row r="1">
          <cell r="A1" t="str">
            <v>GIÁ TRỊ PHỤ LỤC 13 - HĐ 37/2018/HĐ/OIC-SEAREE ký ngày 07/02/2018</v>
          </cell>
        </row>
      </sheetData>
      <sheetData sheetId="5581">
        <row r="1">
          <cell r="A1" t="str">
            <v>GIÁ TRỊ PHỤ LỤC 13 - HĐ 37/2018/HĐ/OIC-SEAREE ký ngày 07/02/2018</v>
          </cell>
        </row>
      </sheetData>
      <sheetData sheetId="5582">
        <row r="1">
          <cell r="A1" t="str">
            <v>GIÁ TRỊ PHỤ LỤC 13 - HĐ 37/2018/HĐ/OIC-SEAREE ký ngày 07/02/2018</v>
          </cell>
        </row>
      </sheetData>
      <sheetData sheetId="5583">
        <row r="1">
          <cell r="A1" t="str">
            <v>GIÁ TRỊ PHỤ LỤC 13 - HĐ 37/2018/HĐ/OIC-SEAREE ký ngày 07/02/2018</v>
          </cell>
        </row>
      </sheetData>
      <sheetData sheetId="5584">
        <row r="1">
          <cell r="A1" t="str">
            <v>GIÁ TRỊ PHỤ LỤC 13 - HĐ 37/2018/HĐ/OIC-SEAREE ký ngày 07/02/2018</v>
          </cell>
        </row>
      </sheetData>
      <sheetData sheetId="5585">
        <row r="1">
          <cell r="A1" t="str">
            <v>GIÁ TRỊ PHỤ LỤC 13 - HĐ 37/2018/HĐ/OIC-SEAREE ký ngày 07/02/2018</v>
          </cell>
        </row>
      </sheetData>
      <sheetData sheetId="5586">
        <row r="1">
          <cell r="A1" t="str">
            <v>GIÁ TRỊ PHỤ LỤC 13 - HĐ 37/2018/HĐ/OIC-SEAREE ký ngày 07/02/2018</v>
          </cell>
        </row>
      </sheetData>
      <sheetData sheetId="5587">
        <row r="1">
          <cell r="A1" t="str">
            <v>GIÁ TRỊ PHỤ LỤC 13 - HĐ 37/2018/HĐ/OIC-SEAREE ký ngày 07/02/2018</v>
          </cell>
        </row>
      </sheetData>
      <sheetData sheetId="5588">
        <row r="1">
          <cell r="A1" t="str">
            <v>GIÁ TRỊ PHỤ LỤC 13 - HĐ 37/2018/HĐ/OIC-SEAREE ký ngày 07/02/2018</v>
          </cell>
        </row>
      </sheetData>
      <sheetData sheetId="5589">
        <row r="1">
          <cell r="A1" t="str">
            <v>GIÁ TRỊ PHỤ LỤC 13 - HĐ 37/2018/HĐ/OIC-SEAREE ký ngày 07/02/2018</v>
          </cell>
        </row>
      </sheetData>
      <sheetData sheetId="5590">
        <row r="1">
          <cell r="A1" t="str">
            <v>GIÁ TRỊ PHỤ LỤC 13 - HĐ 37/2018/HĐ/OIC-SEAREE ký ngày 07/02/2018</v>
          </cell>
        </row>
      </sheetData>
      <sheetData sheetId="5591">
        <row r="1">
          <cell r="A1" t="str">
            <v>GIÁ TRỊ PHỤ LỤC 13 - HĐ 37/2018/HĐ/OIC-SEAREE ký ngày 07/02/2018</v>
          </cell>
        </row>
      </sheetData>
      <sheetData sheetId="5592">
        <row r="1">
          <cell r="A1" t="str">
            <v>GIÁ TRỊ PHỤ LỤC 13 - HĐ 37/2018/HĐ/OIC-SEAREE ký ngày 07/02/2018</v>
          </cell>
        </row>
      </sheetData>
      <sheetData sheetId="5593">
        <row r="1">
          <cell r="A1" t="str">
            <v>GIÁ TRỊ PHỤ LỤC 13 - HĐ 37/2018/HĐ/OIC-SEAREE ký ngày 07/02/2018</v>
          </cell>
        </row>
      </sheetData>
      <sheetData sheetId="5594">
        <row r="1">
          <cell r="A1" t="str">
            <v>GIÁ TRỊ PHỤ LỤC 13 - HĐ 37/2018/HĐ/OIC-SEAREE ký ngày 07/02/2018</v>
          </cell>
        </row>
      </sheetData>
      <sheetData sheetId="5595">
        <row r="1">
          <cell r="A1" t="str">
            <v>GIÁ TRỊ PHỤ LỤC 13 - HĐ 37/2018/HĐ/OIC-SEAREE ký ngày 07/02/2018</v>
          </cell>
        </row>
      </sheetData>
      <sheetData sheetId="5596">
        <row r="1">
          <cell r="A1" t="str">
            <v>GIÁ TRỊ PHỤ LỤC 13 - HĐ 37/2018/HĐ/OIC-SEAREE ký ngày 07/02/2018</v>
          </cell>
        </row>
      </sheetData>
      <sheetData sheetId="5597">
        <row r="1">
          <cell r="A1" t="str">
            <v>GIÁ TRỊ PHỤ LỤC 13 - HĐ 37/2018/HĐ/OIC-SEAREE ký ngày 07/02/2018</v>
          </cell>
        </row>
      </sheetData>
      <sheetData sheetId="5598">
        <row r="1">
          <cell r="A1" t="str">
            <v>GIÁ TRỊ PHỤ LỤC 13 - HĐ 37/2018/HĐ/OIC-SEAREE ký ngày 07/02/2018</v>
          </cell>
        </row>
      </sheetData>
      <sheetData sheetId="5599">
        <row r="1">
          <cell r="A1" t="str">
            <v>GIÁ TRỊ PHỤ LỤC 13 - HĐ 37/2018/HĐ/OIC-SEAREE ký ngày 07/02/2018</v>
          </cell>
        </row>
      </sheetData>
      <sheetData sheetId="5600">
        <row r="1">
          <cell r="A1" t="str">
            <v>GIÁ TRỊ PHỤ LỤC 13 - HĐ 37/2018/HĐ/OIC-SEAREE ký ngày 07/02/2018</v>
          </cell>
        </row>
      </sheetData>
      <sheetData sheetId="5601">
        <row r="1">
          <cell r="A1" t="str">
            <v>GIÁ TRỊ PHỤ LỤC 13 - HĐ 37/2018/HĐ/OIC-SEAREE ký ngày 07/02/2018</v>
          </cell>
        </row>
      </sheetData>
      <sheetData sheetId="5602">
        <row r="1">
          <cell r="A1" t="str">
            <v>GIÁ TRỊ PHỤ LỤC 13 - HĐ 37/2018/HĐ/OIC-SEAREE ký ngày 07/02/2018</v>
          </cell>
        </row>
      </sheetData>
      <sheetData sheetId="5603">
        <row r="1">
          <cell r="A1" t="str">
            <v>GIÁ TRỊ PHỤ LỤC 13 - HĐ 37/2018/HĐ/OIC-SEAREE ký ngày 07/02/2018</v>
          </cell>
        </row>
      </sheetData>
      <sheetData sheetId="5604">
        <row r="1">
          <cell r="A1" t="str">
            <v>GIÁ TRỊ PHỤ LỤC 13 - HĐ 37/2018/HĐ/OIC-SEAREE ký ngày 07/02/2018</v>
          </cell>
        </row>
      </sheetData>
      <sheetData sheetId="5605">
        <row r="1">
          <cell r="A1" t="str">
            <v>GIÁ TRỊ PHỤ LỤC 13 - HĐ 37/2018/HĐ/OIC-SEAREE ký ngày 07/02/2018</v>
          </cell>
        </row>
      </sheetData>
      <sheetData sheetId="5606">
        <row r="1">
          <cell r="A1" t="str">
            <v>GIÁ TRỊ PHỤ LỤC 13 - HĐ 37/2018/HĐ/OIC-SEAREE ký ngày 07/02/2018</v>
          </cell>
        </row>
      </sheetData>
      <sheetData sheetId="5607">
        <row r="1">
          <cell r="A1" t="str">
            <v>GIÁ TRỊ PHỤ LỤC 13 - HĐ 37/2018/HĐ/OIC-SEAREE ký ngày 07/02/2018</v>
          </cell>
        </row>
      </sheetData>
      <sheetData sheetId="5608">
        <row r="1">
          <cell r="A1" t="str">
            <v>GIÁ TRỊ PHỤ LỤC 13 - HĐ 37/2018/HĐ/OIC-SEAREE ký ngày 07/02/2018</v>
          </cell>
        </row>
      </sheetData>
      <sheetData sheetId="5609">
        <row r="1">
          <cell r="A1" t="str">
            <v>GIÁ TRỊ PHỤ LỤC 13 - HĐ 37/2018/HĐ/OIC-SEAREE ký ngày 07/02/2018</v>
          </cell>
        </row>
      </sheetData>
      <sheetData sheetId="5610">
        <row r="1">
          <cell r="A1" t="str">
            <v>GIÁ TRỊ PHỤ LỤC 13 - HĐ 37/2018/HĐ/OIC-SEAREE ký ngày 07/02/2018</v>
          </cell>
        </row>
      </sheetData>
      <sheetData sheetId="5611">
        <row r="1">
          <cell r="A1" t="str">
            <v>GIÁ TRỊ PHỤ LỤC 13 - HĐ 37/2018/HĐ/OIC-SEAREE ký ngày 07/02/2018</v>
          </cell>
        </row>
      </sheetData>
      <sheetData sheetId="5612">
        <row r="1">
          <cell r="A1" t="str">
            <v>GIÁ TRỊ PHỤ LỤC 13 - HĐ 37/2018/HĐ/OIC-SEAREE ký ngày 07/02/2018</v>
          </cell>
        </row>
      </sheetData>
      <sheetData sheetId="5613">
        <row r="1">
          <cell r="A1" t="str">
            <v>GIÁ TRỊ PHỤ LỤC 13 - HĐ 37/2018/HĐ/OIC-SEAREE ký ngày 07/02/2018</v>
          </cell>
        </row>
      </sheetData>
      <sheetData sheetId="5614">
        <row r="1">
          <cell r="A1" t="str">
            <v>GIÁ TRỊ PHỤ LỤC 13 - HĐ 37/2018/HĐ/OIC-SEAREE ký ngày 07/02/2018</v>
          </cell>
        </row>
      </sheetData>
      <sheetData sheetId="5615">
        <row r="1">
          <cell r="A1" t="str">
            <v>GIÁ TRỊ PHỤ LỤC 13 - HĐ 37/2018/HĐ/OIC-SEAREE ký ngày 07/02/2018</v>
          </cell>
        </row>
      </sheetData>
      <sheetData sheetId="5616">
        <row r="1">
          <cell r="A1" t="str">
            <v>GIÁ TRỊ PHỤ LỤC 13 - HĐ 37/2018/HĐ/OIC-SEAREE ký ngày 07/02/2018</v>
          </cell>
        </row>
      </sheetData>
      <sheetData sheetId="5617">
        <row r="1">
          <cell r="A1" t="str">
            <v>GIÁ TRỊ PHỤ LỤC 13 - HĐ 37/2018/HĐ/OIC-SEAREE ký ngày 07/02/2018</v>
          </cell>
        </row>
      </sheetData>
      <sheetData sheetId="5618">
        <row r="1">
          <cell r="A1" t="str">
            <v>GIÁ TRỊ PHỤ LỤC 13 - HĐ 37/2018/HĐ/OIC-SEAREE ký ngày 07/02/2018</v>
          </cell>
        </row>
      </sheetData>
      <sheetData sheetId="5619">
        <row r="1">
          <cell r="A1" t="str">
            <v>GIÁ TRỊ PHỤ LỤC 13 - HĐ 37/2018/HĐ/OIC-SEAREE ký ngày 07/02/2018</v>
          </cell>
        </row>
      </sheetData>
      <sheetData sheetId="5620">
        <row r="1">
          <cell r="A1" t="str">
            <v>GIÁ TRỊ PHỤ LỤC 13 - HĐ 37/2018/HĐ/OIC-SEAREE ký ngày 07/02/2018</v>
          </cell>
        </row>
      </sheetData>
      <sheetData sheetId="5621">
        <row r="1">
          <cell r="A1" t="str">
            <v>GIÁ TRỊ PHỤ LỤC 13 - HĐ 37/2018/HĐ/OIC-SEAREE ký ngày 07/02/2018</v>
          </cell>
        </row>
      </sheetData>
      <sheetData sheetId="5622">
        <row r="1">
          <cell r="A1" t="str">
            <v>GIÁ TRỊ PHỤ LỤC 13 - HĐ 37/2018/HĐ/OIC-SEAREE ký ngày 07/02/2018</v>
          </cell>
        </row>
      </sheetData>
      <sheetData sheetId="5623">
        <row r="1">
          <cell r="A1" t="str">
            <v>GIÁ TRỊ PHỤ LỤC 13 - HĐ 37/2018/HĐ/OIC-SEAREE ký ngày 07/02/2018</v>
          </cell>
        </row>
      </sheetData>
      <sheetData sheetId="5624">
        <row r="1">
          <cell r="A1" t="str">
            <v>GIÁ TRỊ PHỤ LỤC 13 - HĐ 37/2018/HĐ/OIC-SEAREE ký ngày 07/02/2018</v>
          </cell>
        </row>
      </sheetData>
      <sheetData sheetId="5625">
        <row r="1">
          <cell r="A1" t="str">
            <v>GIÁ TRỊ PHỤ LỤC 13 - HĐ 37/2018/HĐ/OIC-SEAREE ký ngày 07/02/2018</v>
          </cell>
        </row>
      </sheetData>
      <sheetData sheetId="5626">
        <row r="1">
          <cell r="A1" t="str">
            <v>GIÁ TRỊ PHỤ LỤC 13 - HĐ 37/2018/HĐ/OIC-SEAREE ký ngày 07/02/2018</v>
          </cell>
        </row>
      </sheetData>
      <sheetData sheetId="5627">
        <row r="1">
          <cell r="A1" t="str">
            <v>GIÁ TRỊ PHỤ LỤC 13 - HĐ 37/2018/HĐ/OIC-SEAREE ký ngày 07/02/2018</v>
          </cell>
        </row>
      </sheetData>
      <sheetData sheetId="5628">
        <row r="1">
          <cell r="A1" t="str">
            <v>GIÁ TRỊ PHỤ LỤC 13 - HĐ 37/2018/HĐ/OIC-SEAREE ký ngày 07/02/2018</v>
          </cell>
        </row>
      </sheetData>
      <sheetData sheetId="5629">
        <row r="1">
          <cell r="A1" t="str">
            <v>GIÁ TRỊ PHỤ LỤC 13 - HĐ 37/2018/HĐ/OIC-SEAREE ký ngày 07/02/2018</v>
          </cell>
        </row>
      </sheetData>
      <sheetData sheetId="5630">
        <row r="1">
          <cell r="A1" t="str">
            <v>GIÁ TRỊ PHỤ LỤC 13 - HĐ 37/2018/HĐ/OIC-SEAREE ký ngày 07/02/2018</v>
          </cell>
        </row>
      </sheetData>
      <sheetData sheetId="5631">
        <row r="1">
          <cell r="A1" t="str">
            <v>GIÁ TRỊ PHỤ LỤC 13 - HĐ 37/2018/HĐ/OIC-SEAREE ký ngày 07/02/2018</v>
          </cell>
        </row>
      </sheetData>
      <sheetData sheetId="5632">
        <row r="1">
          <cell r="A1" t="str">
            <v>GIÁ TRỊ PHỤ LỤC 13 - HĐ 37/2018/HĐ/OIC-SEAREE ký ngày 07/02/2018</v>
          </cell>
        </row>
      </sheetData>
      <sheetData sheetId="5633">
        <row r="1">
          <cell r="A1" t="str">
            <v>GIÁ TRỊ PHỤ LỤC 13 - HĐ 37/2018/HĐ/OIC-SEAREE ký ngày 07/02/2018</v>
          </cell>
        </row>
      </sheetData>
      <sheetData sheetId="5634">
        <row r="1">
          <cell r="A1" t="str">
            <v>GIÁ TRỊ PHỤ LỤC 13 - HĐ 37/2018/HĐ/OIC-SEAREE ký ngày 07/02/2018</v>
          </cell>
        </row>
      </sheetData>
      <sheetData sheetId="5635">
        <row r="1">
          <cell r="A1" t="str">
            <v>GIÁ TRỊ PHỤ LỤC 13 - HĐ 37/2018/HĐ/OIC-SEAREE ký ngày 07/02/2018</v>
          </cell>
        </row>
      </sheetData>
      <sheetData sheetId="5636">
        <row r="1">
          <cell r="A1" t="str">
            <v>GIÁ TRỊ PHỤ LỤC 13 - HĐ 37/2018/HĐ/OIC-SEAREE ký ngày 07/02/2018</v>
          </cell>
        </row>
      </sheetData>
      <sheetData sheetId="5637">
        <row r="1">
          <cell r="A1" t="str">
            <v>GIÁ TRỊ PHỤ LỤC 13 - HĐ 37/2018/HĐ/OIC-SEAREE ký ngày 07/02/2018</v>
          </cell>
        </row>
      </sheetData>
      <sheetData sheetId="5638">
        <row r="1">
          <cell r="A1" t="str">
            <v>GIÁ TRỊ PHỤ LỤC 13 - HĐ 37/2018/HĐ/OIC-SEAREE ký ngày 07/02/2018</v>
          </cell>
        </row>
      </sheetData>
      <sheetData sheetId="5639">
        <row r="1">
          <cell r="A1" t="str">
            <v>GIÁ TRỊ PHỤ LỤC 13 - HĐ 37/2018/HĐ/OIC-SEAREE ký ngày 07/02/2018</v>
          </cell>
        </row>
      </sheetData>
      <sheetData sheetId="5640">
        <row r="1">
          <cell r="A1" t="str">
            <v>GIÁ TRỊ PHỤ LỤC 13 - HĐ 37/2018/HĐ/OIC-SEAREE ký ngày 07/02/2018</v>
          </cell>
        </row>
      </sheetData>
      <sheetData sheetId="5641">
        <row r="1">
          <cell r="A1" t="str">
            <v>GIÁ TRỊ PHỤ LỤC 13 - HĐ 37/2018/HĐ/OIC-SEAREE ký ngày 07/02/2018</v>
          </cell>
        </row>
      </sheetData>
      <sheetData sheetId="5642">
        <row r="1">
          <cell r="A1" t="str">
            <v>GIÁ TRỊ PHỤ LỤC 13 - HĐ 37/2018/HĐ/OIC-SEAREE ký ngày 07/02/2018</v>
          </cell>
        </row>
      </sheetData>
      <sheetData sheetId="5643">
        <row r="1">
          <cell r="A1" t="str">
            <v>GIÁ TRỊ PHỤ LỤC 13 - HĐ 37/2018/HĐ/OIC-SEAREE ký ngày 07/02/2018</v>
          </cell>
        </row>
      </sheetData>
      <sheetData sheetId="5644">
        <row r="1">
          <cell r="A1" t="str">
            <v>GIÁ TRỊ PHỤ LỤC 13 - HĐ 37/2018/HĐ/OIC-SEAREE ký ngày 07/02/2018</v>
          </cell>
        </row>
      </sheetData>
      <sheetData sheetId="5645">
        <row r="1">
          <cell r="A1" t="str">
            <v>GIÁ TRỊ PHỤ LỤC 13 - HĐ 37/2018/HĐ/OIC-SEAREE ký ngày 07/02/2018</v>
          </cell>
        </row>
      </sheetData>
      <sheetData sheetId="5646">
        <row r="1">
          <cell r="A1" t="str">
            <v>GIÁ TRỊ PHỤ LỤC 13 - HĐ 37/2018/HĐ/OIC-SEAREE ký ngày 07/02/2018</v>
          </cell>
        </row>
      </sheetData>
      <sheetData sheetId="5647">
        <row r="1">
          <cell r="A1" t="str">
            <v>GIÁ TRỊ PHỤ LỤC 13 - HĐ 37/2018/HĐ/OIC-SEAREE ký ngày 07/02/2018</v>
          </cell>
        </row>
      </sheetData>
      <sheetData sheetId="5648">
        <row r="1">
          <cell r="A1" t="str">
            <v>GIÁ TRỊ PHỤ LỤC 13 - HĐ 37/2018/HĐ/OIC-SEAREE ký ngày 07/02/2018</v>
          </cell>
        </row>
      </sheetData>
      <sheetData sheetId="5649">
        <row r="1">
          <cell r="A1" t="str">
            <v>GIÁ TRỊ PHỤ LỤC 13 - HĐ 37/2018/HĐ/OIC-SEAREE ký ngày 07/02/2018</v>
          </cell>
        </row>
      </sheetData>
      <sheetData sheetId="5650">
        <row r="1">
          <cell r="A1" t="str">
            <v>GIÁ TRỊ PHỤ LỤC 13 - HĐ 37/2018/HĐ/OIC-SEAREE ký ngày 07/02/2018</v>
          </cell>
        </row>
      </sheetData>
      <sheetData sheetId="5651">
        <row r="1">
          <cell r="A1" t="str">
            <v>GIÁ TRỊ PHỤ LỤC 13 - HĐ 37/2018/HĐ/OIC-SEAREE ký ngày 07/02/2018</v>
          </cell>
        </row>
      </sheetData>
      <sheetData sheetId="5652">
        <row r="1">
          <cell r="A1" t="str">
            <v>GIÁ TRỊ PHỤ LỤC 13 - HĐ 37/2018/HĐ/OIC-SEAREE ký ngày 07/02/2018</v>
          </cell>
        </row>
      </sheetData>
      <sheetData sheetId="5653">
        <row r="1">
          <cell r="A1" t="str">
            <v>GIÁ TRỊ PHỤ LỤC 13 - HĐ 37/2018/HĐ/OIC-SEAREE ký ngày 07/02/2018</v>
          </cell>
        </row>
      </sheetData>
      <sheetData sheetId="5654">
        <row r="1">
          <cell r="A1" t="str">
            <v>GIÁ TRỊ PHỤ LỤC 13 - HĐ 37/2018/HĐ/OIC-SEAREE ký ngày 07/02/2018</v>
          </cell>
        </row>
      </sheetData>
      <sheetData sheetId="5655">
        <row r="1">
          <cell r="A1" t="str">
            <v>GIÁ TRỊ PHỤ LỤC 13 - HĐ 37/2018/HĐ/OIC-SEAREE ký ngày 07/02/2018</v>
          </cell>
        </row>
      </sheetData>
      <sheetData sheetId="5656">
        <row r="1">
          <cell r="A1" t="str">
            <v>GIÁ TRỊ PHỤ LỤC 13 - HĐ 37/2018/HĐ/OIC-SEAREE ký ngày 07/02/2018</v>
          </cell>
        </row>
      </sheetData>
      <sheetData sheetId="5657">
        <row r="1">
          <cell r="A1" t="str">
            <v>GIÁ TRỊ PHỤ LỤC 13 - HĐ 37/2018/HĐ/OIC-SEAREE ký ngày 07/02/2018</v>
          </cell>
        </row>
      </sheetData>
      <sheetData sheetId="5658">
        <row r="1">
          <cell r="A1" t="str">
            <v>GIÁ TRỊ PHỤ LỤC 13 - HĐ 37/2018/HĐ/OIC-SEAREE ký ngày 07/02/2018</v>
          </cell>
        </row>
      </sheetData>
      <sheetData sheetId="5659">
        <row r="1">
          <cell r="A1" t="str">
            <v>GIÁ TRỊ PHỤ LỤC 13 - HĐ 37/2018/HĐ/OIC-SEAREE ký ngày 07/02/2018</v>
          </cell>
        </row>
      </sheetData>
      <sheetData sheetId="5660">
        <row r="1">
          <cell r="A1" t="str">
            <v>GIÁ TRỊ PHỤ LỤC 13 - HĐ 37/2018/HĐ/OIC-SEAREE ký ngày 07/02/2018</v>
          </cell>
        </row>
      </sheetData>
      <sheetData sheetId="5661">
        <row r="1">
          <cell r="A1" t="str">
            <v>GIÁ TRỊ PHỤ LỤC 13 - HĐ 37/2018/HĐ/OIC-SEAREE ký ngày 07/02/2018</v>
          </cell>
        </row>
      </sheetData>
      <sheetData sheetId="5662">
        <row r="1">
          <cell r="A1" t="str">
            <v>Linksshape LTD</v>
          </cell>
        </row>
      </sheetData>
      <sheetData sheetId="5663">
        <row r="1">
          <cell r="A1" t="str">
            <v>Linksshape LTD</v>
          </cell>
        </row>
      </sheetData>
      <sheetData sheetId="5664">
        <row r="1">
          <cell r="A1" t="str">
            <v>GIÁ TRỊ PHỤ LỤC 13 - HĐ 37/2018/HĐ/OIC-SEAREE ký ngày 07/02/2018</v>
          </cell>
        </row>
      </sheetData>
      <sheetData sheetId="5665">
        <row r="1">
          <cell r="A1" t="str">
            <v>Linksshape LTD</v>
          </cell>
        </row>
      </sheetData>
      <sheetData sheetId="5666">
        <row r="1">
          <cell r="A1" t="str">
            <v>Linksshape LTD</v>
          </cell>
        </row>
      </sheetData>
      <sheetData sheetId="5667">
        <row r="1">
          <cell r="A1" t="str">
            <v>GIÁ TRỊ PHỤ LỤC 13 - HĐ 37/2018/HĐ/OIC-SEAREE ký ngày 07/02/2018</v>
          </cell>
        </row>
      </sheetData>
      <sheetData sheetId="5668">
        <row r="1">
          <cell r="A1" t="str">
            <v>GIÁ TRỊ PHỤ LỤC 13 - HĐ 37/2018/HĐ/OIC-SEAREE ký ngày 07/02/2018</v>
          </cell>
        </row>
      </sheetData>
      <sheetData sheetId="5669">
        <row r="1">
          <cell r="A1" t="str">
            <v>GIÁ TRỊ PHỤ LỤC 13 - HĐ 37/2018/HĐ/OIC-SEAREE ký ngày 07/02/2018</v>
          </cell>
        </row>
      </sheetData>
      <sheetData sheetId="5670">
        <row r="1">
          <cell r="A1" t="str">
            <v>GIÁ TRỊ PHỤ LỤC 13 - HĐ 37/2018/HĐ/OIC-SEAREE ký ngày 07/02/2018</v>
          </cell>
        </row>
      </sheetData>
      <sheetData sheetId="5671">
        <row r="1">
          <cell r="A1" t="str">
            <v>GIÁ TRỊ PHỤ LỤC 13 - HĐ 37/2018/HĐ/OIC-SEAREE ký ngày 07/02/2018</v>
          </cell>
        </row>
      </sheetData>
      <sheetData sheetId="5672">
        <row r="1">
          <cell r="A1" t="str">
            <v>GIÁ TRỊ PHỤ LỤC 13 - HĐ 37/2018/HĐ/OIC-SEAREE ký ngày 07/02/2018</v>
          </cell>
        </row>
      </sheetData>
      <sheetData sheetId="5673">
        <row r="1">
          <cell r="A1" t="str">
            <v>GIÁ TRỊ PHỤ LỤC 13 - HĐ 37/2018/HĐ/OIC-SEAREE ký ngày 07/02/2018</v>
          </cell>
        </row>
      </sheetData>
      <sheetData sheetId="5674">
        <row r="1">
          <cell r="A1" t="str">
            <v>GIÁ TRỊ PHỤ LỤC 13 - HĐ 37/2018/HĐ/OIC-SEAREE ký ngày 07/02/2018</v>
          </cell>
        </row>
      </sheetData>
      <sheetData sheetId="5675">
        <row r="1">
          <cell r="A1" t="str">
            <v>GIÁ TRỊ PHỤ LỤC 13 - HĐ 37/2018/HĐ/OIC-SEAREE ký ngày 07/02/2018</v>
          </cell>
        </row>
      </sheetData>
      <sheetData sheetId="5676">
        <row r="1">
          <cell r="A1" t="str">
            <v>GIÁ TRỊ PHỤ LỤC 13 - HĐ 37/2018/HĐ/OIC-SEAREE ký ngày 07/02/2018</v>
          </cell>
        </row>
      </sheetData>
      <sheetData sheetId="5677">
        <row r="1">
          <cell r="A1" t="str">
            <v>GIÁ TRỊ PHỤ LỤC 13 - HĐ 37/2018/HĐ/OIC-SEAREE ký ngày 07/02/2018</v>
          </cell>
        </row>
      </sheetData>
      <sheetData sheetId="5678">
        <row r="1">
          <cell r="A1" t="str">
            <v>GIÁ TRỊ PHỤ LỤC 13 - HĐ 37/2018/HĐ/OIC-SEAREE ký ngày 07/02/2018</v>
          </cell>
        </row>
      </sheetData>
      <sheetData sheetId="5679">
        <row r="1">
          <cell r="A1" t="str">
            <v>Linksshape LTD</v>
          </cell>
        </row>
      </sheetData>
      <sheetData sheetId="5680">
        <row r="1">
          <cell r="A1" t="str">
            <v>GIÁ TRỊ PHỤ LỤC 13 - HĐ 37/2018/HĐ/OIC-SEAREE ký ngày 07/02/2018</v>
          </cell>
        </row>
      </sheetData>
      <sheetData sheetId="5681">
        <row r="1">
          <cell r="A1" t="str">
            <v>GIÁ TRỊ PHỤ LỤC 13 - HĐ 37/2018/HĐ/OIC-SEAREE ký ngày 07/02/2018</v>
          </cell>
        </row>
      </sheetData>
      <sheetData sheetId="5682">
        <row r="1">
          <cell r="A1" t="str">
            <v>DỰ ÁN:  KHU NHÀ Ở DIỆN TÍCH 4,2777 HA PHƯỜNG THẠNH MỸ LỢI, QUẬN 2 (VICTORIA VILLAGE)</v>
          </cell>
        </row>
      </sheetData>
      <sheetData sheetId="5683">
        <row r="1">
          <cell r="A1" t="str">
            <v>GIÁ TRỊ PHỤ LỤC 13 - HĐ 37/2018/HĐ/OIC-SEAREE ký ngày 07/02/2018</v>
          </cell>
        </row>
      </sheetData>
      <sheetData sheetId="5684">
        <row r="1">
          <cell r="A1" t="str">
            <v>DỰ ÁN:  KHU NHÀ Ở DIỆN TÍCH 4,2777 HA PHƯỜNG THẠNH MỸ LỢI, QUẬN 2 (VICTORIA VILLAGE)</v>
          </cell>
        </row>
      </sheetData>
      <sheetData sheetId="5685">
        <row r="1">
          <cell r="A1" t="str">
            <v>GIÁ TRỊ PHỤ LỤC 13 - HĐ 37/2018/HĐ/OIC-SEAREE ký ngày 07/02/2018</v>
          </cell>
        </row>
      </sheetData>
      <sheetData sheetId="5686">
        <row r="1">
          <cell r="A1" t="str">
            <v>GIÁ TRỊ PHỤ LỤC 13 - HĐ 37/2018/HĐ/OIC-SEAREE ký ngày 07/02/2018</v>
          </cell>
        </row>
      </sheetData>
      <sheetData sheetId="5687">
        <row r="1">
          <cell r="A1" t="str">
            <v>GIÁ TRỊ PHỤ LỤC 13 - HĐ 37/2018/HĐ/OIC-SEAREE ký ngày 07/02/2018</v>
          </cell>
        </row>
      </sheetData>
      <sheetData sheetId="5688">
        <row r="1">
          <cell r="A1" t="str">
            <v>GIÁ TRỊ PHỤ LỤC 13 - HĐ 37/2018/HĐ/OIC-SEAREE ký ngày 07/02/2018</v>
          </cell>
        </row>
      </sheetData>
      <sheetData sheetId="5689">
        <row r="1">
          <cell r="A1" t="str">
            <v>GIÁ TRỊ PHỤ LỤC 13 - HĐ 37/2018/HĐ/OIC-SEAREE ký ngày 07/02/2018</v>
          </cell>
        </row>
      </sheetData>
      <sheetData sheetId="5690">
        <row r="1">
          <cell r="A1" t="str">
            <v>GIÁ TRỊ PHỤ LỤC 13 - HĐ 37/2018/HĐ/OIC-SEAREE ký ngày 07/02/2018</v>
          </cell>
        </row>
      </sheetData>
      <sheetData sheetId="5691">
        <row r="1">
          <cell r="A1" t="str">
            <v>GIÁ TRỊ PHỤ LỤC 13 - HĐ 37/2018/HĐ/OIC-SEAREE ký ngày 07/02/2018</v>
          </cell>
        </row>
      </sheetData>
      <sheetData sheetId="5692">
        <row r="1">
          <cell r="A1" t="str">
            <v>GIÁ TRỊ PHỤ LỤC 13 - HĐ 37/2018/HĐ/OIC-SEAREE ký ngày 07/02/2018</v>
          </cell>
        </row>
      </sheetData>
      <sheetData sheetId="5693">
        <row r="1">
          <cell r="A1" t="str">
            <v>GIÁ TRỊ PHỤ LỤC 13 - HĐ 37/2018/HĐ/OIC-SEAREE ký ngày 07/02/2018</v>
          </cell>
        </row>
      </sheetData>
      <sheetData sheetId="5694">
        <row r="1">
          <cell r="A1" t="str">
            <v>GIÁ TRỊ PHỤ LỤC 13 - HĐ 37/2018/HĐ/OIC-SEAREE ký ngày 07/02/2018</v>
          </cell>
        </row>
      </sheetData>
      <sheetData sheetId="5695">
        <row r="1">
          <cell r="A1" t="str">
            <v>GIÁ TRỊ PHỤ LỤC 13 - HĐ 37/2018/HĐ/OIC-SEAREE ký ngày 07/02/2018</v>
          </cell>
        </row>
      </sheetData>
      <sheetData sheetId="5696">
        <row r="1">
          <cell r="A1" t="str">
            <v>GIÁ TRỊ PHỤ LỤC 13 - HĐ 37/2018/HĐ/OIC-SEAREE ký ngày 07/02/2018</v>
          </cell>
        </row>
      </sheetData>
      <sheetData sheetId="5697">
        <row r="1">
          <cell r="A1" t="str">
            <v>GIÁ TRỊ PHỤ LỤC 13 - HĐ 37/2018/HĐ/OIC-SEAREE ký ngày 07/02/2018</v>
          </cell>
        </row>
      </sheetData>
      <sheetData sheetId="5698">
        <row r="1">
          <cell r="A1" t="str">
            <v>GIÁ TRỊ PHỤ LỤC 13 - HĐ 37/2018/HĐ/OIC-SEAREE ký ngày 07/02/2018</v>
          </cell>
        </row>
      </sheetData>
      <sheetData sheetId="5699">
        <row r="1">
          <cell r="A1" t="str">
            <v>GIÁ TRỊ PHỤ LỤC 13 - HĐ 37/2018/HĐ/OIC-SEAREE ký ngày 07/02/2018</v>
          </cell>
        </row>
      </sheetData>
      <sheetData sheetId="5700">
        <row r="1">
          <cell r="A1" t="str">
            <v>GIÁ TRỊ PHỤ LỤC 13 - HĐ 37/2018/HĐ/OIC-SEAREE ký ngày 07/02/2018</v>
          </cell>
        </row>
      </sheetData>
      <sheetData sheetId="5701">
        <row r="1">
          <cell r="A1" t="str">
            <v>GIÁ TRỊ PHỤ LỤC 13 - HĐ 37/2018/HĐ/OIC-SEAREE ký ngày 07/02/2018</v>
          </cell>
        </row>
      </sheetData>
      <sheetData sheetId="5702">
        <row r="1">
          <cell r="A1" t="str">
            <v>GIÁ TRỊ PHỤ LỤC 13 - HĐ 37/2018/HĐ/OIC-SEAREE ký ngày 07/02/2018</v>
          </cell>
        </row>
      </sheetData>
      <sheetData sheetId="5703">
        <row r="1">
          <cell r="A1" t="str">
            <v>GIÁ TRỊ PHỤ LỤC 13 - HĐ 37/2018/HĐ/OIC-SEAREE ký ngày 07/02/2018</v>
          </cell>
        </row>
      </sheetData>
      <sheetData sheetId="5704">
        <row r="1">
          <cell r="A1" t="str">
            <v>GIÁ TRỊ PHỤ LỤC 13 - HĐ 37/2018/HĐ/OIC-SEAREE ký ngày 07/02/2018</v>
          </cell>
        </row>
      </sheetData>
      <sheetData sheetId="5705">
        <row r="1">
          <cell r="A1" t="str">
            <v>GIÁ TRỊ PHỤ LỤC 13 - HĐ 37/2018/HĐ/OIC-SEAREE ký ngày 07/02/2018</v>
          </cell>
        </row>
      </sheetData>
      <sheetData sheetId="5706">
        <row r="1">
          <cell r="A1" t="str">
            <v>GIÁ TRỊ PHỤ LỤC 13 - HĐ 37/2018/HĐ/OIC-SEAREE ký ngày 07/02/2018</v>
          </cell>
        </row>
      </sheetData>
      <sheetData sheetId="5707">
        <row r="1">
          <cell r="A1" t="str">
            <v>GIÁ TRỊ PHỤ LỤC 13 - HĐ 37/2018/HĐ/OIC-SEAREE ký ngày 07/02/2018</v>
          </cell>
        </row>
      </sheetData>
      <sheetData sheetId="5708">
        <row r="1">
          <cell r="A1" t="str">
            <v>GIÁ TRỊ PHỤ LỤC 13 - HĐ 37/2018/HĐ/OIC-SEAREE ký ngày 07/02/2018</v>
          </cell>
        </row>
      </sheetData>
      <sheetData sheetId="5709">
        <row r="1">
          <cell r="A1" t="str">
            <v>GIÁ TRỊ PHỤ LỤC 13 - HĐ 37/2018/HĐ/OIC-SEAREE ký ngày 07/02/2018</v>
          </cell>
        </row>
      </sheetData>
      <sheetData sheetId="5710">
        <row r="1">
          <cell r="A1" t="str">
            <v>GIÁ TRỊ PHỤ LỤC 13 - HĐ 37/2018/HĐ/OIC-SEAREE ký ngày 07/02/2018</v>
          </cell>
        </row>
      </sheetData>
      <sheetData sheetId="5711">
        <row r="1">
          <cell r="A1" t="str">
            <v>GIÁ TRỊ PHỤ LỤC 13 - HĐ 37/2018/HĐ/OIC-SEAREE ký ngày 07/02/2018</v>
          </cell>
        </row>
      </sheetData>
      <sheetData sheetId="5712">
        <row r="1">
          <cell r="A1" t="str">
            <v>GIÁ TRỊ PHỤ LỤC 13 - HĐ 37/2018/HĐ/OIC-SEAREE ký ngày 07/02/2018</v>
          </cell>
        </row>
      </sheetData>
      <sheetData sheetId="5713">
        <row r="1">
          <cell r="A1" t="str">
            <v>GIÁ TRỊ PHỤ LỤC 13 - HĐ 37/2018/HĐ/OIC-SEAREE ký ngày 07/02/2018</v>
          </cell>
        </row>
      </sheetData>
      <sheetData sheetId="5714">
        <row r="1">
          <cell r="A1" t="str">
            <v>GIÁ TRỊ PHỤ LỤC 13 - HĐ 37/2018/HĐ/OIC-SEAREE ký ngày 07/02/2018</v>
          </cell>
        </row>
      </sheetData>
      <sheetData sheetId="5715">
        <row r="1">
          <cell r="A1" t="str">
            <v>GIÁ TRỊ PHỤ LỤC 13 - HĐ 37/2018/HĐ/OIC-SEAREE ký ngày 07/02/2018</v>
          </cell>
        </row>
      </sheetData>
      <sheetData sheetId="5716">
        <row r="1">
          <cell r="A1" t="str">
            <v>GIÁ TRỊ PHỤ LỤC 13 - HĐ 37/2018/HĐ/OIC-SEAREE ký ngày 07/02/2018</v>
          </cell>
        </row>
      </sheetData>
      <sheetData sheetId="5717">
        <row r="1">
          <cell r="A1" t="str">
            <v>GIÁ TRỊ PHỤ LỤC 13 - HĐ 37/2018/HĐ/OIC-SEAREE ký ngày 07/02/2018</v>
          </cell>
        </row>
      </sheetData>
      <sheetData sheetId="5718">
        <row r="1">
          <cell r="A1" t="str">
            <v>GIÁ TRỊ PHỤ LỤC 13 - HĐ 37/2018/HĐ/OIC-SEAREE ký ngày 07/02/2018</v>
          </cell>
        </row>
      </sheetData>
      <sheetData sheetId="5719">
        <row r="1">
          <cell r="A1" t="str">
            <v>GIÁ TRỊ PHỤ LỤC 13 - HĐ 37/2018/HĐ/OIC-SEAREE ký ngày 07/02/2018</v>
          </cell>
        </row>
      </sheetData>
      <sheetData sheetId="5720">
        <row r="1">
          <cell r="A1" t="str">
            <v>GIÁ TRỊ PHỤ LỤC 13 - HĐ 37/2018/HĐ/OIC-SEAREE ký ngày 07/02/2018</v>
          </cell>
        </row>
      </sheetData>
      <sheetData sheetId="5721">
        <row r="1">
          <cell r="A1" t="str">
            <v>GIÁ TRỊ PHỤ LỤC 13 - HĐ 37/2018/HĐ/OIC-SEAREE ký ngày 07/02/2018</v>
          </cell>
        </row>
      </sheetData>
      <sheetData sheetId="5722">
        <row r="1">
          <cell r="A1" t="str">
            <v>GIÁ TRỊ PHỤ LỤC 13 - HĐ 37/2018/HĐ/OIC-SEAREE ký ngày 07/02/2018</v>
          </cell>
        </row>
      </sheetData>
      <sheetData sheetId="5723">
        <row r="1">
          <cell r="A1" t="str">
            <v>GIÁ TRỊ PHỤ LỤC 13 - HĐ 37/2018/HĐ/OIC-SEAREE ký ngày 07/02/2018</v>
          </cell>
        </row>
      </sheetData>
      <sheetData sheetId="5724">
        <row r="1">
          <cell r="A1" t="str">
            <v>Linksshape LTD</v>
          </cell>
        </row>
      </sheetData>
      <sheetData sheetId="5725">
        <row r="1">
          <cell r="A1" t="str">
            <v>GIÁ TRỊ PHỤ LỤC 13 - HĐ 37/2018/HĐ/OIC-SEAREE ký ngày 07/02/2018</v>
          </cell>
        </row>
      </sheetData>
      <sheetData sheetId="5726">
        <row r="1">
          <cell r="A1" t="str">
            <v>Linksshape LTD</v>
          </cell>
        </row>
      </sheetData>
      <sheetData sheetId="5727">
        <row r="1">
          <cell r="A1" t="str">
            <v>Linksshape LTD</v>
          </cell>
        </row>
      </sheetData>
      <sheetData sheetId="5728">
        <row r="1">
          <cell r="A1" t="str">
            <v>GIÁ TRỊ PHỤ LỤC 13 - HĐ 37/2018/HĐ/OIC-SEAREE ký ngày 07/02/2018</v>
          </cell>
        </row>
      </sheetData>
      <sheetData sheetId="5729">
        <row r="1">
          <cell r="A1" t="str">
            <v>GIÁ TRỊ PHỤ LỤC 13 - HĐ 37/2018/HĐ/OIC-SEAREE ký ngày 07/02/2018</v>
          </cell>
        </row>
      </sheetData>
      <sheetData sheetId="5730">
        <row r="1">
          <cell r="A1" t="str">
            <v>GIÁ TRỊ PHỤ LỤC 13 - HĐ 37/2018/HĐ/OIC-SEAREE ký ngày 07/02/2018</v>
          </cell>
        </row>
      </sheetData>
      <sheetData sheetId="5731">
        <row r="1">
          <cell r="A1" t="str">
            <v>GIÁ TRỊ PHỤ LỤC 13 - HĐ 37/2018/HĐ/OIC-SEAREE ký ngày 07/02/2018</v>
          </cell>
        </row>
      </sheetData>
      <sheetData sheetId="5732">
        <row r="1">
          <cell r="A1" t="str">
            <v>GIÁ TRỊ PHỤ LỤC 13 - HĐ 37/2018/HĐ/OIC-SEAREE ký ngày 07/02/2018</v>
          </cell>
        </row>
      </sheetData>
      <sheetData sheetId="5733">
        <row r="1">
          <cell r="A1" t="str">
            <v>GIÁ TRỊ PHỤ LỤC 13 - HĐ 37/2018/HĐ/OIC-SEAREE ký ngày 07/02/2018</v>
          </cell>
        </row>
      </sheetData>
      <sheetData sheetId="5734">
        <row r="1">
          <cell r="A1" t="str">
            <v>GIÁ TRỊ PHỤ LỤC 13 - HĐ 37/2018/HĐ/OIC-SEAREE ký ngày 07/02/2018</v>
          </cell>
        </row>
      </sheetData>
      <sheetData sheetId="5735">
        <row r="1">
          <cell r="A1" t="str">
            <v>GIÁ TRỊ PHỤ LỤC 13 - HĐ 37/2018/HĐ/OIC-SEAREE ký ngày 07/02/2018</v>
          </cell>
        </row>
      </sheetData>
      <sheetData sheetId="5736">
        <row r="1">
          <cell r="A1" t="str">
            <v>GIÁ TRỊ PHỤ LỤC 13 - HĐ 37/2018/HĐ/OIC-SEAREE ký ngày 07/02/2018</v>
          </cell>
        </row>
      </sheetData>
      <sheetData sheetId="5737">
        <row r="1">
          <cell r="A1" t="str">
            <v>GIÁ TRỊ PHỤ LỤC 13 - HĐ 37/2018/HĐ/OIC-SEAREE ký ngày 07/02/2018</v>
          </cell>
        </row>
      </sheetData>
      <sheetData sheetId="5738">
        <row r="1">
          <cell r="A1" t="str">
            <v>GIÁ TRỊ PHỤ LỤC 13 - HĐ 37/2018/HĐ/OIC-SEAREE ký ngày 07/02/2018</v>
          </cell>
        </row>
      </sheetData>
      <sheetData sheetId="5739">
        <row r="1">
          <cell r="A1" t="str">
            <v>GIÁ TRỊ PHỤ LỤC 13 - HĐ 37/2018/HĐ/OIC-SEAREE ký ngày 07/02/2018</v>
          </cell>
        </row>
      </sheetData>
      <sheetData sheetId="5740">
        <row r="1">
          <cell r="A1" t="str">
            <v>GIÁ TRỊ PHỤ LỤC 13 - HĐ 37/2018/HĐ/OIC-SEAREE ký ngày 07/02/2018</v>
          </cell>
        </row>
      </sheetData>
      <sheetData sheetId="5741">
        <row r="1">
          <cell r="A1" t="str">
            <v>GIÁ TRỊ PHỤ LỤC 13 - HĐ 37/2018/HĐ/OIC-SEAREE ký ngày 07/02/2018</v>
          </cell>
        </row>
      </sheetData>
      <sheetData sheetId="5742">
        <row r="1">
          <cell r="A1" t="str">
            <v>GIÁ TRỊ PHỤ LỤC 13 - HĐ 37/2018/HĐ/OIC-SEAREE ký ngày 07/02/2018</v>
          </cell>
        </row>
      </sheetData>
      <sheetData sheetId="5743">
        <row r="1">
          <cell r="A1" t="str">
            <v>GIÁ TRỊ PHỤ LỤC 13 - HĐ 37/2018/HĐ/OIC-SEAREE ký ngày 07/02/2018</v>
          </cell>
        </row>
      </sheetData>
      <sheetData sheetId="5744">
        <row r="1">
          <cell r="A1" t="str">
            <v>GIÁ TRỊ PHỤ LỤC 13 - HĐ 37/2018/HĐ/OIC-SEAREE ký ngày 07/02/2018</v>
          </cell>
        </row>
      </sheetData>
      <sheetData sheetId="5745">
        <row r="1">
          <cell r="A1" t="str">
            <v>GIÁ TRỊ PHỤ LỤC 13 - HĐ 37/2018/HĐ/OIC-SEAREE ký ngày 07/02/2018</v>
          </cell>
        </row>
      </sheetData>
      <sheetData sheetId="5746">
        <row r="1">
          <cell r="A1" t="str">
            <v>GIÁ TRỊ PHỤ LỤC 13 - HĐ 37/2018/HĐ/OIC-SEAREE ký ngày 07/02/2018</v>
          </cell>
        </row>
      </sheetData>
      <sheetData sheetId="5747">
        <row r="1">
          <cell r="A1" t="str">
            <v>GIÁ TRỊ PHỤ LỤC 13 - HĐ 37/2018/HĐ/OIC-SEAREE ký ngày 07/02/2018</v>
          </cell>
        </row>
      </sheetData>
      <sheetData sheetId="5748">
        <row r="1">
          <cell r="A1" t="str">
            <v>GIÁ TRỊ PHỤ LỤC 13 - HĐ 37/2018/HĐ/OIC-SEAREE ký ngày 07/02/2018</v>
          </cell>
        </row>
      </sheetData>
      <sheetData sheetId="5749">
        <row r="1">
          <cell r="A1" t="str">
            <v>GIÁ TRỊ PHỤ LỤC 13 - HĐ 37/2018/HĐ/OIC-SEAREE ký ngày 07/02/2018</v>
          </cell>
        </row>
      </sheetData>
      <sheetData sheetId="5750">
        <row r="1">
          <cell r="A1" t="str">
            <v>GIÁ TRỊ PHỤ LỤC 13 - HĐ 37/2018/HĐ/OIC-SEAREE ký ngày 07/02/2018</v>
          </cell>
        </row>
      </sheetData>
      <sheetData sheetId="5751">
        <row r="1">
          <cell r="A1" t="str">
            <v>GIÁ TRỊ PHỤ LỤC 13 - HĐ 37/2018/HĐ/OIC-SEAREE ký ngày 07/02/2018</v>
          </cell>
        </row>
      </sheetData>
      <sheetData sheetId="5752">
        <row r="1">
          <cell r="A1" t="str">
            <v>GIÁ TRỊ PHỤ LỤC 13 - HĐ 37/2018/HĐ/OIC-SEAREE ký ngày 07/02/2018</v>
          </cell>
        </row>
      </sheetData>
      <sheetData sheetId="5753">
        <row r="1">
          <cell r="A1" t="str">
            <v>GIÁ TRỊ PHỤ LỤC 13 - HĐ 37/2018/HĐ/OIC-SEAREE ký ngày 07/02/2018</v>
          </cell>
        </row>
      </sheetData>
      <sheetData sheetId="5754">
        <row r="1">
          <cell r="A1" t="str">
            <v>GIÁ TRỊ PHỤ LỤC 13 - HĐ 37/2018/HĐ/OIC-SEAREE ký ngày 07/02/2018</v>
          </cell>
        </row>
      </sheetData>
      <sheetData sheetId="5755">
        <row r="1">
          <cell r="A1" t="str">
            <v>GIÁ TRỊ PHỤ LỤC 13 - HĐ 37/2018/HĐ/OIC-SEAREE ký ngày 07/02/2018</v>
          </cell>
        </row>
      </sheetData>
      <sheetData sheetId="5756">
        <row r="1">
          <cell r="A1" t="str">
            <v>GIÁ TRỊ PHỤ LỤC 13 - HĐ 37/2018/HĐ/OIC-SEAREE ký ngày 07/02/2018</v>
          </cell>
        </row>
      </sheetData>
      <sheetData sheetId="5757">
        <row r="1">
          <cell r="A1" t="str">
            <v>GIÁ TRỊ PHỤ LỤC 13 - HĐ 37/2018/HĐ/OIC-SEAREE ký ngày 07/02/2018</v>
          </cell>
        </row>
      </sheetData>
      <sheetData sheetId="5758">
        <row r="1">
          <cell r="A1" t="str">
            <v>GIÁ TRỊ PHỤ LỤC 13 - HĐ 37/2018/HĐ/OIC-SEAREE ký ngày 07/02/2018</v>
          </cell>
        </row>
      </sheetData>
      <sheetData sheetId="5759">
        <row r="1">
          <cell r="A1" t="str">
            <v>GIÁ TRỊ PHỤ LỤC 13 - HĐ 37/2018/HĐ/OIC-SEAREE ký ngày 07/02/2018</v>
          </cell>
        </row>
      </sheetData>
      <sheetData sheetId="5760">
        <row r="1">
          <cell r="A1" t="str">
            <v>GIÁ TRỊ PHỤ LỤC 13 - HĐ 37/2018/HĐ/OIC-SEAREE ký ngày 07/02/2018</v>
          </cell>
        </row>
      </sheetData>
      <sheetData sheetId="5761">
        <row r="1">
          <cell r="A1" t="str">
            <v>GIÁ TRỊ PHỤ LỤC 13 - HĐ 37/2018/HĐ/OIC-SEAREE ký ngày 07/02/2018</v>
          </cell>
        </row>
      </sheetData>
      <sheetData sheetId="5762">
        <row r="1">
          <cell r="A1" t="str">
            <v>GIÁ TRỊ PHỤ LỤC 13 - HĐ 37/2018/HĐ/OIC-SEAREE ký ngày 07/02/2018</v>
          </cell>
        </row>
      </sheetData>
      <sheetData sheetId="5763">
        <row r="1">
          <cell r="A1" t="str">
            <v>GIÁ TRỊ PHỤ LỤC 13 - HĐ 37/2018/HĐ/OIC-SEAREE ký ngày 07/02/2018</v>
          </cell>
        </row>
      </sheetData>
      <sheetData sheetId="5764">
        <row r="1">
          <cell r="A1" t="str">
            <v>GIÁ TRỊ PHỤ LỤC 13 - HĐ 37/2018/HĐ/OIC-SEAREE ký ngày 07/02/2018</v>
          </cell>
        </row>
      </sheetData>
      <sheetData sheetId="5765">
        <row r="1">
          <cell r="A1" t="str">
            <v>GIÁ TRỊ PHỤ LỤC 13 - HĐ 37/2018/HĐ/OIC-SEAREE ký ngày 07/02/2018</v>
          </cell>
        </row>
      </sheetData>
      <sheetData sheetId="5766">
        <row r="1">
          <cell r="A1" t="str">
            <v>GIÁ TRỊ PHỤ LỤC 13 - HĐ 37/2018/HĐ/OIC-SEAREE ký ngày 07/02/2018</v>
          </cell>
        </row>
      </sheetData>
      <sheetData sheetId="5767">
        <row r="1">
          <cell r="A1" t="str">
            <v>GIÁ TRỊ PHỤ LỤC 13 - HĐ 37/2018/HĐ/OIC-SEAREE ký ngày 07/02/2018</v>
          </cell>
        </row>
      </sheetData>
      <sheetData sheetId="5768">
        <row r="1">
          <cell r="A1" t="str">
            <v>Linksshape LTD</v>
          </cell>
        </row>
      </sheetData>
      <sheetData sheetId="5769">
        <row r="1">
          <cell r="A1" t="str">
            <v>Linksshape LTD</v>
          </cell>
        </row>
      </sheetData>
      <sheetData sheetId="5770">
        <row r="1">
          <cell r="A1" t="str">
            <v>Linksshape LTD</v>
          </cell>
        </row>
      </sheetData>
      <sheetData sheetId="5771">
        <row r="1">
          <cell r="A1" t="str">
            <v>Linksshape LTD</v>
          </cell>
        </row>
      </sheetData>
      <sheetData sheetId="5772">
        <row r="1">
          <cell r="A1" t="str">
            <v>Linksshape LTD</v>
          </cell>
        </row>
      </sheetData>
      <sheetData sheetId="5773">
        <row r="1">
          <cell r="A1" t="str">
            <v>GIÁ TRỊ PHỤ LỤC 13 - HĐ 37/2018/HĐ/OIC-SEAREE ký ngày 07/02/2018</v>
          </cell>
        </row>
      </sheetData>
      <sheetData sheetId="5774">
        <row r="1">
          <cell r="A1" t="str">
            <v>GIÁ TRỊ PHỤ LỤC 13 - HĐ 37/2018/HĐ/OIC-SEAREE ký ngày 07/02/2018</v>
          </cell>
        </row>
      </sheetData>
      <sheetData sheetId="5775">
        <row r="1">
          <cell r="A1" t="str">
            <v>GIÁ TRỊ PHỤ LỤC 13 - HĐ 37/2018/HĐ/OIC-SEAREE ký ngày 07/02/2018</v>
          </cell>
        </row>
      </sheetData>
      <sheetData sheetId="5776">
        <row r="1">
          <cell r="A1" t="str">
            <v>GIÁ TRỊ PHỤ LỤC 13 - HĐ 37/2018/HĐ/OIC-SEAREE ký ngày 07/02/2018</v>
          </cell>
        </row>
      </sheetData>
      <sheetData sheetId="5777">
        <row r="1">
          <cell r="A1" t="str">
            <v>GIÁ TRỊ PHỤ LỤC 13 - HĐ 37/2018/HĐ/OIC-SEAREE ký ngày 07/02/2018</v>
          </cell>
        </row>
      </sheetData>
      <sheetData sheetId="5778">
        <row r="1">
          <cell r="A1" t="str">
            <v>GIÁ TRỊ PHỤ LỤC 13 - HĐ 37/2018/HĐ/OIC-SEAREE ký ngày 07/02/2018</v>
          </cell>
        </row>
      </sheetData>
      <sheetData sheetId="5779">
        <row r="1">
          <cell r="A1" t="str">
            <v>GIÁ TRỊ PHỤ LỤC 13 - HĐ 37/2018/HĐ/OIC-SEAREE ký ngày 07/02/2018</v>
          </cell>
        </row>
      </sheetData>
      <sheetData sheetId="5780">
        <row r="1">
          <cell r="A1" t="str">
            <v>GIÁ TRỊ PHỤ LỤC 13 - HĐ 37/2018/HĐ/OIC-SEAREE ký ngày 07/02/2018</v>
          </cell>
        </row>
      </sheetData>
      <sheetData sheetId="5781">
        <row r="1">
          <cell r="A1" t="str">
            <v>GIÁ TRỊ PHỤ LỤC 13 - HĐ 37/2018/HĐ/OIC-SEAREE ký ngày 07/02/2018</v>
          </cell>
        </row>
      </sheetData>
      <sheetData sheetId="5782">
        <row r="1">
          <cell r="A1" t="str">
            <v>GIÁ TRỊ PHỤ LỤC 13 - HĐ 37/2018/HĐ/OIC-SEAREE ký ngày 07/02/2018</v>
          </cell>
        </row>
      </sheetData>
      <sheetData sheetId="5783">
        <row r="1">
          <cell r="A1" t="str">
            <v>GIÁ TRỊ PHỤ LỤC 13 - HĐ 37/2018/HĐ/OIC-SEAREE ký ngày 07/02/2018</v>
          </cell>
        </row>
      </sheetData>
      <sheetData sheetId="5784">
        <row r="1">
          <cell r="A1" t="str">
            <v>GIÁ TRỊ PHỤ LỤC 13 - HĐ 37/2018/HĐ/OIC-SEAREE ký ngày 07/02/2018</v>
          </cell>
        </row>
      </sheetData>
      <sheetData sheetId="5785">
        <row r="1">
          <cell r="A1" t="str">
            <v>GIÁ TRỊ PHỤ LỤC 13 - HĐ 37/2018/HĐ/OIC-SEAREE ký ngày 07/02/2018</v>
          </cell>
        </row>
      </sheetData>
      <sheetData sheetId="5786">
        <row r="1">
          <cell r="A1" t="str">
            <v>GIÁ TRỊ PHỤ LỤC 13 - HĐ 37/2018/HĐ/OIC-SEAREE ký ngày 07/02/2018</v>
          </cell>
        </row>
      </sheetData>
      <sheetData sheetId="5787">
        <row r="1">
          <cell r="A1" t="str">
            <v>GIÁ TRỊ PHỤ LỤC 13 - HĐ 37/2018/HĐ/OIC-SEAREE ký ngày 07/02/2018</v>
          </cell>
        </row>
      </sheetData>
      <sheetData sheetId="5788">
        <row r="1">
          <cell r="A1" t="str">
            <v>GIÁ TRỊ PHỤ LỤC 13 - HĐ 37/2018/HĐ/OIC-SEAREE ký ngày 07/02/2018</v>
          </cell>
        </row>
      </sheetData>
      <sheetData sheetId="5789">
        <row r="1">
          <cell r="A1" t="str">
            <v>GIÁ TRỊ PHỤ LỤC 13 - HĐ 37/2018/HĐ/OIC-SEAREE ký ngày 07/02/2018</v>
          </cell>
        </row>
      </sheetData>
      <sheetData sheetId="5790">
        <row r="1">
          <cell r="A1" t="str">
            <v>GIÁ TRỊ PHỤ LỤC 13 - HĐ 37/2018/HĐ/OIC-SEAREE ký ngày 07/02/2018</v>
          </cell>
        </row>
      </sheetData>
      <sheetData sheetId="5791">
        <row r="1">
          <cell r="A1" t="str">
            <v>GIÁ TRỊ PHỤ LỤC 13 - HĐ 37/2018/HĐ/OIC-SEAREE ký ngày 07/02/2018</v>
          </cell>
        </row>
      </sheetData>
      <sheetData sheetId="5792">
        <row r="1">
          <cell r="A1" t="str">
            <v>GIÁ TRỊ PHỤ LỤC 13 - HĐ 37/2018/HĐ/OIC-SEAREE ký ngày 07/02/2018</v>
          </cell>
        </row>
      </sheetData>
      <sheetData sheetId="5793">
        <row r="1">
          <cell r="A1" t="str">
            <v>GIÁ TRỊ PHỤ LỤC 13 - HĐ 37/2018/HĐ/OIC-SEAREE ký ngày 07/02/2018</v>
          </cell>
        </row>
      </sheetData>
      <sheetData sheetId="5794">
        <row r="1">
          <cell r="A1" t="str">
            <v>GIÁ TRỊ PHỤ LỤC 13 - HĐ 37/2018/HĐ/OIC-SEAREE ký ngày 07/02/2018</v>
          </cell>
        </row>
      </sheetData>
      <sheetData sheetId="5795">
        <row r="1">
          <cell r="A1" t="str">
            <v>GIÁ TRỊ PHỤ LỤC 13 - HĐ 37/2018/HĐ/OIC-SEAREE ký ngày 07/02/2018</v>
          </cell>
        </row>
      </sheetData>
      <sheetData sheetId="5796">
        <row r="1">
          <cell r="A1" t="str">
            <v>GIÁ TRỊ PHỤ LỤC 13 - HĐ 37/2018/HĐ/OIC-SEAREE ký ngày 07/02/2018</v>
          </cell>
        </row>
      </sheetData>
      <sheetData sheetId="5797">
        <row r="1">
          <cell r="A1" t="str">
            <v>GIÁ TRỊ PHỤ LỤC 13 - HĐ 37/2018/HĐ/OIC-SEAREE ký ngày 07/02/2018</v>
          </cell>
        </row>
      </sheetData>
      <sheetData sheetId="5798">
        <row r="1">
          <cell r="A1" t="str">
            <v>GIÁ TRỊ PHỤ LỤC 13 - HĐ 37/2018/HĐ/OIC-SEAREE ký ngày 07/02/2018</v>
          </cell>
        </row>
      </sheetData>
      <sheetData sheetId="5799">
        <row r="1">
          <cell r="A1" t="str">
            <v>GIÁ TRỊ PHỤ LỤC 13 - HĐ 37/2018/HĐ/OIC-SEAREE ký ngày 07/02/2018</v>
          </cell>
        </row>
      </sheetData>
      <sheetData sheetId="5800">
        <row r="1">
          <cell r="A1" t="str">
            <v>GIÁ TRỊ PHỤ LỤC 13 - HĐ 37/2018/HĐ/OIC-SEAREE ký ngày 07/02/2018</v>
          </cell>
        </row>
      </sheetData>
      <sheetData sheetId="5801">
        <row r="1">
          <cell r="A1" t="str">
            <v>GIÁ TRỊ PHỤ LỤC 13 - HĐ 37/2018/HĐ/OIC-SEAREE ký ngày 07/02/2018</v>
          </cell>
        </row>
      </sheetData>
      <sheetData sheetId="5802">
        <row r="1">
          <cell r="A1" t="str">
            <v>GIÁ TRỊ PHỤ LỤC 13 - HĐ 37/2018/HĐ/OIC-SEAREE ký ngày 07/02/2018</v>
          </cell>
        </row>
      </sheetData>
      <sheetData sheetId="5803">
        <row r="1">
          <cell r="A1" t="str">
            <v>GIÁ TRỊ PHỤ LỤC 13 - HĐ 37/2018/HĐ/OIC-SEAREE ký ngày 07/02/2018</v>
          </cell>
        </row>
      </sheetData>
      <sheetData sheetId="5804">
        <row r="1">
          <cell r="A1" t="str">
            <v>GIÁ TRỊ PHỤ LỤC 13 - HĐ 37/2018/HĐ/OIC-SEAREE ký ngày 07/02/2018</v>
          </cell>
        </row>
      </sheetData>
      <sheetData sheetId="5805">
        <row r="1">
          <cell r="A1" t="str">
            <v>GIÁ TRỊ PHỤ LỤC 13 - HĐ 37/2018/HĐ/OIC-SEAREE ký ngày 07/02/2018</v>
          </cell>
        </row>
      </sheetData>
      <sheetData sheetId="5806">
        <row r="1">
          <cell r="A1" t="str">
            <v>Linksshape LTD</v>
          </cell>
        </row>
      </sheetData>
      <sheetData sheetId="5807">
        <row r="1">
          <cell r="A1" t="str">
            <v>Linksshape LTD</v>
          </cell>
        </row>
      </sheetData>
      <sheetData sheetId="5808">
        <row r="1">
          <cell r="A1" t="str">
            <v>Linksshape LTD</v>
          </cell>
        </row>
      </sheetData>
      <sheetData sheetId="5809">
        <row r="1">
          <cell r="A1" t="str">
            <v>Linksshape LTD</v>
          </cell>
        </row>
      </sheetData>
      <sheetData sheetId="5810">
        <row r="1">
          <cell r="A1" t="str">
            <v>Linksshape LTD</v>
          </cell>
        </row>
      </sheetData>
      <sheetData sheetId="5811">
        <row r="1">
          <cell r="A1" t="str">
            <v>GIÁ TRỊ PHỤ LỤC 13 - HĐ 37/2018/HĐ/OIC-SEAREE ký ngày 07/02/2018</v>
          </cell>
        </row>
      </sheetData>
      <sheetData sheetId="5812">
        <row r="1">
          <cell r="A1" t="str">
            <v>GIÁ TRỊ PHỤ LỤC 13 - HĐ 37/2018/HĐ/OIC-SEAREE ký ngày 07/02/2018</v>
          </cell>
        </row>
      </sheetData>
      <sheetData sheetId="5813">
        <row r="1">
          <cell r="A1" t="str">
            <v>GIÁ TRỊ PHỤ LỤC 13 - HĐ 37/2018/HĐ/OIC-SEAREE ký ngày 07/02/2018</v>
          </cell>
        </row>
      </sheetData>
      <sheetData sheetId="5814">
        <row r="1">
          <cell r="A1" t="str">
            <v>GIÁ TRỊ PHỤ LỤC 13 - HĐ 37/2018/HĐ/OIC-SEAREE ký ngày 07/02/2018</v>
          </cell>
        </row>
      </sheetData>
      <sheetData sheetId="5815">
        <row r="1">
          <cell r="A1" t="str">
            <v>GIÁ TRỊ PHỤ LỤC 13 - HĐ 37/2018/HĐ/OIC-SEAREE ký ngày 07/02/2018</v>
          </cell>
        </row>
      </sheetData>
      <sheetData sheetId="5816">
        <row r="1">
          <cell r="A1" t="str">
            <v>GIÁ TRỊ PHỤ LỤC 13 - HĐ 37/2018/HĐ/OIC-SEAREE ký ngày 07/02/2018</v>
          </cell>
        </row>
      </sheetData>
      <sheetData sheetId="5817">
        <row r="1">
          <cell r="A1" t="str">
            <v>GIÁ TRỊ PHỤ LỤC 13 - HĐ 37/2018/HĐ/OIC-SEAREE ký ngày 07/02/2018</v>
          </cell>
        </row>
      </sheetData>
      <sheetData sheetId="5818">
        <row r="1">
          <cell r="A1" t="str">
            <v>GIÁ TRỊ PHỤ LỤC 13 - HĐ 37/2018/HĐ/OIC-SEAREE ký ngày 07/02/2018</v>
          </cell>
        </row>
      </sheetData>
      <sheetData sheetId="5819">
        <row r="1">
          <cell r="A1" t="str">
            <v>GIÁ TRỊ PHỤ LỤC 13 - HĐ 37/2018/HĐ/OIC-SEAREE ký ngày 07/02/2018</v>
          </cell>
        </row>
      </sheetData>
      <sheetData sheetId="5820">
        <row r="1">
          <cell r="A1" t="str">
            <v>GIÁ TRỊ PHỤ LỤC 13 - HĐ 37/2018/HĐ/OIC-SEAREE ký ngày 07/02/2018</v>
          </cell>
        </row>
      </sheetData>
      <sheetData sheetId="5821">
        <row r="1">
          <cell r="A1" t="str">
            <v>GIÁ TRỊ PHỤ LỤC 13 - HĐ 37/2018/HĐ/OIC-SEAREE ký ngày 07/02/2018</v>
          </cell>
        </row>
      </sheetData>
      <sheetData sheetId="5822">
        <row r="1">
          <cell r="A1" t="str">
            <v>GIÁ TRỊ PHỤ LỤC 13 - HĐ 37/2018/HĐ/OIC-SEAREE ký ngày 07/02/2018</v>
          </cell>
        </row>
      </sheetData>
      <sheetData sheetId="5823">
        <row r="1">
          <cell r="A1" t="str">
            <v>GIÁ TRỊ PHỤ LỤC 13 - HĐ 37/2018/HĐ/OIC-SEAREE ký ngày 07/02/2018</v>
          </cell>
        </row>
      </sheetData>
      <sheetData sheetId="5824">
        <row r="1">
          <cell r="A1" t="str">
            <v>GIÁ TRỊ PHỤ LỤC 13 - HĐ 37/2018/HĐ/OIC-SEAREE ký ngày 07/02/2018</v>
          </cell>
        </row>
      </sheetData>
      <sheetData sheetId="5825">
        <row r="1">
          <cell r="A1" t="str">
            <v>GIÁ TRỊ PHỤ LỤC 13 - HĐ 37/2018/HĐ/OIC-SEAREE ký ngày 07/02/2018</v>
          </cell>
        </row>
      </sheetData>
      <sheetData sheetId="5826">
        <row r="1">
          <cell r="A1" t="str">
            <v>GIÁ TRỊ PHỤ LỤC 13 - HĐ 37/2018/HĐ/OIC-SEAREE ký ngày 07/02/2018</v>
          </cell>
        </row>
      </sheetData>
      <sheetData sheetId="5827">
        <row r="1">
          <cell r="A1" t="str">
            <v>GIÁ TRỊ PHỤ LỤC 13 - HĐ 37/2018/HĐ/OIC-SEAREE ký ngày 07/02/2018</v>
          </cell>
        </row>
      </sheetData>
      <sheetData sheetId="5828">
        <row r="1">
          <cell r="A1" t="str">
            <v>GIÁ TRỊ PHỤ LỤC 13 - HĐ 37/2018/HĐ/OIC-SEAREE ký ngày 07/02/2018</v>
          </cell>
        </row>
      </sheetData>
      <sheetData sheetId="5829">
        <row r="1">
          <cell r="A1" t="str">
            <v>GIÁ TRỊ PHỤ LỤC 13 - HĐ 37/2018/HĐ/OIC-SEAREE ký ngày 07/02/2018</v>
          </cell>
        </row>
      </sheetData>
      <sheetData sheetId="5830">
        <row r="1">
          <cell r="A1" t="str">
            <v>GIÁ TRỊ PHỤ LỤC 13 - HĐ 37/2018/HĐ/OIC-SEAREE ký ngày 07/02/2018</v>
          </cell>
        </row>
      </sheetData>
      <sheetData sheetId="5831">
        <row r="1">
          <cell r="A1" t="str">
            <v>GIÁ TRỊ PHỤ LỤC 13 - HĐ 37/2018/HĐ/OIC-SEAREE ký ngày 07/02/2018</v>
          </cell>
        </row>
      </sheetData>
      <sheetData sheetId="5832">
        <row r="1">
          <cell r="A1" t="str">
            <v>GIÁ TRỊ PHỤ LỤC 13 - HĐ 37/2018/HĐ/OIC-SEAREE ký ngày 07/02/2018</v>
          </cell>
        </row>
      </sheetData>
      <sheetData sheetId="5833">
        <row r="1">
          <cell r="A1" t="str">
            <v>GIÁ TRỊ PHỤ LỤC 13 - HĐ 37/2018/HĐ/OIC-SEAREE ký ngày 07/02/2018</v>
          </cell>
        </row>
      </sheetData>
      <sheetData sheetId="5834">
        <row r="1">
          <cell r="A1" t="str">
            <v>GIÁ TRỊ PHỤ LỤC 13 - HĐ 37/2018/HĐ/OIC-SEAREE ký ngày 07/02/2018</v>
          </cell>
        </row>
      </sheetData>
      <sheetData sheetId="5835">
        <row r="1">
          <cell r="A1" t="str">
            <v>GIÁ TRỊ PHỤ LỤC 13 - HĐ 37/2018/HĐ/OIC-SEAREE ký ngày 07/02/2018</v>
          </cell>
        </row>
      </sheetData>
      <sheetData sheetId="5836">
        <row r="1">
          <cell r="A1" t="str">
            <v>GIÁ TRỊ PHỤ LỤC 13 - HĐ 37/2018/HĐ/OIC-SEAREE ký ngày 07/02/2018</v>
          </cell>
        </row>
      </sheetData>
      <sheetData sheetId="5837">
        <row r="1">
          <cell r="A1" t="str">
            <v>GIÁ TRỊ PHỤ LỤC 13 - HĐ 37/2018/HĐ/OIC-SEAREE ký ngày 07/02/2018</v>
          </cell>
        </row>
      </sheetData>
      <sheetData sheetId="5838">
        <row r="1">
          <cell r="A1" t="str">
            <v>GIÁ TRỊ PHỤ LỤC 13 - HĐ 37/2018/HĐ/OIC-SEAREE ký ngày 07/02/2018</v>
          </cell>
        </row>
      </sheetData>
      <sheetData sheetId="5839">
        <row r="1">
          <cell r="A1" t="str">
            <v>GIÁ TRỊ PHỤ LỤC 13 - HĐ 37/2018/HĐ/OIC-SEAREE ký ngày 07/02/2018</v>
          </cell>
        </row>
      </sheetData>
      <sheetData sheetId="5840">
        <row r="1">
          <cell r="A1" t="str">
            <v>GIÁ TRỊ PHỤ LỤC 13 - HĐ 37/2018/HĐ/OIC-SEAREE ký ngày 07/02/2018</v>
          </cell>
        </row>
      </sheetData>
      <sheetData sheetId="5841">
        <row r="1">
          <cell r="A1" t="str">
            <v>GIÁ TRỊ PHỤ LỤC 13 - HĐ 37/2018/HĐ/OIC-SEAREE ký ngày 07/02/2018</v>
          </cell>
        </row>
      </sheetData>
      <sheetData sheetId="5842">
        <row r="1">
          <cell r="A1" t="str">
            <v>GIÁ TRỊ PHỤ LỤC 13 - HĐ 37/2018/HĐ/OIC-SEAREE ký ngày 07/02/2018</v>
          </cell>
        </row>
      </sheetData>
      <sheetData sheetId="5843">
        <row r="1">
          <cell r="A1" t="str">
            <v>GIÁ TRỊ PHỤ LỤC 13 - HĐ 37/2018/HĐ/OIC-SEAREE ký ngày 07/02/2018</v>
          </cell>
        </row>
      </sheetData>
      <sheetData sheetId="5844">
        <row r="1">
          <cell r="A1" t="str">
            <v>GIÁ TRỊ PHỤ LỤC 13 - HĐ 37/2018/HĐ/OIC-SEAREE ký ngày 07/02/2018</v>
          </cell>
        </row>
      </sheetData>
      <sheetData sheetId="5845">
        <row r="1">
          <cell r="A1" t="str">
            <v>GIÁ TRỊ PHỤ LỤC 13 - HĐ 37/2018/HĐ/OIC-SEAREE ký ngày 07/02/2018</v>
          </cell>
        </row>
      </sheetData>
      <sheetData sheetId="5846">
        <row r="1">
          <cell r="A1" t="str">
            <v>GIÁ TRỊ PHỤ LỤC 13 - HĐ 37/2018/HĐ/OIC-SEAREE ký ngày 07/02/2018</v>
          </cell>
        </row>
      </sheetData>
      <sheetData sheetId="5847">
        <row r="1">
          <cell r="A1" t="str">
            <v>GIÁ TRỊ PHỤ LỤC 13 - HĐ 37/2018/HĐ/OIC-SEAREE ký ngày 07/02/2018</v>
          </cell>
        </row>
      </sheetData>
      <sheetData sheetId="5848">
        <row r="1">
          <cell r="A1" t="str">
            <v>GIÁ TRỊ PHỤ LỤC 13 - HĐ 37/2018/HĐ/OIC-SEAREE ký ngày 07/02/2018</v>
          </cell>
        </row>
      </sheetData>
      <sheetData sheetId="5849">
        <row r="1">
          <cell r="A1" t="str">
            <v>GIÁ TRỊ PHỤ LỤC 13 - HĐ 37/2018/HĐ/OIC-SEAREE ký ngày 07/02/2018</v>
          </cell>
        </row>
      </sheetData>
      <sheetData sheetId="5850">
        <row r="1">
          <cell r="A1" t="str">
            <v>DỰ ÁN:  KHU NHÀ Ở DIỆN TÍCH 4,2777 HA PHƯỜNG THẠNH MỸ LỢI, QUẬN 2 (VICTORIA VILLAGE)</v>
          </cell>
        </row>
      </sheetData>
      <sheetData sheetId="5851">
        <row r="1">
          <cell r="A1" t="str">
            <v>GIÁ TRỊ PHỤ LỤC 13 - HĐ 37/2018/HĐ/OIC-SEAREE ký ngày 07/02/2018</v>
          </cell>
        </row>
      </sheetData>
      <sheetData sheetId="5852">
        <row r="1">
          <cell r="A1" t="str">
            <v>GIÁ TRỊ PHỤ LỤC 13 - HĐ 37/2018/HĐ/OIC-SEAREE ký ngày 07/02/2018</v>
          </cell>
        </row>
      </sheetData>
      <sheetData sheetId="5853">
        <row r="1">
          <cell r="A1" t="str">
            <v>GIÁ TRỊ PHỤ LỤC 13 - HĐ 37/2018/HĐ/OIC-SEAREE ký ngày 07/02/2018</v>
          </cell>
        </row>
      </sheetData>
      <sheetData sheetId="5854">
        <row r="1">
          <cell r="A1" t="str">
            <v>Linksshape LTD</v>
          </cell>
        </row>
      </sheetData>
      <sheetData sheetId="5855">
        <row r="1">
          <cell r="A1" t="str">
            <v>GIÁ TRỊ PHỤ LỤC 13 - HĐ 37/2018/HĐ/OIC-SEAREE ký ngày 07/02/2018</v>
          </cell>
        </row>
      </sheetData>
      <sheetData sheetId="5856">
        <row r="1">
          <cell r="A1" t="str">
            <v>GIÁ TRỊ PHỤ LỤC 13 - HĐ 37/2018/HĐ/OIC-SEAREE ký ngày 07/02/2018</v>
          </cell>
        </row>
      </sheetData>
      <sheetData sheetId="5857">
        <row r="1">
          <cell r="A1" t="str">
            <v>GIÁ TRỊ PHỤ LỤC 13 - HĐ 37/2018/HĐ/OIC-SEAREE ký ngày 07/02/2018</v>
          </cell>
        </row>
      </sheetData>
      <sheetData sheetId="5858">
        <row r="1">
          <cell r="A1" t="str">
            <v>GIÁ TRỊ PHỤ LỤC 13 - HĐ 37/2018/HĐ/OIC-SEAREE ký ngày 07/02/2018</v>
          </cell>
        </row>
      </sheetData>
      <sheetData sheetId="5859">
        <row r="1">
          <cell r="A1" t="str">
            <v>GIÁ TRỊ PHỤ LỤC 13 - HĐ 37/2018/HĐ/OIC-SEAREE ký ngày 07/02/2018</v>
          </cell>
        </row>
      </sheetData>
      <sheetData sheetId="5860">
        <row r="1">
          <cell r="A1" t="str">
            <v>GIÁ TRỊ PHỤ LỤC 13 - HĐ 37/2018/HĐ/OIC-SEAREE ký ngày 07/02/2018</v>
          </cell>
        </row>
      </sheetData>
      <sheetData sheetId="5861">
        <row r="1">
          <cell r="A1" t="str">
            <v>GIÁ TRỊ PHỤ LỤC 13 - HĐ 37/2018/HĐ/OIC-SEAREE ký ngày 07/02/2018</v>
          </cell>
        </row>
      </sheetData>
      <sheetData sheetId="5862">
        <row r="1">
          <cell r="A1" t="str">
            <v>GIÁ TRỊ PHỤ LỤC 13 - HĐ 37/2018/HĐ/OIC-SEAREE ký ngày 07/02/2018</v>
          </cell>
        </row>
      </sheetData>
      <sheetData sheetId="5863">
        <row r="1">
          <cell r="A1" t="str">
            <v>GIÁ TRỊ PHỤ LỤC 13 - HĐ 37/2018/HĐ/OIC-SEAREE ký ngày 07/02/2018</v>
          </cell>
        </row>
      </sheetData>
      <sheetData sheetId="5864">
        <row r="1">
          <cell r="A1" t="str">
            <v>GIÁ TRỊ PHỤ LỤC 13 - HĐ 37/2018/HĐ/OIC-SEAREE ký ngày 07/02/2018</v>
          </cell>
        </row>
      </sheetData>
      <sheetData sheetId="5865">
        <row r="1">
          <cell r="A1" t="str">
            <v>GIÁ TRỊ PHỤ LỤC 13 - HĐ 37/2018/HĐ/OIC-SEAREE ký ngày 07/02/2018</v>
          </cell>
        </row>
      </sheetData>
      <sheetData sheetId="5866">
        <row r="1">
          <cell r="A1" t="str">
            <v>GIÁ TRỊ PHỤ LỤC 13 - HĐ 37/2018/HĐ/OIC-SEAREE ký ngày 07/02/2018</v>
          </cell>
        </row>
      </sheetData>
      <sheetData sheetId="5867">
        <row r="1">
          <cell r="A1" t="str">
            <v>GIÁ TRỊ PHỤ LỤC 13 - HĐ 37/2018/HĐ/OIC-SEAREE ký ngày 07/02/2018</v>
          </cell>
        </row>
      </sheetData>
      <sheetData sheetId="5868">
        <row r="1">
          <cell r="A1" t="str">
            <v>GIÁ TRỊ PHỤ LỤC 13 - HĐ 37/2018/HĐ/OIC-SEAREE ký ngày 07/02/2018</v>
          </cell>
        </row>
      </sheetData>
      <sheetData sheetId="5869">
        <row r="1">
          <cell r="A1" t="str">
            <v>GIÁ TRỊ PHỤ LỤC 13 - HĐ 37/2018/HĐ/OIC-SEAREE ký ngày 07/02/2018</v>
          </cell>
        </row>
      </sheetData>
      <sheetData sheetId="5870">
        <row r="1">
          <cell r="A1" t="str">
            <v>GIÁ TRỊ PHỤ LỤC 13 - HĐ 37/2018/HĐ/OIC-SEAREE ký ngày 07/02/2018</v>
          </cell>
        </row>
      </sheetData>
      <sheetData sheetId="5871">
        <row r="1">
          <cell r="A1" t="str">
            <v>GIÁ TRỊ PHỤ LỤC 13 - HĐ 37/2018/HĐ/OIC-SEAREE ký ngày 07/02/2018</v>
          </cell>
        </row>
      </sheetData>
      <sheetData sheetId="5872">
        <row r="1">
          <cell r="A1" t="str">
            <v>GIÁ TRỊ PHỤ LỤC 13 - HĐ 37/2018/HĐ/OIC-SEAREE ký ngày 07/02/2018</v>
          </cell>
        </row>
      </sheetData>
      <sheetData sheetId="5873">
        <row r="1">
          <cell r="A1" t="str">
            <v>GIÁ TRỊ PHỤ LỤC 13 - HĐ 37/2018/HĐ/OIC-SEAREE ký ngày 07/02/2018</v>
          </cell>
        </row>
      </sheetData>
      <sheetData sheetId="5874">
        <row r="1">
          <cell r="A1" t="str">
            <v>GIÁ TRỊ PHỤ LỤC 13 - HĐ 37/2018/HĐ/OIC-SEAREE ký ngày 07/02/2018</v>
          </cell>
        </row>
      </sheetData>
      <sheetData sheetId="5875">
        <row r="1">
          <cell r="A1" t="str">
            <v>GIÁ TRỊ PHỤ LỤC 13 - HĐ 37/2018/HĐ/OIC-SEAREE ký ngày 07/02/2018</v>
          </cell>
        </row>
      </sheetData>
      <sheetData sheetId="5876">
        <row r="1">
          <cell r="A1" t="str">
            <v>GIÁ TRỊ PHỤ LỤC 13 - HĐ 37/2018/HĐ/OIC-SEAREE ký ngày 07/02/2018</v>
          </cell>
        </row>
      </sheetData>
      <sheetData sheetId="5877">
        <row r="1">
          <cell r="A1" t="str">
            <v>GIÁ TRỊ PHỤ LỤC 13 - HĐ 37/2018/HĐ/OIC-SEAREE ký ngày 07/02/2018</v>
          </cell>
        </row>
      </sheetData>
      <sheetData sheetId="5878">
        <row r="1">
          <cell r="A1" t="str">
            <v>GIÁ TRỊ PHỤ LỤC 13 - HĐ 37/2018/HĐ/OIC-SEAREE ký ngày 07/02/2018</v>
          </cell>
        </row>
      </sheetData>
      <sheetData sheetId="5879">
        <row r="1">
          <cell r="A1" t="str">
            <v>DỰ ÁN:  KHU NHÀ Ở DIỆN TÍCH 4,2777 HA PHƯỜNG THẠNH MỸ LỢI, QUẬN 2 (VICTORIA VILLAGE)</v>
          </cell>
        </row>
      </sheetData>
      <sheetData sheetId="5880"/>
      <sheetData sheetId="5881"/>
      <sheetData sheetId="5882"/>
      <sheetData sheetId="5883">
        <row r="1">
          <cell r="A1" t="str">
            <v>Linksshape LTD</v>
          </cell>
        </row>
      </sheetData>
      <sheetData sheetId="5884">
        <row r="1">
          <cell r="A1" t="str">
            <v>GIÁ TRỊ PHỤ LỤC 13 - HĐ 37/2018/HĐ/OIC-SEAREE ký ngày 07/02/2018</v>
          </cell>
        </row>
      </sheetData>
      <sheetData sheetId="5885">
        <row r="1">
          <cell r="A1" t="str">
            <v>GIÁ TRỊ PHỤ LỤC 13 - HĐ 37/2018/HĐ/OIC-SEAREE ký ngày 07/02/2018</v>
          </cell>
        </row>
      </sheetData>
      <sheetData sheetId="5886">
        <row r="1">
          <cell r="A1" t="str">
            <v>GIÁ TRỊ PHỤ LỤC 13 - HĐ 37/2018/HĐ/OIC-SEAREE ký ngày 07/02/2018</v>
          </cell>
        </row>
      </sheetData>
      <sheetData sheetId="5887">
        <row r="1">
          <cell r="A1" t="str">
            <v>GIÁ TRỊ PHỤ LỤC 13 - HĐ 37/2018/HĐ/OIC-SEAREE ký ngày 07/02/2018</v>
          </cell>
        </row>
      </sheetData>
      <sheetData sheetId="5888">
        <row r="1">
          <cell r="A1" t="str">
            <v>GIÁ TRỊ PHỤ LỤC 13 - HĐ 37/2018/HĐ/OIC-SEAREE ký ngày 07/02/2018</v>
          </cell>
        </row>
      </sheetData>
      <sheetData sheetId="5889"/>
      <sheetData sheetId="5890"/>
      <sheetData sheetId="5891"/>
      <sheetData sheetId="5892"/>
      <sheetData sheetId="5893"/>
      <sheetData sheetId="5894"/>
      <sheetData sheetId="5895">
        <row r="1">
          <cell r="A1" t="str">
            <v>DỰ ÁN:  KHU NHÀ Ở DIỆN TÍCH 4,2777 HA PHƯỜNG THẠNH MỸ LỢI, QUẬN 2 (VICTORIA VILLAGE)</v>
          </cell>
        </row>
      </sheetData>
      <sheetData sheetId="5896">
        <row r="1">
          <cell r="A1" t="str">
            <v>DỰ ÁN:  KHU NHÀ Ở DIỆN TÍCH 4,2777 HA PHƯỜNG THẠNH MỸ LỢI, QUẬN 2 (VICTORIA VILLAGE)</v>
          </cell>
        </row>
      </sheetData>
      <sheetData sheetId="5897">
        <row r="1">
          <cell r="A1" t="str">
            <v>DỰ ÁN:  KHU NHÀ Ở DIỆN TÍCH 4,2777 HA PHƯỜNG THẠNH MỸ LỢI, QUẬN 2 (VICTORIA VILLAGE)</v>
          </cell>
        </row>
      </sheetData>
      <sheetData sheetId="5898">
        <row r="1">
          <cell r="A1" t="str">
            <v>GIÁ TRỊ PHỤ LỤC 13 - HĐ 37/2018/HĐ/OIC-SEAREE ký ngày 07/02/2018</v>
          </cell>
        </row>
      </sheetData>
      <sheetData sheetId="5899">
        <row r="1">
          <cell r="A1" t="str">
            <v>Linksshape LTD</v>
          </cell>
        </row>
      </sheetData>
      <sheetData sheetId="5900">
        <row r="1">
          <cell r="A1" t="str">
            <v>Linksshape LTD</v>
          </cell>
        </row>
      </sheetData>
      <sheetData sheetId="5901">
        <row r="1">
          <cell r="A1" t="str">
            <v>Linksshape LTD</v>
          </cell>
        </row>
      </sheetData>
      <sheetData sheetId="5902"/>
      <sheetData sheetId="5903"/>
      <sheetData sheetId="5904"/>
      <sheetData sheetId="5905"/>
      <sheetData sheetId="5906">
        <row r="1">
          <cell r="A1" t="str">
            <v>GIÁ TRỊ PHỤ LỤC 13 - HĐ 37/2018/HĐ/OIC-SEAREE ký ngày 07/02/2018</v>
          </cell>
        </row>
      </sheetData>
      <sheetData sheetId="5907">
        <row r="1">
          <cell r="A1" t="str">
            <v>GIÁ TRỊ PHỤ LỤC 13 - HĐ 37/2018/HĐ/OIC-SEAREE ký ngày 07/02/2018</v>
          </cell>
        </row>
      </sheetData>
      <sheetData sheetId="5908">
        <row r="1">
          <cell r="A1" t="str">
            <v>GIÁ TRỊ PHỤ LỤC 13 - HĐ 37/2018/HĐ/OIC-SEAREE ký ngày 07/02/2018</v>
          </cell>
        </row>
      </sheetData>
      <sheetData sheetId="5909">
        <row r="1">
          <cell r="A1" t="str">
            <v>GIÁ TRỊ PHỤ LỤC 13 - HĐ 37/2018/HĐ/OIC-SEAREE ký ngày 07/02/2018</v>
          </cell>
        </row>
      </sheetData>
      <sheetData sheetId="5910">
        <row r="1">
          <cell r="A1" t="str">
            <v>GIÁ TRỊ PHỤ LỤC 13 - HĐ 37/2018/HĐ/OIC-SEAREE ký ngày 07/02/2018</v>
          </cell>
        </row>
      </sheetData>
      <sheetData sheetId="5911">
        <row r="1">
          <cell r="A1" t="str">
            <v>GIÁ TRỊ PHỤ LỤC 13 - HĐ 37/2018/HĐ/OIC-SEAREE ký ngày 07/02/2018</v>
          </cell>
        </row>
      </sheetData>
      <sheetData sheetId="5912"/>
      <sheetData sheetId="5913">
        <row r="1">
          <cell r="A1" t="str">
            <v>GIÁ TRỊ PHỤ LỤC 13 - HĐ 37/2018/HĐ/OIC-SEAREE ký ngày 07/02/2018</v>
          </cell>
        </row>
      </sheetData>
      <sheetData sheetId="5914">
        <row r="1">
          <cell r="A1" t="str">
            <v>GIÁ TRỊ PHỤ LỤC 13 - HĐ 37/2018/HĐ/OIC-SEAREE ký ngày 07/02/2018</v>
          </cell>
        </row>
      </sheetData>
      <sheetData sheetId="5915">
        <row r="1">
          <cell r="A1" t="str">
            <v>DỰ ÁN:  KHU NHÀ Ở DIỆN TÍCH 4,2777 HA PHƯỜNG THẠNH MỸ LỢI, QUẬN 2 (VICTORIA VILLAGE)</v>
          </cell>
        </row>
      </sheetData>
      <sheetData sheetId="5916">
        <row r="1">
          <cell r="A1" t="str">
            <v>GIÁ TRỊ PHỤ LỤC 13 - HĐ 37/2018/HĐ/OIC-SEAREE ký ngày 07/02/2018</v>
          </cell>
        </row>
      </sheetData>
      <sheetData sheetId="5917"/>
      <sheetData sheetId="5918"/>
      <sheetData sheetId="5919">
        <row r="1">
          <cell r="A1" t="str">
            <v>Linksshape LTD</v>
          </cell>
        </row>
      </sheetData>
      <sheetData sheetId="5920">
        <row r="1">
          <cell r="A1" t="str">
            <v>Linksshape LTD</v>
          </cell>
        </row>
      </sheetData>
      <sheetData sheetId="5921">
        <row r="1">
          <cell r="A1" t="str">
            <v>GIÁ TRỊ PHỤ LỤC 13 - HĐ 37/2018/HĐ/OIC-SEAREE ký ngày 07/02/2018</v>
          </cell>
        </row>
      </sheetData>
      <sheetData sheetId="5922">
        <row r="1">
          <cell r="A1" t="str">
            <v>GIÁ TRỊ PHỤ LỤC 13 - HĐ 37/2018/HĐ/OIC-SEAREE ký ngày 07/02/2018</v>
          </cell>
        </row>
      </sheetData>
      <sheetData sheetId="5923">
        <row r="1">
          <cell r="A1" t="str">
            <v>GIÁ TRỊ PHỤ LỤC 13 - HĐ 37/2018/HĐ/OIC-SEAREE ký ngày 07/02/2018</v>
          </cell>
        </row>
      </sheetData>
      <sheetData sheetId="5924">
        <row r="1">
          <cell r="A1" t="str">
            <v>GIÁ TRỊ PHỤ LỤC 13 - HĐ 37/2018/HĐ/OIC-SEAREE ký ngày 07/02/2018</v>
          </cell>
        </row>
      </sheetData>
      <sheetData sheetId="5925">
        <row r="1">
          <cell r="A1" t="str">
            <v>GIÁ TRỊ PHỤ LỤC 13 - HĐ 37/2018/HĐ/OIC-SEAREE ký ngày 07/02/2018</v>
          </cell>
        </row>
      </sheetData>
      <sheetData sheetId="5926">
        <row r="1">
          <cell r="A1" t="str">
            <v>GIÁ TRỊ PHỤ LỤC 13 - HĐ 37/2018/HĐ/OIC-SEAREE ký ngày 07/02/2018</v>
          </cell>
        </row>
      </sheetData>
      <sheetData sheetId="5927">
        <row r="1">
          <cell r="A1" t="str">
            <v>GIÁ TRỊ PHỤ LỤC 13 - HĐ 37/2018/HĐ/OIC-SEAREE ký ngày 07/02/2018</v>
          </cell>
        </row>
      </sheetData>
      <sheetData sheetId="5928">
        <row r="1">
          <cell r="A1" t="str">
            <v>Linksshape LTD</v>
          </cell>
        </row>
      </sheetData>
      <sheetData sheetId="5929">
        <row r="1">
          <cell r="A1" t="str">
            <v>GIÁ TRỊ PHỤ LỤC 13 - HĐ 37/2018/HĐ/OIC-SEAREE ký ngày 07/02/2018</v>
          </cell>
        </row>
      </sheetData>
      <sheetData sheetId="5930">
        <row r="1">
          <cell r="A1" t="str">
            <v>GIÁ TRỊ PHỤ LỤC 13 - HĐ 37/2018/HĐ/OIC-SEAREE ký ngày 07/02/2018</v>
          </cell>
        </row>
      </sheetData>
      <sheetData sheetId="5931">
        <row r="1">
          <cell r="A1" t="str">
            <v>GIÁ TRỊ PHỤ LỤC 13 - HĐ 37/2018/HĐ/OIC-SEAREE ký ngày 07/02/2018</v>
          </cell>
        </row>
      </sheetData>
      <sheetData sheetId="5932">
        <row r="1">
          <cell r="A1" t="str">
            <v>GIÁ TRỊ PHỤ LỤC 13 - HĐ 37/2018/HĐ/OIC-SEAREE ký ngày 07/02/2018</v>
          </cell>
        </row>
      </sheetData>
      <sheetData sheetId="5933">
        <row r="1">
          <cell r="A1" t="str">
            <v>GIÁ TRỊ PHỤ LỤC 13 - HĐ 37/2018/HĐ/OIC-SEAREE ký ngày 07/02/2018</v>
          </cell>
        </row>
      </sheetData>
      <sheetData sheetId="5934">
        <row r="1">
          <cell r="A1" t="str">
            <v>GIÁ TRỊ PHỤ LỤC 13 - HĐ 37/2018/HĐ/OIC-SEAREE ký ngày 07/02/2018</v>
          </cell>
        </row>
      </sheetData>
      <sheetData sheetId="5935">
        <row r="1">
          <cell r="A1" t="str">
            <v>GIÁ TRỊ PHỤ LỤC 13 - HĐ 37/2018/HĐ/OIC-SEAREE ký ngày 07/02/2018</v>
          </cell>
        </row>
      </sheetData>
      <sheetData sheetId="5936">
        <row r="1">
          <cell r="A1" t="str">
            <v>GIÁ TRỊ PHỤ LỤC 13 - HĐ 37/2018/HĐ/OIC-SEAREE ký ngày 07/02/2018</v>
          </cell>
        </row>
      </sheetData>
      <sheetData sheetId="5937">
        <row r="1">
          <cell r="A1" t="str">
            <v>Linksshape LTD</v>
          </cell>
        </row>
      </sheetData>
      <sheetData sheetId="5938">
        <row r="1">
          <cell r="A1" t="str">
            <v>GIÁ TRỊ PHỤ LỤC 13 - HĐ 37/2018/HĐ/OIC-SEAREE ký ngày 07/02/2018</v>
          </cell>
        </row>
      </sheetData>
      <sheetData sheetId="5939">
        <row r="1">
          <cell r="A1" t="str">
            <v>GIÁ TRỊ PHỤ LỤC 13 - HĐ 37/2018/HĐ/OIC-SEAREE ký ngày 07/02/2018</v>
          </cell>
        </row>
      </sheetData>
      <sheetData sheetId="5940"/>
      <sheetData sheetId="5941"/>
      <sheetData sheetId="5942">
        <row r="1">
          <cell r="A1" t="str">
            <v>GIÁ TRỊ PHỤ LỤC 13 - HĐ 37/2018/HĐ/OIC-SEAREE ký ngày 07/02/2018</v>
          </cell>
        </row>
      </sheetData>
      <sheetData sheetId="5943">
        <row r="1">
          <cell r="A1" t="str">
            <v>GIÁ TRỊ PHỤ LỤC 13 - HĐ 37/2018/HĐ/OIC-SEAREE ký ngày 07/02/2018</v>
          </cell>
        </row>
      </sheetData>
      <sheetData sheetId="5944">
        <row r="1">
          <cell r="A1" t="str">
            <v>GIÁ TRỊ PHỤ LỤC 13 - HĐ 37/2018/HĐ/OIC-SEAREE ký ngày 07/02/2018</v>
          </cell>
        </row>
      </sheetData>
      <sheetData sheetId="5945">
        <row r="1">
          <cell r="A1" t="str">
            <v>GIÁ TRỊ PHỤ LỤC 13 - HĐ 37/2018/HĐ/OIC-SEAREE ký ngày 07/02/2018</v>
          </cell>
        </row>
      </sheetData>
      <sheetData sheetId="5946">
        <row r="1">
          <cell r="A1" t="str">
            <v>GIÁ TRỊ PHỤ LỤC 13 - HĐ 37/2018/HĐ/OIC-SEAREE ký ngày 07/02/2018</v>
          </cell>
        </row>
      </sheetData>
      <sheetData sheetId="5947">
        <row r="1">
          <cell r="A1" t="str">
            <v>GIÁ TRỊ PHỤ LỤC 13 - HĐ 37/2018/HĐ/OIC-SEAREE ký ngày 07/02/2018</v>
          </cell>
        </row>
      </sheetData>
      <sheetData sheetId="5948">
        <row r="1">
          <cell r="A1" t="str">
            <v>GIÁ TRỊ PHỤ LỤC 13 - HĐ 37/2018/HĐ/OIC-SEAREE ký ngày 07/02/2018</v>
          </cell>
        </row>
      </sheetData>
      <sheetData sheetId="5949">
        <row r="1">
          <cell r="A1" t="str">
            <v>GIÁ TRỊ PHỤ LỤC 13 - HĐ 37/2018/HĐ/OIC-SEAREE ký ngày 07/02/2018</v>
          </cell>
        </row>
      </sheetData>
      <sheetData sheetId="5950">
        <row r="1">
          <cell r="A1" t="str">
            <v>GIÁ TRỊ PHỤ LỤC 13 - HĐ 37/2018/HĐ/OIC-SEAREE ký ngày 07/02/2018</v>
          </cell>
        </row>
      </sheetData>
      <sheetData sheetId="5951">
        <row r="1">
          <cell r="A1" t="str">
            <v>GIÁ TRỊ PHỤ LỤC 13 - HĐ 37/2018/HĐ/OIC-SEAREE ký ngày 07/02/2018</v>
          </cell>
        </row>
      </sheetData>
      <sheetData sheetId="5952">
        <row r="1">
          <cell r="A1" t="str">
            <v>GIÁ TRỊ PHỤ LỤC 13 - HĐ 37/2018/HĐ/OIC-SEAREE ký ngày 07/02/2018</v>
          </cell>
        </row>
      </sheetData>
      <sheetData sheetId="5953">
        <row r="1">
          <cell r="A1" t="str">
            <v>GIÁ TRỊ PHỤ LỤC 13 - HĐ 37/2018/HĐ/OIC-SEAREE ký ngày 07/02/2018</v>
          </cell>
        </row>
      </sheetData>
      <sheetData sheetId="5954">
        <row r="1">
          <cell r="A1" t="str">
            <v>GIÁ TRỊ PHỤ LỤC 13 - HĐ 37/2018/HĐ/OIC-SEAREE ký ngày 07/02/2018</v>
          </cell>
        </row>
      </sheetData>
      <sheetData sheetId="5955">
        <row r="1">
          <cell r="A1" t="str">
            <v>GIÁ TRỊ PHỤ LỤC 13 - HĐ 37/2018/HĐ/OIC-SEAREE ký ngày 07/02/2018</v>
          </cell>
        </row>
      </sheetData>
      <sheetData sheetId="5956">
        <row r="1">
          <cell r="A1" t="str">
            <v>GIÁ TRỊ PHỤ LỤC 13 - HĐ 37/2018/HĐ/OIC-SEAREE ký ngày 07/02/2018</v>
          </cell>
        </row>
      </sheetData>
      <sheetData sheetId="5957">
        <row r="1">
          <cell r="A1" t="str">
            <v>GIÁ TRỊ PHỤ LỤC 13 - HĐ 37/2018/HĐ/OIC-SEAREE ký ngày 07/02/2018</v>
          </cell>
        </row>
      </sheetData>
      <sheetData sheetId="5958">
        <row r="1">
          <cell r="A1" t="str">
            <v>GIÁ TRỊ PHỤ LỤC 13 - HĐ 37/2018/HĐ/OIC-SEAREE ký ngày 07/02/2018</v>
          </cell>
        </row>
      </sheetData>
      <sheetData sheetId="5959">
        <row r="1">
          <cell r="A1" t="str">
            <v>GIÁ TRỊ PHỤ LỤC 13 - HĐ 37/2018/HĐ/OIC-SEAREE ký ngày 07/02/2018</v>
          </cell>
        </row>
      </sheetData>
      <sheetData sheetId="5960">
        <row r="1">
          <cell r="A1" t="str">
            <v>GIÁ TRỊ PHỤ LỤC 13 - HĐ 37/2018/HĐ/OIC-SEAREE ký ngày 07/02/2018</v>
          </cell>
        </row>
      </sheetData>
      <sheetData sheetId="5961">
        <row r="1">
          <cell r="A1" t="str">
            <v>GIÁ TRỊ PHỤ LỤC 13 - HĐ 37/2018/HĐ/OIC-SEAREE ký ngày 07/02/2018</v>
          </cell>
        </row>
      </sheetData>
      <sheetData sheetId="5962">
        <row r="1">
          <cell r="A1" t="str">
            <v>GIÁ TRỊ PHỤ LỤC 13 - HĐ 37/2018/HĐ/OIC-SEAREE ký ngày 07/02/2018</v>
          </cell>
        </row>
      </sheetData>
      <sheetData sheetId="5963">
        <row r="1">
          <cell r="A1" t="str">
            <v>GIÁ TRỊ PHỤ LỤC 13 - HĐ 37/2018/HĐ/OIC-SEAREE ký ngày 07/02/2018</v>
          </cell>
        </row>
      </sheetData>
      <sheetData sheetId="5964">
        <row r="1">
          <cell r="A1" t="str">
            <v>GIÁ TRỊ PHỤ LỤC 13 - HĐ 37/2018/HĐ/OIC-SEAREE ký ngày 07/02/2018</v>
          </cell>
        </row>
      </sheetData>
      <sheetData sheetId="5965">
        <row r="1">
          <cell r="A1" t="str">
            <v>GIÁ TRỊ PHỤ LỤC 13 - HĐ 37/2018/HĐ/OIC-SEAREE ký ngày 07/02/2018</v>
          </cell>
        </row>
      </sheetData>
      <sheetData sheetId="5966">
        <row r="1">
          <cell r="A1" t="str">
            <v>GIÁ TRỊ PHỤ LỤC 13 - HĐ 37/2018/HĐ/OIC-SEAREE ký ngày 07/02/2018</v>
          </cell>
        </row>
      </sheetData>
      <sheetData sheetId="5967">
        <row r="1">
          <cell r="A1" t="str">
            <v>GIÁ TRỊ PHỤ LỤC 13 - HĐ 37/2018/HĐ/OIC-SEAREE ký ngày 07/02/2018</v>
          </cell>
        </row>
      </sheetData>
      <sheetData sheetId="5968">
        <row r="1">
          <cell r="A1" t="str">
            <v>GIÁ TRỊ PHỤ LỤC 13 - HĐ 37/2018/HĐ/OIC-SEAREE ký ngày 07/02/2018</v>
          </cell>
        </row>
      </sheetData>
      <sheetData sheetId="5969">
        <row r="1">
          <cell r="A1" t="str">
            <v>GIÁ TRỊ PHỤ LỤC 13 - HĐ 37/2018/HĐ/OIC-SEAREE ký ngày 07/02/2018</v>
          </cell>
        </row>
      </sheetData>
      <sheetData sheetId="5970">
        <row r="1">
          <cell r="A1" t="str">
            <v>GIÁ TRỊ PHỤ LỤC 13 - HĐ 37/2018/HĐ/OIC-SEAREE ký ngày 07/02/2018</v>
          </cell>
        </row>
      </sheetData>
      <sheetData sheetId="5971">
        <row r="1">
          <cell r="A1" t="str">
            <v>GIÁ TRỊ PHỤ LỤC 13 - HĐ 37/2018/HĐ/OIC-SEAREE ký ngày 07/02/2018</v>
          </cell>
        </row>
      </sheetData>
      <sheetData sheetId="5972">
        <row r="1">
          <cell r="A1" t="str">
            <v>GIÁ TRỊ PHỤ LỤC 13 - HĐ 37/2018/HĐ/OIC-SEAREE ký ngày 07/02/2018</v>
          </cell>
        </row>
      </sheetData>
      <sheetData sheetId="5973">
        <row r="1">
          <cell r="A1" t="str">
            <v>GIÁ TRỊ PHỤ LỤC 13 - HĐ 37/2018/HĐ/OIC-SEAREE ký ngày 07/02/2018</v>
          </cell>
        </row>
      </sheetData>
      <sheetData sheetId="5974">
        <row r="1">
          <cell r="A1" t="str">
            <v>GIÁ TRỊ PHỤ LỤC 13 - HĐ 37/2018/HĐ/OIC-SEAREE ký ngày 07/02/2018</v>
          </cell>
        </row>
      </sheetData>
      <sheetData sheetId="5975">
        <row r="1">
          <cell r="A1" t="str">
            <v>GIÁ TRỊ PHỤ LỤC 13 - HĐ 37/2018/HĐ/OIC-SEAREE ký ngày 07/02/2018</v>
          </cell>
        </row>
      </sheetData>
      <sheetData sheetId="5976">
        <row r="1">
          <cell r="A1" t="str">
            <v>GIÁ TRỊ PHỤ LỤC 13 - HĐ 37/2018/HĐ/OIC-SEAREE ký ngày 07/02/2018</v>
          </cell>
        </row>
      </sheetData>
      <sheetData sheetId="5977">
        <row r="1">
          <cell r="A1" t="str">
            <v>GIÁ TRỊ PHỤ LỤC 13 - HĐ 37/2018/HĐ/OIC-SEAREE ký ngày 07/02/2018</v>
          </cell>
        </row>
      </sheetData>
      <sheetData sheetId="5978">
        <row r="1">
          <cell r="A1" t="str">
            <v>GIÁ TRỊ PHỤ LỤC 13 - HĐ 37/2018/HĐ/OIC-SEAREE ký ngày 07/02/2018</v>
          </cell>
        </row>
      </sheetData>
      <sheetData sheetId="5979">
        <row r="1">
          <cell r="A1" t="str">
            <v>GIÁ TRỊ PHỤ LỤC 13 - HĐ 37/2018/HĐ/OIC-SEAREE ký ngày 07/02/2018</v>
          </cell>
        </row>
      </sheetData>
      <sheetData sheetId="5980">
        <row r="1">
          <cell r="A1" t="str">
            <v>GIÁ TRỊ PHỤ LỤC 13 - HĐ 37/2018/HĐ/OIC-SEAREE ký ngày 07/02/2018</v>
          </cell>
        </row>
      </sheetData>
      <sheetData sheetId="5981">
        <row r="1">
          <cell r="A1" t="str">
            <v>GIÁ TRỊ PHỤ LỤC 13 - HĐ 37/2018/HĐ/OIC-SEAREE ký ngày 07/02/2018</v>
          </cell>
        </row>
      </sheetData>
      <sheetData sheetId="5982">
        <row r="1">
          <cell r="A1" t="str">
            <v>GIÁ TRỊ PHỤ LỤC 13 - HĐ 37/2018/HĐ/OIC-SEAREE ký ngày 07/02/2018</v>
          </cell>
        </row>
      </sheetData>
      <sheetData sheetId="5983">
        <row r="1">
          <cell r="A1" t="str">
            <v>GIÁ TRỊ PHỤ LỤC 13 - HĐ 37/2018/HĐ/OIC-SEAREE ký ngày 07/02/2018</v>
          </cell>
        </row>
      </sheetData>
      <sheetData sheetId="5984">
        <row r="1">
          <cell r="A1" t="str">
            <v>GIÁ TRỊ PHỤ LỤC 13 - HĐ 37/2018/HĐ/OIC-SEAREE ký ngày 07/02/2018</v>
          </cell>
        </row>
      </sheetData>
      <sheetData sheetId="5985">
        <row r="1">
          <cell r="A1" t="str">
            <v>GIÁ TRỊ PHỤ LỤC 13 - HĐ 37/2018/HĐ/OIC-SEAREE ký ngày 07/02/2018</v>
          </cell>
        </row>
      </sheetData>
      <sheetData sheetId="5986">
        <row r="1">
          <cell r="A1" t="str">
            <v>GIÁ TRỊ PHỤ LỤC 13 - HĐ 37/2018/HĐ/OIC-SEAREE ký ngày 07/02/2018</v>
          </cell>
        </row>
      </sheetData>
      <sheetData sheetId="5987">
        <row r="1">
          <cell r="A1" t="str">
            <v>GIÁ TRỊ PHỤ LỤC 13 - HĐ 37/2018/HĐ/OIC-SEAREE ký ngày 07/02/2018</v>
          </cell>
        </row>
      </sheetData>
      <sheetData sheetId="5988">
        <row r="1">
          <cell r="A1" t="str">
            <v>GIÁ TRỊ PHỤ LỤC 13 - HĐ 37/2018/HĐ/OIC-SEAREE ký ngày 07/02/2018</v>
          </cell>
        </row>
      </sheetData>
      <sheetData sheetId="5989">
        <row r="1">
          <cell r="A1" t="str">
            <v>GIÁ TRỊ PHỤ LỤC 13 - HĐ 37/2018/HĐ/OIC-SEAREE ký ngày 07/02/2018</v>
          </cell>
        </row>
      </sheetData>
      <sheetData sheetId="5990">
        <row r="1">
          <cell r="A1" t="str">
            <v>GIÁ TRỊ PHỤ LỤC 13 - HĐ 37/2018/HĐ/OIC-SEAREE ký ngày 07/02/2018</v>
          </cell>
        </row>
      </sheetData>
      <sheetData sheetId="5991">
        <row r="1">
          <cell r="A1" t="str">
            <v>GIÁ TRỊ PHỤ LỤC 13 - HĐ 37/2018/HĐ/OIC-SEAREE ký ngày 07/02/2018</v>
          </cell>
        </row>
      </sheetData>
      <sheetData sheetId="5992">
        <row r="1">
          <cell r="A1" t="str">
            <v>GIÁ TRỊ PHỤ LỤC 13 - HĐ 37/2018/HĐ/OIC-SEAREE ký ngày 07/02/2018</v>
          </cell>
        </row>
      </sheetData>
      <sheetData sheetId="5993">
        <row r="1">
          <cell r="A1" t="str">
            <v>GIÁ TRỊ PHỤ LỤC 13 - HĐ 37/2018/HĐ/OIC-SEAREE ký ngày 07/02/2018</v>
          </cell>
        </row>
      </sheetData>
      <sheetData sheetId="5994">
        <row r="1">
          <cell r="A1" t="str">
            <v>GIÁ TRỊ PHỤ LỤC 13 - HĐ 37/2018/HĐ/OIC-SEAREE ký ngày 07/02/2018</v>
          </cell>
        </row>
      </sheetData>
      <sheetData sheetId="5995">
        <row r="1">
          <cell r="A1" t="str">
            <v>GIÁ TRỊ PHỤ LỤC 13 - HĐ 37/2018/HĐ/OIC-SEAREE ký ngày 07/02/2018</v>
          </cell>
        </row>
      </sheetData>
      <sheetData sheetId="5996">
        <row r="1">
          <cell r="A1" t="str">
            <v>GIÁ TRỊ PHỤ LỤC 13 - HĐ 37/2018/HĐ/OIC-SEAREE ký ngày 07/02/2018</v>
          </cell>
        </row>
      </sheetData>
      <sheetData sheetId="5997">
        <row r="1">
          <cell r="A1" t="str">
            <v>GIÁ TRỊ PHỤ LỤC 13 - HĐ 37/2018/HĐ/OIC-SEAREE ký ngày 07/02/2018</v>
          </cell>
        </row>
      </sheetData>
      <sheetData sheetId="5998">
        <row r="1">
          <cell r="A1" t="str">
            <v>GIÁ TRỊ PHỤ LỤC 13 - HĐ 37/2018/HĐ/OIC-SEAREE ký ngày 07/02/2018</v>
          </cell>
        </row>
      </sheetData>
      <sheetData sheetId="5999">
        <row r="1">
          <cell r="A1" t="str">
            <v>GIÁ TRỊ PHỤ LỤC 13 - HĐ 37/2018/HĐ/OIC-SEAREE ký ngày 07/02/2018</v>
          </cell>
        </row>
      </sheetData>
      <sheetData sheetId="6000">
        <row r="1">
          <cell r="A1" t="str">
            <v>GIÁ TRỊ PHỤ LỤC 13 - HĐ 37/2018/HĐ/OIC-SEAREE ký ngày 07/02/2018</v>
          </cell>
        </row>
      </sheetData>
      <sheetData sheetId="6001">
        <row r="1">
          <cell r="A1" t="str">
            <v>GIÁ TRỊ PHỤ LỤC 13 - HĐ 37/2018/HĐ/OIC-SEAREE ký ngày 07/02/2018</v>
          </cell>
        </row>
      </sheetData>
      <sheetData sheetId="6002">
        <row r="1">
          <cell r="A1" t="str">
            <v>GIÁ TRỊ PHỤ LỤC 13 - HĐ 37/2018/HĐ/OIC-SEAREE ký ngày 07/02/2018</v>
          </cell>
        </row>
      </sheetData>
      <sheetData sheetId="6003">
        <row r="1">
          <cell r="A1" t="str">
            <v>GIÁ TRỊ PHỤ LỤC 13 - HĐ 37/2018/HĐ/OIC-SEAREE ký ngày 07/02/2018</v>
          </cell>
        </row>
      </sheetData>
      <sheetData sheetId="6004">
        <row r="1">
          <cell r="A1" t="str">
            <v>GIÁ TRỊ PHỤ LỤC 13 - HĐ 37/2018/HĐ/OIC-SEAREE ký ngày 07/02/2018</v>
          </cell>
        </row>
      </sheetData>
      <sheetData sheetId="6005">
        <row r="1">
          <cell r="A1" t="str">
            <v>GIÁ TRỊ PHỤ LỤC 13 - HĐ 37/2018/HĐ/OIC-SEAREE ký ngày 07/02/2018</v>
          </cell>
        </row>
      </sheetData>
      <sheetData sheetId="6006">
        <row r="1">
          <cell r="A1" t="str">
            <v>GIÁ TRỊ PHỤ LỤC 13 - HĐ 37/2018/HĐ/OIC-SEAREE ký ngày 07/02/2018</v>
          </cell>
        </row>
      </sheetData>
      <sheetData sheetId="6007">
        <row r="1">
          <cell r="A1" t="str">
            <v>GIÁ TRỊ PHỤ LỤC 13 - HĐ 37/2018/HĐ/OIC-SEAREE ký ngày 07/02/2018</v>
          </cell>
        </row>
      </sheetData>
      <sheetData sheetId="6008">
        <row r="1">
          <cell r="A1" t="str">
            <v>GIÁ TRỊ PHỤ LỤC 13 - HĐ 37/2018/HĐ/OIC-SEAREE ký ngày 07/02/2018</v>
          </cell>
        </row>
      </sheetData>
      <sheetData sheetId="6009">
        <row r="1">
          <cell r="A1" t="str">
            <v>GIÁ TRỊ PHỤ LỤC 13 - HĐ 37/2018/HĐ/OIC-SEAREE ký ngày 07/02/2018</v>
          </cell>
        </row>
      </sheetData>
      <sheetData sheetId="6010">
        <row r="1">
          <cell r="A1" t="str">
            <v>GIÁ TRỊ PHỤ LỤC 13 - HĐ 37/2018/HĐ/OIC-SEAREE ký ngày 07/02/2018</v>
          </cell>
        </row>
      </sheetData>
      <sheetData sheetId="6011">
        <row r="1">
          <cell r="A1" t="str">
            <v>GIÁ TRỊ PHỤ LỤC 13 - HĐ 37/2018/HĐ/OIC-SEAREE ký ngày 07/02/2018</v>
          </cell>
        </row>
      </sheetData>
      <sheetData sheetId="6012">
        <row r="1">
          <cell r="A1" t="str">
            <v>GIÁ TRỊ PHỤ LỤC 13 - HĐ 37/2018/HĐ/OIC-SEAREE ký ngày 07/02/2018</v>
          </cell>
        </row>
      </sheetData>
      <sheetData sheetId="6013">
        <row r="1">
          <cell r="A1" t="str">
            <v>GIÁ TRỊ PHỤ LỤC 13 - HĐ 37/2018/HĐ/OIC-SEAREE ký ngày 07/02/2018</v>
          </cell>
        </row>
      </sheetData>
      <sheetData sheetId="6014">
        <row r="1">
          <cell r="A1" t="str">
            <v>GIÁ TRỊ PHỤ LỤC 13 - HĐ 37/2018/HĐ/OIC-SEAREE ký ngày 07/02/2018</v>
          </cell>
        </row>
      </sheetData>
      <sheetData sheetId="6015">
        <row r="1">
          <cell r="A1" t="str">
            <v>GIÁ TRỊ PHỤ LỤC 13 - HĐ 37/2018/HĐ/OIC-SEAREE ký ngày 07/02/2018</v>
          </cell>
        </row>
      </sheetData>
      <sheetData sheetId="6016">
        <row r="1">
          <cell r="A1" t="str">
            <v>GIÁ TRỊ PHỤ LỤC 13 - HĐ 37/2018/HĐ/OIC-SEAREE ký ngày 07/02/2018</v>
          </cell>
        </row>
      </sheetData>
      <sheetData sheetId="6017">
        <row r="1">
          <cell r="A1" t="str">
            <v>GIÁ TRỊ PHỤ LỤC 13 - HĐ 37/2018/HĐ/OIC-SEAREE ký ngày 07/02/2018</v>
          </cell>
        </row>
      </sheetData>
      <sheetData sheetId="6018">
        <row r="1">
          <cell r="A1" t="str">
            <v>GIÁ TRỊ PHỤ LỤC 13 - HĐ 37/2018/HĐ/OIC-SEAREE ký ngày 07/02/2018</v>
          </cell>
        </row>
      </sheetData>
      <sheetData sheetId="6019">
        <row r="1">
          <cell r="A1" t="str">
            <v>GIÁ TRỊ PHỤ LỤC 13 - HĐ 37/2018/HĐ/OIC-SEAREE ký ngày 07/02/2018</v>
          </cell>
        </row>
      </sheetData>
      <sheetData sheetId="6020">
        <row r="1">
          <cell r="A1" t="str">
            <v>GIÁ TRỊ PHỤ LỤC 13 - HĐ 37/2018/HĐ/OIC-SEAREE ký ngày 07/02/2018</v>
          </cell>
        </row>
      </sheetData>
      <sheetData sheetId="6021">
        <row r="1">
          <cell r="A1" t="str">
            <v>GIÁ TRỊ PHỤ LỤC 13 - HĐ 37/2018/HĐ/OIC-SEAREE ký ngày 07/02/2018</v>
          </cell>
        </row>
      </sheetData>
      <sheetData sheetId="6022">
        <row r="1">
          <cell r="A1" t="str">
            <v>GIÁ TRỊ PHỤ LỤC 13 - HĐ 37/2018/HĐ/OIC-SEAREE ký ngày 07/02/2018</v>
          </cell>
        </row>
      </sheetData>
      <sheetData sheetId="6023">
        <row r="1">
          <cell r="A1" t="str">
            <v>GIÁ TRỊ PHỤ LỤC 13 - HĐ 37/2018/HĐ/OIC-SEAREE ký ngày 07/02/2018</v>
          </cell>
        </row>
      </sheetData>
      <sheetData sheetId="6024">
        <row r="1">
          <cell r="A1" t="str">
            <v>GIÁ TRỊ PHỤ LỤC 13 - HĐ 37/2018/HĐ/OIC-SEAREE ký ngày 07/02/2018</v>
          </cell>
        </row>
      </sheetData>
      <sheetData sheetId="6025">
        <row r="1">
          <cell r="A1" t="str">
            <v>GIÁ TRỊ PHỤ LỤC 13 - HĐ 37/2018/HĐ/OIC-SEAREE ký ngày 07/02/2018</v>
          </cell>
        </row>
      </sheetData>
      <sheetData sheetId="6026">
        <row r="1">
          <cell r="A1" t="str">
            <v>GIÁ TRỊ PHỤ LỤC 13 - HĐ 37/2018/HĐ/OIC-SEAREE ký ngày 07/02/2018</v>
          </cell>
        </row>
      </sheetData>
      <sheetData sheetId="6027">
        <row r="1">
          <cell r="A1" t="str">
            <v>GIÁ TRỊ PHỤ LỤC 13 - HĐ 37/2018/HĐ/OIC-SEAREE ký ngày 07/02/2018</v>
          </cell>
        </row>
      </sheetData>
      <sheetData sheetId="6028">
        <row r="1">
          <cell r="A1" t="str">
            <v>GIÁ TRỊ PHỤ LỤC 13 - HĐ 37/2018/HĐ/OIC-SEAREE ký ngày 07/02/2018</v>
          </cell>
        </row>
      </sheetData>
      <sheetData sheetId="6029">
        <row r="1">
          <cell r="A1" t="str">
            <v>GIÁ TRỊ PHỤ LỤC 13 - HĐ 37/2018/HĐ/OIC-SEAREE ký ngày 07/02/2018</v>
          </cell>
        </row>
      </sheetData>
      <sheetData sheetId="6030">
        <row r="1">
          <cell r="A1" t="str">
            <v>GIÁ TRỊ PHỤ LỤC 13 - HĐ 37/2018/HĐ/OIC-SEAREE ký ngày 07/02/2018</v>
          </cell>
        </row>
      </sheetData>
      <sheetData sheetId="6031">
        <row r="1">
          <cell r="A1" t="str">
            <v>GIÁ TRỊ PHỤ LỤC 13 - HĐ 37/2018/HĐ/OIC-SEAREE ký ngày 07/02/2018</v>
          </cell>
        </row>
      </sheetData>
      <sheetData sheetId="6032">
        <row r="1">
          <cell r="A1" t="str">
            <v>GIÁ TRỊ PHỤ LỤC 13 - HĐ 37/2018/HĐ/OIC-SEAREE ký ngày 07/02/2018</v>
          </cell>
        </row>
      </sheetData>
      <sheetData sheetId="6033">
        <row r="1">
          <cell r="A1" t="str">
            <v>GIÁ TRỊ PHỤ LỤC 13 - HĐ 37/2018/HĐ/OIC-SEAREE ký ngày 07/02/2018</v>
          </cell>
        </row>
      </sheetData>
      <sheetData sheetId="6034">
        <row r="1">
          <cell r="A1" t="str">
            <v>GIÁ TRỊ PHỤ LỤC 13 - HĐ 37/2018/HĐ/OIC-SEAREE ký ngày 07/02/2018</v>
          </cell>
        </row>
      </sheetData>
      <sheetData sheetId="6035">
        <row r="1">
          <cell r="A1" t="str">
            <v>GIÁ TRỊ PHỤ LỤC 13 - HĐ 37/2018/HĐ/OIC-SEAREE ký ngày 07/02/2018</v>
          </cell>
        </row>
      </sheetData>
      <sheetData sheetId="6036">
        <row r="1">
          <cell r="A1" t="str">
            <v>GIÁ TRỊ PHỤ LỤC 13 - HĐ 37/2018/HĐ/OIC-SEAREE ký ngày 07/02/2018</v>
          </cell>
        </row>
      </sheetData>
      <sheetData sheetId="6037">
        <row r="1">
          <cell r="A1" t="str">
            <v>GIÁ TRỊ PHỤ LỤC 13 - HĐ 37/2018/HĐ/OIC-SEAREE ký ngày 07/02/2018</v>
          </cell>
        </row>
      </sheetData>
      <sheetData sheetId="6038">
        <row r="1">
          <cell r="A1" t="str">
            <v>GIÁ TRỊ PHỤ LỤC 13 - HĐ 37/2018/HĐ/OIC-SEAREE ký ngày 07/02/2018</v>
          </cell>
        </row>
      </sheetData>
      <sheetData sheetId="6039">
        <row r="1">
          <cell r="A1" t="str">
            <v>GIÁ TRỊ PHỤ LỤC 13 - HĐ 37/2018/HĐ/OIC-SEAREE ký ngày 07/02/2018</v>
          </cell>
        </row>
      </sheetData>
      <sheetData sheetId="6040">
        <row r="1">
          <cell r="A1" t="str">
            <v>GIÁ TRỊ PHỤ LỤC 13 - HĐ 37/2018/HĐ/OIC-SEAREE ký ngày 07/02/2018</v>
          </cell>
        </row>
      </sheetData>
      <sheetData sheetId="6041">
        <row r="1">
          <cell r="A1" t="str">
            <v>GIÁ TRỊ PHỤ LỤC 13 - HĐ 37/2018/HĐ/OIC-SEAREE ký ngày 07/02/2018</v>
          </cell>
        </row>
      </sheetData>
      <sheetData sheetId="6042">
        <row r="1">
          <cell r="A1" t="str">
            <v>GIÁ TRỊ PHỤ LỤC 13 - HĐ 37/2018/HĐ/OIC-SEAREE ký ngày 07/02/2018</v>
          </cell>
        </row>
      </sheetData>
      <sheetData sheetId="6043">
        <row r="1">
          <cell r="A1" t="str">
            <v>GIÁ TRỊ PHỤ LỤC 13 - HĐ 37/2018/HĐ/OIC-SEAREE ký ngày 07/02/2018</v>
          </cell>
        </row>
      </sheetData>
      <sheetData sheetId="6044">
        <row r="1">
          <cell r="A1" t="str">
            <v>GIÁ TRỊ PHỤ LỤC 13 - HĐ 37/2018/HĐ/OIC-SEAREE ký ngày 07/02/2018</v>
          </cell>
        </row>
      </sheetData>
      <sheetData sheetId="6045">
        <row r="1">
          <cell r="A1" t="str">
            <v>GIÁ TRỊ PHỤ LỤC 13 - HĐ 37/2018/HĐ/OIC-SEAREE ký ngày 07/02/2018</v>
          </cell>
        </row>
      </sheetData>
      <sheetData sheetId="6046">
        <row r="1">
          <cell r="A1" t="str">
            <v>GIÁ TRỊ PHỤ LỤC 13 - HĐ 37/2018/HĐ/OIC-SEAREE ký ngày 07/02/2018</v>
          </cell>
        </row>
      </sheetData>
      <sheetData sheetId="6047">
        <row r="1">
          <cell r="A1" t="str">
            <v>GIÁ TRỊ PHỤ LỤC 13 - HĐ 37/2018/HĐ/OIC-SEAREE ký ngày 07/02/2018</v>
          </cell>
        </row>
      </sheetData>
      <sheetData sheetId="6048">
        <row r="1">
          <cell r="A1" t="str">
            <v>GIÁ TRỊ PHỤ LỤC 13 - HĐ 37/2018/HĐ/OIC-SEAREE ký ngày 07/02/2018</v>
          </cell>
        </row>
      </sheetData>
      <sheetData sheetId="6049">
        <row r="1">
          <cell r="A1" t="str">
            <v>GIÁ TRỊ PHỤ LỤC 13 - HĐ 37/2018/HĐ/OIC-SEAREE ký ngày 07/02/2018</v>
          </cell>
        </row>
      </sheetData>
      <sheetData sheetId="6050">
        <row r="1">
          <cell r="A1" t="str">
            <v>GIÁ TRỊ PHỤ LỤC 13 - HĐ 37/2018/HĐ/OIC-SEAREE ký ngày 07/02/2018</v>
          </cell>
        </row>
      </sheetData>
      <sheetData sheetId="6051">
        <row r="1">
          <cell r="A1" t="str">
            <v>GIÁ TRỊ PHỤ LỤC 13 - HĐ 37/2018/HĐ/OIC-SEAREE ký ngày 07/02/2018</v>
          </cell>
        </row>
      </sheetData>
      <sheetData sheetId="6052">
        <row r="1">
          <cell r="A1" t="str">
            <v>GIÁ TRỊ PHỤ LỤC 13 - HĐ 37/2018/HĐ/OIC-SEAREE ký ngày 07/02/2018</v>
          </cell>
        </row>
      </sheetData>
      <sheetData sheetId="6053">
        <row r="1">
          <cell r="A1" t="str">
            <v>GIÁ TRỊ PHỤ LỤC 13 - HĐ 37/2018/HĐ/OIC-SEAREE ký ngày 07/02/2018</v>
          </cell>
        </row>
      </sheetData>
      <sheetData sheetId="6054">
        <row r="1">
          <cell r="A1" t="str">
            <v>GIÁ TRỊ PHỤ LỤC 13 - HĐ 37/2018/HĐ/OIC-SEAREE ký ngày 07/02/2018</v>
          </cell>
        </row>
      </sheetData>
      <sheetData sheetId="6055">
        <row r="1">
          <cell r="A1" t="str">
            <v>GIÁ TRỊ PHỤ LỤC 13 - HĐ 37/2018/HĐ/OIC-SEAREE ký ngày 07/02/2018</v>
          </cell>
        </row>
      </sheetData>
      <sheetData sheetId="6056">
        <row r="1">
          <cell r="A1" t="str">
            <v>Linksshape LTD</v>
          </cell>
        </row>
      </sheetData>
      <sheetData sheetId="6057">
        <row r="1">
          <cell r="A1" t="str">
            <v>GIÁ TRỊ PHỤ LỤC 13 - HĐ 37/2018/HĐ/OIC-SEAREE ký ngày 07/02/2018</v>
          </cell>
        </row>
      </sheetData>
      <sheetData sheetId="6058">
        <row r="1">
          <cell r="A1" t="str">
            <v>Linksshape LTD</v>
          </cell>
        </row>
      </sheetData>
      <sheetData sheetId="6059">
        <row r="1">
          <cell r="A1" t="str">
            <v>GIÁ TRỊ PHỤ LỤC 13 - HĐ 37/2018/HĐ/OIC-SEAREE ký ngày 07/02/2018</v>
          </cell>
        </row>
      </sheetData>
      <sheetData sheetId="6060">
        <row r="1">
          <cell r="A1" t="str">
            <v>GIÁ TRỊ PHỤ LỤC 13 - HĐ 37/2018/HĐ/OIC-SEAREE ký ngày 07/02/2018</v>
          </cell>
        </row>
      </sheetData>
      <sheetData sheetId="6061">
        <row r="1">
          <cell r="A1" t="str">
            <v>GIÁ TRỊ PHỤ LỤC 13 - HĐ 37/2018/HĐ/OIC-SEAREE ký ngày 07/02/2018</v>
          </cell>
        </row>
      </sheetData>
      <sheetData sheetId="6062">
        <row r="1">
          <cell r="A1" t="str">
            <v>GIÁ TRỊ PHỤ LỤC 13 - HĐ 37/2018/HĐ/OIC-SEAREE ký ngày 07/02/2018</v>
          </cell>
        </row>
      </sheetData>
      <sheetData sheetId="6063">
        <row r="1">
          <cell r="A1" t="str">
            <v>GIÁ TRỊ PHỤ LỤC 13 - HĐ 37/2018/HĐ/OIC-SEAREE ký ngày 07/02/2018</v>
          </cell>
        </row>
      </sheetData>
      <sheetData sheetId="6064">
        <row r="1">
          <cell r="A1" t="str">
            <v>GIÁ TRỊ PHỤ LỤC 13 - HĐ 37/2018/HĐ/OIC-SEAREE ký ngày 07/02/2018</v>
          </cell>
        </row>
      </sheetData>
      <sheetData sheetId="6065">
        <row r="1">
          <cell r="A1" t="str">
            <v>GIÁ TRỊ PHỤ LỤC 13 - HĐ 37/2018/HĐ/OIC-SEAREE ký ngày 07/02/2018</v>
          </cell>
        </row>
      </sheetData>
      <sheetData sheetId="6066">
        <row r="1">
          <cell r="A1" t="str">
            <v>GIÁ TRỊ PHỤ LỤC 13 - HĐ 37/2018/HĐ/OIC-SEAREE ký ngày 07/02/2018</v>
          </cell>
        </row>
      </sheetData>
      <sheetData sheetId="6067">
        <row r="1">
          <cell r="A1" t="str">
            <v>GIÁ TRỊ PHỤ LỤC 13 - HĐ 37/2018/HĐ/OIC-SEAREE ký ngày 07/02/2018</v>
          </cell>
        </row>
      </sheetData>
      <sheetData sheetId="6068">
        <row r="1">
          <cell r="A1" t="str">
            <v>GIÁ TRỊ PHỤ LỤC 13 - HĐ 37/2018/HĐ/OIC-SEAREE ký ngày 07/02/2018</v>
          </cell>
        </row>
      </sheetData>
      <sheetData sheetId="6069">
        <row r="1">
          <cell r="A1" t="str">
            <v>GIÁ TRỊ PHỤ LỤC 13 - HĐ 37/2018/HĐ/OIC-SEAREE ký ngày 07/02/2018</v>
          </cell>
        </row>
      </sheetData>
      <sheetData sheetId="6070"/>
      <sheetData sheetId="6071">
        <row r="1">
          <cell r="A1" t="str">
            <v>GIÁ TRỊ PHỤ LỤC 13 - HĐ 37/2018/HĐ/OIC-SEAREE ký ngày 07/02/2018</v>
          </cell>
        </row>
      </sheetData>
      <sheetData sheetId="6072">
        <row r="1">
          <cell r="A1" t="str">
            <v>GIÁ TRỊ PHỤ LỤC 13 - HĐ 37/2018/HĐ/OIC-SEAREE ký ngày 07/02/2018</v>
          </cell>
        </row>
      </sheetData>
      <sheetData sheetId="6073">
        <row r="1">
          <cell r="A1" t="str">
            <v>GIÁ TRỊ PHỤ LỤC 13 - HĐ 37/2018/HĐ/OIC-SEAREE ký ngày 07/02/2018</v>
          </cell>
        </row>
      </sheetData>
      <sheetData sheetId="6074">
        <row r="1">
          <cell r="A1" t="str">
            <v>GIÁ TRỊ PHỤ LỤC 13 - HĐ 37/2018/HĐ/OIC-SEAREE ký ngày 07/02/2018</v>
          </cell>
        </row>
      </sheetData>
      <sheetData sheetId="6075">
        <row r="1">
          <cell r="A1" t="str">
            <v>GIÁ TRỊ PHỤ LỤC 13 - HĐ 37/2018/HĐ/OIC-SEAREE ký ngày 07/02/2018</v>
          </cell>
        </row>
      </sheetData>
      <sheetData sheetId="6076">
        <row r="1">
          <cell r="A1" t="str">
            <v>Linksshape LTD</v>
          </cell>
        </row>
      </sheetData>
      <sheetData sheetId="6077">
        <row r="1">
          <cell r="A1" t="str">
            <v>GIÁ TRỊ PHỤ LỤC 13 - HĐ 37/2018/HĐ/OIC-SEAREE ký ngày 07/02/2018</v>
          </cell>
        </row>
      </sheetData>
      <sheetData sheetId="6078">
        <row r="1">
          <cell r="A1" t="str">
            <v>GIÁ TRỊ PHỤ LỤC 13 - HĐ 37/2018/HĐ/OIC-SEAREE ký ngày 07/02/2018</v>
          </cell>
        </row>
      </sheetData>
      <sheetData sheetId="6079">
        <row r="1">
          <cell r="A1" t="str">
            <v>GIÁ TRỊ PHỤ LỤC 13 - HĐ 37/2018/HĐ/OIC-SEAREE ký ngày 07/02/2018</v>
          </cell>
        </row>
      </sheetData>
      <sheetData sheetId="6080">
        <row r="1">
          <cell r="A1" t="str">
            <v>GIÁ TRỊ PHỤ LỤC 13 - HĐ 37/2018/HĐ/OIC-SEAREE ký ngày 07/02/2018</v>
          </cell>
        </row>
      </sheetData>
      <sheetData sheetId="6081"/>
      <sheetData sheetId="6082">
        <row r="1">
          <cell r="A1" t="str">
            <v>GIÁ TRỊ PHỤ LỤC 13 - HĐ 37/2018/HĐ/OIC-SEAREE ký ngày 07/02/2018</v>
          </cell>
        </row>
      </sheetData>
      <sheetData sheetId="6083">
        <row r="1">
          <cell r="A1" t="str">
            <v>GIÁ TRỊ PHỤ LỤC 13 - HĐ 37/2018/HĐ/OIC-SEAREE ký ngày 07/02/2018</v>
          </cell>
        </row>
      </sheetData>
      <sheetData sheetId="6084">
        <row r="1">
          <cell r="A1" t="str">
            <v>GIÁ TRỊ PHỤ LỤC 13 - HĐ 37/2018/HĐ/OIC-SEAREE ký ngày 07/02/2018</v>
          </cell>
        </row>
      </sheetData>
      <sheetData sheetId="6085">
        <row r="1">
          <cell r="A1" t="str">
            <v>GIÁ TRỊ PHỤ LỤC 13 - HĐ 37/2018/HĐ/OIC-SEAREE ký ngày 07/02/2018</v>
          </cell>
        </row>
      </sheetData>
      <sheetData sheetId="6086">
        <row r="1">
          <cell r="A1" t="str">
            <v>GIÁ TRỊ PHỤ LỤC 13 - HĐ 37/2018/HĐ/OIC-SEAREE ký ngày 07/02/2018</v>
          </cell>
        </row>
      </sheetData>
      <sheetData sheetId="6087"/>
      <sheetData sheetId="6088"/>
      <sheetData sheetId="6089"/>
      <sheetData sheetId="6090"/>
      <sheetData sheetId="6091">
        <row r="1">
          <cell r="A1" t="str">
            <v>GIÁ TRỊ PHỤ LỤC 13 - HĐ 37/2018/HĐ/OIC-SEAREE ký ngày 07/02/2018</v>
          </cell>
        </row>
      </sheetData>
      <sheetData sheetId="6092">
        <row r="1">
          <cell r="A1" t="str">
            <v>GIÁ TRỊ PHỤ LỤC 13 - HĐ 37/2018/HĐ/OIC-SEAREE ký ngày 07/02/2018</v>
          </cell>
        </row>
      </sheetData>
      <sheetData sheetId="6093">
        <row r="1">
          <cell r="A1" t="str">
            <v>GIÁ TRỊ PHỤ LỤC 13 - HĐ 37/2018/HĐ/OIC-SEAREE ký ngày 07/02/2018</v>
          </cell>
        </row>
      </sheetData>
      <sheetData sheetId="6094">
        <row r="1">
          <cell r="A1" t="str">
            <v>Linksshape LTD</v>
          </cell>
        </row>
      </sheetData>
      <sheetData sheetId="6095">
        <row r="1">
          <cell r="A1" t="str">
            <v>GIÁ TRỊ PHỤ LỤC 13 - HĐ 37/2018/HĐ/OIC-SEAREE ký ngày 07/02/2018</v>
          </cell>
        </row>
      </sheetData>
      <sheetData sheetId="6096">
        <row r="1">
          <cell r="A1" t="str">
            <v>GIÁ TRỊ PHỤ LỤC 13 - HĐ 37/2018/HĐ/OIC-SEAREE ký ngày 07/02/2018</v>
          </cell>
        </row>
      </sheetData>
      <sheetData sheetId="6097">
        <row r="1">
          <cell r="A1" t="str">
            <v>GIÁ TRỊ PHỤ LỤC 13 - HĐ 37/2018/HĐ/OIC-SEAREE ký ngày 07/02/2018</v>
          </cell>
        </row>
      </sheetData>
      <sheetData sheetId="6098"/>
      <sheetData sheetId="6099"/>
      <sheetData sheetId="6100">
        <row r="1">
          <cell r="A1" t="str">
            <v>GIÁ TRỊ PHỤ LỤC 13 - HĐ 37/2018/HĐ/OIC-SEAREE ký ngày 07/02/2018</v>
          </cell>
        </row>
      </sheetData>
      <sheetData sheetId="6101">
        <row r="1">
          <cell r="A1" t="str">
            <v>GIÁ TRỊ PHỤ LỤC 13 - HĐ 37/2018/HĐ/OIC-SEAREE ký ngày 07/02/2018</v>
          </cell>
        </row>
      </sheetData>
      <sheetData sheetId="6102">
        <row r="1">
          <cell r="A1" t="str">
            <v>GIÁ TRỊ PHỤ LỤC 13 - HĐ 37/2018/HĐ/OIC-SEAREE ký ngày 07/02/2018</v>
          </cell>
        </row>
      </sheetData>
      <sheetData sheetId="6103"/>
      <sheetData sheetId="6104"/>
      <sheetData sheetId="6105">
        <row r="1">
          <cell r="A1" t="str">
            <v>Linksshape LTD</v>
          </cell>
        </row>
      </sheetData>
      <sheetData sheetId="6106"/>
      <sheetData sheetId="6107"/>
      <sheetData sheetId="6108"/>
      <sheetData sheetId="6109"/>
      <sheetData sheetId="6110"/>
      <sheetData sheetId="6111">
        <row r="1">
          <cell r="A1" t="str">
            <v>GIÁ TRỊ PHỤ LỤC 13 - HĐ 37/2018/HĐ/OIC-SEAREE ký ngày 07/02/2018</v>
          </cell>
        </row>
      </sheetData>
      <sheetData sheetId="6112">
        <row r="1">
          <cell r="A1" t="str">
            <v>GIÁ TRỊ PHỤ LỤC 13 - HĐ 37/2018/HĐ/OIC-SEAREE ký ngày 07/02/2018</v>
          </cell>
        </row>
      </sheetData>
      <sheetData sheetId="6113">
        <row r="1">
          <cell r="A1" t="str">
            <v>GIÁ TRỊ PHỤ LỤC 13 - HĐ 37/2018/HĐ/OIC-SEAREE ký ngày 07/02/2018</v>
          </cell>
        </row>
      </sheetData>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ow r="1">
          <cell r="A1" t="str">
            <v>Linksshape LTD</v>
          </cell>
        </row>
      </sheetData>
      <sheetData sheetId="6376" refreshError="1"/>
      <sheetData sheetId="6377" refreshError="1"/>
      <sheetData sheetId="6378">
        <row r="1">
          <cell r="A1" t="str">
            <v>DỰ ÁN:  KHU NHÀ Ở DIỆN TÍCH 4,2777 HA PHƯỜNG THẠNH MỸ LỢI, QUẬN 2 (VICTORIA VILLAGE)</v>
          </cell>
        </row>
      </sheetData>
      <sheetData sheetId="6379">
        <row r="1">
          <cell r="A1" t="str">
            <v>DỰ ÁN:  KHU NHÀ Ở DIỆN TÍCH 4,2777 HA PHƯỜNG THẠNH MỸ LỢI, QUẬN 2 (VICTORIA VILLAGE)</v>
          </cell>
        </row>
      </sheetData>
      <sheetData sheetId="6380" refreshError="1"/>
      <sheetData sheetId="6381" refreshError="1"/>
      <sheetData sheetId="6382"/>
      <sheetData sheetId="6383"/>
      <sheetData sheetId="6384"/>
      <sheetData sheetId="6385"/>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ow r="1">
          <cell r="A1" t="str">
            <v>DỰ ÁN:  KHU NHÀ Ở DIỆN TÍCH 4,2777 HA PHƯỜNG THẠNH MỸ LỢI, QUẬN 2 (VICTORIA VILLAGE)</v>
          </cell>
        </row>
      </sheetData>
      <sheetData sheetId="6449"/>
      <sheetData sheetId="6450"/>
      <sheetData sheetId="6451"/>
      <sheetData sheetId="6452" refreshError="1"/>
      <sheetData sheetId="6453" refreshError="1"/>
      <sheetData sheetId="6454" refreshError="1"/>
      <sheetData sheetId="6455" refreshError="1"/>
      <sheetData sheetId="6456">
        <row r="1">
          <cell r="A1" t="str">
            <v>GIÁ TRỊ PHỤ LỤC 13 - HĐ 37/2018/HĐ/OIC-SEAREE ký ngày 07/02/2018</v>
          </cell>
        </row>
      </sheetData>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수량"/>
      <sheetName val="주요자재"/>
      <sheetName val="철근"/>
      <sheetName val="재료분리"/>
      <sheetName val="총괄"/>
      <sheetName val="상부집계"/>
      <sheetName val="상부수량"/>
      <sheetName val="교대집계"/>
      <sheetName val="교대토공"/>
      <sheetName val="교대수량"/>
      <sheetName val="교각집계"/>
      <sheetName val="교각토공"/>
      <sheetName val="교각수량"/>
      <sheetName val="깨기집계"/>
      <sheetName val="깨기수량"/>
      <sheetName val="호안블럭집계표"/>
      <sheetName val="호안블럭"/>
      <sheetName val="호안블럭깨기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9">
          <cell r="R9">
            <v>0.26</v>
          </cell>
        </row>
        <row r="20">
          <cell r="R20">
            <v>1.8</v>
          </cell>
        </row>
        <row r="37">
          <cell r="R37">
            <v>1</v>
          </cell>
        </row>
        <row r="39">
          <cell r="R39">
            <v>2</v>
          </cell>
        </row>
        <row r="47">
          <cell r="R47">
            <v>8.64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총괄"/>
      <sheetName val="본댐"/>
      <sheetName val="도수"/>
      <sheetName val="ssb"/>
      <sheetName val="증감"/>
      <sheetName val="토목"/>
    </sheetNames>
    <sheetDataSet>
      <sheetData sheetId="0" refreshError="1">
        <row r="4">
          <cell r="B4" t="str">
            <v xml:space="preserve"> 2-1. BR.17 황학교 경관조명 설비공사</v>
          </cell>
        </row>
        <row r="7">
          <cell r="B7" t="str">
            <v xml:space="preserve"> 2-2. BR.17 황학교옆 폴리 경관조명 설비공사</v>
          </cell>
        </row>
        <row r="10">
          <cell r="B10" t="str">
            <v xml:space="preserve"> 2-3. 친수데크 세월교 경관조명설비공사</v>
          </cell>
        </row>
        <row r="13">
          <cell r="B13" t="str">
            <v xml:space="preserve"> 2-4. 친수데크 경관조명설비공사</v>
          </cell>
        </row>
        <row r="16">
          <cell r="B16" t="str">
            <v xml:space="preserve"> 2-5. 친수데크 징검다리 경관조명설비공사</v>
          </cell>
        </row>
        <row r="19">
          <cell r="B19" t="str">
            <v xml:space="preserve"> 2-6. 시민참여의 벽 경관조명설비공사</v>
          </cell>
        </row>
        <row r="22">
          <cell r="B22" t="str">
            <v xml:space="preserve"> 2-7. 벽천 경관조명설비공사</v>
          </cell>
        </row>
        <row r="25">
          <cell r="B25" t="str">
            <v xml:space="preserve"> 2-8. 볼라드 경관조명설비공사</v>
          </cell>
        </row>
        <row r="28">
          <cell r="B28" t="str">
            <v xml:space="preserve"> 2-9. 스텝조명 경관조명설비공사</v>
          </cell>
        </row>
        <row r="31">
          <cell r="B31" t="str">
            <v xml:space="preserve"> 2-10. 수목조명 경관조명설비공사</v>
          </cell>
        </row>
        <row r="34">
          <cell r="B34" t="str">
            <v xml:space="preserve"> 2-11. 비우교 경관조명설비공사</v>
          </cell>
        </row>
        <row r="37">
          <cell r="B37" t="str">
            <v xml:space="preserve"> 2-12. BR-18 비우교 옆 램프 경관조명설비공사</v>
          </cell>
        </row>
        <row r="40">
          <cell r="B40" t="str">
            <v xml:space="preserve"> 2-13. 성북천 하부 경관조명설비공사</v>
          </cell>
        </row>
        <row r="43">
          <cell r="B43" t="str">
            <v xml:space="preserve"> 2-14. 터널분수 경관조명설비공사</v>
          </cell>
        </row>
        <row r="46">
          <cell r="B46" t="str">
            <v xml:space="preserve"> 2-15. 존치교각 경관조명설비공사</v>
          </cell>
        </row>
        <row r="49">
          <cell r="B49" t="str">
            <v xml:space="preserve"> 2-16. 여울목 데크,징검다리 경관조명설비공사</v>
          </cell>
        </row>
        <row r="52">
          <cell r="B52" t="str">
            <v xml:space="preserve"> 2-17. 무학교 경관조명설비공사</v>
          </cell>
        </row>
        <row r="55">
          <cell r="B55" t="str">
            <v xml:space="preserve"> 2-18. 풍인길 옆 세월교 경관조명설비공사</v>
          </cell>
        </row>
        <row r="58">
          <cell r="B58" t="str">
            <v xml:space="preserve"> 2-19. 풍인길 옆 데크 경관조명설비공사</v>
          </cell>
        </row>
        <row r="61">
          <cell r="B61" t="str">
            <v xml:space="preserve"> 2-20. BR.20 두물다리 옆 폴리 경관조명설비공사</v>
          </cell>
        </row>
        <row r="64">
          <cell r="B64" t="str">
            <v xml:space="preserve"> 2-21. BR.20 두물다리 경관조명설비공사</v>
          </cell>
        </row>
        <row r="67">
          <cell r="B67" t="str">
            <v xml:space="preserve"> 2-22. BR.20 두물다리 옆 램프 경관조명설비공사</v>
          </cell>
        </row>
        <row r="70">
          <cell r="B70" t="str">
            <v xml:space="preserve"> 2-23. BR.20 두물다리 옆 보행로 경관조명설비공사</v>
          </cell>
        </row>
        <row r="73">
          <cell r="B73" t="str">
            <v xml:space="preserve"> 2-24. 정릉천 남단 세월교 옆 여울 경관조명설비공사</v>
          </cell>
        </row>
        <row r="76">
          <cell r="B76" t="str">
            <v xml:space="preserve"> 2-25. 정릉천 남단 세월교 경관조명설비공사</v>
          </cell>
        </row>
        <row r="79">
          <cell r="B79" t="str">
            <v xml:space="preserve"> 2-26. 정릉천 하부 경관조명설비공사</v>
          </cell>
        </row>
        <row r="82">
          <cell r="B82" t="str">
            <v xml:space="preserve"> 2-27. 정릉천 남단 친수계단 경관조명설비공사</v>
          </cell>
        </row>
        <row r="85">
          <cell r="B85" t="str">
            <v xml:space="preserve"> 2-28. BR.21 고산자교 경관조명설비공사</v>
          </cell>
        </row>
        <row r="88">
          <cell r="B88" t="str">
            <v xml:space="preserve"> 2-29. 버들습지 징검다리 경관조명설비공사</v>
          </cell>
        </row>
        <row r="91">
          <cell r="B91" t="str">
            <v xml:space="preserve"> 2-30. 버들습지 갈대 및 데크 경관조명설비공사</v>
          </cell>
        </row>
        <row r="94">
          <cell r="B94" t="str">
            <v xml:space="preserve"> 2-31. 버들습지 보행로 경관조명설비공사</v>
          </cell>
        </row>
        <row r="106">
          <cell r="B106" t="str">
            <v>합        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sheetName val="별첨"/>
      <sheetName val="변경사유서"/>
      <sheetName val="집계표"/>
      <sheetName val="증감내역서"/>
      <sheetName val="유용량"/>
      <sheetName val="골재량(당)"/>
      <sheetName val="CON'C및그라우팅(당)"/>
      <sheetName val="골재량(변)"/>
      <sheetName val="CON'C및그라우팅(변)"/>
      <sheetName val="Sheet2"/>
      <sheetName val="Sheet1"/>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sheetData sheetId="10" refreshError="1"/>
      <sheetData sheetId="11" refreshError="1"/>
      <sheetData sheetId="1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 val="현장경비"/>
      <sheetName val="원가"/>
      <sheetName val="현장경상비"/>
      <sheetName val="갑지(추정)"/>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데이타"/>
      <sheetName val="샤워실위생"/>
      <sheetName val="일위대가표"/>
      <sheetName val="식재인부"/>
      <sheetName val="집계표"/>
      <sheetName val="노임이"/>
      <sheetName val="협력업체"/>
      <sheetName val="노임단가"/>
      <sheetName val="견적의뢰"/>
      <sheetName val="예가표"/>
      <sheetName val="설계서(7)"/>
      <sheetName val="시멘트"/>
      <sheetName val="음료실행"/>
      <sheetName val="일위대가"/>
      <sheetName val="DATE"/>
      <sheetName val="판매시설"/>
      <sheetName val="현장관리비"/>
      <sheetName val="실행예산-변경분"/>
      <sheetName val="동원인원"/>
      <sheetName val="작성"/>
      <sheetName val="평가데이터"/>
      <sheetName val="계DATA"/>
      <sheetName val="실DATA "/>
      <sheetName val="건축직영"/>
      <sheetName val="중기사용료"/>
      <sheetName val="Total"/>
      <sheetName val="#REF"/>
      <sheetName val="입찰견적보고서"/>
      <sheetName val="금액"/>
      <sheetName val="산업"/>
      <sheetName val="요율"/>
      <sheetName val="수량집계"/>
      <sheetName val="내역서(1)"/>
      <sheetName val="내역표지"/>
      <sheetName val=" 갑  지 "/>
      <sheetName val="총괄내역서"/>
      <sheetName val="지수980731이후"/>
      <sheetName val="공구"/>
      <sheetName val="프랜트면허"/>
      <sheetName val="토목주소"/>
      <sheetName val="소비자가"/>
      <sheetName val="값"/>
      <sheetName val="건축공사실행"/>
      <sheetName val="건축내역서"/>
      <sheetName val="개요"/>
      <sheetName val="현장관리"/>
      <sheetName val="인제내역"/>
      <sheetName val="조직도"/>
      <sheetName val="공정표"/>
      <sheetName val="공사개요"/>
      <sheetName val="실DATA_"/>
      <sheetName val="코스모공장 (어음)"/>
      <sheetName val="조내역"/>
      <sheetName val="주식"/>
      <sheetName val="참조"/>
      <sheetName val="총괄"/>
      <sheetName val="조건"/>
      <sheetName val="실행"/>
      <sheetName val="을"/>
      <sheetName val="내역"/>
      <sheetName val="경산"/>
      <sheetName val="목차"/>
      <sheetName val="내역서"/>
      <sheetName val="변수값"/>
      <sheetName val="중기상차"/>
      <sheetName val="재료"/>
      <sheetName val="AS복구"/>
      <sheetName val="중기터파기"/>
      <sheetName val="원가계산서(거목)"/>
      <sheetName val="원가계산서(다숲)"/>
      <sheetName val="원가계산서(법정외주)"/>
      <sheetName val="계약내역(2)"/>
      <sheetName val="일위대가목록"/>
      <sheetName val="원가data"/>
      <sheetName val="A 견적"/>
      <sheetName val="GAEYO"/>
      <sheetName val="공문"/>
      <sheetName val="갑지"/>
      <sheetName val="수량산출"/>
      <sheetName val="인사자료총집계"/>
      <sheetName val="실행(ALT1)"/>
      <sheetName val="Sheet5"/>
      <sheetName val="내역서2안"/>
      <sheetName val="기초단가"/>
      <sheetName val="사급자재"/>
      <sheetName val="납부서"/>
      <sheetName val="견적"/>
      <sheetName val="수량-양식"/>
      <sheetName val="설계명세서"/>
      <sheetName val="환경기계공정표 (3)"/>
      <sheetName val="_갑__지_"/>
      <sheetName val="FAB별"/>
      <sheetName val="시설물일위"/>
      <sheetName val="가설공사"/>
      <sheetName val="단가결정"/>
      <sheetName val="내역아"/>
      <sheetName val="울타리"/>
      <sheetName val="관접합및부설"/>
      <sheetName val="단가"/>
      <sheetName val="SPEC"/>
      <sheetName val="원가계산서"/>
      <sheetName val="SAM"/>
      <sheetName val="금액내역서"/>
      <sheetName val="투찰내역서"/>
      <sheetName val="Sheet1"/>
      <sheetName val="원가계산"/>
      <sheetName val="아파트"/>
      <sheetName val="COVER"/>
      <sheetName val="전등설비"/>
      <sheetName val="조명시설"/>
      <sheetName val="Y-WORK"/>
      <sheetName val="기계경비(시간당)"/>
      <sheetName val="램머"/>
      <sheetName val="01"/>
      <sheetName val="진주방향"/>
      <sheetName val="전기"/>
      <sheetName val="노무비"/>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부속동"/>
      <sheetName val="용수량(생활용수)"/>
      <sheetName val="기안"/>
      <sheetName val="EQT-ESTN"/>
      <sheetName val="실행철강하도"/>
      <sheetName val="단가 (2)"/>
      <sheetName val="총괄갑 "/>
      <sheetName val="일위"/>
      <sheetName val="입력데이타"/>
      <sheetName val="본실행경비"/>
      <sheetName val="건축"/>
      <sheetName val="증감내역서"/>
      <sheetName val="Sheet1 (2)"/>
      <sheetName val="총 원가계산"/>
      <sheetName val="CTEMCOST"/>
      <sheetName val="당정동경상이수"/>
      <sheetName val="당정동공통이수"/>
      <sheetName val="개산공사비"/>
      <sheetName val="실행대비"/>
      <sheetName val="연돌일위집계"/>
      <sheetName val="단중표"/>
      <sheetName val="화전내"/>
      <sheetName val="F4-F7"/>
      <sheetName val="벽체물량산출서"/>
      <sheetName val="지수"/>
      <sheetName val="---FAB#1업무일지---"/>
      <sheetName val="카펫타일"/>
      <sheetName val="물가대비표"/>
      <sheetName val="입찰안"/>
      <sheetName val="식재수량표"/>
      <sheetName val="일위목록"/>
      <sheetName val="6PILE  (돌출)"/>
      <sheetName val="구성비"/>
      <sheetName val="시중노임단가"/>
      <sheetName val="제경비율"/>
      <sheetName val="표지"/>
      <sheetName val="변경내역서"/>
      <sheetName val="11-2.아파트내역"/>
      <sheetName val="SG"/>
      <sheetName val="DATA1"/>
      <sheetName val="자단"/>
      <sheetName val="국내조달(통합-1)"/>
      <sheetName val="수배전반"/>
      <sheetName val="5사남"/>
      <sheetName val="원가계산하도"/>
      <sheetName val="6호기"/>
      <sheetName val="노무"/>
      <sheetName val="BID"/>
      <sheetName val="용역비내역-진짜"/>
      <sheetName val="추정_최근현장"/>
      <sheetName val="리스트_최근현장"/>
      <sheetName val="팩스리스트"/>
      <sheetName val="총투입계"/>
      <sheetName val="날개벽수량표"/>
      <sheetName val="정보"/>
      <sheetName val="노임"/>
      <sheetName val="2공구산출내역"/>
      <sheetName val="내역서1999.8최종"/>
      <sheetName val=" 견적서"/>
      <sheetName val="차액보증"/>
      <sheetName val="공통가설"/>
      <sheetName val="계산서(곡선부)"/>
      <sheetName val="포장재료집계표"/>
      <sheetName val="날개벽(시점좌측)"/>
      <sheetName val="건축집계표"/>
      <sheetName val="직접경비"/>
      <sheetName val="직접인건비"/>
      <sheetName val="참고사항"/>
      <sheetName val="근로자자료입력"/>
      <sheetName val="물량표"/>
      <sheetName val="factor(건축)"/>
      <sheetName val="산근"/>
      <sheetName val="세금자료"/>
      <sheetName val="상호참고자료"/>
      <sheetName val="발주처자료입력"/>
      <sheetName val="회사기본자료"/>
      <sheetName val="하자보증자료"/>
      <sheetName val="기술자관련자료"/>
      <sheetName val="기초입력 DATA"/>
      <sheetName val="중기조종사 단위단가"/>
      <sheetName val="inter"/>
      <sheetName val="TEST1"/>
      <sheetName val="0"/>
      <sheetName val="총괄집계표"/>
      <sheetName val="001"/>
      <sheetName val="Option"/>
      <sheetName val="Sheet2"/>
      <sheetName val="수리결과"/>
      <sheetName val="TYPE-A"/>
      <sheetName val="CON'C"/>
      <sheetName val="해평견적"/>
      <sheetName val="설명서 "/>
      <sheetName val="토목"/>
      <sheetName val="역T형교대(말뚝기초)"/>
      <sheetName val="플랜트 설치"/>
      <sheetName val="ilch"/>
      <sheetName val="직재"/>
      <sheetName val="교통대책내역"/>
      <sheetName val="사진대지"/>
      <sheetName val="을지"/>
      <sheetName val="견적갑지"/>
      <sheetName val="물량내역"/>
      <sheetName val="일위산출"/>
      <sheetName val="설계서"/>
      <sheetName val="유림골조"/>
      <sheetName val="골조시행"/>
      <sheetName val="적격심사표"/>
      <sheetName val="견적조건"/>
      <sheetName val="파일의이용"/>
      <sheetName val="공종목록표"/>
      <sheetName val="우수받이재료집계표"/>
      <sheetName val="설계서(본관)"/>
      <sheetName val="1차 내역서"/>
      <sheetName val="노임단가 (2)"/>
      <sheetName val="합천내역"/>
      <sheetName val="출입자명단"/>
      <sheetName val="PAINT"/>
      <sheetName val="건축공사집계"/>
      <sheetName val="자재가격조사표"/>
      <sheetName val="실행내역"/>
      <sheetName val="자재단가"/>
      <sheetName val="장비경비"/>
      <sheetName val="C3"/>
      <sheetName val="BSD (2)"/>
      <sheetName val="건축내역"/>
      <sheetName val="토목공사"/>
      <sheetName val="차수"/>
      <sheetName val="건축실행"/>
      <sheetName val="배명(단가)"/>
      <sheetName val="업무분장"/>
      <sheetName val="수목단가"/>
      <sheetName val="시설수량표"/>
      <sheetName val="예산서"/>
      <sheetName val="청천내"/>
      <sheetName val="2000년1차"/>
      <sheetName val="설계내역"/>
      <sheetName val="입력"/>
      <sheetName val="인건비 "/>
      <sheetName val="1"/>
      <sheetName val="2"/>
      <sheetName val="3"/>
      <sheetName val="4"/>
      <sheetName val="5"/>
      <sheetName val="6"/>
      <sheetName val="내역서01"/>
      <sheetName val="2-1. 경관조명 내역총괄표"/>
      <sheetName val="설비내역서"/>
      <sheetName val="전기내역서"/>
      <sheetName val="MAT_N048"/>
      <sheetName val="FORM-0"/>
      <sheetName val="일위대가 "/>
      <sheetName val="결재판"/>
      <sheetName val="CONCRETE"/>
      <sheetName val="배수내역"/>
      <sheetName val="수량계산서 집계표(가설 신설 및 철거-을지로3가 3호선)"/>
      <sheetName val="수량계산서 집계표(신설-을지로3가 3호선)"/>
      <sheetName val="수량계산서 집계표(철거-을지로3가 3호선)"/>
      <sheetName val="실행_ALT1_"/>
      <sheetName val="배관배선내역"/>
      <sheetName val="COST"/>
      <sheetName val="INPUT"/>
      <sheetName val="산출"/>
      <sheetName val="예정공정표"/>
      <sheetName val="초기화면"/>
      <sheetName val="관급자재"/>
      <sheetName val="pier(각형)"/>
      <sheetName val="경비"/>
      <sheetName val="토공연장"/>
      <sheetName val="자재"/>
      <sheetName val="05-원가계산"/>
      <sheetName val="공사_산출"/>
      <sheetName val="철거산출근거"/>
      <sheetName val="FOB발"/>
      <sheetName val="980731"/>
      <sheetName val="Sheet3"/>
      <sheetName val="포장복구집계"/>
      <sheetName val="부표총괄"/>
      <sheetName val="AS포장복구 "/>
      <sheetName val="동별집계(비디오폰흑백-&gt;칼라)"/>
      <sheetName val="동별집계"/>
      <sheetName val="세부내역서"/>
      <sheetName val="가설공사내역"/>
      <sheetName val="장비집계"/>
      <sheetName val="현장별"/>
      <sheetName val="G.R300경비"/>
      <sheetName val="표준건축비"/>
      <sheetName val="고유코드_설계"/>
      <sheetName val="퍼스트"/>
      <sheetName val="집계"/>
      <sheetName val="공사통보서"/>
      <sheetName val="입력시트"/>
      <sheetName val="구분자"/>
      <sheetName val="간지"/>
      <sheetName val="공사요율"/>
      <sheetName val="단가및재료비"/>
      <sheetName val="기성"/>
      <sheetName val="신.분"/>
      <sheetName val="설비공사"/>
      <sheetName val="토공집계"/>
      <sheetName val="기초일위"/>
      <sheetName val="시설일위"/>
      <sheetName val="조명일위"/>
      <sheetName val="정부노임단가"/>
      <sheetName val="전선 및 전선관-자유로"/>
      <sheetName val="관로터파기-자유로"/>
      <sheetName val="새공통"/>
      <sheetName val="C1.공사개요"/>
      <sheetName val="실행(1)"/>
      <sheetName val="A1.스케쥴"/>
      <sheetName val="계획금액"/>
      <sheetName val="중기사용료산출근거"/>
      <sheetName val="단가 및 재료비"/>
      <sheetName val="단가(자재)"/>
      <sheetName val="단가(노임)"/>
      <sheetName val="기초목록"/>
      <sheetName val="계목분류"/>
      <sheetName val="단가조사"/>
      <sheetName val="말뚝지지력산정"/>
      <sheetName val="소요자재"/>
      <sheetName val="철콘"/>
      <sheetName val="참조M"/>
      <sheetName val="단기차입금"/>
      <sheetName val="견적율"/>
      <sheetName val="Sheet4"/>
      <sheetName val="삭제금지단가"/>
      <sheetName val="wall"/>
      <sheetName val="단가대비표"/>
      <sheetName val="연도별노무비(신)"/>
      <sheetName val="산출서"/>
      <sheetName val="APT"/>
      <sheetName val="3월팀계 "/>
      <sheetName val="수량명세서"/>
      <sheetName val="한강운반비"/>
      <sheetName val="가공비"/>
      <sheetName val="예산"/>
      <sheetName val="단위가격"/>
      <sheetName val="1SGATE97"/>
      <sheetName val="단가보완"/>
      <sheetName val="공사비총괄표"/>
      <sheetName val="하수실행"/>
      <sheetName val="SR97-1"/>
      <sheetName val="청하배수"/>
      <sheetName val="99노임기준"/>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토목내역"/>
      <sheetName val="경쟁실분"/>
      <sheetName val="Customer Databas"/>
      <sheetName val="DATA 입력란"/>
      <sheetName val="수목표준대가"/>
      <sheetName val="횡배수관"/>
      <sheetName val="8.설치품셈"/>
      <sheetName val="아파트기별"/>
      <sheetName val="공리일"/>
      <sheetName val="골재집계"/>
      <sheetName val="-레미콘집계"/>
      <sheetName val="-몰탈콘크리트"/>
      <sheetName val="자갈,시멘트,모래산출"/>
      <sheetName val="-철근집계"/>
      <sheetName val="포장재료(1)"/>
      <sheetName val="-흄관집계"/>
      <sheetName val="FD"/>
      <sheetName val="LD"/>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투입비분석표"/>
      <sheetName val="1-최종안"/>
      <sheetName val="사업분석-분양가결정"/>
      <sheetName val="본선토량운반계산서(1)0"/>
      <sheetName val="간접"/>
      <sheetName val="1안98Billing"/>
      <sheetName val="[내역서(ͭ_x0000_ͭ_x0000__x001c__x0000__x001c__x0000_가표"/>
      <sheetName val="주공 갑지"/>
      <sheetName val="코드"/>
      <sheetName val="00000"/>
      <sheetName val="최적단면"/>
      <sheetName val="Apt내역"/>
      <sheetName val="목표세부명세"/>
      <sheetName val="자판실행"/>
      <sheetName val="빙장비사양"/>
      <sheetName val="장비사양"/>
      <sheetName val="노무비단가"/>
      <sheetName val="백암비스타내역"/>
      <sheetName val="토공사"/>
      <sheetName val="2.고용보험료산출근거"/>
      <sheetName val="물가시세"/>
      <sheetName val="금융비용"/>
      <sheetName val="수정시산표"/>
      <sheetName val="매출현황"/>
      <sheetName val="등록자료"/>
      <sheetName val="입력정보"/>
      <sheetName val="工완성공사율"/>
      <sheetName val="터널조도"/>
      <sheetName val="토사(PE)"/>
      <sheetName val="아파트 "/>
      <sheetName val="경율산정.XLS"/>
      <sheetName val="경영상태"/>
      <sheetName val="2003상반기노임기준"/>
      <sheetName val="D"/>
      <sheetName val="용역비내역_진짜"/>
      <sheetName val="[내역서(ͭ?ͭ?_x001c_?_x001c_?가표"/>
      <sheetName val="울산시산표"/>
      <sheetName val="대비"/>
      <sheetName val="b_balju_cho"/>
      <sheetName val="6동"/>
      <sheetName val="ateCodes_x0000_TimeCodes_x0000_OverrideShor"/>
      <sheetName val="공사내역서"/>
      <sheetName val="내역서 제출"/>
      <sheetName val="연부97-1"/>
      <sheetName val="#3_일위대가목록"/>
      <sheetName val="99년신청"/>
      <sheetName val="BLOCK(1)"/>
      <sheetName val="연결임시"/>
      <sheetName val="부하(성남)"/>
      <sheetName val="출력"/>
      <sheetName val="4동급수"/>
      <sheetName val="9811"/>
      <sheetName val="보증종류"/>
      <sheetName val="수지표"/>
      <sheetName val="셀명"/>
      <sheetName val="회사정보"/>
      <sheetName val="친환경주택"/>
      <sheetName val="제경비"/>
      <sheetName val="실적공사비"/>
      <sheetName val="입력(K0)"/>
      <sheetName val="장비기준"/>
      <sheetName val="재료비"/>
      <sheetName val="환율"/>
      <sheetName val="공사내역"/>
      <sheetName val="관련부서"/>
      <sheetName val="전차선로 물량표"/>
      <sheetName val="산출근거-배전"/>
      <sheetName val="조도계산서 (도서)"/>
      <sheetName val="설계예산서"/>
      <sheetName val="예산내역서"/>
      <sheetName val="21301동"/>
      <sheetName val="9-1차이내역"/>
      <sheetName val="설계조건"/>
      <sheetName val="품셈 "/>
      <sheetName val="방화도료"/>
      <sheetName val="현금및현금등가물"/>
      <sheetName val="견적1"/>
      <sheetName val="일위_파일"/>
      <sheetName val="매입세율"/>
      <sheetName val="문학간접"/>
      <sheetName val="분석대장"/>
      <sheetName val="base"/>
      <sheetName val="노임단가표"/>
      <sheetName val="손익집계(공장별)"/>
      <sheetName val="-치수표(곡선부)"/>
      <sheetName val="우배수"/>
      <sheetName val="계산식"/>
      <sheetName val="본부소개"/>
      <sheetName val="VST재료산출"/>
      <sheetName val="총계"/>
      <sheetName val="장문교(대전)"/>
      <sheetName val="전익자재"/>
      <sheetName val="소업1교"/>
      <sheetName val="DATA"/>
      <sheetName val="단가산출2"/>
      <sheetName val="단가산출1"/>
      <sheetName val="일위대가(계측기설치)"/>
      <sheetName val="5-1신설물량"/>
      <sheetName val="BTL시설예산 기준표"/>
      <sheetName val="5.학교신설예산 집행(01~08)"/>
      <sheetName val="점검결과(08년 100교 지원)"/>
      <sheetName val="월별수입"/>
      <sheetName val="1안"/>
      <sheetName val="5.직원투입현황"/>
      <sheetName val="교각1"/>
      <sheetName val="금회지출"/>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ateCodes"/>
      <sheetName val="전체내역 (2)"/>
      <sheetName val="도급"/>
      <sheetName val="패널"/>
      <sheetName val="시행후면적"/>
      <sheetName val="수지예산"/>
      <sheetName val="노임(1차)"/>
      <sheetName val="계정code"/>
      <sheetName val="[내역서(ͭ"/>
      <sheetName val="1.동력공사"/>
      <sheetName val="손익분석"/>
      <sheetName val="내역1"/>
      <sheetName val="6-1. 관개량조서"/>
      <sheetName val="판가반영"/>
      <sheetName val="품셈표"/>
      <sheetName val="COVER-P"/>
      <sheetName val="XL4Poppy"/>
      <sheetName val="참고"/>
      <sheetName val="BQ(실행)"/>
      <sheetName val="사업총괄"/>
      <sheetName val="수량3"/>
      <sheetName val="각형맨홀"/>
      <sheetName val="CC16-내역서"/>
      <sheetName val="방배동내역(리라)"/>
      <sheetName val="부대공사총괄"/>
      <sheetName val="건축공사집계표"/>
      <sheetName val="제안서입력"/>
      <sheetName val="거래처등록"/>
      <sheetName val="참고자료"/>
      <sheetName val="은행코드"/>
      <sheetName val="회선별대책안(한전)"/>
      <sheetName val="기계경비"/>
      <sheetName val="신축(단위)"/>
      <sheetName val="수안보-MBR1"/>
      <sheetName val="EQUIP LIST"/>
      <sheetName val="일일작업현황"/>
      <sheetName val="ateCodes?TimeCodes?OverrideShor"/>
      <sheetName val="부하계산서"/>
      <sheetName val="실행내역서 "/>
      <sheetName val="안정계산"/>
      <sheetName val="단면검토"/>
      <sheetName val="당초"/>
      <sheetName val="관급자재대"/>
      <sheetName val="1.설계조건"/>
      <sheetName val="산출내역서집계표"/>
      <sheetName val="설계가"/>
      <sheetName val="_갑__지_2"/>
      <sheetName val="실DATA_2"/>
      <sheetName val="코스모공장_(어음)1"/>
      <sheetName val="A_견적1"/>
      <sheetName val="환경기계공정표_(3)1"/>
      <sheetName val="단가_(2)1"/>
      <sheetName val="Sheet1_(2)1"/>
      <sheetName val="양식3"/>
      <sheetName val="내역- CCTV"/>
      <sheetName val="총_원가계산1"/>
      <sheetName val="6PILE__(돌출)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수목데이타"/>
      <sheetName val="업무량"/>
      <sheetName val="사통"/>
      <sheetName val="견적단가"/>
      <sheetName val="관람석제출"/>
      <sheetName val="영동(D)"/>
      <sheetName val="200"/>
      <sheetName val="데리네이타현황"/>
      <sheetName val="수로BOX"/>
      <sheetName val="자재단가비교표"/>
      <sheetName val="Macro(전선)"/>
      <sheetName val="낙찰표"/>
      <sheetName val="45,46"/>
      <sheetName val="중동공구"/>
      <sheetName val="database"/>
      <sheetName val="간선계산"/>
      <sheetName val="계좌분리(계약)"/>
      <sheetName val="계좌분리(기성)"/>
      <sheetName val="총괄(데이소)"/>
      <sheetName val="총괄(데이전)"/>
      <sheetName val="총괄(데이터)"/>
      <sheetName val="단가조정"/>
      <sheetName val="소총괄"/>
      <sheetName val="소총괄(집계)"/>
      <sheetName val="물류최종8월7"/>
      <sheetName val="인수공"/>
      <sheetName val="예정공정표 "/>
      <sheetName val="우각부보강"/>
      <sheetName val="페이지"/>
      <sheetName val="XREF"/>
      <sheetName val="양촌면도평리"/>
      <sheetName val="교각계산"/>
      <sheetName val="&quot;"/>
      <sheetName val="옹벽수량집계표"/>
      <sheetName val="설계기준"/>
      <sheetName val="수량산출(음암)"/>
      <sheetName val="하수급견적대비"/>
      <sheetName val="FB25JN"/>
      <sheetName val="금전출납"/>
      <sheetName val="직영명부"/>
      <sheetName val="증감대비"/>
      <sheetName val="Raw Data"/>
      <sheetName val="골조(1)"/>
      <sheetName val="골조(3)"/>
      <sheetName val="마감(1)"/>
      <sheetName val="찍기"/>
      <sheetName val="수선비MATRIX"/>
      <sheetName val="차량소요량-년간주행거리"/>
      <sheetName val="투자비"/>
      <sheetName val="조성원가DATA"/>
      <sheetName val="사업비"/>
      <sheetName val="토목검측서"/>
      <sheetName val="기본단가표"/>
      <sheetName val="기초자료입력"/>
      <sheetName val="원"/>
      <sheetName val="한일양산"/>
      <sheetName val="총괄BOQ"/>
      <sheetName val="EP0618"/>
      <sheetName val="절감계산"/>
      <sheetName val="S0"/>
      <sheetName val="2.대외공문"/>
      <sheetName val="설비(제출)"/>
      <sheetName val="고정자산"/>
      <sheetName val="매출원가추정"/>
      <sheetName val="매출추정"/>
      <sheetName val="7.기-검-보.100"/>
      <sheetName val="ABUT수량-A1"/>
      <sheetName val="입력자료"/>
      <sheetName val="HISTORICAL"/>
      <sheetName val="FORECASTING"/>
      <sheetName val="기본항목 입력"/>
      <sheetName val="야장종합"/>
      <sheetName val="원본"/>
      <sheetName val="98수문일위"/>
      <sheetName val="_내역서(ͭ"/>
      <sheetName val="nys"/>
      <sheetName val="연령별자료"/>
      <sheetName val="설계예시"/>
      <sheetName val="현장청취복명서"/>
      <sheetName val="매출"/>
      <sheetName val="신표지1"/>
      <sheetName val="인건비"/>
      <sheetName val="단가산출서(기계)"/>
      <sheetName val="부대경비산출서"/>
      <sheetName val="총괄표"/>
      <sheetName val="계정과목"/>
      <sheetName val="8.PILE  (돌출)"/>
      <sheetName val="견적내역서"/>
      <sheetName val="용수지선토적"/>
      <sheetName val="도로토적"/>
      <sheetName val="예산대비"/>
      <sheetName val="공사비대비"/>
      <sheetName val="AHU집계"/>
      <sheetName val="공조기휀"/>
      <sheetName val="공조기"/>
      <sheetName val="가도공"/>
      <sheetName val="공종단가"/>
      <sheetName val="공사원가계산서 "/>
      <sheetName val="단가산출서"/>
      <sheetName val="식재"/>
      <sheetName val="시설물"/>
      <sheetName val="식재출력용"/>
      <sheetName val="유지관리"/>
      <sheetName val="소방"/>
      <sheetName val="BOJUNGGM"/>
      <sheetName val="고가수조"/>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결재갑지"/>
      <sheetName val="공사요율산출표"/>
      <sheetName val="Macro1"/>
      <sheetName val="입찰보고"/>
      <sheetName val="부대내역"/>
      <sheetName val="2000전체분"/>
      <sheetName val="산출근거"/>
      <sheetName val="1차물량(ABOUT)"/>
      <sheetName val="입력단가"/>
      <sheetName val="99노임단가"/>
      <sheetName val="울산자동제어"/>
      <sheetName val="산출집계"/>
      <sheetName val="1. 조명내역서(조명설치)"/>
      <sheetName val="2. 조명내역서(조명자재)"/>
      <sheetName val="일위대가집계표"/>
      <sheetName val="_내역서(ͭ_ͭ__x001c___x001c__가표"/>
      <sheetName val="GT 1050x650"/>
      <sheetName val="정비손익"/>
      <sheetName val="비탈면보호공수량산출"/>
      <sheetName val="참고)BTL시설예산 기준표"/>
      <sheetName val="경기"/>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총괄 내역서"/>
      <sheetName val="예총"/>
      <sheetName val="개별직종노임단가(2005.1)"/>
      <sheetName val="산출1"/>
      <sheetName val="골막이(야매)"/>
      <sheetName val="신천교(음성)"/>
      <sheetName val="성명순"/>
      <sheetName val="총괄변경내역서"/>
      <sheetName val="MOTOR"/>
      <sheetName val="마스터"/>
      <sheetName val="연동내역"/>
      <sheetName val="세부내역"/>
      <sheetName val="설계변경총괄표(계산식)"/>
      <sheetName val="일위대가목차"/>
      <sheetName val="COPING"/>
      <sheetName val="VXXXXX"/>
      <sheetName val="드롭다운목록"/>
      <sheetName val="단가일람 (2)"/>
      <sheetName val="단가(1)"/>
      <sheetName val="단면가정"/>
      <sheetName val="Customer_Databa袸"/>
      <sheetName val="공사비"/>
      <sheetName val="일위-1"/>
      <sheetName val="일위-2"/>
      <sheetName val="일위-3"/>
      <sheetName val="일위-4"/>
      <sheetName val="일위-5"/>
      <sheetName val="수량산출서"/>
      <sheetName val="공통부대"/>
      <sheetName val="4.고용보험"/>
      <sheetName val="3.고용보험료산출근거"/>
      <sheetName val="인부노임"/>
      <sheetName val="도장면"/>
      <sheetName val="각사별공사비분개 "/>
      <sheetName val="원형1호맨홀토공수량"/>
      <sheetName val="관부설공집계표"/>
      <sheetName val="건축설비"/>
      <sheetName val="검토"/>
      <sheetName val="2.토목공사"/>
      <sheetName val="사  업  비  수  지  예  산  서"/>
      <sheetName val="장비"/>
      <sheetName val="철골,판넬"/>
      <sheetName val="3희질산"/>
      <sheetName val="설비원가"/>
      <sheetName val="CHECKLIST"/>
      <sheetName val="PIPE"/>
      <sheetName val="개인별조서"/>
      <sheetName val="노임,재료비"/>
      <sheetName val="FACTOR"/>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대로근거"/>
      <sheetName val="중로근거"/>
      <sheetName val="계수시트"/>
      <sheetName val="고시단가"/>
      <sheetName val="TOTAL_BOQ"/>
      <sheetName val="6.1.일위대가"/>
      <sheetName val="220 (2)"/>
      <sheetName val="DD_raw"/>
      <sheetName val="NW_raw"/>
      <sheetName val="당월 인력"/>
      <sheetName val="96.12"/>
      <sheetName val="건축원가"/>
      <sheetName val="직노"/>
      <sheetName val="Baby일위대가"/>
      <sheetName val="기계내역"/>
      <sheetName val="저"/>
      <sheetName val="사당"/>
      <sheetName val="구조대가"/>
      <sheetName val="포설대가1"/>
      <sheetName val="부대대가"/>
      <sheetName val="견적서"/>
      <sheetName val="단가표"/>
      <sheetName val="도실집(내역)-전기외주"/>
      <sheetName val="자료입력"/>
      <sheetName val="공사비산출내역"/>
      <sheetName val="기술자자료입력"/>
      <sheetName val="SCHEDULE"/>
      <sheetName val="식재일위대가"/>
      <sheetName val="우수"/>
      <sheetName val="기자재비"/>
      <sheetName val="동해title"/>
      <sheetName val="전체공내역서"/>
      <sheetName val="98지급계획"/>
      <sheetName val="연습장소"/>
      <sheetName val="내역(영일)"/>
      <sheetName val="건축개요"/>
      <sheetName val="건축내역(동해조인)"/>
      <sheetName val="BATCH"/>
      <sheetName val="물량표S"/>
      <sheetName val="효성CB 1P기초"/>
      <sheetName val="J형측구단위수량"/>
      <sheetName val="선급금有(현금지출)"/>
      <sheetName val="양수장(기계)"/>
      <sheetName val="설산1.나"/>
      <sheetName val="본사S"/>
      <sheetName val="소상 &quot;1&quot;"/>
      <sheetName val="집계표_정리_"/>
      <sheetName val="1단지구내"/>
      <sheetName val="1단지주차장전등"/>
      <sheetName val="[내역서(ͭ_x005f_x0000_ͭ_x005f_x0000__x005f_x001c__x0"/>
      <sheetName val="ateCodes_x005f_x0000_TimeCodes_x005f_x0000_"/>
      <sheetName val="[내역서(ͭ?ͭ?_x005f_x001c_?_x005f_x001c_?가표"/>
      <sheetName val="G_R300경푀"/>
      <sheetName val="ateCodes_TimeCodes_OverrideShor"/>
      <sheetName val="입력란"/>
      <sheetName val="97노임단가"/>
      <sheetName val="약품공급2"/>
      <sheetName val="07기준"/>
      <sheetName val="동문건설"/>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04년부품"/>
      <sheetName val="신청서"/>
      <sheetName val="0.0ControlSheet"/>
      <sheetName val="본공사"/>
      <sheetName val="JUCKEYK"/>
      <sheetName val="회계코드"/>
      <sheetName val="공사코드"/>
      <sheetName val="관리부"/>
      <sheetName val="정산"/>
      <sheetName val="청구분"/>
      <sheetName val="총무부"/>
      <sheetName val="Man Hole"/>
      <sheetName val="2.원가및인원현황집계"/>
      <sheetName val="AILC004"/>
      <sheetName val="손익"/>
      <sheetName val="Quantity"/>
      <sheetName val="De bai"/>
      <sheetName val="125x125"/>
      <sheetName val="원가계산서 "/>
      <sheetName val="전력구구조물산근"/>
      <sheetName val="1차배부(JB포함)"/>
      <sheetName val="대전-교대(A1-A2)"/>
      <sheetName val="사업성분석"/>
      <sheetName val="단가비교표(전기)"/>
      <sheetName val="품셈"/>
      <sheetName val="스케즐"/>
      <sheetName val="PI"/>
      <sheetName val="본사공가현황"/>
      <sheetName val="(A)내역서"/>
      <sheetName val="JUCK"/>
      <sheetName val="물가자료"/>
      <sheetName val="수로교총재료집계"/>
      <sheetName val="단가산출"/>
      <sheetName val="사업ﾈƩ"/>
      <sheetName val="공사"/>
      <sheetName val="2000노임기준"/>
      <sheetName val="Tool"/>
      <sheetName val="그림"/>
      <sheetName val="_내역서(ͭ_x005f_x0000_ͭ_x005f_x0000__x005f_x001c__x0"/>
      <sheetName val="_내역서(ͭ_ͭ__x005f_x001c___x005f_x001c__가표"/>
      <sheetName val="단가_및_렀侫ԯ"/>
      <sheetName val="단가_및_밀⪙Ѐ"/>
      <sheetName val="단가_및_렀풫ԯ"/>
      <sheetName val="단가_및_가ᦘ"/>
      <sheetName val="단가_및_䰀ẗ鐀"/>
      <sheetName val="단가_및_렀纫ԯ"/>
      <sheetName val="L형옹벽"/>
      <sheetName val="관련자료입력"/>
      <sheetName val="재료비집계표"/>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안전장치"/>
      <sheetName val="BM"/>
      <sheetName val="DHEQSUPT"/>
      <sheetName val="건축집계합계"/>
      <sheetName val="건축집계표이수"/>
      <sheetName val="건축공사"/>
      <sheetName val="영동(D젅"/>
      <sheetName val="[내역서(ͭ_x0000_ͭ_x0000__x001c__x0"/>
      <sheetName val="ateCodes_x0000_TimeCodes_x0000_"/>
      <sheetName val="_내역서(ͭ_x0000_ͭ_x0000__x001c__x0"/>
      <sheetName val="ANX3A11"/>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재집"/>
      <sheetName val="예산서 "/>
      <sheetName val="화순 대리-다지리실행내역"/>
      <sheetName val="BUR"/>
      <sheetName val="Finishes code"/>
      <sheetName val="ironmongery"/>
      <sheetName val="CC-Breakdown"/>
      <sheetName val="임시정보시트"/>
      <sheetName val="토목내역서 (도급단가)"/>
      <sheetName val="덤프트럭계수"/>
      <sheetName val="공사명입력"/>
      <sheetName val="뚝토공"/>
      <sheetName val="방배동내역 (총괄)"/>
      <sheetName val="마감사양"/>
      <sheetName val="기초자료"/>
      <sheetName val="업무처리전"/>
      <sheetName val="사렀趫ԯ"/>
      <sheetName val="사렀㾫ԯ"/>
      <sheetName val="사렀஫԰"/>
      <sheetName val="사업총렀"/>
      <sheetName val="단가_및_렀랫ԯ"/>
      <sheetName val="토적계산서"/>
      <sheetName val="시행결의을"/>
      <sheetName val="1,2공구원가계산서"/>
      <sheetName val="1공구산출내역서"/>
      <sheetName val="노임자재단가"/>
      <sheetName val="T13(P68~72,78)"/>
      <sheetName val="직접경비산출근거"/>
      <sheetName val="특수선일위대가"/>
      <sheetName val="PMC"/>
      <sheetName val="은행"/>
      <sheetName val="노임단가(2010.상)"/>
      <sheetName val="기본사양입력"/>
      <sheetName val="의왕실행"/>
      <sheetName val="設計条件"/>
      <sheetName val="케이블트레이"/>
      <sheetName val="Sch9"/>
      <sheetName val="기계경비일람"/>
      <sheetName val="토목내역서"/>
      <sheetName val="기계내역서"/>
      <sheetName val="단가_및_재료_xdab0_"/>
      <sheetName val="단가_및_재료讀"/>
      <sheetName val=""/>
      <sheetName val="수_x0000_"/>
      <sheetName val="인건비(10)"/>
      <sheetName val="공통가설내역서  (당사)"/>
      <sheetName val="수Å_x0000_"/>
      <sheetName val="수뢹_xdd4d_"/>
      <sheetName val="공내역"/>
      <sheetName val="INSTR"/>
      <sheetName val="Bang chiet tinh TBA"/>
      <sheetName val="Tcd"/>
      <sheetName val="DTCT"/>
      <sheetName val="gvl"/>
      <sheetName val="Cash2"/>
      <sheetName val="Z"/>
      <sheetName val="일산실행내역"/>
      <sheetName val="PL단가산정"/>
      <sheetName val="그림2"/>
      <sheetName val="원보"/>
      <sheetName val="우수받이"/>
      <sheetName val="계측-Tray"/>
      <sheetName val="CCTV 수량(배관-송수가압장)"/>
      <sheetName val="노무비 근거"/>
      <sheetName val="신축(_x0000__x0000__x0005_"/>
      <sheetName val="5.학교신설예산 쎸⬅/_x0000_瀀þ_x0000__x0000_밀"/>
      <sheetName val="5.학교신설예산 Ⴘ_x0000_퀀诋쌆蠅/_x0000_᠀"/>
      <sheetName val="견蒸8蓼"/>
      <sheetName val="99선급비용"/>
      <sheetName val="정의"/>
      <sheetName val="현장관리비 산출내역"/>
      <sheetName val="골조"/>
      <sheetName val="조경내역"/>
      <sheetName val="문10"/>
      <sheetName val="주요항목별"/>
      <sheetName val="계정과목분류"/>
      <sheetName val="Macro(전기)"/>
      <sheetName val="상세"/>
      <sheetName val="문2공10일위대가"/>
      <sheetName val="_내역서(ͭ_x005f_x005f_x005f_x0000_ͭ_x005f_x005f_x000"/>
      <sheetName val="ateCodes_x005f_x005f_x005f_x0000_TimeCodes_"/>
      <sheetName val="_내역서(ͭ_ͭ__x005f_x005f_x005f_x001c___x005f_x005f_x"/>
      <sheetName val="충주"/>
      <sheetName val="A__x0010__x0000_"/>
      <sheetName val="심사공종"/>
      <sheetName val="사가⺘"/>
      <sheetName val="화성태안9공구내역(실행)"/>
      <sheetName val="역T형교대(PILE기초)"/>
      <sheetName val="HX"/>
      <sheetName val="30집계표"/>
      <sheetName val="사䀀啣1"/>
      <sheetName val="달력"/>
      <sheetName val="분수장비시설수량"/>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내역서(1).xls]5.학교신설예산 쎸⬅/_x0000_瀀þ_x0000__x0000_밀"/>
      <sheetName val="기초"/>
      <sheetName val="고객사 관리 코드"/>
      <sheetName val="예가대비"/>
      <sheetName val="요약"/>
      <sheetName val="노면표시1"/>
      <sheetName val="일위대가(가설)"/>
      <sheetName val="EXPENSE"/>
      <sheetName val="11-2_아파_x0000__x0000_Ԁ_x0000_"/>
      <sheetName val="환경기계공정표_(3)"/>
      <sheetName val="품셈총괄표"/>
      <sheetName val="환경기계공정표_(3)´"/>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laroux"/>
      <sheetName val="신규일위"/>
      <sheetName val="재무가정"/>
      <sheetName val="공사비 내역 (가)"/>
      <sheetName val="공급기자재조서 (2)"/>
      <sheetName val="산출(동해선 본선)"/>
      <sheetName val="집계(동해본선) "/>
      <sheetName val="산출(동해역통신)"/>
      <sheetName val="역집계(동해역통신)"/>
      <sheetName val="원가계산서_"/>
      <sheetName val="제경비산출서"/>
      <sheetName val="부가세별도"/>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Setup"/>
      <sheetName val="일정계획"/>
      <sheetName val="Sheet㙸˯㦀ȼ_xda1b_!"/>
      <sheetName val="은행코ᇇ"/>
      <sheetName val="96보완계획7.12"/>
      <sheetName val="6공구(당초)"/>
      <sheetName val="사_x0000__x0000_Ԁ"/>
      <sheetName val="costing_CV"/>
      <sheetName val="Spec1"/>
      <sheetName val="w't table"/>
      <sheetName val="VS배관내역서"/>
      <sheetName val="③知识"/>
      <sheetName val="신축(단위_x0000_"/>
      <sheetName val="1승인신청서"/>
      <sheetName val="배수통관(좌)"/>
      <sheetName val="단위단가"/>
      <sheetName val="공사설명서"/>
      <sheetName val="업체자료"/>
      <sheetName val="설계_x0000_"/>
      <sheetName val="범례표"/>
      <sheetName val="설명서硅"/>
      <sheetName val="설명서E"/>
      <sheetName val="ประมาณการประตูหน้าต่าง "/>
      <sheetName val="schedule "/>
      <sheetName val="SITE OFFICE"/>
      <sheetName val="HARGA MATERIAL"/>
      <sheetName val="손익차9월2"/>
      <sheetName val="소화실적"/>
      <sheetName val="사업부배부A"/>
      <sheetName val="상반기손익차2총괄"/>
      <sheetName val="97 사업추정(WEKI)"/>
      <sheetName val="공사금액 내역 (1)"/>
      <sheetName val="경제지표"/>
      <sheetName val="영업소실적"/>
      <sheetName val="Formula"/>
      <sheetName val="DIV2"/>
      <sheetName val="VIN_Index"/>
      <sheetName val="Khoi luong"/>
      <sheetName val="VCV-BE-TONG"/>
      <sheetName val="ESTI."/>
      <sheetName val="DI-ESTI"/>
      <sheetName val="D_MUC"/>
      <sheetName val="LEGEND"/>
      <sheetName val="_내역서(ͭ?ͭ?_x001c__x0"/>
      <sheetName val="ateCodes?TimeCodes?"/>
      <sheetName val="Section"/>
      <sheetName val="Sum"/>
      <sheetName val="Gia vat tu"/>
      <sheetName val="KL"/>
      <sheetName val="TTDZ22"/>
      <sheetName val="KH-Q1,Q2,01"/>
      <sheetName val="_내역서(ͭͭ가표"/>
      <sheetName val="Don gia chi tiet"/>
      <sheetName val="Breakdown (B)"/>
      <sheetName val="Scheme B Estimate "/>
      <sheetName val="5.학교신설예산 쎸⬅/"/>
      <sheetName val="5.학교신설예산 Ⴘ"/>
      <sheetName val="Front"/>
      <sheetName val="암센터"/>
      <sheetName val="별표총괄"/>
      <sheetName val="중동볨ᇭ"/>
      <sheetName val="chiettinh"/>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_내역서(ͭͭ_x0"/>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고객사_관리_코드"/>
      <sheetName val="사_x0000__x0000__x0000_"/>
      <sheetName val="방배동내역(_x0000__x0000_"/>
      <sheetName val="7.경제성결과"/>
      <sheetName val="단가_(2\_x0000_"/>
      <sheetName val="단가_(2\栀"/>
      <sheetName val="교량공"/>
      <sheetName val="환경기계공정표_(3_x0000__x0000_"/>
      <sheetName val="FRP PIPING 일위대가"/>
      <sheetName val="H-PILE수량집계"/>
      <sheetName val="대비표(토공1안)"/>
      <sheetName val="포장물량집계"/>
      <sheetName val="1.변경범위"/>
      <sheetName val="ateCodes_TimeCodes_OverrideSh_3"/>
      <sheetName val="ateCodes_TimeCodes_OverrideSh_2"/>
      <sheetName val="제목"/>
      <sheetName val="전선_및_전선관-_x0000__x0000__x0005_"/>
      <sheetName val="총급여"/>
      <sheetName val="삼영지급"/>
      <sheetName val="수당"/>
      <sheetName val="노무비대장기본"/>
      <sheetName val="c &amp; g rhs"/>
      <sheetName val="기타자료"/>
      <sheetName val="말고개터널조명전압강하"/>
      <sheetName val="일위(시설)"/>
      <sheetName val="1호인버트수량"/>
      <sheetName val="경비계획(전체)"/>
      <sheetName val="97(US,EP,PCT,KR)"/>
      <sheetName val="수정하지마세요"/>
      <sheetName val="BOQ-VN"/>
      <sheetName val="[내역서(1).xls]5.학교신설예산 Ⴘ_x0000_퀀诋쌆蠅/_x0000_᠀"/>
      <sheetName val="환경기계공정표_(3)E"/>
      <sheetName val="2013노임단가"/>
      <sheetName val="회선별대책안_x0000__x0000__x0000__x0001_"/>
      <sheetName val="A__x0010_"/>
      <sheetName val="11-2_아파"/>
      <sheetName val="phuluc1"/>
      <sheetName val="THU T6"/>
      <sheetName val="Thu chi T04"/>
      <sheetName val="SLTH"/>
      <sheetName val="tong du toan"/>
      <sheetName val="PEDESB"/>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전선_및_전선관-罘º헾"/>
      <sheetName val="인건비예산(정규직)"/>
      <sheetName val="인건비예산(용역)"/>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기계경¬"/>
      <sheetName val="전선_및_전선관-壆⿶"/>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전기일위대가"/>
      <sheetName val="하도정산계약분"/>
      <sheetName val="관경별내역서"/>
      <sheetName val="환경기계공정표_(3)_x0012_"/>
      <sheetName val="총괄(데倀辍즳"/>
      <sheetName val="총괄(데뀀连즳"/>
      <sheetName val="총괄(데뀀ﾒ犺"/>
      <sheetName val="총괄(데䀀﷥䰗"/>
      <sheetName val="기본단가"/>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환경기계공정표__x0005__x0000__x0000_"/>
      <sheetName val="TKCK"/>
      <sheetName val="PL Vua"/>
      <sheetName val="포장집계"/>
      <sheetName val="포장연장"/>
      <sheetName val="정공공사"/>
      <sheetName val="거래罈.羌"/>
      <sheetName val="[내역서(׃"/>
      <sheetName val="부대집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인부노임단가"/>
      <sheetName val="말뚝물량"/>
      <sheetName val="공종집계"/>
      <sheetName val="POL6차-PIPING"/>
      <sheetName val="손익현황"/>
      <sheetName val="맨홀기준"/>
      <sheetName val="내역(원안-대안)"/>
      <sheetName val="기본1"/>
      <sheetName val="수정일위대가"/>
      <sheetName val="XL4Po夂囿 "/>
      <sheetName val="직원관련자료"/>
      <sheetName val="교각_x0000_"/>
      <sheetName val="[내역서(1).xls]5.학교신설예산 쎸⬅/"/>
      <sheetName val="국공유지"/>
      <sheetName val="ateCodes?TimeCodes?Overrid_x0000__x0000__x0005__x0000_钀"/>
      <sheetName val="전선관"/>
      <sheetName val="일위대가_호표"/>
      <sheetName val="일위대가_산근"/>
      <sheetName val="중기사용료목록"/>
      <sheetName val="중기기초자료"/>
      <sheetName val="자재조서"/>
      <sheetName val="전역변수"/>
      <sheetName val="중기전역변수"/>
      <sheetName val="사업총쌈"/>
      <sheetName val="unit 4"/>
      <sheetName val="Summary"/>
      <sheetName val="NKC6"/>
      <sheetName val="Summary - Budget"/>
      <sheetName val="THVT"/>
      <sheetName val="SITE-E"/>
      <sheetName val="BIDDING-SUM"/>
      <sheetName val="CTG"/>
      <sheetName val="KHỐI LƯỢNG THANH TOÁN"/>
      <sheetName val="DB_ET200(R. A)"/>
      <sheetName val="SEX"/>
      <sheetName val="General2"/>
      <sheetName val="Phu cap"/>
      <sheetName val="GIAVLIEU"/>
      <sheetName val="BETON"/>
      <sheetName val="hinhhoc"/>
      <sheetName val="PTDG (T3)"/>
      <sheetName val="PTDG (T4)"/>
      <sheetName val="Project Name"/>
      <sheetName val="Deliver Date"/>
      <sheetName val="Staff"/>
      <sheetName val="anti-termite"/>
      <sheetName val="Project_Name"/>
      <sheetName val="Deliver_Date"/>
      <sheetName val="퇴직금(울산천상)"/>
      <sheetName val="손익그래프및카메라"/>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기준"/>
      <sheetName val="변동인원"/>
      <sheetName val="전선_및_전선관-"/>
      <sheetName val="전선_및_전선관-㞘}઀"/>
      <sheetName val="전체제잡비"/>
      <sheetName val="2공구하도급내역서"/>
      <sheetName val="회선별대책안"/>
      <sheetName val="[내역서(1).xls]5.학교신설예산 Ⴘ"/>
      <sheetName val="2000제조1"/>
      <sheetName val="집연95"/>
      <sheetName val="회선별대책안À_x0000_Ԁ_x0000_"/>
      <sheetName val="[내역서(1)_xls]5_학교신설예산_쎸⬅/瀀þ밀"/>
      <sheetName val="Sheet㙸˯㦀ȼ?"/>
      <sheetName val="내역전기"/>
      <sheetName val="단"/>
      <sheetName val="환경기계공정표_(3)椀"/>
      <sheetName val="방배동내역("/>
      <sheetName val="간¾_x0000_Ԁ"/>
      <sheetName val="Summ"/>
      <sheetName val="breakdown"/>
      <sheetName val="A_견_x0000__x0000_"/>
      <sheetName val="계장 품셈표"/>
      <sheetName val="환경기계공정표__x0005_"/>
      <sheetName val="의뢰서"/>
      <sheetName val="입력DATA"/>
      <sheetName val="바닥판"/>
      <sheetName val="가시설수량"/>
      <sheetName val="ITEM"/>
      <sheetName val="데이터"/>
      <sheetName val="영창26"/>
      <sheetName val="Вспом_лист"/>
      <sheetName val="Analisa Harga Satuan"/>
      <sheetName val="2016상반기노임단가"/>
      <sheetName val="준공정산"/>
      <sheetName val="6PILEሀ_x0002_䀀⨊脃ﲙ"/>
      <sheetName val="철골9F"/>
      <sheetName val="환경기계공정표_(3)¾"/>
      <sheetName val="점검결과(08년_x0000__x0000_Ԁ_x0000_䀀㸎_x0008__x0000__x0000_"/>
      <sheetName val="환경기계공정표_(3)刀"/>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HSNV"/>
      <sheetName val="환경기계공정표_(3)"/>
      <sheetName val="A.일용노무비지급명세서"/>
      <sheetName val="[내역서(1).xls]5_학교신설예산_쎸⬅/瀀þ밀"/>
      <sheetName val="ateCఀ_x0002_저殑"/>
      <sheetName val="현장식당(1)"/>
      <sheetName val="수입"/>
      <sheetName val="24_보증금_전신전화가입권_"/>
      <sheetName val="[내역서(ͭͭ가_x0000_"/>
      <sheetName val="2000,9월 일위"/>
      <sheetName val="공통단가"/>
      <sheetName val="단가일람"/>
      <sheetName val="조경일람"/>
      <sheetName val="운반비"/>
      <sheetName val="유림총괄"/>
      <sheetName val="hGH정제"/>
      <sheetName val="실행-자재"/>
      <sheetName val="Estimate"/>
      <sheetName val="AnalisaSIPIL RIIL"/>
      <sheetName val="D 5243-ARAMCO"/>
      <sheetName val="D-4801 OXY"/>
      <sheetName val="배수내역 (2)"/>
      <sheetName val="表三甲"/>
      <sheetName val="Har Sat"/>
      <sheetName val="IBASE"/>
      <sheetName val="Config"/>
      <sheetName val="Du toan"/>
      <sheetName val="Keothep"/>
      <sheetName val="Re-bar"/>
      <sheetName val="HVAC"/>
      <sheetName val="간지1"/>
      <sheetName val="1.사유서"/>
      <sheetName val="간지2"/>
      <sheetName val="간지3"/>
      <sheetName val="부재별집계표"/>
      <sheetName val="도면"/>
      <sheetName val="구체"/>
      <sheetName val="좌측날개벽"/>
      <sheetName val="우측날개벽"/>
      <sheetName val="입찰내역서"/>
      <sheetName val="G_R30绘ÿ헾"/>
      <sheetName val="_갑  지 "/>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Eq. Mobilization"/>
      <sheetName val="노단"/>
      <sheetName val="단산"/>
      <sheetName val="명세"/>
      <sheetName val="일대"/>
      <sheetName val="회선별대책안À"/>
      <sheetName val="편성절차"/>
      <sheetName val="KLDT DIEN"/>
      <sheetName val="Dinh muc CP KTCB khac"/>
      <sheetName val="TinhGiaMTC"/>
      <sheetName val="TH MTC"/>
      <sheetName val="TH N.Cong"/>
      <sheetName val="TinhGiaNC"/>
      <sheetName val="DMCP"/>
      <sheetName val="Sheet1_Çæ_x0000_"/>
      <sheetName val="_갑___x0000__x0000_"/>
      <sheetName val="계약내역서"/>
      <sheetName val="보증_x0000_縀"/>
      <sheetName val="단가_(2)Ì"/>
      <sheetName val="보증_x0000_ༀ"/>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Ⅴ-2.공종별내역"/>
      <sheetName val="손익경비"/>
      <sheetName val="5.학교신설예산 집행(01~偤°"/>
      <sheetName val="16-1"/>
      <sheetName val="중기작업"/>
      <sheetName val="COA-17"/>
      <sheetName val="POWER"/>
      <sheetName val="보증"/>
      <sheetName val="공사비예비관리공감측설산출내역"/>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부서코드표"/>
      <sheetName val="소방사항"/>
      <sheetName val="공사진행"/>
      <sheetName val="96노임기준"/>
      <sheetName val="대공종"/>
      <sheetName val="공간"/>
      <sheetName val="공종"/>
      <sheetName val="부위자재"/>
      <sheetName val="하자유형"/>
      <sheetName val="세대"/>
      <sheetName val="신축"/>
      <sheetName val="도급기성"/>
      <sheetName val="총괄(데䀀?䰗"/>
      <sheetName val="입찰내역 발주처 양식"/>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Bill2-TTTM&amp;CH"/>
      <sheetName val="Bill 2-VMart&amp;VPro"/>
      <sheetName val="Cst Pkg-Eden"/>
      <sheetName val="Parem"/>
      <sheetName val="설명서劝"/>
      <sheetName val="ate_x000b__x0000_蠀᏿㤂"/>
      <sheetName val="단가_및邰㡗_xdc00_㡗"/>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Sheet1_Çꀀ_x0000_"/>
      <sheetName val="基础资料"/>
      <sheetName val="재고list"/>
      <sheetName val="JP_GP_UP통합"/>
      <sheetName val="터파기및재료"/>
      <sheetName val="제잡비계산"/>
      <sheetName val="수량계산서_집계표(가설_신설_및_철거-을지로3가_3ఀ_x0002_က"/>
      <sheetName val=" 기성청구서 양식.xlsx"/>
      <sheetName val="Bang TH"/>
      <sheetName val="Shelves"/>
      <sheetName val="단가__x0000__x0000_Ԁ_x0000_"/>
      <sheetName val="대비표"/>
      <sheetName val="MEXICO-C"/>
      <sheetName val="노원열병합  건축공사기성내역서"/>
      <sheetName val="_내역서(ͭ_ͭ__x001c___x"/>
      <sheetName val="96수출"/>
      <sheetName val="w't_table"/>
      <sheetName val="ประมาณการประตูหน้าต่าง_"/>
      <sheetName val="schedule_"/>
      <sheetName val="SITE_OFFICE"/>
      <sheetName val="Concord"/>
      <sheetName val="보_x0000__x0000__x0005_"/>
      <sheetName val="06 일위대가목록"/>
      <sheetName val="수량산출표"/>
      <sheetName val="세월교산출기초"/>
      <sheetName val="댐구조도"/>
      <sheetName val="BQ"/>
      <sheetName val="Total for Check"/>
      <sheetName val="DAFTAR_8"/>
      <sheetName val="DAFTAR 7"/>
      <sheetName val="SIZING"/>
      <sheetName val="공정진도현황(2069)"/>
      <sheetName val="공정진도현황(2단계2차)"/>
      <sheetName val="DW산출"/>
      <sheetName val="설명서ó"/>
      <sheetName val="원본1"/>
      <sheetName val="SOLICITUD"/>
      <sheetName val="II. CF"/>
      <sheetName val="Final Staff Chart"/>
      <sheetName val="7.Á¶Á÷Ç¥"/>
      <sheetName val="잡철물"/>
      <sheetName val="인원"/>
      <sheetName val="정부노임"/>
      <sheetName val="방화산출"/>
      <sheetName val="붙임4.앵커볼트"/>
      <sheetName val="붙임2.최대수평하중"/>
      <sheetName val="3월팀계_x0010_"/>
      <sheetName val="주공_¹"/>
      <sheetName val="현황산출서"/>
      <sheetName val="Tiepdia"/>
      <sheetName val="ma-pt"/>
      <sheetName val="COAT&amp;WRAP-QIOT-#3"/>
      <sheetName val="ateCodes?TimeCodes?Overrid"/>
      <sheetName val="간¾"/>
      <sheetName val="분문집계2"/>
      <sheetName val="배부금액"/>
      <sheetName val="입고계획"/>
      <sheetName val="ateCodes?TimeCodes?Overri_x0000__x0000__x0005__x0000_飀Ⱔ"/>
      <sheetName val="총괄(Í_x0000_Ԁ_x0000_"/>
      <sheetName val="순위"/>
      <sheetName val="건    재"/>
      <sheetName val="총괄(데이소ꃁ"/>
      <sheetName val="총괄(데이소ࣁ"/>
      <sheetName val="인원계획"/>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평3"/>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적용노임(09상)"/>
      <sheetName val="설계조縨"/>
      <sheetName val="설계조"/>
      <sheetName val="호프"/>
      <sheetName val="scale &amp; Income"/>
      <sheetName val="기본사항"/>
      <sheetName val="70%"/>
      <sheetName val="집수정(600-700)"/>
      <sheetName val="경유"/>
      <sheetName val="휘발유"/>
      <sheetName val="ateCodes?TimeCodes?OverrideSho怀"/>
      <sheetName val="ateCodes?TimeCodes?OverrideSho逃"/>
      <sheetName val="변화치수"/>
      <sheetName val="Executive Summary"/>
      <sheetName val="5201.2004"/>
      <sheetName val="GRAND REKAP"/>
      <sheetName val="맨홀수량집계"/>
      <sheetName val="Analisa"/>
      <sheetName val="REKAP"/>
      <sheetName val="아파트_Ö_x0000_"/>
      <sheetName val="아파트_⃖휬"/>
      <sheetName val="아파트_烖"/>
      <sheetName val="아파트_壖"/>
      <sheetName val="재직자"/>
      <sheetName val="계약"/>
      <sheetName val="ateCodes_x0000_TimeCodes_"/>
      <sheetName val="_내역서(ͭ_x0000_ͭ_x000"/>
      <sheetName val="배수관공"/>
      <sheetName val="AS포장복_x0000__x0000_"/>
      <sheetName val="간공설계서"/>
      <sheetName val="정산산출서(배수판)"/>
      <sheetName val="견적집계표(철콘)"/>
      <sheetName val="제작비"/>
      <sheetName val="용융아연도금"/>
      <sheetName val="제작물량 7월"/>
      <sheetName val="_내역서(ͭ_x005f"/>
      <sheetName val="ateCodes_x005f"/>
      <sheetName val="ee-prop"/>
      <sheetName val="CABLE SIZE-1"/>
      <sheetName val="분전반계산서(석관)"/>
      <sheetName val="점검결과(08년"/>
      <sheetName val="_갑__"/>
      <sheetName val="ateCodes?TimeCodes?Overri"/>
      <sheetName val="집계표(건축)"/>
      <sheetName val="수고조사야_x0002_"/>
      <sheetName val="조서입력"/>
      <sheetName val="강관파일내역"/>
      <sheetName val="적용기준"/>
      <sheetName val="내역- ꍈ┊"/>
      <sheetName val="내역- _xdc48_ʉꍈ&gt;"/>
      <sheetName val="토공계산서(부체도로)"/>
      <sheetName val="NKChungTu"/>
      <sheetName val="tong hop v.tu"/>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11_산출(전열)"/>
      <sheetName val="6_산출(동력)"/>
      <sheetName val="7_산출(TRAY)"/>
      <sheetName val="TOSHIBA-Structure"/>
      <sheetName val="Detail"/>
      <sheetName val="cov-estimate"/>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노임명세"/>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거래刀_x0010__x0000_"/>
      <sheetName val="거래_x0000_⨀ﯥ"/>
      <sheetName val="AS포_x0000__x0000__x0000__x0000_"/>
      <sheetName val="거래_x0000__x0000__x0000_"/>
      <sheetName val="_갑__지_9"/>
      <sheetName val="실DATA_9"/>
      <sheetName val="코스모공장_(어음)8"/>
      <sheetName val="환경기계공정표_(3)8"/>
      <sheetName val="A_견적8"/>
      <sheetName val="Sheet1_(2)8"/>
      <sheetName val="총_원가계산8"/>
      <sheetName val="총괄갑_8"/>
      <sheetName val="내역서1999_8최종8"/>
      <sheetName val="단가_(2)8"/>
      <sheetName val="6PILE__(돌출)8"/>
      <sheetName val="11-2_아파트내역8"/>
      <sheetName val="설명서_7"/>
      <sheetName val="2-1__경관조명_내역총괄표7"/>
      <sheetName val="_견적서7"/>
      <sheetName val="기초입력_DATA7"/>
      <sheetName val="1차_내역서7"/>
      <sheetName val="노임단가_(2)7"/>
      <sheetName val="BSD_(2)7"/>
      <sheetName val="인건비_7"/>
      <sheetName val="플랜트_설치7"/>
      <sheetName val="중기조종사_단위단가7"/>
      <sheetName val="신_분7"/>
      <sheetName val="DATA_입력란7"/>
      <sheetName val="3월팀계_7"/>
      <sheetName val="일위대가_7"/>
      <sheetName val="수량계산서_집계표(가설_신설_및_철거-을지로3가_3호선7"/>
      <sheetName val="수량계산서_집계표(신설-을지로3가_3호선)7"/>
      <sheetName val="수량계산서_집계표(철거-을지로3가_3호선)7"/>
      <sheetName val="C1_공사개요7"/>
      <sheetName val="A1_스케쥴7"/>
      <sheetName val="Customer_Databas7"/>
      <sheetName val="단가_및_재료비7"/>
      <sheetName val="아파트_내역7"/>
      <sheetName val="전선_및_전선관-자유로7"/>
      <sheetName val="AS포장복구_7"/>
      <sheetName val="G_R300경비7"/>
      <sheetName val="주공_갑지7"/>
      <sheetName val="내역서_제출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경율산정_XLS6"/>
      <sheetName val="아파트_6"/>
      <sheetName val="2_고용보험료산출근거6"/>
      <sheetName val="8_설치품셈6"/>
      <sheetName val="조도계산서_(도서)6"/>
      <sheetName val="품셈_5"/>
      <sheetName val="BTL시설예산_기준표6"/>
      <sheetName val="5_학교신설예산_집행(01~08)6"/>
      <sheetName val="점검결과(08년_100교_지원)6"/>
      <sheetName val="1_동력공사5"/>
      <sheetName val="5_직원투입현황5"/>
      <sheetName val="EQUIP_LIST5"/>
      <sheetName val="6-1__관개량조서5"/>
      <sheetName val="내역-_CCTV6"/>
      <sheetName val="예정공정표_5"/>
      <sheetName val="실행내역서_5"/>
      <sheetName val="2_대외공문5"/>
      <sheetName val="1__조명내역서(조명설치)5"/>
      <sheetName val="2__조명내역서(조명자재)5"/>
      <sheetName val="전체내역_(2)5"/>
      <sheetName val="7_기-검-보_1005"/>
      <sheetName val="Raw_Data5"/>
      <sheetName val="1_설계조건5"/>
      <sheetName val="기본항목_입력5"/>
      <sheetName val="공사원가계산서_5"/>
      <sheetName val="8_PILE__(돌출)5"/>
      <sheetName val="참고)BTL시설예산_기준표5"/>
      <sheetName val="96_125"/>
      <sheetName val="GT_1050x6505"/>
      <sheetName val="PIPERACK_집계표5"/>
      <sheetName val="EQUIPEMENT_집계표5"/>
      <sheetName val="BUILDING_&amp;SHELTER_집계표5"/>
      <sheetName val="OTHERS_집계표5"/>
      <sheetName val="CONTROL_BD5"/>
      <sheetName val="LIFTING_DEVICE5"/>
      <sheetName val="사__업__비__수__지__예__산__서5"/>
      <sheetName val="표지_(3)5"/>
      <sheetName val="원가계산서_(2)5"/>
      <sheetName val="산출_근거15"/>
      <sheetName val="총괄_내역서5"/>
      <sheetName val="개별직종노임단가(2005_1)5"/>
      <sheetName val="2_토목공사5"/>
      <sheetName val="당월_인력5"/>
      <sheetName val="2_원가및인원현황집계5"/>
      <sheetName val="각사별공사비분개_5"/>
      <sheetName val="4_고용보험5"/>
      <sheetName val="3_고용보험료산출근거5"/>
      <sheetName val="소상_&quot;1&quot;5"/>
      <sheetName val="De_bai5"/>
      <sheetName val="단가일람_(2)5"/>
      <sheetName val="0_0ControlSheet5"/>
      <sheetName val="220_(2)5"/>
      <sheetName val="설산1_나5"/>
      <sheetName val="Man_Hole5"/>
      <sheetName val="표지_5"/>
      <sheetName val="지번별_묘묙소요내역5"/>
      <sheetName val="총괄_설계내역서5"/>
      <sheetName val="6_1_일위대가5"/>
      <sheetName val="효성CB_1P기초5"/>
      <sheetName val="화순_대리-다지리실행내역5"/>
      <sheetName val="예산서_5"/>
      <sheetName val="노임단가(2010_상)5"/>
      <sheetName val="토목내역서_(도급단가)5"/>
      <sheetName val="원가계산서_4"/>
      <sheetName val="공통가설내역서__(당사)5"/>
      <sheetName val="Isolasi_Luar_Dalam5"/>
      <sheetName val="Isolasi_Luar5"/>
      <sheetName val="breakdown_Price-Chuong5"/>
      <sheetName val="cable,_lighting,_switch5"/>
      <sheetName val="DonGia_VatTuLK5"/>
      <sheetName val="현장관리비_산출내역4"/>
      <sheetName val="Bang_chiet_tinh_TBA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고객사_관리_코드4"/>
      <sheetName val="HD_1-4_세부공종별,업체별_내역(L4)2"/>
      <sheetName val="2F_회의실견적(5_14_일대)2"/>
      <sheetName val="노무비_근거1"/>
      <sheetName val="방배동내역_(총괄)2"/>
      <sheetName val="96보완계획7_122"/>
      <sheetName val="Finishes_code2"/>
      <sheetName val="CCTV_수량(배관-송수가압장)"/>
      <sheetName val="7_경제성결과"/>
      <sheetName val="공사비_내역_(가)"/>
      <sheetName val="1_암사대교_산출"/>
      <sheetName val="[내역서(1)_xls]5_학교신설예산_Ⴘ퀀诋쌆蠅/᠀"/>
      <sheetName val="이서_빙등제"/>
      <sheetName val="원가계산서(생태쉼터)_"/>
      <sheetName val="방림_토공수량"/>
      <sheetName val="방림_토공_산출근거"/>
      <sheetName val="이서_빙등제_수량집계표"/>
      <sheetName val="이서_빙등제_산출근거"/>
      <sheetName val="자재_집계표"/>
      <sheetName val="FRP_PIPING_일위대가"/>
      <sheetName val="단면_(2)"/>
      <sheetName val="집_계_표"/>
      <sheetName val="6PILE脂鎙堀1"/>
      <sheetName val="공급기자재조서_(2)"/>
      <sheetName val="산출(동해선_본선)"/>
      <sheetName val="집계(동해본선)_"/>
      <sheetName val="환경기계공정표_"/>
      <sheetName val="공사예산하조서(O_K)"/>
      <sheetName val="전선_및_전선관"/>
      <sheetName val="°ø»ç¿¹»êÇÏÁ¶¼­(O_K)"/>
      <sheetName val="4_설계예산내역서"/>
      <sheetName val="3_내역서"/>
      <sheetName val="BEND_LOSS"/>
      <sheetName val="건축공사_집계표"/>
      <sheetName val="ateCodes?TimeCodes?Overrid钀"/>
      <sheetName val="거래罈_羌"/>
      <sheetName val="[내역서(1)_xls]5_학교신설예산_Ⴘ"/>
      <sheetName val="철콘깨기단산"/>
      <sheetName val="기계경비시간당손료목록"/>
      <sheetName val="unit_4"/>
      <sheetName val="환경기계공정표_"/>
      <sheetName val="HARGA_MATERIAL"/>
      <sheetName val="Project_Name1"/>
      <sheetName val="Deliver_Date1"/>
      <sheetName val="1_사유서"/>
      <sheetName val="계장_품셈표"/>
      <sheetName val="ateCఀ저殑"/>
      <sheetName val="_갑__지_10"/>
      <sheetName val="2000,9월_일위"/>
      <sheetName val="Du_toan"/>
      <sheetName val="PTDG_(T3)"/>
      <sheetName val="PTDG_(T4)"/>
      <sheetName val="Ⅴ-2_공종별내역"/>
      <sheetName val="[내역서(1)_xls]5_학교신설예산_쎸⬅/瀀þ밀1"/>
      <sheetName val="24_보증금(전신전화가입권)"/>
      <sheetName val="[내역서(1)_xls][내역서(1)_xls]5_____2"/>
      <sheetName val="[내역서(1)_xls]단가_(2\"/>
      <sheetName val="[내역서(1)_xls]단가_(2\栀"/>
      <sheetName val="06_일위대가목록"/>
      <sheetName val="건____재"/>
      <sheetName val="6__안전관리비"/>
      <sheetName val="국도접속_차도부수량"/>
      <sheetName val="Eq__Mobilization"/>
      <sheetName val="KLDT_DIEN"/>
      <sheetName val="Dinh_muc_CP_KTCB_khac"/>
      <sheetName val="TH_MTC"/>
      <sheetName val="TH_N_Cong"/>
      <sheetName val="수량계산서_집계표(가설_신설_및_철거-을지로3가_3ఀက"/>
      <sheetName val="6PILEሀ䀀⨊脃ﲙ"/>
      <sheetName val="점검결과(08년Ԁ䀀㸎"/>
      <sheetName val="AnalisaSIPIL_RIIL"/>
      <sheetName val="D_5243-ARAMCO"/>
      <sheetName val="D-4801_OXY"/>
      <sheetName val="배수내역_(2)"/>
      <sheetName val="Har_Sat"/>
      <sheetName val="Analisa_Harga_Satuan"/>
      <sheetName val="_기성청구서_양식_xlsx"/>
      <sheetName val="Bang_TH"/>
      <sheetName val="3_PT개발계획"/>
      <sheetName val="5_학교신설예산_집행(01~偤°"/>
      <sheetName val="ate_x000b_"/>
      <sheetName val="6PILE__(効_x0010__x0000__x0000_"/>
      <sheetName val="계좌번호"/>
      <sheetName val="12월"/>
      <sheetName val="2007년1월"/>
      <sheetName val="__"/>
      <sheetName val="ประมาณการประตูหน้าต่าง_1"/>
      <sheetName val="schedule_1"/>
      <sheetName val="SITE_OFFICE1"/>
      <sheetName val="w't_table1"/>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A_일용노무비지급명세서"/>
      <sheetName val="입찰내역_발주처_양식"/>
      <sheetName val="3월팀계"/>
      <sheetName val="ate蠀᏿㤂"/>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토공_total"/>
      <sheetName val="ENE-CAL_1"/>
      <sheetName val="배수공_시멘트_및_골재량_산출"/>
      <sheetName val="[내역서(1)_xls][내역서(1)_xls]5_____3"/>
      <sheetName val="[내역서(1)_xls][내역서(1)_xls]5_____4"/>
      <sheetName val="단가_및邰㡗㡗"/>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ateCodes?TimeCod_xd978_ꀋᙰ0_x0000_頀{_x0000__x0000_堀簊夞ĸ"/>
      <sheetName val="ateCodes?TimeCod_xd80b_齒ꀈᙰ0_x0000__xd800_Y_x0000__x0000_堀䠊夙ĸ"/>
      <sheetName val="일위대가(건축)"/>
      <sheetName val="환경기계공정표_髈㘻_x0000__x0000_"/>
      <sheetName val="환경기계공정표_艀㫐_x0000__x0000_"/>
      <sheetName val="환경기계공정표_蔀㫐_x0000__x0000_"/>
      <sheetName val="경비일위계"/>
      <sheetName val="단가_"/>
      <sheetName val="보"/>
      <sheetName val="J直材4"/>
      <sheetName val="자재분류"/>
      <sheetName val="자재청구서"/>
      <sheetName val="PILE"/>
      <sheetName val="신축넃䛀跡"/>
      <sheetName val="폐기물"/>
      <sheetName val="bi-mnthly rep Villa"/>
      <sheetName val="original"/>
      <sheetName val="1999-2000 MONTHLY CASHFLOW"/>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계측제어설비"/>
      <sheetName val="WORK"/>
      <sheetName val="공사비증감"/>
      <sheetName val="모래운반"/>
      <sheetName val="내역서-전기"/>
      <sheetName val="대장"/>
      <sheetName val="voucher"/>
      <sheetName val="노원열병합__건축공사기성내역서"/>
      <sheetName val="_내역서(ͭ_ͭ___x"/>
      <sheetName val="공사내_x0000_"/>
      <sheetName val="Progres"/>
      <sheetName val="H.Satuan"/>
      <sheetName val="Bang NS79"/>
      <sheetName val="keyword"/>
      <sheetName val="과장"/>
      <sheetName val="Input_Data"/>
      <sheetName val="공사기본내용입력"/>
      <sheetName val="발행"/>
      <sheetName val="BOM LIST 정리"/>
      <sheetName val="입고단가 LIST"/>
      <sheetName val="ateCodes?TimeCodes?OverrideSho_x0002_"/>
      <sheetName val="품셈衆"/>
      <sheetName val="계좌분리(_xdae0_䛸+"/>
      <sheetName val="시선유도표지집계표"/>
      <sheetName val="MP01"/>
      <sheetName val="MP02"/>
      <sheetName val="조정금액결과표 (차수별)"/>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prog-C1"/>
      <sheetName val="geo-C1"/>
      <sheetName val="geo-C2"/>
      <sheetName val="WIP"/>
      <sheetName val="C1_공䂏࿢ﱼ"/>
      <sheetName val="C1_공_x0000_Ԁ"/>
      <sheetName val="기성내역"/>
      <sheetName val="ptvt"/>
      <sheetName val="1.R18 BF"/>
      <sheetName val="A"/>
      <sheetName val="G"/>
      <sheetName val="F-B"/>
      <sheetName val="H-J"/>
      <sheetName val="6.External works-R18"/>
      <sheetName val="Items"/>
      <sheetName val="Earthwork"/>
      <sheetName val="6MONTHS"/>
      <sheetName val="LE"/>
      <sheetName val="BLOCK C2"/>
      <sheetName val="계좌분리郁蒬퀤蒭"/>
      <sheetName val="계좌분리蘎ꨃ㟑"/>
      <sheetName val="양식_x0000_"/>
      <sheetName val="총괄(Í"/>
      <sheetName val="자재단가_x0000__x0000__x0005_"/>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한전일위"/>
      <sheetName val="철거폐쇄,고재"/>
      <sheetName val="자재,부설,부대공(50)"/>
      <sheetName val="재료,부설(80)"/>
      <sheetName val="설계개요"/>
      <sheetName val="적용요율"/>
      <sheetName val="산출2-기기동력"/>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설계_x0005_"/>
      <sheetName val="환경기계공정표_腰╙_x0000__x0000_"/>
      <sheetName val="환경기계공정표_〃ᇐᖗ"/>
      <sheetName val="외동,공시지가"/>
      <sheetName val="3-2. 산재고용보험료"/>
      <sheetName val="6-1. 관개량_x0000__x0000_"/>
      <sheetName val="환경검토직접경비"/>
      <sheetName val="환경검토총괄"/>
      <sheetName val="환경검토직접인건비"/>
      <sheetName val="흑관"/>
      <sheetName val="3연box"/>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참_x0000__x0000_Ԁ"/>
      <sheetName val="단면"/>
      <sheetName val="13.접속슬래브"/>
      <sheetName val="현장지지물물량"/>
      <sheetName val="LS"/>
      <sheetName val="ateCodes?TimeCod_xd978_ꀋᙰ0"/>
      <sheetName val="ateCodes?TimeCod_xd80b_齒ꀈᙰ0"/>
      <sheetName val="대차대조표"/>
      <sheetName val="재무비율"/>
      <sheetName val="5.직倳즪စ즬_x0005_"/>
      <sheetName val="5.직耳䀪*"/>
      <sheetName val="상용"/>
      <sheetName val="업체별공사이행등급"/>
      <sheetName val="CAP"/>
      <sheetName val="dV&amp;Cl"/>
      <sheetName val="Var."/>
      <sheetName val="R"/>
      <sheetName val="총괄(데이소劼"/>
      <sheetName val="전선_및_전선관-자㢾㝎"/>
      <sheetName val="보.기둥표"/>
      <sheetName val="PROFILE"/>
      <sheetName val="마감재표"/>
      <sheetName val="창호"/>
      <sheetName val="BCulSch"/>
      <sheetName val="statement"/>
      <sheetName val="Build Up Rates"/>
      <sheetName val="M1master"/>
      <sheetName val="건물"/>
      <sheetName val="1분기재고장"/>
      <sheetName val="2분기재고"/>
      <sheetName val="품셈Å"/>
      <sheetName val="TEMP (9)"/>
      <sheetName val="初期値設定"/>
      <sheetName val="纏め表"/>
      <sheetName val="見積総括表"/>
      <sheetName val="자바라1"/>
      <sheetName val="C1_공_x0000__x0000_"/>
      <sheetName val="C1_공_x0019__x0000__x0000_"/>
      <sheetName val="C1_공_x001c_"/>
      <sheetName val="ateCodeñ"/>
      <sheetName val="C1_공则_x0010__x0000_"/>
      <sheetName val="건축공사糥嬲䀂"/>
      <sheetName val="건축공사椂軶"/>
      <sheetName val="건축공사椂軶저"/>
      <sheetName val="건축공사椂軶 "/>
      <sheetName val="건축공사栀ᬧ,"/>
      <sheetName val="SANBAISU"/>
      <sheetName val="[내역서(ͭ_x005f_x0000_ͭ_x005f_x005f_x000"/>
      <sheetName val="[내역서(ͭ?ͭ?_x005f_x001c_?_x005f_x005f_x"/>
      <sheetName val="_내역서(ͭ_x005f_x005f_x005F?"/>
      <sheetName val="ateCodes_x005f_x005f_x000"/>
      <sheetName val="_내역서(ͭ_ͭ__x005f_x005f_x00"/>
      <sheetName val="단가_및邰㡗?㡗"/>
      <sheetName val="[내역서(ͭ_x0000_ͭ_x0000_ _x0000_ _x0000_가표"/>
      <sheetName val="[내역서(ͭ?ͭ? ? ?가표"/>
      <sheetName val="3.하중계산"/>
      <sheetName val="산거각호표"/>
      <sheetName val="판넬"/>
      <sheetName val="철골"/>
      <sheetName val="협가표"/>
      <sheetName val="수입2"/>
      <sheetName val="중강당 내역"/>
      <sheetName val="비열"/>
      <sheetName val="PLCAL"/>
      <sheetName val="loading"/>
      <sheetName val="빌딩 안내"/>
      <sheetName val="설계내역2"/>
      <sheetName val="접속도로1"/>
      <sheetName val="ateCode勱"/>
      <sheetName val="C1_공_x0019__x0000_꤀"/>
      <sheetName val="Sheet㙸˯㦀ȼ?!"/>
      <sheetName val="ateCodes?TimeCod?ꀋᙰ0_x0000_頀{_x0000__x0000_堀簊夞ĸ"/>
      <sheetName val="ateCodes?TimeCod?齒ꀈᙰ0_x0000_?Y_x0000__x0000_堀䠊夙ĸ"/>
      <sheetName val="2A"/>
      <sheetName val="BGT"/>
      <sheetName val="Re1"/>
      <sheetName val="세금계산서 "/>
      <sheetName val="출고대장"/>
      <sheetName val="거래명세표"/>
      <sheetName val="결재판(삭제하지말아주세요)"/>
      <sheetName val="거래⺿g"/>
      <sheetName val="빙축열"/>
      <sheetName val="환경기계공정표_¹_x0000_Ԁ_x0000_"/>
      <sheetName val="주공_갑_x0000_"/>
      <sheetName val="단가_(2_x0000__x0000_"/>
      <sheetName val="Customer_Datab뇠ᜑ"/>
      <sheetName val="Customer_Datab먠᜽"/>
      <sheetName val="영동癰၎_x0000_"/>
      <sheetName val="설치내역서"/>
      <sheetName val="포장수량단위"/>
      <sheetName val="수목일위"/>
      <sheetName val="일위대가(계측_x0000__x0000_Ԁ_x0000_"/>
      <sheetName val="내역서(1).xls"/>
      <sheetName val="%EB%82%B4%EC%97%AD%EC%84%9C(1)."/>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TH Kinh phi"/>
      <sheetName val="Thuc thanh"/>
      <sheetName val="총원가계산서(요율)"/>
      <sheetName val="GlassData"/>
      <sheetName val="Đơn giá theo m2"/>
      <sheetName val="투자계획집계표"/>
      <sheetName val="ACC NW"/>
      <sheetName val="유지보수"/>
      <sheetName val="이동통신"/>
      <sheetName val="II SYS"/>
      <sheetName val="해외"/>
      <sheetName val="LOOKUP"/>
      <sheetName val="전선_및_전선관-자䝼-"/>
      <sheetName val="비계공사"/>
      <sheetName val="산출근거#2-3"/>
      <sheetName val="Sur Site"/>
      <sheetName val="Spool Index"/>
      <sheetName val="분석적검토"/>
      <sheetName val="현금흐름표"/>
      <sheetName val="12CGOU"/>
      <sheetName val="Rebar Sum"/>
      <sheetName val="Manpower costs + data"/>
      <sheetName val="Rates"/>
      <sheetName val="rate PC item"/>
      <sheetName val="7IFS-5A"/>
      <sheetName val="간접비 총괄표"/>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기초분물량표"/>
      <sheetName val="LP-S"/>
      <sheetName val="Assumption"/>
      <sheetName val="참"/>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현황표-원래"/>
      <sheetName val="지급(진행중)"/>
      <sheetName val="자  재"/>
      <sheetName val="건축외주"/>
      <sheetName val="공정집계_국별"/>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ateCodes_TimeCodes_Overri_x0005_飀Ⱔ"/>
      <sheetName val="ateCodes_TimeCodes_Overri"/>
      <sheetName val="제비용"/>
      <sheetName val="C1_공r_x0000__x0000_"/>
      <sheetName val="C1_공_x0019__x0000_倀"/>
      <sheetName val="실DAT_x0000__x0000__x0000_"/>
      <sheetName val="[내역서(1).xls]단가_(2\_x005f_x0000_"/>
      <sheetName val="[내역서(1).xls]5_학교신설예산_쎸⬅/"/>
      <sheetName val="[내역서(1).xls][내역서(1)_xls]단가_(2\"/>
      <sheetName val="[내역서(1).xls][내역서(1)_xls]단가_(2\栀"/>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내역서(교량)전체"/>
      <sheetName val="소일위대가코드표"/>
      <sheetName val="기초목"/>
      <sheetName val="BẢNG TRA"/>
      <sheetName val="99년하반기"/>
      <sheetName val="세골재  T2 변경 현황"/>
      <sheetName val="접합 및 부설 "/>
      <sheetName val="_내역서(ͭ_x005f_x005f_x005F"/>
      <sheetName val="_내역서(ͭ_x005f_x0000_"/>
      <sheetName val="고용(소방)"/>
      <sheetName val="고용(전기)"/>
      <sheetName val="소총괄(계좌)"/>
      <sheetName val="C.S.A"/>
      <sheetName val="Sch.6"/>
      <sheetName val="jobhist"/>
      <sheetName val="SECT12-A"/>
      <sheetName val="SECT34-A"/>
      <sheetName val="SECT6-A"/>
      <sheetName val="SECT7-Frame"/>
      <sheetName val="BILL 1"/>
      <sheetName val="Master01"/>
      <sheetName val="css_inpatient_day_surg_sub"/>
      <sheetName val="PROCURE"/>
      <sheetName val="산출(부하간선)"/>
      <sheetName val="산출근_x001b__x0000__x0000__x0000_"/>
      <sheetName val="본부장"/>
      <sheetName val="산출금액내역"/>
      <sheetName val="CHAMBER"/>
      <sheetName val=" 총 괄 표"/>
      <sheetName val="TDTKP"/>
      <sheetName val="DK-KH"/>
      <sheetName val="Tongke"/>
      <sheetName val="VCBo"/>
      <sheetName val="Bang KL"/>
      <sheetName val="Construction"/>
      <sheetName val="DATA_입_x0000__x0000_"/>
      <sheetName val="HEAT_입력자료"/>
      <sheetName val="열수지"/>
      <sheetName val="수량계산서_집계표(철거-을_x0000__x0000__x0000__x0000__x0000__x0000_Ā_x0000_ᅐ"/>
      <sheetName val="수량계산서_집계표(철거-을_x0000__x0000__x0000__x0000__x0000__x0000_Ā_x0000_"/>
      <sheetName val="_내역서(ͭ_x005f_x005f_x005f_x0000_"/>
      <sheetName val="일위대가(당초)"/>
      <sheetName val="공사기본내용"/>
      <sheetName val="5. 离职现况"/>
      <sheetName val="사전재해(개발)-소요인력"/>
      <sheetName val="사전재해(개발)-산출근거-면적"/>
      <sheetName val="수량계산서_집계표(철거-"/>
      <sheetName val="수량계산서_집계표(철거-:_xdf10_‭"/>
      <sheetName val="수량계산서_집계표(철거-:ᬐ‭"/>
      <sheetName val="ateCodes?TimeCod�齒ꀈᙰ0_x0000_�Y_x0000__x0000_堀䠊夙ĸ"/>
      <sheetName val="연체대출"/>
      <sheetName val="공구비품"/>
      <sheetName val="기계장치"/>
      <sheetName val="임차시설"/>
      <sheetName val="차량운반구"/>
      <sheetName val="계정잔액"/>
      <sheetName val="보_x0000__x0000_t"/>
      <sheetName val="gi-list"/>
      <sheetName val="지수산출"/>
      <sheetName val="보조부문비배부"/>
      <sheetName val="3-DIV3"/>
      <sheetName val="ANL SNI"/>
      <sheetName val="Bahan"/>
      <sheetName val="Cash Out-Plan"/>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Structure Bills Qty"/>
      <sheetName val="SRC-B3U2"/>
      <sheetName val="雨棚"/>
      <sheetName val="材料"/>
      <sheetName val="#REF!"/>
      <sheetName val="eqpmad2"/>
      <sheetName val="8"/>
      <sheetName val="工程量"/>
      <sheetName val="Z- GENERAL PRICE SUMMARY"/>
      <sheetName val="cables"/>
      <sheetName val="Communs &amp; coefficients"/>
      <sheetName val="改加胶玻璃、室外栏杆"/>
      <sheetName val="Variations (2)"/>
      <sheetName val="Rate analysis"/>
      <sheetName val="Bill-2.1（1）"/>
      <sheetName val="Currency"/>
      <sheetName val="单价表"/>
      <sheetName val="General"/>
      <sheetName val="AN"/>
      <sheetName val="Account Codes"/>
      <sheetName val="2.2 STAFF Scedule"/>
      <sheetName val="1.2 Staff Schedule"/>
      <sheetName val="FitOutConfCentre"/>
      <sheetName val="①매출"/>
      <sheetName val="주공_갑Ը"/>
      <sheetName val="방배동내역(리_x0000__x0000_"/>
      <sheetName val="0226"/>
      <sheetName val="거래_x0000__x0000_Ԁ"/>
      <sheetName val="수량계산서_집계표(철거-을ၒ_x0000__x0000__x0000_Ā_x0000__x0000__x0000__x0005_"/>
      <sheetName val="내역- �ʉꍈ&gt;"/>
      <sheetName val="돈암사업"/>
      <sheetName val="3.예산내역서"/>
      <sheetName val="조건표"/>
      <sheetName val="장비비"/>
      <sheetName val="賃料等一覧"/>
      <sheetName val="마감(_x0000__x0000_"/>
      <sheetName val="tree"/>
      <sheetName val="중기손료"/>
      <sheetName val="공량산출서"/>
      <sheetName val="BAND(200)"/>
      <sheetName val="OUTER AREA(겹침없음)"/>
      <sheetName val="전선_및_전선관-자유_x000a_"/>
      <sheetName val="전선_및_전선관-_x0000_ሲƐ"/>
      <sheetName val="투입(관수_건축)"/>
      <sheetName val="투입(APT500)"/>
      <sheetName val="작성지침서2)"/>
      <sheetName val="투입스케쥴양식"/>
      <sheetName val="투입(APT1200)"/>
      <sheetName val="투입(평촌)"/>
      <sheetName val="투입(APT1000)"/>
      <sheetName val="투입(분당)"/>
      <sheetName val="細目"/>
      <sheetName val="견적기준"/>
      <sheetName val="EXTERNAL(BOQ)"/>
      <sheetName val="관람_x0000__x0000_Ԁ"/>
      <sheetName val="사용자입력"/>
      <sheetName val="이름교환"/>
      <sheetName val="내역금액적용"/>
      <sheetName val="투찰"/>
      <sheetName val="2130䢧"/>
      <sheetName val="전선_및_전선관-자유頀"/>
      <sheetName val="M"/>
      <sheetName val="IO"/>
      <sheetName val="내역서종합"/>
      <sheetName val="중기단가"/>
      <sheetName val="1,2,3,4,5단위수량"/>
      <sheetName val="_갑__지_12"/>
      <sheetName val="Analisa_Harga_Satuan1"/>
      <sheetName val="06_일위대가목록1"/>
      <sheetName val="1_사유서1"/>
      <sheetName val="Project_Name2"/>
      <sheetName val="Deliver_Date2"/>
      <sheetName val="Eq__Mobilization1"/>
      <sheetName val="계장_품셈표1"/>
      <sheetName val="계약서"/>
      <sheetName val="C1_공逜_x0010__x0000_"/>
      <sheetName val="암거공"/>
      <sheetName val="품질시험비"/>
      <sheetName val="1_ 공통가설공사"/>
      <sheetName val="ateCodes_TimeCod_xd978_ꀋᙰ0"/>
      <sheetName val="ateCodes_TimeCod_xd80b_齒ꀈᙰ0"/>
      <sheetName val="[내역서(ͭ_x0000__x0000_훐끺_x0001__x0000__x0000__x0000__x0000_"/>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_xls]5_____4"/>
      <sheetName val="[내역서(1).xls][내역서(1)_xls]5_____5"/>
      <sheetName val="[내역서(1).xls][내역서(1).xls]______4"/>
      <sheetName val="[내역서(1).xls][내역서(1).xls]______5"/>
      <sheetName val="은Í_x0000__x0000_"/>
      <sheetName val="auto-PPN"/>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총_원_x0000__x0000_Ԁ_x0000_"/>
      <sheetName val="XXXXXX"/>
      <sheetName val="내역서 (2)"/>
      <sheetName val="별도구매"/>
      <sheetName val="공사비목록표"/>
      <sheetName val="AC"/>
      <sheetName val="Data Base"/>
      <sheetName val="15100"/>
      <sheetName val="ANALISA railing"/>
      <sheetName val="villa"/>
      <sheetName val="A.H. DOOR WINDOW"/>
      <sheetName val="CEW"/>
      <sheetName val="REQDELTA"/>
      <sheetName val="rumus"/>
      <sheetName val="tifico"/>
      <sheetName val="플륨관집계"/>
      <sheetName val="U형플륨관"/>
      <sheetName val="U형플륨관토공"/>
      <sheetName val="단위토공"/>
      <sheetName val="주요측점"/>
      <sheetName val="덕전리"/>
      <sheetName val="!!"/>
      <sheetName val="ateCodes?TimeCod�齒ꀈᙰ0"/>
      <sheetName val="VAT duoc khau tru"/>
      <sheetName val="총집계내역"/>
      <sheetName val="항목코드TABLE"/>
      <sheetName val="부문코드TABLE"/>
      <sheetName val="전수항목"/>
      <sheetName val="S"/>
      <sheetName val="을 2"/>
      <sheetName val="을 1"/>
      <sheetName val="미지금(01)"/>
      <sheetName val="날개벽"/>
      <sheetName val="종배수관설치현황"/>
      <sheetName val="유림콘도"/>
      <sheetName val="인건비제경비내역"/>
      <sheetName val="자재표"/>
      <sheetName val="대기업"/>
      <sheetName val="지질조사"/>
      <sheetName val="5. 현장관리비(new) "/>
      <sheetName val="간접경상비"/>
      <sheetName val="2.펌프장(사급자재)"/>
      <sheetName val="1회"/>
      <sheetName val="전기,계장"/>
      <sheetName val="우리사주"/>
      <sheetName val="911 파트별통계-월별 건수"/>
      <sheetName val="팀목표 정리"/>
      <sheetName val="항목"/>
      <sheetName val="지사구분"/>
      <sheetName val="보정사항"/>
      <sheetName val="4. 손익계획"/>
      <sheetName val="편성안2"/>
      <sheetName val="시설이용권명세서"/>
      <sheetName val="금융"/>
      <sheetName val="FAB4생산"/>
      <sheetName val="코스모공장_(어軰#_x0000_"/>
      <sheetName val="Cost Summary"/>
      <sheetName val="BOM_DCS"/>
      <sheetName val="Rekapitulasi"/>
      <sheetName val="상품입고집계"/>
      <sheetName val="포장공(부체도로)"/>
      <sheetName val="SUP'T 자재현황"/>
      <sheetName val="DAF-2"/>
      <sheetName val="8층 북"/>
      <sheetName val="실DATA_11"/>
      <sheetName val="코스모공장_(어음)10"/>
      <sheetName val="A_견적10"/>
      <sheetName val="환경기계공정표_(3)10"/>
      <sheetName val="총괄갑_10"/>
      <sheetName val="Sheet1_(2)10"/>
      <sheetName val="총_원가계산10"/>
      <sheetName val="단가_(2)10"/>
      <sheetName val="6PILE__(돌출)10"/>
      <sheetName val="11-2_아파트내역10"/>
      <sheetName val="내역서1999_8최종10"/>
      <sheetName val="플랜트_설치9"/>
      <sheetName val="기초입력_DATA9"/>
      <sheetName val="설명서_9"/>
      <sheetName val="BSD_(2)9"/>
      <sheetName val="1차_내역서9"/>
      <sheetName val="노임단가_(2)9"/>
      <sheetName val="_견적서9"/>
      <sheetName val="중기조종사_단위단가9"/>
      <sheetName val="2-1__경관조명_내역총괄표9"/>
      <sheetName val="3월팀계_9"/>
      <sheetName val="인건비_9"/>
      <sheetName val="C1_공사개요9"/>
      <sheetName val="A1_스케쥴9"/>
      <sheetName val="일위대가_9"/>
      <sheetName val="수량계산서_집계표(가설_신설_및_철거-을지로3가_3호선9"/>
      <sheetName val="수량계산서_집계표(신설-을지로3가_3호선)9"/>
      <sheetName val="수량계산서_집계표(철거-을지로3가_3호선)9"/>
      <sheetName val="신_분9"/>
      <sheetName val="단가_및_재료비9"/>
      <sheetName val="아파트_내역9"/>
      <sheetName val="전선_및_전선관-자유로9"/>
      <sheetName val="Customer_Databas9"/>
      <sheetName val="AS포장복구_9"/>
      <sheetName val="G_R300경비9"/>
      <sheetName val="2_고용보험료산출근거8"/>
      <sheetName val="DATA_입력란9"/>
      <sheetName val="주공_갑지9"/>
      <sheetName val="8_설치품셈8"/>
      <sheetName val="경율산정_XLS8"/>
      <sheetName val="전차선로_물량표8"/>
      <sheetName val="27_건설이자8"/>
      <sheetName val="9-2_단지투자8"/>
      <sheetName val="9-4_단지분양수납8"/>
      <sheetName val="28_차입금상환계획8"/>
      <sheetName val="10-4_운하물류분양수납8"/>
      <sheetName val="10-2_운하물류투자8"/>
      <sheetName val="※_2010예산총괄표8"/>
      <sheetName val="BTL시설예산_기준표8"/>
      <sheetName val="5_학교신설예산_집행(01~08)8"/>
      <sheetName val="점검결과(08년_100교_지원)8"/>
      <sheetName val="내역서_제출8"/>
      <sheetName val="아파트_8"/>
      <sheetName val="5_직원투입현황7"/>
      <sheetName val="조도계산서_(도서)8"/>
      <sheetName val="품셈_7"/>
      <sheetName val="ประมาณการประตูหน้าต่าง_2"/>
      <sheetName val="schedule_2"/>
      <sheetName val="SITE_OFFICE2"/>
      <sheetName val="w't_table2"/>
      <sheetName val="BOX(1_5X1_5)3"/>
      <sheetName val="선박별_배부3"/>
      <sheetName val="2000년_공정표3"/>
      <sheetName val="1_변경범위3"/>
      <sheetName val="_갑__지_13"/>
      <sheetName val="(1)_국내_사이트_상세_주소_1"/>
      <sheetName val="0__수출,수입_건수1"/>
      <sheetName val="1__수출_해상_(LCL)_1"/>
      <sheetName val="2__수출_항공_1"/>
      <sheetName val="(2-3)_수출_특송1"/>
      <sheetName val="3__수출_내륙_운송료1"/>
      <sheetName val="4__수입_해상_(FCL)1"/>
      <sheetName val="5__수입_해상_(LCL)_1"/>
      <sheetName val="6__수입_항공_1"/>
      <sheetName val="(3-4)_수입_특송_1"/>
      <sheetName val="7__수입_내륙_운송료1"/>
      <sheetName val="8__창고료1"/>
      <sheetName val="9__내륙_운송1"/>
      <sheetName val="10__추가_제안_및_기타1"/>
      <sheetName val="운송내역_1"/>
      <sheetName val="3_PT개발계획1"/>
      <sheetName val="24_보증금(전신전화가입권)1"/>
      <sheetName val="Ⅴ-2_공종별내역1"/>
      <sheetName val="PTDG_(T3)1"/>
      <sheetName val="PTDG_(T4)1"/>
      <sheetName val="[내역서(1)_xls]단가_(2\栀1"/>
      <sheetName val="AnalisaSIPIL_RIIL1"/>
      <sheetName val="D_5243-ARAMCO1"/>
      <sheetName val="D-4801_OXY1"/>
      <sheetName val="배수내역_(2)1"/>
      <sheetName val="Har_Sat1"/>
      <sheetName val="1062-X방향_2"/>
      <sheetName val="comps_LFY+3"/>
      <sheetName val="HDI_implied3"/>
      <sheetName val="임의_매출-수정전3"/>
      <sheetName val="채권_현황3"/>
      <sheetName val="CC_Down_load_07163"/>
      <sheetName val="요일별시간대별_근무인원_그래프3"/>
      <sheetName val="1_매출액3"/>
      <sheetName val="2_원가3"/>
      <sheetName val="10_인원3"/>
      <sheetName val="2_호선별예상실적3"/>
      <sheetName val="생산매출_(4)3"/>
      <sheetName val="1월_예산3"/>
      <sheetName val="대차대조표_(2)3"/>
      <sheetName val="환율_및_참고3"/>
      <sheetName val="_총괄표2"/>
      <sheetName val="3800-400_기계감가2"/>
      <sheetName val="2000,9월_일위1"/>
      <sheetName val="KLDT_DIEN1"/>
      <sheetName val="Dinh_muc_CP_KTCB_khac1"/>
      <sheetName val="TH_MTC1"/>
      <sheetName val="TH_N_Cong1"/>
      <sheetName val="Du_toan1"/>
      <sheetName val="노원열병합__건축공사기성내역서1"/>
      <sheetName val="배수공_시멘트_및_골재량_산출1"/>
      <sheetName val="_기성청구서_양식_xlsx1"/>
      <sheetName val="Bang_TH1"/>
      <sheetName val="입찰내역_발주처_양식1"/>
      <sheetName val="2_损益表2"/>
      <sheetName val="4_PL2"/>
      <sheetName val="6_BS2"/>
      <sheetName val="9_차입,대여금2"/>
      <sheetName val="2-2_매출분석2"/>
      <sheetName val="6_PL2"/>
      <sheetName val="4_成本明细表2"/>
      <sheetName val="7_6大成本明细表2"/>
      <sheetName val="4_추정손익2"/>
      <sheetName val="2_매출원가2"/>
      <sheetName val="3_일반관리,영업외2"/>
      <sheetName val="5_管理费明细表2"/>
      <sheetName val="6_营业外收支明细表2"/>
      <sheetName val="3_收入明细表2"/>
      <sheetName val="토공(우물통,기타)_1"/>
      <sheetName val="[내역서(1)_xls][내역서(1)_xls]5____15"/>
      <sheetName val="[내역서(1)_xls][내역서(1)_xls]5____16"/>
      <sheetName val="[내역서(1)_xls][내역서(1)_xls]5____17"/>
      <sheetName val="Bang_NS79"/>
      <sheetName val="bi-mnthly_rep_Villa1"/>
      <sheetName val="1999-2000_MONTHLY_CASHFLOW1"/>
      <sheetName val="수량계산서_집계표(신설-_x0000__x0000_砀ì_x0000__x0000_椀勺_xdcdb_꾌"/>
      <sheetName val="수량계산서_집계표(신설-_x0000__x0000_저½_x0000__x0000_䨀_xda93_厈"/>
      <sheetName val="수량계산서_집계표(신설-쌀㴅/_x0000_ࠀµ_x0000__x0000_䨀_xda93_"/>
      <sheetName val="수량계산서_집계표(신설-쌀㴅/_x0000__x0000_°_x0000__x0000_䨀_xda93_"/>
      <sheetName val="수량계산서_집계표(신설-쌀㴅/_x0000__x0017__x0000__x0000_䨀_xda93_"/>
      <sheetName val="수량계산서_집계표(신설-쌀㴅/_x0000_耀³_x0000__x0000_䨀_xda93_"/>
      <sheetName val="수량계산서_집계표(신설-쌀㴅/_x0000_砀¬_x0000__x0000_䨀_xda93_"/>
      <sheetName val="수량계산서_집계표(신설-쌀㴅/_x0000__x0000_Ð_x0000__x0000_䨀_xda93_"/>
      <sheetName val="95TOTREV"/>
      <sheetName val="시노501"/>
      <sheetName val="Analis Kusen okk"/>
      <sheetName val="구의33고"/>
      <sheetName val="ateCodes?TimeCod?ꀋᙰ0"/>
      <sheetName val="ateCodes?TimeCod?齒ꀈᙰ0"/>
      <sheetName val="PLT8500"/>
      <sheetName val="공사비집행결과보고¥"/>
      <sheetName val="LKVL-CK-HT-GD1"/>
      <sheetName val="TONGKE-HT"/>
      <sheetName val="품︐n"/>
      <sheetName val="토공수량"/>
      <sheetName val="노무비계"/>
      <sheetName val="Customer_Databa_x0000_"/>
      <sheetName val="거래_xdbe6_i"/>
      <sheetName val="Final Sum "/>
      <sheetName val="거래처등腸"/>
      <sheetName val="일위대가(계측"/>
      <sheetName val="2004.06.23"/>
      <sheetName val="원가계산서 (건축)"/>
      <sheetName val="수량산출(_x0000__x0000__x0005_"/>
      <sheetName val="일반"/>
      <sheetName val="안전시설"/>
      <sheetName val="환경기계공정표_¹"/>
      <sheetName val="콘크리트 타설 대장"/>
      <sheetName val="__MAIN"/>
      <sheetName val="STR"/>
      <sheetName val="dia"/>
      <sheetName val="ateCodes?TimeCod?ᙰ0"/>
      <sheetName val="ateCodes?TimeCod?ꀈᙰ0"/>
      <sheetName val="계좌분리(?+"/>
      <sheetName val="_______x005f_x0000___x005f_x005f_x0_2"/>
      <sheetName val="ateCodes_x005f_x0000_TimeCode_2"/>
      <sheetName val="__________x005f_x001c___x005f_x005f_2"/>
      <sheetName val="_______x005f_x0000___x005f_x005f_x0_3"/>
      <sheetName val="__________x005f_x001c___x005f_x005f_3"/>
      <sheetName val="_______x005f_x005f_x000_2"/>
      <sheetName val="ateCodes_x005f_x005f_x0_2"/>
      <sheetName val="__________x005f_x005f_x_2"/>
      <sheetName val="_______x005f_x0000___x005f_x005f_x0_4"/>
      <sheetName val="__________x005f_x001c___x005f_x005f_4"/>
      <sheetName val="_______x005f_x005f_x000_3"/>
      <sheetName val="__________x005f_x005f_x_3"/>
      <sheetName val="_______x005f_x005f_x005_2"/>
      <sheetName val="ateCodes_x005f_x005f_x0_3"/>
      <sheetName val="__________x005f_x005f_x_4"/>
      <sheetName val="내역- ?ʉꍈ&gt;"/>
      <sheetName val="품셈倀"/>
      <sheetName val="입고장부 (4)"/>
      <sheetName val="건축일위"/>
      <sheetName val="그라우팅일위"/>
      <sheetName val="계좌분리(기성룀"/>
      <sheetName val="수량계산서_집계표(철거-즈ɐ__xdef0_㄀"/>
      <sheetName val="수량계산서_집계표(철거-즈ɐ_⏰ヿ"/>
      <sheetName val="수량계산서_집계표(철거-__xdf10_‭冘˚"/>
      <sheetName val="수량계산서_집계표(철거-_ᬐ‭冘˚"/>
      <sheetName val="Sheet㙸˯㦀ȼ"/>
      <sheetName val="단가_및邰㡗"/>
      <sheetName val="내역- "/>
      <sheetName val="VAV단가조사"/>
      <sheetName val="계좌분리(?䛸+"/>
      <sheetName val="ateCodes_TimeCod?ꀋᙰ0頀{堀簊夞ĸ"/>
      <sheetName val="ateCodes_TimeCod?齒ꀈᙰ0?Y堀䠊夙ĸ"/>
      <sheetName val="高级筛选"/>
      <sheetName val="定义名称"/>
      <sheetName val="数据库"/>
      <sheetName val="건축-물가변동"/>
      <sheetName val="__CIVIL_EST_EST_My_Documents__2"/>
      <sheetName val="공사대장"/>
      <sheetName val="Chênh lệch máy thi công"/>
      <sheetName val="Chênh lệch nhân công"/>
      <sheetName val="Chênh lệch vật liệu"/>
      <sheetName val="[내역서(ͭ_x005f_x0000_ͭ_x000"/>
      <sheetName val="[내역서(ͭ?ͭ?_x005f_x001c_?_x"/>
      <sheetName val="맨홀수량산출(A-LINE)"/>
      <sheetName val="검색결과시트"/>
      <sheetName val="평내중"/>
      <sheetName val="40총괄"/>
      <sheetName val="40집계"/>
      <sheetName val="자재비"/>
      <sheetName val="예산내역서(총괄)"/>
      <sheetName val="단가조사-2"/>
      <sheetName val="영업대손"/>
      <sheetName val="영업대여"/>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1">
          <cell r="A21">
            <v>0</v>
          </cell>
        </row>
      </sheetData>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ow r="21">
          <cell r="A21">
            <v>0</v>
          </cell>
        </row>
      </sheetData>
      <sheetData sheetId="1249"/>
      <sheetData sheetId="1250">
        <row r="21">
          <cell r="A21">
            <v>0</v>
          </cell>
        </row>
      </sheetData>
      <sheetData sheetId="1251">
        <row r="21">
          <cell r="A21">
            <v>0</v>
          </cell>
        </row>
      </sheetData>
      <sheetData sheetId="1252"/>
      <sheetData sheetId="1253"/>
      <sheetData sheetId="1254" refreshError="1"/>
      <sheetData sheetId="1255"/>
      <sheetData sheetId="1256"/>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ow r="21">
          <cell r="A21">
            <v>0</v>
          </cell>
        </row>
      </sheetData>
      <sheetData sheetId="1352" refreshError="1"/>
      <sheetData sheetId="1353" refreshError="1"/>
      <sheetData sheetId="1354" refreshError="1"/>
      <sheetData sheetId="1355" refreshError="1"/>
      <sheetData sheetId="1356">
        <row r="21">
          <cell r="A21">
            <v>0</v>
          </cell>
        </row>
      </sheetData>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ow r="21">
          <cell r="A21">
            <v>0</v>
          </cell>
        </row>
      </sheetData>
      <sheetData sheetId="1439">
        <row r="21">
          <cell r="A21">
            <v>0</v>
          </cell>
        </row>
      </sheetData>
      <sheetData sheetId="1440">
        <row r="21">
          <cell r="A21">
            <v>0</v>
          </cell>
        </row>
      </sheetData>
      <sheetData sheetId="1441">
        <row r="21">
          <cell r="A21">
            <v>0</v>
          </cell>
        </row>
      </sheetData>
      <sheetData sheetId="1442">
        <row r="21">
          <cell r="A21">
            <v>0</v>
          </cell>
        </row>
      </sheetData>
      <sheetData sheetId="1443">
        <row r="21">
          <cell r="A21">
            <v>0</v>
          </cell>
        </row>
      </sheetData>
      <sheetData sheetId="1444">
        <row r="21">
          <cell r="A21">
            <v>0</v>
          </cell>
        </row>
      </sheetData>
      <sheetData sheetId="1445">
        <row r="21">
          <cell r="A21">
            <v>0</v>
          </cell>
        </row>
      </sheetData>
      <sheetData sheetId="1446">
        <row r="21">
          <cell r="A21">
            <v>0</v>
          </cell>
        </row>
      </sheetData>
      <sheetData sheetId="1447">
        <row r="21">
          <cell r="A21">
            <v>0</v>
          </cell>
        </row>
      </sheetData>
      <sheetData sheetId="1448">
        <row r="21">
          <cell r="A21">
            <v>0</v>
          </cell>
        </row>
      </sheetData>
      <sheetData sheetId="1449">
        <row r="21">
          <cell r="A21">
            <v>0</v>
          </cell>
        </row>
      </sheetData>
      <sheetData sheetId="1450">
        <row r="21">
          <cell r="A21">
            <v>0</v>
          </cell>
        </row>
      </sheetData>
      <sheetData sheetId="1451">
        <row r="21">
          <cell r="A21">
            <v>0</v>
          </cell>
        </row>
      </sheetData>
      <sheetData sheetId="1452">
        <row r="21">
          <cell r="A21">
            <v>0</v>
          </cell>
        </row>
      </sheetData>
      <sheetData sheetId="1453">
        <row r="21">
          <cell r="A21">
            <v>0</v>
          </cell>
        </row>
      </sheetData>
      <sheetData sheetId="1454">
        <row r="21">
          <cell r="A21">
            <v>0</v>
          </cell>
        </row>
      </sheetData>
      <sheetData sheetId="1455">
        <row r="21">
          <cell r="A21">
            <v>0</v>
          </cell>
        </row>
      </sheetData>
      <sheetData sheetId="1456">
        <row r="21">
          <cell r="A21">
            <v>0</v>
          </cell>
        </row>
      </sheetData>
      <sheetData sheetId="1457">
        <row r="21">
          <cell r="A21">
            <v>0</v>
          </cell>
        </row>
      </sheetData>
      <sheetData sheetId="1458">
        <row r="21">
          <cell r="A21">
            <v>0</v>
          </cell>
        </row>
      </sheetData>
      <sheetData sheetId="1459">
        <row r="21">
          <cell r="A21">
            <v>0</v>
          </cell>
        </row>
      </sheetData>
      <sheetData sheetId="1460">
        <row r="21">
          <cell r="A21">
            <v>0</v>
          </cell>
        </row>
      </sheetData>
      <sheetData sheetId="1461">
        <row r="21">
          <cell r="A21">
            <v>0</v>
          </cell>
        </row>
      </sheetData>
      <sheetData sheetId="1462">
        <row r="21">
          <cell r="A21">
            <v>0</v>
          </cell>
        </row>
      </sheetData>
      <sheetData sheetId="1463">
        <row r="21">
          <cell r="A21">
            <v>0</v>
          </cell>
        </row>
      </sheetData>
      <sheetData sheetId="1464">
        <row r="21">
          <cell r="A21">
            <v>0</v>
          </cell>
        </row>
      </sheetData>
      <sheetData sheetId="1465">
        <row r="21">
          <cell r="A21">
            <v>0</v>
          </cell>
        </row>
      </sheetData>
      <sheetData sheetId="1466">
        <row r="21">
          <cell r="A21">
            <v>0</v>
          </cell>
        </row>
      </sheetData>
      <sheetData sheetId="1467">
        <row r="21">
          <cell r="A21">
            <v>0</v>
          </cell>
        </row>
      </sheetData>
      <sheetData sheetId="1468">
        <row r="21">
          <cell r="A21">
            <v>0</v>
          </cell>
        </row>
      </sheetData>
      <sheetData sheetId="1469">
        <row r="21">
          <cell r="A21">
            <v>0</v>
          </cell>
        </row>
      </sheetData>
      <sheetData sheetId="1470">
        <row r="21">
          <cell r="A21">
            <v>0</v>
          </cell>
        </row>
      </sheetData>
      <sheetData sheetId="1471">
        <row r="21">
          <cell r="A21">
            <v>0</v>
          </cell>
        </row>
      </sheetData>
      <sheetData sheetId="1472">
        <row r="21">
          <cell r="A21">
            <v>0</v>
          </cell>
        </row>
      </sheetData>
      <sheetData sheetId="1473">
        <row r="21">
          <cell r="A21">
            <v>0</v>
          </cell>
        </row>
      </sheetData>
      <sheetData sheetId="1474">
        <row r="21">
          <cell r="A21">
            <v>0</v>
          </cell>
        </row>
      </sheetData>
      <sheetData sheetId="1475">
        <row r="21">
          <cell r="A21">
            <v>0</v>
          </cell>
        </row>
      </sheetData>
      <sheetData sheetId="1476">
        <row r="21">
          <cell r="A21">
            <v>0</v>
          </cell>
        </row>
      </sheetData>
      <sheetData sheetId="1477">
        <row r="21">
          <cell r="A21">
            <v>0</v>
          </cell>
        </row>
      </sheetData>
      <sheetData sheetId="1478">
        <row r="21">
          <cell r="A21">
            <v>0</v>
          </cell>
        </row>
      </sheetData>
      <sheetData sheetId="1479">
        <row r="21">
          <cell r="A21">
            <v>0</v>
          </cell>
        </row>
      </sheetData>
      <sheetData sheetId="1480">
        <row r="21">
          <cell r="A21">
            <v>0</v>
          </cell>
        </row>
      </sheetData>
      <sheetData sheetId="1481">
        <row r="21">
          <cell r="A21">
            <v>0</v>
          </cell>
        </row>
      </sheetData>
      <sheetData sheetId="1482">
        <row r="21">
          <cell r="A21">
            <v>0</v>
          </cell>
        </row>
      </sheetData>
      <sheetData sheetId="1483">
        <row r="21">
          <cell r="A21">
            <v>0</v>
          </cell>
        </row>
      </sheetData>
      <sheetData sheetId="1484">
        <row r="21">
          <cell r="A21">
            <v>0</v>
          </cell>
        </row>
      </sheetData>
      <sheetData sheetId="1485">
        <row r="21">
          <cell r="A21">
            <v>0</v>
          </cell>
        </row>
      </sheetData>
      <sheetData sheetId="1486">
        <row r="21">
          <cell r="A21">
            <v>0</v>
          </cell>
        </row>
      </sheetData>
      <sheetData sheetId="1487">
        <row r="21">
          <cell r="A21">
            <v>0</v>
          </cell>
        </row>
      </sheetData>
      <sheetData sheetId="1488">
        <row r="21">
          <cell r="A21">
            <v>0</v>
          </cell>
        </row>
      </sheetData>
      <sheetData sheetId="1489">
        <row r="21">
          <cell r="A21">
            <v>0</v>
          </cell>
        </row>
      </sheetData>
      <sheetData sheetId="1490">
        <row r="21">
          <cell r="A21">
            <v>0</v>
          </cell>
        </row>
      </sheetData>
      <sheetData sheetId="1491">
        <row r="21">
          <cell r="A21">
            <v>0</v>
          </cell>
        </row>
      </sheetData>
      <sheetData sheetId="1492">
        <row r="21">
          <cell r="A21">
            <v>0</v>
          </cell>
        </row>
      </sheetData>
      <sheetData sheetId="1493">
        <row r="21">
          <cell r="A21">
            <v>0</v>
          </cell>
        </row>
      </sheetData>
      <sheetData sheetId="1494">
        <row r="21">
          <cell r="A21">
            <v>0</v>
          </cell>
        </row>
      </sheetData>
      <sheetData sheetId="1495">
        <row r="21">
          <cell r="A21">
            <v>0</v>
          </cell>
        </row>
      </sheetData>
      <sheetData sheetId="1496">
        <row r="21">
          <cell r="A21">
            <v>0</v>
          </cell>
        </row>
      </sheetData>
      <sheetData sheetId="1497">
        <row r="21">
          <cell r="A21">
            <v>0</v>
          </cell>
        </row>
      </sheetData>
      <sheetData sheetId="1498">
        <row r="21">
          <cell r="A21">
            <v>0</v>
          </cell>
        </row>
      </sheetData>
      <sheetData sheetId="1499">
        <row r="21">
          <cell r="A21">
            <v>0</v>
          </cell>
        </row>
      </sheetData>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ow r="21">
          <cell r="A21">
            <v>0</v>
          </cell>
        </row>
      </sheetData>
      <sheetData sheetId="1616">
        <row r="21">
          <cell r="A21">
            <v>0</v>
          </cell>
        </row>
      </sheetData>
      <sheetData sheetId="1617">
        <row r="21">
          <cell r="A21">
            <v>0</v>
          </cell>
        </row>
      </sheetData>
      <sheetData sheetId="1618">
        <row r="21">
          <cell r="A21">
            <v>0</v>
          </cell>
        </row>
      </sheetData>
      <sheetData sheetId="1619">
        <row r="21">
          <cell r="A21">
            <v>0</v>
          </cell>
        </row>
      </sheetData>
      <sheetData sheetId="1620">
        <row r="21">
          <cell r="A21">
            <v>0</v>
          </cell>
        </row>
      </sheetData>
      <sheetData sheetId="1621">
        <row r="21">
          <cell r="A21">
            <v>0</v>
          </cell>
        </row>
      </sheetData>
      <sheetData sheetId="1622">
        <row r="21">
          <cell r="A21">
            <v>0</v>
          </cell>
        </row>
      </sheetData>
      <sheetData sheetId="1623">
        <row r="21">
          <cell r="A21">
            <v>0</v>
          </cell>
        </row>
      </sheetData>
      <sheetData sheetId="1624">
        <row r="21">
          <cell r="A21">
            <v>0</v>
          </cell>
        </row>
      </sheetData>
      <sheetData sheetId="1625">
        <row r="21">
          <cell r="A21">
            <v>0</v>
          </cell>
        </row>
      </sheetData>
      <sheetData sheetId="1626">
        <row r="21">
          <cell r="A21">
            <v>0</v>
          </cell>
        </row>
      </sheetData>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ow r="21">
          <cell r="A21">
            <v>0</v>
          </cell>
        </row>
      </sheetData>
      <sheetData sheetId="1995">
        <row r="21">
          <cell r="A21">
            <v>0</v>
          </cell>
        </row>
      </sheetData>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sheetData sheetId="2066" refreshError="1"/>
      <sheetData sheetId="2067">
        <row r="21">
          <cell r="A21">
            <v>0</v>
          </cell>
        </row>
      </sheetData>
      <sheetData sheetId="2068">
        <row r="21">
          <cell r="A21">
            <v>0</v>
          </cell>
        </row>
      </sheetData>
      <sheetData sheetId="2069">
        <row r="21">
          <cell r="A21">
            <v>0</v>
          </cell>
        </row>
      </sheetData>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ow r="21">
          <cell r="A21">
            <v>0</v>
          </cell>
        </row>
      </sheetData>
      <sheetData sheetId="2146">
        <row r="21">
          <cell r="A21">
            <v>0</v>
          </cell>
        </row>
      </sheetData>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refreshError="1"/>
      <sheetData sheetId="2163" refreshError="1"/>
      <sheetData sheetId="2164" refreshError="1"/>
      <sheetData sheetId="2165">
        <row r="21">
          <cell r="A21">
            <v>0</v>
          </cell>
        </row>
      </sheetData>
      <sheetData sheetId="2166">
        <row r="21">
          <cell r="A21">
            <v>0</v>
          </cell>
        </row>
      </sheetData>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ow r="21">
          <cell r="A21">
            <v>0</v>
          </cell>
        </row>
      </sheetData>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ow r="21">
          <cell r="A21">
            <v>0</v>
          </cell>
        </row>
      </sheetData>
      <sheetData sheetId="2326">
        <row r="21">
          <cell r="A21">
            <v>0</v>
          </cell>
        </row>
      </sheetData>
      <sheetData sheetId="2327">
        <row r="21">
          <cell r="A21">
            <v>0</v>
          </cell>
        </row>
      </sheetData>
      <sheetData sheetId="2328">
        <row r="21">
          <cell r="A21">
            <v>0</v>
          </cell>
        </row>
      </sheetData>
      <sheetData sheetId="2329">
        <row r="21">
          <cell r="A21">
            <v>0</v>
          </cell>
        </row>
      </sheetData>
      <sheetData sheetId="2330">
        <row r="21">
          <cell r="A21">
            <v>0</v>
          </cell>
        </row>
      </sheetData>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ow r="21">
          <cell r="A21">
            <v>0</v>
          </cell>
        </row>
      </sheetData>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ow r="21">
          <cell r="A21">
            <v>0</v>
          </cell>
        </row>
      </sheetData>
      <sheetData sheetId="2364">
        <row r="21">
          <cell r="A21">
            <v>0</v>
          </cell>
        </row>
      </sheetData>
      <sheetData sheetId="2365">
        <row r="21">
          <cell r="A21">
            <v>0</v>
          </cell>
        </row>
      </sheetData>
      <sheetData sheetId="2366">
        <row r="21">
          <cell r="A21">
            <v>0</v>
          </cell>
        </row>
      </sheetData>
      <sheetData sheetId="2367">
        <row r="21">
          <cell r="A21">
            <v>0</v>
          </cell>
        </row>
      </sheetData>
      <sheetData sheetId="2368">
        <row r="21">
          <cell r="A21">
            <v>0</v>
          </cell>
        </row>
      </sheetData>
      <sheetData sheetId="2369">
        <row r="21">
          <cell r="A21">
            <v>0</v>
          </cell>
        </row>
      </sheetData>
      <sheetData sheetId="2370">
        <row r="21">
          <cell r="A21">
            <v>0</v>
          </cell>
        </row>
      </sheetData>
      <sheetData sheetId="2371">
        <row r="21">
          <cell r="A21">
            <v>0</v>
          </cell>
        </row>
      </sheetData>
      <sheetData sheetId="2372">
        <row r="21">
          <cell r="A21">
            <v>0</v>
          </cell>
        </row>
      </sheetData>
      <sheetData sheetId="2373">
        <row r="21">
          <cell r="A21">
            <v>0</v>
          </cell>
        </row>
      </sheetData>
      <sheetData sheetId="2374">
        <row r="21">
          <cell r="A21">
            <v>0</v>
          </cell>
        </row>
      </sheetData>
      <sheetData sheetId="2375">
        <row r="21">
          <cell r="A21">
            <v>0</v>
          </cell>
        </row>
      </sheetData>
      <sheetData sheetId="2376">
        <row r="21">
          <cell r="A21">
            <v>0</v>
          </cell>
        </row>
      </sheetData>
      <sheetData sheetId="2377">
        <row r="21">
          <cell r="A21">
            <v>0</v>
          </cell>
        </row>
      </sheetData>
      <sheetData sheetId="2378">
        <row r="21">
          <cell r="A21">
            <v>0</v>
          </cell>
        </row>
      </sheetData>
      <sheetData sheetId="2379" refreshError="1"/>
      <sheetData sheetId="2380" refreshError="1"/>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ow r="21">
          <cell r="A21">
            <v>0</v>
          </cell>
        </row>
      </sheetData>
      <sheetData sheetId="2420" refreshError="1"/>
      <sheetData sheetId="2421">
        <row r="21">
          <cell r="A21">
            <v>0</v>
          </cell>
        </row>
      </sheetData>
      <sheetData sheetId="2422">
        <row r="21">
          <cell r="A21">
            <v>0</v>
          </cell>
        </row>
      </sheetData>
      <sheetData sheetId="2423">
        <row r="21">
          <cell r="A21">
            <v>0</v>
          </cell>
        </row>
      </sheetData>
      <sheetData sheetId="2424">
        <row r="21">
          <cell r="A21">
            <v>0</v>
          </cell>
        </row>
      </sheetData>
      <sheetData sheetId="2425">
        <row r="21">
          <cell r="A21">
            <v>0</v>
          </cell>
        </row>
      </sheetData>
      <sheetData sheetId="2426">
        <row r="21">
          <cell r="A21">
            <v>0</v>
          </cell>
        </row>
      </sheetData>
      <sheetData sheetId="2427">
        <row r="21">
          <cell r="A21">
            <v>0</v>
          </cell>
        </row>
      </sheetData>
      <sheetData sheetId="2428">
        <row r="21">
          <cell r="A21">
            <v>0</v>
          </cell>
        </row>
      </sheetData>
      <sheetData sheetId="2429">
        <row r="21">
          <cell r="A21">
            <v>0</v>
          </cell>
        </row>
      </sheetData>
      <sheetData sheetId="2430">
        <row r="21">
          <cell r="A21">
            <v>0</v>
          </cell>
        </row>
      </sheetData>
      <sheetData sheetId="2431">
        <row r="21">
          <cell r="A21">
            <v>0</v>
          </cell>
        </row>
      </sheetData>
      <sheetData sheetId="2432">
        <row r="21">
          <cell r="A21">
            <v>0</v>
          </cell>
        </row>
      </sheetData>
      <sheetData sheetId="2433">
        <row r="21">
          <cell r="A21">
            <v>0</v>
          </cell>
        </row>
      </sheetData>
      <sheetData sheetId="2434">
        <row r="21">
          <cell r="A21">
            <v>0</v>
          </cell>
        </row>
      </sheetData>
      <sheetData sheetId="2435">
        <row r="21">
          <cell r="A21">
            <v>0</v>
          </cell>
        </row>
      </sheetData>
      <sheetData sheetId="2436">
        <row r="21">
          <cell r="A21">
            <v>0</v>
          </cell>
        </row>
      </sheetData>
      <sheetData sheetId="2437">
        <row r="21">
          <cell r="A21">
            <v>0</v>
          </cell>
        </row>
      </sheetData>
      <sheetData sheetId="2438">
        <row r="21">
          <cell r="A21">
            <v>0</v>
          </cell>
        </row>
      </sheetData>
      <sheetData sheetId="2439">
        <row r="21">
          <cell r="A21">
            <v>0</v>
          </cell>
        </row>
      </sheetData>
      <sheetData sheetId="2440">
        <row r="21">
          <cell r="A21">
            <v>0</v>
          </cell>
        </row>
      </sheetData>
      <sheetData sheetId="2441">
        <row r="21">
          <cell r="A21">
            <v>0</v>
          </cell>
        </row>
      </sheetData>
      <sheetData sheetId="2442">
        <row r="21">
          <cell r="A21">
            <v>0</v>
          </cell>
        </row>
      </sheetData>
      <sheetData sheetId="2443">
        <row r="21">
          <cell r="A21">
            <v>0</v>
          </cell>
        </row>
      </sheetData>
      <sheetData sheetId="2444">
        <row r="21">
          <cell r="A21">
            <v>0</v>
          </cell>
        </row>
      </sheetData>
      <sheetData sheetId="2445">
        <row r="21">
          <cell r="A21">
            <v>0</v>
          </cell>
        </row>
      </sheetData>
      <sheetData sheetId="2446">
        <row r="21">
          <cell r="A21">
            <v>0</v>
          </cell>
        </row>
      </sheetData>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ow r="21">
          <cell r="A21">
            <v>0</v>
          </cell>
        </row>
      </sheetData>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ow r="21">
          <cell r="A21">
            <v>0</v>
          </cell>
        </row>
      </sheetData>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ow r="21">
          <cell r="A21">
            <v>0</v>
          </cell>
        </row>
      </sheetData>
      <sheetData sheetId="2666" refreshError="1"/>
      <sheetData sheetId="2667" refreshError="1"/>
      <sheetData sheetId="2668" refreshError="1"/>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ow r="21">
          <cell r="A21">
            <v>0</v>
          </cell>
        </row>
      </sheetData>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ow r="21">
          <cell r="A21">
            <v>0</v>
          </cell>
        </row>
      </sheetData>
      <sheetData sheetId="2704">
        <row r="21">
          <cell r="A21">
            <v>0</v>
          </cell>
        </row>
      </sheetData>
      <sheetData sheetId="2705">
        <row r="21">
          <cell r="A21">
            <v>0</v>
          </cell>
        </row>
      </sheetData>
      <sheetData sheetId="2706">
        <row r="21">
          <cell r="A21">
            <v>0</v>
          </cell>
        </row>
      </sheetData>
      <sheetData sheetId="2707" refreshError="1"/>
      <sheetData sheetId="2708" refreshError="1"/>
      <sheetData sheetId="2709">
        <row r="21">
          <cell r="A21">
            <v>0</v>
          </cell>
        </row>
      </sheetData>
      <sheetData sheetId="2710">
        <row r="21">
          <cell r="A21">
            <v>0</v>
          </cell>
        </row>
      </sheetData>
      <sheetData sheetId="2711">
        <row r="21">
          <cell r="A21">
            <v>0</v>
          </cell>
        </row>
      </sheetData>
      <sheetData sheetId="2712">
        <row r="21">
          <cell r="A21">
            <v>0</v>
          </cell>
        </row>
      </sheetData>
      <sheetData sheetId="2713">
        <row r="21">
          <cell r="A21">
            <v>0</v>
          </cell>
        </row>
      </sheetData>
      <sheetData sheetId="2714">
        <row r="21">
          <cell r="A21">
            <v>0</v>
          </cell>
        </row>
      </sheetData>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21">
          <cell r="A21">
            <v>0</v>
          </cell>
        </row>
      </sheetData>
      <sheetData sheetId="2752">
        <row r="21">
          <cell r="A21">
            <v>0</v>
          </cell>
        </row>
      </sheetData>
      <sheetData sheetId="2753">
        <row r="21">
          <cell r="A21">
            <v>0</v>
          </cell>
        </row>
      </sheetData>
      <sheetData sheetId="2754">
        <row r="21">
          <cell r="A21">
            <v>0</v>
          </cell>
        </row>
      </sheetData>
      <sheetData sheetId="2755">
        <row r="21">
          <cell r="A21">
            <v>0</v>
          </cell>
        </row>
      </sheetData>
      <sheetData sheetId="2756">
        <row r="21">
          <cell r="A21">
            <v>0</v>
          </cell>
        </row>
      </sheetData>
      <sheetData sheetId="2757">
        <row r="21">
          <cell r="A21">
            <v>0</v>
          </cell>
        </row>
      </sheetData>
      <sheetData sheetId="2758">
        <row r="21">
          <cell r="A21">
            <v>0</v>
          </cell>
        </row>
      </sheetData>
      <sheetData sheetId="2759">
        <row r="21">
          <cell r="A21">
            <v>0</v>
          </cell>
        </row>
      </sheetData>
      <sheetData sheetId="2760">
        <row r="21">
          <cell r="A21">
            <v>0</v>
          </cell>
        </row>
      </sheetData>
      <sheetData sheetId="2761">
        <row r="21">
          <cell r="A21">
            <v>0</v>
          </cell>
        </row>
      </sheetData>
      <sheetData sheetId="2762">
        <row r="21">
          <cell r="A21">
            <v>0</v>
          </cell>
        </row>
      </sheetData>
      <sheetData sheetId="2763">
        <row r="21">
          <cell r="A21">
            <v>0</v>
          </cell>
        </row>
      </sheetData>
      <sheetData sheetId="2764">
        <row r="21">
          <cell r="A21">
            <v>0</v>
          </cell>
        </row>
      </sheetData>
      <sheetData sheetId="2765">
        <row r="21">
          <cell r="A21">
            <v>0</v>
          </cell>
        </row>
      </sheetData>
      <sheetData sheetId="2766">
        <row r="21">
          <cell r="A21">
            <v>0</v>
          </cell>
        </row>
      </sheetData>
      <sheetData sheetId="2767">
        <row r="21">
          <cell r="A21">
            <v>0</v>
          </cell>
        </row>
      </sheetData>
      <sheetData sheetId="2768">
        <row r="21">
          <cell r="A21">
            <v>0</v>
          </cell>
        </row>
      </sheetData>
      <sheetData sheetId="2769">
        <row r="21">
          <cell r="A21">
            <v>0</v>
          </cell>
        </row>
      </sheetData>
      <sheetData sheetId="2770">
        <row r="21">
          <cell r="A21">
            <v>0</v>
          </cell>
        </row>
      </sheetData>
      <sheetData sheetId="2771">
        <row r="21">
          <cell r="A21">
            <v>0</v>
          </cell>
        </row>
      </sheetData>
      <sheetData sheetId="2772">
        <row r="21">
          <cell r="A21">
            <v>0</v>
          </cell>
        </row>
      </sheetData>
      <sheetData sheetId="2773">
        <row r="21">
          <cell r="A21">
            <v>0</v>
          </cell>
        </row>
      </sheetData>
      <sheetData sheetId="2774">
        <row r="21">
          <cell r="A21">
            <v>0</v>
          </cell>
        </row>
      </sheetData>
      <sheetData sheetId="2775">
        <row r="21">
          <cell r="A21">
            <v>0</v>
          </cell>
        </row>
      </sheetData>
      <sheetData sheetId="2776">
        <row r="21">
          <cell r="A21">
            <v>0</v>
          </cell>
        </row>
      </sheetData>
      <sheetData sheetId="2777">
        <row r="21">
          <cell r="A21">
            <v>0</v>
          </cell>
        </row>
      </sheetData>
      <sheetData sheetId="2778">
        <row r="21">
          <cell r="A21">
            <v>0</v>
          </cell>
        </row>
      </sheetData>
      <sheetData sheetId="2779">
        <row r="21">
          <cell r="A21">
            <v>0</v>
          </cell>
        </row>
      </sheetData>
      <sheetData sheetId="2780">
        <row r="21">
          <cell r="A21">
            <v>0</v>
          </cell>
        </row>
      </sheetData>
      <sheetData sheetId="2781">
        <row r="21">
          <cell r="A21">
            <v>0</v>
          </cell>
        </row>
      </sheetData>
      <sheetData sheetId="2782">
        <row r="21">
          <cell r="A21">
            <v>0</v>
          </cell>
        </row>
      </sheetData>
      <sheetData sheetId="2783">
        <row r="21">
          <cell r="A21">
            <v>0</v>
          </cell>
        </row>
      </sheetData>
      <sheetData sheetId="2784">
        <row r="21">
          <cell r="A21">
            <v>0</v>
          </cell>
        </row>
      </sheetData>
      <sheetData sheetId="2785">
        <row r="21">
          <cell r="A21">
            <v>0</v>
          </cell>
        </row>
      </sheetData>
      <sheetData sheetId="2786">
        <row r="21">
          <cell r="A21">
            <v>0</v>
          </cell>
        </row>
      </sheetData>
      <sheetData sheetId="2787">
        <row r="21">
          <cell r="A21">
            <v>0</v>
          </cell>
        </row>
      </sheetData>
      <sheetData sheetId="2788">
        <row r="21">
          <cell r="A21">
            <v>0</v>
          </cell>
        </row>
      </sheetData>
      <sheetData sheetId="2789">
        <row r="21">
          <cell r="A21">
            <v>0</v>
          </cell>
        </row>
      </sheetData>
      <sheetData sheetId="2790">
        <row r="21">
          <cell r="A21">
            <v>0</v>
          </cell>
        </row>
      </sheetData>
      <sheetData sheetId="2791">
        <row r="21">
          <cell r="A21">
            <v>0</v>
          </cell>
        </row>
      </sheetData>
      <sheetData sheetId="2792">
        <row r="21">
          <cell r="A21">
            <v>0</v>
          </cell>
        </row>
      </sheetData>
      <sheetData sheetId="2793">
        <row r="21">
          <cell r="A21">
            <v>0</v>
          </cell>
        </row>
      </sheetData>
      <sheetData sheetId="2794">
        <row r="21">
          <cell r="A21">
            <v>0</v>
          </cell>
        </row>
      </sheetData>
      <sheetData sheetId="2795">
        <row r="21">
          <cell r="A21">
            <v>0</v>
          </cell>
        </row>
      </sheetData>
      <sheetData sheetId="2796">
        <row r="21">
          <cell r="A21">
            <v>0</v>
          </cell>
        </row>
      </sheetData>
      <sheetData sheetId="2797">
        <row r="21">
          <cell r="A21">
            <v>0</v>
          </cell>
        </row>
      </sheetData>
      <sheetData sheetId="2798">
        <row r="21">
          <cell r="A21">
            <v>0</v>
          </cell>
        </row>
      </sheetData>
      <sheetData sheetId="2799">
        <row r="21">
          <cell r="A21">
            <v>0</v>
          </cell>
        </row>
      </sheetData>
      <sheetData sheetId="2800">
        <row r="21">
          <cell r="A21">
            <v>0</v>
          </cell>
        </row>
      </sheetData>
      <sheetData sheetId="2801">
        <row r="21">
          <cell r="A21">
            <v>0</v>
          </cell>
        </row>
      </sheetData>
      <sheetData sheetId="2802">
        <row r="21">
          <cell r="A21">
            <v>0</v>
          </cell>
        </row>
      </sheetData>
      <sheetData sheetId="2803">
        <row r="21">
          <cell r="A21">
            <v>0</v>
          </cell>
        </row>
      </sheetData>
      <sheetData sheetId="2804">
        <row r="21">
          <cell r="A21">
            <v>0</v>
          </cell>
        </row>
      </sheetData>
      <sheetData sheetId="2805">
        <row r="21">
          <cell r="A21">
            <v>0</v>
          </cell>
        </row>
      </sheetData>
      <sheetData sheetId="2806">
        <row r="21">
          <cell r="A21">
            <v>0</v>
          </cell>
        </row>
      </sheetData>
      <sheetData sheetId="2807">
        <row r="21">
          <cell r="A21">
            <v>0</v>
          </cell>
        </row>
      </sheetData>
      <sheetData sheetId="2808">
        <row r="21">
          <cell r="A21">
            <v>0</v>
          </cell>
        </row>
      </sheetData>
      <sheetData sheetId="2809">
        <row r="21">
          <cell r="A21">
            <v>0</v>
          </cell>
        </row>
      </sheetData>
      <sheetData sheetId="2810">
        <row r="21">
          <cell r="A21">
            <v>0</v>
          </cell>
        </row>
      </sheetData>
      <sheetData sheetId="2811">
        <row r="21">
          <cell r="A21">
            <v>0</v>
          </cell>
        </row>
      </sheetData>
      <sheetData sheetId="2812">
        <row r="21">
          <cell r="A21">
            <v>0</v>
          </cell>
        </row>
      </sheetData>
      <sheetData sheetId="2813">
        <row r="21">
          <cell r="A21">
            <v>0</v>
          </cell>
        </row>
      </sheetData>
      <sheetData sheetId="2814">
        <row r="21">
          <cell r="A21">
            <v>0</v>
          </cell>
        </row>
      </sheetData>
      <sheetData sheetId="2815">
        <row r="21">
          <cell r="A21">
            <v>0</v>
          </cell>
        </row>
      </sheetData>
      <sheetData sheetId="2816">
        <row r="21">
          <cell r="A21">
            <v>0</v>
          </cell>
        </row>
      </sheetData>
      <sheetData sheetId="2817">
        <row r="21">
          <cell r="A21">
            <v>0</v>
          </cell>
        </row>
      </sheetData>
      <sheetData sheetId="2818">
        <row r="21">
          <cell r="A21">
            <v>0</v>
          </cell>
        </row>
      </sheetData>
      <sheetData sheetId="2819">
        <row r="21">
          <cell r="A21">
            <v>0</v>
          </cell>
        </row>
      </sheetData>
      <sheetData sheetId="2820">
        <row r="21">
          <cell r="A21">
            <v>0</v>
          </cell>
        </row>
      </sheetData>
      <sheetData sheetId="2821">
        <row r="21">
          <cell r="A21">
            <v>0</v>
          </cell>
        </row>
      </sheetData>
      <sheetData sheetId="2822">
        <row r="21">
          <cell r="A21">
            <v>0</v>
          </cell>
        </row>
      </sheetData>
      <sheetData sheetId="2823">
        <row r="21">
          <cell r="A21">
            <v>0</v>
          </cell>
        </row>
      </sheetData>
      <sheetData sheetId="2824">
        <row r="21">
          <cell r="A21">
            <v>0</v>
          </cell>
        </row>
      </sheetData>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efreshError="1"/>
      <sheetData sheetId="2887">
        <row r="21">
          <cell r="A21">
            <v>0</v>
          </cell>
        </row>
      </sheetData>
      <sheetData sheetId="2888" refreshError="1"/>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ow r="21">
          <cell r="A21">
            <v>0</v>
          </cell>
        </row>
      </sheetData>
      <sheetData sheetId="3133">
        <row r="21">
          <cell r="A21">
            <v>0</v>
          </cell>
        </row>
      </sheetData>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ow r="21">
          <cell r="A21">
            <v>0</v>
          </cell>
        </row>
      </sheetData>
      <sheetData sheetId="3189" refreshError="1"/>
      <sheetData sheetId="3190" refreshError="1"/>
      <sheetData sheetId="3191" refreshError="1"/>
      <sheetData sheetId="3192" refreshError="1"/>
      <sheetData sheetId="3193" refreshError="1"/>
      <sheetData sheetId="3194" refreshError="1"/>
      <sheetData sheetId="3195">
        <row r="21">
          <cell r="A21">
            <v>0</v>
          </cell>
        </row>
      </sheetData>
      <sheetData sheetId="3196">
        <row r="21">
          <cell r="A21">
            <v>0</v>
          </cell>
        </row>
      </sheetData>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ow r="21">
          <cell r="A21">
            <v>0</v>
          </cell>
        </row>
      </sheetData>
      <sheetData sheetId="3307">
        <row r="21">
          <cell r="A21">
            <v>0</v>
          </cell>
        </row>
      </sheetData>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ow r="21">
          <cell r="A21">
            <v>0</v>
          </cell>
        </row>
      </sheetData>
      <sheetData sheetId="3317">
        <row r="21">
          <cell r="A21">
            <v>0</v>
          </cell>
        </row>
      </sheetData>
      <sheetData sheetId="3318">
        <row r="21">
          <cell r="A21">
            <v>0</v>
          </cell>
        </row>
      </sheetData>
      <sheetData sheetId="3319">
        <row r="21">
          <cell r="A21">
            <v>0</v>
          </cell>
        </row>
      </sheetData>
      <sheetData sheetId="3320" refreshError="1"/>
      <sheetData sheetId="3321" refreshError="1"/>
      <sheetData sheetId="3322" refreshError="1"/>
      <sheetData sheetId="3323" refreshError="1"/>
      <sheetData sheetId="3324"/>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ow r="21">
          <cell r="A21">
            <v>0</v>
          </cell>
        </row>
      </sheetData>
      <sheetData sheetId="3345">
        <row r="21">
          <cell r="A21">
            <v>0</v>
          </cell>
        </row>
      </sheetData>
      <sheetData sheetId="3346">
        <row r="21">
          <cell r="A21">
            <v>0</v>
          </cell>
        </row>
      </sheetData>
      <sheetData sheetId="3347">
        <row r="21">
          <cell r="A21">
            <v>0</v>
          </cell>
        </row>
      </sheetData>
      <sheetData sheetId="3348">
        <row r="21">
          <cell r="A21">
            <v>0</v>
          </cell>
        </row>
      </sheetData>
      <sheetData sheetId="3349">
        <row r="21">
          <cell r="A21">
            <v>0</v>
          </cell>
        </row>
      </sheetData>
      <sheetData sheetId="3350">
        <row r="21">
          <cell r="A21">
            <v>0</v>
          </cell>
        </row>
      </sheetData>
      <sheetData sheetId="3351">
        <row r="21">
          <cell r="A21">
            <v>0</v>
          </cell>
        </row>
      </sheetData>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ow r="21">
          <cell r="A21">
            <v>0</v>
          </cell>
        </row>
      </sheetData>
      <sheetData sheetId="3392">
        <row r="21">
          <cell r="A21">
            <v>0</v>
          </cell>
        </row>
      </sheetData>
      <sheetData sheetId="3393">
        <row r="21">
          <cell r="A21">
            <v>0</v>
          </cell>
        </row>
      </sheetData>
      <sheetData sheetId="3394">
        <row r="21">
          <cell r="A21">
            <v>0</v>
          </cell>
        </row>
      </sheetData>
      <sheetData sheetId="3395">
        <row r="21">
          <cell r="A21">
            <v>0</v>
          </cell>
        </row>
      </sheetData>
      <sheetData sheetId="3396">
        <row r="21">
          <cell r="A21">
            <v>0</v>
          </cell>
        </row>
      </sheetData>
      <sheetData sheetId="3397">
        <row r="21">
          <cell r="A21">
            <v>0</v>
          </cell>
        </row>
      </sheetData>
      <sheetData sheetId="3398"/>
      <sheetData sheetId="3399">
        <row r="21">
          <cell r="A21">
            <v>0</v>
          </cell>
        </row>
      </sheetData>
      <sheetData sheetId="3400">
        <row r="21">
          <cell r="A21">
            <v>0</v>
          </cell>
        </row>
      </sheetData>
      <sheetData sheetId="3401"/>
      <sheetData sheetId="3402"/>
      <sheetData sheetId="3403"/>
      <sheetData sheetId="3404"/>
      <sheetData sheetId="3405"/>
      <sheetData sheetId="3406">
        <row r="21">
          <cell r="A21">
            <v>0</v>
          </cell>
        </row>
      </sheetData>
      <sheetData sheetId="3407">
        <row r="21">
          <cell r="A21">
            <v>0</v>
          </cell>
        </row>
      </sheetData>
      <sheetData sheetId="3408">
        <row r="21">
          <cell r="A21">
            <v>0</v>
          </cell>
        </row>
      </sheetData>
      <sheetData sheetId="3409">
        <row r="21">
          <cell r="C21">
            <v>22.680000000000003</v>
          </cell>
        </row>
      </sheetData>
      <sheetData sheetId="3410">
        <row r="21">
          <cell r="A21">
            <v>0</v>
          </cell>
        </row>
      </sheetData>
      <sheetData sheetId="3411"/>
      <sheetData sheetId="3412">
        <row r="21">
          <cell r="A21">
            <v>0</v>
          </cell>
        </row>
      </sheetData>
      <sheetData sheetId="3413"/>
      <sheetData sheetId="3414">
        <row r="21">
          <cell r="A21">
            <v>0</v>
          </cell>
        </row>
      </sheetData>
      <sheetData sheetId="3415">
        <row r="21">
          <cell r="A21">
            <v>0</v>
          </cell>
        </row>
      </sheetData>
      <sheetData sheetId="3416"/>
      <sheetData sheetId="3417">
        <row r="21">
          <cell r="A21">
            <v>0</v>
          </cell>
        </row>
      </sheetData>
      <sheetData sheetId="3418">
        <row r="21">
          <cell r="A21">
            <v>0</v>
          </cell>
        </row>
      </sheetData>
      <sheetData sheetId="3419"/>
      <sheetData sheetId="3420"/>
      <sheetData sheetId="3421"/>
      <sheetData sheetId="3422"/>
      <sheetData sheetId="3423"/>
      <sheetData sheetId="3424"/>
      <sheetData sheetId="3425">
        <row r="21">
          <cell r="A21">
            <v>0</v>
          </cell>
        </row>
      </sheetData>
      <sheetData sheetId="3426">
        <row r="21">
          <cell r="A21">
            <v>0</v>
          </cell>
        </row>
      </sheetData>
      <sheetData sheetId="3427">
        <row r="21">
          <cell r="A21">
            <v>0</v>
          </cell>
        </row>
      </sheetData>
      <sheetData sheetId="3428">
        <row r="21">
          <cell r="A21">
            <v>0</v>
          </cell>
        </row>
      </sheetData>
      <sheetData sheetId="3429">
        <row r="21">
          <cell r="A21">
            <v>0</v>
          </cell>
        </row>
      </sheetData>
      <sheetData sheetId="3430">
        <row r="21">
          <cell r="A21">
            <v>0</v>
          </cell>
        </row>
      </sheetData>
      <sheetData sheetId="3431">
        <row r="21">
          <cell r="A21">
            <v>0</v>
          </cell>
        </row>
      </sheetData>
      <sheetData sheetId="3432"/>
      <sheetData sheetId="3433"/>
      <sheetData sheetId="3434">
        <row r="21">
          <cell r="A21">
            <v>0</v>
          </cell>
        </row>
      </sheetData>
      <sheetData sheetId="3435">
        <row r="21">
          <cell r="A21">
            <v>0</v>
          </cell>
        </row>
      </sheetData>
      <sheetData sheetId="3436">
        <row r="21">
          <cell r="A21">
            <v>0</v>
          </cell>
        </row>
      </sheetData>
      <sheetData sheetId="3437"/>
      <sheetData sheetId="3438"/>
      <sheetData sheetId="3439">
        <row r="21">
          <cell r="A21">
            <v>0</v>
          </cell>
        </row>
      </sheetData>
      <sheetData sheetId="3440"/>
      <sheetData sheetId="3441">
        <row r="21">
          <cell r="A21">
            <v>0</v>
          </cell>
        </row>
      </sheetData>
      <sheetData sheetId="3442">
        <row r="21">
          <cell r="A21">
            <v>0</v>
          </cell>
        </row>
      </sheetData>
      <sheetData sheetId="3443"/>
      <sheetData sheetId="3444">
        <row r="21">
          <cell r="A21">
            <v>0</v>
          </cell>
        </row>
      </sheetData>
      <sheetData sheetId="3445"/>
      <sheetData sheetId="3446">
        <row r="21">
          <cell r="A21">
            <v>0</v>
          </cell>
        </row>
      </sheetData>
      <sheetData sheetId="3447">
        <row r="21">
          <cell r="A21">
            <v>0</v>
          </cell>
        </row>
      </sheetData>
      <sheetData sheetId="3448"/>
      <sheetData sheetId="3449">
        <row r="21">
          <cell r="A21">
            <v>0</v>
          </cell>
        </row>
      </sheetData>
      <sheetData sheetId="3450"/>
      <sheetData sheetId="3451"/>
      <sheetData sheetId="3452">
        <row r="21">
          <cell r="A21">
            <v>0</v>
          </cell>
        </row>
      </sheetData>
      <sheetData sheetId="3453">
        <row r="21">
          <cell r="A21">
            <v>0</v>
          </cell>
        </row>
      </sheetData>
      <sheetData sheetId="3454"/>
      <sheetData sheetId="3455">
        <row r="21">
          <cell r="A21">
            <v>0</v>
          </cell>
        </row>
      </sheetData>
      <sheetData sheetId="3456"/>
      <sheetData sheetId="3457">
        <row r="21">
          <cell r="A21">
            <v>0</v>
          </cell>
        </row>
      </sheetData>
      <sheetData sheetId="3458"/>
      <sheetData sheetId="3459">
        <row r="21">
          <cell r="A21">
            <v>0</v>
          </cell>
        </row>
      </sheetData>
      <sheetData sheetId="3460">
        <row r="21">
          <cell r="A21">
            <v>0</v>
          </cell>
        </row>
      </sheetData>
      <sheetData sheetId="3461"/>
      <sheetData sheetId="3462"/>
      <sheetData sheetId="3463"/>
      <sheetData sheetId="3464"/>
      <sheetData sheetId="3465"/>
      <sheetData sheetId="3466"/>
      <sheetData sheetId="3467">
        <row r="21">
          <cell r="A21">
            <v>0</v>
          </cell>
        </row>
      </sheetData>
      <sheetData sheetId="3468">
        <row r="21">
          <cell r="A21">
            <v>0</v>
          </cell>
        </row>
      </sheetData>
      <sheetData sheetId="3469"/>
      <sheetData sheetId="3470"/>
      <sheetData sheetId="3471"/>
      <sheetData sheetId="3472">
        <row r="21">
          <cell r="A21">
            <v>0</v>
          </cell>
        </row>
      </sheetData>
      <sheetData sheetId="3473">
        <row r="21">
          <cell r="A21">
            <v>0</v>
          </cell>
        </row>
      </sheetData>
      <sheetData sheetId="3474">
        <row r="21">
          <cell r="A21">
            <v>0</v>
          </cell>
        </row>
      </sheetData>
      <sheetData sheetId="3475"/>
      <sheetData sheetId="3476">
        <row r="21">
          <cell r="A21">
            <v>0</v>
          </cell>
        </row>
      </sheetData>
      <sheetData sheetId="3477"/>
      <sheetData sheetId="3478"/>
      <sheetData sheetId="3479"/>
      <sheetData sheetId="3480">
        <row r="21">
          <cell r="A21">
            <v>0</v>
          </cell>
        </row>
      </sheetData>
      <sheetData sheetId="3481">
        <row r="21">
          <cell r="A21">
            <v>0</v>
          </cell>
        </row>
      </sheetData>
      <sheetData sheetId="3482">
        <row r="21">
          <cell r="A21">
            <v>0</v>
          </cell>
        </row>
      </sheetData>
      <sheetData sheetId="3483">
        <row r="21">
          <cell r="A21">
            <v>0</v>
          </cell>
        </row>
      </sheetData>
      <sheetData sheetId="3484"/>
      <sheetData sheetId="3485">
        <row r="21">
          <cell r="A21">
            <v>0</v>
          </cell>
        </row>
      </sheetData>
      <sheetData sheetId="3486">
        <row r="21">
          <cell r="A21">
            <v>0</v>
          </cell>
        </row>
      </sheetData>
      <sheetData sheetId="3487">
        <row r="21">
          <cell r="A21">
            <v>0</v>
          </cell>
        </row>
      </sheetData>
      <sheetData sheetId="3488"/>
      <sheetData sheetId="3489">
        <row r="21">
          <cell r="A21">
            <v>0</v>
          </cell>
        </row>
      </sheetData>
      <sheetData sheetId="3490">
        <row r="21">
          <cell r="A21">
            <v>0</v>
          </cell>
        </row>
      </sheetData>
      <sheetData sheetId="3491"/>
      <sheetData sheetId="3492"/>
      <sheetData sheetId="3493">
        <row r="21">
          <cell r="A21">
            <v>0</v>
          </cell>
        </row>
      </sheetData>
      <sheetData sheetId="3494">
        <row r="21">
          <cell r="A21">
            <v>0</v>
          </cell>
        </row>
      </sheetData>
      <sheetData sheetId="3495"/>
      <sheetData sheetId="3496"/>
      <sheetData sheetId="3497"/>
      <sheetData sheetId="3498"/>
      <sheetData sheetId="3499">
        <row r="21">
          <cell r="A21">
            <v>0</v>
          </cell>
        </row>
      </sheetData>
      <sheetData sheetId="3500"/>
      <sheetData sheetId="3501">
        <row r="21">
          <cell r="A21">
            <v>0</v>
          </cell>
        </row>
      </sheetData>
      <sheetData sheetId="3502">
        <row r="21">
          <cell r="A21">
            <v>0</v>
          </cell>
        </row>
      </sheetData>
      <sheetData sheetId="3503"/>
      <sheetData sheetId="3504">
        <row r="21">
          <cell r="A21">
            <v>0</v>
          </cell>
        </row>
      </sheetData>
      <sheetData sheetId="3505"/>
      <sheetData sheetId="3506"/>
      <sheetData sheetId="3507">
        <row r="21">
          <cell r="A21">
            <v>0</v>
          </cell>
        </row>
      </sheetData>
      <sheetData sheetId="3508"/>
      <sheetData sheetId="3509"/>
      <sheetData sheetId="3510"/>
      <sheetData sheetId="3511"/>
      <sheetData sheetId="3512"/>
      <sheetData sheetId="3513"/>
      <sheetData sheetId="3514">
        <row r="21">
          <cell r="A21">
            <v>0</v>
          </cell>
        </row>
      </sheetData>
      <sheetData sheetId="3515">
        <row r="21">
          <cell r="A21">
            <v>0</v>
          </cell>
        </row>
      </sheetData>
      <sheetData sheetId="3516">
        <row r="21">
          <cell r="A21">
            <v>0</v>
          </cell>
        </row>
      </sheetData>
      <sheetData sheetId="3517">
        <row r="21">
          <cell r="A21">
            <v>0</v>
          </cell>
        </row>
      </sheetData>
      <sheetData sheetId="3518"/>
      <sheetData sheetId="3519">
        <row r="21">
          <cell r="A21">
            <v>0</v>
          </cell>
        </row>
      </sheetData>
      <sheetData sheetId="3520">
        <row r="21">
          <cell r="A21">
            <v>0</v>
          </cell>
        </row>
      </sheetData>
      <sheetData sheetId="3521"/>
      <sheetData sheetId="3522">
        <row r="21">
          <cell r="A21">
            <v>0</v>
          </cell>
        </row>
      </sheetData>
      <sheetData sheetId="3523">
        <row r="21">
          <cell r="A21">
            <v>0</v>
          </cell>
        </row>
      </sheetData>
      <sheetData sheetId="3524">
        <row r="21">
          <cell r="A21">
            <v>0</v>
          </cell>
        </row>
      </sheetData>
      <sheetData sheetId="3525">
        <row r="21">
          <cell r="A21">
            <v>0</v>
          </cell>
        </row>
      </sheetData>
      <sheetData sheetId="3526">
        <row r="21">
          <cell r="A21">
            <v>0</v>
          </cell>
        </row>
      </sheetData>
      <sheetData sheetId="3527">
        <row r="21">
          <cell r="A21">
            <v>0</v>
          </cell>
        </row>
      </sheetData>
      <sheetData sheetId="3528"/>
      <sheetData sheetId="3529">
        <row r="21">
          <cell r="A21">
            <v>0</v>
          </cell>
        </row>
      </sheetData>
      <sheetData sheetId="3530">
        <row r="21">
          <cell r="A21">
            <v>0</v>
          </cell>
        </row>
      </sheetData>
      <sheetData sheetId="3531">
        <row r="21">
          <cell r="A21">
            <v>0</v>
          </cell>
        </row>
      </sheetData>
      <sheetData sheetId="3532">
        <row r="21">
          <cell r="A21">
            <v>0</v>
          </cell>
        </row>
      </sheetData>
      <sheetData sheetId="3533"/>
      <sheetData sheetId="3534"/>
      <sheetData sheetId="3535">
        <row r="21">
          <cell r="A21">
            <v>0</v>
          </cell>
        </row>
      </sheetData>
      <sheetData sheetId="3536"/>
      <sheetData sheetId="3537">
        <row r="21">
          <cell r="A21">
            <v>0</v>
          </cell>
        </row>
      </sheetData>
      <sheetData sheetId="3538">
        <row r="21">
          <cell r="A21">
            <v>0</v>
          </cell>
        </row>
      </sheetData>
      <sheetData sheetId="3539"/>
      <sheetData sheetId="3540">
        <row r="21">
          <cell r="A21">
            <v>0</v>
          </cell>
        </row>
      </sheetData>
      <sheetData sheetId="3541">
        <row r="21">
          <cell r="A21">
            <v>0</v>
          </cell>
        </row>
      </sheetData>
      <sheetData sheetId="3542">
        <row r="21">
          <cell r="A21">
            <v>0</v>
          </cell>
        </row>
      </sheetData>
      <sheetData sheetId="3543">
        <row r="21">
          <cell r="A21">
            <v>0</v>
          </cell>
        </row>
      </sheetData>
      <sheetData sheetId="3544"/>
      <sheetData sheetId="3545">
        <row r="21">
          <cell r="A21">
            <v>0</v>
          </cell>
        </row>
      </sheetData>
      <sheetData sheetId="3546">
        <row r="21">
          <cell r="A21">
            <v>0</v>
          </cell>
        </row>
      </sheetData>
      <sheetData sheetId="3547">
        <row r="21">
          <cell r="A21">
            <v>0</v>
          </cell>
        </row>
      </sheetData>
      <sheetData sheetId="3548">
        <row r="21">
          <cell r="A21">
            <v>0</v>
          </cell>
        </row>
      </sheetData>
      <sheetData sheetId="3549">
        <row r="21">
          <cell r="A21">
            <v>0</v>
          </cell>
        </row>
      </sheetData>
      <sheetData sheetId="3550">
        <row r="21">
          <cell r="A21">
            <v>0</v>
          </cell>
        </row>
      </sheetData>
      <sheetData sheetId="3551"/>
      <sheetData sheetId="3552">
        <row r="21">
          <cell r="A21">
            <v>0</v>
          </cell>
        </row>
      </sheetData>
      <sheetData sheetId="3553">
        <row r="21">
          <cell r="A21">
            <v>0</v>
          </cell>
        </row>
      </sheetData>
      <sheetData sheetId="3554">
        <row r="21">
          <cell r="A21">
            <v>0</v>
          </cell>
        </row>
      </sheetData>
      <sheetData sheetId="3555"/>
      <sheetData sheetId="3556"/>
      <sheetData sheetId="3557">
        <row r="21">
          <cell r="A21">
            <v>0</v>
          </cell>
        </row>
      </sheetData>
      <sheetData sheetId="3558">
        <row r="21">
          <cell r="A21">
            <v>0</v>
          </cell>
        </row>
      </sheetData>
      <sheetData sheetId="3559"/>
      <sheetData sheetId="3560">
        <row r="21">
          <cell r="A21">
            <v>0</v>
          </cell>
        </row>
      </sheetData>
      <sheetData sheetId="3561">
        <row r="21">
          <cell r="A21">
            <v>0</v>
          </cell>
        </row>
      </sheetData>
      <sheetData sheetId="3562"/>
      <sheetData sheetId="3563">
        <row r="21">
          <cell r="A21">
            <v>0</v>
          </cell>
        </row>
      </sheetData>
      <sheetData sheetId="3564"/>
      <sheetData sheetId="3565">
        <row r="21">
          <cell r="C21">
            <v>22.680000000000003</v>
          </cell>
        </row>
      </sheetData>
      <sheetData sheetId="3566">
        <row r="21">
          <cell r="A21">
            <v>0</v>
          </cell>
        </row>
      </sheetData>
      <sheetData sheetId="3567">
        <row r="21">
          <cell r="A21">
            <v>0</v>
          </cell>
        </row>
      </sheetData>
      <sheetData sheetId="3568">
        <row r="21">
          <cell r="A21">
            <v>0</v>
          </cell>
        </row>
      </sheetData>
      <sheetData sheetId="3569">
        <row r="21">
          <cell r="A21">
            <v>0</v>
          </cell>
        </row>
      </sheetData>
      <sheetData sheetId="3570"/>
      <sheetData sheetId="3571">
        <row r="21">
          <cell r="A21">
            <v>0</v>
          </cell>
        </row>
      </sheetData>
      <sheetData sheetId="3572">
        <row r="21">
          <cell r="A21">
            <v>0</v>
          </cell>
        </row>
      </sheetData>
      <sheetData sheetId="3573">
        <row r="21">
          <cell r="A21">
            <v>0</v>
          </cell>
        </row>
      </sheetData>
      <sheetData sheetId="3574"/>
      <sheetData sheetId="3575">
        <row r="21">
          <cell r="A21">
            <v>0</v>
          </cell>
        </row>
      </sheetData>
      <sheetData sheetId="3576">
        <row r="21">
          <cell r="A21">
            <v>0</v>
          </cell>
        </row>
      </sheetData>
      <sheetData sheetId="3577">
        <row r="21">
          <cell r="A21">
            <v>0</v>
          </cell>
        </row>
      </sheetData>
      <sheetData sheetId="3578"/>
      <sheetData sheetId="3579">
        <row r="21">
          <cell r="A21">
            <v>0</v>
          </cell>
        </row>
      </sheetData>
      <sheetData sheetId="3580"/>
      <sheetData sheetId="3581">
        <row r="21">
          <cell r="A21">
            <v>0</v>
          </cell>
        </row>
      </sheetData>
      <sheetData sheetId="3582">
        <row r="21">
          <cell r="A21">
            <v>0</v>
          </cell>
        </row>
      </sheetData>
      <sheetData sheetId="3583">
        <row r="21">
          <cell r="A21">
            <v>0</v>
          </cell>
        </row>
      </sheetData>
      <sheetData sheetId="3584">
        <row r="21">
          <cell r="A21">
            <v>0</v>
          </cell>
        </row>
      </sheetData>
      <sheetData sheetId="3585">
        <row r="21">
          <cell r="C21">
            <v>22.680000000000003</v>
          </cell>
        </row>
      </sheetData>
      <sheetData sheetId="3586"/>
      <sheetData sheetId="3587">
        <row r="21">
          <cell r="A21">
            <v>0</v>
          </cell>
        </row>
      </sheetData>
      <sheetData sheetId="3588">
        <row r="21">
          <cell r="A21">
            <v>0</v>
          </cell>
        </row>
      </sheetData>
      <sheetData sheetId="3589"/>
      <sheetData sheetId="3590"/>
      <sheetData sheetId="3591"/>
      <sheetData sheetId="3592"/>
      <sheetData sheetId="3593"/>
      <sheetData sheetId="3594">
        <row r="21">
          <cell r="A21">
            <v>0</v>
          </cell>
        </row>
      </sheetData>
      <sheetData sheetId="3595"/>
      <sheetData sheetId="3596"/>
      <sheetData sheetId="3597"/>
      <sheetData sheetId="3598"/>
      <sheetData sheetId="3599">
        <row r="21">
          <cell r="A21">
            <v>0</v>
          </cell>
        </row>
      </sheetData>
      <sheetData sheetId="3600"/>
      <sheetData sheetId="3601">
        <row r="21">
          <cell r="A21">
            <v>0</v>
          </cell>
        </row>
      </sheetData>
      <sheetData sheetId="3602"/>
      <sheetData sheetId="3603">
        <row r="21">
          <cell r="C21">
            <v>22.680000000000003</v>
          </cell>
        </row>
      </sheetData>
      <sheetData sheetId="3604"/>
      <sheetData sheetId="3605"/>
      <sheetData sheetId="3606"/>
      <sheetData sheetId="3607"/>
      <sheetData sheetId="3608"/>
      <sheetData sheetId="3609"/>
      <sheetData sheetId="3610"/>
      <sheetData sheetId="3611"/>
      <sheetData sheetId="3612"/>
      <sheetData sheetId="3613"/>
      <sheetData sheetId="3614">
        <row r="21">
          <cell r="A21">
            <v>0</v>
          </cell>
        </row>
      </sheetData>
      <sheetData sheetId="3615">
        <row r="21">
          <cell r="A21">
            <v>0</v>
          </cell>
        </row>
      </sheetData>
      <sheetData sheetId="3616"/>
      <sheetData sheetId="3617"/>
      <sheetData sheetId="3618"/>
      <sheetData sheetId="3619"/>
      <sheetData sheetId="3620"/>
      <sheetData sheetId="3621"/>
      <sheetData sheetId="3622" refreshError="1"/>
      <sheetData sheetId="3623" refreshError="1"/>
      <sheetData sheetId="3624" refreshError="1"/>
      <sheetData sheetId="3625" refreshError="1"/>
      <sheetData sheetId="3626" refreshError="1"/>
      <sheetData sheetId="3627"/>
      <sheetData sheetId="3628"/>
      <sheetData sheetId="3629"/>
      <sheetData sheetId="3630"/>
      <sheetData sheetId="363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ow r="21">
          <cell r="C21">
            <v>22.680000000000003</v>
          </cell>
        </row>
      </sheetData>
      <sheetData sheetId="3661"/>
      <sheetData sheetId="3662"/>
      <sheetData sheetId="3663"/>
      <sheetData sheetId="3664">
        <row r="21">
          <cell r="A21">
            <v>0</v>
          </cell>
        </row>
      </sheetData>
      <sheetData sheetId="3665">
        <row r="21">
          <cell r="A21">
            <v>0</v>
          </cell>
        </row>
      </sheetData>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sheetData sheetId="3714"/>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sheetData sheetId="3995"/>
      <sheetData sheetId="3996"/>
      <sheetData sheetId="3997"/>
      <sheetData sheetId="3998"/>
      <sheetData sheetId="3999"/>
      <sheetData sheetId="4000"/>
      <sheetData sheetId="400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sheetData sheetId="4140"/>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sheetData sheetId="4152"/>
      <sheetData sheetId="4153"/>
      <sheetData sheetId="4154"/>
      <sheetData sheetId="4155" refreshError="1"/>
      <sheetData sheetId="4156" refreshError="1"/>
      <sheetData sheetId="4157" refreshError="1"/>
      <sheetData sheetId="4158"/>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sheetData sheetId="4405"/>
      <sheetData sheetId="4406"/>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  지"/>
      <sheetName val="목  차"/>
      <sheetName val="1 관리기준"/>
      <sheetName val="2 년도별 생산성 분석 "/>
      <sheetName val=" 3 공사기간별 생산성 추이"/>
      <sheetName val=" 별2  현장단위"/>
      <sheetName val="별 3 착공연도별"/>
      <sheetName val="별 4 아파트 생산성 분석"/>
      <sheetName val="별 5 공통비 승인 (2000년 공사)"/>
      <sheetName val="별 6 직원배치 승인 현황"/>
      <sheetName val=" 3 공사기간별 생산성 추이 (2)"/>
      <sheetName val="Sheet4"/>
      <sheetName val="복사 DATA 현장단위 (2)"/>
      <sheetName val="년도별 생산성 분석"/>
      <sheetName val="DATA 2000"/>
      <sheetName val=" 6 공기 28월"/>
      <sheetName val="그래프 DATA"/>
      <sheetName val="Sheet1"/>
      <sheetName val="DATA"/>
      <sheetName val="Sheet2"/>
      <sheetName val="Sheet2 (2)"/>
      <sheetName val="년도별 생산성 분석 (3)"/>
      <sheetName val="공통비 승인 (300세대 이하)"/>
      <sheetName val="공통비 승인 (500세대 이하)"/>
      <sheetName val="공통비 승인 (1000세대 이하)"/>
      <sheetName val="공통비 승인 (1500세대 이하)"/>
      <sheetName val="공통비 승인 (2000세대 이하)"/>
      <sheetName val="공통비 승인 (2000세대 초과)"/>
      <sheetName val="공통비 승인 (주상복합)"/>
      <sheetName val="Sheet3"/>
      <sheetName val="Sheet1 (3)"/>
      <sheetName val="Sheet1 (2)"/>
      <sheetName val="특 1 년도별 생산성 분석 "/>
      <sheetName val="특 2 아파트 생산성 분석 (2)"/>
      <sheetName val="특 년도별 사업부 인원"/>
      <sheetName val="#REF"/>
      <sheetName val="토목공사"/>
      <sheetName val="유림총괄"/>
      <sheetName val="단가표"/>
      <sheetName val="P.M 별"/>
      <sheetName val="구의33고"/>
      <sheetName val="ESC (공정표기준)"/>
      <sheetName val="유림골조"/>
      <sheetName val="1차 내역서"/>
      <sheetName val="개요"/>
      <sheetName val="COST"/>
      <sheetName val="과년도 현장별 생산성 finish"/>
      <sheetName val="구천"/>
      <sheetName val="pier(각형)"/>
      <sheetName val="VXXXXXXX"/>
      <sheetName val="경산"/>
      <sheetName val="원가계산서 "/>
      <sheetName val="기계경비(시간당)"/>
      <sheetName val="램머"/>
      <sheetName val="공통비총괄표"/>
      <sheetName val="공통비(전체)"/>
      <sheetName val="하나"/>
      <sheetName val="제일"/>
      <sheetName val="설계명세서"/>
      <sheetName val="예산명세서"/>
      <sheetName val="자료입력"/>
      <sheetName val="설계내역서"/>
      <sheetName val="새공통(96임금인상기준)"/>
      <sheetName val="비교1"/>
      <sheetName val="월별수입"/>
      <sheetName val="평가데이터"/>
      <sheetName val="TOWER 12TON"/>
      <sheetName val="TOWER 10TON"/>
      <sheetName val="JIB CRANE,HOIST"/>
      <sheetName val="설계"/>
      <sheetName val="삭제금지단가"/>
      <sheetName val="세금자료"/>
      <sheetName val="증감내역서"/>
      <sheetName val="공사비_NDE"/>
      <sheetName val="계정"/>
      <sheetName val="프랜트면허"/>
      <sheetName val="공사실적(국내)"/>
      <sheetName val="첨부"/>
      <sheetName val="첨부2"/>
      <sheetName val="일위대가"/>
      <sheetName val="2.대외공문"/>
      <sheetName val="견적"/>
      <sheetName val="내역"/>
      <sheetName val="요율"/>
      <sheetName val="자재대"/>
      <sheetName val="준검 내역서"/>
      <sheetName val="쌍송교"/>
      <sheetName val="청천내"/>
      <sheetName val="주요공사"/>
      <sheetName val="조명시설"/>
      <sheetName val="총괄"/>
      <sheetName val="데이타"/>
      <sheetName val="실행철강하도"/>
      <sheetName val="3.공통공사대비"/>
      <sheetName val="FitOutConfCentre"/>
      <sheetName val="잡비계산"/>
      <sheetName val="계약내역"/>
      <sheetName val="공통부대비"/>
      <sheetName val="중기조종사 단위단가"/>
      <sheetName val="99총공사내역서"/>
      <sheetName val="공사개요"/>
      <sheetName val="기초단가"/>
      <sheetName val="별표"/>
      <sheetName val="단가"/>
      <sheetName val="공사원가계산서"/>
      <sheetName val="도급예산내역서총괄표"/>
      <sheetName val="초기화면"/>
      <sheetName val="연돌일위집계"/>
      <sheetName val="수입"/>
      <sheetName val="갑지"/>
      <sheetName val="일위대가목차"/>
      <sheetName val="대안"/>
      <sheetName val="부대내역"/>
      <sheetName val="값"/>
      <sheetName val="간접"/>
      <sheetName val="공통가설(고압수전)"/>
      <sheetName val="DATE"/>
      <sheetName val="개산공사비"/>
      <sheetName val="L_RPTB02_01"/>
      <sheetName val="공사"/>
      <sheetName val="CTEMCOST"/>
      <sheetName val="와동25-3(변경)"/>
      <sheetName val="database"/>
      <sheetName val="표__지"/>
      <sheetName val="목__차"/>
      <sheetName val="1_관리기준"/>
      <sheetName val="2_년도별_생산성_분석_"/>
      <sheetName val="_3_공사기간별_생산성_추이"/>
      <sheetName val="_별2__현장단위"/>
      <sheetName val="별_3_착공연도별"/>
      <sheetName val="별_4_아파트_생산성_분석"/>
      <sheetName val="별_5_공통비_승인_(2000년_공사)"/>
      <sheetName val="별_6_직원배치_승인_현황"/>
      <sheetName val="_3_공사기간별_생산성_추이_(2)"/>
      <sheetName val="복사_DATA_현장단위_(2)"/>
      <sheetName val="년도별_생산성_분석"/>
      <sheetName val="DATA_2000"/>
      <sheetName val="_6_공기_28월"/>
      <sheetName val="그래프_DATA"/>
      <sheetName val="Sheet2_(2)"/>
      <sheetName val="년도별_생산성_분석_(3)"/>
      <sheetName val="공통비_승인_(300세대_이하)"/>
      <sheetName val="공통비_승인_(500세대_이하)"/>
      <sheetName val="공통비_승인_(1000세대_이하)"/>
      <sheetName val="공통비_승인_(1500세대_이하)"/>
      <sheetName val="공통비_승인_(2000세대_이하)"/>
      <sheetName val="공통비_승인_(2000세대_초과)"/>
      <sheetName val="공통비_승인_(주상복합)"/>
      <sheetName val="Sheet1_(3)"/>
      <sheetName val="Sheet1_(2)"/>
      <sheetName val="특_1_년도별_생산성_분석_"/>
      <sheetName val="특_2_아파트_생산성_분석_(2)"/>
      <sheetName val="특_년도별_사업부_인원"/>
      <sheetName val="P_M_별"/>
      <sheetName val="1차_내역서"/>
      <sheetName val="과년도_현장별_생산성_finish"/>
      <sheetName val="ESC_(공정표기준)"/>
      <sheetName val="원가계산서_"/>
      <sheetName val="TOWER_12TON"/>
      <sheetName val="TOWER_10TON"/>
      <sheetName val="JIB_CRANE,HOIST"/>
      <sheetName val="2_대외공문"/>
      <sheetName val="환율"/>
      <sheetName val="갑지(추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6">
          <cell r="A6" t="str">
            <v>부산 문현동 현대아파트 신축공사</v>
          </cell>
          <cell r="B6" t="str">
            <v>95-A-01</v>
          </cell>
        </row>
        <row r="7">
          <cell r="A7" t="str">
            <v>남원동충동 아파트 신축공사</v>
          </cell>
          <cell r="B7" t="str">
            <v>95-A-02</v>
          </cell>
        </row>
        <row r="8">
          <cell r="A8" t="str">
            <v>대천동대동 아파트 신축공사</v>
          </cell>
          <cell r="B8" t="str">
            <v>95-A-03</v>
          </cell>
        </row>
        <row r="9">
          <cell r="A9" t="str">
            <v>이천 모전리 현대 아파트 신축공사</v>
          </cell>
          <cell r="B9" t="str">
            <v>95-A-04</v>
          </cell>
        </row>
        <row r="10">
          <cell r="A10" t="str">
            <v>원주 행구동 아파트 신축 공사</v>
          </cell>
          <cell r="B10" t="str">
            <v>95-A-05</v>
          </cell>
        </row>
        <row r="11">
          <cell r="A11" t="str">
            <v>남수원 현대아파트 신축공사</v>
          </cell>
          <cell r="B11" t="str">
            <v>95-A-06</v>
          </cell>
        </row>
        <row r="12">
          <cell r="A12" t="str">
            <v>현대 올림픽 그린타운 신축공사</v>
          </cell>
          <cell r="B12" t="str">
            <v>95-A-07</v>
          </cell>
        </row>
        <row r="13">
          <cell r="A13" t="str">
            <v>부산 양정 현대 아파트</v>
          </cell>
          <cell r="B13" t="str">
            <v>95-A-08</v>
          </cell>
        </row>
        <row r="14">
          <cell r="A14" t="str">
            <v>홍제 4구역 재개발아파트</v>
          </cell>
          <cell r="B14" t="str">
            <v>95-A-09</v>
          </cell>
        </row>
        <row r="15">
          <cell r="A15" t="str">
            <v>홍제 3구역 재개발 아파트</v>
          </cell>
          <cell r="B15" t="str">
            <v>95-A-10</v>
          </cell>
        </row>
        <row r="16">
          <cell r="A16" t="str">
            <v>소양 아파트 재건축 신축공사</v>
          </cell>
          <cell r="B16" t="str">
            <v>95-A-11</v>
          </cell>
        </row>
        <row r="17">
          <cell r="A17" t="str">
            <v>독산동 재건축 아파트 신축공사</v>
          </cell>
          <cell r="B17" t="str">
            <v>95-A-12</v>
          </cell>
        </row>
        <row r="18">
          <cell r="A18" t="str">
            <v>부산 대연동 재건축 아파트 신축공사</v>
          </cell>
          <cell r="B18" t="str">
            <v>95-A-13</v>
          </cell>
        </row>
        <row r="19">
          <cell r="A19" t="str">
            <v>청학 연립 재건축 아파트 신축공사</v>
          </cell>
          <cell r="B19" t="str">
            <v>95-A-14</v>
          </cell>
        </row>
        <row r="20">
          <cell r="A20" t="str">
            <v>광명광복 재건축아파트</v>
          </cell>
          <cell r="B20" t="str">
            <v>95-A-15</v>
          </cell>
        </row>
        <row r="21">
          <cell r="A21" t="str">
            <v>목동 성도 연립 재건축 아파트</v>
          </cell>
          <cell r="B21" t="str">
            <v>95-A-16</v>
          </cell>
        </row>
        <row r="23">
          <cell r="A23" t="str">
            <v>일산 프리젠트 빌딩</v>
          </cell>
          <cell r="B23" t="str">
            <v>95-C-01</v>
          </cell>
        </row>
        <row r="24">
          <cell r="A24" t="str">
            <v>강촌 썬워드 콘도</v>
          </cell>
          <cell r="B24" t="str">
            <v>95-C-02</v>
          </cell>
        </row>
        <row r="25">
          <cell r="A25" t="str">
            <v>하남 베스코아</v>
          </cell>
          <cell r="B25" t="str">
            <v>95-C-03</v>
          </cell>
        </row>
        <row r="26">
          <cell r="A26" t="str">
            <v>초림 파크타워</v>
          </cell>
          <cell r="B26" t="str">
            <v>95-C-04</v>
          </cell>
        </row>
        <row r="27">
          <cell r="A27" t="str">
            <v>수원 탑동 주상복합</v>
          </cell>
          <cell r="B27" t="str">
            <v>95-C-05</v>
          </cell>
        </row>
        <row r="28">
          <cell r="A28" t="str">
            <v>현대 중공업 사옥</v>
          </cell>
          <cell r="B28" t="str">
            <v>95-C-06</v>
          </cell>
        </row>
        <row r="29">
          <cell r="A29" t="str">
            <v>분당 현대 코아</v>
          </cell>
          <cell r="B29" t="str">
            <v>95-C-07</v>
          </cell>
        </row>
        <row r="30">
          <cell r="A30" t="str">
            <v>목동 오피스텔</v>
          </cell>
          <cell r="B30" t="str">
            <v>95-C-08</v>
          </cell>
        </row>
        <row r="31">
          <cell r="A31" t="str">
            <v>구의 테크노마트 21</v>
          </cell>
          <cell r="B31" t="str">
            <v>95-C-09</v>
          </cell>
        </row>
        <row r="32">
          <cell r="A32" t="str">
            <v>나산 수서 트루빌</v>
          </cell>
          <cell r="B32" t="str">
            <v>95-C-10</v>
          </cell>
        </row>
        <row r="33">
          <cell r="A33" t="str">
            <v>현대해상 대구 사옥</v>
          </cell>
          <cell r="B33" t="str">
            <v>95-C-11</v>
          </cell>
        </row>
        <row r="35">
          <cell r="A35" t="str">
            <v>속초 교동 3차 아파트 신축공사</v>
          </cell>
          <cell r="B35" t="str">
            <v>96-A-01</v>
          </cell>
        </row>
        <row r="36">
          <cell r="A36" t="str">
            <v>광장동 9차 아파트 신축공사</v>
          </cell>
          <cell r="B36" t="str">
            <v>96-A-02</v>
          </cell>
        </row>
        <row r="37">
          <cell r="A37" t="str">
            <v>포철 신단지 주택공사(사원아파트)</v>
          </cell>
          <cell r="B37" t="str">
            <v>96-A-03</v>
          </cell>
        </row>
        <row r="38">
          <cell r="A38" t="str">
            <v>도곡동 빌라트 E동 신축공사</v>
          </cell>
          <cell r="B38" t="str">
            <v>96-A-04</v>
          </cell>
        </row>
        <row r="39">
          <cell r="A39" t="str">
            <v>죽전 현대, 우진, 신한빌라트 공사</v>
          </cell>
          <cell r="B39" t="str">
            <v>96-A-05</v>
          </cell>
        </row>
        <row r="40">
          <cell r="A40" t="str">
            <v>구기동 빌라 신축공사</v>
          </cell>
          <cell r="B40" t="str">
            <v>96-A-06</v>
          </cell>
        </row>
        <row r="41">
          <cell r="A41" t="str">
            <v>울산 삼산 2지구 아파트</v>
          </cell>
          <cell r="B41" t="str">
            <v>96-A-07</v>
          </cell>
        </row>
        <row r="42">
          <cell r="A42" t="str">
            <v>전주 송천 아파트 건설공사 1공구</v>
          </cell>
          <cell r="B42" t="str">
            <v>96-A-08</v>
          </cell>
        </row>
        <row r="43">
          <cell r="A43" t="str">
            <v>강릉 내곡동 아파트 신축공사</v>
          </cell>
          <cell r="B43" t="str">
            <v>96-A-09</v>
          </cell>
        </row>
        <row r="44">
          <cell r="A44" t="str">
            <v>전주 송천동 2차 아파트</v>
          </cell>
          <cell r="B44" t="str">
            <v>96-A-10</v>
          </cell>
        </row>
        <row r="45">
          <cell r="A45" t="str">
            <v>전주 중화산동 현대 아파트 현장</v>
          </cell>
          <cell r="B45" t="str">
            <v>96-A-11</v>
          </cell>
        </row>
        <row r="46">
          <cell r="A46" t="str">
            <v>아산 방축동 아파트 신축공사</v>
          </cell>
          <cell r="B46" t="str">
            <v>96-A-12</v>
          </cell>
        </row>
        <row r="47">
          <cell r="A47" t="str">
            <v>영주 휴천동 아파트</v>
          </cell>
          <cell r="B47" t="str">
            <v>96-A-13</v>
          </cell>
        </row>
        <row r="48">
          <cell r="A48" t="str">
            <v>공주 금홍동 아파트</v>
          </cell>
          <cell r="B48" t="str">
            <v>96-A-14</v>
          </cell>
        </row>
        <row r="49">
          <cell r="A49" t="str">
            <v>강릉 노암동 남산 아파트 신축공사</v>
          </cell>
          <cell r="B49" t="str">
            <v>96-A-15</v>
          </cell>
        </row>
        <row r="50">
          <cell r="A50" t="str">
            <v>성수동 한양 연립 재건축 아파트</v>
          </cell>
          <cell r="B50" t="str">
            <v>96-A-16</v>
          </cell>
        </row>
        <row r="51">
          <cell r="A51" t="str">
            <v>인천 가좌동 재건축 아파트 신축공사</v>
          </cell>
          <cell r="B51" t="str">
            <v>96-A-17</v>
          </cell>
        </row>
        <row r="52">
          <cell r="A52" t="str">
            <v>암사 율산 재건축 아파트 신축공사</v>
          </cell>
          <cell r="B52" t="str">
            <v>96-A-18</v>
          </cell>
        </row>
        <row r="53">
          <cell r="A53" t="str">
            <v>신해청 재건축아파트 신축공사</v>
          </cell>
          <cell r="B53" t="str">
            <v>96-A-19</v>
          </cell>
        </row>
        <row r="54">
          <cell r="A54" t="str">
            <v>갈현아파트 재건축 공사</v>
          </cell>
          <cell r="B54" t="str">
            <v>96-A-20</v>
          </cell>
        </row>
        <row r="55">
          <cell r="A55" t="str">
            <v>범우 연립 재건축 공사</v>
          </cell>
          <cell r="B55" t="str">
            <v>96-A-21</v>
          </cell>
        </row>
        <row r="56">
          <cell r="A56" t="str">
            <v>춘천 소양로 재건축</v>
          </cell>
          <cell r="B56" t="str">
            <v>96-A-22</v>
          </cell>
        </row>
        <row r="57">
          <cell r="A57" t="str">
            <v>북가좌동 재건축 아파트 현장</v>
          </cell>
          <cell r="B57" t="str">
            <v>96-A-23</v>
          </cell>
        </row>
        <row r="58">
          <cell r="A58" t="str">
            <v>자양 1지구 재건축 조합 아파트</v>
          </cell>
          <cell r="B58" t="str">
            <v>96-A-24</v>
          </cell>
        </row>
        <row r="59">
          <cell r="A59" t="str">
            <v>경남 빌라 재건축 현장</v>
          </cell>
          <cell r="B59" t="str">
            <v>96-A-25</v>
          </cell>
        </row>
        <row r="60">
          <cell r="A60" t="str">
            <v xml:space="preserve">풍납 신우 재건축 조합 아파트 </v>
          </cell>
          <cell r="B60" t="str">
            <v>96-A-26</v>
          </cell>
        </row>
        <row r="61">
          <cell r="A61" t="str">
            <v>청담동 목련 재건축 아파트 신축공사</v>
          </cell>
          <cell r="B61" t="str">
            <v>96-A-27</v>
          </cell>
        </row>
        <row r="62">
          <cell r="A62" t="str">
            <v>울산 그랜드 1차</v>
          </cell>
          <cell r="B62" t="str">
            <v>96-A-28</v>
          </cell>
        </row>
        <row r="63">
          <cell r="A63" t="str">
            <v>청운 제2구역 재개발 공사</v>
          </cell>
          <cell r="B63" t="str">
            <v>96-A-29</v>
          </cell>
        </row>
        <row r="65">
          <cell r="A65" t="str">
            <v>시네시티</v>
          </cell>
          <cell r="B65" t="str">
            <v>96-C-01</v>
          </cell>
        </row>
        <row r="66">
          <cell r="A66" t="str">
            <v>성북동 P씨댁 신축현장</v>
          </cell>
          <cell r="B66" t="str">
            <v>96-C-02</v>
          </cell>
        </row>
        <row r="67">
          <cell r="A67" t="str">
            <v>목동 나산 스위트</v>
          </cell>
          <cell r="B67" t="str">
            <v>96-C-03</v>
          </cell>
        </row>
        <row r="68">
          <cell r="A68" t="str">
            <v>현대자동차 고양 영업소</v>
          </cell>
          <cell r="B68" t="str">
            <v>96-C-04</v>
          </cell>
        </row>
        <row r="69">
          <cell r="A69" t="str">
            <v>목동 그랜드 21</v>
          </cell>
          <cell r="B69" t="str">
            <v>96-C-05</v>
          </cell>
        </row>
        <row r="70">
          <cell r="A70" t="str">
            <v>안양 현대 코아</v>
          </cell>
          <cell r="B70" t="str">
            <v>96-C-06</v>
          </cell>
        </row>
        <row r="71">
          <cell r="A71" t="str">
            <v>방이동 오피스텔</v>
          </cell>
          <cell r="B71" t="str">
            <v>96-C-07</v>
          </cell>
        </row>
        <row r="72">
          <cell r="A72" t="str">
            <v>장안동 월드타워</v>
          </cell>
          <cell r="B72" t="str">
            <v>96-C-08</v>
          </cell>
        </row>
        <row r="74">
          <cell r="A74" t="str">
            <v>넥서스 빌라트 B동 신축공사</v>
          </cell>
          <cell r="B74" t="str">
            <v>97-A-01</v>
          </cell>
        </row>
        <row r="75">
          <cell r="A75" t="str">
            <v>잠원동 빌라트 신축공사</v>
          </cell>
          <cell r="B75" t="str">
            <v>97-A-02</v>
          </cell>
        </row>
        <row r="76">
          <cell r="A76" t="str">
            <v>현대 동광 빌라트 신축공사</v>
          </cell>
          <cell r="B76" t="str">
            <v>97-A-03</v>
          </cell>
        </row>
        <row r="77">
          <cell r="A77" t="str">
            <v>서산 예천동 아파트 공사</v>
          </cell>
          <cell r="B77" t="str">
            <v>97-A-04</v>
          </cell>
        </row>
        <row r="78">
          <cell r="A78" t="str">
            <v>창동 연합 주택 조합 아파트 신축공사</v>
          </cell>
          <cell r="B78" t="str">
            <v>97-A-05</v>
          </cell>
        </row>
        <row r="79">
          <cell r="A79" t="str">
            <v>신봉 현대빌라트 신축공사</v>
          </cell>
          <cell r="B79" t="str">
            <v>97-A-06</v>
          </cell>
        </row>
        <row r="80">
          <cell r="A80" t="str">
            <v>죽전 명인 현대빌라트 신축공사</v>
          </cell>
          <cell r="B80" t="str">
            <v>97-A-07</v>
          </cell>
        </row>
        <row r="81">
          <cell r="A81" t="str">
            <v>도곡동 빌라트(F동) 신축공사</v>
          </cell>
          <cell r="B81" t="str">
            <v>97-A-08</v>
          </cell>
        </row>
        <row r="82">
          <cell r="A82" t="str">
            <v>용인 수지 파인 빌리지 신축공사</v>
          </cell>
          <cell r="B82" t="str">
            <v>97-A-09</v>
          </cell>
        </row>
        <row r="83">
          <cell r="A83" t="str">
            <v>수원 정자지구 1BL 현대 아파트 현장</v>
          </cell>
          <cell r="B83" t="str">
            <v>97-A-10</v>
          </cell>
        </row>
        <row r="84">
          <cell r="A84" t="str">
            <v>진해 녹산 아파트</v>
          </cell>
          <cell r="B84" t="str">
            <v>97-A-11</v>
          </cell>
        </row>
        <row r="85">
          <cell r="A85" t="str">
            <v>춘천 퇴계 3지구 현대아파트 공사</v>
          </cell>
          <cell r="B85" t="str">
            <v>97-A-12</v>
          </cell>
        </row>
        <row r="86">
          <cell r="A86" t="str">
            <v>순천 왕지 현대 아파트 신축 현장</v>
          </cell>
          <cell r="B86" t="str">
            <v>97-A-13</v>
          </cell>
        </row>
        <row r="87">
          <cell r="A87" t="str">
            <v>강릉 교동 하이빌 아파트 신축공사</v>
          </cell>
          <cell r="B87" t="str">
            <v>97-A-14</v>
          </cell>
        </row>
        <row r="88">
          <cell r="A88" t="str">
            <v>암사 시영 재건축</v>
          </cell>
          <cell r="B88" t="str">
            <v>97-A-15</v>
          </cell>
        </row>
        <row r="89">
          <cell r="A89" t="str">
            <v>방배 2-1지구 재건축</v>
          </cell>
          <cell r="B89" t="str">
            <v>97-A-16</v>
          </cell>
        </row>
        <row r="90">
          <cell r="A90" t="str">
            <v>풍납 1지구 재건축 아파트</v>
          </cell>
          <cell r="B90" t="str">
            <v>97-A-17</v>
          </cell>
        </row>
        <row r="91">
          <cell r="A91" t="str">
            <v>마포 중동 시영연립 재건축공사</v>
          </cell>
          <cell r="B91" t="str">
            <v>97-A-18</v>
          </cell>
        </row>
        <row r="92">
          <cell r="A92" t="str">
            <v>안양 관악아파트 재건축</v>
          </cell>
          <cell r="B92" t="str">
            <v>97-A-19</v>
          </cell>
        </row>
        <row r="93">
          <cell r="A93" t="str">
            <v>대방동 재건축 아파트 신축공사</v>
          </cell>
          <cell r="B93" t="str">
            <v>97-A-20</v>
          </cell>
        </row>
        <row r="94">
          <cell r="A94" t="str">
            <v>휘경동 광성아파트 재건축 공사</v>
          </cell>
          <cell r="B94" t="str">
            <v>97-A-21</v>
          </cell>
        </row>
        <row r="95">
          <cell r="A95" t="str">
            <v>신당 3구역 재개발</v>
          </cell>
          <cell r="B95" t="str">
            <v>97-A-22</v>
          </cell>
        </row>
        <row r="97">
          <cell r="A97" t="str">
            <v>성남 주상 복합</v>
          </cell>
          <cell r="B97" t="str">
            <v>97-C-01</v>
          </cell>
        </row>
        <row r="98">
          <cell r="A98" t="str">
            <v>목동 스포츠조선 사옥</v>
          </cell>
          <cell r="B98" t="str">
            <v>97-C-02</v>
          </cell>
        </row>
        <row r="100">
          <cell r="A100" t="str">
            <v>광장동 10차</v>
          </cell>
          <cell r="B100" t="str">
            <v>98-A-01</v>
          </cell>
        </row>
        <row r="101">
          <cell r="A101" t="str">
            <v>포항 이동 현대아파트</v>
          </cell>
          <cell r="B101" t="str">
            <v>98-A-02</v>
          </cell>
        </row>
        <row r="102">
          <cell r="A102" t="str">
            <v>일산 현대 1차 조합아파트 신축공사</v>
          </cell>
          <cell r="B102" t="str">
            <v>98-A-03</v>
          </cell>
        </row>
        <row r="103">
          <cell r="A103" t="str">
            <v>김포 청송마을 아파트</v>
          </cell>
          <cell r="B103" t="str">
            <v>98-A-05</v>
          </cell>
        </row>
        <row r="104">
          <cell r="A104" t="str">
            <v>용인 국방 충성 조합 아파트 신축공사</v>
          </cell>
          <cell r="B104" t="str">
            <v>98-A-05</v>
          </cell>
        </row>
        <row r="105">
          <cell r="A105" t="str">
            <v>부산 거제 1차 아파트</v>
          </cell>
          <cell r="B105" t="str">
            <v>98-A-06</v>
          </cell>
        </row>
        <row r="106">
          <cell r="A106" t="str">
            <v>수지 권선 3지구 현대 아파트 신축공사</v>
          </cell>
          <cell r="B106" t="str">
            <v>98-A-07</v>
          </cell>
        </row>
        <row r="107">
          <cell r="A107" t="str">
            <v>개봉 훼미리 2단지</v>
          </cell>
          <cell r="B107" t="str">
            <v>98-A-08</v>
          </cell>
        </row>
        <row r="108">
          <cell r="A108" t="str">
            <v>성산 아파트 재건축 공사</v>
          </cell>
          <cell r="B108" t="str">
            <v>98-A-09</v>
          </cell>
        </row>
        <row r="109">
          <cell r="A109" t="str">
            <v>개봉 훼미리 1단지 재건축</v>
          </cell>
          <cell r="B109" t="str">
            <v>98-A-10</v>
          </cell>
        </row>
        <row r="110">
          <cell r="A110" t="str">
            <v>자양 5지구 재건축 아파트</v>
          </cell>
          <cell r="B110" t="str">
            <v>98-A-11</v>
          </cell>
        </row>
        <row r="112">
          <cell r="A112" t="str">
            <v>죽전 현대 2차 아파트 신축공사</v>
          </cell>
          <cell r="B112" t="str">
            <v>99-A-01</v>
          </cell>
        </row>
        <row r="113">
          <cell r="A113" t="str">
            <v>안양 수리산 조합아파트</v>
          </cell>
          <cell r="B113" t="str">
            <v>99-A-02</v>
          </cell>
        </row>
        <row r="114">
          <cell r="A114" t="str">
            <v>평촌 귀인 현대조합아파트</v>
          </cell>
          <cell r="B114" t="str">
            <v>99-A-03</v>
          </cell>
        </row>
        <row r="115">
          <cell r="A115" t="str">
            <v>남양주 덕소 강변 현대 아파트 신축공사</v>
          </cell>
          <cell r="B115" t="str">
            <v>99-A-04</v>
          </cell>
        </row>
        <row r="116">
          <cell r="A116" t="str">
            <v>역삼동 까르띠에 아파트 신축공사</v>
          </cell>
          <cell r="B116" t="str">
            <v>99-A-05</v>
          </cell>
        </row>
        <row r="117">
          <cell r="A117" t="str">
            <v>번동 오동 공원 현대 아파트 신축공사</v>
          </cell>
          <cell r="B117" t="str">
            <v>99-A-06</v>
          </cell>
        </row>
        <row r="118">
          <cell r="A118" t="str">
            <v>부산 거제 2차 아파트</v>
          </cell>
          <cell r="B118" t="str">
            <v>99-A-07</v>
          </cell>
        </row>
        <row r="119">
          <cell r="A119" t="str">
            <v>기흥 구갈 2지구 아파트</v>
          </cell>
          <cell r="B119" t="str">
            <v>99-A-08</v>
          </cell>
        </row>
        <row r="120">
          <cell r="A120" t="str">
            <v>방배 2-2지구 재건축 아파트 공사</v>
          </cell>
          <cell r="B120" t="str">
            <v>99-A-09</v>
          </cell>
        </row>
        <row r="121">
          <cell r="A121" t="str">
            <v>자양 2지구 재건축 아파트 신축공사</v>
          </cell>
          <cell r="B121" t="str">
            <v>99-A-10</v>
          </cell>
        </row>
        <row r="122">
          <cell r="A122" t="str">
            <v>울산 전하동 재건축 아파트 신축공사</v>
          </cell>
          <cell r="B122" t="str">
            <v>99-A-11</v>
          </cell>
        </row>
        <row r="123">
          <cell r="A123" t="str">
            <v>낙성대 3차 아파트 신축공사</v>
          </cell>
          <cell r="B123" t="str">
            <v>99-A-12</v>
          </cell>
        </row>
        <row r="125">
          <cell r="A125" t="str">
            <v>일산 현대2차아파트</v>
          </cell>
          <cell r="B125" t="str">
            <v>00-A-01</v>
          </cell>
        </row>
        <row r="126">
          <cell r="A126" t="str">
            <v xml:space="preserve">수지 현대 1차 조합 아파트 </v>
          </cell>
          <cell r="B126" t="str">
            <v>00-A-02</v>
          </cell>
        </row>
        <row r="127">
          <cell r="A127" t="str">
            <v>용인 보정리 현대 홈타운</v>
          </cell>
          <cell r="B127" t="str">
            <v>00-A-03</v>
          </cell>
        </row>
        <row r="128">
          <cell r="A128" t="str">
            <v>능곡 1차 조합아파트</v>
          </cell>
          <cell r="B128" t="str">
            <v>00-A-04</v>
          </cell>
        </row>
        <row r="129">
          <cell r="A129" t="str">
            <v>수지 현대2차 조합아파트 신축공사</v>
          </cell>
          <cell r="B129" t="str">
            <v>00-A-05</v>
          </cell>
        </row>
        <row r="130">
          <cell r="A130" t="str">
            <v>일산 현대3차 아파트 신축공사</v>
          </cell>
          <cell r="B130" t="str">
            <v>00-A-06</v>
          </cell>
        </row>
        <row r="131">
          <cell r="A131" t="str">
            <v>구리 인창 조합</v>
          </cell>
          <cell r="B131" t="str">
            <v>00-A-07</v>
          </cell>
        </row>
        <row r="132">
          <cell r="A132" t="str">
            <v>평택 안중 조합 아파트</v>
          </cell>
          <cell r="B132" t="str">
            <v>00-A-08</v>
          </cell>
        </row>
        <row r="133">
          <cell r="A133" t="str">
            <v>능곡 2차 조합 아파트</v>
          </cell>
          <cell r="B133" t="str">
            <v>00-A-09</v>
          </cell>
        </row>
        <row r="134">
          <cell r="A134" t="str">
            <v>한남동 하이페리온 신축공사</v>
          </cell>
          <cell r="B134" t="str">
            <v>00-A-10</v>
          </cell>
        </row>
        <row r="135">
          <cell r="A135" t="str">
            <v>죽전 4차 1단지</v>
          </cell>
          <cell r="B135" t="str">
            <v>00-A-11</v>
          </cell>
        </row>
        <row r="136">
          <cell r="A136" t="str">
            <v>인천 양지 아파트 재건축 공사</v>
          </cell>
          <cell r="B136" t="str">
            <v>00-A-12</v>
          </cell>
        </row>
        <row r="137">
          <cell r="A137" t="str">
            <v>인천 간석동 송림 재건축 공사</v>
          </cell>
          <cell r="B137" t="str">
            <v>00-A-13</v>
          </cell>
        </row>
        <row r="138">
          <cell r="A138" t="str">
            <v>자양 7지구 재건축 아파트</v>
          </cell>
          <cell r="B138" t="str">
            <v>00-A-14</v>
          </cell>
        </row>
        <row r="139">
          <cell r="A139" t="str">
            <v>안양 호계 현대아파트 재건축공사</v>
          </cell>
          <cell r="B139" t="str">
            <v>00-A-15</v>
          </cell>
        </row>
        <row r="140">
          <cell r="A140" t="str">
            <v>장안 시영 재건축 (미승인)</v>
          </cell>
          <cell r="B140" t="str">
            <v>00-A-16</v>
          </cell>
        </row>
        <row r="141">
          <cell r="A141" t="str">
            <v>안양 호계 경향</v>
          </cell>
          <cell r="B141" t="str">
            <v>00-A-17</v>
          </cell>
        </row>
        <row r="142">
          <cell r="A142" t="str">
            <v>문래동 홈타운</v>
          </cell>
          <cell r="B142" t="str">
            <v>00-A-18</v>
          </cell>
        </row>
        <row r="144">
          <cell r="A144" t="str">
            <v>현대 수서 벤처빌</v>
          </cell>
          <cell r="B144" t="str">
            <v>00-C-01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기계경비(시간당)"/>
      <sheetName val="램머"/>
      <sheetName val="동원인원"/>
      <sheetName val="일위목록"/>
      <sheetName val="요율"/>
      <sheetName val="9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 사업추정(WEKI)"/>
      <sheetName val="상반기손익차2총괄"/>
      <sheetName val="수입"/>
      <sheetName val="손익차9월2"/>
      <sheetName val="시행예산"/>
      <sheetName val="97 사업추정_WEKI_"/>
      <sheetName val="9-1차이내역"/>
      <sheetName val="RCF CLAIMED"/>
      <sheetName val="사업부배부A"/>
      <sheetName val="Sheet5"/>
      <sheetName val="영업소실적"/>
      <sheetName val="소화실적"/>
      <sheetName val="unit 4"/>
      <sheetName val="J直材4"/>
      <sheetName val="N賃率-職"/>
      <sheetName val="청산공사"/>
      <sheetName val="Sheet2"/>
      <sheetName val="#REF"/>
      <sheetName val="PumpSpec"/>
      <sheetName val="EACT10"/>
      <sheetName val="일위대가"/>
      <sheetName val="직노"/>
      <sheetName val="Sheet4"/>
      <sheetName val="현금"/>
      <sheetName val="교각1"/>
      <sheetName val="구조물공"/>
      <sheetName val="배수공"/>
      <sheetName val="부대공"/>
      <sheetName val="토공"/>
      <sheetName val="포장공"/>
      <sheetName val="내역"/>
      <sheetName val="재집"/>
      <sheetName val="pier(각형)"/>
      <sheetName val="6호기"/>
      <sheetName val="연결임시"/>
      <sheetName val="유림골조"/>
      <sheetName val="비교1"/>
      <sheetName val="M-EQPT-Z"/>
      <sheetName val="Baby일위대가"/>
      <sheetName val="Sheet2 (2)"/>
      <sheetName val="일반공사"/>
      <sheetName val="저"/>
      <sheetName val="간접비 총괄표"/>
      <sheetName val="을지"/>
      <sheetName val="97 »ç¾÷ÃßÁ¤(WEKI)"/>
      <sheetName val="토공검토G"/>
      <sheetName val="C급보 "/>
      <sheetName val="97SAUPCU"/>
      <sheetName val="회사99"/>
      <sheetName val="기초단가"/>
      <sheetName val="내역서"/>
      <sheetName val="가로등내역서"/>
      <sheetName val="공통"/>
      <sheetName val="주관사업"/>
      <sheetName val="97_사업추정(WEKI)"/>
      <sheetName val="97_사업추정_WEKI_"/>
      <sheetName val="가설건물"/>
      <sheetName val="투찰가"/>
      <sheetName val="터널조도"/>
      <sheetName val="수량집계"/>
      <sheetName val="총괄집계표"/>
      <sheetName val="97 ????(WEKI)"/>
      <sheetName val="Expat Conditions"/>
      <sheetName val="eq_data"/>
      <sheetName val="fitting"/>
      <sheetName val="VENDOR LIST"/>
      <sheetName val="공통비"/>
      <sheetName val="Total"/>
      <sheetName val="단면가정"/>
      <sheetName val="Option"/>
      <sheetName val="공사비 내역 (가)"/>
      <sheetName val="무전표"/>
      <sheetName val="공정표 "/>
      <sheetName val="구의33고"/>
      <sheetName val="S0"/>
      <sheetName val="15100"/>
      <sheetName val="일위대가(가설)"/>
      <sheetName val="Macro3"/>
      <sheetName val="1단계"/>
      <sheetName val="철거산출근거"/>
      <sheetName val="세금자료"/>
      <sheetName val="배수내역"/>
      <sheetName val="계수시트"/>
      <sheetName val="공통비총괄표"/>
      <sheetName val="P.M 별"/>
      <sheetName val="부속동"/>
      <sheetName val="매각(6)"/>
      <sheetName val="자재목록"/>
      <sheetName val="3)교육종류"/>
      <sheetName val="TUAS"/>
      <sheetName val="1월"/>
      <sheetName val="집계표"/>
      <sheetName val="개시대사 (2)"/>
      <sheetName val="정산표實"/>
      <sheetName val="Eq. Mobilization"/>
      <sheetName val="sum"/>
      <sheetName val="L형 옹벽"/>
      <sheetName val="기계공사"/>
      <sheetName val="ITB COST"/>
      <sheetName val="TTL"/>
      <sheetName val="95삼성급(본사)"/>
      <sheetName val="환율"/>
      <sheetName val="Summary Sheets"/>
      <sheetName val="AP1"/>
      <sheetName val="Sheet1"/>
      <sheetName val="PRO_A"/>
      <sheetName val="ELEC_MCI"/>
      <sheetName val="MAIN"/>
      <sheetName val="INST_MCI"/>
      <sheetName val="MECH_MCI"/>
      <sheetName val="PRO"/>
      <sheetName val="Regenerator  Concrete Structure"/>
      <sheetName val="sort"/>
      <sheetName val="평형공사비"/>
      <sheetName val="터파기및재료"/>
      <sheetName val="간접비총괄"/>
      <sheetName val="h-013211-2"/>
      <sheetName val="Unit 49_분개표"/>
      <sheetName val="Unit 76_분개표"/>
      <sheetName val="UnitList"/>
      <sheetName val="ANALYSER"/>
      <sheetName val="RFP007"/>
      <sheetName val="INPUT DATA"/>
      <sheetName val="CIVIL WORK"/>
      <sheetName val="96.12"/>
      <sheetName val="직원동원계획"/>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사급자재"/>
      <sheetName val="토공(우물통,기타) "/>
      <sheetName val="APT"/>
      <sheetName val="공사비_NDE"/>
      <sheetName val="공사금액 내역 (1)"/>
      <sheetName val="단가조사"/>
      <sheetName val="노임단가"/>
      <sheetName val="ABUT수량-A1"/>
      <sheetName val="토목공사"/>
      <sheetName val="마산월령동골조물량변경"/>
      <sheetName val="기계경비(시간당)"/>
      <sheetName val="램머"/>
      <sheetName val="공통가설"/>
      <sheetName val="건축원가"/>
      <sheetName val="물건조서"/>
      <sheetName val="안산기계장치"/>
      <sheetName val="리스(CIF)산출"/>
      <sheetName val="콤보박스와 리스트박스의 연결"/>
      <sheetName val="용산1(해보)"/>
      <sheetName val="개별요인비교번호"/>
      <sheetName val="일반자료"/>
      <sheetName val="기본자료"/>
      <sheetName val="경상"/>
      <sheetName val="가설"/>
      <sheetName val="97 ____(WEKI)"/>
      <sheetName val="1-11조직표"/>
      <sheetName val="인건비 "/>
      <sheetName val="변수"/>
      <sheetName val="이름표"/>
      <sheetName val="비교표준지"/>
      <sheetName val="DB"/>
      <sheetName val="24분기"/>
      <sheetName val="문학간접"/>
      <sheetName val="간접"/>
      <sheetName val="2000년 공정표"/>
      <sheetName val="설계내역2"/>
      <sheetName val="정부노임단가"/>
      <sheetName val="PBS"/>
      <sheetName val="SILICATE"/>
      <sheetName val="main-sht"/>
      <sheetName val="단가비교(TOTAL)"/>
      <sheetName val="요약배부"/>
      <sheetName val="Graph (LGEN)"/>
      <sheetName val="out_prog"/>
      <sheetName val="선적schedule (2)"/>
      <sheetName val="VA_code"/>
      <sheetName val="인원계획"/>
      <sheetName val="Steam-Sys"/>
      <sheetName val="Rekap A"/>
      <sheetName val="대비내역"/>
      <sheetName val="보온자재단가표"/>
      <sheetName val="Instruction"/>
      <sheetName val="CAL."/>
      <sheetName val="VL"/>
      <sheetName val="lookup"/>
      <sheetName val="DATE"/>
      <sheetName val="Macro"/>
      <sheetName val="Taux"/>
      <sheetName val="6,000"/>
      <sheetName val="DOC"/>
      <sheetName val="BM DATA SHEET"/>
      <sheetName val="CAMP OPERATING COST"/>
      <sheetName val="PERSONNEL SETUP"/>
      <sheetName val="LIST OF OFFICE EQUIPMENT"/>
      <sheetName val="STAFF&amp;INDIRECT SALARY - SUMMARY"/>
      <sheetName val="KOREAN STAFF SALARY_BREAKDOWN"/>
      <sheetName val="BREAKDOWN"/>
      <sheetName val="WELFARE COST - SITE"/>
      <sheetName val="General Data"/>
      <sheetName val="FORCE"/>
      <sheetName val="단가비교표"/>
      <sheetName val="간접비내역-1"/>
      <sheetName val="차량운영비"/>
      <sheetName val="E_Rate PM"/>
      <sheetName val="세부내역"/>
      <sheetName val="guard(mac)"/>
      <sheetName val="B"/>
      <sheetName val="COA-17"/>
      <sheetName val="C-18"/>
      <sheetName val="MEXICO-C"/>
      <sheetName val="견적기준"/>
      <sheetName val="기둥(원형)"/>
      <sheetName val="경영혁신본부"/>
      <sheetName val="잡비"/>
      <sheetName val="총체보활공정표"/>
      <sheetName val="기간등록"/>
      <sheetName val="개시전표"/>
      <sheetName val="공사집계"/>
      <sheetName val="Library"/>
      <sheetName val="D2old"/>
      <sheetName val="조명시설"/>
      <sheetName val="관급"/>
      <sheetName val="화재 탐지 설비"/>
      <sheetName val="공통부대비"/>
      <sheetName val="내역서(당초변경)"/>
      <sheetName val="s"/>
      <sheetName val="기계시공"/>
      <sheetName val="유림총괄"/>
      <sheetName val="플랜트 설치"/>
      <sheetName val="정산표"/>
      <sheetName val="년말집계"/>
      <sheetName val="뜃맟뭁돽띿맟?-BLDG"/>
      <sheetName val="costing_FE"/>
      <sheetName val="M+1"/>
      <sheetName val="변수데이타"/>
      <sheetName val="PLAN_FEB97"/>
      <sheetName val="직원동원SCH"/>
      <sheetName val="차수"/>
      <sheetName val="Info"/>
      <sheetName val="전기"/>
      <sheetName val="RCF_CLAIMED"/>
      <sheetName val="PRO_DCI"/>
      <sheetName val="INST_DCI"/>
      <sheetName val="HVAC_DCI"/>
      <sheetName val="PIPE_DCI"/>
      <sheetName val="설계내"/>
      <sheetName val="TABLE 2-3"/>
      <sheetName val="CB"/>
      <sheetName val="EQUIP"/>
      <sheetName val="인원현황"/>
      <sheetName val="Raw Data"/>
      <sheetName val="97SAUPCU.XLS"/>
      <sheetName val="Long Son"/>
      <sheetName val="inter"/>
      <sheetName val="Tipo Terzi"/>
      <sheetName val="실행내역"/>
      <sheetName val="R2_0908"/>
      <sheetName val="ELEC_DCI"/>
      <sheetName val="가도공"/>
      <sheetName val="ELECTRICAL"/>
      <sheetName val="DATA"/>
      <sheetName val="CAT_5"/>
      <sheetName val="DATA1"/>
      <sheetName val="노임"/>
      <sheetName val="Cal"/>
      <sheetName val="Data_ST"/>
      <sheetName val="총괄표양식"/>
      <sheetName val="사유서"/>
      <sheetName val="15 문제점"/>
      <sheetName val="2.대외공문"/>
      <sheetName val="1차 내역서"/>
      <sheetName val="확인"/>
      <sheetName val="9902"/>
      <sheetName val="자재단가"/>
      <sheetName val="PI"/>
      <sheetName val="1.피팅물량산출"/>
      <sheetName val="공사물량총량집계"/>
      <sheetName val="수량산출서"/>
      <sheetName val="표지 (2)"/>
      <sheetName val="남양시작동자105노65기1.3화1.2"/>
      <sheetName val="진주방향"/>
      <sheetName val="마산방향"/>
      <sheetName val="TRE TABLE"/>
      <sheetName val="마산방향철근집계"/>
      <sheetName val="공문"/>
      <sheetName val="예산M12A"/>
      <sheetName val="수목데이타 "/>
      <sheetName val="남대문빌딩"/>
      <sheetName val="wall"/>
      <sheetName val="Dbase"/>
      <sheetName val="PriceBreakdown"/>
      <sheetName val="2"/>
      <sheetName val="요약"/>
      <sheetName val="간접비"/>
      <sheetName val="뜃맟뭁돽띿맟_-BLDG"/>
      <sheetName val="CTEMCOST"/>
      <sheetName val="대신2차총괄"/>
      <sheetName val="인부임"/>
      <sheetName val="성단물량"/>
      <sheetName val="해외건설"/>
      <sheetName val="10월판관"/>
      <sheetName val="구간공종"/>
      <sheetName val="분류표"/>
      <sheetName val="증감내역서"/>
      <sheetName val="구조물견적서"/>
      <sheetName val="조달청적격심사"/>
      <sheetName val="차액보증"/>
      <sheetName val="수량A"/>
      <sheetName val="단위수량"/>
      <sheetName val="205동"/>
      <sheetName val=""/>
      <sheetName val="Process Piping"/>
      <sheetName val="合成単価作成表-BLDG"/>
      <sheetName val="지사"/>
      <sheetName val="효율계획(당월)"/>
      <sheetName val="전체실적"/>
      <sheetName val="총괄표"/>
      <sheetName val="기준요인별"/>
      <sheetName val="삭제금지단가"/>
      <sheetName val="PROJECT"/>
      <sheetName val="Y-WORK"/>
      <sheetName val="DWG"/>
      <sheetName val="Invoice Backup"/>
      <sheetName val="LABTOTAL"/>
      <sheetName val="DY092"/>
      <sheetName val="내역서01"/>
      <sheetName val="적현로"/>
      <sheetName val="품셈TABLE"/>
      <sheetName val=" ｹ-ﾌﾞﾙ"/>
      <sheetName val="정산서 "/>
      <sheetName val="anchor"/>
      <sheetName val="복공및주형(수직)"/>
      <sheetName val="수주추정"/>
      <sheetName val="FWBS7000,8000"/>
      <sheetName val="설계명세"/>
      <sheetName val="건축공사실행"/>
      <sheetName val="실행간접비용"/>
      <sheetName val="교육종류"/>
      <sheetName val="3절_CheckList_구분"/>
      <sheetName val="순공사비"/>
      <sheetName val="실행철강하도"/>
      <sheetName val="95신규호표"/>
      <sheetName val="단위단가"/>
      <sheetName val="지장물평가기준"/>
      <sheetName val="고양시"/>
      <sheetName val="총괄"/>
      <sheetName val="교대일반수량총괄집계표"/>
      <sheetName val="약품설비"/>
      <sheetName val="경상직원"/>
      <sheetName val="설계"/>
      <sheetName val="연습"/>
      <sheetName val="내역_FILE"/>
      <sheetName val="투찰금액"/>
      <sheetName val="토사(PE)"/>
      <sheetName val="DANGA"/>
      <sheetName val="급여관련자료"/>
      <sheetName val="하조서"/>
      <sheetName val="COVER-P"/>
      <sheetName val="Summary"/>
      <sheetName val="HVAC"/>
      <sheetName val="base"/>
      <sheetName val="자재"/>
      <sheetName val="카렌스센터계량기설치공사"/>
      <sheetName val="원본"/>
      <sheetName val="choose"/>
      <sheetName val="산출근거#2-3"/>
      <sheetName val="갑지"/>
      <sheetName val="예총"/>
      <sheetName val="신공"/>
      <sheetName val="잡비계산"/>
      <sheetName val="노무비단가"/>
      <sheetName val="6PILE  (돌출)"/>
      <sheetName val="부대집계"/>
      <sheetName val="공사비집계"/>
      <sheetName val="평균환율-USD"/>
      <sheetName val="목차"/>
      <sheetName val="계림(함평)"/>
      <sheetName val="계림(장성)"/>
      <sheetName val="수주현황2월"/>
      <sheetName val="시험연구비상각"/>
      <sheetName val="9GNG운반"/>
      <sheetName val="공통(20-91)"/>
      <sheetName val="현장"/>
      <sheetName val="남양구조시험동"/>
      <sheetName val="표지"/>
      <sheetName val="3.Standard Drawing"/>
      <sheetName val="노무비"/>
      <sheetName val="COMPRESSOR"/>
      <sheetName val="배수공 주요자재 집계표"/>
      <sheetName val="WIND-EQ"/>
      <sheetName val="HORI. VESSEL"/>
      <sheetName val="D-3503"/>
      <sheetName val="plan&amp;section of foundation"/>
      <sheetName val="working load at the btm ft."/>
      <sheetName val="stability check"/>
      <sheetName val="design criteria"/>
      <sheetName val="2.설계제원"/>
      <sheetName val="calcul"/>
      <sheetName val="input"/>
      <sheetName val="5"/>
      <sheetName val="BCPAB"/>
      <sheetName val="공정회의자료(월요일 10시까지)"/>
      <sheetName val="cover"/>
      <sheetName val="Personnel Assignment Schedule"/>
      <sheetName val="적용 환율"/>
      <sheetName val="Spread_sht"/>
      <sheetName val="SHEET 19"/>
      <sheetName val="PAGE 2"/>
      <sheetName val="기계설비"/>
      <sheetName val="공종단가"/>
      <sheetName val="기자재집계"/>
      <sheetName val="ilch"/>
      <sheetName val="C.배수관공"/>
      <sheetName val="내역서(기둥식)"/>
      <sheetName val="맨홀수량산출(A-LINE)"/>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수량"/>
      <sheetName val="주요자재"/>
      <sheetName val="철근"/>
      <sheetName val="재료분리"/>
      <sheetName val="총괄"/>
      <sheetName val="상부집계"/>
      <sheetName val="상부수량"/>
      <sheetName val="교대집계"/>
      <sheetName val="교대토공"/>
      <sheetName val="교대수량"/>
      <sheetName val="교각집계"/>
      <sheetName val="교각토공"/>
      <sheetName val="교각수량"/>
      <sheetName val="깨기집계"/>
      <sheetName val="깨기수량"/>
      <sheetName val="호안블럭집계표"/>
      <sheetName val="호안블럭"/>
      <sheetName val="호안블럭깨기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월총괄표"/>
      <sheetName val="7월누계분석(청산예상대비)"/>
      <sheetName val="7월총괄표 (예정원가계획기준)"/>
      <sheetName val="7월선투입재고"/>
      <sheetName val="상반기손익차2총괄"/>
      <sheetName val="공문"/>
      <sheetName val="VENDOR LIST"/>
      <sheetName val="공통비"/>
      <sheetName val="2.대외공문"/>
      <sheetName val="수목데이타 "/>
      <sheetName val="진주방향"/>
      <sheetName val="마산방향"/>
      <sheetName val="손익차9월2"/>
      <sheetName val="마산방향철근집계"/>
      <sheetName val="유림골조"/>
      <sheetName val="7월총괄_년초사업계획대비0809"/>
      <sheetName val="판"/>
      <sheetName val="내역서"/>
      <sheetName val="노임이"/>
      <sheetName val="소화실적"/>
      <sheetName val="9811"/>
      <sheetName val="매각(6)"/>
      <sheetName val="내역"/>
      <sheetName val="Sheet4"/>
      <sheetName val="2000년1차"/>
      <sheetName val="토목주소"/>
      <sheetName val="프랜트면허"/>
      <sheetName val="#REF"/>
      <sheetName val="단가비교"/>
      <sheetName val="배수내역"/>
      <sheetName val="소일위대가코드표"/>
      <sheetName val="DATA"/>
      <sheetName val="98수문일위"/>
      <sheetName val="원가계산서(공사)"/>
      <sheetName val="날개벽수량표"/>
      <sheetName val="건축2"/>
      <sheetName val="총괄내역서"/>
      <sheetName val="수량산출"/>
      <sheetName val="Total"/>
      <sheetName val="대비"/>
      <sheetName val="SORCE1"/>
      <sheetName val="DATE"/>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REF"/>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공사비"/>
      <sheetName val="단가산출"/>
      <sheetName val="가드레일산근"/>
      <sheetName val="수량집계표"/>
      <sheetName val="수량"/>
      <sheetName val="단가비교"/>
      <sheetName val="적용2002"/>
      <sheetName val="중기"/>
      <sheetName val="총괄"/>
      <sheetName val="토목"/>
      <sheetName val="본체"/>
      <sheetName val="단"/>
      <sheetName val="실행예산서"/>
      <sheetName val="실행내역"/>
      <sheetName val="실행총괄 "/>
      <sheetName val="간접비"/>
      <sheetName val="[IL-3.XLSY갑지"/>
      <sheetName val="2000년1차"/>
      <sheetName val="2000전체분"/>
      <sheetName val="DATE"/>
      <sheetName val="설비"/>
      <sheetName val="내역"/>
      <sheetName val=""/>
      <sheetName val="설비내역서"/>
      <sheetName val="건축내역서"/>
      <sheetName val="전기내역서"/>
      <sheetName val="재료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재료"/>
      <sheetName val="노임단가"/>
      <sheetName val="단가"/>
      <sheetName val="JUCKEYK"/>
      <sheetName val="MOTOR"/>
      <sheetName val="차수공개요"/>
      <sheetName val="조명율표"/>
      <sheetName val="일위대가표"/>
      <sheetName val="건축공사"/>
      <sheetName val="CON'C"/>
      <sheetName val="기계경비(시간당)"/>
      <sheetName val="램머"/>
      <sheetName val="데리네이타현황"/>
      <sheetName val="빌딩 안내"/>
      <sheetName val="도급내역서(재노경)"/>
      <sheetName val="공종단가"/>
      <sheetName val="설직재-1"/>
      <sheetName val="노무비"/>
      <sheetName val="노임"/>
      <sheetName val="세부내역"/>
      <sheetName val="b_balju_cho"/>
      <sheetName val="공사비총괄표"/>
      <sheetName val="철근량"/>
      <sheetName val="총괄표"/>
      <sheetName val="암거단위"/>
      <sheetName val="토목공사"/>
      <sheetName val="Macro1"/>
      <sheetName val="4.일위대가목차"/>
      <sheetName val="96노임기준"/>
      <sheetName val="일위목록"/>
      <sheetName val="요율"/>
      <sheetName val="내역_ver1.0"/>
      <sheetName val="총공사내역서"/>
      <sheetName val="부대내역"/>
      <sheetName val="2000,9월 일위"/>
      <sheetName val="단가일람표"/>
      <sheetName val="IL-3"/>
      <sheetName val="일위_파일"/>
      <sheetName val="보증수수료산출"/>
      <sheetName val="일위대가(4층원격)"/>
      <sheetName val="제출내역 (2)"/>
      <sheetName val="DAN"/>
      <sheetName val="백호우계수"/>
      <sheetName val="건축내역"/>
      <sheetName val="냉천부속동"/>
      <sheetName val="대포2교접속"/>
      <sheetName val="천방교접속"/>
      <sheetName val="의왕내역"/>
      <sheetName val="예가표"/>
      <sheetName val="기흥하도용"/>
      <sheetName val="Baby일위대가"/>
      <sheetName val="준검 내역서"/>
      <sheetName val="ABUT수량-A1"/>
      <sheetName val="BQ(실행)"/>
      <sheetName val="DATA 입력란"/>
      <sheetName val="지급자재"/>
      <sheetName val="BM"/>
      <sheetName val="연결임시"/>
      <sheetName val="DATA"/>
      <sheetName val="데이타"/>
      <sheetName val="일위대가(건축)"/>
      <sheetName val="원가"/>
      <sheetName val="대비"/>
      <sheetName val="입찰안"/>
      <sheetName val="접지수량"/>
      <sheetName val="N賃率-職"/>
      <sheetName val="기자재비"/>
      <sheetName val="단가(1)"/>
      <sheetName val="G.R300경비"/>
      <sheetName val="일반전기(2단지-을지)"/>
      <sheetName val="토사(PE)"/>
      <sheetName val="조도계산서 (도서)"/>
      <sheetName val="적용단위길이"/>
      <sheetName val="단가대비표 (3)"/>
      <sheetName val="하부철근수량"/>
      <sheetName val="49단가"/>
      <sheetName val="조경일람"/>
      <sheetName val="차액보증"/>
      <sheetName val="단가조사"/>
      <sheetName val="내역서적용수량"/>
      <sheetName val="6. 안전관리비"/>
      <sheetName val="인건비"/>
      <sheetName val="자  재"/>
      <sheetName val="건축외주"/>
      <sheetName val="단가산출서"/>
      <sheetName val="단가표"/>
      <sheetName val="조도계산"/>
      <sheetName val="항목등록"/>
      <sheetName val="단가대비"/>
      <sheetName val="일위"/>
      <sheetName val="상시"/>
      <sheetName val="토공"/>
      <sheetName val="48단가"/>
      <sheetName val="기계공사비집계(원안)"/>
      <sheetName val="주beam"/>
      <sheetName val="9811"/>
      <sheetName val="출력용"/>
      <sheetName val="공종구간"/>
      <sheetName val="청주(철골발주의뢰서)"/>
      <sheetName val="#3_일위대가목록"/>
      <sheetName val="변압기 및 발전기 용량"/>
      <sheetName val="단가일람"/>
      <sheetName val="부하LOAD"/>
      <sheetName val="1.수인터널"/>
      <sheetName val="국내조달(통합-1)"/>
      <sheetName val="배관공사기초자료"/>
      <sheetName val="48일위"/>
      <sheetName val="22수량"/>
      <sheetName val="49일위"/>
      <sheetName val="22일위"/>
      <sheetName val="49수량"/>
      <sheetName val="자재단가"/>
      <sheetName val="품목현황"/>
      <sheetName val="출고대장"/>
      <sheetName val="Total"/>
      <sheetName val="동원인원"/>
      <sheetName val="영창26"/>
      <sheetName val="역T형교대(PILE기초)"/>
      <sheetName val="교수설계"/>
      <sheetName val="원가계산서(남측)"/>
      <sheetName val="기계물량"/>
      <sheetName val="말뚝지지력산정"/>
      <sheetName val="증감대비"/>
      <sheetName val="CABLE"/>
      <sheetName val="CABLE (2)"/>
      <sheetName val="백암비스타내역"/>
      <sheetName val="AL공사(원)"/>
      <sheetName val="COST"/>
      <sheetName val="Requirement(Work Crew)"/>
      <sheetName val="수량산출"/>
      <sheetName val="실행"/>
      <sheetName val="입상내역"/>
      <sheetName val="3.공사비(07년노임단가)"/>
      <sheetName val="3.공사비(단가조사표)"/>
      <sheetName val="3.공사비(물량산출표)"/>
      <sheetName val="3.공사비(일위대가표목록)"/>
      <sheetName val="3.공사비(일위대가표)"/>
      <sheetName val="제-노임"/>
      <sheetName val="신고분기설정참고"/>
      <sheetName val="거래처자료등록"/>
      <sheetName val="산출근거(복구)"/>
      <sheetName val="간선계산"/>
      <sheetName val="Ekog10"/>
      <sheetName val="설계예산서"/>
      <sheetName val="예산명세서"/>
      <sheetName val="설계명세서"/>
      <sheetName val="자료입력"/>
      <sheetName val="갑지1"/>
      <sheetName val="품셈"/>
      <sheetName val="노임단가산출근거"/>
      <sheetName val="BID"/>
      <sheetName val="단가조사서"/>
      <sheetName val="AV시스템"/>
      <sheetName val="터파기및재료"/>
      <sheetName val="중강당 내역"/>
      <sheetName val="Sheet1 (2)"/>
      <sheetName val="코드표"/>
      <sheetName val="Bid Summary"/>
      <sheetName val="이동시 예상비용"/>
      <sheetName val="Seg 1DE비용"/>
      <sheetName val="Transit 비용_감가상각미포함"/>
      <sheetName val="맨홀조서"/>
      <sheetName val="국별인원"/>
      <sheetName val="2.대외공문"/>
      <sheetName val="구간산출"/>
      <sheetName val="준공검사원(갑)"/>
      <sheetName val="기성내역서(을) (2)"/>
      <sheetName val="2.1  노무비 평균단가산출"/>
      <sheetName val="견"/>
      <sheetName val="수량집계"/>
      <sheetName val="총괄집계표"/>
      <sheetName val="인수공규격"/>
      <sheetName val="띘랷랷랷"/>
      <sheetName val="연결관산출조서"/>
      <sheetName val="비탈면보호공수량산출"/>
      <sheetName val="계획집계"/>
      <sheetName val="1공구 건정토건 토공"/>
      <sheetName val="토적집계"/>
      <sheetName val="전기일위대가"/>
      <sheetName val="변수값"/>
      <sheetName val="중기상차"/>
      <sheetName val="AS복구"/>
      <sheetName val="중기터파기"/>
      <sheetName val="Customer Databas"/>
      <sheetName val="지하"/>
      <sheetName val="WORK"/>
      <sheetName val="영신토건물가변동"/>
      <sheetName val="1단계 (2)"/>
      <sheetName val="L_RPTA05_목록"/>
      <sheetName val="찍기"/>
      <sheetName val="제출내역"/>
      <sheetName val="암거단위-1련"/>
      <sheetName val="중기가격"/>
      <sheetName val="지불내역1"/>
      <sheetName val="계획"/>
      <sheetName val="계획세부"/>
      <sheetName val="표지"/>
      <sheetName val="사용내역서"/>
      <sheetName val="항목별내역서"/>
      <sheetName val="안전담당자"/>
      <sheetName val="유도원"/>
      <sheetName val="안전사진"/>
      <sheetName val="지질조사"/>
      <sheetName val="조명시설"/>
      <sheetName val="간지"/>
      <sheetName val="약품공급2"/>
      <sheetName val="단가목록"/>
      <sheetName val="건설기계목록"/>
      <sheetName val="일위대가_목록"/>
      <sheetName val="재료단가"/>
      <sheetName val="시중노임"/>
      <sheetName val="전체분2회변경"/>
      <sheetName val="진입도로B (2)"/>
      <sheetName val="7단가"/>
      <sheetName val="관급"/>
      <sheetName val="횡배수관집현황(2공구)"/>
      <sheetName val="TRE TABLE"/>
      <sheetName val="실행내역 "/>
      <sheetName val="단가대비표"/>
      <sheetName val="내역서(토목)"/>
      <sheetName val="2.냉난방설비공사"/>
      <sheetName val="7.자동제어공사"/>
      <sheetName val="식재가격"/>
      <sheetName val="식재총괄"/>
      <sheetName val="BDATA"/>
      <sheetName val="asd"/>
      <sheetName val="수입"/>
      <sheetName val="단가비교표_공통1"/>
      <sheetName val="내역서1"/>
      <sheetName val="Y-WORK"/>
      <sheetName val="전화공사 공량 및 집계표"/>
      <sheetName val="ES조서출력하기"/>
      <sheetName val="36단가"/>
      <sheetName val="36수량"/>
      <sheetName val="정거장 설계조건"/>
      <sheetName val="노단"/>
      <sheetName val="일대목차"/>
      <sheetName val="수목데이타 "/>
      <sheetName val="기존단가 (2)"/>
      <sheetName val="산출목록표"/>
      <sheetName val="기본입력"/>
      <sheetName val="CATV"/>
      <sheetName val="ITEM"/>
      <sheetName val="기계경비"/>
      <sheetName val="직노"/>
      <sheetName val="견적서"/>
      <sheetName val="자재단가-1"/>
      <sheetName val="단가비교표"/>
      <sheetName val="분전함신설"/>
      <sheetName val="접지1종"/>
      <sheetName val="자단"/>
      <sheetName val="공사착공계"/>
      <sheetName val="한강운반비"/>
      <sheetName val="바닥판"/>
      <sheetName val="산출근거"/>
      <sheetName val="입력DATA"/>
      <sheetName val="기초자료입력및 K치 확인"/>
      <sheetName val="Factor"/>
      <sheetName val="9509"/>
      <sheetName val="평야부단가"/>
      <sheetName val="횡배수관재료-"/>
      <sheetName val="계산서(직선부)"/>
      <sheetName val="포장재료집계표"/>
      <sheetName val="콘크리트측구연장"/>
      <sheetName val="포장공"/>
      <sheetName val="-몰탈콘크리트"/>
      <sheetName val="-배수구조물공토공"/>
      <sheetName val="재료비노무비"/>
      <sheetName val="단위수량"/>
      <sheetName val="결선list"/>
      <sheetName val="산출기초"/>
      <sheetName val="공정외주"/>
      <sheetName val="제조 경영"/>
      <sheetName val="기본자료"/>
      <sheetName val="부하계산서"/>
      <sheetName val="단가대비표(계측)"/>
      <sheetName val="COPING"/>
      <sheetName val="설계서을"/>
      <sheetName val="단가(보완)"/>
      <sheetName val="대가 (보완)"/>
      <sheetName val="화재 탐지 설비"/>
      <sheetName val="격점별물량"/>
      <sheetName val="자재 단가 비교표(견적)"/>
      <sheetName val="자재 단가 비교표"/>
      <sheetName val="웅진교-S2"/>
      <sheetName val="몰탈재료산출"/>
      <sheetName val="단가기준"/>
      <sheetName val="의뢰내역서"/>
      <sheetName val="guard(mac)"/>
      <sheetName val="가로등내역서"/>
      <sheetName val="대전-교대(A1-A2)"/>
      <sheetName val="3.자재비(총괄)"/>
      <sheetName val="기초단가"/>
      <sheetName val="★도급내역"/>
      <sheetName val="back-data"/>
      <sheetName val="인월수표"/>
      <sheetName val="䂰출양식"/>
      <sheetName val="수원역(전체분)설계서"/>
      <sheetName val="수목표준대가"/>
      <sheetName val="제잡비집계"/>
      <sheetName val="L-type"/>
      <sheetName val="FB25JN"/>
      <sheetName val="산근"/>
      <sheetName val="세골재  T2 변경 현황"/>
      <sheetName val="내역서 (2)"/>
      <sheetName val="MAIN"/>
      <sheetName val="예산서"/>
      <sheetName val="실행예산"/>
      <sheetName val="이토변실(A3-LINE)"/>
      <sheetName val="내역전기"/>
      <sheetName val="Oper Amount"/>
      <sheetName val="신설개소별 총집계표(동해-배전)"/>
      <sheetName val="안평역사 총집계"/>
      <sheetName val="유입량"/>
      <sheetName val="경산"/>
      <sheetName val="98수문일위"/>
      <sheetName val="일위대가목록"/>
      <sheetName val="철거산출근거"/>
      <sheetName val="2공구산출내역"/>
      <sheetName val="총공사원가"/>
      <sheetName val="건축공사원가"/>
      <sheetName val="설비공사원가"/>
      <sheetName val="분전반"/>
      <sheetName val="LD"/>
      <sheetName val="미납품 현황"/>
      <sheetName val="중기손료"/>
      <sheetName val="입력"/>
      <sheetName val="인건비 "/>
      <sheetName val="발신정보"/>
      <sheetName val="단  가  대  비  표"/>
      <sheetName val="일  위  대  가  목  록"/>
      <sheetName val="준공내역서표지"/>
      <sheetName val="4.전기"/>
      <sheetName val="노 무 비"/>
      <sheetName val="C지구"/>
      <sheetName val="사내도로"/>
      <sheetName val="48수량"/>
      <sheetName val="자재코드"/>
      <sheetName val="토목변경"/>
      <sheetName val="등록자료"/>
      <sheetName val="단가 "/>
      <sheetName val="오동"/>
      <sheetName val="대조"/>
      <sheetName val="나한"/>
      <sheetName val="제잡비계산"/>
      <sheetName val="6. 직접경비"/>
      <sheetName val="을지"/>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품셈TABLE"/>
      <sheetName val="단가조사-2"/>
      <sheetName val="조경"/>
      <sheetName val="위치도1"/>
      <sheetName val="직재"/>
      <sheetName val="직접노무"/>
      <sheetName val="직접재료"/>
      <sheetName val="남양주부대"/>
      <sheetName val="참조 (2)"/>
      <sheetName val="부안일위"/>
      <sheetName val="설계원가표"/>
      <sheetName val="Sheet5"/>
      <sheetName val="도면자료제출일정"/>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정부노임단가"/>
      <sheetName val="품목납기"/>
      <sheetName val="토목주소"/>
      <sheetName val="프랜트면허"/>
      <sheetName val="단가일람 (2)"/>
      <sheetName val="산근1"/>
      <sheetName val="장비"/>
      <sheetName val="노무"/>
      <sheetName val="자재"/>
      <sheetName val="계수시트"/>
      <sheetName val="단위목록"/>
      <sheetName val="기계경비목록"/>
      <sheetName val="Macro(차단기)"/>
      <sheetName val="노임이"/>
      <sheetName val="unit"/>
      <sheetName val="NYS"/>
      <sheetName val="우,오수"/>
      <sheetName val="EQ-R1"/>
      <sheetName val="부표총괄"/>
      <sheetName val="도급정산"/>
      <sheetName val="중기일위대가"/>
      <sheetName val="A-4"/>
      <sheetName val="자재단가비교표"/>
      <sheetName val="설치내역"/>
      <sheetName val="횡배수관토공수량"/>
      <sheetName val="정렬"/>
      <sheetName val="내역(원안-대안)"/>
      <sheetName val="제2공장"/>
      <sheetName val="101동"/>
      <sheetName val="98지급계획"/>
      <sheetName val="굴화내역"/>
      <sheetName val="내역분기"/>
      <sheetName val="L_RPTB02_01"/>
      <sheetName val="Input"/>
      <sheetName val="제출내역_(2)"/>
      <sheetName val="4_일위대가목차"/>
      <sheetName val="내역_ver1_0"/>
      <sheetName val="조정율"/>
      <sheetName val="99총공사내역서"/>
      <sheetName val="간접1"/>
      <sheetName val="합의경상"/>
      <sheetName val="AS포장복구 "/>
      <sheetName val="DANGA"/>
      <sheetName val="송전기본"/>
      <sheetName val="노임단가 "/>
      <sheetName val="주소록"/>
      <sheetName val="현대물량"/>
      <sheetName val="자재테이블"/>
      <sheetName val="2000,9월_일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단가대비표_(3)"/>
      <sheetName val="준검_내역서"/>
      <sheetName val="DATA_입력란"/>
      <sheetName val="자__재"/>
      <sheetName val="빌딩_안내"/>
      <sheetName val="작업일보"/>
      <sheetName val="건축-물가변동"/>
      <sheetName val="APT"/>
      <sheetName val="평가데이터"/>
      <sheetName val="청천내"/>
      <sheetName val="을"/>
      <sheetName val="프라임 강변역(4,236)"/>
      <sheetName val="정공공사"/>
      <sheetName val="사업계획"/>
      <sheetName val="견적대비표"/>
      <sheetName val="CTEMCOST"/>
      <sheetName val="단가대비표 (2)"/>
      <sheetName val="CODE"/>
      <sheetName val="2000양배"/>
      <sheetName val="공통단가"/>
      <sheetName val="운반비"/>
      <sheetName val="교육종류"/>
      <sheetName val="총물량"/>
      <sheetName val="산출내역서"/>
      <sheetName val="맨홀_공사비"/>
      <sheetName val="22단"/>
      <sheetName val="48단"/>
      <sheetName val="49단"/>
      <sheetName val="연습"/>
      <sheetName val="날개벽"/>
      <sheetName val="한일양산"/>
      <sheetName val="단면 (2)"/>
      <sheetName val="기성총괄표"/>
      <sheetName val="wall"/>
      <sheetName val="실행대비"/>
      <sheetName val="횡배수관수량집계"/>
      <sheetName val="200"/>
      <sheetName val="장성방향"/>
      <sheetName val="LOPCALC"/>
      <sheetName val="C1"/>
      <sheetName val="천방P_x0000_쇠"/>
      <sheetName val="노임단가2004(상)"/>
      <sheetName val="UnitRate"/>
      <sheetName val="Breakdown"/>
      <sheetName val="설계수량"/>
      <sheetName val="투찰내역"/>
      <sheetName val="기준액"/>
      <sheetName val="대로근거"/>
      <sheetName val="중로근거"/>
      <sheetName val="1"/>
      <sheetName val="일반공사"/>
      <sheetName val="기계경비일람"/>
      <sheetName val="조내역"/>
      <sheetName val="10.공통-노임단가"/>
      <sheetName val="A 견적"/>
      <sheetName val="내역단가"/>
      <sheetName val="일위단가"/>
      <sheetName val="감액총괄표"/>
      <sheetName val="전차선로 물량표"/>
      <sheetName val="2000년하반기"/>
      <sheetName val="Reference"/>
      <sheetName val="3_공사비(07년노임단가)"/>
      <sheetName val="3_공사비(단가조사표)"/>
      <sheetName val="3_공사비(물량산출표)"/>
      <sheetName val="3_공사비(일위대가표목록)"/>
      <sheetName val="3_공사비(일위대가표)"/>
      <sheetName val="1_수인터널"/>
      <sheetName val="정산내역서"/>
      <sheetName val="김해공항ex현장 심종수팀"/>
      <sheetName val="지장수량집계"/>
      <sheetName val="시중노임단가"/>
      <sheetName val="하수급견적대비"/>
      <sheetName val="_IL-3.XLSY갑지"/>
      <sheetName val="FAX"/>
      <sheetName val="패널"/>
      <sheetName val="메인거더-크로스빔200연결부"/>
      <sheetName val="2F 회의실견적(5_14 일대)"/>
      <sheetName val="전체제잡비"/>
      <sheetName val="가설건물"/>
      <sheetName val="교각1"/>
      <sheetName val="총괄표(1)"/>
      <sheetName val="유림콘도"/>
      <sheetName val="공사개요"/>
      <sheetName val="소포내역 (2)"/>
      <sheetName val="70%"/>
      <sheetName val="기계공사"/>
      <sheetName val="토적표"/>
      <sheetName val="지불내역2"/>
      <sheetName val="APT내역"/>
      <sheetName val="조경식재굴취"/>
      <sheetName val="조경유지관리"/>
      <sheetName val="인력터파기품"/>
      <sheetName val="컨테이너"/>
      <sheetName val="참조"/>
      <sheetName val="EP0618"/>
      <sheetName val="수리보고서비"/>
      <sheetName val="WORKER"/>
      <sheetName val="품셈 "/>
      <sheetName val="산1~6"/>
      <sheetName val="식재인부"/>
      <sheetName val="예산작성기준(전기)"/>
      <sheetName val="산출(토공)"/>
      <sheetName val="전체공정"/>
      <sheetName val="FC"/>
      <sheetName val="조립공정"/>
      <sheetName val="인원계획"/>
      <sheetName val="전체_1설계"/>
      <sheetName val="본실행경비"/>
      <sheetName val="공조기"/>
      <sheetName val="다이꾸"/>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1,2공구원가계산서"/>
      <sheetName val="1공구산출내역서"/>
      <sheetName val="전입"/>
      <sheetName val="납부서"/>
      <sheetName val="공내역"/>
      <sheetName val="#2_일위대가목록"/>
      <sheetName val="기본일위"/>
      <sheetName val="인건-측정"/>
      <sheetName val="재집"/>
      <sheetName val="토목내역서"/>
      <sheetName val="sw1"/>
      <sheetName val="NOMUBI"/>
      <sheetName val="9GNG운반"/>
      <sheetName val="측량요율"/>
      <sheetName val="규준틀"/>
      <sheetName val="Iacro1"/>
      <sheetName val="기안문"/>
      <sheetName val="FAB별"/>
      <sheetName val="단가 (2)"/>
      <sheetName val="Resource2"/>
      <sheetName val="기(단) (1)"/>
      <sheetName val="배전단가2"/>
      <sheetName val="STORAGE"/>
      <sheetName val="전선 및 전선관"/>
      <sheetName val="00상노임"/>
      <sheetName val="조명율데이타"/>
      <sheetName val="조도계산(가로등NEW)"/>
      <sheetName val="실행철강하도"/>
      <sheetName val="개소별수량산출"/>
      <sheetName val="코드단가 (2)"/>
      <sheetName val="세부내역서"/>
      <sheetName val="ELECTRIC"/>
      <sheetName val="SCHEDULE"/>
      <sheetName val="개요"/>
      <sheetName val="1.우편집중내역서"/>
      <sheetName val="S0"/>
      <sheetName val="부총"/>
      <sheetName val="공조기휀"/>
      <sheetName val="AHU집계"/>
      <sheetName val="가로등부표"/>
      <sheetName val="도근좌표"/>
      <sheetName val="날개벽수량표"/>
      <sheetName val="노임단가표"/>
      <sheetName val="남양주댠가표"/>
      <sheetName val="현장관리비"/>
      <sheetName val="내역서(교량)전체"/>
      <sheetName val="공내역서"/>
      <sheetName val="1. 설계조건 2.단면가정 3. 하중계산"/>
      <sheetName val="16-1"/>
      <sheetName val="내역서 제출"/>
      <sheetName val="용역단가"/>
      <sheetName val="FOOTING단면력"/>
      <sheetName val="횡배수관"/>
      <sheetName val="단가조정"/>
      <sheetName val="05년"/>
      <sheetName val="토적표(2차기성)"/>
      <sheetName val="보차도경계석"/>
      <sheetName val="기기리스트"/>
      <sheetName val="체재비"/>
      <sheetName val="횡 연장"/>
      <sheetName val="예정(3)"/>
      <sheetName val="동원(3)"/>
      <sheetName val="건축"/>
      <sheetName val="직공비"/>
      <sheetName val="남대문빌딩"/>
      <sheetName val="집계표소트"/>
      <sheetName val="경비"/>
      <sheetName val="공정표"/>
      <sheetName val="직원자료입력"/>
      <sheetName val="B"/>
      <sheetName val="기성내역서"/>
      <sheetName val="견적을지"/>
      <sheetName val="노임2004"/>
      <sheetName val="품산출서(공구손료산출용)"/>
      <sheetName val="자동제어"/>
      <sheetName val="여흥"/>
      <sheetName val="원본"/>
      <sheetName val="별표 "/>
      <sheetName val="품셈표"/>
      <sheetName val="단가및재료비"/>
      <sheetName val="설계산출기초"/>
      <sheetName val="도급예산내역서봉투"/>
      <sheetName val="공사원가계산서"/>
      <sheetName val="설계산출표지"/>
      <sheetName val="도급예산내역서총괄표"/>
      <sheetName val="을부담운반비"/>
      <sheetName val="운반비산출"/>
      <sheetName val="설계"/>
      <sheetName val="H-PILE수량집계"/>
      <sheetName val="EARTH"/>
      <sheetName val="대총괄"/>
      <sheetName val="토공(완충)"/>
      <sheetName val="내역서(2)"/>
      <sheetName val="토목내역"/>
      <sheetName val="전산망"/>
      <sheetName val="총괄내역서"/>
      <sheetName val="SRC-B3U2"/>
      <sheetName val="Sheet13"/>
      <sheetName val="Sheet15"/>
      <sheetName val="발전기"/>
      <sheetName val="전압강하"/>
      <sheetName val="동지붕"/>
      <sheetName val="1호구조물"/>
      <sheetName val="1공구원가계산서"/>
      <sheetName val="식생블럭단위수량"/>
      <sheetName val="PipWT"/>
      <sheetName val="집 계 표"/>
      <sheetName val="도대하도변경최종정산조경"/>
      <sheetName val="부대공"/>
      <sheetName val="배수장토목공사비"/>
      <sheetName val="밸브설치"/>
      <sheetName val="조건표"/>
      <sheetName val="공종"/>
      <sheetName val="XL4Poppy"/>
      <sheetName val="설계변경내역서"/>
      <sheetName val="증감내역서"/>
      <sheetName val="표지 (4)"/>
      <sheetName val="일위집계"/>
      <sheetName val="건축전기"/>
      <sheetName val="98태백"/>
      <sheetName val="부하"/>
      <sheetName val="물가자료"/>
      <sheetName val="삭塅䕃⹌塅E표"/>
      <sheetName val="깨기"/>
      <sheetName val="일위대가(1)"/>
      <sheetName val="등록贸_x0013_"/>
      <sheetName val="노무단가"/>
      <sheetName val="설계명세서(선로)"/>
      <sheetName val="전체내역"/>
      <sheetName val="NEYOK"/>
      <sheetName val="노견단위수량"/>
      <sheetName val="입출재고현황 (2)"/>
      <sheetName val="5.지붕"/>
      <sheetName val="청구서-1001(선진)"/>
      <sheetName val="기성내역"/>
      <sheetName val="PBS"/>
      <sheetName val="bearing"/>
      <sheetName val="기성집계"/>
      <sheetName val="일위대가목차"/>
      <sheetName val="종배수관"/>
      <sheetName val="수량산출(1)"/>
      <sheetName val="뚝토공"/>
      <sheetName val="대림경상68억"/>
      <sheetName val="참조(2)"/>
      <sheetName val="장부(05상)"/>
      <sheetName val="단가목록(7월)"/>
      <sheetName val="토공A"/>
      <sheetName val="표준차도부연장집계-ASP"/>
      <sheetName val="총괄-1"/>
      <sheetName val="골재산출"/>
      <sheetName val="BOJUNGGM"/>
      <sheetName val="단가조׉_x0000_缀"/>
      <sheetName val="P4-C"/>
      <sheetName val="교통대책내역"/>
      <sheetName val="용수량(생활용수)"/>
      <sheetName val="목록"/>
      <sheetName val="101"/>
      <sheetName val="반포2차"/>
      <sheetName val="일위대가 "/>
      <sheetName val="Sheet22"/>
      <sheetName val="토공사"/>
      <sheetName val="소방일위 "/>
      <sheetName val="공사기본내용입력"/>
      <sheetName val="미드수량"/>
      <sheetName val="포장면적산출"/>
      <sheetName val="조직"/>
      <sheetName val="적산"/>
      <sheetName val="입력정보"/>
      <sheetName val="입력자료"/>
      <sheetName val="현장관리비데이타"/>
      <sheetName val="건축내역(도급)"/>
      <sheetName val="SHEET PILE단가"/>
      <sheetName val="코드"/>
      <sheetName val="배선DATA"/>
      <sheetName val="GEN"/>
      <sheetName val="특별땅고르기"/>
      <sheetName val="위치조서"/>
      <sheetName val="진주방향"/>
      <sheetName val="마산방향"/>
      <sheetName val="마산방향철근집계"/>
      <sheetName val="배수공"/>
      <sheetName val="토공1(1~10,92)"/>
      <sheetName val="총수량집계표"/>
      <sheetName val="노임변동률"/>
      <sheetName val="문학간접"/>
      <sheetName val="조도계산서_(도서)"/>
      <sheetName val="Sheet1_(2)"/>
      <sheetName val="G_R300경비"/>
      <sheetName val="기성내역서(을)_(2)"/>
      <sheetName val="6__안전관리비"/>
      <sheetName val="CABLE_(2)"/>
      <sheetName val="Customer_Databas"/>
      <sheetName val="1단계_(2)"/>
      <sheetName val="1공구_건정토건_토공"/>
      <sheetName val="2_1__노무비_평균단가산출"/>
      <sheetName val="중강당_내역"/>
      <sheetName val="진입도로B_(2)"/>
      <sheetName val="Requirement(Work_Crew)"/>
      <sheetName val="화재_탐지_설비"/>
      <sheetName val="기초자료입력및_K치_확인"/>
      <sheetName val="변압기_및_발전기_용량"/>
      <sheetName val="TRE_TABLE"/>
      <sheetName val="투찰"/>
      <sheetName val="공사비집계"/>
      <sheetName val="JUCK"/>
      <sheetName val="표지 (2)"/>
      <sheetName val="공통가설"/>
      <sheetName val="단면가정"/>
      <sheetName val="가공2원도"/>
      <sheetName val="7작업장인수인계서"/>
      <sheetName val="3특기시방서"/>
      <sheetName val="전기내역서(총계)"/>
      <sheetName val="전기내역1"/>
      <sheetName val="산쒬멣/"/>
      <sheetName val="[IL-3.XLS]산쒬멣/"/>
      <sheetName val="3련 BOX"/>
      <sheetName val="돈암사업"/>
      <sheetName val="계양가시설"/>
      <sheetName val="001"/>
      <sheetName val="공토공단가"/>
      <sheetName val="토공단가"/>
      <sheetName val="COVER"/>
      <sheetName val="발전기계산서"/>
      <sheetName val="DATA__x0005__x0000__x0000_"/>
      <sheetName val="설계조건"/>
      <sheetName val="5회기성 (2)"/>
      <sheetName val="산출근거 "/>
      <sheetName val="단위중량"/>
      <sheetName val="집수정현황"/>
      <sheetName val="공통가설(기준안)"/>
      <sheetName val="명세서"/>
      <sheetName val="자료(통합)"/>
      <sheetName val="대상공사(조달청)"/>
      <sheetName val="U-TYPE(1)"/>
      <sheetName val="노임 단가"/>
      <sheetName val="수습"/>
      <sheetName val="견적서갑지"/>
      <sheetName val="갑지(19평형)"/>
      <sheetName val="갑지(23평형)"/>
      <sheetName val="가스배관설치공사(19평)"/>
      <sheetName val="가스배관설치공사(23평)"/>
      <sheetName val="난방배관및냉온수배관설치공사(19평)"/>
      <sheetName val="난방배관및온수배관설치공사(23평)"/>
      <sheetName val="0"/>
      <sheetName val="TIE-IN"/>
      <sheetName val="산수배수"/>
      <sheetName val="노견단위Ꮕ"/>
      <sheetName val="제잡비"/>
      <sheetName val="말뚝지지ﺰ꧕ԯ"/>
      <sheetName val="견적조건"/>
      <sheetName val="코厅"/>
      <sheetName val="6공구(당초)"/>
      <sheetName val="408단가"/>
      <sheetName val="22단가"/>
      <sheetName val="22산출"/>
      <sheetName val="49산출"/>
      <sheetName val="원안"/>
      <sheetName val="사급자재"/>
      <sheetName val="49"/>
      <sheetName val="GI-LIST"/>
      <sheetName val="일위대가(가설)"/>
      <sheetName val="2_대외공문"/>
      <sheetName val="우수공"/>
      <sheetName val="간접"/>
      <sheetName val="원형맨홀수량"/>
      <sheetName val="소비자가"/>
      <sheetName val=" 해군동해관사 미장공사A그룹 공내역서.xlsx"/>
      <sheetName val="지주목시비량산출서"/>
      <sheetName val="ilch"/>
      <sheetName val="기본정보입력"/>
      <sheetName val="중기사용료산출근거"/>
      <sheetName val="Mc1"/>
      <sheetName val="기쀀᭓ఀ"/>
      <sheetName val="fursys"/>
      <sheetName val="자료방"/>
      <sheetName val="산출내역(K2)"/>
      <sheetName val="전력구구조물산근"/>
      <sheetName val="Module_x0000_"/>
      <sheetName val="ModuleÄ"/>
      <sheetName val="견적시담(송포2공구)"/>
      <sheetName val="현황(현황)"/>
      <sheetName val="하도급사항"/>
      <sheetName val="2차-당초"/>
      <sheetName val="하도급사항 (3)"/>
      <sheetName val="포장"/>
      <sheetName val="부대tu"/>
      <sheetName val="운영비"/>
      <sheetName val="µ¥ÀÌÅ¸"/>
      <sheetName val="수량산출근거"/>
      <sheetName val="Dae_Jiju"/>
      <sheetName val="Sikje_ingun"/>
      <sheetName val="TREE_D"/>
      <sheetName val="계정"/>
      <sheetName val="가도공"/>
      <sheetName val="설계표지"/>
      <sheetName val="수목표Â_x0000_퀀"/>
      <sheetName val="1.가로등산출"/>
      <sheetName val="자재비"/>
      <sheetName val="별표집계"/>
      <sheetName val="표  지"/>
      <sheetName val="시운전연료"/>
      <sheetName val="프라임 강변역(4,236堀"/>
      <sheetName val="다목적광장"/>
      <sheetName val="2"/>
      <sheetName val="3"/>
      <sheetName val="4"/>
      <sheetName val="5"/>
      <sheetName val="6"/>
      <sheetName val="7"/>
      <sheetName val="8"/>
      <sheetName val="당초"/>
      <sheetName val="덕전리"/>
      <sheetName val="코핑검토"/>
      <sheetName val="전체"/>
      <sheetName val="일위목차"/>
      <sheetName val="단중표"/>
      <sheetName val="차수"/>
      <sheetName val="공정표(제4차)"/>
      <sheetName val="기초일위"/>
      <sheetName val="시설일위"/>
      <sheetName val="조명일위"/>
      <sheetName val="4차원가계산서"/>
      <sheetName val="설계서"/>
      <sheetName val="10"/>
      <sheetName val="11"/>
      <sheetName val="12"/>
      <sheetName val="13"/>
      <sheetName val="14"/>
      <sheetName val="15"/>
      <sheetName val="16"/>
      <sheetName val="9"/>
      <sheetName val="유원장"/>
      <sheetName val="산식3"/>
      <sheetName val="단면/_x0000_§"/>
      <sheetName val="단면退ఝ܆㦎"/>
      <sheetName val="단면0_x0000_頀4"/>
      <sheetName val="작업_x0000__x0000_"/>
      <sheetName val="매출현황"/>
      <sheetName val="보온일위"/>
      <sheetName val="단가비교표(노무)"/>
      <sheetName val="변경품셈총괄"/>
      <sheetName val="고창터널(고창방향)"/>
      <sheetName val="단면︀ᇕ԰_x0000_"/>
      <sheetName val="기계실냉난방"/>
      <sheetName val="VXXXX"/>
      <sheetName val="갑지(2)"/>
      <sheetName val="견적내역"/>
      <sheetName val="실행(품)"/>
      <sheetName val="실행(총괄)"/>
      <sheetName val="위생기구"/>
      <sheetName val="욕조,세면기"/>
      <sheetName val="화장경"/>
      <sheetName val="계측기"/>
      <sheetName val="단가조사-1"/>
      <sheetName val="공량산출근거서"/>
      <sheetName val="M+1"/>
      <sheetName val="역T형교대(말뚝기초)"/>
      <sheetName val="EQT-ESTN"/>
      <sheetName val="4.하중산정"/>
      <sheetName val="48신설수량"/>
      <sheetName val="48철거수량"/>
      <sheetName val="22신설수량"/>
      <sheetName val="시중노임단洅"/>
      <sheetName val="적용단가표"/>
      <sheetName val="산출근거1"/>
      <sheetName val="산출근거2"/>
      <sheetName val="5.단가비교표"/>
      <sheetName val="7.노무비 근거"/>
      <sheetName val="정산설계"/>
      <sheetName val="1.내역(청.하역장전등)"/>
      <sheetName val="운반"/>
      <sheetName val="ATM기초철가"/>
      <sheetName val="1. 가로등 설비 공사(산출)"/>
      <sheetName val="99년하반기"/>
      <sheetName val="입력값"/>
      <sheetName val="플랜트 설치"/>
      <sheetName val="전동기 특성표"/>
      <sheetName val="케이블단면적"/>
      <sheetName val="2. 공원조도(전통공원)"/>
      <sheetName val="합천내역"/>
      <sheetName val="유동표"/>
      <sheetName val="96수출"/>
      <sheetName val="경비2내역"/>
      <sheetName val="콘크리트"/>
      <sheetName val="입력변수"/>
      <sheetName val="LOPCAL`"/>
      <sheetName val="LOPCALþ"/>
      <sheetName val="LOPCAL_x0010_"/>
      <sheetName val="LOPCALB"/>
      <sheetName val="현장관리비참조"/>
      <sheetName val="내역(가지)"/>
      <sheetName val="단가&amp;노임"/>
      <sheetName val="48평단가"/>
      <sheetName val="57단가"/>
      <sheetName val="54평단가"/>
      <sheetName val="66평단가"/>
      <sheetName val="61단가"/>
      <sheetName val="89평단가"/>
      <sheetName val="84평단가"/>
      <sheetName val="기본사항"/>
      <sheetName val="1공구(을)"/>
      <sheetName val="내역서2안"/>
      <sheetName val="노임9월"/>
      <sheetName val="4. 주형설계"/>
      <sheetName val="기본단가표"/>
      <sheetName val="환율change"/>
      <sheetName val="흄관기초"/>
      <sheetName val="총도"/>
      <sheetName val="RE9604"/>
      <sheetName val="PRESS공사(을)"/>
      <sheetName val="계약내역(2)"/>
      <sheetName val="배수관토공"/>
      <sheetName val="[IL-3.XLS][IL-3.XLS]단면/_x0000_§"/>
      <sheetName val="할증"/>
      <sheetName val="00노임기준"/>
      <sheetName val="부표蠀ㆁ"/>
      <sheetName val="연부97-1"/>
      <sheetName val="대치판정"/>
      <sheetName val="범례표"/>
      <sheetName val="SHEET6"/>
      <sheetName val="투찰추정"/>
      <sheetName val="예산조서"/>
      <sheetName val="가설공사내역"/>
      <sheetName val="작성"/>
      <sheetName val="구조물5월기성내역"/>
      <sheetName val="배수내역"/>
      <sheetName val="Data&amp;Result"/>
      <sheetName val="설계내역서"/>
      <sheetName val="매설지선굴착"/>
      <sheetName val="기계경비颙⽚"/>
      <sheetName val="직접경비호표"/>
      <sheetName val="crude.SLAB RE-bar"/>
      <sheetName val="CRUDE RE-bar"/>
      <sheetName val="[IL-3.XLS]단면/_x0000_§"/>
      <sheetName val="현장경비"/>
      <sheetName val="9902"/>
      <sheetName val="DATA(BAC)"/>
      <sheetName val="소일위대가코드표"/>
      <sheetName val="원가계산하도"/>
      <sheetName val="3절_CheckList_구분"/>
      <sheetName val="가격조사서"/>
      <sheetName val="산출"/>
      <sheetName val="중기조종사 단위단가"/>
      <sheetName val="공사"/>
      <sheetName val="옥외 전력간선공사"/>
      <sheetName val="원가계산"/>
      <sheetName val="산출1-수변전"/>
      <sheetName val="각종장비전압강하계산"/>
      <sheetName val="수문일1"/>
      <sheetName val="참조-(1)"/>
      <sheetName val="재정비직인"/>
      <sheetName val="재정비내역"/>
      <sheetName val="지적고시내역"/>
      <sheetName val="전기단가조사서"/>
      <sheetName val="2.단가산출서(2)"/>
      <sheetName val="22인공"/>
      <sheetName val="01_ 원가계산서"/>
      <sheetName val="DATA1"/>
      <sheetName val="도급"/>
      <sheetName val="IMPEADENCE MAP 취수장"/>
      <sheetName val="성곽내역서"/>
      <sheetName val="단가대비표1"/>
      <sheetName val="(2)"/>
      <sheetName val="원가서"/>
      <sheetName val="공통가설_8"/>
      <sheetName val="기타시설"/>
      <sheetName val="판매시설"/>
      <sheetName val="아파트_9"/>
      <sheetName val="주민복지관"/>
      <sheetName val="지하주차장"/>
      <sheetName val="Macro(전선)"/>
      <sheetName val="자문요청"/>
      <sheetName val="공량산출서"/>
      <sheetName val="실행내역서 "/>
      <sheetName val="가시설단위수량"/>
      <sheetName val="손익분석"/>
      <sheetName val="1-1"/>
      <sheetName val="예산M11A"/>
      <sheetName val="목차"/>
      <sheetName val="5.공종별예산내역서"/>
      <sheetName val="4.설계예산내역서"/>
      <sheetName val="8.일위대가표(1)"/>
      <sheetName val="6.관급자재조서"/>
      <sheetName val="8.일위대가표(2)"/>
      <sheetName val="3.예정공정표"/>
      <sheetName val="옹벽기초자료"/>
      <sheetName val="현황산출서"/>
      <sheetName val="File_관급"/>
      <sheetName val="공정집계"/>
      <sheetName val="소방"/>
      <sheetName val="단가 및 재료비"/>
      <sheetName val="10현장조직"/>
      <sheetName val="단가대비표떧⾹_x0005__x0000_"/>
      <sheetName val="13LPMCC"/>
      <sheetName val="실행(1)"/>
      <sheetName val="안정검토(온1)"/>
      <sheetName val="실행내역_"/>
      <sheetName val="대가_(보완)"/>
      <sheetName val="자재_단가_비교표(견적)"/>
      <sheetName val="자재_단가_비교표"/>
      <sheetName val="전화공사_공량_및_집계표"/>
      <sheetName val="Bid_Summary"/>
      <sheetName val="이동시_예상비용"/>
      <sheetName val="Seg_1DE비용"/>
      <sheetName val="Transit_비용_감가상각미포함"/>
      <sheetName val="세골재__T2_변경_현황"/>
      <sheetName val="P-산#1-1(WOWA1)"/>
      <sheetName val="I一般比"/>
      <sheetName val="부대대비"/>
      <sheetName val="냉연집계"/>
      <sheetName val="BSD (2)"/>
      <sheetName val="주요자재집계표"/>
      <sheetName val="실행품의서"/>
      <sheetName val="1.설계기준"/>
      <sheetName val="2007기계경비산출표"/>
      <sheetName val="시험비,해석비"/>
      <sheetName val="48수吨"/>
      <sheetName val="LEGEND"/>
      <sheetName val="4-7.중앙전기실(노임단가)"/>
      <sheetName val="가격조사"/>
      <sheetName val="선로정수계산"/>
      <sheetName val="용산3(영광)"/>
      <sheetName val="우수받이"/>
      <sheetName val="단가대비표(건축)"/>
      <sheetName val="일위대가(원본)"/>
      <sheetName val="물량내역서"/>
      <sheetName val="PC"/>
      <sheetName val="품셈기준"/>
      <sheetName val="직접인건비"/>
      <sheetName val="별지"/>
      <sheetName val="3.2일위대가표"/>
      <sheetName val="노무비(전기)뽑지마세요"/>
      <sheetName val="계획금액"/>
      <sheetName val="소득세,주재수당"/>
      <sheetName val="BJJIN"/>
      <sheetName val="인사자료총집계"/>
      <sheetName val="인찜국제 (만점) (2)"/>
      <sheetName val="내역표지"/>
      <sheetName val="결재갑지"/>
      <sheetName val="주요항목별"/>
      <sheetName val="놀이광장"/>
      <sheetName val="모래기초 (2)"/>
      <sheetName val="잡비계산"/>
      <sheetName val="소방사항"/>
      <sheetName val="수량인공"/>
      <sheetName val="용역비내역-진짜"/>
      <sheetName val="IW-LIST"/>
      <sheetName val="건설성적"/>
      <sheetName val="선거교가설공사(만점_x0000_"/>
      <sheetName val="선거교가설공사(만점薘"/>
      <sheetName val="선거교가설공사(만점헾"/>
      <sheetName val="제경비"/>
      <sheetName val="주형"/>
      <sheetName val="금리계산"/>
      <sheetName val="투입(관수_건축)"/>
      <sheetName val="투입(APT500)"/>
      <sheetName val="투입(분당)"/>
      <sheetName val="작성지침서2)"/>
      <sheetName val="투입스케쥴양식"/>
      <sheetName val="투입(APT1200)"/>
      <sheetName val="투입(평촌)"/>
      <sheetName val="투입(APT1000)"/>
      <sheetName val="기성내역서표지"/>
      <sheetName val="공급집계 (현대-우림)"/>
      <sheetName val="양식(직판용)"/>
      <sheetName val="INMD1198"/>
      <sheetName val="INFG1198"/>
      <sheetName val="GAEYO"/>
      <sheetName val="내역서_(3)1"/>
      <sheetName val="산출양식_(2)1"/>
      <sheetName val="A_터파기공1"/>
      <sheetName val="B_측·집1"/>
      <sheetName val="배(자·집)_(2)1"/>
      <sheetName val="2_01측·터·집1"/>
      <sheetName val="땅깍·수_(1-1)1"/>
      <sheetName val="0-52_1"/>
      <sheetName val="콘·다_(2)1"/>
      <sheetName val="기·집_(2)1"/>
      <sheetName val="콘·다_(3)1"/>
      <sheetName val="전체산출내역서갑(변경)_1"/>
      <sheetName val="병원내역집계표_(2)1"/>
      <sheetName val="실행총괄_1"/>
      <sheetName val="[IL-3_XLSY갑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4_일위대가목차1"/>
      <sheetName val="내역_ver1_01"/>
      <sheetName val="2000,9월_일위1"/>
      <sheetName val="제출내역_(2)1"/>
      <sheetName val="준검_내역서1"/>
      <sheetName val="DATA_입력란1"/>
      <sheetName val="제조_경영"/>
      <sheetName val="정거장_설계조건"/>
      <sheetName val="단__가__대__비__표"/>
      <sheetName val="일__위__대__가__목__록"/>
      <sheetName val="수목데이타_"/>
      <sheetName val="4_전기"/>
      <sheetName val="노_무_비"/>
      <sheetName val="2_냉난방설비공사"/>
      <sheetName val="7_자동제어공사"/>
      <sheetName val="신설개소별_총집계표(동해-배전)"/>
      <sheetName val="안평역사_총집계"/>
      <sheetName val="Oper_Amount"/>
      <sheetName val="단가_"/>
      <sheetName val="기존단가_(2)"/>
      <sheetName val="6__직접경비"/>
      <sheetName val="5호광장_(만점)"/>
      <sheetName val="인천국제_(만점)_(2)"/>
      <sheetName val="갑지_(2)"/>
      <sheetName val="3_자재비(총괄)"/>
      <sheetName val="참조_(2)"/>
      <sheetName val="내역서_(3)2"/>
      <sheetName val="산출양식_(2)2"/>
      <sheetName val="A_터파기공2"/>
      <sheetName val="B_측·집2"/>
      <sheetName val="배(자·집)_(2)2"/>
      <sheetName val="2_01측·터·집2"/>
      <sheetName val="땅깍·수_(1-1)2"/>
      <sheetName val="0-52_2"/>
      <sheetName val="콘·다_(2)2"/>
      <sheetName val="기·집_(2)2"/>
      <sheetName val="콘·다_(3)2"/>
      <sheetName val="전체산출내역서갑(변경)_2"/>
      <sheetName val="병원내역집계표_(2)2"/>
      <sheetName val="실행총괄_2"/>
      <sheetName val="[IL-3_XLSY갑지2"/>
      <sheetName val="빌딩_안내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4_일위대가목차2"/>
      <sheetName val="내역_ver1_02"/>
      <sheetName val="2000,9월_일위2"/>
      <sheetName val="제출내역_(2)2"/>
      <sheetName val="자__재1"/>
      <sheetName val="준검_내역서2"/>
      <sheetName val="CABLE_(2)1"/>
      <sheetName val="조도계산서_(도서)1"/>
      <sheetName val="DATA_입력란2"/>
      <sheetName val="Requirement(Work_Crew)1"/>
      <sheetName val="Sheet1_(2)1"/>
      <sheetName val="2_대외공문1"/>
      <sheetName val="3_공사비(07년노임단가)1"/>
      <sheetName val="3_공사비(단가조사표)1"/>
      <sheetName val="3_공사비(물량산출표)1"/>
      <sheetName val="3_공사비(일위대가표목록)1"/>
      <sheetName val="3_공사비(일위대가표)1"/>
      <sheetName val="실행내역_1"/>
      <sheetName val="1_수인터널1"/>
      <sheetName val="제조_경영1"/>
      <sheetName val="단가대비표_(3)1"/>
      <sheetName val="G_R300경비1"/>
      <sheetName val="Customer_Databas1"/>
      <sheetName val="기성내역서(을)_(2)1"/>
      <sheetName val="1단계_(2)1"/>
      <sheetName val="6__안전관리비1"/>
      <sheetName val="1공구_건정토건_토공1"/>
      <sheetName val="자재_단가_비교표(견적)1"/>
      <sheetName val="자재_단가_비교표1"/>
      <sheetName val="중강당_내역1"/>
      <sheetName val="변압기_및_발전기_용량1"/>
      <sheetName val="TRE_TABLE1"/>
      <sheetName val="Bid_Summary1"/>
      <sheetName val="이동시_예상비용1"/>
      <sheetName val="Seg_1DE비용1"/>
      <sheetName val="Transit_비용_감가상각미포함1"/>
      <sheetName val="2_1__노무비_평균단가산출1"/>
      <sheetName val="전화공사_공량_및_집계표1"/>
      <sheetName val="기초자료입력및_K치_확인1"/>
      <sheetName val="진입도로B_(2)1"/>
      <sheetName val="3_자재비(총괄)1"/>
      <sheetName val="대가_(보완)1"/>
      <sheetName val="참조_(2)1"/>
      <sheetName val="정거장_설계조건1"/>
      <sheetName val="단__가__대__비__표1"/>
      <sheetName val="일__위__대__가__목__록1"/>
      <sheetName val="수목데이타_1"/>
      <sheetName val="4_전기1"/>
      <sheetName val="노_무_비1"/>
      <sheetName val="2_냉난방설비공사1"/>
      <sheetName val="7_자동제어공사1"/>
      <sheetName val="신설개소별_총집계표(동해-배전)1"/>
      <sheetName val="안평역사_총집계1"/>
      <sheetName val="Oper_Amount1"/>
      <sheetName val="화재_탐지_설비1"/>
      <sheetName val="단가_1"/>
      <sheetName val="기존단가_(2)1"/>
      <sheetName val="6__직접경비1"/>
      <sheetName val="5호광장_(만점)1"/>
      <sheetName val="인천국제_(만점)_(2)1"/>
      <sheetName val="갑지_(2)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빌딩_안내2"/>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4_일위대가목차3"/>
      <sheetName val="내역_ver1_03"/>
      <sheetName val="2000,9월_일위3"/>
      <sheetName val="제출내역_(2)3"/>
      <sheetName val="자__재2"/>
      <sheetName val="준검_내역서3"/>
      <sheetName val="CABLE_(2)2"/>
      <sheetName val="조도계산서_(도서)2"/>
      <sheetName val="DATA_입력란3"/>
      <sheetName val="Requirement(Work_Crew)2"/>
      <sheetName val="1_수인터널2"/>
      <sheetName val="단가대비표_(3)2"/>
      <sheetName val="Sheet1_(2)2"/>
      <sheetName val="G_R300경비2"/>
      <sheetName val="6__안전관리비2"/>
      <sheetName val="변압기_및_발전기_용량2"/>
      <sheetName val="TRE_TABLE2"/>
      <sheetName val="3_공사비(07년노임단가)2"/>
      <sheetName val="3_공사비(단가조사표)2"/>
      <sheetName val="3_공사비(물량산출표)2"/>
      <sheetName val="3_공사비(일위대가표목록)2"/>
      <sheetName val="3_공사비(일위대가표)2"/>
      <sheetName val="2_대외공문2"/>
      <sheetName val="Bid_Summary2"/>
      <sheetName val="이동시_예상비용2"/>
      <sheetName val="Seg_1DE비용2"/>
      <sheetName val="Transit_비용_감가상각미포함2"/>
      <sheetName val="실행내역_2"/>
      <sheetName val="1단계_(2)2"/>
      <sheetName val="기성내역서(을)_(2)2"/>
      <sheetName val="1공구_건정토건_토공2"/>
      <sheetName val="Customer_Databas2"/>
      <sheetName val="중강당_내역2"/>
      <sheetName val="2_1__노무비_평균단가산출2"/>
      <sheetName val="전화공사_공량_및_집계표2"/>
      <sheetName val="자재_단가_비교표(견적)2"/>
      <sheetName val="자재_단가_비교표2"/>
      <sheetName val="기초자료입력및_K치_확인2"/>
      <sheetName val="진입도로B_(2)2"/>
      <sheetName val="3_자재비(총괄)2"/>
      <sheetName val="대가_(보완)2"/>
      <sheetName val="참조_(2)2"/>
      <sheetName val="제조_경영2"/>
      <sheetName val="정거장_설계조건2"/>
      <sheetName val="단__가__대__비__표2"/>
      <sheetName val="일__위__대__가__목__록2"/>
      <sheetName val="수목데이타_2"/>
      <sheetName val="4_전기2"/>
      <sheetName val="노_무_비2"/>
      <sheetName val="2_냉난방설비공사2"/>
      <sheetName val="7_자동제어공사2"/>
      <sheetName val="기초공"/>
      <sheetName val="기둥(원형)"/>
      <sheetName val="산출내역서집계표"/>
      <sheetName val="2002하반기노임기준"/>
      <sheetName val="Sheet9"/>
      <sheetName val="일위대가 집계표"/>
      <sheetName val="품목"/>
      <sheetName val="호표"/>
      <sheetName val="수안보-MBR1"/>
      <sheetName val="6PILE  (돌출)"/>
      <sheetName val="b_balju"/>
      <sheetName val="토목단가"/>
      <sheetName val="상부공"/>
      <sheetName val="효성CB 1P기초"/>
      <sheetName val="변경1총괄"/>
      <sheetName val="80이상"/>
      <sheetName val="3.공통공사대비"/>
      <sheetName val="4꣆Ꭵ︀"/>
      <sheetName val="지주토목내역서"/>
      <sheetName val="유리"/>
      <sheetName val="GL연결용"/>
      <sheetName val="하수급견적대퇇"/>
      <sheetName val="하수급견적대Ç"/>
      <sheetName val="ALINE"/>
      <sheetName val="주소"/>
      <sheetName val="01"/>
      <sheetName val="C3"/>
      <sheetName val="ysn"/>
      <sheetName val="교각별수량"/>
      <sheetName val="기초목"/>
      <sheetName val="사통"/>
      <sheetName val="주방가구조합"/>
      <sheetName val="000000"/>
      <sheetName val="배수관접합및부설  "/>
      <sheetName val="총괄내역단가"/>
      <sheetName val="적용단가"/>
      <sheetName val="비교표"/>
      <sheetName val="설계개요"/>
      <sheetName val="포장수량집계"/>
      <sheetName val="중기사용료"/>
      <sheetName val="중기목료표"/>
      <sheetName val="가로등단가내역"/>
      <sheetName val="보안등단가내역"/>
      <sheetName val="일위대가집계"/>
      <sheetName val="지하시설물작성"/>
      <sheetName val=" 내역"/>
      <sheetName val="노임단가(9월)"/>
      <sheetName val="계산내역(설비)"/>
      <sheetName val="관경결정"/>
      <sheetName val="기성2"/>
      <sheetName val="보할공정"/>
      <sheetName val="부관맨홀조서"/>
      <sheetName val="가격산출기초"/>
      <sheetName val="1.설계조건"/>
      <sheetName val="남양주_x0004__x0003_"/>
      <sheetName val="̀Ѐ܀؀Ѐ̀܀Ԁ؀؀ЀऀЀԀЀ؀Ѐ"/>
      <sheetName val="직접경비"/>
      <sheetName val="도담구내 개소별 명세"/>
      <sheetName val="수 량 명 세 서 - 1"/>
      <sheetName val="단위내역목록"/>
      <sheetName val="3_헾⾃_x0005__x0000_"/>
      <sheetName val="인상효1"/>
      <sheetName val="비교1"/>
      <sheetName val="가시설(TYPE-A)"/>
      <sheetName val="1호맨홀가감수량"/>
      <sheetName val="1-1평균터파기고(1)"/>
      <sheetName val="1호맨홀수량산출"/>
      <sheetName val="시설물일위"/>
      <sheetName val="SORCE1"/>
      <sheetName val="3BL공동구 수량"/>
      <sheetName val="변화치수"/>
      <sheetName val="예산변경사항"/>
      <sheetName val="총체보활공정표"/>
      <sheetName val="원형1호맨홀토공수량"/>
      <sheetName val="맨홀수량산출"/>
      <sheetName val="가감수량"/>
      <sheetName val="IMP(MAIN)"/>
      <sheetName val="IMP (REACTOR)"/>
      <sheetName val="투찰가"/>
      <sheetName val="단계대비표"/>
      <sheetName val="제잡비(본선)"/>
      <sheetName val="1차설계변경내역"/>
      <sheetName val="1.취수장"/>
      <sheetName val="부렀⾄ﰀ"/>
      <sheetName val="가설"/>
      <sheetName val="기술자관리자료입력"/>
      <sheetName val="냉온수유니트"/>
      <sheetName val="1.일위대가"/>
      <sheetName val="참조자료"/>
      <sheetName val="사전공사"/>
      <sheetName val="철근노임"/>
      <sheetName val="CAT_5"/>
      <sheetName val="지출결의서(1-3)"/>
      <sheetName val="단가산출_목록"/>
      <sheetName val="자재단가표"/>
      <sheetName val="직접노무비"/>
      <sheetName val="배수통관(좌)"/>
      <sheetName val="내역조적"/>
      <sheetName val="집수정(600-700)"/>
      <sheetName val="일위대가 (100%)"/>
      <sheetName val="참고"/>
      <sheetName val="수량산출서 (2)"/>
      <sheetName val="구역화물"/>
      <sheetName val="포장공자재집계표"/>
      <sheetName val="약전설비"/>
      <sheetName val="가로등"/>
      <sheetName val="보도육교"/>
      <sheetName val="생태육교"/>
      <sheetName val="배관배선 단가조사"/>
      <sheetName val="MOGLOK"/>
      <sheetName val="PLB"/>
      <sheetName val="중기명"/>
      <sheetName val="s"/>
      <sheetName val="유치원내역"/>
      <sheetName val="직접재료비데이타"/>
      <sheetName val="1 자원총괄"/>
      <sheetName val="내역서(기계)"/>
      <sheetName val="단위량당중기"/>
      <sheetName val="토공유동표"/>
      <sheetName val="출력X"/>
      <sheetName val="예산분개"/>
      <sheetName val="구조물터파기수량집계"/>
      <sheetName val="산근목록"/>
      <sheetName val="중기목록"/>
      <sheetName val="호표목록"/>
      <sheetName val="설계명세"/>
      <sheetName val="인력투입산출"/>
      <sheetName val="네트워크장비"/>
      <sheetName val="교각계산"/>
      <sheetName val="10공구일위"/>
      <sheetName val="영흥TL(UP,DOWN) "/>
      <sheetName val="작업금지"/>
      <sheetName val="load(지하층)"/>
      <sheetName val="준공정산"/>
      <sheetName val="7급줄떼"/>
      <sheetName val="철거산출丵⼳"/>
      <sheetName val="1_통합입력"/>
      <sheetName val="협조전"/>
      <sheetName val="3_x0000__x0000_Ԁ"/>
      <sheetName val="부대공Ⅱ"/>
      <sheetName val="항목별진도율"/>
      <sheetName val="어룡"/>
      <sheetName val="일위대가표 (2)"/>
      <sheetName val="4)유동표"/>
      <sheetName val="포장물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refreshError="1"/>
      <sheetData sheetId="881" refreshError="1"/>
      <sheetData sheetId="882"/>
      <sheetData sheetId="883" refreshError="1"/>
      <sheetData sheetId="884" refreshError="1"/>
      <sheetData sheetId="885" refreshError="1"/>
      <sheetData sheetId="886" refreshError="1"/>
      <sheetData sheetId="887"/>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sheetData sheetId="1014"/>
      <sheetData sheetId="1015"/>
      <sheetData sheetId="1016"/>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모리연구소"/>
      <sheetName val="#REF"/>
      <sheetName val="일위대가표"/>
      <sheetName val="AV시스템"/>
      <sheetName val="JUCKEYK"/>
      <sheetName val="DATA"/>
      <sheetName val="데이타"/>
      <sheetName val="단가산출"/>
      <sheetName val="상반기손익차2총괄"/>
      <sheetName val="실행간접비용"/>
      <sheetName val="금융비용"/>
      <sheetName val="단가표"/>
      <sheetName val="FRP PIPING 일위대가"/>
      <sheetName val="수목표준대가"/>
      <sheetName val="Sheet4"/>
      <sheetName val="노임단가"/>
      <sheetName val="일위목록"/>
      <sheetName val="요율"/>
      <sheetName val="노임"/>
      <sheetName val="일위총괄표"/>
      <sheetName val="소총괄표1"/>
      <sheetName val="코드표"/>
      <sheetName val="입력"/>
      <sheetName val="6공구(당초)"/>
      <sheetName val="제출내역 (2)"/>
      <sheetName val="진주방향"/>
      <sheetName val="마산방향"/>
      <sheetName val="마산방향철근집계"/>
      <sheetName val="9811"/>
      <sheetName val="기초일위"/>
      <sheetName val="시설일위"/>
      <sheetName val="조명일위"/>
      <sheetName val="금액결정"/>
      <sheetName val="9509"/>
      <sheetName val="집계표"/>
      <sheetName val="시설물"/>
      <sheetName val="지급자재"/>
      <sheetName val="1-11조직표"/>
      <sheetName val="준제"/>
      <sheetName val="기준액"/>
      <sheetName val="부대tu"/>
      <sheetName val="내역서"/>
      <sheetName val="식재가격"/>
      <sheetName val="식재총괄"/>
      <sheetName val="OCT"/>
      <sheetName val="Sheet2"/>
      <sheetName val="Sheet3"/>
      <sheetName val="돈암사업"/>
      <sheetName val="인건비"/>
      <sheetName val="시험비,해석비"/>
      <sheetName val="단가"/>
      <sheetName val="Sheet2 (2)"/>
      <sheetName val="식재인부"/>
      <sheetName val="일위대가(건축)"/>
      <sheetName val="DATE"/>
      <sheetName val="공조기휀"/>
      <sheetName val="하부철근수량"/>
      <sheetName val="설계명세서"/>
      <sheetName val="Sheet1"/>
      <sheetName val="간접비총괄"/>
      <sheetName val="단가산출목록표"/>
      <sheetName val="실행"/>
      <sheetName val="COST"/>
      <sheetName val="경산"/>
      <sheetName val="주소록"/>
      <sheetName val="건축공사 집계표"/>
      <sheetName val="20관리비율"/>
      <sheetName val="안전장치"/>
      <sheetName val="수목데이타 "/>
      <sheetName val="횡배수관집현황(2공구)"/>
      <sheetName val="R&amp;D"/>
      <sheetName val="전산품의"/>
      <sheetName val="1차 내역서"/>
      <sheetName val="7단가"/>
      <sheetName val="변경내역을"/>
      <sheetName val="일위_파일"/>
      <sheetName val="준검 내역서"/>
      <sheetName val="일위대가"/>
      <sheetName val="외주"/>
      <sheetName val="납부내역"/>
      <sheetName val="조도계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시험기구단가"/>
      <sheetName val="기구보유현황(관리보고98-6"/>
      <sheetName val="추가구입건"/>
      <sheetName val="견적의뢰"/>
      <sheetName val="검교정사항(현장)"/>
      <sheetName val="검교정필증(현장)"/>
      <sheetName val="검교정사항(업체)"/>
      <sheetName val="검교정필증 (업체)"/>
      <sheetName val="단지도로"/>
    </sheetNames>
    <definedNames>
      <definedName name="단지도로대장"/>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행장"/>
    </sheetNames>
    <definedNames>
      <definedName name="대장출력"/>
      <definedName name="정렬"/>
    </defined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위수량산출"/>
      <sheetName val="수량산출"/>
    </sheetNames>
    <sheetDataSet>
      <sheetData sheetId="0" refreshError="1">
        <row r="4">
          <cell r="B4">
            <v>0.5</v>
          </cell>
        </row>
        <row r="10">
          <cell r="B10">
            <v>1.58</v>
          </cell>
        </row>
      </sheetData>
      <sheetData sheetId="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y일위대가"/>
      <sheetName val="내역서(삼호)"/>
      <sheetName val="70%"/>
      <sheetName val="철거산출근거"/>
      <sheetName val="기계경비(시간당)"/>
      <sheetName val="램머"/>
      <sheetName val="일위대가"/>
      <sheetName val="노무비"/>
      <sheetName val="경산"/>
      <sheetName val="N賃率-職"/>
      <sheetName val="일위대가(4층원격)"/>
      <sheetName val="2003 일위대가"/>
      <sheetName val="단가산출"/>
      <sheetName val="Sheet1"/>
      <sheetName val="내역"/>
      <sheetName val="단가조사"/>
      <sheetName val="Y-WORK"/>
      <sheetName val="동원인원"/>
      <sheetName val="사당"/>
      <sheetName val="저"/>
      <sheetName val="기계내역"/>
      <sheetName val="단위량"/>
      <sheetName val="재료집계표2"/>
      <sheetName val="토적집계표"/>
      <sheetName val="견적내역"/>
      <sheetName val="사급자재(1단계)"/>
      <sheetName val="일반전기C"/>
      <sheetName val="기초자료입력"/>
      <sheetName val="제-노임"/>
      <sheetName val="준검 내역서"/>
      <sheetName val="표지"/>
      <sheetName val="수량산출"/>
      <sheetName val="자재단가리스트"/>
      <sheetName val="통일일위1"/>
      <sheetName val="김포IO"/>
      <sheetName val="FD"/>
      <sheetName val="약전닥트"/>
      <sheetName val="건축부하"/>
      <sheetName val="처리단락"/>
      <sheetName val="99관저"/>
      <sheetName val="일지-H"/>
      <sheetName val="LD"/>
      <sheetName val="FA설치명세"/>
      <sheetName val="내역서"/>
      <sheetName val="중강당 내역"/>
      <sheetName val="총괄표"/>
      <sheetName val="일위대가목록"/>
      <sheetName val="주소"/>
      <sheetName val="일위(설)"/>
      <sheetName val="2공구산출내역"/>
      <sheetName val="국별인원"/>
      <sheetName val="판"/>
      <sheetName val="Sheet5"/>
      <sheetName val="가로등내역서"/>
      <sheetName val="Sheet4"/>
      <sheetName val="토공집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Baby일위대가"/>
      <sheetName val="내역"/>
      <sheetName val="직노"/>
      <sheetName val="N賃率-職"/>
    </sheetNames>
    <sheetDataSet>
      <sheetData sheetId="0" refreshError="1"/>
      <sheetData sheetId="1">
        <row r="1">
          <cell r="G1" t="str">
            <v>(단위 : 원)</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계약고변"/>
      <sheetName val="선투입재고 "/>
      <sheetName val="상반기 실적추정 총괄표 (2)"/>
      <sheetName val="상반기 실적추정 총괄표"/>
      <sheetName val="손익차상반기총괄"/>
      <sheetName val="상반기손익차2총괄"/>
      <sheetName val="전기"/>
      <sheetName val="결산실적01"/>
      <sheetName val="변경품셈총괄"/>
      <sheetName val="사업추정"/>
      <sheetName val="일위대가"/>
      <sheetName val="단가대비표"/>
      <sheetName val="#REF"/>
      <sheetName val="노임단가"/>
      <sheetName val="수목데이타 "/>
      <sheetName val="견적"/>
      <sheetName val="안전장치"/>
      <sheetName val="실행내역 "/>
      <sheetName val="간접비 총괄표"/>
      <sheetName val="집계표"/>
      <sheetName val="매각(6)"/>
      <sheetName val="세금자료"/>
      <sheetName val="TT 매입율"/>
      <sheetName val="Sheet1"/>
      <sheetName val="손익차9월2"/>
      <sheetName val="부표총괄"/>
      <sheetName val="현장배치"/>
      <sheetName val="수량산출"/>
      <sheetName val="1-11조직표"/>
      <sheetName val="금액결정"/>
      <sheetName val="BOJUNGGM"/>
      <sheetName val="기성수금(단단위)"/>
      <sheetName val="원가매출(단단위)"/>
      <sheetName val="현장"/>
      <sheetName val="첨부1"/>
      <sheetName val="원가계산서(남측)"/>
      <sheetName val="총괄내역서"/>
      <sheetName val="남대문빌딩"/>
      <sheetName val="개시전표"/>
      <sheetName val="공사집계"/>
      <sheetName val="DATE"/>
      <sheetName val="1_11조직표"/>
      <sheetName val="Sheet4"/>
      <sheetName val="등급"/>
      <sheetName val="당초"/>
      <sheetName val="97 사업추정(WEKI)"/>
      <sheetName val="실행대비"/>
      <sheetName val="공문"/>
      <sheetName val="수입"/>
      <sheetName val="단가비교(TOTAL)"/>
      <sheetName val="소화실적"/>
      <sheetName val="산수배수"/>
      <sheetName val="자료"/>
      <sheetName val="유림골조"/>
      <sheetName val="대비"/>
      <sheetName val="SIMULATION"/>
      <sheetName val="지급자재"/>
      <sheetName val="진주방향"/>
      <sheetName val="마산방향"/>
      <sheetName val="마산방향철근집계"/>
      <sheetName val="Sheet2"/>
      <sheetName val="공사비 내역 (가)"/>
      <sheetName val="직노"/>
      <sheetName val="비교1"/>
      <sheetName val="마산월령동골조물량변경"/>
      <sheetName val="조직표"/>
      <sheetName val="변수목록"/>
      <sheetName val="기준요인별"/>
      <sheetName val="간접비총괄 (2)"/>
      <sheetName val="토목"/>
      <sheetName val="9811"/>
      <sheetName val="하수급견적대비"/>
      <sheetName val="현장현황"/>
      <sheetName val="카메라"/>
      <sheetName val="공사손익"/>
      <sheetName val="고자현황"/>
      <sheetName val="내역"/>
      <sheetName val="내역서"/>
      <sheetName val="주소록"/>
      <sheetName val="현장관리비"/>
      <sheetName val="건축공사실행"/>
      <sheetName val="NYS"/>
      <sheetName val="마스터"/>
      <sheetName val="코드목록"/>
      <sheetName val="교육종류"/>
      <sheetName val="품목납기"/>
      <sheetName val="M-EQPT-Z"/>
      <sheetName val="설계예시"/>
      <sheetName val="시운전연료"/>
      <sheetName val="영업소실적"/>
      <sheetName val="인원계획"/>
      <sheetName val="간접비(1)"/>
      <sheetName val="FWBS7000,8000"/>
      <sheetName val="ANALYSER"/>
      <sheetName val="15 문제점"/>
      <sheetName val="주관사업"/>
      <sheetName val="선투입재고_"/>
      <sheetName val="상반기_실적추정_총괄표_(2)"/>
      <sheetName val="상반기_실적추정_총괄표"/>
      <sheetName val="수목데이타_"/>
      <sheetName val="실행내역_"/>
      <sheetName val="간접비_총괄표"/>
      <sheetName val="내역서(삼호)"/>
      <sheetName val="기초일위"/>
      <sheetName val="시설일위"/>
      <sheetName val="조명일위"/>
      <sheetName val="9509"/>
      <sheetName val="기준액"/>
      <sheetName val="부대tu"/>
      <sheetName val="연결임시"/>
      <sheetName val="배수내역"/>
      <sheetName val="일위대가표"/>
      <sheetName val="참고자료"/>
      <sheetName val="투찰내역"/>
      <sheetName val="공통부대비"/>
      <sheetName val="ELECTRIC"/>
      <sheetName val="급여TABLE"/>
      <sheetName val="제경비"/>
      <sheetName val="9-1차이내역"/>
      <sheetName val="공사설계서"/>
      <sheetName val="간접비총괄"/>
      <sheetName val="기계경비(시간당)"/>
      <sheetName val="램머"/>
      <sheetName val="경산"/>
      <sheetName val="생산직"/>
      <sheetName val="h-013211-2"/>
      <sheetName val="Unit 49_분개표"/>
      <sheetName val="Unit 76_분개표"/>
      <sheetName val="UnitList"/>
      <sheetName val="RFP007"/>
      <sheetName val="INPUT DATA"/>
      <sheetName val="CIVIL WORK"/>
      <sheetName val="단가조사"/>
      <sheetName val="TT_매입율"/>
      <sheetName val="97_사업추정(WEKI)"/>
      <sheetName val="공사비_내역_(가)"/>
      <sheetName val="현금흐름표"/>
      <sheetName val="교각1"/>
      <sheetName val="신흥교"/>
      <sheetName val="남양주부대"/>
      <sheetName val="기성현황"/>
      <sheetName val="사업전망"/>
      <sheetName val="원가현황"/>
      <sheetName val="COMPARISON TABLE"/>
      <sheetName val="DESCRIPTION"/>
      <sheetName val="월별사업계획_조정"/>
      <sheetName val="VC2 10.99"/>
      <sheetName val="Schedule 2 and 3"/>
      <sheetName val="BRICK"/>
      <sheetName val="B31.1"/>
      <sheetName val="PSIZE"/>
      <sheetName val="지사인원사무실"/>
      <sheetName val="ironmongery"/>
      <sheetName val="사업부배부A"/>
      <sheetName val="작성지침(고정비)"/>
      <sheetName val="Sheet1 (2)"/>
      <sheetName val="데이타"/>
      <sheetName val="증감내역서"/>
      <sheetName val="CTEMCOST"/>
      <sheetName val="96.12"/>
      <sheetName val="직원동원계획"/>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 OVERALL"/>
      <sheetName val="SUMMARY"/>
      <sheetName val="1"/>
      <sheetName val="2.1"/>
      <sheetName val="2.2"/>
      <sheetName val="2.3"/>
      <sheetName val="2.4"/>
      <sheetName val="3"/>
      <sheetName val="4"/>
      <sheetName val="5.1"/>
      <sheetName val="5.2"/>
      <sheetName val="5.3"/>
      <sheetName val="6"/>
      <sheetName val="7"/>
      <sheetName val="8.1"/>
      <sheetName val="8.2"/>
      <sheetName val="9"/>
      <sheetName val="10"/>
      <sheetName val="11"/>
      <sheetName val="ATTACHMENT 1"/>
      <sheetName val="급여관련자료"/>
      <sheetName val="표지"/>
      <sheetName val="공사비_NDE"/>
      <sheetName val="INSTR"/>
      <sheetName val="95삼성급(본사)"/>
      <sheetName val="VC2 8.98"/>
      <sheetName val="단가표"/>
      <sheetName val="자재(원원+원대)"/>
      <sheetName val="일위대가(가설)"/>
      <sheetName val="준검 내역서"/>
      <sheetName val="설계예산서"/>
      <sheetName val="예산내역서"/>
      <sheetName val="예정공정표"/>
      <sheetName val="총계"/>
      <sheetName val="MEED"/>
      <sheetName val="산1~6"/>
      <sheetName val="배수공"/>
      <sheetName val="측구공"/>
      <sheetName val="용소리교"/>
      <sheetName val="단가"/>
      <sheetName val="관로토공"/>
      <sheetName val="토공(우물통,기타) "/>
      <sheetName val="10ADIT05"/>
      <sheetName val="면접시간확인"/>
      <sheetName val="BOW"/>
      <sheetName val="Analisa"/>
      <sheetName val="BOQ and Estimation Sheet 100330"/>
      <sheetName val="Baby일위대가"/>
      <sheetName val="1차 내역서"/>
      <sheetName val="협조전"/>
      <sheetName val="삼보지질"/>
      <sheetName val="산1~4"/>
      <sheetName val="기초단가"/>
      <sheetName val="납부서"/>
      <sheetName val="설치공사비"/>
      <sheetName val="3.설계예산내역서(예산서)"/>
      <sheetName val="2.예정공정표"/>
      <sheetName val="2000년1차"/>
      <sheetName val="내역서(토목)"/>
      <sheetName val="터파기및재료"/>
      <sheetName val="증감대비"/>
      <sheetName val="CAT_5"/>
      <sheetName val="연돌일위집계"/>
      <sheetName val="Avtivity Define"/>
      <sheetName val="영업,지장물,이사확인서(개인,법인,종중)"/>
      <sheetName val="회사정보"/>
      <sheetName val="지정"/>
      <sheetName val="건축개요"/>
      <sheetName val="정산표"/>
      <sheetName val="안산기계장치"/>
      <sheetName val="ABUT수량-A1"/>
      <sheetName val="변수"/>
      <sheetName val="데리네이타현황"/>
      <sheetName val="7공구-산출근거"/>
      <sheetName val="발주설계서(당초)"/>
      <sheetName val="예총"/>
      <sheetName val="재료비"/>
      <sheetName val="매출vl"/>
      <sheetName val=" 냉각수펌프"/>
      <sheetName val="CB"/>
      <sheetName val="북제주-표지"/>
      <sheetName val="산근"/>
      <sheetName val="갑지"/>
      <sheetName val="설계명세서"/>
      <sheetName val="b_balju"/>
      <sheetName val="시행예산"/>
      <sheetName val="MANHOLE"/>
      <sheetName val="Basic"/>
      <sheetName val="inter"/>
      <sheetName val="기준"/>
      <sheetName val="Cover"/>
      <sheetName val="sum3"/>
      <sheetName val="PRO_DCI"/>
      <sheetName val="INST_DCI"/>
      <sheetName val="HVAC_DCI"/>
      <sheetName val="PIPE_DCI"/>
      <sheetName val="Summary Sheets"/>
      <sheetName val="금액내역서"/>
      <sheetName val="노임"/>
      <sheetName val="eq_data"/>
      <sheetName val="D2old"/>
      <sheetName val="Library"/>
      <sheetName val="VENDOR LIST"/>
      <sheetName val="공통비"/>
      <sheetName val="Ex-Rate"/>
      <sheetName val="요약배부"/>
      <sheetName val="경제지표"/>
      <sheetName val="Compare-1"/>
      <sheetName val="기계내역서"/>
      <sheetName val="현장지지물물량"/>
      <sheetName val="기기리스트"/>
      <sheetName val="가설공사 내역"/>
      <sheetName val="정산서"/>
      <sheetName val="보호"/>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슬래브(PF)(하류)"/>
      <sheetName val="공비대비"/>
      <sheetName val="내역(중앙)"/>
      <sheetName val="내역(창신)"/>
      <sheetName val="5사남"/>
      <sheetName val="기타경비"/>
      <sheetName val="잔토처리"/>
      <sheetName val="터파기,되메우기,램머,코아"/>
      <sheetName val="절단,포장깨기"/>
      <sheetName val="토목주소"/>
      <sheetName val="국산화"/>
      <sheetName val="기초자료"/>
      <sheetName val="본부별매출"/>
      <sheetName val="이름표"/>
      <sheetName val="노임 단가"/>
      <sheetName val="BM"/>
      <sheetName val="관급"/>
      <sheetName val="공통비총괄표"/>
      <sheetName val="PI"/>
      <sheetName val="일위대가목차"/>
      <sheetName val="출고집계"/>
      <sheetName val="2.대외공문"/>
      <sheetName val="_REF"/>
      <sheetName val=" Sum"/>
      <sheetName val="Control sheet"/>
      <sheetName val="기계설비"/>
      <sheetName val="수주실적0709"/>
      <sheetName val="BATCH"/>
      <sheetName val="기준표"/>
      <sheetName val="해외"/>
      <sheetName val="YOEMAGUM"/>
      <sheetName val="최근결산기준"/>
      <sheetName val="합손"/>
      <sheetName val="Ctrl"/>
      <sheetName val="금융"/>
      <sheetName val="은행"/>
      <sheetName val="리스"/>
      <sheetName val="보험"/>
      <sheetName val="선투입재고_1"/>
      <sheetName val="상반기_실적추정_총괄표_(2)1"/>
      <sheetName val="상반기_실적추정_총괄표1"/>
      <sheetName val="수목데이타_1"/>
      <sheetName val="실행내역_1"/>
      <sheetName val="간접비_총괄표1"/>
      <sheetName val="간접비총괄_(2)"/>
      <sheetName val="15_문제점"/>
      <sheetName val="STAND98"/>
      <sheetName val="기표"/>
      <sheetName val="P.M 별"/>
      <sheetName val="현장관리비데이타"/>
      <sheetName val="DATA 입력부"/>
      <sheetName val="공조기"/>
      <sheetName val="투찰추정"/>
      <sheetName val="환율"/>
      <sheetName val="기초입력"/>
      <sheetName val="Total"/>
      <sheetName val="Sheet2 (2)"/>
      <sheetName val="인건비"/>
      <sheetName val="백룡교차로"/>
      <sheetName val="산정교차로"/>
      <sheetName val="신영교차로"/>
      <sheetName val="MOKDONG(1)"/>
      <sheetName val="DATA"/>
      <sheetName val="일반공사"/>
      <sheetName val="손익분석"/>
      <sheetName val="노임이"/>
      <sheetName val="중기조종사 단위단가"/>
      <sheetName val="저"/>
      <sheetName val="Languages"/>
      <sheetName val="파이프류"/>
      <sheetName val="Eq. Mobilization"/>
      <sheetName val="실행내역"/>
      <sheetName val="대차대조표"/>
      <sheetName val="※참고자료※"/>
      <sheetName val="내역서01"/>
      <sheetName val="NOMUBI"/>
      <sheetName val="Macro"/>
      <sheetName val="Drn"/>
      <sheetName val="PLAN_FEB97"/>
      <sheetName val="notes"/>
      <sheetName val="1.01"/>
      <sheetName val=" 내역서"/>
      <sheetName val="도기류"/>
      <sheetName val="archi(본사)"/>
      <sheetName val="김관중"/>
      <sheetName val="LEGEND"/>
      <sheetName val="단가산출서"/>
      <sheetName val="계정"/>
      <sheetName val="COL"/>
      <sheetName val="프랜트면허"/>
      <sheetName val="여비"/>
      <sheetName val="보고"/>
      <sheetName val="경영혁신본부"/>
      <sheetName val="조정율"/>
      <sheetName val="cover page"/>
      <sheetName val="arun to"/>
      <sheetName val="Option"/>
      <sheetName val="G29A"/>
      <sheetName val="D1"/>
      <sheetName val="D8 underpass WP-D592"/>
      <sheetName val="D10 "/>
      <sheetName val="D14"/>
      <sheetName val="WP-NW01"/>
      <sheetName val="WP-SN01-01 &amp; 02"/>
      <sheetName val="WP-WE02"/>
      <sheetName val="D16"/>
      <sheetName val="D17"/>
      <sheetName val="D18"/>
      <sheetName val="E1"/>
      <sheetName val="WP-EW01"/>
      <sheetName val="WP-NS-01"/>
      <sheetName val="WP-NS-02"/>
      <sheetName val="실행철강하도"/>
      <sheetName val="Trade Debtors"/>
      <sheetName val="전선 및 전선관"/>
      <sheetName val="WPL"/>
      <sheetName val="단가비교"/>
      <sheetName val="공사금액 내역 (1)"/>
      <sheetName val="코드"/>
      <sheetName val="10매출"/>
      <sheetName val="기계공사"/>
      <sheetName val="N賃率-職"/>
      <sheetName val="실행(표지,갑,을)"/>
      <sheetName val="95하U$가격"/>
      <sheetName val="플랜트 설치"/>
      <sheetName val="BCPAB"/>
      <sheetName val="노임9월"/>
      <sheetName val="PIPE"/>
      <sheetName val="member design"/>
      <sheetName val="design criteria"/>
      <sheetName val="working load at the btm ft."/>
      <sheetName val="plan&amp;section of foundation"/>
      <sheetName val="soil bearing check"/>
      <sheetName val="제출계산서"/>
      <sheetName val="Exch_rates"/>
      <sheetName val="summ"/>
      <sheetName val="1,2공구원가계산서"/>
      <sheetName val="2공구산출내역"/>
      <sheetName val="1공구산출내역서"/>
      <sheetName val="Cashflow Analysis"/>
      <sheetName val="D-623D"/>
      <sheetName val="BSD (2)"/>
      <sheetName val=" 갑지"/>
      <sheetName val="DB@Acess"/>
      <sheetName val="Civil"/>
      <sheetName val="별표총괄"/>
      <sheetName val="TUAS"/>
      <sheetName val="Ampecity Data"/>
      <sheetName val="KUNGDEVI"/>
      <sheetName val="BQMPALOC"/>
      <sheetName val="pipeline-1"/>
      <sheetName val="SG"/>
      <sheetName val="FLANGE"/>
      <sheetName val="VALVE"/>
      <sheetName val="인원배분"/>
      <sheetName val="BREAKDOWN(철거설치)"/>
      <sheetName val="리비아견적작업"/>
      <sheetName val="뜃맟뭁돽띿맟?-BLDG"/>
      <sheetName val="BREAKDOWN(신규설치)"/>
      <sheetName val="SUMMARY_철거"/>
      <sheetName val="뜃맟뭁돽띿맟_-BLDG"/>
      <sheetName val="식재인부"/>
      <sheetName val="6공구(당초)"/>
      <sheetName val="투찰"/>
      <sheetName val="갑지(추정)"/>
      <sheetName val="수리결과"/>
      <sheetName val=""/>
      <sheetName val="인사자료총집계"/>
      <sheetName val="공동"/>
      <sheetName val="단독"/>
      <sheetName val="4.2유효폭의 계산"/>
      <sheetName val="총물량"/>
      <sheetName val="조명시설"/>
      <sheetName val="Panel제작명세서"/>
      <sheetName val="RFP Codes"/>
      <sheetName val="sus slb"/>
      <sheetName val="Site"/>
      <sheetName val="TOEC"/>
      <sheetName val="9-30-06 graduates"/>
      <sheetName val="개산공사비"/>
      <sheetName val="수주현황2월"/>
      <sheetName val="총사업비명세"/>
      <sheetName val="요약&amp;결과"/>
      <sheetName val="간접비"/>
      <sheetName val="빈"/>
      <sheetName val="11.28"/>
      <sheetName val="선투입재고_2"/>
      <sheetName val="상반기_실적추정_총괄표_(2)2"/>
      <sheetName val="상반기_실적추정_총괄표2"/>
      <sheetName val="수목데이타_2"/>
      <sheetName val="실행내역_2"/>
      <sheetName val="간접비_총괄표2"/>
      <sheetName val="TT_매입율1"/>
      <sheetName val="97_사업추정(WEKI)1"/>
      <sheetName val="공사비_내역_(가)1"/>
      <sheetName val="간접비총괄_(2)1"/>
      <sheetName val="15_문제점1"/>
      <sheetName val="Unit_49_분개표"/>
      <sheetName val="Unit_76_분개표"/>
      <sheetName val="INPUT_DATA"/>
      <sheetName val="CIVIL_WORK"/>
      <sheetName val="COMPARISON_TABLE"/>
      <sheetName val="VC2_10_99"/>
      <sheetName val="Schedule_2_and_3"/>
      <sheetName val="B31_1"/>
      <sheetName val="96_12"/>
      <sheetName val="OFFER_RATE"/>
      <sheetName val="Mech_CIF"/>
      <sheetName val="COVERSHEET_PAGE"/>
      <sheetName val="TABLE2-2_OSBL-(SITE_PREP)"/>
      <sheetName val="OSBL-TOTAL_(OTHER_WORK)"/>
      <sheetName val="OSBL-TOTAL_(SEA_WATER)"/>
      <sheetName val="OSBL-TOTAL_(CIVIL_WORK)"/>
      <sheetName val="_OVERALL"/>
      <sheetName val="2_1"/>
      <sheetName val="2_2"/>
      <sheetName val="2_3"/>
      <sheetName val="2_4"/>
      <sheetName val="5_1"/>
      <sheetName val="5_2"/>
      <sheetName val="5_3"/>
      <sheetName val="8_1"/>
      <sheetName val="8_2"/>
      <sheetName val="ATTACHMENT_1"/>
      <sheetName val="Sheet1_(2)"/>
      <sheetName val="VC2_8_98"/>
      <sheetName val="준검_내역서"/>
      <sheetName val="토공(우물통,기타)_"/>
      <sheetName val="BOQ_and_Estimation_Sheet_100330"/>
      <sheetName val="1차_내역서"/>
      <sheetName val="Avtivity_Define"/>
      <sheetName val="3_설계예산내역서(예산서)"/>
      <sheetName val="2_예정공정표"/>
      <sheetName val="Summary_Sheets"/>
      <sheetName val="VENDOR_LIST"/>
      <sheetName val="가설공사_내역"/>
      <sheetName val="Flaer_Area"/>
      <sheetName val="_냉각수펌프"/>
      <sheetName val="노임_단가"/>
      <sheetName val="2_대외공문"/>
      <sheetName val="D8_underpass_WP-D592"/>
      <sheetName val="D10_"/>
      <sheetName val="WP-SN01-01_&amp;_02"/>
      <sheetName val="Consolidated"/>
      <sheetName val="Daywork"/>
      <sheetName val="_Sum"/>
      <sheetName val="Control_sheet"/>
      <sheetName val="P_M_별"/>
      <sheetName val="DATA_입력부"/>
      <sheetName val="선투입재고_3"/>
      <sheetName val="상반기_실적추정_총괄표_(2)3"/>
      <sheetName val="상반기_실적추정_총괄표3"/>
      <sheetName val="수목데이타_3"/>
      <sheetName val="실행내역_3"/>
      <sheetName val="간접비_총괄표3"/>
      <sheetName val="TT_매입율2"/>
      <sheetName val="97_사업추정(WEKI)2"/>
      <sheetName val="공사비_내역_(가)2"/>
      <sheetName val="간접비총괄_(2)2"/>
      <sheetName val="15_문제점2"/>
      <sheetName val="Unit_49_분개표1"/>
      <sheetName val="Unit_76_분개표1"/>
      <sheetName val="INPUT_DATA1"/>
      <sheetName val="CIVIL_WORK1"/>
      <sheetName val="COMPARISON_TABLE1"/>
      <sheetName val="VC2_10_991"/>
      <sheetName val="Schedule_2_and_31"/>
      <sheetName val="B31_11"/>
      <sheetName val="96_121"/>
      <sheetName val="OFFER_RATE1"/>
      <sheetName val="Mech_CIF1"/>
      <sheetName val="COVERSHEET_PAGE1"/>
      <sheetName val="TABLE2-2_OSBL-(SITE_PREP)1"/>
      <sheetName val="OSBL-TOTAL_(OTHER_WORK)1"/>
      <sheetName val="OSBL-TOTAL_(SEA_WATER)1"/>
      <sheetName val="OSBL-TOTAL_(CIVIL_WORK)1"/>
      <sheetName val="_OVERALL1"/>
      <sheetName val="2_11"/>
      <sheetName val="2_21"/>
      <sheetName val="2_31"/>
      <sheetName val="2_41"/>
      <sheetName val="5_11"/>
      <sheetName val="5_21"/>
      <sheetName val="5_31"/>
      <sheetName val="8_11"/>
      <sheetName val="8_21"/>
      <sheetName val="ATTACHMENT_11"/>
      <sheetName val="Sheet1_(2)1"/>
      <sheetName val="VC2_8_981"/>
      <sheetName val="준검_내역서1"/>
      <sheetName val="토공(우물통,기타)_1"/>
      <sheetName val="BOQ_and_Estimation_Sheet_100331"/>
      <sheetName val="1차_내역서1"/>
      <sheetName val="Avtivity_Define1"/>
      <sheetName val="3_설계예산내역서(예산서)1"/>
      <sheetName val="2_예정공정표1"/>
      <sheetName val="Summary_Sheets1"/>
      <sheetName val="VENDOR_LIST1"/>
      <sheetName val="가설공사_내역1"/>
      <sheetName val="Flaer_Area1"/>
      <sheetName val="_냉각수펌프1"/>
      <sheetName val="노임_단가1"/>
      <sheetName val="2_대외공문1"/>
      <sheetName val="_Sum1"/>
      <sheetName val="Control_sheet1"/>
      <sheetName val="P_M_별1"/>
      <sheetName val="DATA_입력부1"/>
      <sheetName val="10현장조직"/>
      <sheetName val="EQT-ESTN"/>
      <sheetName val="POWER"/>
      <sheetName val="설계내역서"/>
      <sheetName val="고창터널(고창방향)"/>
      <sheetName val="COA-17"/>
      <sheetName val="PRICE COMP"/>
      <sheetName val="명부1"/>
      <sheetName val="세부내용"/>
      <sheetName val="명부"/>
      <sheetName val="총회접수대장"/>
      <sheetName val="입력"/>
      <sheetName val="대여현황"/>
      <sheetName val="SORCE1"/>
      <sheetName val="부하(성남)"/>
      <sheetName val="Basis"/>
      <sheetName val="1_01"/>
      <sheetName val="Sheet2_(2)"/>
      <sheetName val="Trade_Debtors"/>
      <sheetName val="Map"/>
      <sheetName val="Payment"/>
      <sheetName val="01"/>
      <sheetName val="AQL(0.65)"/>
      <sheetName val="중기조종사_단위단가"/>
      <sheetName val="Eq__Mobilization"/>
      <sheetName val="_내역서"/>
      <sheetName val="AQL(0_65)"/>
      <sheetName val="절대지우지말것"/>
      <sheetName val="Definitions"/>
      <sheetName val="RSB_RATIO"/>
      <sheetName val="1999-2000 MONTHLY CASHFLOW"/>
      <sheetName val="실행"/>
      <sheetName val="P_평균"/>
      <sheetName val="명부 통합"/>
      <sheetName val="단위세대 개요"/>
      <sheetName val="RCF CLAIMED"/>
      <sheetName val="포장복구집계"/>
      <sheetName val="대공종"/>
      <sheetName val="견적서"/>
      <sheetName val="도"/>
      <sheetName val="공사개요"/>
      <sheetName val="참고"/>
      <sheetName val="물가자료"/>
      <sheetName val="Formula"/>
      <sheetName val="hGH정제"/>
      <sheetName val="Param"/>
      <sheetName val="Recovery Plan "/>
      <sheetName val="UW"/>
      <sheetName val="database"/>
      <sheetName val="WORKER"/>
      <sheetName val="choose"/>
      <sheetName val="INDENTIFICATION"/>
      <sheetName val="HVAC"/>
      <sheetName val="12CGOU"/>
      <sheetName val="자재단가조사표-수목"/>
      <sheetName val="D.S. Type 2"/>
      <sheetName val="性能取り纏め"/>
      <sheetName val="날개벽수량표"/>
      <sheetName val="Bin"/>
      <sheetName val="Equip"/>
      <sheetName val="101(2)f"/>
      <sheetName val="Wts"/>
      <sheetName val="BTRP-230kV.wts"/>
      <sheetName val="제출내역"/>
      <sheetName val="토사(PE)"/>
      <sheetName val="TT_매입율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sheetData sheetId="645"/>
      <sheetData sheetId="646"/>
      <sheetData sheetId="647" refreshError="1"/>
      <sheetData sheetId="648" refreshError="1"/>
      <sheetData sheetId="649" refreshError="1"/>
      <sheetData sheetId="650" refreshError="1"/>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전선 및 전선관"/>
      <sheetName val="20관리비율"/>
      <sheetName val="일위대가"/>
      <sheetName val="을지"/>
      <sheetName val="노무비단가"/>
      <sheetName val="내역1"/>
      <sheetName val="문산"/>
      <sheetName val="수량산출1"/>
      <sheetName val="자재단가표"/>
      <sheetName val="옥외 전력간선공사"/>
      <sheetName val="동원(3)"/>
      <sheetName val="#REF"/>
      <sheetName val="Baby일위대가"/>
      <sheetName val="N賃率_職"/>
      <sheetName val="화해(함평)"/>
      <sheetName val="화해(장성)"/>
      <sheetName val="내역서"/>
      <sheetName val="조명시설"/>
      <sheetName val="노임단가"/>
      <sheetName val="설계조건"/>
      <sheetName val="DATE"/>
      <sheetName val="기기리스트"/>
      <sheetName val="노임"/>
      <sheetName val="순공사비"/>
      <sheetName val="지급자재"/>
      <sheetName val="시설물일위"/>
      <sheetName val="경율산정.XLS"/>
      <sheetName val="일위목록"/>
      <sheetName val="유림골조"/>
      <sheetName val="b_balju_cho"/>
      <sheetName val="C-직노1"/>
      <sheetName val="COST"/>
      <sheetName val="Sheet4"/>
      <sheetName val="절감효과"/>
      <sheetName val="중기사용료"/>
      <sheetName val="직노"/>
      <sheetName val="내역"/>
      <sheetName val="을-ATYPE"/>
      <sheetName val="을_ATYPE"/>
      <sheetName val="공조기휀"/>
      <sheetName val="노무비"/>
      <sheetName val="제작비추산총괄표"/>
      <sheetName val="일위대가(가설)"/>
      <sheetName val="집계"/>
      <sheetName val="인부임"/>
      <sheetName val="중기일위대가"/>
      <sheetName val="토공"/>
      <sheetName val="적현로"/>
      <sheetName val="아파트"/>
      <sheetName val="2.수량조서(발주용)"/>
      <sheetName val="수량산출"/>
      <sheetName val="총괄내역서"/>
      <sheetName val="공사원가계산서"/>
      <sheetName val="새공통"/>
      <sheetName val="다곡2교"/>
      <sheetName val="조건표"/>
      <sheetName val="날개벽수량표"/>
      <sheetName val="원형맨홀수량"/>
      <sheetName val="이토변실"/>
      <sheetName val="Sheet1"/>
      <sheetName val="단가조사"/>
      <sheetName val="단"/>
      <sheetName val="산경"/>
      <sheetName val="제36-40호표"/>
      <sheetName val="J直材4"/>
      <sheetName val="총괄집계표"/>
      <sheetName val="CT "/>
      <sheetName val="재료"/>
      <sheetName val="설치자재"/>
      <sheetName val="기본사항"/>
      <sheetName val="환산"/>
      <sheetName val="일위"/>
      <sheetName val="전기공사일위대가"/>
      <sheetName val="KCS-CA"/>
      <sheetName val="총괄표"/>
      <sheetName val="업체명"/>
      <sheetName val="관리"/>
      <sheetName val="인사자료총집계"/>
      <sheetName val="설계예시"/>
      <sheetName val="간접비총괄 (2)"/>
      <sheetName val="구조물공"/>
      <sheetName val="배수공"/>
      <sheetName val="부대공"/>
      <sheetName val="포장공"/>
      <sheetName val="차액보증"/>
      <sheetName val="P&amp;L(Ahn)"/>
      <sheetName val="Data"/>
      <sheetName val="샌딩 에폭시 도장"/>
      <sheetName val="일반문틀 설치"/>
      <sheetName val="기본일위"/>
      <sheetName val="일위대가목록"/>
      <sheetName val="교각1"/>
      <sheetName val="재정비직인"/>
      <sheetName val="재정비내역"/>
      <sheetName val="지적고시내역"/>
      <sheetName val="원가_(2)"/>
      <sheetName val="전선_및_전선관"/>
      <sheetName val="옥외_전력간선공사"/>
      <sheetName val="경율산정_XLS"/>
      <sheetName val="품셈"/>
      <sheetName val="CTEMCOST"/>
      <sheetName val="96노임기준"/>
      <sheetName val="6PILE  (돌출)"/>
      <sheetName val="WATER"/>
      <sheetName val="차도부연장현황"/>
      <sheetName val="Galaxy 소비자가격표"/>
      <sheetName val="목록"/>
      <sheetName val="단위수량"/>
      <sheetName val="70%"/>
      <sheetName val="공종별수량집계"/>
      <sheetName val="담장산출"/>
      <sheetName val="견적"/>
      <sheetName val="약전설비"/>
      <sheetName val="소비자가"/>
      <sheetName val="설직재-1"/>
      <sheetName val="기술부 VENDOR LIST"/>
      <sheetName val="B1(반포1차)"/>
      <sheetName val="공통가설"/>
      <sheetName val="품셈TABLE"/>
      <sheetName val="노임단가(일반)"/>
      <sheetName val="전기일위대가"/>
      <sheetName val="기존단가 (2)"/>
      <sheetName val="단위단가"/>
      <sheetName val="견적서"/>
      <sheetName val="합천내역"/>
      <sheetName val="원가계산서"/>
      <sheetName val="일위대가표"/>
      <sheetName val="지수"/>
      <sheetName val="갑지(추정)"/>
      <sheetName val="Sheet5"/>
      <sheetName val="FACTOR"/>
      <sheetName val="工관리비율"/>
      <sheetName val="工완성공사율"/>
      <sheetName val="1차 내역서"/>
      <sheetName val="구리토평1전기"/>
      <sheetName val="적용단위길이"/>
      <sheetName val="피벗테이블데이터분석"/>
      <sheetName val="특수기호강도거푸집"/>
      <sheetName val="종배수관면벽신"/>
      <sheetName val="종배수관(신)"/>
      <sheetName val="자료입력"/>
      <sheetName val="해창정"/>
      <sheetName val="기본단가표"/>
      <sheetName val="설계내역서"/>
      <sheetName val="갑지"/>
      <sheetName val="아파트_9"/>
      <sheetName val="D-경비1"/>
      <sheetName val="건축내역"/>
      <sheetName val="건축-물가변동"/>
      <sheetName val="예산명세서"/>
      <sheetName val="시행후면적"/>
      <sheetName val="dt0301"/>
      <sheetName val="dtt0301"/>
      <sheetName val="(변경계약)총괄내역"/>
      <sheetName val="EQT-ESTN"/>
      <sheetName val="8.수량산출서"/>
      <sheetName val="9.단가조사서"/>
      <sheetName val="6.일위목록"/>
      <sheetName val="000000"/>
      <sheetName val="증감대비"/>
      <sheetName val="중기사용료산출근거"/>
      <sheetName val="단가 및 재료비"/>
      <sheetName val="1차설계변경내역"/>
      <sheetName val="인건비"/>
      <sheetName val="6호기"/>
      <sheetName val="일위대가표(유단가)"/>
      <sheetName val="전기"/>
      <sheetName val="요율"/>
      <sheetName val="하도관리"/>
      <sheetName val="확약서"/>
      <sheetName val="Sheet9"/>
      <sheetName val="퇴직영수증"/>
      <sheetName val="기계설비"/>
      <sheetName val="가설대가"/>
      <sheetName val="토공대가"/>
      <sheetName val="구조대가"/>
      <sheetName val="포설대가1"/>
      <sheetName val="부대대가"/>
      <sheetName val="공정집계_국별"/>
      <sheetName val="guard(mac)"/>
      <sheetName val="4. 자재단가비교표"/>
      <sheetName val="4. 일위대가"/>
      <sheetName val="(A)내역서"/>
      <sheetName val="단가산출"/>
      <sheetName val="5사남"/>
      <sheetName val="대전-교대(A1-A2)"/>
      <sheetName val="내역을"/>
      <sheetName val="건축"/>
      <sheetName val="경산"/>
      <sheetName val="노임이"/>
      <sheetName val="횡배수관집현황(2공구)"/>
      <sheetName val="방식총괄"/>
      <sheetName val="단가목록"/>
      <sheetName val="대구-교대(A1)"/>
      <sheetName val="마포토정"/>
      <sheetName val="10월"/>
      <sheetName val="신천3호용수로"/>
      <sheetName val="2공구산출내역"/>
      <sheetName val="식재일위대가"/>
      <sheetName val="실행대비"/>
      <sheetName val="공사개요"/>
      <sheetName val="MOKDONG(1)"/>
      <sheetName val="준검 내역서"/>
      <sheetName val="Total"/>
      <sheetName val="을"/>
      <sheetName val="금융비용"/>
      <sheetName val="인건-측정"/>
      <sheetName val="소화설비"/>
      <sheetName val="정부노임단가"/>
      <sheetName val="EXPENSE"/>
      <sheetName val="대목"/>
      <sheetName val="물량"/>
      <sheetName val="설계명세서"/>
      <sheetName val="펀칭"/>
      <sheetName val="패널"/>
      <sheetName val="ERL_TBL"/>
      <sheetName val="기초단가"/>
      <sheetName val="COVER"/>
      <sheetName val="시설물기초"/>
      <sheetName val="내역서(실)"/>
      <sheetName val="단1"/>
      <sheetName val="건축공사실행"/>
      <sheetName val="변압기 및 발전기 용량"/>
      <sheetName val="Sheet3"/>
      <sheetName val="건축원가"/>
      <sheetName val="기계실"/>
      <sheetName val="b_sul"/>
      <sheetName val="전체"/>
      <sheetName val="8.PILE  (돌출)"/>
      <sheetName val="입찰안"/>
      <sheetName val="전국현황"/>
      <sheetName val="내역서2안"/>
      <sheetName val="SANTOGO"/>
      <sheetName val="SANBAISU"/>
      <sheetName val="48평단가"/>
      <sheetName val="57단가"/>
      <sheetName val="54평단가"/>
      <sheetName val="66평단가"/>
      <sheetName val="61단가"/>
      <sheetName val="89평단가"/>
      <sheetName val="84평단가"/>
      <sheetName val="골조시행"/>
      <sheetName val="45,46"/>
      <sheetName val="사업성분석"/>
      <sheetName val="실행내역"/>
      <sheetName val="백호우계수"/>
      <sheetName val="총괄갑 "/>
      <sheetName val="99년신청"/>
      <sheetName val="포승(S+H)"/>
      <sheetName val="포승(SHEET)"/>
      <sheetName val="기성내역서"/>
      <sheetName val="변경내역서"/>
      <sheetName val="광양방향"/>
      <sheetName val="BOX전기내역"/>
      <sheetName val="물가자료"/>
      <sheetName val="기자재비"/>
      <sheetName val="환율"/>
      <sheetName val="내역서1999.8최종"/>
      <sheetName val="공예을"/>
      <sheetName val="표준내역"/>
      <sheetName val="대운산출"/>
      <sheetName val="부하계산서"/>
      <sheetName val="도로단위당"/>
      <sheetName val="MOTOR"/>
      <sheetName val="일위대가(출입)"/>
      <sheetName val="부대내역"/>
      <sheetName val="내역서(기성청구)"/>
      <sheetName val="원형1호맨홀토공수량"/>
      <sheetName val="청천내"/>
      <sheetName val="직접경비"/>
      <sheetName val="7.수지"/>
      <sheetName val="estimate(TOTAL) (2)"/>
      <sheetName val="estimate"/>
      <sheetName val="아스콘포장 (5t)"/>
      <sheetName val="원가_(2)1"/>
      <sheetName val="전선_및_전선관1"/>
      <sheetName val="sw1"/>
      <sheetName val="평균높이산출근거"/>
      <sheetName val="횡배수관위치조서"/>
      <sheetName val="시공변경 설명서"/>
      <sheetName val="공사비증감내역"/>
      <sheetName val="변경조서"/>
      <sheetName val="362품셈"/>
      <sheetName val="설계내역(2001)"/>
      <sheetName val="Sheet2"/>
      <sheetName val="수량산출서"/>
      <sheetName val="1호철근량"/>
      <sheetName val="1. 설계조건 2.단면가정 3. 하중계산"/>
      <sheetName val="DATA 입력란"/>
      <sheetName val="수공기"/>
      <sheetName val="중기"/>
      <sheetName val="CAUDIT"/>
      <sheetName val="토적계산"/>
      <sheetName val="목차"/>
      <sheetName val="수지예산"/>
      <sheetName val="전선"/>
      <sheetName val="CABLE"/>
      <sheetName val="날개벽"/>
      <sheetName val="계림(함평)"/>
      <sheetName val="계림(장성)"/>
      <sheetName val="상부수량집계표"/>
      <sheetName val="내역단위"/>
      <sheetName val="woo(mac)"/>
      <sheetName val="비탈면보호공수량산출"/>
      <sheetName val="수목표준대가"/>
      <sheetName val="집계표"/>
      <sheetName val="b_balju-단가단가단가"/>
      <sheetName val="Sheet13"/>
      <sheetName val="자재집계"/>
      <sheetName val="POL6차-PIPING"/>
      <sheetName val="9GNG운반"/>
      <sheetName val="경제성분석"/>
      <sheetName val="C-노임단가"/>
      <sheetName val="asd"/>
      <sheetName val="PAC"/>
      <sheetName val="Tool"/>
      <sheetName val="자재단가"/>
      <sheetName val="급여대장출력"/>
      <sheetName val="인원계획-미화"/>
      <sheetName val="부대시설"/>
      <sheetName val="공문"/>
      <sheetName val="원가계산 (2)"/>
      <sheetName val="실행철강하도"/>
      <sheetName val="계수원본(99.2.28)"/>
      <sheetName val="제품별구성표"/>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사용성검토"/>
      <sheetName val="경율산정"/>
      <sheetName val="실행내역 "/>
      <sheetName val="별첨1-4"/>
      <sheetName val="재료비"/>
      <sheetName val="기별"/>
      <sheetName val="1차_내역서"/>
      <sheetName val="8_수량산출서"/>
      <sheetName val="9_단가조사서"/>
      <sheetName val="6_일위목록"/>
      <sheetName val="기존단가_(2)"/>
      <sheetName val="Macro1"/>
      <sheetName val="Key Data"/>
      <sheetName val="단가표"/>
      <sheetName val="단가명령서"/>
      <sheetName val="sst,stl창호"/>
      <sheetName val="spec1"/>
      <sheetName val="돈암사업"/>
      <sheetName val="암거단위"/>
      <sheetName val="DATA1"/>
      <sheetName val="기계경비(시간당)"/>
      <sheetName val="램머"/>
      <sheetName val="방지책개소별명세"/>
      <sheetName val="단면치수"/>
      <sheetName val="명단"/>
      <sheetName val="시설장비"/>
      <sheetName val="3.건축(현장안)"/>
      <sheetName val="3F"/>
      <sheetName val="BEND LOSS"/>
      <sheetName val="대로근거"/>
      <sheetName val="REINF."/>
      <sheetName val="LOADS"/>
      <sheetName val="말뚝지지력산정"/>
      <sheetName val="교대(A1-A2)"/>
      <sheetName val="터파기및재료"/>
      <sheetName val="보증금(전신전화가입권)"/>
      <sheetName val="98년BS"/>
      <sheetName val="잉여금"/>
      <sheetName val="JUCK"/>
      <sheetName val="산근"/>
      <sheetName val="모래기초"/>
      <sheetName val="아파트건축"/>
      <sheetName val="노임변동률"/>
      <sheetName val="OPGW기별"/>
      <sheetName val="지시서"/>
      <sheetName val="이천변압기운반비"/>
      <sheetName val="설계서"/>
      <sheetName val="결선list"/>
      <sheetName val="백암비스타내역"/>
      <sheetName val="설계서(1)"/>
      <sheetName val="배전KT"/>
      <sheetName val="danga"/>
      <sheetName val="ilch"/>
      <sheetName val="기둥(원형)"/>
      <sheetName val="암거공"/>
      <sheetName val="부대집계1"/>
      <sheetName val="가도단위"/>
      <sheetName val="3련 BOX"/>
      <sheetName val="산출근거"/>
      <sheetName val="도급내역(금차분)"/>
      <sheetName val="대창(장성)"/>
      <sheetName val="대창(함평)-창열"/>
      <sheetName val="3"/>
      <sheetName val="unit 4"/>
      <sheetName val="Sheet1 (2)"/>
      <sheetName val="Macro3"/>
      <sheetName val="Macro2"/>
      <sheetName val="국소별수량산출"/>
      <sheetName val="BOX-1510"/>
      <sheetName val="BID"/>
      <sheetName val="상행-교대(A1-A2)"/>
      <sheetName val="I.설계조건"/>
      <sheetName val="투찰가"/>
      <sheetName val="설계내역2"/>
      <sheetName val="몰운대초견적"/>
      <sheetName val="4)유동표"/>
      <sheetName val="ABUT수량-A1"/>
      <sheetName val="신우"/>
      <sheetName val="중기솔뇨"/>
      <sheetName val="투찰"/>
      <sheetName val="설계개요"/>
      <sheetName val="손익현황"/>
      <sheetName val="노원열병합  건축공사기성내역서"/>
      <sheetName val="BOX(상시)"/>
      <sheetName val="(10) 단가산출결과"/>
      <sheetName val="PIPE(인수본)"/>
      <sheetName val="산출내역 (월기성)"/>
      <sheetName val="건축기성"/>
      <sheetName val="공량예산"/>
      <sheetName val="기준표"/>
      <sheetName val=" FURNACE현설"/>
      <sheetName val="명세서(을)"/>
      <sheetName val="환경기계공정표 (3)"/>
      <sheetName val="combi(wall)"/>
      <sheetName val="II손익관리"/>
      <sheetName val="마산월령동골조물량변경"/>
      <sheetName val="건축토목내역"/>
      <sheetName val="A"/>
      <sheetName val="대비"/>
      <sheetName val="제출내역서"/>
      <sheetName val="내역서(실행)"/>
      <sheetName val="내역서 (원본)"/>
      <sheetName val="내역서(실행)3"/>
      <sheetName val="제2~7호표"/>
      <sheetName val="예산내역서"/>
      <sheetName val="설계예산서"/>
      <sheetName val="물량표"/>
      <sheetName val="조도계산(1)"/>
      <sheetName val="수량집계"/>
      <sheetName val="도근좌표"/>
      <sheetName val="5Strand-장기처짐PCI"/>
      <sheetName val="내역서 업체견적단가"/>
      <sheetName val="건축일"/>
      <sheetName val="DAN"/>
      <sheetName val="토목검측서"/>
      <sheetName val="4__자재단가비교표"/>
      <sheetName val="4__일위대가"/>
      <sheetName val="준검_내역서"/>
      <sheetName val="본체"/>
      <sheetName val="REACTION(USE평시)"/>
      <sheetName val="REACTION(USD지진시)"/>
      <sheetName val="메서,변+증"/>
      <sheetName val="Macro(차단기)"/>
      <sheetName val="기계내역"/>
      <sheetName val="업체코드"/>
      <sheetName val="변압기_및_발전기_용량"/>
      <sheetName val="깨기"/>
      <sheetName val="basic_info"/>
      <sheetName val="공비대비"/>
      <sheetName val="성서방향-교대(A2)"/>
      <sheetName val="역T형"/>
      <sheetName val="토사(PE)"/>
      <sheetName val="시멘트 및 골재량산출"/>
      <sheetName val="Y-WORK"/>
      <sheetName val="철거산출근거"/>
      <sheetName val="1-최종안"/>
      <sheetName val="사업분석-분양가결정"/>
      <sheetName val="조직"/>
      <sheetName val="빗물받이(910-510-410)"/>
      <sheetName val="갑지1"/>
      <sheetName val="수량산출서(보강)"/>
      <sheetName val="금액내역서"/>
      <sheetName val=""/>
      <sheetName val="개별직종노임단가(2002.5)"/>
      <sheetName val="종배수관"/>
      <sheetName val="배관배선내역"/>
      <sheetName val="심사"/>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물가기준년"/>
      <sheetName val="장비기준"/>
      <sheetName val="설계서(8)"/>
      <sheetName val="토공집계"/>
      <sheetName val="1.우편집중내역서"/>
      <sheetName val="상세내역서"/>
      <sheetName val="#2-3 일위대가"/>
      <sheetName val="#2-4 단가대비표"/>
      <sheetName val="동원인원"/>
      <sheetName val="자재단가비교표"/>
      <sheetName val="SAMPLE"/>
      <sheetName val="대차대조표"/>
      <sheetName val="J"/>
      <sheetName val="고등학교"/>
      <sheetName val="금액"/>
      <sheetName val="공조기(삭제)"/>
      <sheetName val="현장관리비"/>
      <sheetName val="목표세부명세"/>
      <sheetName val="삭제금지단가"/>
      <sheetName val="가로등기초"/>
      <sheetName val="전기자료"/>
      <sheetName val="Sheet14"/>
      <sheetName val="Sheet10"/>
      <sheetName val="work"/>
      <sheetName val="포장총괄집계표"/>
      <sheetName val="절탄기단관교체공량"/>
      <sheetName val="이종재질교체공량"/>
      <sheetName val="Final SH Loose Tube 교체공량"/>
      <sheetName val="98수문일위"/>
      <sheetName val="가도공"/>
      <sheetName val="배수관접합및부설  "/>
      <sheetName val="단가산출1"/>
      <sheetName val="Option"/>
      <sheetName val="공예율"/>
      <sheetName val="보조셀"/>
      <sheetName val="품셈표"/>
      <sheetName val="BM"/>
      <sheetName val="자재표"/>
      <sheetName val="물가"/>
      <sheetName val="205동"/>
      <sheetName val="6공구(당초)"/>
      <sheetName val="9811"/>
      <sheetName val="견적990322"/>
      <sheetName val="갑1"/>
      <sheetName val="경계석수량집계"/>
      <sheetName val="1.설계조건"/>
      <sheetName val="O＆P"/>
      <sheetName val="3CHBDC"/>
      <sheetName val="남양시작동010313100%"/>
      <sheetName val="120대형 환기량PK-1"/>
      <sheetName val="급수 (LPM)"/>
      <sheetName val="1.설계기준"/>
      <sheetName val="수로교총재료집계"/>
      <sheetName val="간지"/>
      <sheetName val="일위목록표"/>
      <sheetName val="    "/>
      <sheetName val="수량산출서_천안"/>
      <sheetName val="수량산출서_아산"/>
      <sheetName val="대구은행"/>
      <sheetName val="단위량"/>
      <sheetName val="재료집계표2"/>
      <sheetName val="토적집계표"/>
      <sheetName val="SULKEA"/>
      <sheetName val="단가표 (2)"/>
      <sheetName val="매출처비중(2)"/>
      <sheetName val="사업부배부A"/>
      <sheetName val="코드"/>
      <sheetName val="내역5"/>
      <sheetName val="정화조동내역"/>
      <sheetName val="Customer Databas"/>
      <sheetName val="item"/>
      <sheetName val="9-1차이내역"/>
      <sheetName val="1st"/>
      <sheetName val="2-1. 경관조명 내역총괄표"/>
      <sheetName val="B"/>
      <sheetName val="유림콘도"/>
      <sheetName val="주요기준"/>
      <sheetName val="인천제철"/>
      <sheetName val="관리,공감"/>
      <sheetName val="개산공사비"/>
      <sheetName val="간접비"/>
      <sheetName val="안정검토"/>
      <sheetName val="7.PILE  (돌출)"/>
      <sheetName val="샤워실위생"/>
      <sheetName val="간접"/>
      <sheetName val="기준FACTOR"/>
      <sheetName val="H-pile(298x299)"/>
      <sheetName val="H-pile(250x250)"/>
      <sheetName val="CON'C"/>
      <sheetName val="가로등내역서"/>
      <sheetName val="단가조사서"/>
      <sheetName val="1호맨홀토공"/>
      <sheetName val="정산ISSUE(T)"/>
      <sheetName val="영동(D)"/>
      <sheetName val="토목주소"/>
      <sheetName val="배수내역"/>
      <sheetName val="프랜트면허"/>
      <sheetName val="각사별공사비분개 "/>
      <sheetName val="공사비산출서"/>
      <sheetName val="횡배수관토공수량"/>
      <sheetName val="FAB별"/>
      <sheetName val="front"/>
      <sheetName val="YM-IL1"/>
      <sheetName val="당사수지비교표"/>
      <sheetName val="당사수지"/>
      <sheetName val="물가변동대가세부내역서"/>
      <sheetName val="실행내역서"/>
      <sheetName val="도수로(총)"/>
      <sheetName val="제-노임"/>
      <sheetName val="제직재"/>
      <sheetName val="C.배수관공"/>
      <sheetName val="역T형옹벽(3.0)"/>
      <sheetName val="3.하중산정4.지지력"/>
      <sheetName val="ASP"/>
      <sheetName val="원가산출근거"/>
      <sheetName val="단가입력창"/>
      <sheetName val="계약내역(갑지)"/>
      <sheetName val="대여현황"/>
      <sheetName val="우각부보강"/>
      <sheetName val="확산동"/>
      <sheetName val="조건"/>
      <sheetName val="예산"/>
      <sheetName val="2005년6월김문환"/>
      <sheetName val="구조물터파기수량집계"/>
      <sheetName val="배수공 시멘트 및 골재량 산출"/>
      <sheetName val="설치조서"/>
      <sheetName val="가시설수량"/>
      <sheetName val="용산1(해보)"/>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연습"/>
      <sheetName val="대가목록"/>
      <sheetName val="배수공집계표"/>
      <sheetName val="예정공정표"/>
      <sheetName val="덕전리"/>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길어깨(현황)"/>
      <sheetName val="화전내"/>
      <sheetName val="참고"/>
      <sheetName val="기계공사"/>
      <sheetName val="충주"/>
      <sheetName val="공사내역서"/>
      <sheetName val="조사표"/>
      <sheetName val="노임목록"/>
      <sheetName val="중기목록"/>
      <sheetName val="자재목록"/>
      <sheetName val="집계표(육상)"/>
      <sheetName val="암거"/>
      <sheetName val="토공유동표"/>
      <sheetName val="Earthwork"/>
      <sheetName val="노임9월"/>
      <sheetName val="데이타"/>
      <sheetName val="남양시작동자105노65기1.3화1.2"/>
      <sheetName val="국영"/>
      <sheetName val="賃料等一覧"/>
      <sheetName val="S&amp;R"/>
      <sheetName val="리츠"/>
      <sheetName val="대공종"/>
      <sheetName val="RCF CLAIMED"/>
      <sheetName val="노임,기계단가"/>
      <sheetName val="산출내역서"/>
      <sheetName val=" 견적서"/>
      <sheetName val="중동공구"/>
      <sheetName val="판가반영"/>
      <sheetName val="6F8"/>
      <sheetName val="구성비"/>
      <sheetName val="조명일위"/>
      <sheetName val="맨홀"/>
      <sheetName val="2004일위대가"/>
      <sheetName val="단가산출서"/>
      <sheetName val="입찰보고"/>
      <sheetName val="연장및면적(좌측)"/>
      <sheetName val="가시설단위수량"/>
      <sheetName val="소업1교"/>
      <sheetName val="Cost Reduction"/>
      <sheetName val="포장단가"/>
      <sheetName val="품명별원가"/>
      <sheetName val="30신설일위대가"/>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4__자재단가비교표1"/>
      <sheetName val="4__일위대가1"/>
      <sheetName val="준검_내역서1"/>
      <sheetName val="변압기_및_발전기_용량1"/>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3_건축(현장안)"/>
      <sheetName val="내역서_(원본)"/>
      <sheetName val="내역서1999_8최종1"/>
      <sheetName val="노원열병합__건축공사기성내역서"/>
      <sheetName val="BEND_LOSS"/>
      <sheetName val="(10)_단가산출결과"/>
      <sheetName val="산출내역_(월기성)"/>
      <sheetName val="_FURNACE현설"/>
      <sheetName val="환경기계공정표_(3)"/>
      <sheetName val="I_설계조건"/>
      <sheetName val="1_우편집중내역서"/>
      <sheetName val="3련_BOX"/>
      <sheetName val="1__설계조건_2_단면가정_3__하중계산1"/>
      <sheetName val="DATA_입력란1"/>
      <sheetName val="#2-3_일위대가"/>
      <sheetName val="#2-4_단가대비표"/>
      <sheetName val="내역서_업체견적단가"/>
      <sheetName val="REINF_"/>
      <sheetName val="Final_SH_Loose_Tube_교체공량"/>
      <sheetName val="배수관접합및부설__"/>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NYS"/>
      <sheetName val="HVAC"/>
      <sheetName val="BM_NEW2"/>
      <sheetName val="표지 (2)"/>
      <sheetName val="심사계산"/>
      <sheetName val="심사물량"/>
      <sheetName val="각입중량산출서"/>
    </sheetNames>
    <sheetDataSet>
      <sheetData sheetId="0" refreshError="1"/>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ow r="7">
          <cell r="I7">
            <v>0</v>
          </cell>
        </row>
      </sheetData>
      <sheetData sheetId="604">
        <row r="7">
          <cell r="I7" t="str">
            <v/>
          </cell>
        </row>
      </sheetData>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ow r="7">
          <cell r="I7">
            <v>0</v>
          </cell>
        </row>
      </sheetData>
      <sheetData sheetId="678">
        <row r="5">
          <cell r="I5">
            <v>0</v>
          </cell>
        </row>
      </sheetData>
      <sheetData sheetId="679"/>
      <sheetData sheetId="680" refreshError="1"/>
      <sheetData sheetId="681" refreshError="1"/>
      <sheetData sheetId="682" refreshError="1"/>
      <sheetData sheetId="683" refreshError="1"/>
      <sheetData sheetId="684">
        <row r="7">
          <cell r="I7" t="str">
            <v/>
          </cell>
        </row>
      </sheetData>
      <sheetData sheetId="685">
        <row r="7">
          <cell r="I7">
            <v>0</v>
          </cell>
        </row>
      </sheetData>
      <sheetData sheetId="686" refreshError="1"/>
      <sheetData sheetId="687" refreshError="1"/>
      <sheetData sheetId="688" refreshError="1"/>
      <sheetData sheetId="689" refreshError="1"/>
      <sheetData sheetId="690" refreshError="1"/>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row r="5">
          <cell r="I5">
            <v>1</v>
          </cell>
        </row>
      </sheetData>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sheetData sheetId="891" refreshError="1"/>
      <sheetData sheetId="892" refreshError="1"/>
      <sheetData sheetId="893" refreshError="1"/>
      <sheetData sheetId="89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주추정 96년"/>
      <sheetName val="결산실적09"/>
      <sheetName val="현장보고대비 종기실계획"/>
      <sheetName val="현장보고대비"/>
      <sheetName val="현장보고대비 두번째"/>
      <sheetName val="년간추정"/>
      <sheetName val="건축년간추정"/>
      <sheetName val="년간추정 그룹사"/>
      <sheetName val="계열사"/>
      <sheetName val="건축실적9609"/>
      <sheetName val="계약고변경"/>
      <sheetName val="선투재고"/>
      <sheetName val="손익차9월총괄"/>
      <sheetName val="손익차9월2"/>
      <sheetName val="97 사업추정(WEKI)"/>
      <sheetName val="일반공사"/>
      <sheetName val="현장"/>
      <sheetName val="내역서"/>
      <sheetName val="사업부배부A"/>
      <sheetName val="Sheet2"/>
      <sheetName val="수입"/>
      <sheetName val="직노"/>
      <sheetName val="일위대가(가설)"/>
      <sheetName val="Sheet4"/>
      <sheetName val="상반기손익차2총괄"/>
      <sheetName val="RENUN"/>
      <sheetName val="Baby일위대가"/>
      <sheetName val="공사금액 내역 (1)"/>
      <sheetName val="2월"/>
      <sheetName val="외상매출금현황-수정분 A2"/>
      <sheetName val="JOB Assign"/>
      <sheetName val="영업소실적"/>
      <sheetName val="일위대가목차"/>
      <sheetName val="BOJUNGGM"/>
      <sheetName val="출자한도"/>
      <sheetName val="일위대가"/>
      <sheetName val="건축공사실행"/>
      <sheetName val="부대공"/>
      <sheetName val="포장공"/>
      <sheetName val="토공"/>
      <sheetName val="청산공사"/>
      <sheetName val="#REF"/>
      <sheetName val="1차 내역서"/>
      <sheetName val="간접비 총괄표"/>
      <sheetName val="C급보 "/>
      <sheetName val="6호기"/>
      <sheetName val="유림골조"/>
      <sheetName val="남양시작동자105노65기1.3화1.2"/>
      <sheetName val="공통비총괄표"/>
      <sheetName val="기계설비"/>
      <sheetName val="P.M 별"/>
      <sheetName val="삭제금지단가"/>
      <sheetName val="Eq. Mobilization"/>
      <sheetName val="A조"/>
      <sheetName val="설계예시"/>
      <sheetName val="작업지시서-1호"/>
      <sheetName val="기계내역"/>
      <sheetName val="노임"/>
      <sheetName val="단가조사"/>
      <sheetName val="흥양2교토공집계표"/>
      <sheetName val="대상현장 (최종)"/>
      <sheetName val="9"/>
      <sheetName val="A LINE"/>
      <sheetName val="세금자료"/>
      <sheetName val="토공(우물통,기타) "/>
      <sheetName val="난방A"/>
      <sheetName val="Sheet5"/>
      <sheetName val="내역"/>
      <sheetName val="도"/>
      <sheetName val="단가"/>
      <sheetName val="일위대가(1)"/>
      <sheetName val="수주현황2월"/>
      <sheetName val="일위대가표"/>
      <sheetName val="7. 매출 투입 취하"/>
      <sheetName val="2공구산출내역"/>
      <sheetName val="사업추09"/>
      <sheetName val="단가산출서"/>
      <sheetName val="간접비총괄"/>
      <sheetName val="h-013211-2"/>
      <sheetName val="Unit 49_분개표"/>
      <sheetName val="Unit 76_분개표"/>
      <sheetName val="UnitList"/>
      <sheetName val="ANALYSER"/>
      <sheetName val="RFP007"/>
      <sheetName val="INPUT DATA"/>
      <sheetName val="예산"/>
      <sheetName val="노임단가"/>
      <sheetName val="차액보증"/>
      <sheetName val="설계"/>
      <sheetName val="CIVIL WORK"/>
      <sheetName val="Sheet1"/>
      <sheetName val="96.12"/>
      <sheetName val="직원동원계획"/>
      <sheetName val="공사비 내역 (가)"/>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eq_data"/>
      <sheetName val="인원계획"/>
      <sheetName val="9-1차이내역"/>
      <sheetName val="주관사업"/>
      <sheetName val="data_dci"/>
      <sheetName val="data_mci"/>
      <sheetName val="behind"/>
      <sheetName val="Main"/>
      <sheetName val="Cover"/>
      <sheetName val="97_사업추정(WEKI)"/>
      <sheetName val="PRO_A"/>
      <sheetName val="DWG"/>
      <sheetName val="ELEC_MCI"/>
      <sheetName val="INST_MCI"/>
      <sheetName val="MECH_MCI"/>
      <sheetName val="PRO"/>
      <sheetName val="회사99"/>
      <sheetName val="수주추정_96년"/>
      <sheetName val="현장보고대비_종기실계획"/>
      <sheetName val="현장보고대비_두번째"/>
      <sheetName val="년간추정_그룹사"/>
      <sheetName val="공사금액_내역_(1)"/>
      <sheetName val="외상매출금현황-수정분_A2"/>
      <sheetName val="JOB_Assign"/>
      <sheetName val="1차_내역서"/>
      <sheetName val="간접비_총괄표"/>
      <sheetName val="C급보_"/>
      <sheetName val="남양시작동자105노65기1_3화1_2"/>
      <sheetName val="P_M_별"/>
      <sheetName val="_x000f__x0000__x0007_&lt;Ħ"/>
      <sheetName val="철거산출근거"/>
      <sheetName val="B"/>
      <sheetName val="_x000f_"/>
      <sheetName val="공사예산하조서(O.K)"/>
      <sheetName val="경산"/>
      <sheetName val="ABUT수량-A1"/>
      <sheetName val="시중노임(공사)"/>
      <sheetName val="정산서 "/>
      <sheetName val="5사남"/>
      <sheetName val="부대내역"/>
      <sheetName val="1-11조직표"/>
      <sheetName val="CONTENTS"/>
      <sheetName val="97 사업추정_WEKI_"/>
      <sheetName val="집계표"/>
      <sheetName val="저"/>
      <sheetName val=" 냉각수펌프"/>
      <sheetName val="CB"/>
      <sheetName val="보온자재단가표"/>
      <sheetName val="공통비"/>
      <sheetName val="VENDOR LIST"/>
      <sheetName val="인사자료총집계"/>
      <sheetName val="대치판정"/>
      <sheetName val="신대방33(적용)"/>
      <sheetName val="간접비내역-1"/>
      <sheetName val="STAND98"/>
      <sheetName val="카렌스센터계량기설치공사"/>
      <sheetName val="단가표"/>
      <sheetName val="배수관공"/>
      <sheetName val="배수내역"/>
      <sheetName val="PI"/>
      <sheetName val="내역서2안"/>
      <sheetName val="안산기계장치"/>
      <sheetName val="물건조서"/>
      <sheetName val="건축원가"/>
      <sheetName val="변수"/>
      <sheetName val="리스(CIF)산출"/>
      <sheetName val="콤보박스와 리스트박스의 연결"/>
      <sheetName val="용산1(해보)"/>
      <sheetName val="개별요인비교번호"/>
      <sheetName val="일반자료"/>
      <sheetName val="이름표"/>
      <sheetName val="비교표준지"/>
      <sheetName val="화해(함평)"/>
      <sheetName val="화해(장성)"/>
      <sheetName val="입찰안"/>
      <sheetName val="내역대비표(코크스)"/>
      <sheetName val="소방"/>
      <sheetName val="교각토공"/>
      <sheetName val="명단"/>
      <sheetName val="갑지(추정)"/>
      <sheetName val="E총"/>
      <sheetName val="맨홀"/>
      <sheetName val="70%"/>
      <sheetName val="총괄"/>
      <sheetName val="5-2.하현재"/>
      <sheetName val="단위단가"/>
      <sheetName val="2.대외공문"/>
      <sheetName val="1.피팅물량산출"/>
      <sheetName val="위치조서"/>
      <sheetName val="Internal Floor"/>
      <sheetName val="2000.1재료비"/>
      <sheetName val="C3"/>
      <sheetName val="b_balju-단가단가단가"/>
      <sheetName val="조명시설"/>
      <sheetName val="구조     ."/>
      <sheetName val="영업외손익등"/>
      <sheetName val="주식배당"/>
      <sheetName val="DB"/>
      <sheetName val="24분기"/>
      <sheetName val="전원계측기지수"/>
      <sheetName val="적용단가"/>
      <sheetName val="세부조정"/>
      <sheetName val="사당"/>
      <sheetName val="J直材4"/>
      <sheetName val="N賃率-職"/>
      <sheetName val="일대-1"/>
      <sheetName val="고양시"/>
      <sheetName val="입력"/>
      <sheetName val="내역서(삼호)"/>
      <sheetName val="신공덕"/>
      <sheetName val="CTEMCOST"/>
      <sheetName val="기본입력"/>
      <sheetName val="금융"/>
      <sheetName val="MIJIBI"/>
      <sheetName val="경영혁신본부"/>
      <sheetName val="현금"/>
      <sheetName val="실행철강하도"/>
      <sheetName val="List"/>
      <sheetName val="금융비용"/>
      <sheetName val="95년12월말"/>
      <sheetName val="신공"/>
      <sheetName val="Total"/>
      <sheetName val="도장수량(하1)"/>
      <sheetName val="주형"/>
      <sheetName val="지장물총괄표"/>
      <sheetName val="99년신청"/>
      <sheetName val="CVT산정"/>
      <sheetName val="가로등내역서"/>
      <sheetName val="도기류"/>
      <sheetName val="을지"/>
      <sheetName val="CAT_5"/>
      <sheetName val="BM DATA SHEET"/>
      <sheetName val="수주이월"/>
      <sheetName val="TTL"/>
      <sheetName val="표지"/>
      <sheetName val="총괄갑 "/>
      <sheetName val="COL"/>
      <sheetName val="설계예산서"/>
      <sheetName val="BOQ.vts"/>
      <sheetName val="2001년12월말"/>
      <sheetName val="OE"/>
      <sheetName val="총원가계산서(요율)"/>
      <sheetName val="시화점실행"/>
      <sheetName val="투입"/>
      <sheetName val="주요공사"/>
      <sheetName val="SIL98"/>
      <sheetName val="연습"/>
      <sheetName val="s.v"/>
      <sheetName val="대림경상68억"/>
      <sheetName val="구의33고"/>
      <sheetName val="8.PILE  (돌출)"/>
      <sheetName val="실행내역"/>
      <sheetName val="배수공"/>
      <sheetName val="공내역"/>
      <sheetName val="수리결과"/>
      <sheetName val="조사번호"/>
      <sheetName val="민자균형"/>
      <sheetName val="공조기"/>
      <sheetName val="DATE"/>
      <sheetName val="XREF"/>
      <sheetName val="급여관련자료"/>
      <sheetName val="1. 설계조건 2.단면가정 3. 하중계산"/>
      <sheetName val="설계명세서"/>
      <sheetName val="품셈표"/>
      <sheetName val="97년 SEACO예산"/>
      <sheetName val="B31.1"/>
      <sheetName val="PSIZE"/>
      <sheetName val="DATA(BAC)"/>
      <sheetName val="전선 및 전선관"/>
      <sheetName val="(포장)BOQ-실적공사"/>
      <sheetName val="VL"/>
      <sheetName val="업무처리전"/>
      <sheetName val="95하U$가격"/>
      <sheetName val="변압기 및 발전기 용량"/>
      <sheetName val="적용환율"/>
      <sheetName val="범한여행"/>
      <sheetName val="진행 DATA (2)"/>
      <sheetName val="담당자"/>
      <sheetName val="공종구분비율"/>
      <sheetName val="_x005f_x000f__x005f_x0000__x005f_x0007_&lt;Ħ"/>
      <sheetName val="_x005f_x000f_"/>
      <sheetName val="금호"/>
      <sheetName val="준공평가"/>
      <sheetName val="수정계획3"/>
      <sheetName val="설-원가"/>
      <sheetName val="유림콘도"/>
      <sheetName val="도급견적가"/>
      <sheetName val="일위대가(출입)"/>
      <sheetName val="unit 4"/>
      <sheetName val="시설이용권명세서"/>
      <sheetName val="수주추정_96년1"/>
      <sheetName val="현장보고대비_종기실계획1"/>
      <sheetName val="현장보고대비_두번째1"/>
      <sheetName val="년간추정_그룹사1"/>
      <sheetName val="97_사업추정(WEKI)1"/>
      <sheetName val="공사금액_내역_(1)1"/>
      <sheetName val="외상매출금현황-수정분_A21"/>
      <sheetName val="JOB_Assign1"/>
      <sheetName val="1차_내역서1"/>
      <sheetName val="간접비_총괄표1"/>
      <sheetName val="C급보_1"/>
      <sheetName val="남양시작동자105노65기1_3화1_21"/>
      <sheetName val="P_M_별1"/>
      <sheetName val="Eq__Mobilization"/>
      <sheetName val="대상현장_(최종)"/>
      <sheetName val="A_LINE"/>
      <sheetName val="토공(우물통,기타)_"/>
      <sheetName val="7__매출_투입_취하"/>
      <sheetName val="Unit_49_분개표"/>
      <sheetName val="Unit_76_분개표"/>
      <sheetName val="INPUT_DATA"/>
      <sheetName val="CIVIL_WORK"/>
      <sheetName val="96_12"/>
      <sheetName val="공사비_내역_(가)"/>
      <sheetName val="OFFER_RATE"/>
      <sheetName val="Mech_CIF"/>
      <sheetName val="COVERSHEET_PAGE"/>
      <sheetName val="TABLE2-2_OSBL-(SITE_PREP)"/>
      <sheetName val="OSBL-TOTAL_(OTHER_WORK)"/>
      <sheetName val="OSBL-TOTAL_(SEA_WATER)"/>
      <sheetName val="OSBL-TOTAL_(CIVIL_WORK)"/>
      <sheetName val="&lt;Ħ"/>
      <sheetName val=""/>
      <sheetName val="공사예산하조서(O_K)"/>
      <sheetName val="정산서_"/>
      <sheetName val="97_사업추정_WEKI_"/>
      <sheetName val="_냉각수펌프"/>
      <sheetName val="VENDOR_LIST"/>
      <sheetName val="콤보박스와_리스트박스의_연결"/>
      <sheetName val="5-2_하현재"/>
      <sheetName val="2_대외공문"/>
      <sheetName val="Internal_Floor"/>
      <sheetName val="1_피팅물량산출"/>
      <sheetName val="2000_1재료비"/>
      <sheetName val="구조______"/>
      <sheetName val="조직표"/>
      <sheetName val="_x000f_?_x0007_&lt;Ħ"/>
      <sheetName val="_x005f_x000f__x005f_x0000__x00"/>
      <sheetName val="01"/>
      <sheetName val="입찰내역 발주처 양식"/>
      <sheetName val="대비표"/>
      <sheetName val="BOQ(전체)"/>
      <sheetName val="재집"/>
      <sheetName val="직재"/>
      <sheetName val="3FD002"/>
      <sheetName val="RFP Codes"/>
      <sheetName val="NOTES"/>
      <sheetName val="Wire Breakdown"/>
      <sheetName val="equip"/>
      <sheetName val="original"/>
      <sheetName val="10현장조직"/>
      <sheetName val="bi-mnthly rep Villa"/>
      <sheetName val="UPA-Thermal &amp; Moisture "/>
      <sheetName val="RFP_Codes"/>
      <sheetName val="Wire_Breakdown"/>
      <sheetName val="bi-mnthly_rep_Villa"/>
      <sheetName val="UPA-Thermal_&amp;_Moisture_"/>
      <sheetName val="공사비_NDE"/>
      <sheetName val="Rebar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refreshError="1"/>
      <sheetData sheetId="363" refreshError="1"/>
      <sheetData sheetId="36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배수관공(IC)"/>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종배수관현황"/>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집수정현황"/>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날개벽유동집계표"/>
      <sheetName val="유입방지턱수량"/>
      <sheetName val="유입방지턱표지"/>
      <sheetName val="유입방지턱단위수량"/>
      <sheetName val="xxxxxx"/>
      <sheetName val="배수관공집계"/>
      <sheetName val="횡집계"/>
      <sheetName val="배수관집계표"/>
      <sheetName val="종배수관집계"/>
      <sheetName val="횡배수관현황"/>
      <sheetName val="날개면벽집계"/>
      <sheetName val="날개벽"/>
      <sheetName val="단위수량"/>
      <sheetName val="평균터파기고"/>
      <sheetName val="평균터파기1"/>
      <sheetName val="H"/>
      <sheetName val="깍기공"/>
      <sheetName val="증감총괄"/>
      <sheetName val="내역"/>
      <sheetName val="잡비"/>
      <sheetName val="증감"/>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부분합"/>
      <sheetName val="Sheet1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원가계산서(년도별)"/>
      <sheetName val="집계표(도급)"/>
      <sheetName val="내역서(도급)"/>
      <sheetName val="6월호"/>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배수관로집계"/>
      <sheetName val="배수관로수량현황"/>
      <sheetName val="배수관로수량집계"/>
      <sheetName val="배수관로수량집계L-8,9,11"/>
      <sheetName val="간지"/>
      <sheetName val="파형강판 총수량집계표"/>
      <sheetName val="통로"/>
      <sheetName val="철근수량 집계표"/>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전신환매도율"/>
      <sheetName val=""/>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CB"/>
      <sheetName val="일위대가(가설)"/>
      <sheetName val="45,46"/>
      <sheetName val="정화조동내역"/>
      <sheetName val="BOQ"/>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을지"/>
      <sheetName val="DATE"/>
      <sheetName val="신일위"/>
      <sheetName val="변일위"/>
      <sheetName val="재집"/>
      <sheetName val="종평"/>
      <sheetName val="토집"/>
      <sheetName val="담장"/>
      <sheetName val="조경"/>
      <sheetName val="옹집"/>
      <sheetName val="옹벽수량"/>
      <sheetName val="공사비증감"/>
      <sheetName val="내역서"/>
      <sheetName val="시멘트,모래"/>
      <sheetName val="배수관공수량집계"/>
      <sheetName val="면벽단위"/>
      <sheetName val="흄관단위"/>
      <sheetName val="흄관토공수량"/>
      <sheetName val="흄관설치현황"/>
      <sheetName val="역T형옹벽(3.0)"/>
      <sheetName val="우배수"/>
      <sheetName val="일위대가"/>
      <sheetName val="수량-가로등"/>
      <sheetName val="하부철근수량"/>
      <sheetName val="국도접속 차도부수량"/>
      <sheetName val="터파기및재료"/>
      <sheetName val="교각1"/>
      <sheetName val="물가시세"/>
      <sheetName val="노임단가"/>
      <sheetName val="절취및터파기"/>
      <sheetName val="일반공사"/>
      <sheetName val="만수배관단가"/>
      <sheetName val="FRP배관단가(만수)"/>
      <sheetName val="BID"/>
      <sheetName val="부대내역"/>
      <sheetName val="날개벽(시점좌측)"/>
      <sheetName val="Baby일위대가"/>
      <sheetName val="인사자료총집계"/>
      <sheetName val="A LINE"/>
      <sheetName val="1+214(수로)"/>
      <sheetName val="1+185(통로)"/>
      <sheetName val="구체,날개,보강철근수량"/>
      <sheetName val="난간및차수벽철근량"/>
      <sheetName val="접속저판"/>
      <sheetName val="총괄갑 "/>
      <sheetName val="토공(우물통,기타) "/>
      <sheetName val="도급내역"/>
      <sheetName val="직노"/>
      <sheetName val="포장공"/>
      <sheetName val="수량산출"/>
      <sheetName val="말뚝지지력산정"/>
      <sheetName val="사다리"/>
      <sheetName val="단가산출"/>
      <sheetName val="U-TYPE(1)"/>
      <sheetName val="횡배수관"/>
      <sheetName val="내역서(삼호)"/>
      <sheetName val="차액보증"/>
      <sheetName val="일위대가목록"/>
      <sheetName val="철거산출근거"/>
      <sheetName val="골재산출"/>
      <sheetName val="INPUT"/>
      <sheetName val="J형측구단위수량"/>
      <sheetName val="보차도경계석"/>
      <sheetName val="99총공사내역서"/>
      <sheetName val="중기일위대가"/>
      <sheetName val="저"/>
      <sheetName val="VXXXXX"/>
      <sheetName val="금액내역서"/>
      <sheetName val="guard(mac)"/>
      <sheetName val="수량산출서"/>
      <sheetName val="지수"/>
      <sheetName val="BOQ(전체)"/>
      <sheetName val="원형1호맨홀토공수량"/>
      <sheetName val="2"/>
      <sheetName val="96보완계획7.12"/>
      <sheetName val="준검 내역서"/>
      <sheetName val="교대(A1)"/>
      <sheetName val="하도금액분계"/>
      <sheetName val="견적서"/>
      <sheetName val="로우프"/>
      <sheetName val="실행철강하도"/>
      <sheetName val="TOTAL_BOQ"/>
      <sheetName val="OPGW기별"/>
      <sheetName val="6PILE  (돌출)"/>
      <sheetName val="슬래브(유곡)"/>
      <sheetName val="건축공사실행"/>
      <sheetName val="#REF"/>
      <sheetName val="데리네이타현황"/>
      <sheetName val="Macro1"/>
      <sheetName val="단면가정"/>
      <sheetName val="단가"/>
      <sheetName val="내역(2000년)"/>
      <sheetName val="공사개요"/>
      <sheetName val="기본사항"/>
      <sheetName val="표층포설및다짐"/>
      <sheetName val="연결관암거"/>
      <sheetName val="MAIN_TABLE"/>
      <sheetName val="남양시작동자105노65기1.3화1.2"/>
      <sheetName val="70%"/>
      <sheetName val="내역(설계)"/>
      <sheetName val="개비온집계"/>
      <sheetName val="개비온 단위"/>
      <sheetName val="철근계"/>
      <sheetName val="7.PILE  (돌출)"/>
      <sheetName val="8.PILE  (돌출)"/>
      <sheetName val="기초단가"/>
      <sheetName val="일위대가표"/>
      <sheetName val="설계조건 및 단면가정"/>
      <sheetName val="부재치수입력"/>
      <sheetName val="7기초"/>
      <sheetName val="토목"/>
      <sheetName val="변수값"/>
      <sheetName val="중기상차"/>
      <sheetName val="AS복구"/>
      <sheetName val="중기터파기"/>
      <sheetName val="1차증가원가계산"/>
      <sheetName val="5.공종별예산내역서"/>
      <sheetName val="1차설계변경내역"/>
      <sheetName val="2000년1차"/>
      <sheetName val="도급-집계"/>
      <sheetName val="가로등내역서"/>
      <sheetName val="소비자가"/>
      <sheetName val="품셈TABLE"/>
      <sheetName val="제경비"/>
      <sheetName val="관급자재"/>
      <sheetName val="내역(원안-대안)"/>
      <sheetName val="200"/>
      <sheetName val="관급"/>
      <sheetName val="COPING"/>
      <sheetName val="E총"/>
      <sheetName val="노무비"/>
      <sheetName val="총괄내역서"/>
      <sheetName val="구조물공"/>
      <sheetName val="배수공"/>
      <sheetName val="부대공"/>
      <sheetName val="토공"/>
      <sheetName val="보도포장산출"/>
      <sheetName val="단가조사"/>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데이타"/>
      <sheetName val="식재인부"/>
      <sheetName val="현금"/>
      <sheetName val="(포장)BOQ-실적공사"/>
      <sheetName val="WEIGHT LIST"/>
      <sheetName val="단가 "/>
      <sheetName val="노임"/>
      <sheetName val="ABUT수량-A1"/>
      <sheetName val="YM-IL1"/>
      <sheetName val="암거날개벽재료집계"/>
      <sheetName val="DAN"/>
      <sheetName val="백호우계수"/>
      <sheetName val="DATA2000"/>
      <sheetName val="접도구역경계표주현황"/>
      <sheetName val="입찰안"/>
      <sheetName val="기타#9"/>
      <sheetName val="덕전리"/>
      <sheetName val="산출근거"/>
      <sheetName val="기둥(원형)"/>
      <sheetName val="기초공"/>
      <sheetName val="건축내역"/>
      <sheetName val="용산1(해보)"/>
      <sheetName val="내역을"/>
      <sheetName val="도근좌표"/>
      <sheetName val="진주방향"/>
      <sheetName val="마산방향"/>
      <sheetName val="마산방향철근집계"/>
      <sheetName val="내역서전체"/>
      <sheetName val="현장"/>
      <sheetName val="원가계산서"/>
      <sheetName val="위치조서"/>
      <sheetName val="산출서"/>
      <sheetName val="재정비직인"/>
      <sheetName val="재정비내역"/>
      <sheetName val="지적고시내역"/>
      <sheetName val="DANGA"/>
      <sheetName val="기본자료"/>
      <sheetName val="집1"/>
      <sheetName val="J直材4"/>
      <sheetName val="단가산출서"/>
      <sheetName val="수자재단위당"/>
      <sheetName val="공비대비"/>
      <sheetName val="Sheet1 (2)"/>
      <sheetName val="매매"/>
      <sheetName val="총괄표"/>
      <sheetName val="주형"/>
      <sheetName val="참고자료"/>
      <sheetName val="참고사항"/>
      <sheetName val="노무비단가"/>
      <sheetName val="전신"/>
      <sheetName val="내역서적용수량"/>
      <sheetName val="퇴직금(울산천상)"/>
      <sheetName val="연결임시"/>
      <sheetName val="2공구산출내역"/>
      <sheetName val="단가표"/>
      <sheetName val="포장수량산출"/>
      <sheetName val="토공총괄집계표"/>
      <sheetName val="제목(수량)"/>
      <sheetName val="수량총괄집계"/>
      <sheetName val="가도공"/>
      <sheetName val="횡 연장"/>
      <sheetName val="자료"/>
      <sheetName val="일반전기"/>
      <sheetName val="97 사업추정(WEKI)"/>
      <sheetName val="기초일위"/>
      <sheetName val="자재단가"/>
      <sheetName val="노면표시수량집계"/>
      <sheetName val="노면표지 수량"/>
      <sheetName val="맨홀"/>
      <sheetName val="유림골조"/>
      <sheetName val="SORCE1"/>
      <sheetName val="PSCbeam설계"/>
      <sheetName val="EACT10"/>
      <sheetName val="ESC(K치)"/>
      <sheetName val="부대시설"/>
      <sheetName val="Apt내역"/>
      <sheetName val="일위목록"/>
      <sheetName val="요율"/>
      <sheetName val="시점교대"/>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Sheet15"/>
      <sheetName val="구조     ."/>
      <sheetName val="1.설계조건"/>
      <sheetName val="일위대가목차"/>
      <sheetName val="DATA98"/>
      <sheetName val="이토변실(A3-LINE)"/>
      <sheetName val="기기리스트"/>
      <sheetName val="1,2,3,4,5단위수량"/>
      <sheetName val="단위수량산출"/>
      <sheetName val="(A)내역서"/>
      <sheetName val="FRP산출근거"/>
      <sheetName val="총차분(토목)"/>
      <sheetName val="토 적 표"/>
      <sheetName val="주요량(96)"/>
      <sheetName val="내역서(사업소)"/>
      <sheetName val="장비단가표"/>
      <sheetName val="C_배수관공"/>
      <sheetName val="2_10횡배수관"/>
      <sheetName val="2_12기존배수관세척"/>
      <sheetName val="2_13날개벽및면벽"/>
      <sheetName val="2_14집수정"/>
      <sheetName val="6호기"/>
      <sheetName val="TIE-IN"/>
      <sheetName val="교각토공"/>
      <sheetName val="고창방향"/>
      <sheetName val="중분대수량산출"/>
      <sheetName val="투찰"/>
      <sheetName val="마감"/>
      <sheetName val="환경기계공정표 (3)"/>
      <sheetName val="기본단가표"/>
      <sheetName val="깨기수량"/>
      <sheetName val="설계예산서"/>
      <sheetName val="단가목록"/>
      <sheetName val="4차월말"/>
      <sheetName val="토공사(흙막이)"/>
      <sheetName val="3.하중산정4.양수압5.지지력"/>
      <sheetName val="쌍송교"/>
      <sheetName val="우수받이재료집계표"/>
      <sheetName val="본선집계표"/>
      <sheetName val="단위중량"/>
      <sheetName val="상부공"/>
      <sheetName val="수량집계표(舊)"/>
      <sheetName val="단가산출(총괄)"/>
      <sheetName val="일위총괄"/>
      <sheetName val="9902"/>
      <sheetName val="N賃率-職"/>
      <sheetName val="역T형교대(직접기초)"/>
      <sheetName val="수량집계"/>
      <sheetName val="잡비계산"/>
      <sheetName val="개요"/>
      <sheetName val="구체집계2_0x2_0(0-3)"/>
      <sheetName val="구체2_0X2_0(0-3)"/>
      <sheetName val="구체집계2_0x2_0(3-5)"/>
      <sheetName val="구체2_0x2_0(3-5)"/>
      <sheetName val="구체집계2_0x2_0(5-7)"/>
      <sheetName val="구체2_0x2_0(5-7)"/>
      <sheetName val="구체집계2_0x2_0(7-10)"/>
      <sheetName val="4.2.1 마루높이 검토"/>
      <sheetName val="양지교"/>
      <sheetName val="구체2_0x2_0(7-10)"/>
      <sheetName val="구체집계2@2_5x2_5"/>
      <sheetName val="구체2@2_5x2_5"/>
      <sheetName val="구체집계3_0x2_0(0-3)"/>
      <sheetName val="횡배수관집현황(2공구)"/>
      <sheetName val="자재 집계표"/>
      <sheetName val="L_RPTB~1"/>
      <sheetName val="공사비_NDE"/>
      <sheetName val="구체3_0x2_0(0-3)"/>
      <sheetName val="설직재-1"/>
      <sheetName val="4)유동표"/>
      <sheetName val="-레미콘집계"/>
      <sheetName val="-몰탈콘크리트"/>
      <sheetName val="갱문및옹벽집계"/>
      <sheetName val="고정보수량집계"/>
      <sheetName val="5지진시"/>
      <sheetName val="(집계) 노면표시"/>
      <sheetName val="1호맨홀토공"/>
      <sheetName val="내역표지"/>
      <sheetName val="기중"/>
      <sheetName val="일위2"/>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투찰금액"/>
      <sheetName val="흥양2교토공집계표"/>
      <sheetName val="도로구조공사비"/>
      <sheetName val="도로토공공사비"/>
      <sheetName val="여수토공사비"/>
      <sheetName val="표  지"/>
      <sheetName val="000000"/>
      <sheetName val="정렬"/>
      <sheetName val="수안보-MBR1"/>
      <sheetName val="식재"/>
      <sheetName val="시설물"/>
      <sheetName val="식재출력용"/>
      <sheetName val="유지관리"/>
      <sheetName val="조도계산서 (도서)"/>
      <sheetName val="집수정(600-700)"/>
      <sheetName val="본체"/>
      <sheetName val="정부노임단가"/>
      <sheetName val="건물"/>
      <sheetName val="배수공시멘트 및 골재량산출"/>
      <sheetName val="DATA 입력부"/>
      <sheetName val="조명율표"/>
      <sheetName val="통합"/>
      <sheetName val="취수탑"/>
      <sheetName val="기초자료입력"/>
      <sheetName val="기계경비(시간당)"/>
      <sheetName val="램머"/>
      <sheetName val="토적표(1)"/>
      <sheetName val="적용건축"/>
      <sheetName val="안정검토"/>
      <sheetName val="설비내역"/>
      <sheetName val="본공사"/>
      <sheetName val="간선계산"/>
      <sheetName val="고분전시관"/>
      <sheetName val="설비"/>
      <sheetName val="대로근거"/>
      <sheetName val="조경시설물"/>
      <sheetName val="경율산정"/>
      <sheetName val="Source"/>
      <sheetName val="Preface"/>
      <sheetName val="흄ꔀ수량집계"/>
      <sheetName val="설계내역서"/>
      <sheetName val="지수산정"/>
      <sheetName val="1.일반수량산출단면"/>
      <sheetName val="2_11간지"/>
      <sheetName val="2_13간지"/>
      <sheetName val="2_14간지"/>
      <sheetName val="96노임기준"/>
      <sheetName val="을"/>
      <sheetName val="SLAB&quot;1&quot;"/>
      <sheetName val="당진1,2호기전선관설치및접지4차공사내역서-을지"/>
      <sheetName val="나.다.라.마.바.피복재 산정"/>
      <sheetName val="토공집계"/>
      <sheetName val="PLP"/>
      <sheetName val="9GNG운반"/>
      <sheetName val="3.하중산정4.지지력"/>
      <sheetName val="급수"/>
      <sheetName val="맨홀토공"/>
      <sheetName val="산근(1)"/>
      <sheetName val="단가산출서총괄"/>
      <sheetName val="특수기호강도거푸집"/>
      <sheetName val="종배수관면벽신"/>
      <sheetName val="종배수관(신)"/>
      <sheetName val="Macro3"/>
      <sheetName val="Macro2"/>
      <sheetName val="맨홀수량산출"/>
      <sheetName val="Sheet17"/>
      <sheetName val="흄관수睽꛲"/>
      <sheetName val="초기화면"/>
      <sheetName val="증감대비"/>
      <sheetName val="횡배수관설치현황"/>
      <sheetName val="기술조건"/>
      <sheetName val="앨범표지"/>
      <sheetName val="도급"/>
      <sheetName val="소업1교"/>
      <sheetName val="설계조건"/>
      <sheetName val="DATA"/>
      <sheetName val="웅진교-S2"/>
      <sheetName val="가설공사비"/>
      <sheetName val="날개벽(TYPE1)"/>
      <sheetName val="제1차변경도급"/>
      <sheetName val="공조기(삭제)"/>
      <sheetName val="콘_재료분리(1)"/>
      <sheetName val="설계기준"/>
      <sheetName val="내역1"/>
      <sheetName val="평교-내역"/>
      <sheetName val="99년신청"/>
      <sheetName val="증감내역서"/>
      <sheetName val="총괄갑_"/>
      <sheetName val="패널"/>
      <sheetName val="단위단가"/>
      <sheetName val="코드표"/>
      <sheetName val="토공사"/>
      <sheetName val="신공항A-9(원가수정)"/>
      <sheetName val="8설7발"/>
      <sheetName val="견적"/>
      <sheetName val="구체집계2_0x2_x0000__x0000_Ԁ_x0000_耀_xda3b__x0002_"/>
      <sheetName val="구체집계2_0x2_x0000__x0000_Ԁ_x0000_쀀_x0002_"/>
      <sheetName val="평형공사비"/>
      <sheetName val="토공총"/>
      <sheetName val="표지 (2)"/>
      <sheetName val="호표"/>
      <sheetName val="현장식당(1)"/>
      <sheetName val="파형강관및곡선부보강및날개벽"/>
      <sheetName val="단가 및 재료비"/>
      <sheetName val="중기사용료산출근거"/>
      <sheetName val="특판제외"/>
      <sheetName val="자갈,시멘트,모래산출"/>
      <sheetName val="-철근집계"/>
      <sheetName val="포장재료(1)"/>
      <sheetName val="-흄관집계"/>
      <sheetName val="주beam"/>
      <sheetName val="조명시설"/>
      <sheetName val="COA-17"/>
      <sheetName val="C-18"/>
      <sheetName val="전력구구조물산근"/>
      <sheetName val="2.재료비"/>
      <sheetName val="손익차9월2"/>
      <sheetName val="Mc1"/>
      <sheetName val="토사(PE)"/>
      <sheetName val="기계설비"/>
      <sheetName val="맨홀수량"/>
      <sheetName val="구조물"/>
      <sheetName val="비탈면보호공수량산출"/>
      <sheetName val="역T형옹벽(3_0)"/>
      <sheetName val="96보완계획7_12"/>
      <sheetName val="준검_내역서"/>
      <sheetName val="A_LINE"/>
      <sheetName val="7_PILE__(돌출)"/>
      <sheetName val="5_공종별예산내역서"/>
      <sheetName val=" 냉각수펌프"/>
      <sheetName val="공조기휀"/>
      <sheetName val="설계서식"/>
      <sheetName val="2호맨홀공제수량"/>
      <sheetName val="자재목록"/>
      <sheetName val="상-교대(A1-A2)"/>
      <sheetName val="청천내"/>
      <sheetName val="SALE"/>
      <sheetName val="리스(CIF)산출"/>
      <sheetName val="유역면적"/>
      <sheetName val="시설물기초"/>
      <sheetName val="기간등록"/>
      <sheetName val="XL4Poppy"/>
      <sheetName val="출력은 금물"/>
      <sheetName val="95MAKER"/>
      <sheetName val="안양1공구_건축"/>
      <sheetName val="원가계산서 "/>
      <sheetName val="철근량"/>
      <sheetName val="바닥판"/>
      <sheetName val="입력DATA"/>
      <sheetName val="약전닥트"/>
      <sheetName val="건축부하"/>
      <sheetName val="FA설치명세"/>
      <sheetName val="FD"/>
      <sheetName val="식재가격"/>
      <sheetName val="식재총괄"/>
      <sheetName val="시점부수량산출서"/>
      <sheetName val="시설일위"/>
      <sheetName val="조명일위"/>
      <sheetName val="주공 갑지"/>
      <sheetName val="맨홀(2~4)"/>
      <sheetName val="총괄"/>
      <sheetName val="천안IP공장자100노100물량110할증"/>
      <sheetName val="접속슬라브"/>
      <sheetName val="수량3"/>
      <sheetName val="일반0_x0000_"/>
      <sheetName val="일반䢬ፓ"/>
      <sheetName val="일반䣈ፓ"/>
      <sheetName val="일반ﻈᇕ"/>
      <sheetName val="일반ﺬᇕ"/>
      <sheetName val="일반︀ᇕ"/>
      <sheetName val="8.석축단위(H=1.5M)"/>
      <sheetName val="일반ቀ"/>
      <sheetName val="단가표 (2)"/>
      <sheetName val="감리원배치기준"/>
      <sheetName val="전선 및 전선관"/>
      <sheetName val="아파트건축"/>
      <sheetName val="길어깨(현황)"/>
      <sheetName val="산출"/>
      <sheetName val="G.R300경비"/>
      <sheetName val="마스터원본"/>
      <sheetName val="교대(A1-A2)"/>
      <sheetName val="대,유,램"/>
      <sheetName val="건축수량산출"/>
      <sheetName val="기계설비표선정수장"/>
      <sheetName val="4.주beam"/>
      <sheetName val="포장공자재집계표"/>
      <sheetName val="기초자료"/>
      <sheetName val="순성토"/>
      <sheetName val="적용단위길이"/>
      <sheetName val="피벗테이블데이터분석"/>
      <sheetName val="unit 4"/>
      <sheetName val="내역률노무비"/>
      <sheetName val="Sheet6"/>
      <sheetName val="▣횡배수수량산출참고"/>
      <sheetName val="포장직선구간"/>
      <sheetName val="스톱로그내역"/>
      <sheetName val="98NS-N"/>
      <sheetName val="0506생활권구적"/>
      <sheetName val="동해title"/>
      <sheetName val="발주설계서(당초)"/>
      <sheetName val="SULKEA"/>
      <sheetName val="지우기"/>
      <sheetName val="TTL"/>
      <sheetName val="출금실적"/>
      <sheetName val="맨홀_공사비"/>
      <sheetName val="평균높이산출근거"/>
      <sheetName val="98지급계획"/>
      <sheetName val="토공검토G"/>
      <sheetName val="CTEMCOST"/>
      <sheetName val="파일의이용"/>
      <sheetName val="두앙"/>
      <sheetName val="토공정보"/>
      <sheetName val="건축기성"/>
      <sheetName val="1. 설계조건 2.단면가정 3. 하중계산"/>
      <sheetName val="DATA 입력란"/>
      <sheetName val="재료비 (2)"/>
      <sheetName val="C1ㅇ"/>
      <sheetName val="CON'C"/>
      <sheetName val="9811"/>
      <sheetName val="부표총괄"/>
      <sheetName val="9509"/>
      <sheetName val="PipWT"/>
      <sheetName val="사업부배부A"/>
      <sheetName val="산근"/>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전등설비"/>
      <sheetName val="날개벽수량표"/>
      <sheetName val="맨홀조서"/>
      <sheetName val="단가대비표"/>
      <sheetName val="단가비교표"/>
      <sheetName val="예산서"/>
      <sheetName val="단가일람"/>
      <sheetName val="조경일람"/>
      <sheetName val="토적표"/>
      <sheetName val="골조시행"/>
      <sheetName val="산출내역(하도)"/>
      <sheetName val="★도급내역"/>
      <sheetName val="6.교좌면보강"/>
      <sheetName val="배수문수량산출(3)"/>
      <sheetName val="접도구역경계표주헾】"/>
      <sheetName val="접도구역경계표주贸_x0013_"/>
      <sheetName val="화설내"/>
      <sheetName val="간지양식"/>
      <sheetName val="구체3_5x3_5-8-1԰"/>
      <sheetName val="원가계산서(1԰_x0000_缀_x0000__x0000__x0000_"/>
      <sheetName val="구체집계4_5x4_5_x0005__x0000__x0000__x0000_"/>
      <sheetName val="구체3_0x2_0(԰_x0000_缀_x0000_"/>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일위怀፵"/>
      <sheetName val="물가자료"/>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공비현2"/>
      <sheetName val="구체3_0x2_0(ﻇᇕ԰_x0000_"/>
      <sheetName val="구체3_5x3_5-8-1㔀"/>
      <sheetName val="구체3_0x2_0(㗇቎԰_x0000_"/>
      <sheetName val="구체3_0x2_0(㔀቎԰_x0000_"/>
      <sheetName val="구체집계4_5x4丵〒_x0005__x0000__x0000__x0000_"/>
      <sheetName val="구체집계4_5x4_5丵〒_x0005__x0000_"/>
      <sheetName val="구체집계4_5x4_5헾】_x0005__x0000_"/>
      <sheetName val="투洬"/>
      <sheetName val="접도구역경계표주丵〒"/>
      <sheetName val="원가"/>
      <sheetName val="구체집계3_0x2尜_x0013_層_x0013_闰〒_x0005_"/>
      <sheetName val="단면설계"/>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내역서(전체)"/>
      <sheetName val="6공구(당초)"/>
      <sheetName val="지급자재缀ᨪ԰_x0000_缀"/>
      <sheetName val="JUCKEYK"/>
      <sheetName val="Ⅱ실행비목"/>
      <sheetName val="구체집계2@︀ᇕ԰_x0000_缀_x0000__x0000_"/>
      <sheetName val="지급자재ᰀ፜搀፜"/>
      <sheetName val="예가내역서"/>
      <sheetName val="대비"/>
      <sheetName val="원가계산서(1공구)-헾⿆"/>
      <sheetName val="인입관수량총괄"/>
      <sheetName val="상부집계표"/>
      <sheetName val="경비2내역"/>
      <sheetName val="단砀⫵"/>
      <sheetName val=" 상부공통집계(총괄)"/>
      <sheetName val="원가계산서(1공구)-蒈+"/>
      <sheetName val="구체3_5x3_5-8-1ׂ"/>
      <sheetName val="요_x0005_"/>
      <sheetName val="경산"/>
      <sheetName val="부대tu"/>
      <sheetName val="현ᰀ"/>
      <sheetName val="FRP산출근橂"/>
      <sheetName val="일위대橂⿭_x0005_"/>
      <sheetName val="현장경비"/>
      <sheetName val="구체집계3_0x2壸5丵⿋_x0005__x0000_"/>
      <sheetName val="변경내역"/>
      <sheetName val="구체집계3_0x2喐6嗜6丵⿄_x0005_"/>
      <sheetName val="구체3_0x2_0(Ⰰ⡛琀⡛"/>
      <sheetName val="돈암사업"/>
      <sheetName val="시점교︀"/>
      <sheetName val="TYPE1"/>
      <sheetName val="공사비집계"/>
      <sheetName val="NYS"/>
      <sheetName val="Total"/>
      <sheetName val="별표 "/>
      <sheetName val="분양금할인"/>
      <sheetName val="구체집계2@栀ᚃ가ᚃ︀崙ԯ"/>
      <sheetName val="농로수량집계"/>
      <sheetName val="농로토공집계"/>
      <sheetName val="Back"/>
      <sheetName val="토공A"/>
      <sheetName val="CANOPY"/>
      <sheetName val="하수급견적대비"/>
      <sheetName val="투澘"/>
      <sheetName val="깨기"/>
      <sheetName val="201동 산출근거"/>
      <sheetName val="구조물공1"/>
      <sheetName val="배수및구조물공1"/>
      <sheetName val="월말"/>
      <sheetName val="난간,앙카"/>
      <sheetName val="기둥설계(no)"/>
      <sheetName val="기초판설계(교축직각)"/>
      <sheetName val="용소리교"/>
      <sheetName val="5흙막이"/>
      <sheetName val="3BL공동구 수량"/>
      <sheetName val="수목표준대가"/>
      <sheetName val="지급자재"/>
      <sheetName val="대치판정"/>
      <sheetName val="wall"/>
      <sheetName val="정산서 "/>
      <sheetName val="SLAB"/>
      <sheetName val="찍기"/>
      <sheetName val="설계"/>
      <sheetName val="전차선로 물량표"/>
      <sheetName val="한강운반비"/>
      <sheetName val="공통(20-91)"/>
      <sheetName val="일위대가 집계표"/>
      <sheetName val="출입구총집계"/>
      <sheetName val="전체도급"/>
      <sheetName val="충주"/>
      <sheetName val="투吐"/>
      <sheetName val="자재단가 (2)"/>
      <sheetName val="투헾"/>
      <sheetName val="50201련박스"/>
      <sheetName val="수입"/>
      <sheetName val="투_x0010_"/>
      <sheetName val="투䴨"/>
      <sheetName val="투䡲"/>
      <sheetName val="내역5"/>
      <sheetName val="ELECTRIC"/>
      <sheetName val="구조물견적서"/>
      <sheetName val="마감산출"/>
      <sheetName val="업체별기성내역"/>
      <sheetName val="투䱨"/>
      <sheetName val="(4)소요정착장검토"/>
      <sheetName val="상선"/>
      <sheetName val="계정"/>
      <sheetName val="투㟨"/>
      <sheetName val="자재수량"/>
      <sheetName val="Sheet1_(2)"/>
      <sheetName val="기본단가"/>
      <sheetName val="인건비단가"/>
      <sheetName val="구체2_0x︀ᇕ԰_x0000_缀_x0000__x0000__x0000_"/>
      <sheetName val="계산조건"/>
      <sheetName val="현대물량"/>
      <sheetName val="중기손료"/>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토목내역서"/>
      <sheetName val="매출"/>
      <sheetName val="단가(1)"/>
      <sheetName val="표지-내역서壒〚_x0005__x0000_"/>
      <sheetName val="총수량집계표"/>
      <sheetName val="소야공정계획표"/>
      <sheetName val="unitpric"/>
      <sheetName val="지점별강우량"/>
      <sheetName val="BQ"/>
      <sheetName val="1,2공구원가계산서"/>
      <sheetName val="1공구산출내역서"/>
      <sheetName val="단면 (2)"/>
      <sheetName val="국내조달(통합-1)"/>
      <sheetName val="토량산출서"/>
      <sheetName val="교통처리우회도로"/>
      <sheetName val="구조물철거타공정이월"/>
      <sheetName val="총괄수량집계표"/>
      <sheetName val="06 일위대가목록"/>
      <sheetName val="단  가  대  비  표"/>
      <sheetName val="일  위  대  가  목  록"/>
      <sheetName val="SG"/>
      <sheetName val="도기류"/>
      <sheetName val="노임이"/>
      <sheetName val="구체집계2_0x2_0(7-렀቟԰"/>
      <sheetName val="공내역"/>
      <sheetName val="문화재 시굴조사비(표지)"/>
      <sheetName val="원심력수로관"/>
      <sheetName val="기㔀቎԰"/>
      <sheetName val="관접합및부설"/>
      <sheetName val="재료집계"/>
      <sheetName val="Bid_Detail"/>
      <sheetName val="구체집계2_0x2䈀㉪ԯ_x0000_缀_x0000__x0000_"/>
      <sheetName val="3.7교축하중"/>
      <sheetName val="조명율_x0005_"/>
      <sheetName val="갑지(추정)"/>
      <sheetName val="실행내역서을지"/>
      <sheetName val="중로근거"/>
      <sheetName val="97_사업추정(WEKI)"/>
      <sheetName val="국도접속_차도부수량"/>
      <sheetName val="노임단가 (2)"/>
      <sheetName val="A_7"/>
      <sheetName val="변압기 및 발전기 용량"/>
      <sheetName val="내역서(삼礊め"/>
      <sheetName val="주차구획선수량"/>
      <sheetName val="일용노임단가"/>
      <sheetName val="1TL종점(1)"/>
      <sheetName val="24분기"/>
      <sheetName val="안산기계장치"/>
      <sheetName val="과"/>
      <sheetName val="관기초"/>
      <sheetName val="관기초1"/>
      <sheetName val="박스규격"/>
      <sheetName val="보통암3"/>
      <sheetName val="BOX토공"/>
      <sheetName val="연결관수량-전공구"/>
      <sheetName val="연약지반"/>
      <sheetName val="토사3"/>
      <sheetName val="리핑암3"/>
      <sheetName val="단﹃ᇕ"/>
      <sheetName val="공구"/>
      <sheetName val="3.바닥판설계"/>
      <sheetName val="예산총괄표"/>
      <sheetName val="업체별기성"/>
      <sheetName val="약품공급2"/>
      <sheetName val="(4-2)열관류값-2"/>
      <sheetName val="工관리비율"/>
      <sheetName val="工완성공사율"/>
      <sheetName val="환산"/>
      <sheetName val="배수내역"/>
      <sheetName val="MixBed"/>
      <sheetName val="CondPol"/>
      <sheetName val="코드1(매출계정)"/>
      <sheetName val="코드2(원가계정)"/>
      <sheetName val="코드5(투자비계정)"/>
      <sheetName val="CONCRETE"/>
      <sheetName val="마감산출(다1)"/>
      <sheetName val="6჈_x0000_"/>
      <sheetName val="6狈譈"/>
      <sheetName val="6磈᎙"/>
      <sheetName val="6È_x0000_"/>
      <sheetName val="세계수요종합OK"/>
      <sheetName val="날개수량1.5"/>
      <sheetName val="위치조"/>
      <sheetName val="특별교실"/>
      <sheetName val="경영혁신본부"/>
      <sheetName val="단중표"/>
      <sheetName val="고양시"/>
      <sheetName val="경영계획1월"/>
      <sheetName val="일반수량총괄집계"/>
      <sheetName val="결과조달"/>
      <sheetName val="경상비"/>
      <sheetName val="공사비예산서(토목분)"/>
      <sheetName val="CODE"/>
      <sheetName val="전기일위대가"/>
      <sheetName val="부대대비"/>
      <sheetName val="냉연집계"/>
      <sheetName val="부하(성남)"/>
      <sheetName val="부하계산서"/>
      <sheetName val="조건"/>
      <sheetName val="입출재고현황 (2)"/>
      <sheetName val="산출내역서집계표"/>
      <sheetName val="정공공사"/>
      <sheetName val="원가계산"/>
      <sheetName val="실행대비"/>
      <sheetName val="2공구하도급내역서"/>
      <sheetName val="구천"/>
      <sheetName val="세부내역"/>
      <sheetName val="투찰추정"/>
      <sheetName val="도급내역5+800"/>
      <sheetName val="토량1-1"/>
      <sheetName val="도급금액"/>
      <sheetName val="재노경"/>
      <sheetName val="적현로"/>
      <sheetName val="경상직원"/>
      <sheetName val="수목단가"/>
      <sheetName val="교대일반수량"/>
      <sheetName val="가로등위치"/>
      <sheetName val="장비집계"/>
      <sheetName val="ITEM"/>
      <sheetName val="ilch"/>
      <sheetName val="토목내역서 (도급단가)"/>
      <sheetName val="매탄-오"/>
      <sheetName val="매탄-합"/>
      <sheetName val="매산"/>
      <sheetName val="송죽c"/>
      <sheetName val="송죽"/>
      <sheetName val="구체3_5x3_5-8-1退"/>
      <sheetName val="접도구역경계표주橂】"/>
      <sheetName val="자료입력"/>
      <sheetName val="7_PILE__ԯ_x0000_缀_x0000_"/>
      <sheetName val="7_PILE__頀⮿︀䛕"/>
      <sheetName val="가도뻸"/>
      <sheetName val="전睮"/>
      <sheetName val="변수"/>
      <sheetName val="수목데이타 "/>
      <sheetName val="내역서(기계)"/>
      <sheetName val="우수"/>
      <sheetName val="설계서을"/>
      <sheetName val="위치조_x0001_"/>
      <sheetName val="구분자"/>
      <sheetName val="건축원가"/>
      <sheetName val="강전사 (2)"/>
      <sheetName val="값"/>
      <sheetName val="석축설면"/>
      <sheetName val="우수공"/>
      <sheetName val="교통대책내역"/>
      <sheetName val="교육종류"/>
      <sheetName val="tggwan(mac)"/>
      <sheetName val="Total 단위경유량집계"/>
      <sheetName val="수로암거"/>
      <sheetName val="내역서 제출"/>
      <sheetName val="단   산"/>
      <sheetName val="실    단"/>
      <sheetName val="시설수량표"/>
      <sheetName val="식재수량표"/>
      <sheetName val="투_x0000_"/>
      <sheetName val="투暷"/>
      <sheetName val="도급자재"/>
      <sheetName val="원가계산서(1栆ⅎ_x0000_⷇쐋ꍣ"/>
      <sheetName val="특수선일위대가"/>
      <sheetName val="공문(신)"/>
      <sheetName val="집수정단위수량 "/>
      <sheetName val="삼성동50"/>
      <sheetName val="예가표"/>
      <sheetName val="토목공사"/>
      <sheetName val="7⠀ᩗ"/>
      <sheetName val="구체집계2_0x2_0(7-1렀቟"/>
      <sheetName val="설계서(본관)"/>
      <sheetName val="화산경계"/>
      <sheetName val="사업수지"/>
      <sheetName val="투㚈"/>
      <sheetName val="부표(010427)"/>
      <sheetName val="인건비 "/>
      <sheetName val="FRP산출근ᛅ"/>
      <sheetName val="일위총괄표"/>
      <sheetName val="FRP산출근헾"/>
      <sheetName val="C_배수ԯ_x0000_"/>
      <sheetName val="C_배수︀ᇕ"/>
      <sheetName val="2축기둥해석"/>
      <sheetName val="단락전류-A"/>
      <sheetName val="외국인산업연수생"/>
      <sheetName val="3.하중계산"/>
      <sheetName val="판정1교토공"/>
      <sheetName val="교통처리우회도㄁"/>
      <sheetName val="2000전체분"/>
      <sheetName val="토공수량산출"/>
      <sheetName val="토적계산서"/>
      <sheetName val="단䈀ᅪ"/>
      <sheetName val="Proposal"/>
      <sheetName val="암거단위-1련"/>
      <sheetName val="C-C(output)"/>
      <sheetName val="5.세운W-A"/>
      <sheetName val="외주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일반부표"/>
      <sheetName val="3련 BOX"/>
      <sheetName val="다곡2교"/>
      <sheetName val="C_배䤊⾛_x0005_"/>
      <sheetName val="C_배哐.唜"/>
      <sheetName val="상수도토공집계표"/>
      <sheetName val="이름표지정"/>
      <sheetName val="고유코드_설계"/>
      <sheetName val="1000 DB구축 부표"/>
      <sheetName val="열린교실"/>
      <sheetName val="형틀공사"/>
      <sheetName val="설계개요"/>
      <sheetName val="부대공-수량증감 내역서"/>
      <sheetName val="물가시세표"/>
      <sheetName val="설계명세"/>
      <sheetName val="건축설비"/>
      <sheetName val="검토"/>
      <sheetName val="WORK"/>
      <sheetName val="종배수관"/>
      <sheetName val="설계예시"/>
      <sheetName val="편입용지조서"/>
      <sheetName val="시설물일위"/>
      <sheetName val="포장총괄집계표"/>
      <sheetName val="부속동"/>
      <sheetName val="APT"/>
      <sheetName val="A4"/>
      <sheetName val="원가계산서 (변경계약) (3)"/>
      <sheetName val="임시전기공사설계서"/>
      <sheetName val="원가서"/>
      <sheetName val="도로정위치부표"/>
      <sheetName val="도로조사부표"/>
      <sheetName val="일위대가(1)"/>
      <sheetName val="전체"/>
      <sheetName val="입상내역"/>
      <sheetName val="총공사내역서"/>
      <sheetName val="설 계"/>
      <sheetName val="포장자재집계표"/>
      <sheetName val="이름정의"/>
      <sheetName val="98비정기소모"/>
      <sheetName val="목재동바리"/>
      <sheetName val="수량집계표저ᡛ簀"/>
      <sheetName val="일위대가(_x0005__x0000_"/>
      <sheetName val="수량집계표渀빷ԯ"/>
      <sheetName val="담장산출"/>
      <sheetName val="산근터빈"/>
      <sheetName val="인부노임"/>
      <sheetName val="용수량(생활용수)"/>
      <sheetName val="단면별연장"/>
      <sheetName val="수목데이타"/>
      <sheetName val="도급내역서"/>
      <sheetName val="대비표"/>
      <sheetName val="대호방조제 접속공"/>
      <sheetName val="GSTOTAL"/>
      <sheetName val="공사예산하조서(O.K)"/>
      <sheetName val="여과지동"/>
      <sheetName val="참조"/>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조명율丵"/>
      <sheetName val="조명율汐"/>
      <sheetName val="조명율橂"/>
      <sheetName val="조명율劀"/>
      <sheetName val="L40 B19.9"/>
      <sheetName val="내역서 "/>
      <sheetName val="1~69"/>
      <sheetName val="규준틀"/>
      <sheetName val="위치조瀀"/>
      <sheetName val="품셈"/>
      <sheetName val="1"/>
      <sheetName val="OPG_x000d__x0000__x0000_"/>
      <sheetName val="개소별수량산출"/>
      <sheetName val="AC포장수량"/>
      <sheetName val="단가표+일위"/>
      <sheetName val="02자재"/>
      <sheetName val="철거공-조경"/>
      <sheetName val="제잡비계산"/>
      <sheetName val="우각부보강"/>
      <sheetName val="지장물C"/>
      <sheetName val="평형ԯ_x0000_缀"/>
      <sheetName val="조서"/>
      <sheetName val="배수계"/>
      <sheetName val="수량집계_x0000__x0000_Ԁ_x0000_"/>
      <sheetName val="수량집계︀⫕ԯ_x0000_"/>
      <sheetName val="수량집계ԯ_x0000_缀_x0000_"/>
      <sheetName val="수량집계저㪃ఀ㪄"/>
      <sheetName val="상 부"/>
      <sheetName val="1__설계조건_2_단면가정_3__하중계산"/>
      <sheetName val="DATA_입력란"/>
      <sheetName val="변화치수"/>
      <sheetName val="7_PILE__䈀ᅪ԰_x0000_"/>
      <sheetName val="7_PILE__︀ᇕ԰_x0000_"/>
      <sheetName val="토공분배표"/>
      <sheetName val="1.설계기준"/>
      <sheetName val="직재"/>
      <sheetName val="토목주소"/>
      <sheetName val="중기사용료"/>
      <sheetName val="적용노임"/>
      <sheetName val="일반자재"/>
      <sheetName val="FOB발"/>
      <sheetName val="근무계획표 (전체)"/>
      <sheetName val="도阀"/>
      <sheetName val="포장수량집계표"/>
      <sheetName val="수색정거장"/>
      <sheetName val="전기"/>
      <sheetName val="3.2산출근거(감독)"/>
      <sheetName val="별첨-기계경비 산출목록"/>
      <sheetName val="토적표(_x0000__x0000_"/>
      <sheetName val="토적표(˯"/>
      <sheetName val="토적표(摠ˌ"/>
      <sheetName val="토적표(狘Ĕ"/>
      <sheetName val="토적표(_xd9a0_ط"/>
      <sheetName val="토적표(矠ˌ"/>
      <sheetName val="일반㉚"/>
      <sheetName val="일반_x0000__x0000_"/>
      <sheetName val="배열수식"/>
      <sheetName val="[배수관공(IC).xls]원가계☦:"/>
      <sheetName val="MOTOR"/>
      <sheetName val="Library"/>
      <sheetName val="Checklist"/>
      <sheetName val="WORK-VOL"/>
      <sheetName val="Condition"/>
      <sheetName val="DESIGN(77C-102A)-2"/>
      <sheetName val="BOQ.vts"/>
      <sheetName val="95신규호표"/>
      <sheetName val="1련박스"/>
      <sheetName val="사당"/>
      <sheetName val="2_14집䈀ᅪ"/>
      <sheetName val="2_14집԰_x0000_"/>
      <sheetName val="1.설계기준 "/>
      <sheetName val="집계(2)"/>
      <sheetName val="보고서원고"/>
      <sheetName val="옹벽"/>
      <sheetName val="기ԯ_x0000_缀"/>
      <sheetName val="암거단위"/>
      <sheetName val="교대토공시점"/>
      <sheetName val="도급기성"/>
      <sheetName val="99사업계획"/>
      <sheetName val="전기설계변경"/>
      <sheetName val="터널조도"/>
      <sheetName val="역T형"/>
      <sheetName val="기자재비"/>
      <sheetName val="2공구餀ኘ԰_x0000_"/>
      <sheetName val="CODE1"/>
      <sheetName val="6.자재단가"/>
      <sheetName val="마감집계"/>
      <sheetName val="일람표(공정)"/>
      <sheetName val="1차 내역서"/>
      <sheetName val="전尜"/>
      <sheetName val="구체집계3_0x2_尜_x0013_層_x0013_闰〒"/>
      <sheetName val="전徸"/>
      <sheetName val="구체집계3_0x2_徸〒_x0005__x0000__x0000_"/>
      <sheetName val="구체2_0X2_0(0-徸〒"/>
      <sheetName val="보차도경계석수량"/>
      <sheetName val="배수관"/>
      <sheetName val="접도구역경계표주헾⽄"/>
      <sheetName val="변경현황"/>
      <sheetName val="접도구역경계표주鱨_x0013_"/>
      <sheetName val="접도구역경계표주風_x001a_"/>
      <sheetName val="접도구역경계표주헾⾦"/>
      <sheetName val="접도구역경계표주鹘%"/>
      <sheetName val="구체3_0x2_0(퀀቙ᰀቚ"/>
      <sheetName val="구체3_5x3_5-8-1ᰀ"/>
      <sheetName val="몰탈재료산출"/>
      <sheetName val="일반_x0005__x0000_"/>
      <sheetName val="일반圠_x0018_"/>
      <sheetName val="맨1"/>
      <sheetName val="일위단위"/>
      <sheetName val="대전-교대(A1-A2)"/>
      <sheetName val="내역서적용수량 (지방도893)"/>
      <sheetName val="안전시설내역서"/>
      <sheetName val="토공총괄헾⿷_x0005_"/>
      <sheetName val="공량산출서"/>
      <sheetName val="해평견적"/>
      <sheetName val="S1,3"/>
      <sheetName val="제잡비집계"/>
      <sheetName val="단가산출2"/>
      <sheetName val="일위대가(계측기설치)"/>
      <sheetName val="1호԰_x0000_缀_x0000_"/>
      <sheetName val="1호堀᎟鰀᎟"/>
      <sheetName val="데이터관리"/>
      <sheetName val="재직(경력)증명서"/>
      <sheetName val="4)유԰_x0000_"/>
      <sheetName val="구체2_0x2׎_x0000_缀_x0000__x0000__x0000_܀侙"/>
      <sheetName val="구체2_0x2׎_x0000_缀_x0000__x0000__x0000_唀ᚹ"/>
      <sheetName val="구체2_0x2ﻎᇕ԰_x0000_缀_x0000__x0000__x0000_"/>
      <sheetName val="구체2_0x2׎_x0000_缀_x0000__x0000__x0000_㰀"/>
      <sheetName val="원가 (2)"/>
      <sheetName val="총 괄 표"/>
      <sheetName val="펌프장토공수량산출"/>
      <sheetName val="일缀뼪ԯ"/>
      <sheetName val="일ԯ_x0000_缀"/>
      <sheetName val="일　⹹缀"/>
      <sheetName val="구체"/>
      <sheetName val="좌측날개벽"/>
      <sheetName val="우측날개벽"/>
      <sheetName val="일᠀㕗꜀"/>
      <sheetName val="일꜀䞵ԯ"/>
      <sheetName val="일︀ổԯ"/>
      <sheetName val="일怀⅒가"/>
      <sheetName val="일耀㩗찀"/>
      <sheetName val="기성고"/>
      <sheetName val="L_RPTA05_목록"/>
      <sheetName val="6ᣈᎍ"/>
      <sheetName val="6ᣈᦘ"/>
      <sheetName val="6⣈⦘"/>
      <sheetName val="Shee__"/>
      <sheetName val="전夈"/>
      <sheetName val="구체집계3_0x2_舘_x0018_헾⼡_x0005__x0000_"/>
      <sheetName val="전丵"/>
      <sheetName val="구체집계3_0x2_丵〒_x0005__x0000__x0000_"/>
      <sheetName val="구체집계3_0x2__x0005__x0000__x0000__x0000__x0000_"/>
      <sheetName val="단면제원"/>
      <sheetName val="첨부1"/>
      <sheetName val="슬래브"/>
      <sheetName val="주요자재단가"/>
      <sheetName val="현장관리비"/>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장비경비"/>
      <sheetName val="4차원가계산서"/>
      <sheetName val="투尜"/>
      <sheetName val="2공구자재집"/>
      <sheetName val="위치조Ԁ"/>
      <sheetName val="상행-교대(A1-A2)"/>
      <sheetName val="단가산출1"/>
      <sheetName val="견적대비"/>
      <sheetName val="예산"/>
      <sheetName val="덧씌우기구간수량산출1"/>
      <sheetName val="※참고자료※"/>
      <sheetName val="일반맨홀수량집계(A-7 LINE)"/>
      <sheetName val="실행예산 명세표"/>
      <sheetName val="결재(카메라)"/>
      <sheetName val="1-21_토적"/>
      <sheetName val="pier-1"/>
      <sheetName val="회사정보"/>
      <sheetName val="도색집계"/>
      <sheetName val="위치조쀀"/>
      <sheetName val="2_12기존㔀ԯ_x0000_缀"/>
      <sheetName val="가CP"/>
      <sheetName val="수맨"/>
      <sheetName val="배1"/>
      <sheetName val="지수산_x0000_"/>
      <sheetName val="배관단가조사서"/>
      <sheetName val="대포2교접속"/>
      <sheetName val="천방교접속"/>
      <sheetName val="AHU집계"/>
      <sheetName val="EJ"/>
      <sheetName val="폐기물"/>
      <sheetName val="장비가동"/>
      <sheetName val="도로경계블럭연장조서"/>
      <sheetName val="연결관단위"/>
      <sheetName val="일반︀賕"/>
      <sheetName val="위치조⣇"/>
      <sheetName val="입력"/>
      <sheetName val="별표"/>
      <sheetName val="신규부표총괄"/>
      <sheetName val="자재조서(2007년 3월)"/>
      <sheetName val="신규품셈총괄"/>
      <sheetName val="노임9월"/>
      <sheetName val="9.Attach"/>
      <sheetName val="A2"/>
      <sheetName val="BLOCK(1)"/>
      <sheetName val="일반䈀ᅪ"/>
      <sheetName val="세동별비상"/>
      <sheetName val="기초0_x0000__x0000__x0010_"/>
      <sheetName val="기초0_x0000_蠀q"/>
      <sheetName val="기초Á_x0000_怀ô"/>
      <sheetName val="6PILE__(돌출)"/>
      <sheetName val="남양시작동자105노65기1_3화1_2"/>
      <sheetName val="위치조_x0000_"/>
      <sheetName val="제출견적서 - 원본 "/>
      <sheetName val="3.하중산정4.양수압5.지지︀"/>
      <sheetName val="연결관연장"/>
      <sheetName val="횡배위치"/>
      <sheetName val="투㞘"/>
      <sheetName val="투㒨"/>
      <sheetName val="투槓"/>
      <sheetName val="위치조耀"/>
      <sheetName val="위치조"/>
      <sheetName val="연도MASTER"/>
      <sheetName val="설계내역2"/>
      <sheetName val="간지 (0)"/>
      <sheetName val="투丵"/>
      <sheetName val="투_x0005_"/>
      <sheetName val="식재출0_x0000_"/>
      <sheetName val="식재출砀鄌"/>
      <sheetName val="카니발(자105노60)"/>
      <sheetName val="박스암거2.5x2.0"/>
      <sheetName val="계수시트"/>
      <sheetName val="효성CB 1P기초"/>
      <sheetName val="Y-WORK"/>
      <sheetName val="고정보爇譈0_x0000_"/>
      <sheetName val="고정보䠉ፓ　冂"/>
      <sheetName val="예산M11A"/>
      <sheetName val="오동"/>
      <sheetName val="대조"/>
      <sheetName val="나한"/>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2. 공원조도"/>
      <sheetName val="수정계획3"/>
      <sheetName val="용역비산출"/>
      <sheetName val="단가籀%"/>
      <sheetName val="단가艐Ⱦ"/>
      <sheetName val="단가菘_x0019_"/>
      <sheetName val="Stem Footing"/>
      <sheetName val="FRP산출근_x0000_"/>
      <sheetName val="단 box"/>
      <sheetName val="3연box"/>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실행예산SHEET도장재검토"/>
      <sheetName val="배수관및곡선부보강및날개벽"/>
      <sheetName val="EQT-ESTN"/>
      <sheetName val="집수정단위수량600 "/>
      <sheetName val="3지구단위"/>
      <sheetName val="︀ᇕ"/>
      <sheetName val="횡배수관위치조서"/>
      <sheetName val="교대"/>
      <sheetName val="미비용95"/>
      <sheetName val="구체집계2_0x2_︀뗕ԯ_x0000_缀_x0000_"/>
      <sheetName val="남평내역"/>
      <sheetName val="대창(함평)"/>
      <sheetName val="대창(장성)"/>
      <sheetName val="2.냉난방설비공사"/>
      <sheetName val="OPG䈀塪ԯ"/>
      <sheetName val="OPG䈀屪ԯ"/>
      <sheetName val="콘크리트채움모래"/>
      <sheetName val="기타방호시설"/>
      <sheetName val="기䈀嵪ԯ"/>
      <sheetName val="6㔀቎"/>
      <sheetName val="원가계산서(공사)"/>
      <sheetName val="3.하중산정4ࠀ᭷䰀᭷︀곕ԯ_x0000_缀"/>
      <sheetName val="횡배수관집현황堀፾鰀፾︀"/>
      <sheetName val="물건조서"/>
      <sheetName val="콤보박스와 리스트박스의 연결"/>
      <sheetName val="개별요인비교번호"/>
      <sheetName val="일반자료"/>
      <sheetName val="이름표"/>
      <sheetName val="비교표준지"/>
      <sheetName val="DB"/>
      <sheetName val="도색수량산출근거(중로1류)"/>
      <sheetName val="측구공수량집계"/>
      <sheetName val="공기주입기 설치공사"/>
      <sheetName val="기본1"/>
      <sheetName val="수정일위대가"/>
      <sheetName val="안동예산서"/>
      <sheetName val="공조기"/>
      <sheetName val="I一般比"/>
      <sheetName val="공종단가"/>
      <sheetName val="일위렀庫"/>
      <sheetName val="프로젝트"/>
      <sheetName val="POOM_MOTO"/>
      <sheetName val="POOM_MOTO2"/>
      <sheetName val="자재조사표"/>
      <sheetName val="일반부표집계표"/>
      <sheetName val="연부97-1"/>
      <sheetName val="갑지1"/>
      <sheetName val="일0_x0000_䠀"/>
      <sheetName val="일0_x0000_ "/>
      <sheetName val="6_x0005__x000a_"/>
      <sheetName val="하부철근수က"/>
      <sheetName val="A-4"/>
      <sheetName val="토공사ԯ_x0000_缀_x0000__x0000_"/>
      <sheetName val="1단계총괄내역서"/>
      <sheetName val="연습"/>
      <sheetName val="단֬큭࠯"/>
      <sheetName val="원가계婌."/>
      <sheetName val="Macro(전기)"/>
      <sheetName val="front"/>
      <sheetName val="저류지수량집계"/>
      <sheetName val="대구-교대(A1)"/>
      <sheetName val="A(Rev.3)"/>
      <sheetName val="평가데이터"/>
      <sheetName val="양지䬨"/>
      <sheetName val="일반ㅿ"/>
      <sheetName val="BOX-1510"/>
      <sheetName val="교대일반수량총괄집계표"/>
      <sheetName val="일반栀䒘"/>
      <sheetName val="일반뀀⋔"/>
      <sheetName val="설계표지"/>
      <sheetName val="간접공사비 적용요율"/>
      <sheetName val="배수공 주요자재 집계표"/>
      <sheetName val="공토공단위당"/>
      <sheetName val="예산내역"/>
      <sheetName val="주요량/_x0000_저Í"/>
      <sheetName val="구체집계2_0x2_x0000__x0000_Ԁ_x0000__x0000_Ŋ_x0005__x0000_"/>
      <sheetName val="정물량"/>
      <sheetName val="2.단면가정"/>
      <sheetName val="집계표(육상)"/>
      <sheetName val="건축"/>
      <sheetName val="일반쌒"/>
      <sheetName val="상부_x0000_"/>
      <sheetName val="일반䠀᝶"/>
      <sheetName val="일반_xd800_ឈ"/>
      <sheetName val="일반栓椈"/>
      <sheetName val="일반厌"/>
      <sheetName val="횡배수관수량"/>
      <sheetName val="공사비증(-)䈀४԰_x0000_"/>
      <sheetName val="맨홀(0+460)"/>
      <sheetName val="운반_골재_5km"/>
      <sheetName val="98수문일위"/>
      <sheetName val="강교(Sub)"/>
      <sheetName val="일반토공견적"/>
      <sheetName val="제-노임"/>
      <sheetName val="제직재"/>
      <sheetName val="구체2_0X2_0(0-3堀"/>
      <sheetName val="일반_x0000_樀"/>
      <sheetName val="명세서"/>
      <sheetName val="재료비단가"/>
      <sheetName val="자재계산서"/>
      <sheetName val="주소록"/>
      <sheetName val="식생블럭단위수량"/>
      <sheetName val="공사비"/>
      <sheetName val="A-LINE"/>
      <sheetName val="BJJIN"/>
      <sheetName val="부안일위"/>
      <sheetName val="사통"/>
      <sheetName val="건축명"/>
      <sheetName val="기계명"/>
      <sheetName val="전기명"/>
      <sheetName val="토목명"/>
      <sheetName val="상세"/>
      <sheetName val="주요량(⍠」_x0005_"/>
      <sheetName val="주요량(헾】_x0005_"/>
      <sheetName val="교량"/>
      <sheetName val="정보매체A동"/>
      <sheetName val="TYPE-A,B,C,D"/>
      <sheetName val="제2호단위수량"/>
      <sheetName val="계림(함평)"/>
      <sheetName val="계림(장성)"/>
      <sheetName val="1호철근량"/>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일반ࠀ⏁"/>
      <sheetName val="단관데이터"/>
      <sheetName val="이형관데이터"/>
      <sheetName val="문학간접"/>
      <sheetName val="간접"/>
      <sheetName val="도장수량(하1)"/>
      <sheetName val="포장재료집계표"/>
      <sheetName val="포장면적산출"/>
      <sheetName val="포장수량집계"/>
      <sheetName val="BOX"/>
      <sheetName val="출력X"/>
      <sheetName val="공통가설"/>
      <sheetName val="LOPCALC"/>
      <sheetName val="산수배수"/>
      <sheetName val="집수정단위수량"/>
      <sheetName val="배수장토목공사비"/>
      <sheetName val="메인거더-크로스빔200연결부"/>
      <sheetName val="재"/>
      <sheetName val="NO.3.PTA PLANT SD COST"/>
      <sheetName val="도급정산"/>
      <sheetName val="DATE2001"/>
      <sheetName val="공사비내역서"/>
      <sheetName val="2_13날개벽ֳ_x0000_缀"/>
      <sheetName val="X17-TOTAL"/>
      <sheetName val="기계경비1"/>
      <sheetName val="인건비"/>
      <sheetName val="토지-2731"/>
      <sheetName val="토지-181(2)"/>
      <sheetName val="명부"/>
      <sheetName val="농서동"/>
      <sheetName val="영천리"/>
      <sheetName val="기본(98)"/>
      <sheetName val="수량집계표 "/>
      <sheetName val="용산1_해보_"/>
      <sheetName val="1안"/>
      <sheetName val="2-1. 경관조명 내역총괄표"/>
      <sheetName val="본선차로수량집계표"/>
      <sheetName val="수량집계표(12)"/>
      <sheetName val="수량집계표(34)"/>
      <sheetName val="가압장구체수량산출서"/>
      <sheetName val="코드"/>
      <sheetName val="구체2@2_5x栀Ẅ가"/>
      <sheetName val="조작대(1연)"/>
      <sheetName val="2013년상반기"/>
      <sheetName val="이토변실(A3-LI礊⿨_x0005_"/>
      <sheetName val="단가_x0005__x0000_"/>
      <sheetName val="실행갑지"/>
      <sheetName val="말뚝기초(안정검토)-외측"/>
      <sheetName val="법면단"/>
      <sheetName val="부하LOAD"/>
      <sheetName val="원가계산 (2)"/>
      <sheetName val="6က_x0000_"/>
      <sheetName val="견적대비표"/>
      <sheetName val="기성내역서"/>
      <sheetName val="수공기"/>
      <sheetName val="COVER"/>
      <sheetName val="나"/>
      <sheetName val="4월"/>
      <sheetName val="현장조사"/>
      <sheetName val="Sensitivity"/>
      <sheetName val="설계명세서"/>
      <sheetName val="21301동"/>
      <sheetName val="토滰%"/>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1,2,3,ԯ_x0000_缀_x0000__x0000__x0000_㸀"/>
      <sheetName val="TOT"/>
      <sheetName val="2_1ᝓ㰀"/>
      <sheetName val="하부철근수저"/>
      <sheetName val="하부철근수砀"/>
      <sheetName val="일਀鵹ԯ"/>
      <sheetName val="하부철근수_x0000_"/>
      <sheetName val="(C)원내역"/>
      <sheetName val="횡배수_x0006__x0005__x0006__x0006__x0007__x000a__x0006__x000b__x000d_"/>
      <sheetName val="ࠀЀऀ܀ЀȀࠀȀ؀؀؀؀Ȁ"/>
      <sheetName val="소포내역 (2)"/>
      <sheetName val="내역서2안"/>
      <sheetName val="쌍송_x0000_"/>
      <sheetName val="6퇈ꚲ"/>
      <sheetName val="역T형(H=6.0) (2)"/>
      <sheetName val="기성우리"/>
      <sheetName val="R-F-타공종"/>
      <sheetName val="slab집계"/>
      <sheetName val="슬래브(0)"/>
      <sheetName val="슬래브(1)"/>
      <sheetName val="mb1슬래브송도"/>
      <sheetName val="mb1슬래브송도2"/>
      <sheetName val="ABUT집계"/>
      <sheetName val="아스콘포장(중로)"/>
      <sheetName val="구체3_5x3_5-8-1朏"/>
      <sheetName val="노견단위수량"/>
      <sheetName val="P&amp;L(Ahn)"/>
      <sheetName val="분뇨"/>
      <sheetName val="공사비산출서"/>
      <sheetName val="익산"/>
      <sheetName val="물가"/>
      <sheetName val="DATA_BAC_"/>
      <sheetName val="2_1︀ᇕ԰"/>
      <sheetName val="BSD (2)"/>
      <sheetName val="손익차_x0000__x0000_굘"/>
      <sheetName val="카렌스센터계량기설치공사"/>
      <sheetName val="SANBAISU"/>
      <sheetName val="제출내역 (2)"/>
      <sheetName val="면수"/>
      <sheetName val="공사비총괄표"/>
      <sheetName val="왕십리방향"/>
      <sheetName val="총괄-1"/>
      <sheetName val="Tota_x0005_"/>
      <sheetName val="옥외등신설"/>
      <sheetName val="저케CV22신설"/>
      <sheetName val="저케CV38신설"/>
      <sheetName val="저케CV8신설"/>
      <sheetName val="접지3종"/>
      <sheetName val="기계경비"/>
      <sheetName val="신당동집계표"/>
      <sheetName val="역T형교대(말뚝기초)"/>
      <sheetName val="사급자재총괄"/>
      <sheetName val="단위중기"/>
      <sheetName val="JUCK"/>
      <sheetName val="간접경상비"/>
      <sheetName val="단"/>
      <sheetName val="1@3.0X2.0(저류지1)(1)"/>
      <sheetName val="난간벽-3련"/>
      <sheetName val="type-F1"/>
      <sheetName val="CONTENTS"/>
      <sheetName val="1호인버트수량"/>
      <sheetName val="IMPEADENCE MAP 취수장"/>
      <sheetName val="TYPE-3"/>
      <sheetName val="설명서 "/>
      <sheetName val="원가_x0001__x0000_䀀"/>
      <sheetName val="원가ⴀ癆顶"/>
      <sheetName val="원가顶๔꤂"/>
      <sheetName val="건   축"/>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단가표 _x0003__x0004_ÿ"/>
      <sheetName val="손익차蚘_x001b_泌"/>
      <sheetName val="마사"/>
      <sheetName val="소화실적"/>
      <sheetName val="구성1"/>
      <sheetName val="구성2"/>
      <sheetName val="구성3"/>
      <sheetName val="구성4"/>
      <sheetName val="그림2"/>
      <sheetName val="잔수량(작성)"/>
      <sheetName val="SUB일위대가(이음)"/>
      <sheetName val="확약서"/>
      <sheetName val="9900"/>
      <sheetName val="990_x0000_"/>
      <sheetName val="990_x0010_"/>
      <sheetName val="990Ð"/>
      <sheetName val="01"/>
      <sheetName val="몰탈콘크리트"/>
      <sheetName val="철근집계"/>
      <sheetName val="산출근거(조건값)"/>
      <sheetName val="암거치수표"/>
      <sheetName val="재료집계표빽업"/>
      <sheetName val="암거수리계산서"/>
      <sheetName val="◀암거수리계산조서"/>
      <sheetName val="◀암거위치"/>
      <sheetName val="최종단면▶"/>
      <sheetName val="◀평균높이▶"/>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설계서"/>
      <sheetName val="신천3호용수로"/>
      <sheetName val="기타ကṕ"/>
      <sheetName val="기타╗"/>
      <sheetName val="기타䀀ὕ"/>
      <sheetName val="공사요율"/>
      <sheetName val="IT-BAT"/>
      <sheetName val="WING3"/>
      <sheetName val="현황CODE"/>
      <sheetName val="손익현황"/>
      <sheetName val="기계변경"/>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관급자재대"/>
      <sheetName val="단위수량(출력X)"/>
      <sheetName val="소일위대가코드표"/>
      <sheetName val="하부철근수頁"/>
      <sheetName val="직접경비"/>
      <sheetName val="직접인건비"/>
      <sheetName val="토목내역"/>
      <sheetName val="사  업  비  수  지  예  산  서"/>
      <sheetName val="도급FORM"/>
      <sheetName val="1_3.견적(통합)"/>
      <sheetName val="세금자료"/>
      <sheetName val="자재집계"/>
      <sheetName val="정산ISSUE(T)"/>
      <sheetName val="현장식당(1ԅ"/>
      <sheetName val="현장식당(1ԃ"/>
      <sheetName val="현장식당(1က"/>
      <sheetName val="C_배수관㖰"/>
      <sheetName val="BSD _2_"/>
      <sheetName val="구체집계2_0x2_׃⾯_x0000__x0000_ၰ_x0000_"/>
      <sheetName val="구체집계2_0x2_׃⾯_x0000__x0000_ቨ_x0000_"/>
      <sheetName val="전체제잡비"/>
      <sheetName val="우수받이재료집阀葢"/>
      <sheetName val="횡배수관집현喠.嗬.颙⽲"/>
      <sheetName val="전_x0000_"/>
      <sheetName val="중기가격"/>
      <sheetName val="입력변수"/>
      <sheetName val="안정계산"/>
      <sheetName val="Character"/>
      <sheetName val="방조제"/>
      <sheetName val="토적표98"/>
      <sheetName val="수지,측설"/>
      <sheetName val="견적서을지"/>
      <sheetName val="변경원가서갑"/>
      <sheetName val="수량 Ὑ"/>
      <sheetName val="위렯_x0000_"/>
      <sheetName val="위ᬀ㾀0"/>
      <sheetName val="위㠯_x0000__x0000_"/>
      <sheetName val="위〯B_x0000_"/>
      <sheetName val="위耯j_x0000_"/>
      <sheetName val="위〯_x0000_"/>
      <sheetName val="위က_x0000__x0000_"/>
      <sheetName val="위က_x0000_"/>
      <sheetName val="위က_x0000_"/>
      <sheetName val="1-1구간"/>
      <sheetName val="소총괄표1"/>
      <sheetName val="배수공집계표"/>
      <sheetName val="03전반노무비"/>
      <sheetName val="포장BOQ"/>
      <sheetName val="단재적표"/>
      <sheetName val="집"/>
      <sheetName val="EQ-R1"/>
      <sheetName val="LINE-8-1@1.5x1.5(TYPE-1)"/>
      <sheetName val="부대시︀"/>
      <sheetName val="공사비증(-)/_x0000_頀_x0014_"/>
      <sheetName val="[배수관공(IC).xls]공사비증(-)/_x0000_頀_x0014_"/>
      <sheetName val="전문하도급"/>
      <sheetName val="교량전기"/>
      <sheetName val="남대문빌딩"/>
      <sheetName val="7_PILE__崀ሹ԰_x0000_"/>
      <sheetName val="김포IO"/>
      <sheetName val="OPGꀀ⑯"/>
      <sheetName val="OPGԯ_x0000_缀"/>
      <sheetName val="OPGᲕԯ"/>
      <sheetName val="BOX복구단위수량"/>
      <sheetName val="예산명세서"/>
      <sheetName val="뜃맟뭁돽띿맟?-BLDG"/>
      <sheetName val="차수별내역서"/>
      <sheetName val="990à"/>
      <sheetName val="990Å"/>
      <sheetName val="인건-측정"/>
      <sheetName val="합"/>
      <sheetName val="Summary"/>
      <sheetName val="포장수량산_x0005_"/>
      <sheetName val="손익차䢀5ꮸ"/>
      <sheetName val="손익차_x0005__x0000_"/>
      <sheetName val="1.용수간선총재료집계표"/>
      <sheetName val="횡배수관수량집계"/>
      <sheetName val="기본자료입력"/>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I손익관리"/>
      <sheetName val="총괄집계표"/>
      <sheetName val="개인DATA"/>
      <sheetName val="분전함신설"/>
      <sheetName val="접지1종"/>
      <sheetName val="5사남"/>
      <sheetName val="국민연금"/>
      <sheetName val="기계data"/>
      <sheetName val="우수공집계"/>
      <sheetName val="외주"/>
      <sheetName val="잡설비내역"/>
      <sheetName val="연돌일위집계"/>
      <sheetName val="산출-설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구역화물"/>
      <sheetName val="단위목록"/>
      <sheetName val="시험비"/>
      <sheetName val="기계경비목록"/>
      <sheetName val="암거"/>
      <sheetName val="데리네이타_x000c_콐"/>
      <sheetName val="품셈표"/>
      <sheetName val="노임목록"/>
      <sheetName val="토적단위"/>
      <sheetName val="방수몰탈"/>
      <sheetName val="SS"/>
      <sheetName val="상_x0000__x0000_"/>
      <sheetName val="4차월_x0000_"/>
      <sheetName val="설계룅቟"/>
      <sheetName val="구체3_0x2_0頀ᕖ餀輦ԯ"/>
      <sheetName val="구체3_0x2_0餀페ԯ_x0000_缀"/>
      <sheetName val="구체3_0x2_0餀㚘ԯ_x0000_缀"/>
      <sheetName val="골조"/>
      <sheetName val="공제구간조서"/>
      <sheetName val="도봉2지구"/>
      <sheetName val="104동"/>
      <sheetName val="노무비갑지"/>
      <sheetName val="Internal Floor"/>
      <sheetName val="전기내역1"/>
      <sheetName val="1공구내역"/>
      <sheetName val="입주일"/>
      <sheetName val="15100"/>
      <sheetName val="data2"/>
      <sheetName val="수지예산"/>
      <sheetName val="교각계산"/>
      <sheetName val="현장관리비내역 "/>
      <sheetName val="자재비"/>
      <sheetName val="자"/>
      <sheetName val="당년매출집계"/>
      <sheetName val="배관BM(일반)"/>
      <sheetName val="건축내역서"/>
      <sheetName val="설비내역서"/>
      <sheetName val="전기내역서"/>
      <sheetName val="가시설수량"/>
      <sheetName val="본지사합"/>
      <sheetName val="노임단"/>
      <sheetName val="운반공"/>
      <sheetName val="자재단"/>
      <sheetName val="장비단"/>
      <sheetName val="노무단가"/>
      <sheetName val="복주식단위수량"/>
      <sheetName val="단위량당중기"/>
      <sheetName val="DATA(BAC)"/>
      <sheetName val="2000년 공정표"/>
      <sheetName val="일蠋⪖堀"/>
      <sheetName val="일렀₃︀"/>
      <sheetName val="현장식당(1瀀"/>
      <sheetName val="현장식당(1_x0000_"/>
      <sheetName val="FAB별"/>
      <sheetName val="환율"/>
      <sheetName val="정산노무"/>
      <sheetName val="정산재료"/>
      <sheetName val="단가품"/>
      <sheetName val="교대시점"/>
      <sheetName val="부총"/>
      <sheetName val="안정검토(온1)"/>
      <sheetName val="B.O.Q(배수공)"/>
      <sheetName val="단가산출내역(노임부분수정)"/>
      <sheetName val="적용(기계)"/>
      <sheetName val="세목전체"/>
      <sheetName val="⑘"/>
      <sheetName val="창원- 전기공사"/>
      <sheetName val="기본"/>
      <sheetName val="관로공사"/>
      <sheetName val="전력구현황"/>
      <sheetName val="고압계통도(장한DL)"/>
      <sheetName val="공사설계서"/>
      <sheetName val="------"/>
      <sheetName val="간 지"/>
      <sheetName val="3.안정검토"/>
      <sheetName val="4.말뚝설계"/>
      <sheetName val="5.단면설계"/>
      <sheetName val="6.교량받침부검토"/>
      <sheetName val="7.접속슬래브"/>
      <sheetName val="8.날개벽"/>
      <sheetName val="하부철근수/"/>
      <sheetName val="배수량"/>
      <sheetName val="5.3 단면가정"/>
      <sheetName val="가옥집계"/>
      <sheetName val="명세"/>
      <sheetName val="단산"/>
      <sheetName val="일대"/>
      <sheetName val="DAT_x0000_"/>
      <sheetName val="단가입력"/>
      <sheetName val="총사업비명세"/>
      <sheetName val="총투자비산정"/>
      <sheetName val="표지_토공"/>
      <sheetName val="2차공사"/>
      <sheetName val="토적표(睬_x0015_"/>
      <sheetName val="2000양배"/>
      <sheetName val="통장출금액"/>
      <sheetName val="빗물받이(910-510-410)"/>
      <sheetName val="목록"/>
      <sheetName val="방범설비"/>
      <sheetName val="내역서(삼颙〒"/>
      <sheetName val="식재일위대가"/>
      <sheetName val="자재단가(x)"/>
      <sheetName val="동력설비"/>
      <sheetName val="전열설비"/>
      <sheetName val="FB25JN"/>
      <sheetName val="측량노임단가"/>
      <sheetName val="ETC"/>
      <sheetName val="정문내역"/>
      <sheetName val="총괄자재집계표"/>
      <sheetName val="일위대가모듈"/>
      <sheetName val="교각 P3"/>
      <sheetName val="손익차䮀6ꮸ"/>
      <sheetName val="7단가"/>
      <sheetName val="1.공사원가계산서"/>
      <sheetName val="1.취수장"/>
      <sheetName val="교각(P1)수량"/>
      <sheetName val="8.2TON"/>
      <sheetName val="기초처리공사비"/>
      <sheetName val="복통공사비"/>
      <sheetName val="본제당공사비"/>
      <sheetName val="중기운반비"/>
      <sheetName val="진입도로공사비"/>
      <sheetName val="취수탑공사비"/>
      <sheetName val="토취장복구"/>
      <sheetName val="청주(철골발주의뢰서)"/>
      <sheetName val="거래처자료등록"/>
      <sheetName val="신고분기설정참고"/>
      <sheetName val="구체2_0x2_0(50_x0000_耀"/>
      <sheetName val="철골"/>
      <sheetName val="내역ꃑᑖ렀"/>
      <sheetName val="노무,재료"/>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일위대가-1"/>
      <sheetName val="에너지요금"/>
      <sheetName val="하부철근수怀"/>
      <sheetName val="하부철근수頀"/>
      <sheetName val="트렌치집계"/>
      <sheetName val="연구소"/>
      <sheetName val="수리용"/>
      <sheetName val="일퐀ﵖ_xdc00_"/>
      <sheetName val="CALCULATION"/>
      <sheetName val="CLARIFIER"/>
      <sheetName val="일0"/>
      <sheetName val="공사비증(-)/"/>
      <sheetName val="구체집계3_0x2_丵〒_x0005_"/>
      <sheetName val="구체집계3_0x2__x0005_"/>
      <sheetName val="구체3_0x2_0餀페ԯ"/>
      <sheetName val="구체3_0x2_0餀㚘ԯ"/>
      <sheetName val="구체집계2_0x2_︀뗕ԯ"/>
      <sheetName val="구체집계3_0x2_0(0_x0010_"/>
      <sheetName val="구체집계3_0x2_0(0"/>
      <sheetName val="3.하중산정4ࠀ᭷䰀᭷︀곕ԯ"/>
      <sheetName val="원가_x0001_"/>
      <sheetName val="공종별예산조서(계약기준)"/>
      <sheetName val="실행(표지,갑,을)"/>
      <sheetName val="가시설(TYPE-A)"/>
      <sheetName val="1-1평균터파기고(1)"/>
      <sheetName val="시중노임단가"/>
      <sheetName val="일위_FILE"/>
      <sheetName val="토공수량"/>
      <sheetName val="지출결의서"/>
      <sheetName val="단堉⺆᠀"/>
      <sheetName val="단_x0000__x0000_"/>
      <sheetName val="원가Ȁ녾ԯ"/>
      <sheetName val="단0_x0000_退"/>
      <sheetName val="원가昂⭝_x0001_"/>
      <sheetName val="원가ⴀ譆⡵"/>
      <sheetName val="원가·_x0000_ "/>
      <sheetName val="원가甂㘼_x0001_"/>
      <sheetName val="원가_x0001__x0000_퀀"/>
      <sheetName val="원가_x0001__x0000_"/>
      <sheetName val="원가_x0000__x0000_က"/>
      <sheetName val="원가丂⳴_x0001_"/>
      <sheetName val="단Å_x0000_Ԁ"/>
      <sheetName val="단¬_x0000_Ԁ"/>
      <sheetName val="중기목록"/>
      <sheetName val="기초"/>
      <sheetName val="맨홀,터파기"/>
      <sheetName val="도로절단및포장"/>
      <sheetName val="분전반기초"/>
      <sheetName val="접지"/>
      <sheetName val="폐기물처리비및고재처리"/>
      <sheetName val="철거및고재처리"/>
      <sheetName val="가설공사"/>
      <sheetName val="구조"/>
      <sheetName val="고가수조"/>
      <sheetName val="48평형"/>
      <sheetName val="62평형"/>
      <sheetName val="부뢮暫ԯ"/>
      <sheetName val="3.공통공사대비"/>
      <sheetName val="일위목莘"/>
      <sheetName val="구체2_0X2_0羾ᨪ԰_x0000_缀"/>
      <sheetName val="구체2_0X2_0ꂾ⨷_x000c_懪洂"/>
      <sheetName val="3.하중산정4Ṹ㰀ṹ︀쳕ԯ_x0000_缀"/>
      <sheetName val="규격"/>
      <sheetName val="수종"/>
      <sheetName val="SLIDES"/>
      <sheetName val="단가조사서"/>
      <sheetName val="Ⅴ-2.공종별내역"/>
      <sheetName val="대가목록"/>
      <sheetName val="화재 탐지 설비"/>
      <sheetName val="회로내역(승인)"/>
      <sheetName val="020114"/>
      <sheetName val="0111월"/>
      <sheetName val="공문"/>
      <sheetName val="견적서1"/>
      <sheetName val="반중력식옹벽"/>
      <sheetName val="하부철근수²"/>
      <sheetName val="가락화장을지"/>
      <sheetName val="1.물가시세표"/>
      <sheetName val="4.중기단가산출"/>
      <sheetName val="흄관기초"/>
      <sheetName val="토공사뀀⭛렀徫ԯ"/>
      <sheetName val="부대공수량산출"/>
      <sheetName val="이토변실"/>
      <sheetName val="노단"/>
      <sheetName val="자단"/>
      <sheetName val="구체집계3_0x2_0(0_x0010__x0000_爰"/>
      <sheetName val="신_기중"/>
      <sheetName val="연장및면적(좌측)"/>
      <sheetName val="3.하중산정4.양수압5.怀踣԰"/>
      <sheetName val="3.하중산정4.양수압5.䈀ሬ԰"/>
      <sheetName val="3.하중산정4.양수압5.턀ᄛ԰"/>
      <sheetName val="은대내역서"/>
      <sheetName val="금융비용"/>
      <sheetName val="GAEYO"/>
      <sheetName val="기초부하"/>
      <sheetName val="1장"/>
      <sheetName val="실행분석표"/>
      <sheetName val="전채분"/>
      <sheetName val="[배수관공(IC).xls][배수관공(IC).xls]__2"/>
      <sheetName val="옹벽철근"/>
      <sheetName val="실적(2안)"/>
      <sheetName val="기본정보"/>
      <sheetName val="CHECK LIST관리대장"/>
      <sheetName val="도로및블럭명"/>
      <sheetName val="손익분석"/>
      <sheetName val="프랜트면허"/>
      <sheetName val="내역서(삼堰6"/>
      <sheetName val="분전반"/>
      <sheetName val="제목(ԯ_x0000_缀"/>
      <sheetName val="접속도로1"/>
      <sheetName val="조경내역"/>
      <sheetName val="소업洅⽢"/>
      <sheetName val="국공유지및사유지"/>
      <sheetName val="접지수량"/>
      <sheetName val="노면표/_x0000_w"/>
      <sheetName val="단가및재료비"/>
      <sheetName val="AV시스템"/>
      <sheetName val="계량화"/>
      <sheetName val="단_x0000__x0000_Ԁ"/>
      <sheetName val="단ⶬ஁԰"/>
      <sheetName val="단悬ᑕ가"/>
      <sheetName val="현장별계약현황('98.10.31)"/>
      <sheetName val="측량수수료"/>
      <sheetName val="건설기계_목록"/>
      <sheetName val="총괄직영"/>
      <sheetName val="b_balju"/>
      <sheetName val="수주추정"/>
      <sheetName val="2_12기존ԯ_x0000_缀_x0000__x0000_"/>
      <sheetName val="토적기초자료"/>
      <sheetName val="직접공사비"/>
      <sheetName val="노임단가2003상"/>
      <sheetName val="일위ׇ_x0000_"/>
      <sheetName val="명일작업계획 (3)"/>
      <sheetName val="설계변경 내역서"/>
      <sheetName val="감가상각"/>
      <sheetName val="공사자료입력"/>
      <sheetName val="RD제품개발투자비(매가)"/>
      <sheetName val="MEXICO-C"/>
      <sheetName val="일반전기C"/>
      <sheetName val="일위갑"/>
      <sheetName val="gr(ma)"/>
      <sheetName val="유림䑲⾡"/>
      <sheetName val="유림_x0010__x0000_"/>
      <sheetName val="마감산출(연구생산동)"/>
      <sheetName val="마감산출(습식,석공사)"/>
      <sheetName val="교량토공 집계표"/>
      <sheetName val="XML(소방전기)"/>
      <sheetName val="[배수관공(IC).xls]공사비증(-)/"/>
      <sheetName val="일ԯ"/>
      <sheetName val="손익차_x0005_"/>
      <sheetName val="남양시작동010313100%"/>
      <sheetName val="파일항타"/>
      <sheetName val="하조서"/>
      <sheetName val="흥양2교토공집丵⾇"/>
      <sheetName val="흥양2교토공집_x0005__x0000_"/>
      <sheetName val="기타"/>
      <sheetName val="기타_xde00_"/>
      <sheetName val="기타࠸ᨷ"/>
      <sheetName val="기타တʸ"/>
      <sheetName val="기타세Ȍ"/>
      <sheetName val="22신설수량"/>
      <sheetName val="22신설단가"/>
      <sheetName val="가정"/>
      <sheetName val="로선구조"/>
      <sheetName val="급탕순환펌프"/>
      <sheetName val="ELEC"/>
      <sheetName val="3집"/>
      <sheetName val="구체집계2_0x2_x0000__x0000_쀀_x0000__x0000__x0000__x0000_"/>
      <sheetName val="구체집계2_0x2_x0000__x0000_ꠀ_x0000__x0000__x0000__x0000_"/>
      <sheetName val="수토공단위당"/>
      <sheetName val="자재대"/>
      <sheetName val="정리"/>
      <sheetName val="줄떼식재"/>
      <sheetName val="확산동"/>
      <sheetName val="잡철물"/>
      <sheetName val="소업咈_x001e_"/>
      <sheetName val="토공사頀▅︀ە԰"/>
      <sheetName val="교량하부공"/>
      <sheetName val="XXX"/>
      <sheetName val="기타띘̘"/>
      <sheetName val="부분별수량산출(조합기초)"/>
      <sheetName val="기성2"/>
      <sheetName val="자재가격"/>
      <sheetName val="3.하중산정4.양_x0000__x0000__x0005__x0000_Ƹ_x0000_"/>
      <sheetName val="원내역서3"/>
      <sheetName val="산출서집계"/>
      <sheetName val="sub"/>
      <sheetName val="구체2_0x2_0(5︀ᇕ԰"/>
      <sheetName val="지장물조서"/>
      <sheetName val="개별직종노임단가(2002.5)"/>
      <sheetName val="2_1催≘鰀"/>
      <sheetName val="2_1Ɡԯ"/>
      <sheetName val="장비단가_x0000_"/>
      <sheetName val="인공산출"/>
      <sheetName val="Area"/>
      <sheetName val="일반硴䌧"/>
      <sheetName val="기계내역"/>
      <sheetName val="3차공사비요약"/>
      <sheetName val="도로폭"/>
      <sheetName val="물푸기"/>
      <sheetName val="망운면"/>
      <sheetName val="몽탄면"/>
      <sheetName val="무안군전체"/>
      <sheetName val="3.3과거인구추이"/>
      <sheetName val="무안읍"/>
      <sheetName val="삼향면"/>
      <sheetName val="운남면"/>
      <sheetName val="일로읍"/>
      <sheetName val="청계면"/>
      <sheetName val="해제면"/>
      <sheetName val="현경면"/>
      <sheetName val="최종인구"/>
      <sheetName val="6ト焫"/>
      <sheetName val="6뇈쫀"/>
      <sheetName val="일堮Ꮕ︀"/>
      <sheetName val="사다워"/>
      <sheetName val="발주처로고변경"/>
      <sheetName val="성곽내역서"/>
      <sheetName val="기본일위"/>
    </sheetNames>
    <definedNames>
      <definedName name="매크로11"/>
      <definedName name="매크로4" sheetId="64"/>
    </defined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sheetData sheetId="320"/>
      <sheetData sheetId="32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sheetData sheetId="844"/>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sheetData sheetId="1963" refreshError="1"/>
      <sheetData sheetId="1964" refreshError="1"/>
      <sheetData sheetId="1965"/>
      <sheetData sheetId="1966"/>
      <sheetData sheetId="1967"/>
      <sheetData sheetId="1968"/>
      <sheetData sheetId="1969"/>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refreshError="1"/>
      <sheetData sheetId="2091" refreshError="1"/>
      <sheetData sheetId="2092" refreshError="1"/>
      <sheetData sheetId="2093" refreshError="1"/>
      <sheetData sheetId="2094" refreshError="1"/>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sheetData sheetId="2459"/>
      <sheetData sheetId="2460"/>
      <sheetData sheetId="2461" refreshError="1"/>
      <sheetData sheetId="2462"/>
      <sheetData sheetId="2463"/>
      <sheetData sheetId="2464"/>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sheetData sheetId="2575"/>
      <sheetData sheetId="2576"/>
      <sheetData sheetId="2577"/>
      <sheetData sheetId="2578"/>
      <sheetData sheetId="2579"/>
      <sheetData sheetId="2580"/>
      <sheetData sheetId="258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sheetData sheetId="2746" refreshError="1"/>
      <sheetData sheetId="2747" refreshError="1"/>
      <sheetData sheetId="274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다곡2교)"/>
      <sheetName val="토공집계(다곡2교)"/>
      <sheetName val="상부공집계"/>
      <sheetName val="다곡2교"/>
      <sheetName val="시점(우)-날개벽"/>
      <sheetName val="옹벽(1-1)"/>
      <sheetName val="옹벽집계"/>
      <sheetName val="옹벽(2-2,변단면)"/>
      <sheetName val="옹벽(2-2,직단면)"/>
      <sheetName val="토공집계(2)"/>
      <sheetName val="토공집계"/>
      <sheetName val="토공산출"/>
      <sheetName val="수량집계"/>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다곡2교)"/>
      <sheetName val="토공집계(다곡2교)"/>
      <sheetName val="상부공집계"/>
      <sheetName val="다곡2교"/>
      <sheetName val="시점(우)-날개벽"/>
      <sheetName val="옹벽(1-1)"/>
      <sheetName val="옹벽집계"/>
      <sheetName val="옹벽(2-2,변단면)"/>
      <sheetName val="옹벽(2-2,직단면)"/>
      <sheetName val="토공집계(2)"/>
      <sheetName val="토공집계"/>
      <sheetName val="토공산출"/>
      <sheetName val="수량집계"/>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I一般比"/>
      <sheetName val="N賃率-職"/>
      <sheetName val="경산"/>
      <sheetName val="공사설계서"/>
      <sheetName val="Sheet6"/>
      <sheetName val="단1"/>
      <sheetName val="국내조달(통합-1)"/>
      <sheetName val="49단가"/>
      <sheetName val="257A1"/>
      <sheetName val="내역"/>
      <sheetName val="센터"/>
      <sheetName val="공량산출서"/>
      <sheetName val="근로자자료입력"/>
      <sheetName val="참고자료"/>
      <sheetName val="노무비"/>
      <sheetName val="8.수량산출 (2)"/>
      <sheetName val="수량산출"/>
      <sheetName val="기계경비(시간당)"/>
      <sheetName val="9GNG운반"/>
      <sheetName val="설계서"/>
      <sheetName val="노임"/>
      <sheetName val="BID"/>
      <sheetName val="연결관산출조서"/>
      <sheetName val="내역서"/>
      <sheetName val="철거산출근거"/>
      <sheetName val="화재 탐지 설비"/>
      <sheetName val="개소별수량산출"/>
      <sheetName val="소비자가"/>
      <sheetName val="부대"/>
      <sheetName val="일위CODE"/>
      <sheetName val="국별인원"/>
      <sheetName val="DATE"/>
      <sheetName val="내역서(삼호)"/>
      <sheetName val="공문"/>
      <sheetName val="48수량"/>
      <sheetName val="일위대가표"/>
      <sheetName val="선로수량집계"/>
      <sheetName val="장비수량집계"/>
      <sheetName val="지장수량집계"/>
      <sheetName val="철거"/>
      <sheetName val="PLT8500"/>
      <sheetName val="70%"/>
      <sheetName val="DB구축"/>
      <sheetName val="맨홀수량"/>
      <sheetName val="진천,증평(9.3)"/>
      <sheetName val="복구경비"/>
      <sheetName val="인건-측정"/>
      <sheetName val="암반깨기(0_4)"/>
      <sheetName val="G_R300합계"/>
      <sheetName val="G_R300경비"/>
      <sheetName val="관_지_벽_공정집계표"/>
      <sheetName val="단가"/>
      <sheetName val="설계요율_계산"/>
      <sheetName val="자재단가"/>
      <sheetName val="명세"/>
      <sheetName val="상하차비용(기계상차)"/>
      <sheetName val="수간보호"/>
      <sheetName val="운반비"/>
      <sheetName val="노임단가표"/>
      <sheetName val="적용기준"/>
      <sheetName val="45,4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반기손익차2총괄"/>
      <sheetName val="계약고변"/>
      <sheetName val="선투입재고 "/>
      <sheetName val="상반기 실적추정 총괄표 (2)"/>
      <sheetName val="상반기 실적추정 총괄표"/>
      <sheetName val="손익차상반기총괄"/>
      <sheetName val="주관사업"/>
      <sheetName val="15 문제점"/>
      <sheetName val="FWBS7000,8000"/>
      <sheetName val="ANALYSER"/>
      <sheetName val="세금자료"/>
      <sheetName val="유림골조"/>
      <sheetName val="공사비 내역 (가)"/>
      <sheetName val="급여관련자료"/>
      <sheetName val="Sheet2 (2)"/>
      <sheetName val="DATE"/>
      <sheetName val="공사손익"/>
      <sheetName val="고자현황"/>
      <sheetName val="공사비_NDE"/>
      <sheetName val="인건비"/>
      <sheetName val="백룡교차로"/>
      <sheetName val="산정교차로"/>
      <sheetName val="신영교차로"/>
      <sheetName val="일위대가"/>
      <sheetName val="97 사업추정(WEKI)"/>
      <sheetName val="MOKDONG(1)"/>
      <sheetName val="표지"/>
      <sheetName val="기계공사"/>
      <sheetName val="사업추정"/>
      <sheetName val="N賃率-職"/>
      <sheetName val="실행(표지,갑,을)"/>
      <sheetName val="95하U$가격"/>
      <sheetName val="전기"/>
      <sheetName val="결산실적01"/>
      <sheetName val="변경품셈총괄"/>
      <sheetName val="단가대비표"/>
      <sheetName val="#REF"/>
      <sheetName val="노임단가"/>
      <sheetName val="수목데이타 "/>
      <sheetName val="견적"/>
      <sheetName val="안전장치"/>
      <sheetName val="실행내역 "/>
      <sheetName val="간접비 총괄표"/>
      <sheetName val="집계표"/>
      <sheetName val="매각(6)"/>
      <sheetName val="TT 매입율"/>
      <sheetName val="Sheet1"/>
      <sheetName val="현장배치"/>
      <sheetName val="부표총괄"/>
      <sheetName val="수량산출"/>
      <sheetName val="금액결정"/>
      <sheetName val="BOJUNGGM"/>
      <sheetName val="기성수금(단단위)"/>
      <sheetName val="원가매출(단단위)"/>
      <sheetName val="현장"/>
      <sheetName val="첨부1"/>
      <sheetName val="원가계산서(남측)"/>
      <sheetName val="1-11조직표"/>
      <sheetName val="총괄내역서"/>
      <sheetName val="남대문빌딩"/>
      <sheetName val="1_11조직표"/>
      <sheetName val="당초"/>
      <sheetName val="개시전표"/>
      <sheetName val="공사집계"/>
      <sheetName val="Sheet4"/>
      <sheetName val="등급"/>
      <sheetName val="손익차9월2"/>
      <sheetName val="실행대비"/>
      <sheetName val="공문"/>
      <sheetName val="수입"/>
      <sheetName val="단가비교(TOTAL)"/>
      <sheetName val="소화실적"/>
      <sheetName val="산수배수"/>
      <sheetName val="자료"/>
      <sheetName val="대비"/>
      <sheetName val="지급자재"/>
      <sheetName val="SIMULATION"/>
      <sheetName val="Sheet2"/>
      <sheetName val="진주방향"/>
      <sheetName val="마산방향"/>
      <sheetName val="마산방향철근집계"/>
      <sheetName val="직노"/>
      <sheetName val="비교1"/>
      <sheetName val="마산월령동골조물량변경"/>
      <sheetName val="현장현황"/>
      <sheetName val="카메라"/>
      <sheetName val="내역"/>
      <sheetName val="내역서"/>
      <sheetName val="간접비총괄 (2)"/>
      <sheetName val="토목"/>
      <sheetName val="기준요인별"/>
      <sheetName val="변수목록"/>
      <sheetName val="건축공사실행"/>
      <sheetName val="설계예시"/>
      <sheetName val="주소록"/>
      <sheetName val="NYS"/>
      <sheetName val="마스터"/>
      <sheetName val="코드목록"/>
      <sheetName val="9811"/>
      <sheetName val="하수급견적대비"/>
      <sheetName val="영업소실적"/>
      <sheetName val="인원계획"/>
      <sheetName val="간접비(1)"/>
      <sheetName val="시운전연료"/>
      <sheetName val="품목납기"/>
      <sheetName val="M-EQPT-Z"/>
      <sheetName val="현장관리비"/>
      <sheetName val="간접비총괄"/>
      <sheetName val="선투입재고_"/>
      <sheetName val="상반기_실적추정_총괄표_(2)"/>
      <sheetName val="상반기_실적추정_총괄표"/>
      <sheetName val="수목데이타_"/>
      <sheetName val="실행내역_"/>
      <sheetName val="간접비_총괄표"/>
      <sheetName val="조직표"/>
      <sheetName val="교육종류"/>
      <sheetName val="내역서(삼호)"/>
      <sheetName val="공사설계서"/>
      <sheetName val="공통부대비"/>
      <sheetName val="ELECTRIC"/>
      <sheetName val="급여TABLE"/>
      <sheetName val="기초일위"/>
      <sheetName val="시설일위"/>
      <sheetName val="조명일위"/>
      <sheetName val="9509"/>
      <sheetName val="기준액"/>
      <sheetName val="부대tu"/>
      <sheetName val="연결임시"/>
      <sheetName val="배수내역"/>
      <sheetName val="일위대가표"/>
      <sheetName val="제경비"/>
      <sheetName val="9-1차이내역"/>
      <sheetName val="참고자료"/>
      <sheetName val="h-013211-2"/>
      <sheetName val="Unit 49_분개표"/>
      <sheetName val="Unit 76_분개표"/>
      <sheetName val="UnitList"/>
      <sheetName val="RFP007"/>
      <sheetName val="INPUT DATA"/>
      <sheetName val="CIVIL WORK"/>
      <sheetName val="기계경비(시간당)"/>
      <sheetName val="램머"/>
      <sheetName val="경산"/>
      <sheetName val="단가조사"/>
      <sheetName val="생산직"/>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근집계 "/>
      <sheetName val="철근집계(에폭시)"/>
      <sheetName val="콘_재료분리(1)"/>
      <sheetName val="콘크리트집계"/>
      <sheetName val="이월"/>
      <sheetName val="1.본선"/>
      <sheetName val="2.RAMP-C"/>
      <sheetName val="3.총수량"/>
      <sheetName val="상부집계"/>
      <sheetName val="철근집계"/>
      <sheetName val="강재집계"/>
      <sheetName val="RC상부"/>
      <sheetName val="PF상부"/>
      <sheetName val="P.F빔"/>
      <sheetName val="삽도"/>
      <sheetName val="일반수량집계"/>
      <sheetName val="교각철근집계표"/>
      <sheetName val="토공집계표"/>
      <sheetName val="PIER1"/>
      <sheetName val="PIER2"/>
      <sheetName val="Sheet1"/>
      <sheetName val="횡배위치"/>
      <sheetName val="계산중"/>
      <sheetName val="날개수량1.5"/>
      <sheetName val="비용적자료"/>
      <sheetName val="일위대가서식"/>
      <sheetName val="빗물받이(910-510-410)"/>
      <sheetName val="분전함신설"/>
      <sheetName val="접지1종"/>
      <sheetName val="총집계표"/>
      <sheetName val="노임단가"/>
      <sheetName val="코드"/>
      <sheetName val="Sheet6"/>
      <sheetName val="Sheet1 (2)"/>
      <sheetName val="개요"/>
      <sheetName val="48전력선로일위"/>
      <sheetName val="철근수량집계"/>
      <sheetName val="철근총괄"/>
      <sheetName val="다곡2교"/>
      <sheetName val="시점교대"/>
      <sheetName val="목포방향"/>
      <sheetName val="슬래브수량"/>
      <sheetName val="4.2유효폭의 계산"/>
      <sheetName val="단가산출서"/>
      <sheetName val="플랜트 설치"/>
      <sheetName val="DATA입력"/>
      <sheetName val="라멘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단가산출"/>
      <sheetName val="단1"/>
    </sheetNames>
    <sheetDataSet>
      <sheetData sheetId="0" refreshError="1"/>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수량총괄집계"/>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sheetName val="별첨"/>
      <sheetName val="변경사유서"/>
      <sheetName val="변경사유"/>
      <sheetName val="집계표"/>
      <sheetName val="증감내역서"/>
      <sheetName val="Sheet2"/>
      <sheetName val="Sheet1"/>
      <sheetName val="laroux"/>
    </sheetNames>
    <sheetDataSet>
      <sheetData sheetId="0" refreshError="1"/>
      <sheetData sheetId="1"/>
      <sheetData sheetId="2"/>
      <sheetData sheetId="3"/>
      <sheetData sheetId="4"/>
      <sheetData sheetId="5"/>
      <sheetData sheetId="6"/>
      <sheetData sheetId="7"/>
      <sheetData sheetId="8"/>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현황산출서"/>
      <sheetName val="DATE"/>
      <sheetName val="CONCRETE"/>
      <sheetName val="원남울진낙찰내역(99.4.13 부산청)"/>
      <sheetName val="파일의이용"/>
      <sheetName val="남평내역"/>
      <sheetName val="구조물공"/>
      <sheetName val="부대공"/>
      <sheetName val="배수공"/>
      <sheetName val="토공"/>
      <sheetName val="포장공"/>
      <sheetName val="인건비"/>
      <sheetName val="실행내역"/>
      <sheetName val="주공기준"/>
      <sheetName val="일위대가(가설)"/>
      <sheetName val="간접비"/>
      <sheetName val="bid"/>
      <sheetName val="내역서"/>
      <sheetName val="내역"/>
      <sheetName val="EACT10"/>
      <sheetName val="3BL공동구 수량"/>
      <sheetName val="가로등내역서"/>
      <sheetName val="수량산출"/>
      <sheetName val="간접"/>
      <sheetName val="구의33고"/>
      <sheetName val="집계표"/>
      <sheetName val="화전내"/>
      <sheetName val="대비"/>
      <sheetName val="자재"/>
      <sheetName val="코드표"/>
      <sheetName val="물가기준년"/>
      <sheetName val="장비기준"/>
      <sheetName val="기초코드"/>
      <sheetName val="단가산출"/>
      <sheetName val="산출내역서집계표"/>
      <sheetName val="개산공사비"/>
      <sheetName val="내역(중앙)"/>
      <sheetName val="내역(창신)"/>
      <sheetName val="개요"/>
      <sheetName val="배수설비"/>
      <sheetName val="맨홀수량"/>
      <sheetName val="단가"/>
      <sheetName val="입력"/>
      <sheetName val="98수문일위"/>
      <sheetName val="자료입력"/>
      <sheetName val="마산월령동골조물량변경"/>
      <sheetName val="2.건축"/>
      <sheetName val="터파기및재료"/>
      <sheetName val="화설내"/>
      <sheetName val="토목내역"/>
      <sheetName val="설계내역서"/>
      <sheetName val="#REF"/>
      <sheetName val="빗물받이(910-510-410)"/>
      <sheetName val="본공사"/>
      <sheetName val="갑지"/>
      <sheetName val="입찰안"/>
      <sheetName val="라이닝보강"/>
      <sheetName val="APT"/>
      <sheetName val="s"/>
      <sheetName val="준검 내역서"/>
      <sheetName val="부하계산서"/>
      <sheetName val="보안등"/>
      <sheetName val="본부장"/>
      <sheetName val="비교1"/>
      <sheetName val="갑지(추정)"/>
      <sheetName val="아파트-가설"/>
      <sheetName val="소방사항"/>
      <sheetName val="증감내역서"/>
      <sheetName val="Total"/>
      <sheetName val="콘크리트타설집계표"/>
      <sheetName val="돈암사업"/>
      <sheetName val="2000년1차"/>
      <sheetName val="시운전연료"/>
      <sheetName val="데리네이타현황"/>
      <sheetName val="예산명세서"/>
      <sheetName val="차액보증"/>
      <sheetName val="대창(장성)"/>
      <sheetName val="입찰"/>
      <sheetName val="조명시설"/>
      <sheetName val="현장별계약현황('98.10.31)"/>
      <sheetName val="Sheet3"/>
      <sheetName val="C-노임단가"/>
      <sheetName val="Sheet1 (2)"/>
      <sheetName val="집계"/>
      <sheetName val="노임"/>
      <sheetName val="신공항A-9(원가수정)"/>
      <sheetName val="원가 (2)"/>
      <sheetName val="총괄내역서"/>
      <sheetName val="2.대외공문"/>
      <sheetName val="A-4"/>
      <sheetName val="일위대가"/>
      <sheetName val="일위대가목차"/>
      <sheetName val="토목주소"/>
      <sheetName val="Sheet6"/>
      <sheetName val="70%"/>
      <sheetName val="일위대가표"/>
      <sheetName val="9GNG운반"/>
      <sheetName val="실행(ALT1)"/>
      <sheetName val="내역서 (2)"/>
      <sheetName val="Sheet4"/>
      <sheetName val="신대방33(적용)"/>
      <sheetName val="견적의뢰"/>
      <sheetName val="신우"/>
      <sheetName val="진주방향"/>
      <sheetName val="Sheet1"/>
      <sheetName val="전기일위대가"/>
      <sheetName val="토목"/>
      <sheetName val="내역서(총)"/>
      <sheetName val="일반수량총괄집계"/>
      <sheetName val="낙찰표"/>
      <sheetName val="6공구(당초)"/>
      <sheetName val="1.설계조건"/>
      <sheetName val="6PILE  (돌출)"/>
      <sheetName val="설-원가"/>
      <sheetName val="원가"/>
      <sheetName val="원가계산 (2)"/>
      <sheetName val="간이연락"/>
      <sheetName val="제4장11"/>
      <sheetName val="산근"/>
      <sheetName val="실행"/>
      <sheetName val="실행내역서 "/>
      <sheetName val="N賃率-職"/>
      <sheetName val="기계내역"/>
      <sheetName val="인사자료총집계"/>
      <sheetName val="울산자동제어"/>
      <sheetName val="교통대책내역"/>
      <sheetName val="45,46"/>
      <sheetName val="단"/>
      <sheetName val="골조시행"/>
      <sheetName val="소비자가"/>
      <sheetName val="식재가격"/>
      <sheetName val="식재총괄"/>
      <sheetName val="코드"/>
      <sheetName val="준공변경요약서(4차1회)"/>
      <sheetName val="원가계산서 (전체변경)"/>
      <sheetName val="날개벽수량표"/>
      <sheetName val="수주현황2월"/>
      <sheetName val="건축공사"/>
      <sheetName val="노임단가"/>
      <sheetName val="포천송우교회_CheckList"/>
      <sheetName val="8.식재일위"/>
      <sheetName val="B시설가격"/>
      <sheetName val="조경"/>
      <sheetName val="FAB별"/>
      <sheetName val="물량"/>
      <sheetName val="가계부"/>
      <sheetName val="제품목록"/>
      <sheetName val="매입매출관리"/>
      <sheetName val="총집계표"/>
      <sheetName val="단가일람표"/>
      <sheetName val="설계"/>
      <sheetName val="대치판정"/>
      <sheetName val="정보"/>
      <sheetName val="실행(표지,갑,을)"/>
      <sheetName val="예총"/>
      <sheetName val="공비대비"/>
      <sheetName val="금융비용"/>
      <sheetName val="공사개요"/>
      <sheetName val="견적을지"/>
      <sheetName val="확산동"/>
      <sheetName val="1차 내역서"/>
      <sheetName val="잡철물"/>
      <sheetName val="견적서"/>
      <sheetName val="냉천부속동"/>
      <sheetName val="건축(을)"/>
      <sheetName val="일위대가(1)"/>
      <sheetName val="음료실행"/>
      <sheetName val="MOKDONG(1)"/>
      <sheetName val="일위목록"/>
      <sheetName val="여과지동"/>
      <sheetName val="기초자료"/>
      <sheetName val="유형분류"/>
      <sheetName val="시화점실행"/>
      <sheetName val="기안"/>
      <sheetName val="배관길이"/>
      <sheetName val="자재단가표"/>
      <sheetName val="신공"/>
      <sheetName val="수토공단위당"/>
      <sheetName val="수량집계"/>
      <sheetName val="단면치수"/>
      <sheetName val="포장공수량집계표"/>
      <sheetName val="견적산출"/>
      <sheetName val="목록"/>
      <sheetName val="TEL"/>
      <sheetName val="설계조건"/>
      <sheetName val="각형맨홀"/>
      <sheetName val="마산방향"/>
      <sheetName val="덕전리"/>
      <sheetName val="중기사용료"/>
      <sheetName val="설계기준"/>
      <sheetName val="PAINT"/>
      <sheetName val="시중노임"/>
      <sheetName val="단가조사서"/>
      <sheetName val="공사내역(2003년)"/>
      <sheetName val="원형1호맨홀토공수량"/>
      <sheetName val="주차구획선수량"/>
      <sheetName val="내역표지"/>
      <sheetName val="품셈"/>
      <sheetName val="일위_파일"/>
      <sheetName val="공통가설"/>
      <sheetName val="대전-교대(A1-A2)"/>
      <sheetName val="CTEMCOST"/>
      <sheetName val="노임이"/>
      <sheetName val="개소별수량산출"/>
      <sheetName val="을지"/>
      <sheetName val="기초단가"/>
      <sheetName val="기초일위"/>
      <sheetName val="시설일위"/>
      <sheetName val="조명일위"/>
      <sheetName val="공종별"/>
      <sheetName val="공사"/>
      <sheetName val="총괄"/>
      <sheetName val="설계예산서"/>
      <sheetName val="동해title"/>
      <sheetName val="실행내역(05. 1. 5.)"/>
      <sheetName val="실행단가철(ems코드적용)"/>
      <sheetName val="옹벽"/>
      <sheetName val="수리결과"/>
      <sheetName val="TABLE DB"/>
      <sheetName val="쌍용 data base"/>
      <sheetName val="내역서(기계)"/>
      <sheetName val="카렌스센터계량기설치공사"/>
      <sheetName val="현장관리비"/>
      <sheetName val="개별직종노임단가(2005.1)"/>
      <sheetName val="산출(토공)"/>
      <sheetName val="단가조사"/>
      <sheetName val="부대내역"/>
      <sheetName val="P3"/>
      <sheetName val="하조서"/>
      <sheetName val="구조물터파기수량집계"/>
      <sheetName val="측구터파기공수량집계"/>
      <sheetName val="배수공 시멘트 및 골재량 산출"/>
      <sheetName val="건축내역"/>
      <sheetName val="건축원가계산서"/>
      <sheetName val="물가자료"/>
      <sheetName val="소방"/>
      <sheetName val="No.20-3철근수량집계표"/>
      <sheetName val="No.6-5토공부 ; Type1,2,3"/>
      <sheetName val="Ekog10"/>
      <sheetName val="설명서 "/>
      <sheetName val="설계서을"/>
      <sheetName val="연부97-1"/>
      <sheetName val="3월"/>
      <sheetName val="원남울진낙찰내역(99_4_13_부산청)"/>
      <sheetName val="2_건축"/>
      <sheetName val="학생내역"/>
      <sheetName val="수정금지"/>
      <sheetName val="변전실재분리"/>
      <sheetName val="소야공정계획표"/>
      <sheetName val="추정설계"/>
      <sheetName val="내역서(ebs)"/>
      <sheetName val="단가 (2)"/>
      <sheetName val="시스템구분"/>
      <sheetName val="단가표"/>
      <sheetName val="전기실-1"/>
      <sheetName val="INDEX"/>
      <sheetName val="정산ISSUE(T)"/>
      <sheetName val="프랜트면허"/>
      <sheetName val="건축2"/>
      <sheetName val="예산"/>
      <sheetName val="부산제일극장"/>
      <sheetName val="유림골조"/>
      <sheetName val="은행"/>
      <sheetName val="2공구산출내역"/>
      <sheetName val="일위대가표지"/>
      <sheetName val="전선 및 전선관"/>
      <sheetName val="위치조서"/>
      <sheetName val="8)중점관리장비현황"/>
      <sheetName val="시험비"/>
      <sheetName val="일위대가목록"/>
      <sheetName val="자재단가"/>
      <sheetName val="구역화물"/>
      <sheetName val="단가비교표"/>
      <sheetName val="선정요령"/>
      <sheetName val="근로자자료입력"/>
      <sheetName val="참고자료"/>
      <sheetName val="#2_일위대가목록"/>
      <sheetName val="결과조달"/>
      <sheetName val="3_2_집기비품교체주기"/>
      <sheetName val="⑻동원인원산출서⑧"/>
      <sheetName val="단가적용"/>
      <sheetName val="동구분"/>
      <sheetName val="물량내역"/>
      <sheetName val="4차원가계산서"/>
      <sheetName val="을-ATYPE"/>
      <sheetName val="Sheet5"/>
      <sheetName val="원본"/>
      <sheetName val="내구품질향상1"/>
      <sheetName val="출장거리"/>
      <sheetName val="입찰내역"/>
      <sheetName val="조직"/>
      <sheetName val="기본사항"/>
      <sheetName val="제출"/>
      <sheetName val="건축내역서"/>
      <sheetName val="전체"/>
      <sheetName val="조도계산서 (도서)"/>
      <sheetName val="노원열병합  건축공사기성내역서"/>
      <sheetName val="간접비계산"/>
      <sheetName val="수량총괄서"/>
      <sheetName val="말뚝지지력산정"/>
      <sheetName val="총괄내역"/>
      <sheetName val="표지 (2)"/>
      <sheetName val="견적내역"/>
      <sheetName val="건축공사실행"/>
      <sheetName val="건축원가"/>
      <sheetName val="직노"/>
      <sheetName val="기본일위"/>
      <sheetName val="수목단가"/>
      <sheetName val="시설수량표"/>
      <sheetName val="Customer Databas"/>
      <sheetName val="납부서"/>
      <sheetName val="노무비"/>
      <sheetName val="원가계산서"/>
      <sheetName val="A-1"/>
      <sheetName val="총괄표 "/>
      <sheetName val="Sheet2"/>
      <sheetName val="99노임기준"/>
      <sheetName val="식재수량표"/>
      <sheetName val="견적공통"/>
      <sheetName val="자재단가 산출근거"/>
      <sheetName val="VXXXXXXX"/>
      <sheetName val="원가총괄"/>
      <sheetName val="인건비 "/>
      <sheetName val="부경대총괄내역서"/>
      <sheetName val="단가산출서"/>
      <sheetName val="물류최종8월7"/>
      <sheetName val="sw1"/>
      <sheetName val="주beam"/>
      <sheetName val="갈현동"/>
      <sheetName val="단가목록"/>
      <sheetName val="수목데이타 "/>
      <sheetName val="CC16-내역서"/>
      <sheetName val="전기"/>
      <sheetName val="산출내역서"/>
      <sheetName val="3BL공동구_수량"/>
      <sheetName val="내역서_(2)"/>
      <sheetName val="2_대외공문"/>
      <sheetName val="실행내역서_"/>
      <sheetName val="준검_내역서"/>
      <sheetName val="현장별계약현황('98_10_31)"/>
      <sheetName val="Sheet1_(2)"/>
      <sheetName val="원가계산서_(전체변경)"/>
      <sheetName val="원가_(2)"/>
      <sheetName val="8_식재일위"/>
      <sheetName val="조도계산서_(도서)"/>
      <sheetName val="노원열병합__건축공사기성내역서"/>
      <sheetName val="설명서_"/>
      <sheetName val="1_설계조건"/>
      <sheetName val="단가대비"/>
      <sheetName val="경비2내역"/>
      <sheetName val="sand토적"/>
      <sheetName val="1.수인터널"/>
      <sheetName val="DATA"/>
      <sheetName val="설 계"/>
      <sheetName val="별표 "/>
      <sheetName val="수량산출내역1115"/>
      <sheetName val="새공통"/>
      <sheetName val="명세서출력"/>
      <sheetName val="안정검토"/>
      <sheetName val="choose"/>
      <sheetName val="1TL종점(1)"/>
      <sheetName val="TYPE-A"/>
      <sheetName val="전체내역 (2)"/>
      <sheetName val="대공종"/>
      <sheetName val="관급"/>
      <sheetName val="원도급"/>
      <sheetName val="하도급"/>
      <sheetName val="원하대비"/>
      <sheetName val="WORK"/>
      <sheetName val="전기공사"/>
      <sheetName val="현장별"/>
      <sheetName val="기본단가표"/>
      <sheetName val="원가서"/>
      <sheetName val="DANGA"/>
      <sheetName val="일반공사"/>
      <sheetName val="기초작업"/>
      <sheetName val="추가예산"/>
      <sheetName val="산출근거"/>
      <sheetName val="우수"/>
      <sheetName val="유림총괄"/>
      <sheetName val="변경품셈총괄"/>
      <sheetName val="인력터파기품"/>
      <sheetName val="지급자재"/>
      <sheetName val="터널조도"/>
      <sheetName val="하수급견적대비"/>
      <sheetName val="1단계"/>
      <sheetName val="전기단가조사서"/>
      <sheetName val="간접(90)"/>
      <sheetName val="남양내역"/>
      <sheetName val="용수간선"/>
      <sheetName val="표지"/>
      <sheetName val="BSD (2)"/>
      <sheetName val="견적정보"/>
      <sheetName val="내역서을지"/>
      <sheetName val="소상 &quot;1&quot;"/>
      <sheetName val="건축집계"/>
      <sheetName val="Table"/>
      <sheetName val="장비명"/>
      <sheetName val="01"/>
      <sheetName val="cable-data"/>
      <sheetName val="BACK DATA"/>
      <sheetName val="현장관리비 산출내역"/>
      <sheetName val="물량표"/>
      <sheetName val="Graph (LGEN)"/>
      <sheetName val="out_prog"/>
      <sheetName val="선적schedule (2)"/>
      <sheetName val="집수정(600-700)"/>
      <sheetName val="설명"/>
      <sheetName val="JUCK"/>
      <sheetName val="와동25-3(변경)"/>
      <sheetName val="약품공급2"/>
      <sheetName val="수안보-MBR1"/>
      <sheetName val="공사비집계"/>
      <sheetName val="우각부보강"/>
      <sheetName val="우배수"/>
      <sheetName val="계산식"/>
      <sheetName val="밸브설치"/>
      <sheetName val="c_balju"/>
      <sheetName val="외천교"/>
      <sheetName val="금액내역서"/>
      <sheetName val="예정(3)"/>
      <sheetName val="archi(본사)"/>
      <sheetName val="타공종이기"/>
      <sheetName val="P-산#1-1(WOWA1)"/>
      <sheetName val="관람석제출"/>
      <sheetName val="기초자료입력"/>
      <sheetName val="품의서(TL)"/>
      <sheetName val="견적 집계"/>
      <sheetName val="Macro(차단기)"/>
      <sheetName val="5.전사투자계획종함안"/>
      <sheetName val="BASE DATA1"/>
      <sheetName val="플랜트 설치"/>
      <sheetName val="Piping Design Data"/>
      <sheetName val="MEXICO-C"/>
      <sheetName val="정부노임단가"/>
      <sheetName val="물량산출근거"/>
      <sheetName val="도급양식"/>
      <sheetName val="ROOF(ALKALI)"/>
      <sheetName val="데이타"/>
      <sheetName val="할증 "/>
      <sheetName val="kimre scrubber"/>
      <sheetName val="GRDBS"/>
      <sheetName val="견적대비표"/>
      <sheetName val="다이꾸"/>
      <sheetName val="Cost bd-&quot;A&quot;"/>
      <sheetName val="구조물철거타공정이월"/>
      <sheetName val="제출내역 (2)"/>
      <sheetName val="FANDBS"/>
      <sheetName val="GRDATA"/>
      <sheetName val="SHAFTDBSE"/>
      <sheetName val="부하LOAD"/>
      <sheetName val="MOTOR"/>
      <sheetName val="당초"/>
      <sheetName val="분뇨"/>
      <sheetName val="기기리스트"/>
      <sheetName val="도면자료제출일정"/>
      <sheetName val="D-623D"/>
      <sheetName val="매입세율"/>
      <sheetName val="Pjny"/>
      <sheetName val="네고율"/>
      <sheetName val=" 갑지"/>
      <sheetName val="Y-WORK"/>
      <sheetName val="C10집계2"/>
      <sheetName val="4 LINE"/>
      <sheetName val="7 th"/>
      <sheetName val="내역(전체)"/>
      <sheetName val="1,2공구원가계산서"/>
      <sheetName val="1공구산출내역서"/>
      <sheetName val="개인별 순위표"/>
      <sheetName val="CAPVC"/>
      <sheetName val="그림"/>
      <sheetName val="8.석축단위(H=1.5M)"/>
      <sheetName val="영업소실적"/>
      <sheetName val="5_BANG I"/>
      <sheetName val="Re-bar"/>
      <sheetName val="물가시세"/>
      <sheetName val="설비"/>
      <sheetName val="대림경상68억"/>
      <sheetName val="POOM_MOTO"/>
      <sheetName val="POOM_MOTO2"/>
      <sheetName val="#REF!"/>
      <sheetName val="기성(1차) "/>
      <sheetName val="SOS_PLC &amp; Panel"/>
      <sheetName val="공통(20-91)"/>
      <sheetName val="wall"/>
      <sheetName val="A01"/>
      <sheetName val="A11"/>
      <sheetName val="A16"/>
      <sheetName val="A02"/>
      <sheetName val="A03"/>
      <sheetName val="A04"/>
      <sheetName val="A05"/>
      <sheetName val="A06"/>
      <sheetName val="A07"/>
      <sheetName val="A08a"/>
      <sheetName val="A08b"/>
      <sheetName val="증감대비"/>
      <sheetName val="날개벽"/>
      <sheetName val="RFP002"/>
      <sheetName val="기초계산(Pmax)"/>
      <sheetName val="견적조건"/>
      <sheetName val="Module1"/>
      <sheetName val="Stem Footing"/>
      <sheetName val="코딩 (2)"/>
      <sheetName val="자금청구"/>
      <sheetName val="Input"/>
      <sheetName val="IBASE"/>
      <sheetName val="ABUT수량-A1"/>
      <sheetName val="감액총괄표"/>
      <sheetName val="PROJECT BRIEF"/>
      <sheetName val="A-LINE"/>
      <sheetName val="cp1"/>
      <sheetName val="자재단가비교표"/>
      <sheetName val="SP-B1"/>
      <sheetName val="COVER"/>
      <sheetName val="단양 00 아파트-세부내역"/>
      <sheetName val="관경별우수관집계"/>
      <sheetName val="차수"/>
      <sheetName val="예산조서"/>
      <sheetName val="입찰품의서"/>
      <sheetName val="orignal"/>
      <sheetName val="Quantity"/>
      <sheetName val="HARSAT"/>
      <sheetName val="8_석축단위(H=1_5M)"/>
      <sheetName val="5_BANG_I"/>
      <sheetName val="플랜트_설치"/>
      <sheetName val="기성(1차)_"/>
      <sheetName val="소상_&quot;1&quot;"/>
      <sheetName val="6PILE__(돌출)"/>
      <sheetName val="BACK_DATA"/>
      <sheetName val="현장관리비_산출내역"/>
      <sheetName val="SOS_PLC_&amp;_Panel"/>
      <sheetName val="영동(D)"/>
      <sheetName val="98지급계획"/>
      <sheetName val="단중"/>
      <sheetName val="부하(성남)"/>
      <sheetName val="화재 탐지 설비"/>
      <sheetName val="RE9604"/>
      <sheetName val="G.R300경비"/>
      <sheetName val="신설개소별 총집계표(동해-배전)"/>
      <sheetName val="안평역사 총집계"/>
      <sheetName val="MATRLDATA"/>
      <sheetName val="DTCT"/>
      <sheetName val="CAL"/>
      <sheetName val="원남울진낙찰내역(99.4.13%20부산청).xls"/>
      <sheetName val="%EC%9B%90%EB%82%A8%EC%9A%B8%EC%"/>
      <sheetName val="평당자료"/>
      <sheetName val="전체공내역서"/>
      <sheetName val="JUCKEYK"/>
      <sheetName val="기계경비"/>
      <sheetName val="총괄표"/>
      <sheetName val="00상노임"/>
      <sheetName val="본사인상전"/>
      <sheetName val="건축공사집계"/>
      <sheetName val="기둥(원형)"/>
      <sheetName val="빌딩 안내"/>
      <sheetName val="충주"/>
      <sheetName val="갱폼수직망"/>
      <sheetName val="시설물 설치표"/>
      <sheetName val="DATA1"/>
      <sheetName val="계정"/>
      <sheetName val="(A)내역서"/>
      <sheetName val="총괄-1"/>
      <sheetName val="안양동교 1안"/>
      <sheetName val="일반부표"/>
      <sheetName val="시멘트"/>
      <sheetName val="식재인부"/>
      <sheetName val="설계가"/>
      <sheetName val="T형( 파일기초) 공현1교"/>
      <sheetName val="본실행경비"/>
      <sheetName val="Baby일위대가"/>
      <sheetName val="대가표(품셈)"/>
      <sheetName val="중동상가"/>
      <sheetName val="입고장부 (4)"/>
      <sheetName val="Dulieu"/>
      <sheetName val="6호기"/>
      <sheetName val="선급금신청서"/>
      <sheetName val="PROJECT BRIEF(EX.NEW)"/>
      <sheetName val="SCH"/>
      <sheetName val="내역서단가산출용"/>
      <sheetName val="연습장소"/>
      <sheetName val="Site Expenses"/>
      <sheetName val="4 &amp; 10-inch, CO2 Combo &amp; Sweep"/>
      <sheetName val="근거 자료"/>
      <sheetName val="BOL"/>
      <sheetName val="손익차9월2"/>
      <sheetName val="ESTI."/>
      <sheetName val="DI-ESTI"/>
      <sheetName val="125x125"/>
      <sheetName val="SUMMARY"/>
      <sheetName val="직재"/>
      <sheetName val="재집"/>
      <sheetName val="Macro2"/>
      <sheetName val="TB(BS)"/>
      <sheetName val="TB(PL)"/>
      <sheetName val="매입세"/>
      <sheetName val="EQT-ESTN"/>
      <sheetName val="Hrg.Sat"/>
      <sheetName val="_갑지"/>
      <sheetName val="9-1차이내역"/>
      <sheetName val="변경증감내역서"/>
      <sheetName val="투자예산"/>
      <sheetName val="목차"/>
      <sheetName val="SG"/>
      <sheetName val="울산자금"/>
      <sheetName val="실행예산"/>
      <sheetName val="Macro(전동기)"/>
      <sheetName val="철근량"/>
      <sheetName val="배수공 주요자재 집계표"/>
      <sheetName val="철근집계표"/>
      <sheetName val="설계명세서"/>
      <sheetName val="도급"/>
      <sheetName val="금호"/>
      <sheetName val="제잡비"/>
      <sheetName val="공정별계획(생산,발송)"/>
      <sheetName val="STORAGE"/>
      <sheetName val="공사비증감"/>
      <sheetName val="CAUDIT"/>
      <sheetName val="원본(갑지)"/>
      <sheetName val="세부추진"/>
      <sheetName val="상용보강"/>
      <sheetName val="부대공Ⅱ"/>
      <sheetName val="sh1"/>
      <sheetName val="신고조서"/>
      <sheetName val="환율change"/>
      <sheetName val="옥외외등집계표"/>
      <sheetName val="참조자료"/>
      <sheetName val="단가비교"/>
      <sheetName val="INSTR"/>
      <sheetName val="공량산출서"/>
      <sheetName val="용량계산"/>
      <sheetName val="물량 및 할증 적용 내역서"/>
      <sheetName val="1-1-2.고순도용접"/>
      <sheetName val="1-4CHEM"/>
      <sheetName val="1-5"/>
      <sheetName val="물량 및 할증 적용 내역서(기계 배관)"/>
      <sheetName val="Upgrades pricing"/>
      <sheetName val="__MAIN"/>
      <sheetName val="CALCULATION"/>
      <sheetName val="GRACE"/>
      <sheetName val="장비당단가 (1)"/>
      <sheetName val="광통신 견적내역서1"/>
      <sheetName val="123"/>
      <sheetName val="일위대가표(DEEP)"/>
      <sheetName val="국산화"/>
      <sheetName val="Summary Sheets"/>
      <sheetName val="ITEM"/>
      <sheetName val="경상비"/>
      <sheetName val="파이프류"/>
      <sheetName val="배수내역 (2)"/>
      <sheetName val="DATA LISTS"/>
      <sheetName val="대"/>
      <sheetName val="지주설치제원"/>
      <sheetName val="SRC-B3U2"/>
      <sheetName val="품의서"/>
      <sheetName val="광주"/>
      <sheetName val="K2-02월"/>
      <sheetName val="IT-BAT"/>
      <sheetName val="Xunit (단위환산)"/>
      <sheetName val="합의서"/>
      <sheetName val="1-Master"/>
      <sheetName val="현지판매"/>
      <sheetName val="옥외배관기본공량"/>
      <sheetName val="Factor"/>
      <sheetName val="쌍송교"/>
      <sheetName val="3.하중산정4.지지력"/>
      <sheetName val="Macro1"/>
      <sheetName val="을"/>
      <sheetName val="I一般比"/>
      <sheetName val="문학간접"/>
      <sheetName val="월별수입"/>
      <sheetName val="손익분석"/>
      <sheetName val="제경비"/>
      <sheetName val="장비단가"/>
      <sheetName val="S0"/>
      <sheetName val="신천3호용수로"/>
      <sheetName val="포장(수량)-관로부"/>
      <sheetName val="DHEQSUPT"/>
      <sheetName val="형강단중집계"/>
      <sheetName val="연습"/>
      <sheetName val="준공갑지"/>
      <sheetName val="실행별짠"/>
      <sheetName val="장비내역서"/>
      <sheetName val="기계내역서"/>
      <sheetName val="200"/>
      <sheetName val="HRSG SMALL07220"/>
      <sheetName val="costing_CV"/>
      <sheetName val="배수내역"/>
      <sheetName val="X17-TOTAL"/>
      <sheetName val="ⴭⴭⴭⴭ"/>
      <sheetName val="자압"/>
      <sheetName val="투찰"/>
      <sheetName val="COPING"/>
      <sheetName val="내역서2안"/>
      <sheetName val="집 계 표"/>
      <sheetName val="시운전연료비"/>
      <sheetName val="조건"/>
      <sheetName val="신청서"/>
      <sheetName val="5.경상직원"/>
      <sheetName val="GC산출"/>
      <sheetName val="자금총괄"/>
      <sheetName val="기계경비(시간당)"/>
      <sheetName val="실_x0000_짠"/>
      <sheetName val="전 기"/>
      <sheetName val="횡배수관토공수량"/>
      <sheetName val="정렬"/>
      <sheetName val="부문손익"/>
      <sheetName val="HERO01"/>
      <sheetName val="퍼스트"/>
      <sheetName val="제4절-1"/>
      <sheetName val="1.우편집중내역서"/>
      <sheetName val="기흥하도용"/>
      <sheetName val="득점현황"/>
      <sheetName val="변경비교-을"/>
      <sheetName val="0Title"/>
      <sheetName val="3F"/>
      <sheetName val="경율산정.XLS"/>
      <sheetName val="98NS-N"/>
      <sheetName val="관급자재"/>
      <sheetName val="교각1"/>
      <sheetName val="호표"/>
      <sheetName val="월별계획"/>
      <sheetName val="사기도장"/>
      <sheetName val="Pier 3"/>
      <sheetName val="예산변경원인분석"/>
      <sheetName val="b_balju"/>
      <sheetName val="Sheet17"/>
      <sheetName val="교각계산"/>
      <sheetName val="우성교간선"/>
      <sheetName val="1차배부(JB포함)"/>
      <sheetName val="Code"/>
      <sheetName val="설계자료"/>
      <sheetName val="DATA_1"/>
      <sheetName val="단면적"/>
      <sheetName val="CAT_5"/>
      <sheetName val="PipWT"/>
      <sheetName val="MISCELLANIOUS"/>
      <sheetName val="조선용암면"/>
      <sheetName val="(C)원내역"/>
      <sheetName val="건설성적"/>
      <sheetName val="참고"/>
      <sheetName val="Requirement(Work Crew)"/>
      <sheetName val="1을"/>
      <sheetName val="단열-자재"/>
      <sheetName val="부자재"/>
      <sheetName val="견적집계표"/>
      <sheetName val="안전내역품의"/>
      <sheetName val="발주수량표"/>
      <sheetName val="판매시설"/>
      <sheetName val="기초수량집"/>
      <sheetName val="문학터널-9255(관보고-실)"/>
      <sheetName val="2000전체분"/>
      <sheetName val="잔수량(작성)"/>
      <sheetName val="眞비상(진주)"/>
      <sheetName val="방수"/>
      <sheetName val="직접비"/>
      <sheetName val="단가대비표"/>
      <sheetName val="1.정산종합 결과현황(당사분기준)"/>
      <sheetName val="현황CODE"/>
      <sheetName val="손익현황"/>
      <sheetName val="수목데이타"/>
      <sheetName val="첨부1"/>
      <sheetName val="Products"/>
      <sheetName val="49"/>
      <sheetName val="집수정현황"/>
      <sheetName val="환산"/>
      <sheetName val="공사비"/>
      <sheetName val="TYPE-B 평균H"/>
      <sheetName val="총투입계"/>
      <sheetName val="금액산정"/>
      <sheetName val="가설공사내역"/>
      <sheetName val="401"/>
      <sheetName val="전신환매도율"/>
      <sheetName val="BQ(실행)"/>
      <sheetName val="969910( R)"/>
      <sheetName val="환율적용표"/>
      <sheetName val="과천MAIN"/>
      <sheetName val="회로내역(승인)"/>
      <sheetName val="마포토정"/>
      <sheetName val="조건표"/>
      <sheetName val="토사(PE)"/>
      <sheetName val="전라자금"/>
      <sheetName val="fs"/>
      <sheetName val="손료기준-공사부구두문의"/>
      <sheetName val="예산입력(전)"/>
      <sheetName val="내역서(시설물공사)"/>
      <sheetName val="전도품의"/>
      <sheetName val="機器明細(MC)"/>
      <sheetName val="임대견적서"/>
      <sheetName val="고려성적"/>
      <sheetName val="변경내역대비표(2)"/>
      <sheetName val="수량산출서 갑지"/>
      <sheetName val="견"/>
      <sheetName val="음봉방향"/>
      <sheetName val="가설건물"/>
      <sheetName val="경비"/>
      <sheetName val="부도어음"/>
      <sheetName val="수량산출서"/>
      <sheetName val="0.갑지"/>
      <sheetName val="8.현장관리비"/>
      <sheetName val="7.안전관리비"/>
      <sheetName val="대구실행"/>
      <sheetName val="내역서1"/>
      <sheetName val="FLA"/>
      <sheetName val="원내역"/>
      <sheetName val="MACRO(전선관)"/>
      <sheetName val="송전재료비"/>
      <sheetName val="실행단가"/>
      <sheetName val="설비견적"/>
      <sheetName val="II손익관리"/>
      <sheetName val="목표세부명세"/>
      <sheetName val="토공사"/>
      <sheetName val="중기"/>
      <sheetName val="Sheet2 (2)"/>
      <sheetName val="해외(원화)"/>
      <sheetName val="청천내"/>
      <sheetName val="토목공사"/>
      <sheetName val="총 원가계산"/>
      <sheetName val="투입"/>
      <sheetName val="수입"/>
      <sheetName val="VOR"/>
      <sheetName val="대상공사(조달청)"/>
      <sheetName val="자료(통합)"/>
      <sheetName val="unit 4"/>
      <sheetName val="자재비"/>
      <sheetName val="장비가동"/>
      <sheetName val="건축집계합계"/>
      <sheetName val="건축집계표이수"/>
      <sheetName val="당정동공통이수"/>
      <sheetName val="당정동경상이수"/>
      <sheetName val="엘리베이터산출"/>
      <sheetName val="상가지급현황"/>
      <sheetName val="B.O.M"/>
      <sheetName val="Sheet9"/>
      <sheetName val="단위중량표"/>
      <sheetName val="내역서변경성원"/>
      <sheetName val="품셈TABLE"/>
      <sheetName val="위치"/>
      <sheetName val="용량(1-2)"/>
      <sheetName val="NOMUBI"/>
      <sheetName val="옹벽수량집계표"/>
      <sheetName val="실행대비"/>
      <sheetName val="cost"/>
      <sheetName val="001"/>
      <sheetName val="Sheet22"/>
      <sheetName val="GAEYO"/>
      <sheetName val="DESIGN CRETERIA"/>
      <sheetName val="인부신상자료"/>
      <sheetName val="AILC004"/>
      <sheetName val="기초공"/>
      <sheetName val=" 견적서"/>
      <sheetName val="관접합및부설"/>
      <sheetName val="스케즐"/>
      <sheetName val="강북라우터"/>
      <sheetName val="4.전기"/>
      <sheetName val="5.동별횡주관경"/>
      <sheetName val="단중표"/>
      <sheetName val="비교표"/>
      <sheetName val="99년원가"/>
      <sheetName val="DC-O-4-S(설명서)"/>
      <sheetName val="단가일람"/>
      <sheetName val="조경일람"/>
      <sheetName val="사통"/>
      <sheetName val="견적"/>
      <sheetName val="내역1"/>
      <sheetName val="단가테이블(수정금지)-59A"/>
      <sheetName val="적정심사"/>
      <sheetName val="준공조서갑지"/>
      <sheetName val="메뉴"/>
      <sheetName val="Calc"/>
      <sheetName val="CalModule"/>
      <sheetName val="CALCMOD"/>
      <sheetName val="백암비스타내역"/>
      <sheetName val="투자효율분석"/>
      <sheetName val="제직재"/>
      <sheetName val="설직재-1"/>
      <sheetName val="실행비교"/>
      <sheetName val="역공종"/>
      <sheetName val="설계내역2"/>
      <sheetName val="유동표"/>
      <sheetName val="당초계약"/>
      <sheetName val="평가데이터"/>
      <sheetName val="전기산출기초"/>
      <sheetName val="수자재단위당"/>
      <sheetName val="간접재료비산출표-27-30"/>
      <sheetName val="토목수량(공정)"/>
      <sheetName val="벽체면적당일위대가"/>
      <sheetName val="8.PILE  (돌출)"/>
      <sheetName val="원남울진낙찰내역(99_4_13_부산청)1"/>
      <sheetName val="2_건축1"/>
      <sheetName val="TABLE_DB"/>
      <sheetName val="쌍용_data_base"/>
      <sheetName val="1차_내역서"/>
      <sheetName val="TDTKP"/>
      <sheetName val="교대(A1)"/>
      <sheetName val="상촌2교-일반수량집계"/>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p"/>
      <sheetName val="gvl"/>
      <sheetName val="電気設備表"/>
      <sheetName val="外構・目次"/>
      <sheetName val="工場棟・目次"/>
      <sheetName val="事務棟・目次"/>
      <sheetName val="2.1 受電設備棟"/>
      <sheetName val="2.2 受・防火水槽"/>
      <sheetName val="2.3 排水処理設備棟"/>
      <sheetName val="2.4 倉庫棟"/>
      <sheetName val="2.5 守衛棟"/>
      <sheetName val="BG"/>
      <sheetName val="TOSHIBA-Structure"/>
      <sheetName val="単価表"/>
      <sheetName val="원남울진낙찰내역(99_4_13_부산청)2"/>
      <sheetName val="2_건축2"/>
      <sheetName val="내역서_(2)1"/>
      <sheetName val="실행내역서_1"/>
      <sheetName val="1차_내역서1"/>
      <sheetName val="8_식재일위1"/>
      <sheetName val="Sheet1_(2)1"/>
      <sheetName val="2_대외공문1"/>
      <sheetName val="3BL공동구_수량1"/>
      <sheetName val="TABLE_DB1"/>
      <sheetName val="쌍용_data_base1"/>
      <sheetName val="준검_내역서1"/>
      <sheetName val="현장별계약현황('98_10_31)1"/>
      <sheetName val="원가계산서_(전체변경)1"/>
      <sheetName val="원가_(2)1"/>
      <sheetName val="실행내역(05__1__5_)"/>
      <sheetName val="Xunit_(단위환산)"/>
      <sheetName val="THMAVT"/>
      <sheetName val="DeluxeVilla 4"/>
      <sheetName val="Analisa"/>
      <sheetName val="5사남"/>
      <sheetName val="국민연금"/>
      <sheetName val="수정시산표"/>
      <sheetName val="J直材4"/>
      <sheetName val="예제"/>
      <sheetName val="const."/>
      <sheetName val="General"/>
      <sheetName val="제경비최종"/>
      <sheetName val="J형측구단위수량"/>
      <sheetName val="Macro(조도)"/>
      <sheetName val="load"/>
      <sheetName val="36신설수량"/>
      <sheetName val="기자재수량"/>
      <sheetName val="99 조정금액"/>
      <sheetName val="단위수량"/>
      <sheetName val="공통비(전체)"/>
      <sheetName val="PLT8500"/>
      <sheetName val="한강운반비"/>
      <sheetName val="상수구조화편집부표"/>
      <sheetName val="기본가정"/>
      <sheetName val="Company PMT"/>
      <sheetName val="단가구성 (2)"/>
      <sheetName val="DISTANCE"/>
      <sheetName val="2.4.10建筑工程清单"/>
      <sheetName val="형틀공사"/>
      <sheetName val="가격조사"/>
      <sheetName val="공사기본내용입력"/>
      <sheetName val="금융"/>
      <sheetName val=" "/>
      <sheetName val="7.경제성결과"/>
      <sheetName val="업체별기성내역"/>
      <sheetName val="계수시트"/>
      <sheetName val="전차선로 물량표"/>
      <sheetName val="바닥판(1)"/>
      <sheetName val="3련 BOX"/>
      <sheetName val="실행간접비용"/>
      <sheetName val="woo(mac)"/>
      <sheetName val="BQ"/>
      <sheetName val="1.Factory+Office"/>
      <sheetName val="단가 및 재료비"/>
      <sheetName val="단가산출2"/>
      <sheetName val="중기사용료산출근거"/>
      <sheetName val="단가산출1"/>
      <sheetName val="갑지1"/>
      <sheetName val="일반관리비"/>
      <sheetName val="costing_Press"/>
      <sheetName val="사급자재"/>
      <sheetName val="8_석축단위(H=1_5M)1"/>
      <sheetName val="5_BANG_I1"/>
      <sheetName val="플랜트_설치1"/>
      <sheetName val="기성(1차)_1"/>
      <sheetName val="현장관리비_산출내역1"/>
      <sheetName val="Stem_Footing"/>
      <sheetName val="Piping_Design_Data"/>
      <sheetName val="소상_&quot;1&quot;1"/>
      <sheetName val="6PILE__(돌출)1"/>
      <sheetName val="BACK_DATA1"/>
      <sheetName val="코딩_(2)"/>
      <sheetName val="_갑지1"/>
      <sheetName val="SOS_PLC_&amp;_Panel1"/>
      <sheetName val="PROJECT_BRIEF"/>
      <sheetName val="BSD_(2)"/>
      <sheetName val="5_전사투자계획종함안"/>
      <sheetName val="단양_00_아파트-세부내역"/>
      <sheetName val="빌딩_안내"/>
      <sheetName val="시설물_설치표"/>
      <sheetName val="안양동교_1안"/>
      <sheetName val="총괄집계표"/>
      <sheetName val="1공구(을)"/>
      <sheetName val="기계경비일람"/>
      <sheetName val="TRE TABLE"/>
      <sheetName val="1"/>
      <sheetName val="Hrg_Sat"/>
      <sheetName val="Cost_bd-&quot;A&quot;"/>
      <sheetName val="Graph_(LGEN)"/>
      <sheetName val="선적schedule_(2)"/>
      <sheetName val="Customer_Databas"/>
      <sheetName val="3_하중산정4_지지력"/>
      <sheetName val="제출내역_(2)"/>
      <sheetName val="HRSG_SMALL07220"/>
      <sheetName val="전차선로_물량표"/>
      <sheetName val="3련_BOX"/>
      <sheetName val="_견적서"/>
      <sheetName val="화재_탐지_설비"/>
      <sheetName val="배수공_주요자재_집계표"/>
      <sheetName val="kimre_scrubber"/>
      <sheetName val="BASE_DATA1"/>
      <sheetName val="AHU집계"/>
      <sheetName val="nys"/>
      <sheetName val="4_LINE"/>
      <sheetName val="7_th"/>
      <sheetName val="개인별_순위표"/>
      <sheetName val="원남울진낙찰내역(99_4_13%20부산청)_xls"/>
      <sheetName val="전체내역_(2)"/>
      <sheetName val="ESTI_"/>
      <sheetName val="할증_"/>
      <sheetName val="G_R300경비"/>
      <sheetName val="신설개소별_총집계표(동해-배전)"/>
      <sheetName val="안평역사_총집계"/>
      <sheetName val="PROJECT_BRIEF(EX_NEW)"/>
      <sheetName val="광통신_견적내역서1"/>
      <sheetName val="물량_및_할증_적용_내역서(기계_배관)"/>
      <sheetName val="7_경제성결과"/>
      <sheetName val="T형(_파일기초)_공현1교"/>
      <sheetName val="전_기"/>
      <sheetName val="집_계_표"/>
      <sheetName val="SOS_PLC_&amp;_Panel2"/>
      <sheetName val="8_석축단위(H=1_5M)2"/>
      <sheetName val="5_BANG_I2"/>
      <sheetName val="플랜트_설치2"/>
      <sheetName val="소상_&quot;1&quot;2"/>
      <sheetName val="6PILE__(돌출)2"/>
      <sheetName val="BACK_DATA2"/>
      <sheetName val="현장관리비_산출내역2"/>
      <sheetName val="기성(1차)_2"/>
      <sheetName val="Stem_Footing1"/>
      <sheetName val="Piping_Design_Data1"/>
      <sheetName val="코딩_(2)1"/>
      <sheetName val="_갑지2"/>
      <sheetName val="4_LINE1"/>
      <sheetName val="7_th1"/>
      <sheetName val="Customer_Databas1"/>
      <sheetName val="개인별_순위표1"/>
      <sheetName val="원남울진낙찰내역(99_4_13%20부산청)_xls1"/>
      <sheetName val="PROJECT_BRIEF1"/>
      <sheetName val="BSD_(2)1"/>
      <sheetName val="5_전사투자계획종함안1"/>
      <sheetName val="단양_00_아파트-세부내역1"/>
      <sheetName val="전체내역_(2)1"/>
      <sheetName val="Graph_(LGEN)1"/>
      <sheetName val="선적schedule_(2)1"/>
      <sheetName val="화재_탐지_설비1"/>
      <sheetName val="ESTI_1"/>
      <sheetName val="Hrg_Sat1"/>
      <sheetName val="배수공_주요자재_집계표1"/>
      <sheetName val="kimre_scrubber1"/>
      <sheetName val="할증_1"/>
      <sheetName val="G_R300경비1"/>
      <sheetName val="신설개소별_총집계표(동해-배전)1"/>
      <sheetName val="안평역사_총집계1"/>
      <sheetName val="BASE_DATA11"/>
      <sheetName val="안양동교_1안1"/>
      <sheetName val="시설물_설치표1"/>
      <sheetName val="PROJECT_BRIEF(EX_NEW)1"/>
      <sheetName val="노원열병합__건축공사기성내역서1"/>
      <sheetName val="Xunit_(단위환산)1"/>
      <sheetName val="광통신_견적내역서11"/>
      <sheetName val="물량_및_할증_적용_내역서(기계_배관)1"/>
      <sheetName val="7_경제성결과1"/>
      <sheetName val="T형(_파일기초)_공현1교1"/>
      <sheetName val="Cost_bd-&quot;A&quot;1"/>
      <sheetName val="3_하중산정4_지지력1"/>
      <sheetName val="제출내역_(2)1"/>
      <sheetName val="HRSG_SMALL072201"/>
      <sheetName val="전차선로_물량표1"/>
      <sheetName val="3련_BOX1"/>
      <sheetName val="_견적서1"/>
      <sheetName val="전_기1"/>
      <sheetName val="집_계_표1"/>
      <sheetName val="물량_및_할증_적용_내역서"/>
      <sheetName val="1-1-2_고순도용접"/>
      <sheetName val="Upgrades_pricing"/>
      <sheetName val="장비당단가_(1)"/>
      <sheetName val="Summary_Sheets"/>
      <sheetName val="Site_Expenses"/>
      <sheetName val="4_&amp;_10-inch,_CO2_Combo_&amp;_Sweep"/>
      <sheetName val="근거_자료"/>
      <sheetName val="배수내역_(2)"/>
      <sheetName val="DATA_LISTS"/>
      <sheetName val="입고장부_(4)"/>
      <sheetName val="견적_집계"/>
      <sheetName val="1_수인터널"/>
      <sheetName val="01. DATA"/>
      <sheetName val="03. TK THEP LANH TO"/>
      <sheetName val="SAP"/>
      <sheetName val="lokasari-el"/>
      <sheetName val="Bảng KL công tác chính"/>
      <sheetName val="tifico"/>
      <sheetName val="UTSBSPC1"/>
      <sheetName val="TONG HOP HOI NGHI"/>
      <sheetName val="02. VK, BT, HT"/>
      <sheetName val="03. TK THEP"/>
      <sheetName val="04. HOÀN THIỆN"/>
      <sheetName val="CTG"/>
      <sheetName val="SEX"/>
      <sheetName val="DonGia chetao"/>
      <sheetName val="DonGia VatTuLK"/>
      <sheetName val="CHITIET VL-NCHT1 (2)"/>
      <sheetName val="Sheet"/>
      <sheetName val="Q-7100-001"/>
      <sheetName val="Parem"/>
      <sheetName val="Currency"/>
      <sheetName val="PRE (RICONS)"/>
      <sheetName val="DGG"/>
      <sheetName val="TTTram"/>
      <sheetName val="Level-DATA"/>
      <sheetName val="Fr Revit"/>
      <sheetName val="NSA Summary"/>
      <sheetName val="GZ.TP"/>
      <sheetName val="GZ.VT"/>
      <sheetName val="TIE-INS"/>
      <sheetName val="PROCESS"/>
      <sheetName val="공문"/>
      <sheetName val="1-1"/>
      <sheetName val="단가산출서 (2)"/>
      <sheetName val="평3"/>
      <sheetName val="Package1"/>
      <sheetName val="Chiết tính"/>
      <sheetName val="12CGOU"/>
      <sheetName val="원가계산서_(전체변ƽ螁"/>
      <sheetName val="SIZING"/>
      <sheetName val="BOQ-M"/>
      <sheetName val="건축설비"/>
      <sheetName val="검토"/>
      <sheetName val="중량표"/>
      <sheetName val="빌딩_안내1"/>
      <sheetName val="입고장부_(4)1"/>
      <sheetName val="견적_집계1"/>
      <sheetName val="Site_Expenses1"/>
      <sheetName val="4_&amp;_10-inch,_CO2_Combo_&amp;_Sweep1"/>
      <sheetName val="근거_자료1"/>
      <sheetName val="배수내역_(2)1"/>
      <sheetName val="DATA_LISTS1"/>
      <sheetName val="물량_및_할증_적용_내역서1"/>
      <sheetName val="1-1-2_고순도용접1"/>
      <sheetName val="Upgrades_pricing1"/>
      <sheetName val="장비당단가_(1)1"/>
      <sheetName val="Summary_Sheets1"/>
      <sheetName val="1_설계조건1"/>
      <sheetName val="단가_및_재료비"/>
      <sheetName val="1_Factory+Office"/>
      <sheetName val="단가산출서_(2)"/>
      <sheetName val="TRE_TABLE"/>
      <sheetName val="Chiết_tính"/>
      <sheetName val="CHITIET_VL-NCHT1_(2)"/>
      <sheetName val="sanitary-ware tower3&amp;4"/>
      <sheetName val="입출재고현황 (2)"/>
      <sheetName val="改加胶玻璃、室外栏杆"/>
      <sheetName val="토공집계표"/>
      <sheetName val="ma-pt"/>
      <sheetName val="D_MUC"/>
      <sheetName val="BIDDING-SUM"/>
      <sheetName val="MAIN"/>
      <sheetName val="Section"/>
      <sheetName val="Settings"/>
      <sheetName val="BoQ Coke"/>
      <sheetName val="HS"/>
      <sheetName val="1.R18 BF"/>
      <sheetName val="A"/>
      <sheetName val="G"/>
      <sheetName val="F-B"/>
      <sheetName val="H-J"/>
      <sheetName val="6.External works-R18"/>
      <sheetName val="CHITIET VL-NC-TT1p"/>
      <sheetName val="Area Cal"/>
      <sheetName val="Bang tinh hao hut thep"/>
      <sheetName val="VATTU"/>
      <sheetName val="2Piling"/>
      <sheetName val="4641"/>
      <sheetName val="TH-Dien"/>
      <sheetName val="B-B"/>
      <sheetName val="detai cable..."/>
      <sheetName val="NNgung"/>
      <sheetName val="00-Pipe Schedule for QS rev01"/>
      <sheetName val="LOC"/>
      <sheetName val="Define finishing"/>
      <sheetName val="PhanTich"/>
      <sheetName val="Huong dan"/>
      <sheetName val="Bảng mã VT"/>
      <sheetName val="chiettinh"/>
      <sheetName val="Units"/>
      <sheetName val="가열로SW"/>
      <sheetName val="견적 업체 LIST"/>
      <sheetName val="Profile"/>
      <sheetName val="eq. mobilization"/>
      <sheetName val="소득세,사회보험율"/>
      <sheetName val="기계설비"/>
      <sheetName val="WWT IO"/>
      <sheetName val="의정부문예회관변경내역"/>
      <sheetName val="건설실행"/>
      <sheetName val="조명율표"/>
      <sheetName val="연결임시"/>
      <sheetName val="전압강하"/>
      <sheetName val="일위"/>
      <sheetName val="건축적용원가계산"/>
      <sheetName val="역결합트래버스"/>
      <sheetName val="자재운반단가일람표"/>
      <sheetName val="시험장S자로가로등공사"/>
      <sheetName val="실행(1)"/>
      <sheetName val="A공구"/>
      <sheetName val="관경결정"/>
      <sheetName val="PW3"/>
      <sheetName val="PW4"/>
      <sheetName val="SC1"/>
      <sheetName val="PE"/>
      <sheetName val="PM"/>
      <sheetName val="TR"/>
      <sheetName val="내역서 "/>
      <sheetName val="맨홀수량산출"/>
      <sheetName val="경"/>
      <sheetName val="식생매트"/>
      <sheetName val="관계주식"/>
      <sheetName val="예산경비1차"/>
      <sheetName val="4층내역"/>
      <sheetName val="B"/>
      <sheetName val="서울대규장각(가시설흙막이)"/>
      <sheetName val="인원투입계획"/>
      <sheetName val="공사개요(사업승인변경)"/>
      <sheetName val="TEST1"/>
      <sheetName val="자압1"/>
      <sheetName val="구천"/>
      <sheetName val="5.모델링"/>
      <sheetName val="현금"/>
      <sheetName val="L_RPTA05_목록"/>
      <sheetName val="INMD1198"/>
      <sheetName val="XL4Poppy"/>
      <sheetName val="static.cal"/>
      <sheetName val="U-TYPE(1)"/>
      <sheetName val="2층LOAD"/>
      <sheetName val="상 부"/>
      <sheetName val="2"/>
      <sheetName val="3"/>
      <sheetName val="4"/>
      <sheetName val="5"/>
      <sheetName val="6"/>
      <sheetName val="설계내역"/>
      <sheetName val="유형처분"/>
      <sheetName val="내역분기"/>
      <sheetName val="포장공자재집계표"/>
      <sheetName val="토공(우물통,기타) "/>
      <sheetName val="CABLE SIZE-1"/>
      <sheetName val="type-F"/>
      <sheetName val="4-10"/>
      <sheetName val="D-3109"/>
      <sheetName val="저"/>
      <sheetName val="설내역서 "/>
      <sheetName val="빙100장비사양"/>
      <sheetName val="인상효1"/>
      <sheetName val="8.수량산출 (2)"/>
      <sheetName val="예산서"/>
      <sheetName val="노무비 근거"/>
      <sheetName val="구조물토적"/>
      <sheetName val="통합"/>
      <sheetName val="12호기내역서(건축분)"/>
      <sheetName val="b_balju_cho"/>
      <sheetName val="옥외(전)"/>
      <sheetName val="49-119"/>
      <sheetName val="총체보활공정표"/>
      <sheetName val="2F 회의실견적(5_14 일대)"/>
      <sheetName val="현대물량"/>
      <sheetName val="주요재료비(원본)"/>
      <sheetName val="48수량"/>
      <sheetName val="1062-X방향 "/>
      <sheetName val="FB25JN"/>
      <sheetName val="DESIGN_CRETERIA"/>
      <sheetName val="산출내역1"/>
      <sheetName val="보할"/>
      <sheetName val="입찰견적보고서"/>
      <sheetName val="종배수관면벽신"/>
      <sheetName val="가시설흙막이"/>
      <sheetName val="버스운행안내"/>
      <sheetName val="간지"/>
      <sheetName val="콘_재료분리(1)"/>
      <sheetName val="단가표 (2)"/>
      <sheetName val="대로근거"/>
      <sheetName val="공제구간조서"/>
      <sheetName val="P.M 별"/>
      <sheetName val="Dinh muc CP KTCB khac"/>
      <sheetName val="BAG-2"/>
      <sheetName val="THEP SAN T16"/>
      <sheetName val="원남울진낙찰내역(99_4_13_부산청)3"/>
      <sheetName val="2_건축3"/>
      <sheetName val="내역서_(2)2"/>
      <sheetName val="실행내역서_2"/>
      <sheetName val="1차_내역서2"/>
      <sheetName val="TABLE_DB2"/>
      <sheetName val="쌍용_data_base2"/>
      <sheetName val="8_식재일위2"/>
      <sheetName val="Sheet1_(2)2"/>
      <sheetName val="2_대외공문2"/>
      <sheetName val="3BL공동구_수량2"/>
      <sheetName val="준검_내역서2"/>
      <sheetName val="현장별계약현황('98_10_31)2"/>
      <sheetName val="원가계산서_(전체변경)2"/>
      <sheetName val="원가_(2)2"/>
      <sheetName val="실행내역(05__1__5_)1"/>
      <sheetName val="2_1_受電設備棟"/>
      <sheetName val="2_2_受・防火水槽"/>
      <sheetName val="2_3_排水処理設備棟"/>
      <sheetName val="2_4_倉庫棟"/>
      <sheetName val="2_5_守衛棟"/>
      <sheetName val="수목데이타_"/>
      <sheetName val="DeluxeVilla_4"/>
      <sheetName val="Dinh_muc_CP_KTCB_khac"/>
      <sheetName val="THEP_SAN_T16"/>
      <sheetName val="Book 1 Summary"/>
      <sheetName val="DAF-2"/>
      <sheetName val="VIN_Index"/>
      <sheetName val="Sum"/>
      <sheetName val="Ref"/>
      <sheetName val="Notes"/>
      <sheetName val="국내총괄"/>
      <sheetName val="HVAC"/>
      <sheetName val="MAIN GATE HOUSE"/>
      <sheetName val="Earthwork"/>
      <sheetName val="CHIẾT TÍNH ĐƠN GIÁ"/>
      <sheetName val="Price"/>
      <sheetName val="Breakdown"/>
      <sheetName val="Gia VLNCMTC"/>
      <sheetName val="Don gia chi tiet"/>
      <sheetName val="BQ(E)"/>
      <sheetName val="TONGKE3p"/>
      <sheetName val="Rebar"/>
      <sheetName val="Dinh nghia"/>
      <sheetName val="PI"/>
      <sheetName val="물량내역서"/>
      <sheetName val="수목표준대가"/>
      <sheetName val="기초목"/>
      <sheetName val="database"/>
      <sheetName val="현장경비"/>
      <sheetName val="Div26 - Elect"/>
      <sheetName val="월별손익"/>
      <sheetName val="Material Schedule"/>
      <sheetName val="Chenh lech vat tu"/>
      <sheetName val="escon"/>
      <sheetName val="TH kinh phi"/>
      <sheetName val="KLDT DIEN"/>
      <sheetName val="Demolish 1"/>
      <sheetName val="G-EstFinValue"/>
      <sheetName val="D-TB"/>
      <sheetName val=" Beams-pms"/>
      <sheetName val="THCP"/>
      <sheetName val="05-LV Cabling"/>
      <sheetName val="Dầm 1"/>
      <sheetName val="SCOPE OF WORK"/>
      <sheetName val="Main_Mech"/>
      <sheetName val="Sub_Mech"/>
      <sheetName val="gia vt,nc,may"/>
      <sheetName val="NEW-PANEL"/>
      <sheetName val="THop"/>
      <sheetName val="DG Cong C1,C2,C3,C4,C5"/>
      <sheetName val="Planning"/>
      <sheetName val="Bill 7-Elec"/>
      <sheetName val="Price Database"/>
      <sheetName val="VatLieu"/>
      <sheetName val="Phan tich"/>
      <sheetName val="SITE-E"/>
      <sheetName val="RAB AR&amp;STR"/>
      <sheetName val="고객사 관리 코드"/>
      <sheetName val="7.공정표"/>
      <sheetName val="Chi tiet"/>
      <sheetName val="入力作成表"/>
      <sheetName val="6.1 Quantity-Bill.1-Prelim"/>
      <sheetName val="mvt"/>
      <sheetName val="sanitary-ware_tower3&amp;4"/>
      <sheetName val="_Beams-pms"/>
      <sheetName val="TH_kinh_phi"/>
      <sheetName val="KLDT_DIEN"/>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KTCK"/>
      <sheetName val="VT190111"/>
      <sheetName val="Ts"/>
      <sheetName val="dtct cong"/>
      <sheetName val="sat"/>
      <sheetName val="ptvt"/>
      <sheetName val="TH-XL"/>
      <sheetName val="Huong_dan"/>
      <sheetName val="Bảng_mã_VT"/>
      <sheetName val="Gia_VLNCMTC"/>
      <sheetName val="Xaytuong"/>
      <sheetName val="tong du toan"/>
      <sheetName val="고객사_관리_코드"/>
      <sheetName val="Dinh_nghia"/>
      <sheetName val="7_공정표"/>
      <sheetName val="CHITIET_VL-NC-TT1p"/>
      <sheetName val="Gia"/>
      <sheetName val="NKC6"/>
      <sheetName val="PS-Labour_M"/>
      <sheetName val="BMS"/>
      <sheetName val="Div26_-_Elect"/>
      <sheetName val="LEGEND"/>
      <sheetName val="DG"/>
      <sheetName val="07_Themal"/>
      <sheetName val="Xây tô"/>
      <sheetName val="THVT"/>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Xây_tô"/>
      <sheetName val="ESTI_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Summary - Budget"/>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C"/>
      <sheetName val="D"/>
      <sheetName val="F"/>
      <sheetName val="I"/>
      <sheetName val="K"/>
      <sheetName val="L"/>
      <sheetName val="M"/>
      <sheetName val="N"/>
      <sheetName val="O"/>
      <sheetName val="U"/>
      <sheetName val="T"/>
      <sheetName val="XNT"/>
      <sheetName val="BBKKT11"/>
      <sheetName val="T_x0003_"/>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단면가정"/>
      <sheetName val="ITB COST"/>
      <sheetName val="costing_ESDV"/>
      <sheetName val="costing_FE"/>
      <sheetName val="costing_Misc"/>
      <sheetName val="costing_MOV"/>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집계표(OPTION)"/>
      <sheetName val="F4-F7"/>
      <sheetName val="공사비내역서"/>
      <sheetName val="원형맨홀수량"/>
      <sheetName val="공사비 내역 (가)"/>
      <sheetName val="제품별"/>
      <sheetName val="노무비단가"/>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UR2-Calculation"/>
      <sheetName val="차량구입"/>
      <sheetName val="BP2000 Month"/>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DNW"/>
      <sheetName val="N+"/>
      <sheetName val="NE"/>
      <sheetName val="P+"/>
      <sheetName val="F5"/>
      <sheetName val="cM9"/>
      <sheetName val="cM9p"/>
      <sheetName val="f_in"/>
      <sheetName val="HRG BHN"/>
      <sheetName val="control"/>
      <sheetName val="BOQ-1"/>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CHITIET_VL-NCHT1_(2)1"/>
      <sheetName val="Xây_tô1"/>
      <sheetName val="HT Ham"/>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LE"/>
      <sheetName val="Bangia"/>
      <sheetName val="Goc CC"/>
      <sheetName val="GOC-KO IN"/>
      <sheetName val="Elec LG"/>
      <sheetName val="预算"/>
      <sheetName val="Buy vs. Lease Car"/>
      <sheetName val="Rate"/>
      <sheetName val="Clubhouse"/>
      <sheetName val="PTTC"/>
      <sheetName val="TinhGiaMTC"/>
      <sheetName val="TH MTC"/>
      <sheetName val="TH N.Cong"/>
      <sheetName val="TinhGiaNC"/>
      <sheetName val="Bang KL"/>
      <sheetName val="TH Vat tu"/>
      <sheetName val="DMCP"/>
      <sheetName val="Scheme B Estimate "/>
      <sheetName val="pp1p"/>
      <sheetName val="pp3p_NC"/>
      <sheetName val="pp3p "/>
      <sheetName val="가설공통공사"/>
      <sheetName val="기구조직"/>
      <sheetName val="CPTNo"/>
      <sheetName val="đọc số"/>
      <sheetName val="Kiem-Toan"/>
      <sheetName val="Chiet tinh dz22"/>
      <sheetName val="truc tiep"/>
      <sheetName val="Note"/>
      <sheetName val="CTGX"/>
      <sheetName val="Thống kê"/>
      <sheetName val="Xuly Data"/>
      <sheetName val="Material HT"/>
      <sheetName val="Material KC"/>
      <sheetName val="침하계"/>
      <sheetName val="공조기휀"/>
      <sheetName val="공조기"/>
      <sheetName val="예산변경사항"/>
      <sheetName val="남양시작동자105노65기1.3화1.2"/>
      <sheetName val="96수출"/>
      <sheetName val="95WBS"/>
      <sheetName val="YOEMAGUM"/>
      <sheetName val="CT "/>
      <sheetName val="8.자재비"/>
      <sheetName val="Bảng GT PS"/>
      <sheetName val="DETAIL"/>
      <sheetName val="Dien giai"/>
      <sheetName val="個案9411"/>
      <sheetName val="C. NEW BLDG-PLUMBING WORK"/>
      <sheetName val="기본입력"/>
      <sheetName val="기준단가"/>
      <sheetName val="접대비"/>
      <sheetName val="선급금"/>
      <sheetName val="하자수수료"/>
      <sheetName val="BANG TONG HOP (2)"/>
      <sheetName val="Bill 05 - FP"/>
      <sheetName val="DS-Thuong 6T dau"/>
      <sheetName val="F&amp;S"/>
      <sheetName val="TT04"/>
      <sheetName val="Item-DATA"/>
      <sheetName val="NSA fr Revit"/>
      <sheetName val="MTC"/>
      <sheetName val="NC"/>
      <sheetName val="BOQ"/>
      <sheetName val="Rate breakdown detail"/>
      <sheetName val="Cart path Q'ty"/>
      <sheetName val="Q'ty"/>
      <sheetName val="GL"/>
      <sheetName val="XXXX"/>
      <sheetName val="CT Thang Mo"/>
      <sheetName val="electrical"/>
      <sheetName val="NEW_PANEL"/>
      <sheetName val="부대입찰"/>
      <sheetName val="적격점수"/>
      <sheetName val="자재인력"/>
      <sheetName val="입찰조건"/>
      <sheetName val="member design"/>
      <sheetName val="design criteria"/>
      <sheetName val="working load at the btm ft."/>
      <sheetName val="plan&amp;section of foundation"/>
      <sheetName val="soil bearing check"/>
      <sheetName val="valeurs de base"/>
      <sheetName val="예산대비"/>
      <sheetName val="3.공통공사대비"/>
      <sheetName val="인천제철"/>
      <sheetName val="FAX"/>
      <sheetName val="규격"/>
      <sheetName val="강교(Sub)"/>
      <sheetName val="일반토공견적"/>
      <sheetName val="보험료"/>
      <sheetName val="부전지"/>
      <sheetName val="구미4단2"/>
      <sheetName val="주안3차A-A"/>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주식"/>
      <sheetName val="투찰추정"/>
      <sheetName val="경산"/>
      <sheetName val="원가계산서(남측)"/>
      <sheetName val="报价清单(2)"/>
      <sheetName val="예가표"/>
      <sheetName val="SP10"/>
      <sheetName val="FitOutConfCentre"/>
      <sheetName val="Fan"/>
      <sheetName val="D&amp;W"/>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04 - XUONG DET B"/>
      <sheetName val="CTG-1"/>
      <sheetName val="SPEC"/>
      <sheetName val="DATA.H"/>
      <sheetName val="DATA.V"/>
      <sheetName val="DATA.OR"/>
      <sheetName val="STRUC"/>
      <sheetName val="Barrem"/>
      <sheetName val="Cấu tạo giá"/>
      <sheetName val="Bill 4 - Substructure"/>
      <sheetName val="Truot_nen"/>
      <sheetName val="dmvt "/>
      <sheetName val="新规"/>
      <sheetName val="手动计画"/>
      <sheetName val="DTICH"/>
      <sheetName val="CDKT"/>
      <sheetName val="Bill Prelim-CDT"/>
      <sheetName val="Prelims"/>
      <sheetName val="Bill BPTC-CDT"/>
      <sheetName val="Chi tiết BPTC"/>
      <sheetName val="Bill BPTC-CDT (PA MCT CDT)"/>
      <sheetName val="Chi tiết BPTC (PA MCT CDT)"/>
      <sheetName val="지급보증금74"/>
      <sheetName val="TKCK"/>
      <sheetName val="D+W"/>
      <sheetName val="TL rieng"/>
      <sheetName val="Standardwerte"/>
      <sheetName val="Sbq18"/>
      <sheetName val="B3A - TOWER A"/>
      <sheetName val="Gtvl"/>
      <sheetName val="Gia_THKP"/>
      <sheetName val="GiaTH_PT2"/>
      <sheetName val="VCV-BE-TONG"/>
      <sheetName val="KHOI LUONG15-4"/>
      <sheetName val="SiteWorks"/>
      <sheetName val="Bang gia NC "/>
      <sheetName val="GV1-D13 (Casement door)"/>
      <sheetName val="REKAP"/>
      <sheetName val="概総括1"/>
      <sheetName val="D &amp; W sizes"/>
      <sheetName val="Đầu vào"/>
      <sheetName val="name"/>
      <sheetName val="STAFFSCHED "/>
      <sheetName val="7.조직표 (수정)"/>
      <sheetName val="ESTI_3"/>
      <sheetName val="sanitary-ware_tower3&amp;43"/>
      <sheetName val="_Beams-pms3"/>
      <sheetName val="TH_kinh_phi3"/>
      <sheetName val="KLDT_DIEN3"/>
      <sheetName val="Dinh_muc_CP_KTCB_khac3"/>
      <sheetName val="입출재고현황_(2)3"/>
      <sheetName val="Area_Cal3"/>
      <sheetName val="detai_cable___3"/>
      <sheetName val="00-Pipe_Schedule_for_QS_rev013"/>
      <sheetName val="MAIN_GATE_HOUSE3"/>
      <sheetName val="CHIẾT_TÍNH_ĐƠN_GIÁ3"/>
      <sheetName val="BoQ_Coke3"/>
      <sheetName val="1_R18_BF3"/>
      <sheetName val="6_External_works-R183"/>
      <sheetName val="Demolish_13"/>
      <sheetName val="6_1_Quantity-Bill_1-Prelim3"/>
      <sheetName val="CHITIET_VL-NC-TT1p3"/>
      <sheetName val="Bang_tinh_hao_hut_thep2"/>
      <sheetName val="Define_finishing2"/>
      <sheetName val="Huong_dan3"/>
      <sheetName val="Bảng_mã_VT3"/>
      <sheetName val="Chenh_lech_vat_tu3"/>
      <sheetName val="05-LV_Cabling2"/>
      <sheetName val="Gia_VLNCMTC3"/>
      <sheetName val="Don_gia_chi_tiet3"/>
      <sheetName val="Dinh_nghia3"/>
      <sheetName val="1차_내역서3"/>
      <sheetName val="Sheet1_(2)3"/>
      <sheetName val="Div26_-_Elect3"/>
      <sheetName val="Material_Schedule2"/>
      <sheetName val="DG_Cong_C1,C2,C3,C4,C52"/>
      <sheetName val="Dầm_12"/>
      <sheetName val="DonGia_chetao2"/>
      <sheetName val="DonGia_VatTuLK2"/>
      <sheetName val="Bill_7-Elec2"/>
      <sheetName val="Price_Database2"/>
      <sheetName val="Phan_tich2"/>
      <sheetName val="RAB_AR&amp;STR2"/>
      <sheetName val="고객사_관리_코드3"/>
      <sheetName val="Xunit_(단위환산)3"/>
      <sheetName val="7_공정표3"/>
      <sheetName val="gia_vt,nc,may2"/>
      <sheetName val="Chi_tiet2"/>
      <sheetName val="dtct_cong2"/>
      <sheetName val="tong_du_toan2"/>
      <sheetName val="8_석축단위(H=1_5M)3"/>
      <sheetName val="5_BANG_I3"/>
      <sheetName val="플랜트_설치3"/>
      <sheetName val="기성(1차)_3"/>
      <sheetName val="현장관리비_산출내역3"/>
      <sheetName val="Stem_Footing2"/>
      <sheetName val="Piping_Design_Data2"/>
      <sheetName val="소상_&quot;1&quot;3"/>
      <sheetName val="6PILE__(돌출)3"/>
      <sheetName val="BACK_DATA3"/>
      <sheetName val="코딩_(2)2"/>
      <sheetName val="_갑지3"/>
      <sheetName val="SOS_PLC_&amp;_Panel3"/>
      <sheetName val="PROJECT_BRIEF2"/>
      <sheetName val="BSD_(2)2"/>
      <sheetName val="5_전사투자계획종함안2"/>
      <sheetName val="단양_00_아파트-세부내역2"/>
      <sheetName val="Hrg_Sat2"/>
      <sheetName val="CHITIET_VL-NCHT1_(2)2"/>
      <sheetName val="4_LINE2"/>
      <sheetName val="7_th2"/>
      <sheetName val="Customer_Databas2"/>
      <sheetName val="개인별_순위표2"/>
      <sheetName val="원남울진낙찰내역(99_4_13%20부산청)_xls2"/>
      <sheetName val="SCOPE_OF_WORK2"/>
      <sheetName val="Xây_tô2"/>
      <sheetName val="HT_Ham"/>
      <sheetName val="Summary_-_Budget2"/>
      <sheetName val="Chi_tiet_-_Dv_lap4"/>
      <sheetName val="TH_KHTC4"/>
      <sheetName val="Van_chuyen4"/>
      <sheetName val="THKP_(2)4"/>
      <sheetName val="T_Bi4"/>
      <sheetName val="Thiet_ke4"/>
      <sheetName val="K_luong4"/>
      <sheetName val="TT_L24"/>
      <sheetName val="TT_L14"/>
      <sheetName val="Thue_Ngoai4"/>
      <sheetName val="KL_XL20004"/>
      <sheetName val="Chiet_tinh4"/>
      <sheetName val="Sheet2_(2)4"/>
      <sheetName val="Dong_Dau4"/>
      <sheetName val="Dong_Dau_(2)4"/>
      <sheetName val="Sau_dong4"/>
      <sheetName val="Ma_xa4"/>
      <sheetName val="My_dinh4"/>
      <sheetName val="Tong_cong4"/>
      <sheetName val="KH_2003_(moi_max)4"/>
      <sheetName val="be_tong4"/>
      <sheetName val="Tong_hop_thep4"/>
      <sheetName val="__4"/>
      <sheetName val="san_vuon4"/>
      <sheetName val="khu_phu_tro4"/>
      <sheetName val="LUAN_CHUYEN4"/>
      <sheetName val="KE_QUY4"/>
      <sheetName val="LUONGGIAN_TIEP4"/>
      <sheetName val="VAY_VON4"/>
      <sheetName val="O_THAO4"/>
      <sheetName val="Q_TRUNG4"/>
      <sheetName val="Y_THANH4"/>
      <sheetName val="Thuyet_minh4"/>
      <sheetName val="CDSL_(2)4"/>
      <sheetName val="26+180-400_24"/>
      <sheetName val="26+180_Sub14"/>
      <sheetName val="26+180_Sub44"/>
      <sheetName val="26+180-400_5(k95)4"/>
      <sheetName val="26+400-620_3(k95)4"/>
      <sheetName val="26+400-640_1(k95)4"/>
      <sheetName val="26+960-27+150_94"/>
      <sheetName val="26+960-27+150_104"/>
      <sheetName val="26+960-27+150_114"/>
      <sheetName val="26+960-27+150_124"/>
      <sheetName val="26+960-27+150_5(k95)4"/>
      <sheetName val="26+960-27+150_4(k95)4"/>
      <sheetName val="26+960-27+150_1(k95)4"/>
      <sheetName val="27+500-700_5(k95)4"/>
      <sheetName val="27+500-700_4(k95)4"/>
      <sheetName val="27+500-700_3(k95)4"/>
      <sheetName val="27+500-700_1(k95)4"/>
      <sheetName val="27+740-920_3(k95)4"/>
      <sheetName val="27+740-920_214"/>
      <sheetName val="27+920-28+040_6,74"/>
      <sheetName val="27+920-28+040_104"/>
      <sheetName val="27+920-28+160_Su34"/>
      <sheetName val="28+160-28+420_5K954"/>
      <sheetName val="28+430-657_74"/>
      <sheetName val="Km28+430-657_84"/>
      <sheetName val="28+430-657_94"/>
      <sheetName val="28+430-667_104"/>
      <sheetName val="28+430-657_114"/>
      <sheetName val="28+430-657_4k954"/>
      <sheetName val="28+500-657_184"/>
      <sheetName val="28+520-657_194"/>
      <sheetName val="Interim_payment4"/>
      <sheetName val="Bid_Sum4"/>
      <sheetName val="Item_B4"/>
      <sheetName val="Dg_A4"/>
      <sheetName val="Dg_B&amp;C4"/>
      <sheetName val="Material_at_site4"/>
      <sheetName val="BCC_(2)4"/>
      <sheetName val="Bao_cao4"/>
      <sheetName val="Bao_cao_24"/>
      <sheetName val="Khoi_luong4"/>
      <sheetName val="Khoi_luong_mat4"/>
      <sheetName val="Bang_ke4"/>
      <sheetName val="T_HopKL4"/>
      <sheetName val="S_Luong4"/>
      <sheetName val="D_Dap4"/>
      <sheetName val="Q_Toan4"/>
      <sheetName val="Phan_tich_chi_phi4"/>
      <sheetName val="Chi_phi_nen_theo_BVTC4"/>
      <sheetName val="nhan_cong_phu4"/>
      <sheetName val="nhan_cong_Hung4"/>
      <sheetName val="Nhan_cong4"/>
      <sheetName val="Khoi_luong_nen_theo_BVTC4"/>
      <sheetName val="Phu_luc4"/>
      <sheetName val="Gia_trÞ4"/>
      <sheetName val="AC_PC4"/>
      <sheetName val="Gia_VL4"/>
      <sheetName val="Bang_gia_ca_may4"/>
      <sheetName val="Bang_luong_CB4"/>
      <sheetName val="Bang_P_tich_CT4"/>
      <sheetName val="D_toan_chi_tiet4"/>
      <sheetName val="Bang_TH_Dtoan4"/>
      <sheetName val="cap_cho_cac_DT4"/>
      <sheetName val="Ung_-_hoan4"/>
      <sheetName val="CP_may4"/>
      <sheetName val="Thep_4"/>
      <sheetName val="Chi_tiet_Khoi_luong4"/>
      <sheetName val="TH_khoi_luong4"/>
      <sheetName val="Chiet_tinh_vat_lieu_4"/>
      <sheetName val="TH_KL_VL4"/>
      <sheetName val="TAI_TRONG4"/>
      <sheetName val="NOI_LUC4"/>
      <sheetName val="TINH_DUYET_THTT_CHINH4"/>
      <sheetName val="TDUYET_THTT_PHU4"/>
      <sheetName val="TINH_DAO_DONG_VA_DO_VONG4"/>
      <sheetName val="TINH_NEO4"/>
      <sheetName val="Bang_VL4"/>
      <sheetName val="VL(No_V-c)4"/>
      <sheetName val="He_so4"/>
      <sheetName val="PL_Vua4"/>
      <sheetName val="Chitieu-dam_cac_loai4"/>
      <sheetName val="DG_Dam4"/>
      <sheetName val="DG_chung4"/>
      <sheetName val="VL-dac_chung4"/>
      <sheetName val="CT_1md_&amp;_dau_cong4"/>
      <sheetName val="Tong_hop4"/>
      <sheetName val="CT_cong4"/>
      <sheetName val="dg_cong4"/>
      <sheetName val="CT_Duong4"/>
      <sheetName val="D_gia4"/>
      <sheetName val="T_hop4"/>
      <sheetName val="CtP_tro4"/>
      <sheetName val="Nha_moi4"/>
      <sheetName val="TT-T_Tron_So_24"/>
      <sheetName val="Ct_Dam_4"/>
      <sheetName val="Ct_Duoi4"/>
      <sheetName val="Ct_Tren4"/>
      <sheetName val="D_giaMay4"/>
      <sheetName val="BU_CTPH4"/>
      <sheetName val="BU_tran3+360_224"/>
      <sheetName val="Tran3+360_224"/>
      <sheetName val="BU_tran2+386_44"/>
      <sheetName val="Tran2+386_44"/>
      <sheetName val="DTcong_4-54"/>
      <sheetName val="Bu_1-24"/>
      <sheetName val="Bu_12-134"/>
      <sheetName val="DTcong_12-134"/>
      <sheetName val="DT_cong13-13+4"/>
      <sheetName val="BU-_nhanh4"/>
      <sheetName val="dtcong_nh1-24"/>
      <sheetName val="dtcong_nh0-14"/>
      <sheetName val="BU_11-124"/>
      <sheetName val="DTcong_11-124"/>
      <sheetName val="Pr-_CC4"/>
      <sheetName val="MD_3-44"/>
      <sheetName val="ND_3-44"/>
      <sheetName val="MD_1-24"/>
      <sheetName val="ND_1-24"/>
      <sheetName val="MD_0-14"/>
      <sheetName val="ND_0-14"/>
      <sheetName val="KL_tong4"/>
      <sheetName val="TH_(T1-6)4"/>
      <sheetName val="_NL4"/>
      <sheetName val="_NL_(2)4"/>
      <sheetName val="CDTHCT_(3)4"/>
      <sheetName val="Quyet_toan4"/>
      <sheetName val="Thu_hoi4"/>
      <sheetName val="Lai_vay4"/>
      <sheetName val="Tien_vay4"/>
      <sheetName val="Cong_no4"/>
      <sheetName val="Cop_pha4"/>
      <sheetName val="thkl_(2)4"/>
      <sheetName val="long_tec4"/>
      <sheetName val="cd_viaK0-T64"/>
      <sheetName val="cdvia_T6-Tc244"/>
      <sheetName val="cdvia_Tc24-T464"/>
      <sheetName val="cd_btnL2k0+361-T194"/>
      <sheetName val="DS_them_luong_qui_4-20024"/>
      <sheetName val="Phuc_loi_2-9-024"/>
      <sheetName val="Thuong_nhan_dip_21-12-024"/>
      <sheetName val="Thuong_dip_nhan_danh_hieu_AHL§4"/>
      <sheetName val="Thang_luong_thu_13_nam_20024"/>
      <sheetName val="Luong_SX#_dip_Tet_Qui_Mui(dong4"/>
      <sheetName val="phan_tich_DG4"/>
      <sheetName val="gia_vat_lieu4"/>
      <sheetName val="gia_xe_may4"/>
      <sheetName val="gia_nhan_cong4"/>
      <sheetName val="Chenh_lech4"/>
      <sheetName val="Kinh_phí4"/>
      <sheetName val="CDTHU_CHI_T14"/>
      <sheetName val="THUCHI_24"/>
      <sheetName val="THU_CHI34"/>
      <sheetName val="THU_CHI_44"/>
      <sheetName val="THU_CHI54"/>
      <sheetName val="THU_CHI_64"/>
      <sheetName val="TU_CHI_74"/>
      <sheetName val="THU_CHI94"/>
      <sheetName val="THU_CHI_84"/>
      <sheetName val="THU_CHI_104"/>
      <sheetName val="THU_CHI_114"/>
      <sheetName val="THU_CHI_124"/>
      <sheetName val="tong_hop_thanh_toan_thue4"/>
      <sheetName val="bang_ke_nop_thue4"/>
      <sheetName val="Tonh_hop_chi_phi4"/>
      <sheetName val="BK_chi_phi4"/>
      <sheetName val="KTra_DS_va_thue_GTGT4"/>
      <sheetName val="Kiãøm_tra_DS_thue_GTGT4"/>
      <sheetName val="XUAT(gia_von)4"/>
      <sheetName val="Xuat_(gia_ban)4"/>
      <sheetName val="Dchinh_TH_N-X-T4"/>
      <sheetName val="Tong_hop_N-X-T4"/>
      <sheetName val="thue_TH4"/>
      <sheetName val="tong_hop_20014"/>
      <sheetName val="qUYET_TOAN_THUE4"/>
      <sheetName val="vat_tu4"/>
      <sheetName val="THVT_T54"/>
      <sheetName val="XL1_t54"/>
      <sheetName val="XL2_T54"/>
      <sheetName val="XL3_T54"/>
      <sheetName val="XL5_T54"/>
      <sheetName val="CC_XL14"/>
      <sheetName val="KKTS_044"/>
      <sheetName val="nha_kct4"/>
      <sheetName val="sent_to4"/>
      <sheetName val="KL_Tram_Cty4"/>
      <sheetName val="Gam_may_Cty4"/>
      <sheetName val="KL_tram_KH4"/>
      <sheetName val="Gam_may_KH4"/>
      <sheetName val="Cach_dien4"/>
      <sheetName val="Mang_tai4"/>
      <sheetName val="KL_DDK4"/>
      <sheetName val="Mang_tai_DDK4"/>
      <sheetName val="KL_DDK0,44"/>
      <sheetName val="TT_Ky_thuat4"/>
      <sheetName val="CT_moi4"/>
      <sheetName val="Tu_dien4"/>
      <sheetName val="May_cat4"/>
      <sheetName val="Dao_Cly4"/>
      <sheetName val="Dao_Ptai4"/>
      <sheetName val="Tu_RMU4"/>
      <sheetName val="C_set4"/>
      <sheetName val="Sco_Cap4"/>
      <sheetName val="Sco_TB4"/>
      <sheetName val="TN_tram4"/>
      <sheetName val="TN_C_set4"/>
      <sheetName val="TN_TD_DDay4"/>
      <sheetName val="Phan_chung4"/>
      <sheetName val="congtac_vien-uy4"/>
      <sheetName val="Nhan_luc20014"/>
      <sheetName val="cong_Q24"/>
      <sheetName val="T_U_luong_Q14"/>
      <sheetName val="T_U_luong_Q24"/>
      <sheetName val="T_U_luong_Q34"/>
      <sheetName val="Xep_hang_2014"/>
      <sheetName val="toan_Cty4"/>
      <sheetName val="Cong_ty4"/>
      <sheetName val="XN_24"/>
      <sheetName val="XN_ong_CHi4"/>
      <sheetName val="N_XDCT&amp;_XKLD4"/>
      <sheetName val="CN_HCM4"/>
      <sheetName val="TT_XKLD(Nhan)4"/>
      <sheetName val="Ong_Hong4"/>
      <sheetName val="CN_hung_yen4"/>
      <sheetName val="Dong_nai4"/>
      <sheetName val="Quang_Tri4"/>
      <sheetName val="Da_Nang4"/>
      <sheetName val="Quang_Nam4"/>
      <sheetName val="Quang_Ngai4"/>
      <sheetName val="TH_DH-QN4"/>
      <sheetName val="KP_HD4"/>
      <sheetName val="DB_HD4"/>
      <sheetName val="K249_K984"/>
      <sheetName val="K249_K98_(2)4"/>
      <sheetName val="K251_K984"/>
      <sheetName val="K251_SBase4"/>
      <sheetName val="K251_AC4"/>
      <sheetName val="K252_K984"/>
      <sheetName val="K252_SBase4"/>
      <sheetName val="K252_AC4"/>
      <sheetName val="K253_K984"/>
      <sheetName val="K253_Subbase4"/>
      <sheetName val="K253_Base_4"/>
      <sheetName val="K253_SBase4"/>
      <sheetName val="K253_AC4"/>
      <sheetName val="K255_SBase4"/>
      <sheetName val="K259_K984"/>
      <sheetName val="K259_Subbase4"/>
      <sheetName val="K259_Base_4"/>
      <sheetName val="K259_AC4"/>
      <sheetName val="K260_K984"/>
      <sheetName val="K260_Subbase4"/>
      <sheetName val="K260_Base4"/>
      <sheetName val="K260_AC4"/>
      <sheetName val="K261_K984"/>
      <sheetName val="K261_Base4"/>
      <sheetName val="K261_AC4"/>
      <sheetName val="KL_VL4"/>
      <sheetName val="QT_9-64"/>
      <sheetName val="Thuong_luu_HB4"/>
      <sheetName val="QT_Ky_T4"/>
      <sheetName val="bc_vt_TON_BAI4"/>
      <sheetName val="Tien_ung4"/>
      <sheetName val="phi_luong34"/>
      <sheetName val="CT_xa4"/>
      <sheetName val="Gia_DAN4"/>
      <sheetName val="KLTong_hop4"/>
      <sheetName val="Lan_can4"/>
      <sheetName val="Ranh_doc_(2)4"/>
      <sheetName val="Ranh_doc4"/>
      <sheetName val="Coc_tieu4"/>
      <sheetName val="Bien_bao4"/>
      <sheetName val="Nan_tuyen4"/>
      <sheetName val="Lan_14"/>
      <sheetName val="Lan__24"/>
      <sheetName val="Lan_34"/>
      <sheetName val="Gia_tri4"/>
      <sheetName val="Lan_54"/>
      <sheetName val="Dc_Dau4"/>
      <sheetName val="_o_to_Hien_84"/>
      <sheetName val="_o_to_Hien94"/>
      <sheetName val="_o_to_Hien104"/>
      <sheetName val="_o_to_Hien114"/>
      <sheetName val="_o_to_Hien12)4"/>
      <sheetName val="_o_to_Hien15"/>
      <sheetName val="_o_to_Hien24"/>
      <sheetName val="_o_to_Hien34"/>
      <sheetName val="_o_to_Hien44"/>
      <sheetName val="_o_to_Hien54"/>
      <sheetName val="_o_to_Phong_84"/>
      <sheetName val="_o_to_Phong94"/>
      <sheetName val="_o_to_Phong104"/>
      <sheetName val="_o_to_Phong114"/>
      <sheetName val="_o_to_Phong12)4"/>
      <sheetName val="_o_to_Phong15"/>
      <sheetName val="_o_to_Phong24"/>
      <sheetName val="_o_to_Phong34"/>
      <sheetName val="_o_to_Phong44"/>
      <sheetName val="_o_to_Phong54"/>
      <sheetName val="_o_to_Dung_8_4"/>
      <sheetName val="_D_tt_dau84"/>
      <sheetName val="_o_to_Dung_94"/>
      <sheetName val="_D9_tt_dau4"/>
      <sheetName val="_D10_tt_dau4"/>
      <sheetName val="_o_to_Dung_104"/>
      <sheetName val="_o_to_Dung_114"/>
      <sheetName val="_o_to_Dung_12)4"/>
      <sheetName val="_o_to_Dung_15"/>
      <sheetName val="_o_to_Dung24"/>
      <sheetName val="_o_to_Dung34"/>
      <sheetName val="_o_to_Dung44"/>
      <sheetName val="_o_totrongT10-124"/>
      <sheetName val="_o_totrongT24"/>
      <sheetName val="_o_totrungT10-124"/>
      <sheetName val="_o_toMinhT10-12_4"/>
      <sheetName val="_o_toMinhT24"/>
      <sheetName val="_o_toTrieuT10-12__4"/>
      <sheetName val="Luong_8_SP4"/>
      <sheetName val="Luong_9_SP_4"/>
      <sheetName val="Luong_10_SP_4"/>
      <sheetName val="Luong_11_SP_4"/>
      <sheetName val="Luong_12_SP4"/>
      <sheetName val="Thang_124"/>
      <sheetName val="cong_bien_t104"/>
      <sheetName val="luong_t9_4"/>
      <sheetName val="bb_t94"/>
      <sheetName val="Co_quan_TCT4"/>
      <sheetName val="BOT_(PA_chon)4"/>
      <sheetName val="Yaly_&amp;_Ri_Ninh4"/>
      <sheetName val="Thuy_dien_Na_Loi4"/>
      <sheetName val="bang_so_sanh_tong_hop4"/>
      <sheetName val="bang_so_sanh_tong_hop_(ty_le)4"/>
      <sheetName val="thu_nhap_binh_quan_(2)4"/>
      <sheetName val="dang_huong4"/>
      <sheetName val="phuong_an_14"/>
      <sheetName val="phuong_an_1_(2)4"/>
      <sheetName val="phuong_an24"/>
      <sheetName val="tong_hop_BQ4"/>
      <sheetName val="tong_hop_BQ-14"/>
      <sheetName val="phuong_an_chon4"/>
      <sheetName val="bang_so_sanh_tong_hop_(_PA_cho4"/>
      <sheetName val="dang_ap_dung4"/>
      <sheetName val="bang_tong_hop_(dang_huong)4"/>
      <sheetName val="Cong_hop4"/>
      <sheetName val="kldukien_(107)4"/>
      <sheetName val="qui1_(2)4"/>
      <sheetName val="Luong_1_SP14"/>
      <sheetName val="Luong_2_SP24"/>
      <sheetName val="Luong_3_SP34"/>
      <sheetName val="Luong_4_SP44"/>
      <sheetName val="Luong_4_SP54"/>
      <sheetName val="TH_du_toan_4"/>
      <sheetName val="Du_toan_4"/>
      <sheetName val="C_Tinh4"/>
      <sheetName val="binh_do4"/>
      <sheetName val="cot_lieu4"/>
      <sheetName val="van_khuon4"/>
      <sheetName val="CT_BT4"/>
      <sheetName val="lay_mau4"/>
      <sheetName val="mat_ngoai_goi4"/>
      <sheetName val="coc_tram-bt4"/>
      <sheetName val="Phu_luc_HD4"/>
      <sheetName val="Gia_du_thau4"/>
      <sheetName val="Ca_xe4"/>
      <sheetName val="Cau_2(3)4"/>
      <sheetName val="TK_331c13"/>
      <sheetName val="CT_3313"/>
      <sheetName val="CT_1313"/>
      <sheetName val="KH_200³_(moi_max)4"/>
      <sheetName val="TSCD_ko_dung3"/>
      <sheetName val="Tong_vat_tu3"/>
      <sheetName val="VT_luu3"/>
      <sheetName val="Vtu_u_dong3"/>
      <sheetName val="TSLD_khac3"/>
      <sheetName val="CC_da_pbo_het3"/>
      <sheetName val="C_TIEU4"/>
      <sheetName val="T_Luong4"/>
      <sheetName val="T_HAO4"/>
      <sheetName val="DT_TUYEN4"/>
      <sheetName val="DT_GIA4"/>
      <sheetName val="KHDT_(2)4"/>
      <sheetName val="CL_4"/>
      <sheetName val="KQ_(2)4"/>
      <sheetName val="Tong_Thu3"/>
      <sheetName val="Tong_Chi3"/>
      <sheetName val="Truong_hoc3"/>
      <sheetName val="Cty_CP3"/>
      <sheetName val="G_thau_3B3"/>
      <sheetName val="T_Hop_Thu-chi3"/>
      <sheetName val="XE_DAU4"/>
      <sheetName val="XE_XANG4"/>
      <sheetName val="Hat_14"/>
      <sheetName val="_H8_duong4"/>
      <sheetName val="Hat_7dg4"/>
      <sheetName val="TH_duong_1B4"/>
      <sheetName val="B_T_HOP3"/>
      <sheetName val="HT_HE_DUONG3"/>
      <sheetName val="DH_D1,23"/>
      <sheetName val="Tro_giup3"/>
      <sheetName val="TH_cau_1B4"/>
      <sheetName val="cau_H14"/>
      <sheetName val="Son_dg4"/>
      <sheetName val="THKL_H94"/>
      <sheetName val="THKL_H44"/>
      <sheetName val="BB_NT_GD_H-thanh3"/>
      <sheetName val="BB_NT_KL3"/>
      <sheetName val="CL_PP3"/>
      <sheetName val="TH_DgPP3"/>
      <sheetName val="Dg_PP3"/>
      <sheetName val="CL_DgPP3"/>
      <sheetName val="TH_DDau3"/>
      <sheetName val="TH_DVu3"/>
      <sheetName val="CL_Dvu3"/>
      <sheetName val="TH_DgDvu3"/>
      <sheetName val="Dg_DV3"/>
      <sheetName val="C_O3"/>
      <sheetName val="TH_dg_OC3"/>
      <sheetName val="CL_CatOng3"/>
      <sheetName val="Bang_qui_cach_Vtu3"/>
      <sheetName val="CT_034"/>
      <sheetName val="TH_034"/>
      <sheetName val="cap_so_lan_24"/>
      <sheetName val="cap_so_BHXH4"/>
      <sheetName val="tru_tien4"/>
      <sheetName val="yt_q24"/>
      <sheetName val="c45_t34"/>
      <sheetName val="c45_t64"/>
      <sheetName val="BHYT_Q3_20034"/>
      <sheetName val="C45_t74"/>
      <sheetName val="C47-t07_20034"/>
      <sheetName val="C45_t84"/>
      <sheetName val="C47-t08_20034"/>
      <sheetName val="C45_t094"/>
      <sheetName val="C47-t09_20034"/>
      <sheetName val="C47_T124"/>
      <sheetName val="BHYT_Q4-20034"/>
      <sheetName val="C45_T104"/>
      <sheetName val="VAT_TU_NHAN_TXQN3"/>
      <sheetName val="bang_tong_ke_khoi_luong_vat_tu3"/>
      <sheetName val="hcong_tkhe3"/>
      <sheetName val="VAT_TU_NHAN_TKHE3"/>
      <sheetName val="hcong_qn3"/>
      <sheetName val="VAT_TU_NHAN_(2)3"/>
      <sheetName val="CO_SO_DU_LIEU_PTVL4"/>
      <sheetName val="QT_Duoc_(Hai)3"/>
      <sheetName val="TH_mau_moi_tu_T103"/>
      <sheetName val="Tong_hop_Quy_IV3"/>
      <sheetName val="DG_SOC4"/>
      <sheetName val="DG_HQ4"/>
      <sheetName val="Bot_Giat_C4"/>
      <sheetName val="Bot_Giat_P_4"/>
      <sheetName val="THAY_THUNG_H4"/>
      <sheetName val="thi_nghiem4"/>
      <sheetName val="BLR_13"/>
      <sheetName val="gia_phan_mong3"/>
      <sheetName val="NAM_20044"/>
      <sheetName val="huy_dong_von4"/>
      <sheetName val="Lai_vayxd4"/>
      <sheetName val="Lai_vayphaitra4"/>
      <sheetName val="Lai_vay_4"/>
      <sheetName val="tra_von4"/>
      <sheetName val="KH_chi_tiet4"/>
      <sheetName val="nguyen_lieu4"/>
      <sheetName val="soi_tho_soi_det4"/>
      <sheetName val="soi_thuong4"/>
      <sheetName val="vai_det4"/>
      <sheetName val="chi_phi_1tan4"/>
      <sheetName val="von_luu_dong4"/>
      <sheetName val="thue_VAT4"/>
      <sheetName val="doanh_thu4"/>
      <sheetName val="doanh_thu_loi_nhuan4"/>
      <sheetName val="dong_tien4"/>
      <sheetName val="thu_hoi_von4"/>
      <sheetName val="MTO_REV_03"/>
      <sheetName val="Bang_gia_NC3"/>
      <sheetName val="TH_DZ353"/>
      <sheetName val="D_Da03"/>
      <sheetName val="Thang_15"/>
      <sheetName val="Thang_12_(2)4"/>
      <sheetName val="Thang_014"/>
      <sheetName val="hoan_von4"/>
      <sheetName val="dothi_npv4"/>
      <sheetName val="diem_hoa_von4"/>
      <sheetName val="nop_ngan_sach4"/>
      <sheetName val="chi_tieu4"/>
      <sheetName val="Div__A3"/>
      <sheetName val="26+960-27+050_93"/>
      <sheetName val="luong_thang_103"/>
      <sheetName val="tong_hop_thang_103"/>
      <sheetName val="TH_113"/>
      <sheetName val="px_khai_thac_23"/>
      <sheetName val="dao_lo_so_23"/>
      <sheetName val="luong_vp_thang_103"/>
      <sheetName val="Du_toan3"/>
      <sheetName val="Phan_tich_vat_tu3"/>
      <sheetName val="Tong_hop_vat_tu3"/>
      <sheetName val="Gia_tri_vat_tu3"/>
      <sheetName val="Chi_phi_van_chuyen3"/>
      <sheetName val="Du_thau3"/>
      <sheetName val="Tong_hop_kinh_phi3"/>
      <sheetName val="Tu_van_Thiet_ke3"/>
      <sheetName val="Tien_do_thi_cong3"/>
      <sheetName val="Bia_du_toan3"/>
      <sheetName val="Phan_tich_don_gia_(doc)3"/>
      <sheetName val="DMVT1_(2)2"/>
      <sheetName val="Chiet_tinh_6at_lieu_2"/>
      <sheetName val="gia_vat_,ieu2"/>
      <sheetName val="P_LIST2"/>
      <sheetName val="MAKING_BILL2"/>
      <sheetName val="CO_FORM_A2"/>
      <sheetName val="HOI_PHIEU2"/>
      <sheetName val="YEU_CAU_TT_TECH_(LC)2"/>
      <sheetName val="shipping_advice2"/>
      <sheetName val="Tong_hop_gia3"/>
      <sheetName val="May_thi_cong2"/>
      <sheetName val="Chi_phi_chung2"/>
      <sheetName val="TH_K_II2"/>
      <sheetName val="TH_K_I2"/>
      <sheetName val="BKE_CT_GOC3"/>
      <sheetName val="BKE_CT_GOC_(2)3"/>
      <sheetName val="CTGS10_(2)3"/>
      <sheetName val="28+!60-28+420_5K953"/>
      <sheetName val="Thi_sinh3"/>
      <sheetName val="Cham_cong3"/>
      <sheetName val="Bang_luong3"/>
      <sheetName val="STH_1523"/>
      <sheetName val="CN_3313"/>
      <sheetName val="THV_CHI_63"/>
      <sheetName val="27+500-700_4(k85)3"/>
      <sheetName val="CHIET_TINH_TBA3"/>
      <sheetName val="CHIET_TINH_DZ_0,43"/>
      <sheetName val="CHIET_TINH_CCT3"/>
      <sheetName val="cong_bien_t1&lt;3"/>
      <sheetName val="Bang_2B3"/>
      <sheetName val="Dgia_vat_tu3"/>
      <sheetName val="Don_gia_III3"/>
      <sheetName val="Dgia_VT3"/>
      <sheetName val="ITB_COST2"/>
      <sheetName val="TIEN_GOI2"/>
      <sheetName val="NHAT_KY_THU_TIEN_T_GOI2"/>
      <sheetName val="LUONG_GIAN_TIEP2"/>
      <sheetName val="NHAT_KY_THU_TIEN_TM2"/>
      <sheetName val="UOC_THUC_HIEN_THUE_TNDN2"/>
      <sheetName val="QUY_TM2"/>
      <sheetName val="NKCT_-_012"/>
      <sheetName val="w't_table2"/>
      <sheetName val="LAI_-_LO2"/>
      <sheetName val="TO_KHAI_CHI_TIET2"/>
      <sheetName val="THUE_PII2"/>
      <sheetName val="THUE_PIII2"/>
      <sheetName val="QUYET_TOAN_THUE_TNDN2"/>
      <sheetName val="BANG_CAN_DOI_RUT_GON2"/>
      <sheetName val="BANG_CAN_DOI2"/>
      <sheetName val="NHAT_KY_CHI_TIEN2"/>
      <sheetName val="LAI_LO2"/>
      <sheetName val="TO_KHAI_THUE_DT_-TNDN-_CP2"/>
      <sheetName val="QUYET_TOAN_THUE-_CAC_KHOAN2"/>
      <sheetName val="GIA_THANH2"/>
      <sheetName val="BAI_DUNG_2"/>
      <sheetName val="BIA_NAM2"/>
      <sheetName val="TM_BAO_CAO2"/>
      <sheetName val="Ki泺m_tra_DS_thue_GTGT2"/>
      <sheetName val="27+740-820_3(k95)2"/>
      <sheetName val="Liệt_kê2"/>
      <sheetName val="THDN_MBA_phu_tai2"/>
      <sheetName val="TBA_CC2"/>
      <sheetName val="L_D17043"/>
      <sheetName val="Purchase_Order2"/>
      <sheetName val="Customize_Your_Purchase_Order2"/>
      <sheetName val="A__Building__2"/>
      <sheetName val="Qty-(Arc_)2"/>
      <sheetName val="Electrical_Breakdown2"/>
      <sheetName val="PIPE-03E_XLS3"/>
      <sheetName val="VC_MONG3"/>
      <sheetName val="LUONG_NC3"/>
      <sheetName val="B9_SCL_(2)3"/>
      <sheetName val="Thang_7-053"/>
      <sheetName val="Bia_dvi3"/>
      <sheetName val="B3_Tonghop_thang3"/>
      <sheetName val="Cong_doan3"/>
      <sheetName val="VËt_liÖu2"/>
      <sheetName val="K_L­¬ng_2"/>
      <sheetName val="GTDT_2"/>
      <sheetName val="Bï_VL_2"/>
      <sheetName val="Tæng_Hîp2"/>
      <sheetName val="Kinh_PhÝ2"/>
      <sheetName val="T_kÕ2"/>
      <sheetName val="tÝnh_VL2"/>
      <sheetName val="KL_®Ëp2"/>
      <sheetName val="Lµng_Lµ2"/>
      <sheetName val="DTcojg_4-52"/>
      <sheetName val="DGchitiet_2"/>
      <sheetName val="van_phong_Quy_12"/>
      <sheetName val="Cong_ty_Quy_12"/>
      <sheetName val="20_9_052"/>
      <sheetName val="Thanh_toan2"/>
      <sheetName val="B_11D_2"/>
      <sheetName val="Gia_tr?2"/>
      <sheetName val="Ki??m_tra_DS_thue_GTGT2"/>
      <sheetName val="Thuong_dip_nhan_danh_hieu_AHL?2"/>
      <sheetName val="26+960-27+150_5(k95!2"/>
      <sheetName val="[PIPE-03E_XLSÝ26+960-27+150_4(2"/>
      <sheetName val="Tojg_hop_thep2"/>
      <sheetName val="TH_du_toanþ2"/>
      <sheetName val="bANG_THANH_TOAN_LUONG_SC2"/>
      <sheetName val="DON_GIA_TIEN_LUONG_SXCB2"/>
      <sheetName val="bang_ke_luong_sc2"/>
      <sheetName val="DICH_VU2"/>
      <sheetName val="BD_LE_TET2"/>
      <sheetName val="BANG_THANH_TOAN_LUONG_TO_SO_CH2"/>
      <sheetName val="BANG_TONG_HOP_LUONG_SP2"/>
      <sheetName val="Bang_ke_tien_luong_O_phong2"/>
      <sheetName val="bang_ke_luong_SP2"/>
      <sheetName val="tam_ung_luong_ky_I2"/>
      <sheetName val="bao_cao_BHXH_6_thang2"/>
      <sheetName val="TH_du_toan¸2"/>
      <sheetName val="TH_du_toann2"/>
      <sheetName val="tph_AAHSTOT272"/>
      <sheetName val="Ca_D2"/>
      <sheetName val="H_long2"/>
      <sheetName val="C_Mong2"/>
      <sheetName val="M_Phu2"/>
      <sheetName val="T_Son2"/>
      <sheetName val="V_Don2"/>
      <sheetName val="Y_Kien2"/>
      <sheetName val="V_Quang2"/>
      <sheetName val="Q_Lam2"/>
      <sheetName val="P_Thu2"/>
      <sheetName val="T_Coc2"/>
      <sheetName val="D_Nghia2"/>
      <sheetName val="TT_DH2"/>
      <sheetName val="P_Phu2"/>
      <sheetName val="P_Lai2"/>
      <sheetName val="N_Xuyen2"/>
      <sheetName val="H_quan2"/>
      <sheetName val="S_Dang2"/>
      <sheetName val="N_Quan2"/>
      <sheetName val="C_Dam2"/>
      <sheetName val="B_luan2"/>
      <sheetName val="M_Luong2"/>
      <sheetName val="B_Doan2"/>
      <sheetName val="H_Do2"/>
      <sheetName val="D_Khe2"/>
      <sheetName val="P_Trung2"/>
      <sheetName val="V_du2"/>
      <sheetName val="Cước_CG2"/>
      <sheetName val="gia_tri_theo_phong2"/>
      <sheetName val="CỘT_HỐ_PIT2"/>
      <sheetName val="Don_gia2"/>
      <sheetName val="@_Dap2"/>
      <sheetName val="Summary_(1)2"/>
      <sheetName val="List_of_Houses2"/>
      <sheetName val="B2_SITE_WORKS2"/>
      <sheetName val="B3_CONCRETE_WORKS2"/>
      <sheetName val="B4_MASONRY_WORKS2"/>
      <sheetName val="B5_METAL_WORKS2"/>
      <sheetName val="B6_THERMAL&amp;MOITURE2"/>
      <sheetName val="B7_ALU_GLASS_D&amp;W2"/>
      <sheetName val="B8_FINISHING_WORKS2"/>
      <sheetName val="B12_EXTERNAL_WORKS2"/>
      <sheetName val="DMVT_-_22"/>
      <sheetName val="B__Additional_items2"/>
      <sheetName val="C__VE_items_Add12"/>
      <sheetName val="F__VE_items_Updated_Add12"/>
      <sheetName val="G__Duplicated_items2"/>
      <sheetName val="Unit_price2"/>
      <sheetName val="gia_vtu,_ncong2"/>
      <sheetName val="dao_dat2"/>
      <sheetName val="chong_tham2"/>
      <sheetName val="Yeu_cau_gia2"/>
      <sheetName val="Phan_chia_tien_ich2"/>
      <sheetName val="Prelim_HP5-ham2"/>
      <sheetName val="B3_Mong&amp;ham_2"/>
      <sheetName val="Prelim_HP5-than2"/>
      <sheetName val="B4_Than&amp;Hoan_thien2"/>
      <sheetName val="공사비_내역_(가)2"/>
      <sheetName val="H_P견적(참조)2"/>
      <sheetName val="Sat_tron2"/>
      <sheetName val="Project_Data2"/>
      <sheetName val="Bill_02-PL2"/>
      <sheetName val="1995년_섹터별_매출2"/>
      <sheetName val="노원열병합__건축공사기성내역서2"/>
      <sheetName val="118_세금과공과2"/>
      <sheetName val="Low_YLD_Reject2"/>
      <sheetName val="시실누(모)_2"/>
      <sheetName val="Income_Statement2"/>
      <sheetName val="표지_(2)2"/>
      <sheetName val="BP2000_Month2"/>
      <sheetName val="_M10C_DIFF_산포_개선_사례_7자_GAS_LIN2"/>
      <sheetName val="HRG_BHN2"/>
      <sheetName val="Bảng_GT_PS"/>
      <sheetName val="Dien_giai"/>
      <sheetName val="C__NEW_BLDG-PLUMBING_WORK"/>
      <sheetName val="Fr_Revit"/>
      <sheetName val="NSA_Summary"/>
      <sheetName val="Buy_vs__Lease_Car"/>
      <sheetName val="PRE_(RICONS)"/>
      <sheetName val="Goc_CC"/>
      <sheetName val="GOC-KO_IN"/>
      <sheetName val="Elec_LG"/>
      <sheetName val="pp3p_"/>
      <sheetName val="Chiet_tinh_dz22"/>
      <sheetName val="TH_MTC"/>
      <sheetName val="TH_N_Cong"/>
      <sheetName val="Bang_KL"/>
      <sheetName val="TH_Vat_tu"/>
      <sheetName val="Scheme_B_Estimate_"/>
      <sheetName val="01__DATA"/>
      <sheetName val="03__TK_THEP_LANH_TO"/>
      <sheetName val="Bảng_KL_công_tác_chính"/>
      <sheetName val="TONG_HOP_HOI_NGHI"/>
      <sheetName val="02__VK,_BT,_HT"/>
      <sheetName val="03__TK_THEP"/>
      <sheetName val="04__HOÀN_THIỆN"/>
      <sheetName val="Thống_kê"/>
      <sheetName val="đọc_số"/>
      <sheetName val="truc_tiep"/>
      <sheetName val="Xuly_Data"/>
      <sheetName val="Material_HT"/>
      <sheetName val="Material_KC"/>
      <sheetName val="남양시작동자105노65기1_3화1_2"/>
      <sheetName val="CT_"/>
      <sheetName val="8_자재비"/>
      <sheetName val="BANG_TONG_HOP_(2)"/>
      <sheetName val="Bill_05_-_FP"/>
      <sheetName val="DS-Thuong_6T_dau"/>
      <sheetName val="NSA_fr_Revit"/>
      <sheetName val="Rate_breakdown_detail"/>
      <sheetName val="Cart_path_Q'ty"/>
      <sheetName val="CT_Thang_Mo"/>
      <sheetName val="member_design"/>
      <sheetName val="design_criteria"/>
      <sheetName val="working_load_at_the_btm_ft_"/>
      <sheetName val="plan&amp;section_of_foundation"/>
      <sheetName val="soil_bearing_check"/>
      <sheetName val="valeurs_de_base"/>
      <sheetName val="3_공통공사대비"/>
      <sheetName val="인건비_"/>
      <sheetName val="하도급기성_(2)"/>
      <sheetName val="하도급단가산출_(2)"/>
      <sheetName val="Tong_dip_nhan_dan"/>
      <sheetName val="Gia_tr_2"/>
      <sheetName val="Ki__m_tra_DS_thue_GTGT2"/>
      <sheetName val="Thuong_dip_nhan_danh_hieu_AHL_2"/>
      <sheetName val="_PIPE-03E_XLSÝ26+960-27+150_4(2"/>
      <sheetName val="dmvt_"/>
      <sheetName val="Cấu_tạo_giá"/>
      <sheetName val="04_-_XUONG_DET_B"/>
      <sheetName val="DATA_H"/>
      <sheetName val="DATA_V"/>
      <sheetName val="DATA_OR"/>
      <sheetName val="Bill_4_-_Substructure"/>
      <sheetName val="Bill_Prelim-CDT"/>
      <sheetName val="Bill_BPTC-CDT"/>
      <sheetName val="Chi_tiết_BPTC"/>
      <sheetName val="Bill_BPTC-CDT_(PA_MCT_CDT)"/>
      <sheetName val="Chi_tiết_BPTC_(PA_MCT_CDT)"/>
      <sheetName val="STAFFSCHED_"/>
      <sheetName val="DATASPEC(VT1)"/>
      <sheetName val="DATA(VTL)"/>
      <sheetName val="List"/>
      <sheetName val="MASTER"/>
      <sheetName val="[원남울진낙찰내역(99.4.13 부산청).xlsáFAX"/>
      <sheetName val="[원남울진낙찰내역(99.4.13 부산청).xlsø갑지"/>
      <sheetName val="Bill of Qty MEP"/>
      <sheetName val="ctTBA"/>
      <sheetName val="NET表"/>
      <sheetName val="BQ表"/>
      <sheetName val="EXTERNAL"/>
      <sheetName val="Electrical Works"/>
      <sheetName val="材料单"/>
      <sheetName val="hinhhoc"/>
      <sheetName val="MEP Detail"/>
      <sheetName val="P9 SEC.C"/>
      <sheetName val="P9 SEC.D"/>
      <sheetName val="Dầm -4.7m"/>
      <sheetName val="照明ﾃﾞｰﾀ"/>
      <sheetName val="C1ㅇ"/>
      <sheetName val="C3"/>
      <sheetName val="WNo"/>
      <sheetName val="1_우편집중내역서"/>
      <sheetName val="B3A_-_TOWER_A"/>
      <sheetName val="GV1-D13_(Casement_door)"/>
      <sheetName val="MEP_Detail"/>
      <sheetName val="0"/>
      <sheetName val="Cọc nhồi"/>
      <sheetName val="Unit Rate(non print)"/>
      <sheetName val="NETCOST-E ELV"/>
      <sheetName val="01. KHO A-&gt;E"/>
      <sheetName val="Block A-FlrBm(Conc&amp;Fwk)"/>
      <sheetName val="Chi tiết cấu tạo giá (2)"/>
      <sheetName val="Cst Pkg-Eden"/>
      <sheetName val="회사정보"/>
      <sheetName val="IMF Code"/>
      <sheetName val="MIJIBI"/>
      <sheetName val="지수조정율(총괄)"/>
      <sheetName val="본댐설계"/>
      <sheetName val="경영혁신본부"/>
      <sheetName val="재료비"/>
      <sheetName val="경비 (1)"/>
      <sheetName val="적현로"/>
      <sheetName val="포장공(부체도로)"/>
      <sheetName val="계측"/>
      <sheetName val="D25"/>
      <sheetName val="D22"/>
      <sheetName val="M3-RAIL1"/>
      <sheetName val="M+1"/>
      <sheetName val="노무비계"/>
      <sheetName val="BD운반거리"/>
      <sheetName val="설계명세"/>
      <sheetName val="04년하반기장비부표"/>
      <sheetName val="TvtuTdinh"/>
      <sheetName val="Kihon-Jiko"/>
      <sheetName val="Dầm_-4_7m"/>
      <sheetName val="Bill 02 INF"/>
      <sheetName val="PAD-F"/>
      <sheetName val="3)불합리"/>
      <sheetName val="설계산출표지"/>
      <sheetName val="보수0831"/>
      <sheetName val="6MONTHS"/>
      <sheetName val="감사 일정계획"/>
      <sheetName val="SPL4-TOTAL"/>
      <sheetName val="HS_957"/>
      <sheetName val="Tai khoan"/>
      <sheetName val="Product"/>
      <sheetName val="E. Electric"/>
      <sheetName val="M. Mechanic"/>
      <sheetName val="MTL(AG)"/>
      <sheetName val="Bill 3-2&amp;3"/>
      <sheetName val="Bill 04 - HT Coban -Tông hợp"/>
      <sheetName val="DAF-1"/>
      <sheetName val="BMDT_01_VTU"/>
      <sheetName val="Measure 1306"/>
      <sheetName val="DM.ChiPhi"/>
      <sheetName val="DOOR_villa A"/>
      <sheetName val="BQ ARS"/>
      <sheetName val="rekap.c"/>
      <sheetName val="FINAL SUM."/>
      <sheetName val="Elektrikal"/>
      <sheetName val="Bill No 6 Koord &amp; Attendance"/>
      <sheetName val="Analisa Upah &amp; Bahan Plum"/>
      <sheetName val="Vat lieu Canh"/>
      <sheetName val="諸経費"/>
      <sheetName val="清水計算営業税率関連"/>
      <sheetName val="ESTI_4"/>
      <sheetName val="원남울진낙찰내역(99_4_13_부산청)4"/>
      <sheetName val="sanitary-ware_tower3&amp;44"/>
      <sheetName val="입출재고현황_(2)4"/>
      <sheetName val="Area_Cal4"/>
      <sheetName val="detai_cable___4"/>
      <sheetName val="00-Pipe_Schedule_for_QS_rev014"/>
      <sheetName val="BoQ_Coke4"/>
      <sheetName val="1_R18_BF4"/>
      <sheetName val="6_External_works-R184"/>
      <sheetName val="CHITIET_VL-NC-TT1p4"/>
      <sheetName val="Bang_tinh_hao_hut_thep3"/>
      <sheetName val="Define_finishing3"/>
      <sheetName val="Huong_dan4"/>
      <sheetName val="Bảng_mã_VT4"/>
      <sheetName val="MAIN_GATE_HOUSE4"/>
      <sheetName val="CHIẾT_TÍNH_ĐƠN_GIÁ4"/>
      <sheetName val="Gia_VLNCMTC4"/>
      <sheetName val="Don_gia_chi_tiet4"/>
      <sheetName val="Dinh_nghia4"/>
      <sheetName val="1차_내역서4"/>
      <sheetName val="Sheet1_(2)4"/>
      <sheetName val="Div26_-_Elect4"/>
      <sheetName val="Material_Schedule3"/>
      <sheetName val="Chenh_lech_vat_tu4"/>
      <sheetName val="05-LV_Cabling3"/>
      <sheetName val="TH_kinh_phi4"/>
      <sheetName val="KLDT_DIEN4"/>
      <sheetName val="Dinh_muc_CP_KTCB_khac4"/>
      <sheetName val="Demolish_14"/>
      <sheetName val="_Beams-pms4"/>
      <sheetName val="Dầm_13"/>
      <sheetName val="Bill_7-Elec3"/>
      <sheetName val="Price_Database3"/>
      <sheetName val="Phan_tich3"/>
      <sheetName val="RAB_AR&amp;STR3"/>
      <sheetName val="고객사_관리_코드4"/>
      <sheetName val="Xunit_(단위환산)4"/>
      <sheetName val="7_공정표4"/>
      <sheetName val="DG_Cong_C1,C2,C3,C4,C53"/>
      <sheetName val="gia_vt,nc,may3"/>
      <sheetName val="Chi_tiet3"/>
      <sheetName val="6_1_Quantity-Bill_1-Prelim4"/>
      <sheetName val="DonGia_chetao3"/>
      <sheetName val="DonGia_VatTuLK3"/>
      <sheetName val="dtct_cong3"/>
      <sheetName val="tong_du_toan3"/>
      <sheetName val="8_석축단위(H=1_5M)4"/>
      <sheetName val="5_BANG_I4"/>
      <sheetName val="플랜트_설치4"/>
      <sheetName val="기성(1차)_4"/>
      <sheetName val="현장관리비_산출내역4"/>
      <sheetName val="Stem_Footing3"/>
      <sheetName val="Piping_Design_Data3"/>
      <sheetName val="소상_&quot;1&quot;4"/>
      <sheetName val="6PILE__(돌출)4"/>
      <sheetName val="BACK_DATA4"/>
      <sheetName val="코딩_(2)3"/>
      <sheetName val="2_건축4"/>
      <sheetName val="_갑지4"/>
      <sheetName val="SOS_PLC_&amp;_Panel4"/>
      <sheetName val="PROJECT_BRIEF3"/>
      <sheetName val="BSD_(2)3"/>
      <sheetName val="5_전사투자계획종함안3"/>
      <sheetName val="단양_00_아파트-세부내역3"/>
      <sheetName val="준검_내역서3"/>
      <sheetName val="Hrg_Sat3"/>
      <sheetName val="CHITIET_VL-NCHT1_(2)3"/>
      <sheetName val="내역서_(2)3"/>
      <sheetName val="4_LINE3"/>
      <sheetName val="7_th3"/>
      <sheetName val="Customer_Databas3"/>
      <sheetName val="개인별_순위표3"/>
      <sheetName val="원남울진낙찰내역(99_4_13%20부산청)_xls3"/>
      <sheetName val="SCOPE_OF_WORK3"/>
      <sheetName val="Xây_tô3"/>
      <sheetName val="Summary_-_Budget3"/>
      <sheetName val="Chi_tiet_-_Dv_lap5"/>
      <sheetName val="TH_KHTC5"/>
      <sheetName val="Van_chuyen5"/>
      <sheetName val="THKP_(2)5"/>
      <sheetName val="T_Bi5"/>
      <sheetName val="Thiet_ke5"/>
      <sheetName val="K_luong5"/>
      <sheetName val="TT_L25"/>
      <sheetName val="TT_L15"/>
      <sheetName val="Thue_Ngoai5"/>
      <sheetName val="KL_XL20005"/>
      <sheetName val="Chiet_tinh5"/>
      <sheetName val="Sheet2_(2)5"/>
      <sheetName val="Dong_Dau5"/>
      <sheetName val="Dong_Dau_(2)5"/>
      <sheetName val="Sau_dong5"/>
      <sheetName val="Ma_xa5"/>
      <sheetName val="My_dinh5"/>
      <sheetName val="Tong_cong5"/>
      <sheetName val="KH_2003_(moi_max)5"/>
      <sheetName val="be_tong5"/>
      <sheetName val="Tong_hop_thep5"/>
      <sheetName val="__5"/>
      <sheetName val="san_vuon5"/>
      <sheetName val="khu_phu_tro5"/>
      <sheetName val="LUAN_CHUYEN5"/>
      <sheetName val="KE_QUY5"/>
      <sheetName val="LUONGGIAN_TIEP5"/>
      <sheetName val="VAY_VON5"/>
      <sheetName val="O_THAO5"/>
      <sheetName val="Q_TRUNG5"/>
      <sheetName val="Y_THANH5"/>
      <sheetName val="Thuyet_minh5"/>
      <sheetName val="CDSL_(2)5"/>
      <sheetName val="26+180-400_25"/>
      <sheetName val="26+180_Sub15"/>
      <sheetName val="26+180_Sub45"/>
      <sheetName val="26+180-400_5(k95)5"/>
      <sheetName val="26+400-620_3(k95)5"/>
      <sheetName val="26+400-640_1(k95)5"/>
      <sheetName val="26+960-27+150_95"/>
      <sheetName val="26+960-27+150_105"/>
      <sheetName val="26+960-27+150_115"/>
      <sheetName val="26+960-27+150_125"/>
      <sheetName val="26+960-27+150_5(k95)5"/>
      <sheetName val="26+960-27+150_4(k95)5"/>
      <sheetName val="26+960-27+150_1(k95)5"/>
      <sheetName val="27+500-700_5(k95)5"/>
      <sheetName val="27+500-700_4(k95)5"/>
      <sheetName val="27+500-700_3(k95)5"/>
      <sheetName val="27+500-700_1(k95)5"/>
      <sheetName val="27+740-920_3(k95)5"/>
      <sheetName val="27+740-920_215"/>
      <sheetName val="27+920-28+040_6,75"/>
      <sheetName val="27+920-28+040_105"/>
      <sheetName val="27+920-28+160_Su35"/>
      <sheetName val="28+160-28+420_5K955"/>
      <sheetName val="28+430-657_75"/>
      <sheetName val="Km28+430-657_85"/>
      <sheetName val="28+430-657_95"/>
      <sheetName val="28+430-667_105"/>
      <sheetName val="28+430-657_115"/>
      <sheetName val="28+430-657_4k955"/>
      <sheetName val="28+500-657_185"/>
      <sheetName val="28+520-657_195"/>
      <sheetName val="Interim_payment5"/>
      <sheetName val="Bid_Sum5"/>
      <sheetName val="Item_B5"/>
      <sheetName val="Dg_A5"/>
      <sheetName val="Dg_B&amp;C5"/>
      <sheetName val="Material_at_site5"/>
      <sheetName val="BCC_(2)5"/>
      <sheetName val="Bao_cao5"/>
      <sheetName val="Bao_cao_25"/>
      <sheetName val="Khoi_luong5"/>
      <sheetName val="Khoi_luong_mat5"/>
      <sheetName val="Bang_ke5"/>
      <sheetName val="T_HopKL5"/>
      <sheetName val="S_Luong5"/>
      <sheetName val="D_Dap5"/>
      <sheetName val="Q_Toan5"/>
      <sheetName val="Phan_tich_chi_phi5"/>
      <sheetName val="Chi_phi_nen_theo_BVTC5"/>
      <sheetName val="nhan_cong_phu5"/>
      <sheetName val="nhan_cong_Hung5"/>
      <sheetName val="Nhan_cong5"/>
      <sheetName val="Khoi_luong_nen_theo_BVTC5"/>
      <sheetName val="Phu_luc5"/>
      <sheetName val="Gia_trÞ5"/>
      <sheetName val="AC_PC5"/>
      <sheetName val="Gia_VL5"/>
      <sheetName val="Bang_gia_ca_may5"/>
      <sheetName val="Bang_luong_CB5"/>
      <sheetName val="Bang_P_tich_CT5"/>
      <sheetName val="D_toan_chi_tiet5"/>
      <sheetName val="Bang_TH_Dtoan5"/>
      <sheetName val="cap_cho_cac_DT5"/>
      <sheetName val="Ung_-_hoan5"/>
      <sheetName val="CP_may5"/>
      <sheetName val="Thep_5"/>
      <sheetName val="Chi_tiet_Khoi_luong5"/>
      <sheetName val="TH_khoi_luong5"/>
      <sheetName val="Chiet_tinh_vat_lieu_5"/>
      <sheetName val="TH_KL_VL5"/>
      <sheetName val="TAI_TRONG5"/>
      <sheetName val="NOI_LUC5"/>
      <sheetName val="TINH_DUYET_THTT_CHINH5"/>
      <sheetName val="TDUYET_THTT_PHU5"/>
      <sheetName val="TINH_DAO_DONG_VA_DO_VONG5"/>
      <sheetName val="TINH_NEO5"/>
      <sheetName val="Bang_VL5"/>
      <sheetName val="VL(No_V-c)5"/>
      <sheetName val="He_so5"/>
      <sheetName val="PL_Vua5"/>
      <sheetName val="Chitieu-dam_cac_loai5"/>
      <sheetName val="DG_Dam5"/>
      <sheetName val="DG_chung5"/>
      <sheetName val="VL-dac_chung5"/>
      <sheetName val="CT_1md_&amp;_dau_cong5"/>
      <sheetName val="Tong_hop5"/>
      <sheetName val="CT_cong5"/>
      <sheetName val="dg_cong5"/>
      <sheetName val="CT_Duong5"/>
      <sheetName val="D_gia5"/>
      <sheetName val="T_hop5"/>
      <sheetName val="CtP_tro5"/>
      <sheetName val="Nha_moi5"/>
      <sheetName val="TT-T_Tron_So_25"/>
      <sheetName val="Ct_Dam_5"/>
      <sheetName val="Ct_Duoi5"/>
      <sheetName val="Ct_Tren5"/>
      <sheetName val="D_giaMay5"/>
      <sheetName val="BU_CTPH5"/>
      <sheetName val="BU_tran3+360_225"/>
      <sheetName val="Tran3+360_225"/>
      <sheetName val="BU_tran2+386_45"/>
      <sheetName val="Tran2+386_45"/>
      <sheetName val="DTcong_4-55"/>
      <sheetName val="Bu_1-25"/>
      <sheetName val="Bu_12-135"/>
      <sheetName val="DTcong_12-135"/>
      <sheetName val="DT_cong13-13+5"/>
      <sheetName val="BU-_nhanh5"/>
      <sheetName val="dtcong_nh1-25"/>
      <sheetName val="dtcong_nh0-15"/>
      <sheetName val="BU_11-125"/>
      <sheetName val="DTcong_11-125"/>
      <sheetName val="Pr-_CC5"/>
      <sheetName val="MD_3-45"/>
      <sheetName val="ND_3-45"/>
      <sheetName val="MD_1-25"/>
      <sheetName val="ND_1-25"/>
      <sheetName val="MD_0-15"/>
      <sheetName val="ND_0-15"/>
      <sheetName val="KL_tong5"/>
      <sheetName val="TH_(T1-6)5"/>
      <sheetName val="_NL5"/>
      <sheetName val="_NL_(2)5"/>
      <sheetName val="CDTHCT_(3)5"/>
      <sheetName val="Quyet_toan5"/>
      <sheetName val="Thu_hoi5"/>
      <sheetName val="Lai_vay5"/>
      <sheetName val="Tien_vay5"/>
      <sheetName val="Cong_no5"/>
      <sheetName val="Cop_pha5"/>
      <sheetName val="thkl_(2)5"/>
      <sheetName val="long_tec5"/>
      <sheetName val="cd_viaK0-T65"/>
      <sheetName val="cdvia_T6-Tc245"/>
      <sheetName val="cdvia_Tc24-T465"/>
      <sheetName val="cd_btnL2k0+361-T195"/>
      <sheetName val="DS_them_luong_qui_4-20025"/>
      <sheetName val="Phuc_loi_2-9-025"/>
      <sheetName val="Thuong_nhan_dip_21-12-025"/>
      <sheetName val="Thuong_dip_nhan_danh_hieu_AHL§5"/>
      <sheetName val="Thang_luong_thu_13_nam_20025"/>
      <sheetName val="Luong_SX#_dip_Tet_Qui_Mui(dong5"/>
      <sheetName val="phan_tich_DG5"/>
      <sheetName val="gia_vat_lieu5"/>
      <sheetName val="gia_xe_may5"/>
      <sheetName val="gia_nhan_cong5"/>
      <sheetName val="Chenh_lech5"/>
      <sheetName val="Kinh_phí5"/>
      <sheetName val="CDTHU_CHI_T15"/>
      <sheetName val="THUCHI_25"/>
      <sheetName val="THU_CHI35"/>
      <sheetName val="THU_CHI_45"/>
      <sheetName val="THU_CHI55"/>
      <sheetName val="THU_CHI_65"/>
      <sheetName val="TU_CHI_75"/>
      <sheetName val="THU_CHI95"/>
      <sheetName val="THU_CHI_85"/>
      <sheetName val="THU_CHI_105"/>
      <sheetName val="THU_CHI_115"/>
      <sheetName val="THU_CHI_125"/>
      <sheetName val="tong_hop_thanh_toan_thue5"/>
      <sheetName val="bang_ke_nop_thue5"/>
      <sheetName val="Tonh_hop_chi_phi5"/>
      <sheetName val="BK_chi_phi5"/>
      <sheetName val="KTra_DS_va_thue_GTGT5"/>
      <sheetName val="Kiãøm_tra_DS_thue_GTGT5"/>
      <sheetName val="XUAT(gia_von)5"/>
      <sheetName val="Xuat_(gia_ban)5"/>
      <sheetName val="Dchinh_TH_N-X-T5"/>
      <sheetName val="Tong_hop_N-X-T5"/>
      <sheetName val="thue_TH5"/>
      <sheetName val="tong_hop_20015"/>
      <sheetName val="qUYET_TOAN_THUE5"/>
      <sheetName val="vat_tu5"/>
      <sheetName val="THVT_T55"/>
      <sheetName val="XL1_t55"/>
      <sheetName val="XL2_T55"/>
      <sheetName val="XL3_T55"/>
      <sheetName val="XL5_T55"/>
      <sheetName val="CC_XL15"/>
      <sheetName val="KKTS_045"/>
      <sheetName val="nha_kct5"/>
      <sheetName val="sent_to5"/>
      <sheetName val="KL_Tram_Cty5"/>
      <sheetName val="Gam_may_Cty5"/>
      <sheetName val="KL_tram_KH5"/>
      <sheetName val="Gam_may_KH5"/>
      <sheetName val="Cach_dien5"/>
      <sheetName val="Mang_tai5"/>
      <sheetName val="KL_DDK5"/>
      <sheetName val="Mang_tai_DDK5"/>
      <sheetName val="KL_DDK0,45"/>
      <sheetName val="TT_Ky_thuat5"/>
      <sheetName val="CT_moi5"/>
      <sheetName val="Tu_dien5"/>
      <sheetName val="May_cat5"/>
      <sheetName val="Dao_Cly5"/>
      <sheetName val="Dao_Ptai5"/>
      <sheetName val="Tu_RMU5"/>
      <sheetName val="C_set5"/>
      <sheetName val="Sco_Cap5"/>
      <sheetName val="Sco_TB5"/>
      <sheetName val="TN_tram5"/>
      <sheetName val="TN_C_set5"/>
      <sheetName val="TN_TD_DDay5"/>
      <sheetName val="Phan_chung5"/>
      <sheetName val="congtac_vien-uy5"/>
      <sheetName val="Nhan_luc20015"/>
      <sheetName val="cong_Q25"/>
      <sheetName val="T_U_luong_Q15"/>
      <sheetName val="T_U_luong_Q25"/>
      <sheetName val="T_U_luong_Q35"/>
      <sheetName val="Xep_hang_2015"/>
      <sheetName val="toan_Cty5"/>
      <sheetName val="Cong_ty5"/>
      <sheetName val="XN_25"/>
      <sheetName val="XN_ong_CHi5"/>
      <sheetName val="N_XDCT&amp;_XKLD5"/>
      <sheetName val="CN_HCM5"/>
      <sheetName val="TT_XKLD(Nhan)5"/>
      <sheetName val="Ong_Hong5"/>
      <sheetName val="CN_hung_yen5"/>
      <sheetName val="Dong_nai5"/>
      <sheetName val="Quang_Tri5"/>
      <sheetName val="Da_Nang5"/>
      <sheetName val="Quang_Nam5"/>
      <sheetName val="Quang_Ngai5"/>
      <sheetName val="TH_DH-QN5"/>
      <sheetName val="KP_HD5"/>
      <sheetName val="DB_HD5"/>
      <sheetName val="K249_K985"/>
      <sheetName val="K249_K98_(2)5"/>
      <sheetName val="K251_K985"/>
      <sheetName val="K251_SBase5"/>
      <sheetName val="K251_AC5"/>
      <sheetName val="K252_K985"/>
      <sheetName val="K252_SBase5"/>
      <sheetName val="K252_AC5"/>
      <sheetName val="K253_K985"/>
      <sheetName val="K253_Subbase5"/>
      <sheetName val="K253_Base_5"/>
      <sheetName val="K253_SBase5"/>
      <sheetName val="K253_AC5"/>
      <sheetName val="K255_SBase5"/>
      <sheetName val="K259_K985"/>
      <sheetName val="K259_Subbase5"/>
      <sheetName val="K259_Base_5"/>
      <sheetName val="K259_AC5"/>
      <sheetName val="K260_K985"/>
      <sheetName val="K260_Subbase5"/>
      <sheetName val="K260_Base5"/>
      <sheetName val="K260_AC5"/>
      <sheetName val="K261_K985"/>
      <sheetName val="K261_Base5"/>
      <sheetName val="K261_AC5"/>
      <sheetName val="KL_VL5"/>
      <sheetName val="QT_9-65"/>
      <sheetName val="Thuong_luu_HB5"/>
      <sheetName val="QT_Ky_T5"/>
      <sheetName val="bc_vt_TON_BAI5"/>
      <sheetName val="Tien_ung5"/>
      <sheetName val="phi_luong35"/>
      <sheetName val="CT_xa5"/>
      <sheetName val="Gia_DAN5"/>
      <sheetName val="KLTong_hop5"/>
      <sheetName val="Lan_can5"/>
      <sheetName val="Ranh_doc_(2)5"/>
      <sheetName val="Ranh_doc5"/>
      <sheetName val="Coc_tieu5"/>
      <sheetName val="Bien_bao5"/>
      <sheetName val="Nan_tuyen5"/>
      <sheetName val="Lan_15"/>
      <sheetName val="Lan__25"/>
      <sheetName val="Lan_35"/>
      <sheetName val="Gia_tri5"/>
      <sheetName val="Lan_55"/>
      <sheetName val="Dc_Dau5"/>
      <sheetName val="_o_to_Hien_85"/>
      <sheetName val="_o_to_Hien95"/>
      <sheetName val="_o_to_Hien105"/>
      <sheetName val="_o_to_Hien115"/>
      <sheetName val="_o_to_Hien12)5"/>
      <sheetName val="_o_to_Hien16"/>
      <sheetName val="_o_to_Hien25"/>
      <sheetName val="_o_to_Hien35"/>
      <sheetName val="_o_to_Hien45"/>
      <sheetName val="_o_to_Hien55"/>
      <sheetName val="_o_to_Phong_85"/>
      <sheetName val="_o_to_Phong95"/>
      <sheetName val="_o_to_Phong105"/>
      <sheetName val="_o_to_Phong115"/>
      <sheetName val="_o_to_Phong12)5"/>
      <sheetName val="_o_to_Phong16"/>
      <sheetName val="_o_to_Phong25"/>
      <sheetName val="_o_to_Phong35"/>
      <sheetName val="_o_to_Phong45"/>
      <sheetName val="_o_to_Phong55"/>
      <sheetName val="_o_to_Dung_8_5"/>
      <sheetName val="_D_tt_dau85"/>
      <sheetName val="_o_to_Dung_95"/>
      <sheetName val="_D9_tt_dau5"/>
      <sheetName val="_D10_tt_dau5"/>
      <sheetName val="_o_to_Dung_105"/>
      <sheetName val="_o_to_Dung_115"/>
      <sheetName val="_o_to_Dung_12)5"/>
      <sheetName val="_o_to_Dung_16"/>
      <sheetName val="_o_to_Dung25"/>
      <sheetName val="_o_to_Dung35"/>
      <sheetName val="_o_to_Dung45"/>
      <sheetName val="_o_totrongT10-125"/>
      <sheetName val="_o_totrongT25"/>
      <sheetName val="_o_totrungT10-125"/>
      <sheetName val="_o_toMinhT10-12_5"/>
      <sheetName val="_o_toMinhT25"/>
      <sheetName val="_o_toTrieuT10-12__5"/>
      <sheetName val="Luong_8_SP5"/>
      <sheetName val="Luong_9_SP_5"/>
      <sheetName val="Luong_10_SP_5"/>
      <sheetName val="Luong_11_SP_5"/>
      <sheetName val="Luong_12_SP5"/>
      <sheetName val="Thang_125"/>
      <sheetName val="cong_bien_t105"/>
      <sheetName val="luong_t9_5"/>
      <sheetName val="bb_t95"/>
      <sheetName val="Co_quan_TCT5"/>
      <sheetName val="BOT_(PA_chon)5"/>
      <sheetName val="Yaly_&amp;_Ri_Ninh5"/>
      <sheetName val="Thuy_dien_Na_Loi5"/>
      <sheetName val="bang_so_sanh_tong_hop5"/>
      <sheetName val="bang_so_sanh_tong_hop_(ty_le)5"/>
      <sheetName val="thu_nhap_binh_quan_(2)5"/>
      <sheetName val="dang_huong5"/>
      <sheetName val="phuong_an_15"/>
      <sheetName val="phuong_an_1_(2)5"/>
      <sheetName val="phuong_an25"/>
      <sheetName val="tong_hop_BQ5"/>
      <sheetName val="tong_hop_BQ-15"/>
      <sheetName val="phuong_an_chon5"/>
      <sheetName val="bang_so_sanh_tong_hop_(_PA_cho5"/>
      <sheetName val="dang_ap_dung5"/>
      <sheetName val="bang_tong_hop_(dang_huong)5"/>
      <sheetName val="Cong_hop5"/>
      <sheetName val="kldukien_(107)5"/>
      <sheetName val="qui1_(2)5"/>
      <sheetName val="Luong_1_SP15"/>
      <sheetName val="Luong_2_SP25"/>
      <sheetName val="Luong_3_SP35"/>
      <sheetName val="Luong_4_SP45"/>
      <sheetName val="Luong_4_SP55"/>
      <sheetName val="TH_du_toan_5"/>
      <sheetName val="Du_toan_5"/>
      <sheetName val="C_Tinh5"/>
      <sheetName val="binh_do5"/>
      <sheetName val="cot_lieu5"/>
      <sheetName val="van_khuon5"/>
      <sheetName val="CT_BT5"/>
      <sheetName val="lay_mau5"/>
      <sheetName val="mat_ngoai_goi5"/>
      <sheetName val="coc_tram-bt5"/>
      <sheetName val="Phu_luc_HD5"/>
      <sheetName val="Gia_du_thau5"/>
      <sheetName val="Ca_xe5"/>
      <sheetName val="Cau_2(3)5"/>
      <sheetName val="TK_331c14"/>
      <sheetName val="CT_3314"/>
      <sheetName val="CT_1314"/>
      <sheetName val="KH_200³_(moi_max)5"/>
      <sheetName val="TSCD_ko_dung4"/>
      <sheetName val="Tong_vat_tu4"/>
      <sheetName val="VT_luu4"/>
      <sheetName val="Vtu_u_dong4"/>
      <sheetName val="TSLD_khac4"/>
      <sheetName val="CC_da_pbo_het4"/>
      <sheetName val="C_TIEU5"/>
      <sheetName val="T_Luong5"/>
      <sheetName val="T_HAO5"/>
      <sheetName val="DT_TUYEN5"/>
      <sheetName val="DT_GIA5"/>
      <sheetName val="KHDT_(2)5"/>
      <sheetName val="CL_5"/>
      <sheetName val="KQ_(2)5"/>
      <sheetName val="Tong_Thu4"/>
      <sheetName val="Tong_Chi4"/>
      <sheetName val="Truong_hoc4"/>
      <sheetName val="Cty_CP4"/>
      <sheetName val="G_thau_3B4"/>
      <sheetName val="T_Hop_Thu-chi4"/>
      <sheetName val="XE_DAU5"/>
      <sheetName val="XE_XANG5"/>
      <sheetName val="Hat_15"/>
      <sheetName val="_H8_duong5"/>
      <sheetName val="Hat_7dg5"/>
      <sheetName val="TH_duong_1B5"/>
      <sheetName val="B_T_HOP4"/>
      <sheetName val="HT_HE_DUONG4"/>
      <sheetName val="DH_D1,24"/>
      <sheetName val="Tro_giup4"/>
      <sheetName val="TH_cau_1B5"/>
      <sheetName val="cau_H15"/>
      <sheetName val="Son_dg5"/>
      <sheetName val="THKL_H95"/>
      <sheetName val="THKL_H45"/>
      <sheetName val="BB_NT_GD_H-thanh4"/>
      <sheetName val="BB_NT_KL4"/>
      <sheetName val="CL_PP4"/>
      <sheetName val="TH_DgPP4"/>
      <sheetName val="Dg_PP4"/>
      <sheetName val="CL_DgPP4"/>
      <sheetName val="TH_DDau4"/>
      <sheetName val="TH_DVu4"/>
      <sheetName val="CL_Dvu4"/>
      <sheetName val="TH_DgDvu4"/>
      <sheetName val="Dg_DV4"/>
      <sheetName val="C_O4"/>
      <sheetName val="TH_dg_OC4"/>
      <sheetName val="CL_CatOng4"/>
      <sheetName val="Bang_qui_cach_Vtu4"/>
      <sheetName val="CT_035"/>
      <sheetName val="TH_035"/>
      <sheetName val="cap_so_lan_25"/>
      <sheetName val="cap_so_BHXH5"/>
      <sheetName val="tru_tien5"/>
      <sheetName val="yt_q25"/>
      <sheetName val="c45_t35"/>
      <sheetName val="c45_t65"/>
      <sheetName val="BHYT_Q3_20035"/>
      <sheetName val="C45_t75"/>
      <sheetName val="C47-t07_20035"/>
      <sheetName val="C45_t85"/>
      <sheetName val="C47-t08_20035"/>
      <sheetName val="C45_t095"/>
      <sheetName val="C47-t09_20035"/>
      <sheetName val="C47_T125"/>
      <sheetName val="BHYT_Q4-20035"/>
      <sheetName val="C45_T105"/>
      <sheetName val="VAT_TU_NHAN_TXQN4"/>
      <sheetName val="bang_tong_ke_khoi_luong_vat_tu4"/>
      <sheetName val="hcong_tkhe4"/>
      <sheetName val="VAT_TU_NHAN_TKHE4"/>
      <sheetName val="hcong_qn4"/>
      <sheetName val="VAT_TU_NHAN_(2)4"/>
      <sheetName val="CO_SO_DU_LIEU_PTVL5"/>
      <sheetName val="QT_Duoc_(Hai)4"/>
      <sheetName val="TH_mau_moi_tu_T104"/>
      <sheetName val="Tong_hop_Quy_IV4"/>
      <sheetName val="DG_SOC5"/>
      <sheetName val="DG_HQ5"/>
      <sheetName val="Bot_Giat_C5"/>
      <sheetName val="Bot_Giat_P_5"/>
      <sheetName val="THAY_THUNG_H5"/>
      <sheetName val="thi_nghiem5"/>
      <sheetName val="BLR_14"/>
      <sheetName val="gia_phan_mong4"/>
      <sheetName val="NAM_20045"/>
      <sheetName val="huy_dong_von5"/>
      <sheetName val="Lai_vayxd5"/>
      <sheetName val="Lai_vayphaitra5"/>
      <sheetName val="Lai_vay_5"/>
      <sheetName val="tra_von5"/>
      <sheetName val="KH_chi_tiet5"/>
      <sheetName val="nguyen_lieu5"/>
      <sheetName val="soi_tho_soi_det5"/>
      <sheetName val="soi_thuong5"/>
      <sheetName val="vai_det5"/>
      <sheetName val="chi_phi_1tan5"/>
      <sheetName val="von_luu_dong5"/>
      <sheetName val="thue_VAT5"/>
      <sheetName val="doanh_thu5"/>
      <sheetName val="doanh_thu_loi_nhuan5"/>
      <sheetName val="dong_tien5"/>
      <sheetName val="thu_hoi_von5"/>
      <sheetName val="MTO_REV_04"/>
      <sheetName val="Bang_gia_NC4"/>
      <sheetName val="TH_DZ354"/>
      <sheetName val="D_Da04"/>
      <sheetName val="Thang_16"/>
      <sheetName val="Thang_12_(2)5"/>
      <sheetName val="Thang_015"/>
      <sheetName val="hoan_von5"/>
      <sheetName val="dothi_npv5"/>
      <sheetName val="diem_hoa_von5"/>
      <sheetName val="nop_ngan_sach5"/>
      <sheetName val="chi_tieu5"/>
      <sheetName val="Div__A4"/>
      <sheetName val="26+960-27+050_94"/>
      <sheetName val="luong_thang_104"/>
      <sheetName val="tong_hop_thang_104"/>
      <sheetName val="TH_114"/>
      <sheetName val="px_khai_thac_24"/>
      <sheetName val="dao_lo_so_24"/>
      <sheetName val="luong_vp_thang_104"/>
      <sheetName val="Du_toan4"/>
      <sheetName val="Phan_tich_vat_tu4"/>
      <sheetName val="Tong_hop_vat_tu4"/>
      <sheetName val="Gia_tri_vat_tu4"/>
      <sheetName val="Chi_phi_van_chuyen4"/>
      <sheetName val="Du_thau4"/>
      <sheetName val="Tong_hop_kinh_phi4"/>
      <sheetName val="Tu_van_Thiet_ke4"/>
      <sheetName val="Tien_do_thi_cong4"/>
      <sheetName val="Bia_du_toan4"/>
      <sheetName val="Phan_tich_don_gia_(doc)4"/>
      <sheetName val="DMVT1_(2)3"/>
      <sheetName val="Chiet_tinh_6at_lieu_3"/>
      <sheetName val="gia_vat_,ieu3"/>
      <sheetName val="P_LIST3"/>
      <sheetName val="MAKING_BILL3"/>
      <sheetName val="CO_FORM_A3"/>
      <sheetName val="HOI_PHIEU3"/>
      <sheetName val="YEU_CAU_TT_TECH_(LC)3"/>
      <sheetName val="shipping_advice3"/>
      <sheetName val="Tong_hop_gia4"/>
      <sheetName val="May_thi_cong3"/>
      <sheetName val="Chi_phi_chung3"/>
      <sheetName val="TH_K_II3"/>
      <sheetName val="TH_K_I3"/>
      <sheetName val="BKE_CT_GOC4"/>
      <sheetName val="BKE_CT_GOC_(2)4"/>
      <sheetName val="CTGS10_(2)4"/>
      <sheetName val="28+!60-28+420_5K954"/>
      <sheetName val="Thi_sinh4"/>
      <sheetName val="Cham_cong4"/>
      <sheetName val="Bang_luong4"/>
      <sheetName val="STH_1524"/>
      <sheetName val="CN_3314"/>
      <sheetName val="THV_CHI_64"/>
      <sheetName val="27+500-700_4(k85)4"/>
      <sheetName val="CHIET_TINH_TBA4"/>
      <sheetName val="CHIET_TINH_DZ_0,44"/>
      <sheetName val="CHIET_TINH_CCT4"/>
      <sheetName val="cong_bien_t1&lt;4"/>
      <sheetName val="Bang_2B4"/>
      <sheetName val="Dgia_vat_tu4"/>
      <sheetName val="Don_gia_III4"/>
      <sheetName val="Dgia_VT4"/>
      <sheetName val="ITB_COST3"/>
      <sheetName val="TIEN_GOI3"/>
      <sheetName val="NHAT_KY_THU_TIEN_T_GOI3"/>
      <sheetName val="LUONG_GIAN_TIEP3"/>
      <sheetName val="NHAT_KY_THU_TIEN_TM3"/>
      <sheetName val="UOC_THUC_HIEN_THUE_TNDN3"/>
      <sheetName val="QUY_TM3"/>
      <sheetName val="NKCT_-_013"/>
      <sheetName val="w't_table3"/>
      <sheetName val="LAI_-_LO3"/>
      <sheetName val="TO_KHAI_CHI_TIET3"/>
      <sheetName val="THUE_PII3"/>
      <sheetName val="THUE_PIII3"/>
      <sheetName val="QUYET_TOAN_THUE_TNDN3"/>
      <sheetName val="BANG_CAN_DOI_RUT_GON3"/>
      <sheetName val="BANG_CAN_DOI3"/>
      <sheetName val="NHAT_KY_CHI_TIEN3"/>
      <sheetName val="LAI_LO3"/>
      <sheetName val="TO_KHAI_THUE_DT_-TNDN-_CP3"/>
      <sheetName val="QUYET_TOAN_THUE-_CAC_KHOAN3"/>
      <sheetName val="GIA_THANH3"/>
      <sheetName val="BAI_DUNG_3"/>
      <sheetName val="BIA_NAM3"/>
      <sheetName val="TM_BAO_CAO3"/>
      <sheetName val="Ki泺m_tra_DS_thue_GTGT3"/>
      <sheetName val="27+740-820_3(k95)3"/>
      <sheetName val="Liệt_kê3"/>
      <sheetName val="THDN_MBA_phu_tai3"/>
      <sheetName val="TBA_CC3"/>
      <sheetName val="L_D17044"/>
      <sheetName val="Purchase_Order3"/>
      <sheetName val="Customize_Your_Purchase_Order3"/>
      <sheetName val="A__Building__3"/>
      <sheetName val="Qty-(Arc_)3"/>
      <sheetName val="Electrical_Breakdown3"/>
      <sheetName val="PIPE-03E_XLS4"/>
      <sheetName val="VC_MONG4"/>
      <sheetName val="LUONG_NC4"/>
      <sheetName val="B9_SCL_(2)4"/>
      <sheetName val="Thang_7-054"/>
      <sheetName val="Bia_dvi4"/>
      <sheetName val="B3_Tonghop_thang4"/>
      <sheetName val="Cong_doan4"/>
      <sheetName val="VËt_liÖu3"/>
      <sheetName val="K_L­¬ng_3"/>
      <sheetName val="GTDT_3"/>
      <sheetName val="Bï_VL_3"/>
      <sheetName val="Tæng_Hîp3"/>
      <sheetName val="Kinh_PhÝ3"/>
      <sheetName val="T_kÕ3"/>
      <sheetName val="tÝnh_VL3"/>
      <sheetName val="KL_®Ëp3"/>
      <sheetName val="Lµng_Lµ3"/>
      <sheetName val="DTcojg_4-53"/>
      <sheetName val="DGchitiet_3"/>
      <sheetName val="van_phong_Quy_13"/>
      <sheetName val="Cong_ty_Quy_13"/>
      <sheetName val="20_9_053"/>
      <sheetName val="Thanh_toan3"/>
      <sheetName val="B_11D_3"/>
      <sheetName val="Gia_tr?3"/>
      <sheetName val="Ki??m_tra_DS_thue_GTGT3"/>
      <sheetName val="Thuong_dip_nhan_danh_hieu_AHL?3"/>
      <sheetName val="26+960-27+150_5(k95!3"/>
      <sheetName val="[PIPE-03E_XLSÝ26+960-27+150_4(3"/>
      <sheetName val="Tojg_hop_thep3"/>
      <sheetName val="TH_du_toanþ3"/>
      <sheetName val="bANG_THANH_TOAN_LUONG_SC3"/>
      <sheetName val="DON_GIA_TIEN_LUONG_SXCB3"/>
      <sheetName val="bang_ke_luong_sc3"/>
      <sheetName val="DICH_VU3"/>
      <sheetName val="BD_LE_TET3"/>
      <sheetName val="BANG_THANH_TOAN_LUONG_TO_SO_CH3"/>
      <sheetName val="BANG_TONG_HOP_LUONG_SP3"/>
      <sheetName val="Bang_ke_tien_luong_O_phong3"/>
      <sheetName val="bang_ke_luong_SP3"/>
      <sheetName val="tam_ung_luong_ky_I3"/>
      <sheetName val="bao_cao_BHXH_6_thang3"/>
      <sheetName val="TH_du_toan¸3"/>
      <sheetName val="TH_du_toann3"/>
      <sheetName val="tph_AAHSTOT273"/>
      <sheetName val="Ca_D3"/>
      <sheetName val="H_long3"/>
      <sheetName val="C_Mong3"/>
      <sheetName val="M_Phu3"/>
      <sheetName val="T_Son3"/>
      <sheetName val="V_Don3"/>
      <sheetName val="Y_Kien3"/>
      <sheetName val="V_Quang3"/>
      <sheetName val="Q_Lam3"/>
      <sheetName val="P_Thu3"/>
      <sheetName val="T_Coc3"/>
      <sheetName val="D_Nghia3"/>
      <sheetName val="TT_DH3"/>
      <sheetName val="P_Phu3"/>
      <sheetName val="P_Lai3"/>
      <sheetName val="N_Xuyen3"/>
      <sheetName val="H_quan3"/>
      <sheetName val="S_Dang3"/>
      <sheetName val="N_Quan3"/>
      <sheetName val="C_Dam3"/>
      <sheetName val="B_luan3"/>
      <sheetName val="M_Luong3"/>
      <sheetName val="B_Doan3"/>
      <sheetName val="H_Do3"/>
      <sheetName val="D_Khe3"/>
      <sheetName val="P_Trung3"/>
      <sheetName val="V_du3"/>
      <sheetName val="Cước_CG3"/>
      <sheetName val="gia_tri_theo_phong3"/>
      <sheetName val="CỘT_HỐ_PIT3"/>
      <sheetName val="Don_gia3"/>
      <sheetName val="@_Dap3"/>
      <sheetName val="Summary_(1)3"/>
      <sheetName val="List_of_Houses3"/>
      <sheetName val="B2_SITE_WORKS3"/>
      <sheetName val="B3_CONCRETE_WORKS3"/>
      <sheetName val="B4_MASONRY_WORKS3"/>
      <sheetName val="B5_METAL_WORKS3"/>
      <sheetName val="B6_THERMAL&amp;MOITURE3"/>
      <sheetName val="B7_ALU_GLASS_D&amp;W3"/>
      <sheetName val="B8_FINISHING_WORKS3"/>
      <sheetName val="B12_EXTERNAL_WORKS3"/>
      <sheetName val="DMVT_-_23"/>
      <sheetName val="B__Additional_items3"/>
      <sheetName val="C__VE_items_Add13"/>
      <sheetName val="F__VE_items_Updated_Add13"/>
      <sheetName val="G__Duplicated_items3"/>
      <sheetName val="Unit_price3"/>
      <sheetName val="gia_vtu,_ncong3"/>
      <sheetName val="dao_dat3"/>
      <sheetName val="chong_tham3"/>
      <sheetName val="Yeu_cau_gia3"/>
      <sheetName val="Phan_chia_tien_ich3"/>
      <sheetName val="Prelim_HP5-ham3"/>
      <sheetName val="B3_Mong&amp;ham_3"/>
      <sheetName val="Prelim_HP5-than3"/>
      <sheetName val="B4_Than&amp;Hoan_thien3"/>
      <sheetName val="공사비_내역_(가)3"/>
      <sheetName val="H_P견적(참조)3"/>
      <sheetName val="Sat_tron3"/>
      <sheetName val="Project_Data3"/>
      <sheetName val="Bill_02-PL3"/>
      <sheetName val="1995년_섹터별_매출3"/>
      <sheetName val="노원열병합__건축공사기성내역서3"/>
      <sheetName val="118_세금과공과3"/>
      <sheetName val="Low_YLD_Reject3"/>
      <sheetName val="시실누(모)_3"/>
      <sheetName val="Income_Statement3"/>
      <sheetName val="표지_(2)3"/>
      <sheetName val="BP2000_Month3"/>
      <sheetName val="_M10C_DIFF_산포_개선_사례_7자_GAS_LIN3"/>
      <sheetName val="HRG_BHN3"/>
      <sheetName val="HT_Ham1"/>
      <sheetName val="Goc_CC1"/>
      <sheetName val="GOC-KO_IN1"/>
      <sheetName val="Elec_LG1"/>
      <sheetName val="TH_MTC1"/>
      <sheetName val="TH_N_Cong1"/>
      <sheetName val="Bang_KL1"/>
      <sheetName val="TH_Vat_tu1"/>
      <sheetName val="Scheme_B_Estimate_1"/>
      <sheetName val="Fr_Revit1"/>
      <sheetName val="NSA_Summary1"/>
      <sheetName val="Buy_vs__Lease_Car1"/>
      <sheetName val="PRE_(RICONS)1"/>
      <sheetName val="pp3p_1"/>
      <sheetName val="đọc_số1"/>
      <sheetName val="Chiet_tinh_dz221"/>
      <sheetName val="truc_tiep1"/>
      <sheetName val="Thống_kê1"/>
      <sheetName val="Xuly_Data1"/>
      <sheetName val="Bảng_KL_công_tác_chính1"/>
      <sheetName val="01__DATA1"/>
      <sheetName val="03__TK_THEP_LANH_TO1"/>
      <sheetName val="TONG_HOP_HOI_NGHI1"/>
      <sheetName val="02__VK,_BT,_HT1"/>
      <sheetName val="03__TK_THEP1"/>
      <sheetName val="04__HOÀN_THIỆN1"/>
      <sheetName val="Cost_bd-&quot;A&quot;2"/>
      <sheetName val="Graph_(LGEN)2"/>
      <sheetName val="선적schedule_(2)2"/>
      <sheetName val="3_하중산정4_지지력2"/>
      <sheetName val="제출내역_(2)2"/>
      <sheetName val="HRSG_SMALL072202"/>
      <sheetName val="화재_탐지_설비2"/>
      <sheetName val="배수공_주요자재_집계표2"/>
      <sheetName val="kimre_scrubber2"/>
      <sheetName val="BASE_DATA12"/>
      <sheetName val="안양동교_1안2"/>
      <sheetName val="시설물_설치표2"/>
      <sheetName val="PROJECT_BRIEF(EX_NEW)2"/>
      <sheetName val="할증_2"/>
      <sheetName val="G_R300경비2"/>
      <sheetName val="신설개소별_총집계표(동해-배전)2"/>
      <sheetName val="안평역사_총집계2"/>
      <sheetName val="광통신_견적내역서12"/>
      <sheetName val="물량_및_할증_적용_내역서(기계_배관)2"/>
      <sheetName val="Site_Expenses2"/>
      <sheetName val="4_&amp;_10-inch,_CO2_Combo_&amp;_Sweep2"/>
      <sheetName val="근거_자료2"/>
      <sheetName val="전차선로_물량표2"/>
      <sheetName val="3련_BOX2"/>
      <sheetName val="_견적서2"/>
      <sheetName val="1_설계조건2"/>
      <sheetName val="Material_HT1"/>
      <sheetName val="Material_KC1"/>
      <sheetName val="T형(_파일기초)_공현1교2"/>
      <sheetName val="전체내역_(2)2"/>
      <sheetName val="TRE_TABLE1"/>
      <sheetName val="조도계산서_(도서)1"/>
      <sheetName val="남양시작동자105노65기1_3화1_21"/>
      <sheetName val="CT_1"/>
      <sheetName val="8_자재비1"/>
      <sheetName val="Chiết_tính1"/>
      <sheetName val="2_1_受電設備棟1"/>
      <sheetName val="2_2_受・防火水槽1"/>
      <sheetName val="2_3_排水処理設備棟1"/>
      <sheetName val="2_4_倉庫棟1"/>
      <sheetName val="2_5_守衛棟1"/>
      <sheetName val="7_경제성결과2"/>
      <sheetName val="전_기2"/>
      <sheetName val="집_계_표2"/>
      <sheetName val="1_수인터널1"/>
      <sheetName val="Bảng_GT_PS1"/>
      <sheetName val="Dien_giai1"/>
      <sheetName val="C__NEW_BLDG-PLUMBING_WORK1"/>
      <sheetName val="BANG_TONG_HOP_(2)1"/>
      <sheetName val="Bill_05_-_FP1"/>
      <sheetName val="DS-Thuong_6T_dau1"/>
      <sheetName val="NSA_fr_Revit1"/>
      <sheetName val="Rate_breakdown_detail1"/>
      <sheetName val="Cart_path_Q'ty1"/>
      <sheetName val="CT_Thang_Mo1"/>
      <sheetName val="member_design1"/>
      <sheetName val="design_criteria1"/>
      <sheetName val="working_load_at_the_btm_ft_1"/>
      <sheetName val="plan&amp;section_of_foundation1"/>
      <sheetName val="soil_bearing_check1"/>
      <sheetName val="valeurs_de_base1"/>
      <sheetName val="3_공통공사대비1"/>
      <sheetName val="인건비_1"/>
      <sheetName val="하도급기성_(2)1"/>
      <sheetName val="하도급단가산출_(2)1"/>
      <sheetName val="Gia_tr_3"/>
      <sheetName val="Ki__m_tra_DS_thue_GTGT3"/>
      <sheetName val="Thuong_dip_nhan_danh_hieu_AHL_3"/>
      <sheetName val="_PIPE-03E_XLSÝ26+960-27+150_4(3"/>
      <sheetName val="Cấu_tạo_giá1"/>
      <sheetName val="04_-_XUONG_DET_B1"/>
      <sheetName val="DATA_H1"/>
      <sheetName val="DATA_V1"/>
      <sheetName val="DATA_OR1"/>
      <sheetName val="dmvt_1"/>
      <sheetName val="Bill_4_-_Substructure1"/>
      <sheetName val="Bill_Prelim-CDT1"/>
      <sheetName val="Bill_BPTC-CDT1"/>
      <sheetName val="Chi_tiết_BPTC1"/>
      <sheetName val="Bill_BPTC-CDT_(PA_MCT_CDT)1"/>
      <sheetName val="Chi_tiết_BPTC_(PA_MCT_CDT)1"/>
      <sheetName val="7_조직표_(수정)"/>
      <sheetName val="B3A_-_TOWER_A1"/>
      <sheetName val="KHOI_LUONG15-4"/>
      <sheetName val="TL_rieng"/>
      <sheetName val="1_우편집중내역서1"/>
      <sheetName val="Bang_gia_NC_"/>
      <sheetName val="D_&amp;_W_sizes"/>
      <sheetName val="Đầu_vào"/>
      <sheetName val="[원남울진낙찰내역(99_4_13_부산청)_xlsáFAX"/>
      <sheetName val="[원남울진낙찰내역(99_4_13_부산청)_xlsø갑지"/>
      <sheetName val="Bill_of_Qty_MEP"/>
      <sheetName val="Electrical_Works"/>
      <sheetName val="STAFFSCHED_1"/>
      <sheetName val="GV1-D13_(Casement_door)1"/>
      <sheetName val="MEP_Detail1"/>
      <sheetName val="Dầm_-4_7m1"/>
      <sheetName val="Chi_tiết_cấu_tạo_giá_(2)"/>
      <sheetName val="P9_SEC_C"/>
      <sheetName val="P9_SEC_D"/>
      <sheetName val="Cọc_nhồi"/>
      <sheetName val="Unit_Rate(non_print)"/>
      <sheetName val="NETCOST-E_ELV"/>
      <sheetName val="01__KHO_A-&gt;E"/>
      <sheetName val="Block_A-FlrBm(Conc&amp;Fwk)"/>
      <sheetName val="Cst_Pkg-Eden"/>
      <sheetName val="IMF_Code"/>
      <sheetName val="경비_(1)"/>
      <sheetName val="Tai_khoan"/>
      <sheetName val="Bill_02_INF"/>
      <sheetName val="E__Electric"/>
      <sheetName val="M__Mechanic"/>
      <sheetName val="Bill_3-2&amp;3"/>
      <sheetName val="Bill_04_-_HT_Coban_-Tông_hợp"/>
      <sheetName val="Measure_1306"/>
      <sheetName val="DM_ChiPhi"/>
      <sheetName val="DOOR_villa_A"/>
      <sheetName val="BQ_ARS"/>
      <sheetName val="rekap_c"/>
      <sheetName val="FINAL_SUM_"/>
      <sheetName val="Bill_No_6_Koord_&amp;_Attendance"/>
      <sheetName val="Analisa_Upah_&amp;_Bahan_Plum"/>
      <sheetName val="감사_일정계획"/>
      <sheetName val="TEST TAI KHOAN"/>
      <sheetName val="Project Cashflow"/>
      <sheetName val="Currency Rate"/>
      <sheetName val="harmony_done"/>
      <sheetName val="Bill 1 Prelim "/>
      <sheetName val="Phan tich ca may"/>
      <sheetName val="Chenh lech ca may"/>
      <sheetName val="Chiet tinh don gia CM"/>
      <sheetName val="TLg CN&amp;Laixe"/>
      <sheetName val="TLg CN&amp;Laixe (2)"/>
      <sheetName val="TLg Laitau"/>
      <sheetName val="TLg Laitau (2)"/>
      <sheetName val="_원남울진낙찰내역(99.4.13 부산청).xlsáFAX"/>
      <sheetName val="_원남울진낙찰내역(99.4.13 부산청).xlsø갑지"/>
      <sheetName val="T.Tinh"/>
      <sheetName val="Bill 2 Event Roof"/>
      <sheetName val="TH MEP"/>
      <sheetName val="TONG HOP VL-NC"/>
      <sheetName val="Isolasi Luar Dalam"/>
      <sheetName val="Isolasi Luar"/>
      <sheetName val="Currency_Rate"/>
      <sheetName val="T_Tinh"/>
      <sheetName val="TH_MEP"/>
      <sheetName val="TONG_HOP_VL-NC"/>
      <sheetName val="Villa A"/>
      <sheetName val="Mas TĐ"/>
      <sheetName val="[원남울진낙찰내역(99.4.13 부산청).xls]_M_2"/>
      <sheetName val="[원남울진낙찰내역(99.4.13 부산청).xls]_N_2"/>
      <sheetName val="FIRE"/>
      <sheetName val="2. COST SUMMARY"/>
      <sheetName val="Tiepdia"/>
      <sheetName val="TÍNH TOÁN KHỐI LƯỢNG P6"/>
      <sheetName val="5.6 NTKL ĐHKK "/>
      <sheetName val="5.12 NTKL PCCC"/>
      <sheetName val="TSO_CHUNG"/>
      <sheetName val="Bill_1_Prelim_"/>
      <sheetName val="TÍNH_TOÁN_KHỐI_LƯỢNG_P6"/>
      <sheetName val="5_6_NTKL_ĐHKK_"/>
      <sheetName val="5_12_NTKL_PCCC"/>
      <sheetName val="TEST_TAI_KHOAN"/>
      <sheetName val="DMKH"/>
      <sheetName val="DmChitiet"/>
      <sheetName val="Nhatky"/>
      <sheetName val="Du tru CP-Bieu 01"/>
      <sheetName val="Doi so"/>
      <sheetName val="KHỐI LƯỢNG THANH TOÁN"/>
      <sheetName val="VANKHUON"/>
      <sheetName val="Estimate"/>
      <sheetName val="Thuc thanh"/>
      <sheetName val="Air parameters"/>
      <sheetName val="DON GIA CAN THO"/>
      <sheetName val="Btra"/>
      <sheetName val="TAIKHOAN"/>
      <sheetName val="Mas_TĐ"/>
      <sheetName val="MU"/>
      <sheetName val="takeoff2"/>
      <sheetName val="총원가계산서(요율)"/>
      <sheetName val="_x0000__x0000__x0005__x0000_"/>
      <sheetName val="T_x0003__x0000_ong dip nhan danh hieu AHL§"/>
      <sheetName val="T_x0003__x0000_ong dip nhan dan"/>
      <sheetName val="Steel"/>
      <sheetName val="예산실적전체당월"/>
      <sheetName val="1.1 BOQ "/>
      <sheetName val="material"/>
      <sheetName val="고로_토목(도급보정)_101222"/>
      <sheetName val="1_1_BOQ_"/>
      <sheetName val="실"/>
      <sheetName val="2. 주요공지（主要公告）"/>
      <sheetName val="요약&amp;결과"/>
      <sheetName val="대비2"/>
      <sheetName val="RD제품개발투자비(매가)"/>
      <sheetName val="용선 C.L"/>
      <sheetName val="감가상각"/>
      <sheetName val="B_O_M"/>
      <sheetName val="단가_(2)"/>
      <sheetName val="경율산정_XLS"/>
      <sheetName val="4_전기"/>
      <sheetName val="5_동별횡주관경"/>
      <sheetName val="Data&amp;Result"/>
      <sheetName val="본문"/>
      <sheetName val="중기터파기"/>
      <sheetName val="변수값"/>
      <sheetName val="중기상차"/>
      <sheetName val="실행(7월)"/>
      <sheetName val="전신"/>
      <sheetName val="1-3.조건,바닥판 "/>
      <sheetName val="대비표"/>
      <sheetName val="동별내역-3월5일"/>
      <sheetName val="토공사B동추가"/>
      <sheetName val="03하반기내역서"/>
      <sheetName val="04상반기"/>
      <sheetName val="CT bê tông"/>
      <sheetName val="CT trát. láng. sơn bả"/>
      <sheetName val="CT Ván khuôn, cốt thép"/>
      <sheetName val="T-DAY"/>
      <sheetName val="[원남울진낙찰내역(99.4.13 부산청).xls]_M_3"/>
      <sheetName val="[원남울진낙찰내역(99.4.13 부산청).xls]_N_3"/>
      <sheetName val="dg-VTu"/>
      <sheetName val="H_T_ INCOMING SYSTEM"/>
      <sheetName val="NET ALL (M)"/>
      <sheetName val="Budget Code"/>
      <sheetName val="CHAO GIA PHAN NGAM"/>
      <sheetName val="SILICAT_x005f_x0005_"/>
      <sheetName val="_x005f_x0002__x005f_x0001_"/>
      <sheetName val="_x005f_x0000__x005f_x0000__x005f_x0005__x005f_x0000_"/>
      <sheetName val="T_x005f_x0003__x005f_x0000_ong dip nhan dan"/>
      <sheetName val="BU6-_x005f_x0005_"/>
      <sheetName val="기계锼_x005f_x0013_"/>
      <sheetName val="기계灼_x005f_x0013_"/>
      <sheetName val="XXXXXXX_x005f_x0018_"/>
      <sheetName val="Bang luong _x005f_x0011_"/>
      <sheetName val="ND13-1_x005f_x0013_+334"/>
      <sheetName val="T_x005f_x0003_"/>
      <sheetName val="THD_x005f_x0010_"/>
      <sheetName val="THD_x005f_x0008_"/>
      <sheetName val="THONG SO COC"/>
      <sheetName val="THEPTHUCTE"/>
      <sheetName val="TH NHAN THAU"/>
      <sheetName val="Building T1,2,3,4,5 (2)"/>
      <sheetName val="CHITIET VL-NC"/>
      <sheetName val="general requirements"/>
      <sheetName val="분양금할인"/>
      <sheetName val="인원계획-미화"/>
      <sheetName val="인원계획"/>
      <sheetName val="3차설계"/>
      <sheetName val="건1"/>
      <sheetName val="부영주택(잡철물)"/>
      <sheetName val="POWER"/>
      <sheetName val="내역서(삼호)"/>
      <sheetName val="구분자"/>
      <sheetName val="통장출금액"/>
      <sheetName val="식재품셈"/>
      <sheetName val="95월별매출"/>
      <sheetName val="대야미내역서"/>
      <sheetName val="Macro3"/>
      <sheetName val="비교원RD-S"/>
      <sheetName val="효율표"/>
      <sheetName val="PL"/>
      <sheetName val="Rekap A"/>
      <sheetName val="판계용접"/>
      <sheetName val="잡철단가대비"/>
      <sheetName val="왕십리방향"/>
      <sheetName val="한전납입금"/>
      <sheetName val="입찰내역서"/>
      <sheetName val="Segment"/>
      <sheetName val="UPVC"/>
      <sheetName val="TIE-IN"/>
      <sheetName val="말뚝물량"/>
      <sheetName val="Base_Data"/>
      <sheetName val="tggwan(mac)"/>
      <sheetName val="인원01"/>
      <sheetName val="model master"/>
      <sheetName val="제-노임"/>
      <sheetName val="관기성공.내"/>
      <sheetName val="내역5"/>
      <sheetName val="가도공"/>
      <sheetName val="tra-vat-lieu"/>
      <sheetName val="BOQ DETAIL"/>
      <sheetName val="Ma TP"/>
      <sheetName val="GZ_TP"/>
      <sheetName val="GZ_VT"/>
      <sheetName val="Ma_TP"/>
      <sheetName val="BOQ_DETAIL"/>
      <sheetName val="Mat_Source"/>
      <sheetName val="Unit_Div6"/>
      <sheetName val="re_bar"/>
      <sheetName val="Formwork"/>
      <sheetName val="TITLE"/>
      <sheetName val="운반공"/>
      <sheetName val=" 1. 김치라인_견적양식_201225.xlsx"/>
      <sheetName val="PNT-QUOT-#3"/>
      <sheetName val="COAT&amp;WRAP-QIOT-#3"/>
      <sheetName val="QD957"/>
      <sheetName val="THCP Lap dat"/>
      <sheetName val="THCP xay dung"/>
      <sheetName val="NhanCong"/>
      <sheetName val="공정집계_국별"/>
      <sheetName val="2.Nha Xuong"/>
      <sheetName val="LOAD-46"/>
      <sheetName val="BCK3672"/>
      <sheetName val="견적_집계2"/>
      <sheetName val="빌딩_안내2"/>
      <sheetName val="입고장부_(4)2"/>
      <sheetName val="배수내역_(2)2"/>
      <sheetName val="DATA_LISTS2"/>
      <sheetName val="단가_및_재료비1"/>
      <sheetName val="물량_및_할증_적용_내역서2"/>
      <sheetName val="1-1-2_고순도용접2"/>
      <sheetName val="Upgrades_pricing2"/>
      <sheetName val="장비당단가_(1)2"/>
      <sheetName val="Summary_Sheets2"/>
      <sheetName val="1_Factory+Office1"/>
      <sheetName val="단가산출서_(2)1"/>
      <sheetName val="TYPE-B_평균H"/>
      <sheetName val="CT_bê_tông"/>
      <sheetName val="CT_trát__láng__sơn_bả"/>
      <sheetName val="CT_Ván_khuôn,_cốt_thép"/>
      <sheetName val="_1__김치라인_견적양식_201225_xlsx"/>
      <sheetName val="5_경상직원"/>
      <sheetName val="GP Panel"/>
      <sheetName val="15"/>
      <sheetName val="전도자금"/>
      <sheetName val="실내건축일위대가"/>
      <sheetName val="유리"/>
      <sheetName val="electric"/>
      <sheetName val="schedule"/>
      <sheetName val="수문일위1"/>
      <sheetName val="위생-sa"/>
      <sheetName val="49일위"/>
      <sheetName val="EQUIPMENT -2"/>
      <sheetName val="EJ"/>
      <sheetName val="영업.일1"/>
      <sheetName val="영업.일"/>
      <sheetName val="모래기초"/>
      <sheetName val="안전보건교육"/>
      <sheetName val="총공사내역서"/>
      <sheetName val="수량명세서"/>
      <sheetName val="슬래브"/>
      <sheetName val="수금"/>
      <sheetName val="소화"/>
      <sheetName val="현장코드"/>
      <sheetName val="현경"/>
      <sheetName val="연결원본-절대지우지말것"/>
      <sheetName val="건축"/>
      <sheetName val="단위단가"/>
      <sheetName val="1.외주공사"/>
      <sheetName val="2.직영공사"/>
      <sheetName val="일위집계표"/>
      <sheetName val="배합비(99-05-25)"/>
      <sheetName val="첨"/>
      <sheetName val="hvac(제어동)"/>
      <sheetName val="생산직"/>
      <sheetName val="북부"/>
      <sheetName val="반포2차"/>
      <sheetName val="Sens&amp;Anal"/>
      <sheetName val="총괄표집계"/>
      <sheetName val="변경내역"/>
      <sheetName val="작업장"/>
      <sheetName val="DATE변환"/>
      <sheetName val="열차제어동"/>
      <sheetName val="전기성능동"/>
      <sheetName val="차량시스템인자"/>
      <sheetName val="차량부품동"/>
      <sheetName val="2.하자처리현황(CS)"/>
      <sheetName val="3본사"/>
      <sheetName val="design load"/>
      <sheetName val="stability check"/>
      <sheetName val="기본"/>
      <sheetName val="96보완계획7.12"/>
      <sheetName val="인테리어"/>
      <sheetName val="면적표"/>
      <sheetName val="예산총괄"/>
      <sheetName val="4.2.1 마루높이 검토"/>
      <sheetName val="01AC"/>
      <sheetName val="실행갑지"/>
      <sheetName val="총괄집계"/>
      <sheetName val="가중치"/>
      <sheetName val="결합부검토"/>
      <sheetName val="토적집계"/>
      <sheetName val="우수공"/>
      <sheetName val="토공유동표"/>
      <sheetName val="내역을"/>
      <sheetName val="수장을"/>
      <sheetName val="증감분석"/>
      <sheetName val="_x0000_원남울진"/>
      <sheetName val="4.2유효폭의 계산"/>
      <sheetName val="MACRO(MCC)"/>
      <sheetName val="단락전류-A"/>
      <sheetName val="스포회원매출"/>
      <sheetName val="실적(휴양)"/>
      <sheetName val="10월"/>
      <sheetName val="HP1AMLIST"/>
      <sheetName val="업무분장"/>
      <sheetName val="분양가"/>
      <sheetName val="ML"/>
      <sheetName val="대가단최종"/>
      <sheetName val="적용건축"/>
      <sheetName val="작성"/>
      <sheetName val="전기BOX내역서"/>
      <sheetName val="장비사양"/>
      <sheetName val="식재일위대가"/>
      <sheetName val="CON'C"/>
      <sheetName val="공사비산출내역"/>
      <sheetName val="공통가설공사"/>
      <sheetName val="3.1.1"/>
      <sheetName val="3.1.4"/>
      <sheetName val="2.5.1"/>
      <sheetName val="4.1.1"/>
      <sheetName val="4.3.2"/>
      <sheetName val="5.3.1"/>
      <sheetName val="2.4.3"/>
      <sheetName val="dia"/>
      <sheetName val="Data Base"/>
      <sheetName val="DG3285"/>
      <sheetName val="Giá_tré_vaô_tu±"/>
      <sheetName val="Villa C"/>
      <sheetName val="NX01"/>
      <sheetName val="TEN CONG TRINH"/>
      <sheetName val="KH-Q1,Q2,01"/>
      <sheetName val="D&amp;W def."/>
      <sheetName val="Comps"/>
      <sheetName val="U.P_Breakdown"/>
      <sheetName val="TPVI"/>
      <sheetName val="Chiet tinh dz35"/>
      <sheetName val="TG- ko in"/>
      <sheetName val="Vat tu XD"/>
      <sheetName val="E-POD-WO"/>
      <sheetName val="ptdg-duong"/>
      <sheetName val="otb"/>
      <sheetName val="_원남울진낙찰내역(99_4_13_부산청)_xlsáFAX"/>
      <sheetName val="_원남울진낙찰내역(99_4_13_부산청)_xlsø갑지"/>
      <sheetName val="_원남울진낙찰내역(99.4.13 부산청).xls__M_2"/>
      <sheetName val="_원남울진낙찰내역(99.4.13 부산청).xls__N_2"/>
      <sheetName val="schedule nos"/>
      <sheetName val="Bill 02-Podium"/>
      <sheetName val="K_PS"/>
      <sheetName val="Areas"/>
      <sheetName val="02 Nhà xưởng"/>
      <sheetName val="3. CNT"/>
      <sheetName val="unit price list(M)"/>
      <sheetName val="General2"/>
      <sheetName val="Lighting for Guestroom "/>
      <sheetName val="Project Infor"/>
      <sheetName val="Data input"/>
      <sheetName val="Tinh san"/>
      <sheetName val="304-06"/>
      <sheetName val="Breakdown (B)"/>
      <sheetName val="변화치수"/>
      <sheetName val="01.truongliencap"/>
      <sheetName val="Names"/>
      <sheetName val="1_MV"/>
      <sheetName val="Land Dev't. Ph-1"/>
      <sheetName val="4-Lane bridge"/>
      <sheetName val="Hac.Lots"/>
      <sheetName val="Res.Lots"/>
      <sheetName val="Spine Road"/>
      <sheetName val="Schedule S-Curve Revision#3"/>
      <sheetName val="NCR"/>
      <sheetName val="Price list"/>
      <sheetName val="01.C.NHOI"/>
      <sheetName val="DATA.KC"/>
      <sheetName val="02.T.VAY"/>
      <sheetName val="B15"/>
      <sheetName val="B16"/>
      <sheetName val="B17"/>
      <sheetName val="B4-D3"/>
      <sheetName val="B8"/>
      <sheetName val="THÔNG TIN"/>
      <sheetName val="THIET DAT"/>
      <sheetName val="_원남울진낙찰내역(99.4.13 부산청).xls__M_3"/>
      <sheetName val="_원남울진낙찰내역(99.4.13 부산청).xls__N_3"/>
      <sheetName val="TB NẶNG"/>
      <sheetName val="Final Summary-Hg"/>
      <sheetName val="Cash Flow"/>
      <sheetName val="Yield"/>
      <sheetName val="BM"/>
      <sheetName val="InputData"/>
      <sheetName val="단가결정"/>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2TM"/>
      <sheetName val="1TM"/>
      <sheetName val="Tong hop 1TM"/>
      <sheetName val="WBS"/>
      <sheetName val="NS Lán trại"/>
      <sheetName val="Check cong no NC"/>
      <sheetName val="Phu cap"/>
      <sheetName val="Tong DT"/>
      <sheetName val="phan tic chi tiet"/>
      <sheetName val="phan tich don gia"/>
      <sheetName val="Kế hoạch bổ sung"/>
      <sheetName val="2. BOQ DETAIL"/>
      <sheetName val="TKC"/>
      <sheetName val="TRA-GIA-VT"/>
      <sheetName val="ISBL-CIV"/>
      <sheetName val="IPE"/>
      <sheetName val="출력일지(01월)"/>
      <sheetName val="교량대비"/>
      <sheetName val="인건-측정"/>
      <sheetName val="세부내역서"/>
      <sheetName val="#3_일위대가목록"/>
      <sheetName val="일위대가-02"/>
      <sheetName val="집행현황"/>
      <sheetName val="신규단가 산출근거"/>
      <sheetName val="시중노임단가"/>
      <sheetName val="토공실행"/>
      <sheetName val="구성비"/>
      <sheetName val="LG제품"/>
      <sheetName val="상부수량(1)"/>
      <sheetName val="EE-PROP"/>
      <sheetName val="명세서"/>
      <sheetName val="주관사업"/>
      <sheetName val="ilch"/>
      <sheetName val="DATA-UPS"/>
      <sheetName val="PIPE RACK(PR6)"/>
      <sheetName val="XREF"/>
      <sheetName val="AR-Con"/>
      <sheetName val="일일투입집계표"/>
      <sheetName val="투자-국내2"/>
      <sheetName val="제수변수량"/>
      <sheetName val="토목내역서 (도급단가)"/>
      <sheetName val="정산내역서"/>
      <sheetName val="물량산출"/>
      <sheetName val="우석문틀"/>
      <sheetName val="소요자재"/>
      <sheetName val="관리,공감"/>
      <sheetName val="물집"/>
      <sheetName val="주경기-오배수"/>
      <sheetName val="샌딩 에폭시 도장"/>
      <sheetName val="다_x0000__x0000_"/>
      <sheetName val="수지"/>
      <sheetName val="변경명신물량 (2)"/>
      <sheetName val="부속동"/>
      <sheetName val="1.장비설치공사"/>
      <sheetName val="공통"/>
    </sheetNames>
    <sheetDataSet>
      <sheetData sheetId="0">
        <row r="1">
          <cell r="A1">
            <v>1</v>
          </cell>
        </row>
      </sheetData>
      <sheetData sheetId="1" refreshError="1"/>
      <sheetData sheetId="2">
        <row r="1">
          <cell r="A1">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
          <cell r="A1">
            <v>1</v>
          </cell>
        </row>
      </sheetData>
      <sheetData sheetId="20" refreshError="1">
        <row r="1">
          <cell r="A1">
            <v>1</v>
          </cell>
        </row>
        <row r="2">
          <cell r="A2">
            <v>2</v>
          </cell>
        </row>
        <row r="3">
          <cell r="A3">
            <v>3</v>
          </cell>
        </row>
        <row r="4">
          <cell r="A4">
            <v>4</v>
          </cell>
        </row>
      </sheetData>
      <sheetData sheetId="21">
        <row r="1">
          <cell r="A1">
            <v>1</v>
          </cell>
        </row>
      </sheetData>
      <sheetData sheetId="22">
        <row r="1">
          <cell r="A1">
            <v>1</v>
          </cell>
        </row>
      </sheetData>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ow r="1">
          <cell r="A1" t="str">
            <v>DỰ ÁN:  KHU NHÀ Ở DIỆN TÍCH 4,2777 HA PHƯỜNG THẠNH MỸ LỢI, QUẬN 2 (VICTORIA VILLAGE)</v>
          </cell>
        </row>
      </sheetData>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refreshError="1"/>
      <sheetData sheetId="1014"/>
      <sheetData sheetId="1015"/>
      <sheetData sheetId="1016" refreshError="1"/>
      <sheetData sheetId="1017" refreshError="1"/>
      <sheetData sheetId="1018" refreshError="1"/>
      <sheetData sheetId="1019">
        <row r="1">
          <cell r="A1" t="str">
            <v>GIÁ TRỊ PHỤ LỤC 13 - HĐ 37/2018/HĐ/OIC-SEAREE ký ngày 07/02/2018</v>
          </cell>
        </row>
      </sheetData>
      <sheetData sheetId="1020">
        <row r="1">
          <cell r="A1" t="str">
            <v>GIÁ TRỊ PHỤ LỤC 13 - HĐ 37/2018/HĐ/OIC-SEAREE ký ngày 07/02/2018</v>
          </cell>
        </row>
      </sheetData>
      <sheetData sheetId="1021">
        <row r="1">
          <cell r="A1" t="str">
            <v>GIÁ TRỊ PHỤ LỤC 13 - HĐ 37/2018/HĐ/OIC-SEAREE ký ngày 07/02/2018</v>
          </cell>
        </row>
      </sheetData>
      <sheetData sheetId="1022">
        <row r="1">
          <cell r="A1" t="str">
            <v>GIÁ TRỊ PHỤ LỤC 13 - HĐ 37/2018/HĐ/OIC-SEAREE ký ngày 07/02/2018</v>
          </cell>
        </row>
      </sheetData>
      <sheetData sheetId="1023">
        <row r="1">
          <cell r="A1" t="str">
            <v>GIÁ TRỊ PHỤ LỤC 13 - HĐ 37/2018/HĐ/OIC-SEAREE ký ngày 07/02/2018</v>
          </cell>
        </row>
      </sheetData>
      <sheetData sheetId="1024">
        <row r="1">
          <cell r="A1" t="str">
            <v>GIÁ TRỊ PHỤ LỤC 13 - HĐ 37/2018/HĐ/OIC-SEAREE ký ngày 07/02/2018</v>
          </cell>
        </row>
      </sheetData>
      <sheetData sheetId="1025"/>
      <sheetData sheetId="1026">
        <row r="1">
          <cell r="A1" t="str">
            <v>GIÁ TRỊ PHỤ LỤC 13 - HĐ 37/2018/HĐ/OIC-SEAREE ký ngày 07/02/2018</v>
          </cell>
        </row>
      </sheetData>
      <sheetData sheetId="1027">
        <row r="1">
          <cell r="A1" t="str">
            <v>GIÁ TRỊ PHỤ LỤC 13 - HĐ 37/2018/HĐ/OIC-SEAREE ký ngày 07/02/2018</v>
          </cell>
        </row>
      </sheetData>
      <sheetData sheetId="1028">
        <row r="1">
          <cell r="A1" t="str">
            <v>GIÁ TRỊ PHỤ LỤC 13 - HĐ 37/2018/HĐ/OIC-SEAREE ký ngày 07/02/2018</v>
          </cell>
        </row>
      </sheetData>
      <sheetData sheetId="1029">
        <row r="1">
          <cell r="A1" t="str">
            <v>GIÁ TRỊ PHỤ LỤC 13 - HĐ 37/2018/HĐ/OIC-SEAREE ký ngày 07/02/2018</v>
          </cell>
        </row>
      </sheetData>
      <sheetData sheetId="1030">
        <row r="1">
          <cell r="A1" t="str">
            <v>GIÁ TRỊ PHỤ LỤC 13 - HĐ 37/2018/HĐ/OIC-SEAREE ký ngày 07/02/2018</v>
          </cell>
        </row>
      </sheetData>
      <sheetData sheetId="1031">
        <row r="1">
          <cell r="A1" t="str">
            <v>GIÁ TRỊ PHỤ LỤC 13 - HĐ 37/2018/HĐ/OIC-SEAREE ký ngày 07/02/2018</v>
          </cell>
        </row>
      </sheetData>
      <sheetData sheetId="1032">
        <row r="1">
          <cell r="A1" t="str">
            <v>GIÁ TRỊ PHỤ LỤC 13 - HĐ 37/2018/HĐ/OIC-SEAREE ký ngày 07/02/2018</v>
          </cell>
        </row>
      </sheetData>
      <sheetData sheetId="1033">
        <row r="1">
          <cell r="A1" t="str">
            <v>GIÁ TRỊ PHỤ LỤC 13 - HĐ 37/2018/HĐ/OIC-SEAREE ký ngày 07/02/2018</v>
          </cell>
        </row>
      </sheetData>
      <sheetData sheetId="1034">
        <row r="1">
          <cell r="A1" t="str">
            <v>GIÁ TRỊ PHỤ LỤC 13 - HĐ 37/2018/HĐ/OIC-SEAREE ký ngày 07/02/2018</v>
          </cell>
        </row>
      </sheetData>
      <sheetData sheetId="1035">
        <row r="1">
          <cell r="A1" t="str">
            <v>GIÁ TRỊ PHỤ LỤC 13 - HĐ 37/2018/HĐ/OIC-SEAREE ký ngày 07/02/2018</v>
          </cell>
        </row>
      </sheetData>
      <sheetData sheetId="1036">
        <row r="1">
          <cell r="A1" t="str">
            <v>DỰ ÁN:  KHU NHÀ Ở DIỆN TÍCH 4,2777 HA PHƯỜNG THẠNH MỸ LỢI, QUẬN 2 (VICTORIA VILLAGE)</v>
          </cell>
        </row>
      </sheetData>
      <sheetData sheetId="1037">
        <row r="1">
          <cell r="A1" t="str">
            <v>GIÁ TRỊ PHỤ LỤC 13 - HĐ 37/2018/HĐ/OIC-SEAREE ký ngày 07/02/2018</v>
          </cell>
        </row>
      </sheetData>
      <sheetData sheetId="1038">
        <row r="1">
          <cell r="A1" t="str">
            <v>GIÁ TRỊ PHỤ LỤC 13 - HĐ 37/2018/HĐ/OIC-SEAREE ký ngày 07/02/2018</v>
          </cell>
        </row>
      </sheetData>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refreshError="1"/>
      <sheetData sheetId="1052" refreshError="1"/>
      <sheetData sheetId="1053" refreshError="1"/>
      <sheetData sheetId="1054" refreshError="1"/>
      <sheetData sheetId="1055"/>
      <sheetData sheetId="1056"/>
      <sheetData sheetId="1057"/>
      <sheetData sheetId="1058"/>
      <sheetData sheetId="1059"/>
      <sheetData sheetId="1060" refreshError="1"/>
      <sheetData sheetId="1061">
        <row r="1">
          <cell r="A1" t="str">
            <v>GIÁ TRỊ PHỤ LỤC 13 - HĐ 37/2018/HĐ/OIC-SEAREE ký ngày 07/02/2018</v>
          </cell>
        </row>
      </sheetData>
      <sheetData sheetId="1062">
        <row r="1">
          <cell r="A1" t="str">
            <v>GIÁ TRỊ PHỤ LỤC 13 - HĐ 37/2018/HĐ/OIC-SEAREE ký ngày 07/02/2018</v>
          </cell>
        </row>
      </sheetData>
      <sheetData sheetId="1063">
        <row r="1">
          <cell r="A1" t="str">
            <v>GIÁ TRỊ PHỤ LỤC 13 - HĐ 37/2018/HĐ/OIC-SEAREE ký ngày 07/02/2018</v>
          </cell>
        </row>
      </sheetData>
      <sheetData sheetId="1064">
        <row r="1">
          <cell r="A1" t="str">
            <v>GIÁ TRỊ PHỤ LỤC 13 - HĐ 37/2018/HĐ/OIC-SEAREE ký ngày 07/02/2018</v>
          </cell>
        </row>
      </sheetData>
      <sheetData sheetId="1065">
        <row r="1">
          <cell r="A1" t="str">
            <v>GIÁ TRỊ PHỤ LỤC 13 - HĐ 37/2018/HĐ/OIC-SEAREE ký ngày 07/02/2018</v>
          </cell>
        </row>
      </sheetData>
      <sheetData sheetId="1066">
        <row r="1">
          <cell r="A1" t="str">
            <v>GIÁ TRỊ PHỤ LỤC 13 - HĐ 37/2018/HĐ/OIC-SEAREE ký ngày 07/02/2018</v>
          </cell>
        </row>
      </sheetData>
      <sheetData sheetId="1067">
        <row r="1">
          <cell r="A1" t="str">
            <v>GIÁ TRỊ PHỤ LỤC 13 - HĐ 37/2018/HĐ/OIC-SEAREE ký ngày 07/02/2018</v>
          </cell>
        </row>
      </sheetData>
      <sheetData sheetId="1068">
        <row r="1">
          <cell r="A1" t="str">
            <v>GIÁ TRỊ PHỤ LỤC 13 - HĐ 37/2018/HĐ/OIC-SEAREE ký ngày 07/02/2018</v>
          </cell>
        </row>
      </sheetData>
      <sheetData sheetId="1069">
        <row r="1">
          <cell r="A1" t="str">
            <v>GIÁ TRỊ PHỤ LỤC 13 - HĐ 37/2018/HĐ/OIC-SEAREE ký ngày 07/02/2018</v>
          </cell>
        </row>
      </sheetData>
      <sheetData sheetId="1070">
        <row r="1">
          <cell r="A1" t="str">
            <v>GIÁ TRỊ PHỤ LỤC 13 - HĐ 37/2018/HĐ/OIC-SEAREE ký ngày 07/02/2018</v>
          </cell>
        </row>
      </sheetData>
      <sheetData sheetId="1071">
        <row r="1">
          <cell r="A1" t="str">
            <v>GIÁ TRỊ PHỤ LỤC 13 - HĐ 37/2018/HĐ/OIC-SEAREE ký ngày 07/02/2018</v>
          </cell>
        </row>
      </sheetData>
      <sheetData sheetId="1072">
        <row r="1">
          <cell r="A1" t="str">
            <v>GIÁ TRỊ PHỤ LỤC 13 - HĐ 37/2018/HĐ/OIC-SEAREE ký ngày 07/02/2018</v>
          </cell>
        </row>
      </sheetData>
      <sheetData sheetId="1073">
        <row r="1">
          <cell r="A1" t="str">
            <v>GIÁ TRỊ PHỤ LỤC 13 - HĐ 37/2018/HĐ/OIC-SEAREE ký ngày 07/02/2018</v>
          </cell>
        </row>
      </sheetData>
      <sheetData sheetId="1074">
        <row r="1">
          <cell r="A1" t="str">
            <v>GIÁ TRỊ PHỤ LỤC 13 - HĐ 37/2018/HĐ/OIC-SEAREE ký ngày 07/02/2018</v>
          </cell>
        </row>
      </sheetData>
      <sheetData sheetId="1075">
        <row r="1">
          <cell r="A1" t="str">
            <v>GIÁ TRỊ PHỤ LỤC 13 - HĐ 37/2018/HĐ/OIC-SEAREE ký ngày 07/02/2018</v>
          </cell>
        </row>
      </sheetData>
      <sheetData sheetId="1076" refreshError="1"/>
      <sheetData sheetId="1077" refreshError="1"/>
      <sheetData sheetId="1078">
        <row r="1">
          <cell r="A1" t="str">
            <v>GIÁ TRỊ PHỤ LỤC 13 - HĐ 37/2018/HĐ/OIC-SEAREE ký ngày 07/02/2018</v>
          </cell>
        </row>
      </sheetData>
      <sheetData sheetId="1079">
        <row r="1">
          <cell r="A1" t="str">
            <v>GIÁ TRỊ PHỤ LỤC 13 - HĐ 37/2018/HĐ/OIC-SEAREE ký ngày 07/02/2018</v>
          </cell>
        </row>
      </sheetData>
      <sheetData sheetId="1080">
        <row r="1">
          <cell r="A1" t="str">
            <v>GIÁ TRỊ PHỤ LỤC 13 - HĐ 37/2018/HĐ/OIC-SEAREE ký ngày 07/02/2018</v>
          </cell>
        </row>
      </sheetData>
      <sheetData sheetId="1081">
        <row r="1">
          <cell r="A1" t="str">
            <v>GIÁ TRỊ PHỤ LỤC 13 - HĐ 37/2018/HĐ/OIC-SEAREE ký ngày 07/02/2018</v>
          </cell>
        </row>
      </sheetData>
      <sheetData sheetId="1082">
        <row r="1">
          <cell r="A1" t="str">
            <v>GIÁ TRỊ PHỤ LỤC 13 - HĐ 37/2018/HĐ/OIC-SEAREE ký ngày 07/02/2018</v>
          </cell>
        </row>
      </sheetData>
      <sheetData sheetId="1083">
        <row r="1">
          <cell r="A1" t="str">
            <v>GIÁ TRỊ PHỤ LỤC 13 - HĐ 37/2018/HĐ/OIC-SEAREE ký ngày 07/02/2018</v>
          </cell>
        </row>
      </sheetData>
      <sheetData sheetId="1084">
        <row r="1">
          <cell r="A1" t="str">
            <v>GIÁ TRỊ PHỤ LỤC 13 - HĐ 37/2018/HĐ/OIC-SEAREE ký ngày 07/02/2018</v>
          </cell>
        </row>
      </sheetData>
      <sheetData sheetId="1085">
        <row r="1">
          <cell r="A1" t="str">
            <v>GIÁ TRỊ PHỤ LỤC 13 - HĐ 37/2018/HĐ/OIC-SEAREE ký ngày 07/02/2018</v>
          </cell>
        </row>
      </sheetData>
      <sheetData sheetId="1086">
        <row r="1">
          <cell r="A1" t="str">
            <v>GIÁ TRỊ PHỤ LỤC 13 - HĐ 37/2018/HĐ/OIC-SEAREE ký ngày 07/02/2018</v>
          </cell>
        </row>
      </sheetData>
      <sheetData sheetId="1087">
        <row r="1">
          <cell r="A1" t="str">
            <v>GIÁ TRỊ PHỤ LỤC 13 - HĐ 37/2018/HĐ/OIC-SEAREE ký ngày 07/02/2018</v>
          </cell>
        </row>
      </sheetData>
      <sheetData sheetId="1088">
        <row r="1">
          <cell r="A1" t="str">
            <v>GIÁ TRỊ PHỤ LỤC 13 - HĐ 37/2018/HĐ/OIC-SEAREE ký ngày 07/02/2018</v>
          </cell>
        </row>
      </sheetData>
      <sheetData sheetId="1089">
        <row r="1">
          <cell r="A1" t="str">
            <v>GIÁ TRỊ PHỤ LỤC 13 - HĐ 37/2018/HĐ/OIC-SEAREE ký ngày 07/02/2018</v>
          </cell>
        </row>
      </sheetData>
      <sheetData sheetId="1090">
        <row r="1">
          <cell r="A1" t="str">
            <v>GIÁ TRỊ PHỤ LỤC 13 - HĐ 37/2018/HĐ/OIC-SEAREE ký ngày 07/02/2018</v>
          </cell>
        </row>
      </sheetData>
      <sheetData sheetId="1091">
        <row r="1">
          <cell r="A1" t="str">
            <v>GIÁ TRỊ PHỤ LỤC 13 - HĐ 37/2018/HĐ/OIC-SEAREE ký ngày 07/02/2018</v>
          </cell>
        </row>
      </sheetData>
      <sheetData sheetId="1092">
        <row r="1">
          <cell r="A1" t="str">
            <v>GIÁ TRỊ PHỤ LỤC 13 - HĐ 37/2018/HĐ/OIC-SEAREE ký ngày 07/02/2018</v>
          </cell>
        </row>
      </sheetData>
      <sheetData sheetId="1093">
        <row r="1">
          <cell r="A1" t="str">
            <v>GIÁ TRỊ PHỤ LỤC 13 - HĐ 37/2018/HĐ/OIC-SEAREE ký ngày 07/02/2018</v>
          </cell>
        </row>
      </sheetData>
      <sheetData sheetId="1094">
        <row r="1">
          <cell r="A1" t="str">
            <v>GIÁ TRỊ PHỤ LỤC 13 - HĐ 37/2018/HĐ/OIC-SEAREE ký ngày 07/02/2018</v>
          </cell>
        </row>
      </sheetData>
      <sheetData sheetId="1095">
        <row r="1">
          <cell r="A1" t="str">
            <v>GIÁ TRỊ PHỤ LỤC 13 - HĐ 37/2018/HĐ/OIC-SEAREE ký ngày 07/02/2018</v>
          </cell>
        </row>
      </sheetData>
      <sheetData sheetId="1096">
        <row r="1">
          <cell r="A1" t="str">
            <v>GIÁ TRỊ PHỤ LỤC 13 - HĐ 37/2018/HĐ/OIC-SEAREE ký ngày 07/02/2018</v>
          </cell>
        </row>
      </sheetData>
      <sheetData sheetId="1097">
        <row r="1">
          <cell r="A1" t="str">
            <v>GIÁ TRỊ PHỤ LỤC 13 - HĐ 37/2018/HĐ/OIC-SEAREE ký ngày 07/02/2018</v>
          </cell>
        </row>
      </sheetData>
      <sheetData sheetId="1098">
        <row r="1">
          <cell r="A1" t="str">
            <v>GIÁ TRỊ PHỤ LỤC 13 - HĐ 37/2018/HĐ/OIC-SEAREE ký ngày 07/02/2018</v>
          </cell>
        </row>
      </sheetData>
      <sheetData sheetId="1099">
        <row r="1">
          <cell r="A1" t="str">
            <v>GIÁ TRỊ PHỤ LỤC 13 - HĐ 37/2018/HĐ/OIC-SEAREE ký ngày 07/02/2018</v>
          </cell>
        </row>
      </sheetData>
      <sheetData sheetId="1100">
        <row r="1">
          <cell r="A1" t="str">
            <v>DỰ ÁN:  KHU NHÀ Ở DIỆN TÍCH 4,2777 HA PHƯỜNG THẠNH MỸ LỢI, QUẬN 2 (VICTORIA VILLAGE)</v>
          </cell>
        </row>
      </sheetData>
      <sheetData sheetId="1101">
        <row r="1">
          <cell r="A1" t="str">
            <v>GIÁ TRỊ PHỤ LỤC 13 - HĐ 37/2018/HĐ/OIC-SEAREE ký ngày 07/02/2018</v>
          </cell>
        </row>
      </sheetData>
      <sheetData sheetId="1102">
        <row r="1">
          <cell r="A1" t="str">
            <v>GIÁ TRỊ PHỤ LỤC 13 - HĐ 37/2018/HĐ/OIC-SEAREE ký ngày 07/02/2018</v>
          </cell>
        </row>
      </sheetData>
      <sheetData sheetId="1103">
        <row r="1">
          <cell r="A1" t="str">
            <v>GIÁ TRỊ PHỤ LỤC 13 - HĐ 37/2018/HĐ/OIC-SEAREE ký ngày 07/02/2018</v>
          </cell>
        </row>
      </sheetData>
      <sheetData sheetId="1104">
        <row r="1">
          <cell r="A1" t="str">
            <v>GIÁ TRỊ PHỤ LỤC 13 - HĐ 37/2018/HĐ/OIC-SEAREE ký ngày 07/02/2018</v>
          </cell>
        </row>
      </sheetData>
      <sheetData sheetId="1105">
        <row r="1">
          <cell r="A1" t="str">
            <v>GIÁ TRỊ PHỤ LỤC 13 - HĐ 37/2018/HĐ/OIC-SEAREE ký ngày 07/02/2018</v>
          </cell>
        </row>
      </sheetData>
      <sheetData sheetId="1106">
        <row r="1">
          <cell r="A1" t="str">
            <v>GIÁ TRỊ PHỤ LỤC 13 - HĐ 37/2018/HĐ/OIC-SEAREE ký ngày 07/02/2018</v>
          </cell>
        </row>
      </sheetData>
      <sheetData sheetId="1107">
        <row r="1">
          <cell r="A1" t="str">
            <v>DỰ ÁN:  KHU NHÀ Ở DIỆN TÍCH 4,2777 HA PHƯỜNG THẠNH MỸ LỢI, QUẬN 2 (VICTORIA VILLAGE)</v>
          </cell>
        </row>
      </sheetData>
      <sheetData sheetId="1108">
        <row r="1">
          <cell r="A1" t="str">
            <v>DỰ ÁN:  KHU NHÀ Ở DIỆN TÍCH 4,2777 HA PHƯỜNG THẠNH MỸ LỢI, QUẬN 2 (VICTORIA VILLAGE)</v>
          </cell>
        </row>
      </sheetData>
      <sheetData sheetId="1109">
        <row r="1">
          <cell r="A1" t="str">
            <v>DỰ ÁN:  KHU NHÀ Ở DIỆN TÍCH 4,2777 HA PHƯỜNG THẠNH MỸ LỢI, QUẬN 2 (VICTORIA VILLAGE)</v>
          </cell>
        </row>
      </sheetData>
      <sheetData sheetId="1110">
        <row r="1">
          <cell r="A1" t="str">
            <v>DỰ ÁN:  KHU NHÀ Ở DIỆN TÍCH 4,2777 HA PHƯỜNG THẠNH MỸ LỢI, QUẬN 2 (VICTORIA VILLAGE)</v>
          </cell>
        </row>
      </sheetData>
      <sheetData sheetId="1111">
        <row r="1">
          <cell r="A1" t="str">
            <v>GIÁ TRỊ PHỤ LỤC 13 - HĐ 37/2018/HĐ/OIC-SEAREE ký ngày 07/02/2018</v>
          </cell>
        </row>
      </sheetData>
      <sheetData sheetId="1112">
        <row r="1">
          <cell r="A1" t="str">
            <v>GIÁ TRỊ PHỤ LỤC 13 - HĐ 37/2018/HĐ/OIC-SEAREE ký ngày 07/02/2018</v>
          </cell>
        </row>
      </sheetData>
      <sheetData sheetId="1113">
        <row r="1">
          <cell r="A1" t="str">
            <v>DỰ ÁN:  KHU NHÀ Ở DIỆN TÍCH 4,2777 HA PHƯỜNG THẠNH MỸ LỢI, QUẬN 2 (VICTORIA VILLAGE)</v>
          </cell>
        </row>
      </sheetData>
      <sheetData sheetId="1114">
        <row r="1">
          <cell r="A1" t="str">
            <v>DỰ ÁN:  KHU NHÀ Ở DIỆN TÍCH 4,2777 HA PHƯỜNG THẠNH MỸ LỢI, QUẬN 2 (VICTORIA VILLAGE)</v>
          </cell>
        </row>
      </sheetData>
      <sheetData sheetId="1115">
        <row r="1">
          <cell r="A1" t="str">
            <v>DỰ ÁN:  KHU NHÀ Ở DIỆN TÍCH 4,2777 HA PHƯỜNG THẠNH MỸ LỢI, QUẬN 2 (VICTORIA VILLAGE)</v>
          </cell>
        </row>
      </sheetData>
      <sheetData sheetId="1116">
        <row r="1">
          <cell r="A1" t="str">
            <v>GIÁ TRỊ PHỤ LỤC 13 - HĐ 37/2018/HĐ/OIC-SEAREE ký ngày 07/02/2018</v>
          </cell>
        </row>
      </sheetData>
      <sheetData sheetId="1117">
        <row r="1">
          <cell r="A1" t="str">
            <v>GIÁ TRỊ PHỤ LỤC 13 - HĐ 37/2018/HĐ/OIC-SEAREE ký ngày 07/02/2018</v>
          </cell>
        </row>
      </sheetData>
      <sheetData sheetId="1118">
        <row r="1">
          <cell r="A1" t="str">
            <v>GIÁ TRỊ PHỤ LỤC 13 - HĐ 37/2018/HĐ/OIC-SEAREE ký ngày 07/02/2018</v>
          </cell>
        </row>
      </sheetData>
      <sheetData sheetId="1119">
        <row r="1">
          <cell r="A1" t="str">
            <v>GIÁ TRỊ PHỤ LỤC 13 - HĐ 37/2018/HĐ/OIC-SEAREE ký ngày 07/02/2018</v>
          </cell>
        </row>
      </sheetData>
      <sheetData sheetId="1120">
        <row r="1">
          <cell r="A1" t="str">
            <v>Linksshape LTD</v>
          </cell>
        </row>
      </sheetData>
      <sheetData sheetId="1121">
        <row r="1">
          <cell r="A1" t="str">
            <v>GIÁ TRỊ PHỤ LỤC 13 - HĐ 37/2018/HĐ/OIC-SEAREE ký ngày 07/02/2018</v>
          </cell>
        </row>
      </sheetData>
      <sheetData sheetId="1122">
        <row r="1">
          <cell r="A1" t="str">
            <v>GIÁ TRỊ PHỤ LỤC 13 - HĐ 37/2018/HĐ/OIC-SEAREE ký ngày 07/02/2018</v>
          </cell>
        </row>
      </sheetData>
      <sheetData sheetId="1123">
        <row r="1">
          <cell r="A1" t="str">
            <v>GIÁ TRỊ PHỤ LỤC 13 - HĐ 37/2018/HĐ/OIC-SEAREE ký ngày 07/02/2018</v>
          </cell>
        </row>
      </sheetData>
      <sheetData sheetId="1124">
        <row r="1">
          <cell r="A1" t="str">
            <v>GIÁ TRỊ PHỤ LỤC 13 - HĐ 37/2018/HĐ/OIC-SEAREE ký ngày 07/02/2018</v>
          </cell>
        </row>
      </sheetData>
      <sheetData sheetId="1125">
        <row r="1">
          <cell r="A1" t="str">
            <v>GIÁ TRỊ PHỤ LỤC 13 - HĐ 37/2018/HĐ/OIC-SEAREE ký ngày 07/02/2018</v>
          </cell>
        </row>
      </sheetData>
      <sheetData sheetId="1126">
        <row r="1">
          <cell r="A1" t="str">
            <v>GIÁ TRỊ PHỤ LỤC 13 - HĐ 37/2018/HĐ/OIC-SEAREE ký ngày 07/02/2018</v>
          </cell>
        </row>
      </sheetData>
      <sheetData sheetId="1127">
        <row r="1">
          <cell r="A1" t="str">
            <v>GIÁ TRỊ PHỤ LỤC 13 - HĐ 37/2018/HĐ/OIC-SEAREE ký ngày 07/02/2018</v>
          </cell>
        </row>
      </sheetData>
      <sheetData sheetId="1128">
        <row r="1">
          <cell r="A1" t="str">
            <v>GIÁ TRỊ PHỤ LỤC 13 - HĐ 37/2018/HĐ/OIC-SEAREE ký ngày 07/02/2018</v>
          </cell>
        </row>
      </sheetData>
      <sheetData sheetId="1129">
        <row r="1">
          <cell r="A1" t="str">
            <v>Linksshape LTD</v>
          </cell>
        </row>
      </sheetData>
      <sheetData sheetId="1130">
        <row r="1">
          <cell r="A1" t="str">
            <v>GIÁ TRỊ PHỤ LỤC 13 - HĐ 37/2018/HĐ/OIC-SEAREE ký ngày 07/02/2018</v>
          </cell>
        </row>
      </sheetData>
      <sheetData sheetId="1131">
        <row r="1">
          <cell r="A1" t="str">
            <v>DỰ ÁN:  KHU NHÀ Ở DIỆN TÍCH 4,2777 HA PHƯỜNG THẠNH MỸ LỢI, QUẬN 2 (VICTORIA VILLAGE)</v>
          </cell>
        </row>
      </sheetData>
      <sheetData sheetId="1132">
        <row r="1">
          <cell r="A1" t="str">
            <v>DỰ ÁN:  KHU NHÀ Ở DIỆN TÍCH 4,2777 HA PHƯỜNG THẠNH MỸ LỢI, QUẬN 2 (VICTORIA VILLAGE)</v>
          </cell>
        </row>
      </sheetData>
      <sheetData sheetId="1133">
        <row r="1">
          <cell r="A1" t="str">
            <v>DỰ ÁN:  KHU NHÀ Ở DIỆN TÍCH 4,2777 HA PHƯỜNG THẠNH MỸ LỢI, QUẬN 2 (VICTORIA VILLAGE)</v>
          </cell>
        </row>
      </sheetData>
      <sheetData sheetId="1134">
        <row r="1">
          <cell r="A1" t="str">
            <v>DỰ ÁN:  KHU NHÀ Ở DIỆN TÍCH 4,2777 HA PHƯỜNG THẠNH MỸ LỢI, QUẬN 2 (VICTORIA VILLAGE)</v>
          </cell>
        </row>
      </sheetData>
      <sheetData sheetId="1135">
        <row r="1">
          <cell r="A1" t="str">
            <v>DỰ ÁN:  KHU NHÀ Ở DIỆN TÍCH 4,2777 HA PHƯỜNG THẠNH MỸ LỢI, QUẬN 2 (VICTORIA VILLAGE)</v>
          </cell>
        </row>
      </sheetData>
      <sheetData sheetId="1136"/>
      <sheetData sheetId="1137"/>
      <sheetData sheetId="1138"/>
      <sheetData sheetId="1139">
        <row r="1">
          <cell r="A1" t="str">
            <v>DỰ ÁN:  KHU NHÀ Ở DIỆN TÍCH 4,2777 HA PHƯỜNG THẠNH MỸ LỢI, QUẬN 2 (VICTORIA VILLAGE)</v>
          </cell>
        </row>
      </sheetData>
      <sheetData sheetId="1140">
        <row r="1">
          <cell r="A1" t="str">
            <v>DỰ ÁN:  KHU NHÀ Ở DIỆN TÍCH 4,2777 HA PHƯỜNG THẠNH MỸ LỢI, QUẬN 2 (VICTORIA VILLAGE)</v>
          </cell>
        </row>
      </sheetData>
      <sheetData sheetId="1141">
        <row r="1">
          <cell r="A1" t="str">
            <v>GIÁ TRỊ PHỤ LỤC 13 - HĐ 37/2018/HĐ/OIC-SEAREE ký ngày 07/02/2018</v>
          </cell>
        </row>
      </sheetData>
      <sheetData sheetId="1142">
        <row r="1">
          <cell r="A1" t="str">
            <v>GIÁ TRỊ PHỤ LỤC 13 - HĐ 37/2018/HĐ/OIC-SEAREE ký ngày 07/02/2018</v>
          </cell>
        </row>
      </sheetData>
      <sheetData sheetId="1143">
        <row r="1">
          <cell r="A1" t="str">
            <v>DỰ ÁN:  KHU NHÀ Ở DIỆN TÍCH 4,2777 HA PHƯỜNG THẠNH MỸ LỢI, QUẬN 2 (VICTORIA VILLAGE)</v>
          </cell>
        </row>
      </sheetData>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ow r="1">
          <cell r="A1" t="str">
            <v>DỰ ÁN:  KHU NHÀ Ở DIỆN TÍCH 4,2777 HA PHƯỜNG THẠNH MỸ LỢI, QUẬN 2 (VICTORIA VILLAGE)</v>
          </cell>
        </row>
      </sheetData>
      <sheetData sheetId="1182" refreshError="1"/>
      <sheetData sheetId="1183" refreshError="1"/>
      <sheetData sheetId="1184" refreshError="1"/>
      <sheetData sheetId="1185" refreshError="1"/>
      <sheetData sheetId="1186" refreshError="1"/>
      <sheetData sheetId="1187">
        <row r="1">
          <cell r="A1" t="str">
            <v>GIÁ TRỊ PHỤ LỤC 13 - HĐ 37/2018/HĐ/OIC-SEAREE ký ngày 07/02/2018</v>
          </cell>
        </row>
      </sheetData>
      <sheetData sheetId="1188">
        <row r="1">
          <cell r="A1" t="str">
            <v>Linksshape LTD</v>
          </cell>
        </row>
      </sheetData>
      <sheetData sheetId="1189">
        <row r="1">
          <cell r="A1" t="str">
            <v>Linksshape LTD</v>
          </cell>
        </row>
      </sheetData>
      <sheetData sheetId="1190">
        <row r="1">
          <cell r="A1" t="str">
            <v>Linksshape LTD</v>
          </cell>
        </row>
      </sheetData>
      <sheetData sheetId="1191">
        <row r="1">
          <cell r="A1" t="str">
            <v>GIÁ TRỊ PHỤ LỤC 13 - HĐ 37/2018/HĐ/OIC-SEAREE ký ngày 07/02/2018</v>
          </cell>
        </row>
      </sheetData>
      <sheetData sheetId="1192">
        <row r="1">
          <cell r="A1" t="str">
            <v>GIÁ TRỊ PHỤ LỤC 13 - HĐ 37/2018/HĐ/OIC-SEAREE ký ngày 07/02/2018</v>
          </cell>
        </row>
      </sheetData>
      <sheetData sheetId="1193"/>
      <sheetData sheetId="1194">
        <row r="1">
          <cell r="A1" t="str">
            <v>GIÁ TRỊ PHỤ LỤC 13 - HĐ 37/2018/HĐ/OIC-SEAREE ký ngày 07/02/2018</v>
          </cell>
        </row>
      </sheetData>
      <sheetData sheetId="1195">
        <row r="1">
          <cell r="A1" t="str">
            <v>GIÁ TRỊ PHỤ LỤC 13 - HĐ 37/2018/HĐ/OIC-SEAREE ký ngày 07/02/2018</v>
          </cell>
        </row>
      </sheetData>
      <sheetData sheetId="1196">
        <row r="1">
          <cell r="A1" t="str">
            <v>GIÁ TRỊ PHỤ LỤC 13 - HĐ 37/2018/HĐ/OIC-SEAREE ký ngày 07/02/2018</v>
          </cell>
        </row>
      </sheetData>
      <sheetData sheetId="1197"/>
      <sheetData sheetId="1198">
        <row r="1">
          <cell r="A1" t="str">
            <v>Linksshape LTD</v>
          </cell>
        </row>
      </sheetData>
      <sheetData sheetId="1199">
        <row r="1">
          <cell r="A1" t="str">
            <v>Linksshape LTD</v>
          </cell>
        </row>
      </sheetData>
      <sheetData sheetId="1200">
        <row r="1">
          <cell r="A1" t="str">
            <v>GIÁ TRỊ PHỤ LỤC 13 - HĐ 37/2018/HĐ/OIC-SEAREE ký ngày 07/02/2018</v>
          </cell>
        </row>
      </sheetData>
      <sheetData sheetId="1201">
        <row r="1">
          <cell r="A1" t="str">
            <v>DỰ ÁN:  KHU NHÀ Ở DIỆN TÍCH 4,2777 HA PHƯỜNG THẠNH MỸ LỢI, QUẬN 2 (VICTORIA VILLAGE)</v>
          </cell>
        </row>
      </sheetData>
      <sheetData sheetId="1202">
        <row r="1">
          <cell r="A1" t="str">
            <v>DỰ ÁN:  KHU NHÀ Ở DIỆN TÍCH 4,2777 HA PHƯỜNG THẠNH MỸ LỢI, QUẬN 2 (VICTORIA VILLAGE)</v>
          </cell>
        </row>
      </sheetData>
      <sheetData sheetId="1203">
        <row r="1">
          <cell r="A1" t="str">
            <v>DỰ ÁN:  KHU NHÀ Ở DIỆN TÍCH 4,2777 HA PHƯỜNG THẠNH MỸ LỢI, QUẬN 2 (VICTORIA VILLAGE)</v>
          </cell>
        </row>
      </sheetData>
      <sheetData sheetId="1204">
        <row r="1">
          <cell r="A1" t="str">
            <v>DỰ ÁN:  KHU NHÀ Ở DIỆN TÍCH 4,2777 HA PHƯỜNG THẠNH MỸ LỢI, QUẬN 2 (VICTORIA VILLAGE)</v>
          </cell>
        </row>
      </sheetData>
      <sheetData sheetId="1205">
        <row r="1">
          <cell r="A1" t="str">
            <v>DỰ ÁN:  KHU NHÀ Ở DIỆN TÍCH 4,2777 HA PHƯỜNG THẠNH MỸ LỢI, QUẬN 2 (VICTORIA VILLAGE)</v>
          </cell>
        </row>
      </sheetData>
      <sheetData sheetId="1206">
        <row r="1">
          <cell r="A1" t="str">
            <v>GIÁ TRỊ PHỤ LỤC 13 - HĐ 37/2018/HĐ/OIC-SEAREE ký ngày 07/02/2018</v>
          </cell>
        </row>
      </sheetData>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ow r="1">
          <cell r="A1" t="str">
            <v>Linksshape LTD</v>
          </cell>
        </row>
      </sheetData>
      <sheetData sheetId="1343">
        <row r="1">
          <cell r="A1" t="str">
            <v>GIÁ TRỊ PHỤ LỤC 13 - HĐ 37/2018/HĐ/OIC-SEAREE ký ngày 07/02/2018</v>
          </cell>
        </row>
      </sheetData>
      <sheetData sheetId="1344">
        <row r="1">
          <cell r="A1" t="str">
            <v>GIÁ TRỊ PHỤ LỤC 13 - HĐ 37/2018/HĐ/OIC-SEAREE ký ngày 07/02/2018</v>
          </cell>
        </row>
      </sheetData>
      <sheetData sheetId="1345"/>
      <sheetData sheetId="1346">
        <row r="1">
          <cell r="A1" t="str">
            <v>GIÁ TRỊ PHỤ LỤC 13 - HĐ 37/2018/HĐ/OIC-SEAREE ký ngày 07/02/2018</v>
          </cell>
        </row>
      </sheetData>
      <sheetData sheetId="1347">
        <row r="1">
          <cell r="A1" t="str">
            <v>Linksshape LTD</v>
          </cell>
        </row>
      </sheetData>
      <sheetData sheetId="1348">
        <row r="1">
          <cell r="A1" t="str">
            <v>Linksshape LTD</v>
          </cell>
        </row>
      </sheetData>
      <sheetData sheetId="1349">
        <row r="1">
          <cell r="A1" t="str">
            <v>Linksshape LTD</v>
          </cell>
        </row>
      </sheetData>
      <sheetData sheetId="1350">
        <row r="1">
          <cell r="A1" t="str">
            <v>GIÁ TRỊ PHỤ LỤC 13 - HĐ 37/2018/HĐ/OIC-SEAREE ký ngày 07/02/2018</v>
          </cell>
        </row>
      </sheetData>
      <sheetData sheetId="1351"/>
      <sheetData sheetId="1352"/>
      <sheetData sheetId="1353">
        <row r="1">
          <cell r="A1" t="str">
            <v>GIÁ TRỊ PHỤ LỤC 13 - HĐ 37/2018/HĐ/OIC-SEAREE ký ngày 07/02/2018</v>
          </cell>
        </row>
      </sheetData>
      <sheetData sheetId="1354">
        <row r="1">
          <cell r="A1" t="str">
            <v>Linksshape LTD</v>
          </cell>
        </row>
      </sheetData>
      <sheetData sheetId="1355">
        <row r="1">
          <cell r="A1" t="str">
            <v>Linksshape LTD</v>
          </cell>
        </row>
      </sheetData>
      <sheetData sheetId="1356">
        <row r="1">
          <cell r="A1" t="str">
            <v>Linksshape LTD</v>
          </cell>
        </row>
      </sheetData>
      <sheetData sheetId="1357">
        <row r="1">
          <cell r="A1" t="str">
            <v>DỰ ÁN:  KHU NHÀ Ở DIỆN TÍCH 4,2777 HA PHƯỜNG THẠNH MỸ LỢI, QUẬN 2 (VICTORIA VILLAGE)</v>
          </cell>
        </row>
      </sheetData>
      <sheetData sheetId="1358">
        <row r="1">
          <cell r="A1" t="str">
            <v>DỰ ÁN:  KHU NHÀ Ở DIỆN TÍCH 4,2777 HA PHƯỜNG THẠNH MỸ LỢI, QUẬN 2 (VICTORIA VILLAGE)</v>
          </cell>
        </row>
      </sheetData>
      <sheetData sheetId="1359">
        <row r="1">
          <cell r="A1" t="str">
            <v>Linksshape LTD</v>
          </cell>
        </row>
      </sheetData>
      <sheetData sheetId="1360">
        <row r="1">
          <cell r="A1" t="str">
            <v>Linksshape LTD</v>
          </cell>
        </row>
      </sheetData>
      <sheetData sheetId="1361">
        <row r="1">
          <cell r="A1" t="str">
            <v>DỰ ÁN:  KHU NHÀ Ở DIỆN TÍCH 4,2777 HA PHƯỜNG THẠNH MỸ LỢI, QUẬN 2 (VICTORIA VILLAGE)</v>
          </cell>
        </row>
      </sheetData>
      <sheetData sheetId="1362">
        <row r="1">
          <cell r="A1" t="str">
            <v>Linksshape LTD</v>
          </cell>
        </row>
      </sheetData>
      <sheetData sheetId="1363"/>
      <sheetData sheetId="1364"/>
      <sheetData sheetId="1365">
        <row r="1">
          <cell r="A1" t="str">
            <v>GIÁ TRỊ PHỤ LỤC 13 - HĐ 37/2018/HĐ/OIC-SEAREE ký ngày 07/02/2018</v>
          </cell>
        </row>
      </sheetData>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ow r="1">
          <cell r="A1" t="str">
            <v>GIÁ TRỊ PHỤ LỤC 13 - HĐ 37/2018/HĐ/OIC-SEAREE ký ngày 07/02/2018</v>
          </cell>
        </row>
      </sheetData>
      <sheetData sheetId="1376">
        <row r="1">
          <cell r="A1" t="str">
            <v>GIÁ TRỊ PHỤ LỤC 13 - HĐ 37/2018/HĐ/OIC-SEAREE ký ngày 07/02/2018</v>
          </cell>
        </row>
      </sheetData>
      <sheetData sheetId="1377">
        <row r="1">
          <cell r="A1" t="str">
            <v>GIÁ TRỊ PHỤ LỤC 13 - HĐ 37/2018/HĐ/OIC-SEAREE ký ngày 07/02/2018</v>
          </cell>
        </row>
      </sheetData>
      <sheetData sheetId="1378">
        <row r="1">
          <cell r="A1" t="str">
            <v>GIÁ TRỊ PHỤ LỤC 13 - HĐ 37/2018/HĐ/OIC-SEAREE ký ngày 07/02/2018</v>
          </cell>
        </row>
      </sheetData>
      <sheetData sheetId="1379">
        <row r="1">
          <cell r="A1" t="str">
            <v>GIÁ TRỊ PHỤ LỤC 13 - HĐ 37/2018/HĐ/OIC-SEAREE ký ngày 07/02/2018</v>
          </cell>
        </row>
      </sheetData>
      <sheetData sheetId="1380">
        <row r="1">
          <cell r="A1" t="str">
            <v>GIÁ TRỊ PHỤ LỤC 13 - HĐ 37/2018/HĐ/OIC-SEAREE ký ngày 07/02/2018</v>
          </cell>
        </row>
      </sheetData>
      <sheetData sheetId="1381">
        <row r="1">
          <cell r="A1" t="str">
            <v>GIÁ TRỊ PHỤ LỤC 13 - HĐ 37/2018/HĐ/OIC-SEAREE ký ngày 07/02/2018</v>
          </cell>
        </row>
      </sheetData>
      <sheetData sheetId="1382">
        <row r="1">
          <cell r="A1" t="str">
            <v>GIÁ TRỊ PHỤ LỤC 13 - HĐ 37/2018/HĐ/OIC-SEAREE ký ngày 07/02/2018</v>
          </cell>
        </row>
      </sheetData>
      <sheetData sheetId="1383">
        <row r="1">
          <cell r="A1" t="str">
            <v>GIÁ TRỊ PHỤ LỤC 13 - HĐ 37/2018/HĐ/OIC-SEAREE ký ngày 07/02/2018</v>
          </cell>
        </row>
      </sheetData>
      <sheetData sheetId="1384"/>
      <sheetData sheetId="1385">
        <row r="1">
          <cell r="A1" t="str">
            <v>GIÁ TRỊ PHỤ LỤC 13 - HĐ 37/2018/HĐ/OIC-SEAREE ký ngày 07/02/2018</v>
          </cell>
        </row>
      </sheetData>
      <sheetData sheetId="1386">
        <row r="1">
          <cell r="A1" t="str">
            <v>GIÁ TRỊ PHỤ LỤC 13 - HĐ 37/2018/HĐ/OIC-SEAREE ký ngày 07/02/2018</v>
          </cell>
        </row>
      </sheetData>
      <sheetData sheetId="1387">
        <row r="1">
          <cell r="A1" t="str">
            <v>GIÁ TRỊ PHỤ LỤC 13 - HĐ 37/2018/HĐ/OIC-SEAREE ký ngày 07/02/2018</v>
          </cell>
        </row>
      </sheetData>
      <sheetData sheetId="1388">
        <row r="1">
          <cell r="A1" t="str">
            <v>GIÁ TRỊ PHỤ LỤC 13 - HĐ 37/2018/HĐ/OIC-SEAREE ký ngày 07/02/2018</v>
          </cell>
        </row>
      </sheetData>
      <sheetData sheetId="1389">
        <row r="1">
          <cell r="A1" t="str">
            <v>GIÁ TRỊ PHỤ LỤC 13 - HĐ 37/2018/HĐ/OIC-SEAREE ký ngày 07/02/2018</v>
          </cell>
        </row>
      </sheetData>
      <sheetData sheetId="1390">
        <row r="1">
          <cell r="A1" t="str">
            <v>GIÁ TRỊ PHỤ LỤC 13 - HĐ 37/2018/HĐ/OIC-SEAREE ký ngày 07/02/2018</v>
          </cell>
        </row>
      </sheetData>
      <sheetData sheetId="1391">
        <row r="1">
          <cell r="A1" t="str">
            <v>GIÁ TRỊ PHỤ LỤC 13 - HĐ 37/2018/HĐ/OIC-SEAREE ký ngày 07/02/2018</v>
          </cell>
        </row>
      </sheetData>
      <sheetData sheetId="1392">
        <row r="1">
          <cell r="A1" t="str">
            <v>GIÁ TRỊ PHỤ LỤC 13 - HĐ 37/2018/HĐ/OIC-SEAREE ký ngày 07/02/2018</v>
          </cell>
        </row>
      </sheetData>
      <sheetData sheetId="1393">
        <row r="1">
          <cell r="A1" t="str">
            <v>GIÁ TRỊ PHỤ LỤC 13 - HĐ 37/2018/HĐ/OIC-SEAREE ký ngày 07/02/2018</v>
          </cell>
        </row>
      </sheetData>
      <sheetData sheetId="1394">
        <row r="1">
          <cell r="A1" t="str">
            <v>GIÁ TRỊ PHỤ LỤC 13 - HĐ 37/2018/HĐ/OIC-SEAREE ký ngày 07/02/2018</v>
          </cell>
        </row>
      </sheetData>
      <sheetData sheetId="1395">
        <row r="1">
          <cell r="A1" t="str">
            <v>GIÁ TRỊ PHỤ LỤC 13 - HĐ 37/2018/HĐ/OIC-SEAREE ký ngày 07/02/2018</v>
          </cell>
        </row>
      </sheetData>
      <sheetData sheetId="1396">
        <row r="1">
          <cell r="A1" t="str">
            <v>GIÁ TRỊ PHỤ LỤC 13 - HĐ 37/2018/HĐ/OIC-SEAREE ký ngày 07/02/2018</v>
          </cell>
        </row>
      </sheetData>
      <sheetData sheetId="1397">
        <row r="1">
          <cell r="A1" t="str">
            <v>GIÁ TRỊ PHỤ LỤC 13 - HĐ 37/2018/HĐ/OIC-SEAREE ký ngày 07/02/2018</v>
          </cell>
        </row>
      </sheetData>
      <sheetData sheetId="1398">
        <row r="1">
          <cell r="A1" t="str">
            <v>GIÁ TRỊ PHỤ LỤC 13 - HĐ 37/2018/HĐ/OIC-SEAREE ký ngày 07/02/2018</v>
          </cell>
        </row>
      </sheetData>
      <sheetData sheetId="1399">
        <row r="1">
          <cell r="A1" t="str">
            <v>GIÁ TRỊ PHỤ LỤC 13 - HĐ 37/2018/HĐ/OIC-SEAREE ký ngày 07/02/2018</v>
          </cell>
        </row>
      </sheetData>
      <sheetData sheetId="1400">
        <row r="1">
          <cell r="A1" t="str">
            <v>GIÁ TRỊ PHỤ LỤC 13 - HĐ 37/2018/HĐ/OIC-SEAREE ký ngày 07/02/2018</v>
          </cell>
        </row>
      </sheetData>
      <sheetData sheetId="1401">
        <row r="1">
          <cell r="A1" t="str">
            <v>GIÁ TRỊ PHỤ LỤC 13 - HĐ 37/2018/HĐ/OIC-SEAREE ký ngày 07/02/2018</v>
          </cell>
        </row>
      </sheetData>
      <sheetData sheetId="1402">
        <row r="1">
          <cell r="A1" t="str">
            <v>GIÁ TRỊ PHỤ LỤC 13 - HĐ 37/2018/HĐ/OIC-SEAREE ký ngày 07/02/2018</v>
          </cell>
        </row>
      </sheetData>
      <sheetData sheetId="1403">
        <row r="1">
          <cell r="A1" t="str">
            <v>GIÁ TRỊ PHỤ LỤC 13 - HĐ 37/2018/HĐ/OIC-SEAREE ký ngày 07/02/2018</v>
          </cell>
        </row>
      </sheetData>
      <sheetData sheetId="1404">
        <row r="1">
          <cell r="A1" t="str">
            <v>GIÁ TRỊ PHỤ LỤC 13 - HĐ 37/2018/HĐ/OIC-SEAREE ký ngày 07/02/2018</v>
          </cell>
        </row>
      </sheetData>
      <sheetData sheetId="1405">
        <row r="1">
          <cell r="A1" t="str">
            <v>GIÁ TRỊ PHỤ LỤC 13 - HĐ 37/2018/HĐ/OIC-SEAREE ký ngày 07/02/2018</v>
          </cell>
        </row>
      </sheetData>
      <sheetData sheetId="1406">
        <row r="1">
          <cell r="A1" t="str">
            <v>GIÁ TRỊ PHỤ LỤC 13 - HĐ 37/2018/HĐ/OIC-SEAREE ký ngày 07/02/2018</v>
          </cell>
        </row>
      </sheetData>
      <sheetData sheetId="1407">
        <row r="1">
          <cell r="A1" t="str">
            <v>GIÁ TRỊ PHỤ LỤC 13 - HĐ 37/2018/HĐ/OIC-SEAREE ký ngày 07/02/2018</v>
          </cell>
        </row>
      </sheetData>
      <sheetData sheetId="1408">
        <row r="1">
          <cell r="A1" t="str">
            <v>GIÁ TRỊ PHỤ LỤC 13 - HĐ 37/2018/HĐ/OIC-SEAREE ký ngày 07/02/2018</v>
          </cell>
        </row>
      </sheetData>
      <sheetData sheetId="1409">
        <row r="1">
          <cell r="A1" t="str">
            <v>GIÁ TRỊ PHỤ LỤC 13 - HĐ 37/2018/HĐ/OIC-SEAREE ký ngày 07/02/2018</v>
          </cell>
        </row>
      </sheetData>
      <sheetData sheetId="1410">
        <row r="1">
          <cell r="A1" t="str">
            <v>GIÁ TRỊ PHỤ LỤC 13 - HĐ 37/2018/HĐ/OIC-SEAREE ký ngày 07/02/2018</v>
          </cell>
        </row>
      </sheetData>
      <sheetData sheetId="1411">
        <row r="1">
          <cell r="A1" t="str">
            <v>GIÁ TRỊ PHỤ LỤC 13 - HĐ 37/2018/HĐ/OIC-SEAREE ký ngày 07/02/2018</v>
          </cell>
        </row>
      </sheetData>
      <sheetData sheetId="1412">
        <row r="1">
          <cell r="A1" t="str">
            <v>GIÁ TRỊ PHỤ LỤC 13 - HĐ 37/2018/HĐ/OIC-SEAREE ký ngày 07/02/2018</v>
          </cell>
        </row>
      </sheetData>
      <sheetData sheetId="1413">
        <row r="1">
          <cell r="A1" t="str">
            <v>GIÁ TRỊ PHỤ LỤC 13 - HĐ 37/2018/HĐ/OIC-SEAREE ký ngày 07/02/2018</v>
          </cell>
        </row>
      </sheetData>
      <sheetData sheetId="1414">
        <row r="1">
          <cell r="A1" t="str">
            <v>GIÁ TRỊ PHỤ LỤC 13 - HĐ 37/2018/HĐ/OIC-SEAREE ký ngày 07/02/2018</v>
          </cell>
        </row>
      </sheetData>
      <sheetData sheetId="1415">
        <row r="1">
          <cell r="A1" t="str">
            <v>GIÁ TRỊ PHỤ LỤC 13 - HĐ 37/2018/HĐ/OIC-SEAREE ký ngày 07/02/2018</v>
          </cell>
        </row>
      </sheetData>
      <sheetData sheetId="1416">
        <row r="1">
          <cell r="A1" t="str">
            <v>GIÁ TRỊ PHỤ LỤC 13 - HĐ 37/2018/HĐ/OIC-SEAREE ký ngày 07/02/2018</v>
          </cell>
        </row>
      </sheetData>
      <sheetData sheetId="1417">
        <row r="1">
          <cell r="A1" t="str">
            <v>GIÁ TRỊ PHỤ LỤC 13 - HĐ 37/2018/HĐ/OIC-SEAREE ký ngày 07/02/2018</v>
          </cell>
        </row>
      </sheetData>
      <sheetData sheetId="1418">
        <row r="1">
          <cell r="A1" t="str">
            <v>GIÁ TRỊ PHỤ LỤC 13 - HĐ 37/2018/HĐ/OIC-SEAREE ký ngày 07/02/2018</v>
          </cell>
        </row>
      </sheetData>
      <sheetData sheetId="1419">
        <row r="1">
          <cell r="A1" t="str">
            <v>GIÁ TRỊ PHỤ LỤC 13 - HĐ 37/2018/HĐ/OIC-SEAREE ký ngày 07/02/2018</v>
          </cell>
        </row>
      </sheetData>
      <sheetData sheetId="1420">
        <row r="1">
          <cell r="A1" t="str">
            <v>GIÁ TRỊ PHỤ LỤC 13 - HĐ 37/2018/HĐ/OIC-SEAREE ký ngày 07/02/2018</v>
          </cell>
        </row>
      </sheetData>
      <sheetData sheetId="1421">
        <row r="1">
          <cell r="A1" t="str">
            <v>GIÁ TRỊ PHỤ LỤC 13 - HĐ 37/2018/HĐ/OIC-SEAREE ký ngày 07/02/2018</v>
          </cell>
        </row>
      </sheetData>
      <sheetData sheetId="1422">
        <row r="1">
          <cell r="A1" t="str">
            <v>GIÁ TRỊ PHỤ LỤC 13 - HĐ 37/2018/HĐ/OIC-SEAREE ký ngày 07/02/2018</v>
          </cell>
        </row>
      </sheetData>
      <sheetData sheetId="1423">
        <row r="1">
          <cell r="A1" t="str">
            <v>GIÁ TRỊ PHỤ LỤC 13 - HĐ 37/2018/HĐ/OIC-SEAREE ký ngày 07/02/2018</v>
          </cell>
        </row>
      </sheetData>
      <sheetData sheetId="1424">
        <row r="1">
          <cell r="A1" t="str">
            <v>GIÁ TRỊ PHỤ LỤC 13 - HĐ 37/2018/HĐ/OIC-SEAREE ký ngày 07/02/2018</v>
          </cell>
        </row>
      </sheetData>
      <sheetData sheetId="1425">
        <row r="1">
          <cell r="A1" t="str">
            <v>GIÁ TRỊ PHỤ LỤC 13 - HĐ 37/2018/HĐ/OIC-SEAREE ký ngày 07/02/2018</v>
          </cell>
        </row>
      </sheetData>
      <sheetData sheetId="1426">
        <row r="1">
          <cell r="A1" t="str">
            <v>GIÁ TRỊ PHỤ LỤC 13 - HĐ 37/2018/HĐ/OIC-SEAREE ký ngày 07/02/2018</v>
          </cell>
        </row>
      </sheetData>
      <sheetData sheetId="1427">
        <row r="1">
          <cell r="A1" t="str">
            <v>GIÁ TRỊ PHỤ LỤC 13 - HĐ 37/2018/HĐ/OIC-SEAREE ký ngày 07/02/2018</v>
          </cell>
        </row>
      </sheetData>
      <sheetData sheetId="1428">
        <row r="1">
          <cell r="A1" t="str">
            <v>GIÁ TRỊ PHỤ LỤC 13 - HĐ 37/2018/HĐ/OIC-SEAREE ký ngày 07/02/2018</v>
          </cell>
        </row>
      </sheetData>
      <sheetData sheetId="1429">
        <row r="1">
          <cell r="A1" t="str">
            <v>GIÁ TRỊ PHỤ LỤC 13 - HĐ 37/2018/HĐ/OIC-SEAREE ký ngày 07/02/2018</v>
          </cell>
        </row>
      </sheetData>
      <sheetData sheetId="1430">
        <row r="1">
          <cell r="A1" t="str">
            <v>GIÁ TRỊ PHỤ LỤC 13 - HĐ 37/2018/HĐ/OIC-SEAREE ký ngày 07/02/2018</v>
          </cell>
        </row>
      </sheetData>
      <sheetData sheetId="1431">
        <row r="1">
          <cell r="A1" t="str">
            <v>GIÁ TRỊ PHỤ LỤC 13 - HĐ 37/2018/HĐ/OIC-SEAREE ký ngày 07/02/2018</v>
          </cell>
        </row>
      </sheetData>
      <sheetData sheetId="1432">
        <row r="1">
          <cell r="A1" t="str">
            <v>GIÁ TRỊ PHỤ LỤC 13 - HĐ 37/2018/HĐ/OIC-SEAREE ký ngày 07/02/2018</v>
          </cell>
        </row>
      </sheetData>
      <sheetData sheetId="1433">
        <row r="1">
          <cell r="A1" t="str">
            <v>GIÁ TRỊ PHỤ LỤC 13 - HĐ 37/2018/HĐ/OIC-SEAREE ký ngày 07/02/2018</v>
          </cell>
        </row>
      </sheetData>
      <sheetData sheetId="1434">
        <row r="1">
          <cell r="A1" t="str">
            <v>GIÁ TRỊ PHỤ LỤC 13 - HĐ 37/2018/HĐ/OIC-SEAREE ký ngày 07/02/2018</v>
          </cell>
        </row>
      </sheetData>
      <sheetData sheetId="1435">
        <row r="1">
          <cell r="A1" t="str">
            <v>GIÁ TRỊ PHỤ LỤC 13 - HĐ 37/2018/HĐ/OIC-SEAREE ký ngày 07/02/2018</v>
          </cell>
        </row>
      </sheetData>
      <sheetData sheetId="1436">
        <row r="1">
          <cell r="A1" t="str">
            <v>GIÁ TRỊ PHỤ LỤC 13 - HĐ 37/2018/HĐ/OIC-SEAREE ký ngày 07/02/2018</v>
          </cell>
        </row>
      </sheetData>
      <sheetData sheetId="1437">
        <row r="1">
          <cell r="A1" t="str">
            <v>GIÁ TRỊ PHỤ LỤC 13 - HĐ 37/2018/HĐ/OIC-SEAREE ký ngày 07/02/2018</v>
          </cell>
        </row>
      </sheetData>
      <sheetData sheetId="1438">
        <row r="1">
          <cell r="A1" t="str">
            <v>GIÁ TRỊ PHỤ LỤC 13 - HĐ 37/2018/HĐ/OIC-SEAREE ký ngày 07/02/2018</v>
          </cell>
        </row>
      </sheetData>
      <sheetData sheetId="1439">
        <row r="1">
          <cell r="A1" t="str">
            <v>GIÁ TRỊ PHỤ LỤC 13 - HĐ 37/2018/HĐ/OIC-SEAREE ký ngày 07/02/2018</v>
          </cell>
        </row>
      </sheetData>
      <sheetData sheetId="1440">
        <row r="1">
          <cell r="A1" t="str">
            <v>GIÁ TRỊ PHỤ LỤC 13 - HĐ 37/2018/HĐ/OIC-SEAREE ký ngày 07/02/2018</v>
          </cell>
        </row>
      </sheetData>
      <sheetData sheetId="1441">
        <row r="1">
          <cell r="A1" t="str">
            <v>GIÁ TRỊ PHỤ LỤC 13 - HĐ 37/2018/HĐ/OIC-SEAREE ký ngày 07/02/2018</v>
          </cell>
        </row>
      </sheetData>
      <sheetData sheetId="1442">
        <row r="1">
          <cell r="A1" t="str">
            <v>GIÁ TRỊ PHỤ LỤC 13 - HĐ 37/2018/HĐ/OIC-SEAREE ký ngày 07/02/2018</v>
          </cell>
        </row>
      </sheetData>
      <sheetData sheetId="1443">
        <row r="1">
          <cell r="A1" t="str">
            <v>GIÁ TRỊ PHỤ LỤC 13 - HĐ 37/2018/HĐ/OIC-SEAREE ký ngày 07/02/2018</v>
          </cell>
        </row>
      </sheetData>
      <sheetData sheetId="1444">
        <row r="1">
          <cell r="A1" t="str">
            <v>GIÁ TRỊ PHỤ LỤC 13 - HĐ 37/2018/HĐ/OIC-SEAREE ký ngày 07/02/2018</v>
          </cell>
        </row>
      </sheetData>
      <sheetData sheetId="1445">
        <row r="1">
          <cell r="A1" t="str">
            <v>GIÁ TRỊ PHỤ LỤC 13 - HĐ 37/2018/HĐ/OIC-SEAREE ký ngày 07/02/2018</v>
          </cell>
        </row>
      </sheetData>
      <sheetData sheetId="1446">
        <row r="1">
          <cell r="A1" t="str">
            <v>GIÁ TRỊ PHỤ LỤC 13 - HĐ 37/2018/HĐ/OIC-SEAREE ký ngày 07/02/2018</v>
          </cell>
        </row>
      </sheetData>
      <sheetData sheetId="1447">
        <row r="1">
          <cell r="A1" t="str">
            <v>GIÁ TRỊ PHỤ LỤC 13 - HĐ 37/2018/HĐ/OIC-SEAREE ký ngày 07/02/2018</v>
          </cell>
        </row>
      </sheetData>
      <sheetData sheetId="1448">
        <row r="1">
          <cell r="A1" t="str">
            <v>GIÁ TRỊ PHỤ LỤC 13 - HĐ 37/2018/HĐ/OIC-SEAREE ký ngày 07/02/2018</v>
          </cell>
        </row>
      </sheetData>
      <sheetData sheetId="1449">
        <row r="1">
          <cell r="A1" t="str">
            <v>GIÁ TRỊ PHỤ LỤC 13 - HĐ 37/2018/HĐ/OIC-SEAREE ký ngày 07/02/2018</v>
          </cell>
        </row>
      </sheetData>
      <sheetData sheetId="1450">
        <row r="1">
          <cell r="A1" t="str">
            <v>GIÁ TRỊ PHỤ LỤC 13 - HĐ 37/2018/HĐ/OIC-SEAREE ký ngày 07/02/2018</v>
          </cell>
        </row>
      </sheetData>
      <sheetData sheetId="1451">
        <row r="1">
          <cell r="A1" t="str">
            <v>GIÁ TRỊ PHỤ LỤC 13 - HĐ 37/2018/HĐ/OIC-SEAREE ký ngày 07/02/2018</v>
          </cell>
        </row>
      </sheetData>
      <sheetData sheetId="1452">
        <row r="1">
          <cell r="A1" t="str">
            <v>GIÁ TRỊ PHỤ LỤC 13 - HĐ 37/2018/HĐ/OIC-SEAREE ký ngày 07/02/2018</v>
          </cell>
        </row>
      </sheetData>
      <sheetData sheetId="1453">
        <row r="1">
          <cell r="A1" t="str">
            <v>GIÁ TRỊ PHỤ LỤC 13 - HĐ 37/2018/HĐ/OIC-SEAREE ký ngày 07/02/2018</v>
          </cell>
        </row>
      </sheetData>
      <sheetData sheetId="1454">
        <row r="1">
          <cell r="A1" t="str">
            <v>GIÁ TRỊ PHỤ LỤC 13 - HĐ 37/2018/HĐ/OIC-SEAREE ký ngày 07/02/2018</v>
          </cell>
        </row>
      </sheetData>
      <sheetData sheetId="1455">
        <row r="1">
          <cell r="A1" t="str">
            <v>GIÁ TRỊ PHỤ LỤC 13 - HĐ 37/2018/HĐ/OIC-SEAREE ký ngày 07/02/2018</v>
          </cell>
        </row>
      </sheetData>
      <sheetData sheetId="1456">
        <row r="1">
          <cell r="A1" t="str">
            <v>GIÁ TRỊ PHỤ LỤC 13 - HĐ 37/2018/HĐ/OIC-SEAREE ký ngày 07/02/2018</v>
          </cell>
        </row>
      </sheetData>
      <sheetData sheetId="1457">
        <row r="1">
          <cell r="A1" t="str">
            <v>GIÁ TRỊ PHỤ LỤC 13 - HĐ 37/2018/HĐ/OIC-SEAREE ký ngày 07/02/2018</v>
          </cell>
        </row>
      </sheetData>
      <sheetData sheetId="1458">
        <row r="1">
          <cell r="A1" t="str">
            <v>GIÁ TRỊ PHỤ LỤC 13 - HĐ 37/2018/HĐ/OIC-SEAREE ký ngày 07/02/2018</v>
          </cell>
        </row>
      </sheetData>
      <sheetData sheetId="1459">
        <row r="1">
          <cell r="A1" t="str">
            <v>GIÁ TRỊ PHỤ LỤC 13 - HĐ 37/2018/HĐ/OIC-SEAREE ký ngày 07/02/2018</v>
          </cell>
        </row>
      </sheetData>
      <sheetData sheetId="1460">
        <row r="1">
          <cell r="A1" t="str">
            <v>GIÁ TRỊ PHỤ LỤC 13 - HĐ 37/2018/HĐ/OIC-SEAREE ký ngày 07/02/2018</v>
          </cell>
        </row>
      </sheetData>
      <sheetData sheetId="1461">
        <row r="1">
          <cell r="A1" t="str">
            <v>GIÁ TRỊ PHỤ LỤC 13 - HĐ 37/2018/HĐ/OIC-SEAREE ký ngày 07/02/2018</v>
          </cell>
        </row>
      </sheetData>
      <sheetData sheetId="1462">
        <row r="1">
          <cell r="A1" t="str">
            <v>GIÁ TRỊ PHỤ LỤC 13 - HĐ 37/2018/HĐ/OIC-SEAREE ký ngày 07/02/2018</v>
          </cell>
        </row>
      </sheetData>
      <sheetData sheetId="1463">
        <row r="1">
          <cell r="A1" t="str">
            <v>GIÁ TRỊ PHỤ LỤC 13 - HĐ 37/2018/HĐ/OIC-SEAREE ký ngày 07/02/2018</v>
          </cell>
        </row>
      </sheetData>
      <sheetData sheetId="1464">
        <row r="1">
          <cell r="A1" t="str">
            <v>GIÁ TRỊ PHỤ LỤC 13 - HĐ 37/2018/HĐ/OIC-SEAREE ký ngày 07/02/2018</v>
          </cell>
        </row>
      </sheetData>
      <sheetData sheetId="1465">
        <row r="1">
          <cell r="A1" t="str">
            <v>GIÁ TRỊ PHỤ LỤC 13 - HĐ 37/2018/HĐ/OIC-SEAREE ký ngày 07/02/2018</v>
          </cell>
        </row>
      </sheetData>
      <sheetData sheetId="1466">
        <row r="1">
          <cell r="A1" t="str">
            <v>GIÁ TRỊ PHỤ LỤC 13 - HĐ 37/2018/HĐ/OIC-SEAREE ký ngày 07/02/2018</v>
          </cell>
        </row>
      </sheetData>
      <sheetData sheetId="1467">
        <row r="1">
          <cell r="A1" t="str">
            <v>GIÁ TRỊ PHỤ LỤC 13 - HĐ 37/2018/HĐ/OIC-SEAREE ký ngày 07/02/2018</v>
          </cell>
        </row>
      </sheetData>
      <sheetData sheetId="1468">
        <row r="1">
          <cell r="A1" t="str">
            <v>GIÁ TRỊ PHỤ LỤC 13 - HĐ 37/2018/HĐ/OIC-SEAREE ký ngày 07/02/2018</v>
          </cell>
        </row>
      </sheetData>
      <sheetData sheetId="1469">
        <row r="1">
          <cell r="A1" t="str">
            <v>GIÁ TRỊ PHỤ LỤC 13 - HĐ 37/2018/HĐ/OIC-SEAREE ký ngày 07/02/2018</v>
          </cell>
        </row>
      </sheetData>
      <sheetData sheetId="1470">
        <row r="1">
          <cell r="A1" t="str">
            <v>GIÁ TRỊ PHỤ LỤC 13 - HĐ 37/2018/HĐ/OIC-SEAREE ký ngày 07/02/2018</v>
          </cell>
        </row>
      </sheetData>
      <sheetData sheetId="1471">
        <row r="1">
          <cell r="A1" t="str">
            <v>GIÁ TRỊ PHỤ LỤC 13 - HĐ 37/2018/HĐ/OIC-SEAREE ký ngày 07/02/2018</v>
          </cell>
        </row>
      </sheetData>
      <sheetData sheetId="1472">
        <row r="1">
          <cell r="A1" t="str">
            <v>GIÁ TRỊ PHỤ LỤC 13 - HĐ 37/2018/HĐ/OIC-SEAREE ký ngày 07/02/2018</v>
          </cell>
        </row>
      </sheetData>
      <sheetData sheetId="1473">
        <row r="1">
          <cell r="A1" t="str">
            <v>GIÁ TRỊ PHỤ LỤC 13 - HĐ 37/2018/HĐ/OIC-SEAREE ký ngày 07/02/2018</v>
          </cell>
        </row>
      </sheetData>
      <sheetData sheetId="1474">
        <row r="1">
          <cell r="A1" t="str">
            <v>GIÁ TRỊ PHỤ LỤC 13 - HĐ 37/2018/HĐ/OIC-SEAREE ký ngày 07/02/2018</v>
          </cell>
        </row>
      </sheetData>
      <sheetData sheetId="1475">
        <row r="1">
          <cell r="A1" t="str">
            <v>GIÁ TRỊ PHỤ LỤC 13 - HĐ 37/2018/HĐ/OIC-SEAREE ký ngày 07/02/2018</v>
          </cell>
        </row>
      </sheetData>
      <sheetData sheetId="1476">
        <row r="1">
          <cell r="A1" t="str">
            <v>GIÁ TRỊ PHỤ LỤC 13 - HĐ 37/2018/HĐ/OIC-SEAREE ký ngày 07/02/2018</v>
          </cell>
        </row>
      </sheetData>
      <sheetData sheetId="1477">
        <row r="1">
          <cell r="A1" t="str">
            <v>GIÁ TRỊ PHỤ LỤC 13 - HĐ 37/2018/HĐ/OIC-SEAREE ký ngày 07/02/2018</v>
          </cell>
        </row>
      </sheetData>
      <sheetData sheetId="1478">
        <row r="1">
          <cell r="A1" t="str">
            <v>GIÁ TRỊ PHỤ LỤC 13 - HĐ 37/2018/HĐ/OIC-SEAREE ký ngày 07/02/2018</v>
          </cell>
        </row>
      </sheetData>
      <sheetData sheetId="1479">
        <row r="1">
          <cell r="A1" t="str">
            <v>GIÁ TRỊ PHỤ LỤC 13 - HĐ 37/2018/HĐ/OIC-SEAREE ký ngày 07/02/2018</v>
          </cell>
        </row>
      </sheetData>
      <sheetData sheetId="1480">
        <row r="1">
          <cell r="A1" t="str">
            <v>GIÁ TRỊ PHỤ LỤC 13 - HĐ 37/2018/HĐ/OIC-SEAREE ký ngày 07/02/2018</v>
          </cell>
        </row>
      </sheetData>
      <sheetData sheetId="1481">
        <row r="1">
          <cell r="A1" t="str">
            <v>GIÁ TRỊ PHỤ LỤC 13 - HĐ 37/2018/HĐ/OIC-SEAREE ký ngày 07/02/2018</v>
          </cell>
        </row>
      </sheetData>
      <sheetData sheetId="1482">
        <row r="1">
          <cell r="A1" t="str">
            <v>GIÁ TRỊ PHỤ LỤC 13 - HĐ 37/2018/HĐ/OIC-SEAREE ký ngày 07/02/2018</v>
          </cell>
        </row>
      </sheetData>
      <sheetData sheetId="1483">
        <row r="1">
          <cell r="A1" t="str">
            <v>GIÁ TRỊ PHỤ LỤC 13 - HĐ 37/2018/HĐ/OIC-SEAREE ký ngày 07/02/2018</v>
          </cell>
        </row>
      </sheetData>
      <sheetData sheetId="1484">
        <row r="1">
          <cell r="A1" t="str">
            <v>GIÁ TRỊ PHỤ LỤC 13 - HĐ 37/2018/HĐ/OIC-SEAREE ký ngày 07/02/2018</v>
          </cell>
        </row>
      </sheetData>
      <sheetData sheetId="1485">
        <row r="1">
          <cell r="A1" t="str">
            <v>GIÁ TRỊ PHỤ LỤC 13 - HĐ 37/2018/HĐ/OIC-SEAREE ký ngày 07/02/2018</v>
          </cell>
        </row>
      </sheetData>
      <sheetData sheetId="1486">
        <row r="1">
          <cell r="A1" t="str">
            <v>GIÁ TRỊ PHỤ LỤC 13 - HĐ 37/2018/HĐ/OIC-SEAREE ký ngày 07/02/2018</v>
          </cell>
        </row>
      </sheetData>
      <sheetData sheetId="1487">
        <row r="1">
          <cell r="A1" t="str">
            <v>GIÁ TRỊ PHỤ LỤC 13 - HĐ 37/2018/HĐ/OIC-SEAREE ký ngày 07/02/2018</v>
          </cell>
        </row>
      </sheetData>
      <sheetData sheetId="1488">
        <row r="1">
          <cell r="A1" t="str">
            <v>GIÁ TRỊ PHỤ LỤC 13 - HĐ 37/2018/HĐ/OIC-SEAREE ký ngày 07/02/2018</v>
          </cell>
        </row>
      </sheetData>
      <sheetData sheetId="1489">
        <row r="1">
          <cell r="A1" t="str">
            <v>GIÁ TRỊ PHỤ LỤC 13 - HĐ 37/2018/HĐ/OIC-SEAREE ký ngày 07/02/2018</v>
          </cell>
        </row>
      </sheetData>
      <sheetData sheetId="1490">
        <row r="1">
          <cell r="A1" t="str">
            <v>GIÁ TRỊ PHỤ LỤC 13 - HĐ 37/2018/HĐ/OIC-SEAREE ký ngày 07/02/2018</v>
          </cell>
        </row>
      </sheetData>
      <sheetData sheetId="1491">
        <row r="1">
          <cell r="A1" t="str">
            <v>GIÁ TRỊ PHỤ LỤC 13 - HĐ 37/2018/HĐ/OIC-SEAREE ký ngày 07/02/2018</v>
          </cell>
        </row>
      </sheetData>
      <sheetData sheetId="1492">
        <row r="1">
          <cell r="A1" t="str">
            <v>GIÁ TRỊ PHỤ LỤC 13 - HĐ 37/2018/HĐ/OIC-SEAREE ký ngày 07/02/2018</v>
          </cell>
        </row>
      </sheetData>
      <sheetData sheetId="1493">
        <row r="1">
          <cell r="A1" t="str">
            <v>GIÁ TRỊ PHỤ LỤC 13 - HĐ 37/2018/HĐ/OIC-SEAREE ký ngày 07/02/2018</v>
          </cell>
        </row>
      </sheetData>
      <sheetData sheetId="1494">
        <row r="1">
          <cell r="A1" t="str">
            <v>GIÁ TRỊ PHỤ LỤC 13 - HĐ 37/2018/HĐ/OIC-SEAREE ký ngày 07/02/2018</v>
          </cell>
        </row>
      </sheetData>
      <sheetData sheetId="1495">
        <row r="1">
          <cell r="A1" t="str">
            <v>GIÁ TRỊ PHỤ LỤC 13 - HĐ 37/2018/HĐ/OIC-SEAREE ký ngày 07/02/2018</v>
          </cell>
        </row>
      </sheetData>
      <sheetData sheetId="1496">
        <row r="1">
          <cell r="A1" t="str">
            <v>GIÁ TRỊ PHỤ LỤC 13 - HĐ 37/2018/HĐ/OIC-SEAREE ký ngày 07/02/2018</v>
          </cell>
        </row>
      </sheetData>
      <sheetData sheetId="1497">
        <row r="1">
          <cell r="A1" t="str">
            <v>GIÁ TRỊ PHỤ LỤC 13 - HĐ 37/2018/HĐ/OIC-SEAREE ký ngày 07/02/2018</v>
          </cell>
        </row>
      </sheetData>
      <sheetData sheetId="1498">
        <row r="1">
          <cell r="A1" t="str">
            <v>GIÁ TRỊ PHỤ LỤC 13 - HĐ 37/2018/HĐ/OIC-SEAREE ký ngày 07/02/2018</v>
          </cell>
        </row>
      </sheetData>
      <sheetData sheetId="1499">
        <row r="1">
          <cell r="A1" t="str">
            <v>GIÁ TRỊ PHỤ LỤC 13 - HĐ 37/2018/HĐ/OIC-SEAREE ký ngày 07/02/2018</v>
          </cell>
        </row>
      </sheetData>
      <sheetData sheetId="1500">
        <row r="1">
          <cell r="A1" t="str">
            <v>GIÁ TRỊ PHỤ LỤC 13 - HĐ 37/2018/HĐ/OIC-SEAREE ký ngày 07/02/2018</v>
          </cell>
        </row>
      </sheetData>
      <sheetData sheetId="1501">
        <row r="1">
          <cell r="A1" t="str">
            <v>GIÁ TRỊ PHỤ LỤC 13 - HĐ 37/2018/HĐ/OIC-SEAREE ký ngày 07/02/2018</v>
          </cell>
        </row>
      </sheetData>
      <sheetData sheetId="1502">
        <row r="1">
          <cell r="A1" t="str">
            <v>GIÁ TRỊ PHỤ LỤC 13 - HĐ 37/2018/HĐ/OIC-SEAREE ký ngày 07/02/2018</v>
          </cell>
        </row>
      </sheetData>
      <sheetData sheetId="1503">
        <row r="1">
          <cell r="A1" t="str">
            <v>GIÁ TRỊ PHỤ LỤC 13 - HĐ 37/2018/HĐ/OIC-SEAREE ký ngày 07/02/2018</v>
          </cell>
        </row>
      </sheetData>
      <sheetData sheetId="1504">
        <row r="1">
          <cell r="A1" t="str">
            <v>GIÁ TRỊ PHỤ LỤC 13 - HĐ 37/2018/HĐ/OIC-SEAREE ký ngày 07/02/2018</v>
          </cell>
        </row>
      </sheetData>
      <sheetData sheetId="1505">
        <row r="1">
          <cell r="A1" t="str">
            <v>GIÁ TRỊ PHỤ LỤC 13 - HĐ 37/2018/HĐ/OIC-SEAREE ký ngày 07/02/2018</v>
          </cell>
        </row>
      </sheetData>
      <sheetData sheetId="1506">
        <row r="1">
          <cell r="A1" t="str">
            <v>GIÁ TRỊ PHỤ LỤC 13 - HĐ 37/2018/HĐ/OIC-SEAREE ký ngày 07/02/2018</v>
          </cell>
        </row>
      </sheetData>
      <sheetData sheetId="1507">
        <row r="1">
          <cell r="A1" t="str">
            <v>GIÁ TRỊ PHỤ LỤC 13 - HĐ 37/2018/HĐ/OIC-SEAREE ký ngày 07/02/2018</v>
          </cell>
        </row>
      </sheetData>
      <sheetData sheetId="1508">
        <row r="1">
          <cell r="A1" t="str">
            <v>GIÁ TRỊ PHỤ LỤC 13 - HĐ 37/2018/HĐ/OIC-SEAREE ký ngày 07/02/2018</v>
          </cell>
        </row>
      </sheetData>
      <sheetData sheetId="1509">
        <row r="1">
          <cell r="A1" t="str">
            <v>GIÁ TRỊ PHỤ LỤC 13 - HĐ 37/2018/HĐ/OIC-SEAREE ký ngày 07/02/2018</v>
          </cell>
        </row>
      </sheetData>
      <sheetData sheetId="1510">
        <row r="1">
          <cell r="A1" t="str">
            <v>GIÁ TRỊ PHỤ LỤC 13 - HĐ 37/2018/HĐ/OIC-SEAREE ký ngày 07/02/2018</v>
          </cell>
        </row>
      </sheetData>
      <sheetData sheetId="1511">
        <row r="1">
          <cell r="A1" t="str">
            <v>GIÁ TRỊ PHỤ LỤC 13 - HĐ 37/2018/HĐ/OIC-SEAREE ký ngày 07/02/2018</v>
          </cell>
        </row>
      </sheetData>
      <sheetData sheetId="1512">
        <row r="1">
          <cell r="A1" t="str">
            <v>GIÁ TRỊ PHỤ LỤC 13 - HĐ 37/2018/HĐ/OIC-SEAREE ký ngày 07/02/2018</v>
          </cell>
        </row>
      </sheetData>
      <sheetData sheetId="1513">
        <row r="1">
          <cell r="A1" t="str">
            <v>GIÁ TRỊ PHỤ LỤC 13 - HĐ 37/2018/HĐ/OIC-SEAREE ký ngày 07/02/2018</v>
          </cell>
        </row>
      </sheetData>
      <sheetData sheetId="1514">
        <row r="1">
          <cell r="A1" t="str">
            <v>GIÁ TRỊ PHỤ LỤC 13 - HĐ 37/2018/HĐ/OIC-SEAREE ký ngày 07/02/2018</v>
          </cell>
        </row>
      </sheetData>
      <sheetData sheetId="1515">
        <row r="1">
          <cell r="A1" t="str">
            <v>GIÁ TRỊ PHỤ LỤC 13 - HĐ 37/2018/HĐ/OIC-SEAREE ký ngày 07/02/2018</v>
          </cell>
        </row>
      </sheetData>
      <sheetData sheetId="1516">
        <row r="1">
          <cell r="A1" t="str">
            <v>GIÁ TRỊ PHỤ LỤC 13 - HĐ 37/2018/HĐ/OIC-SEAREE ký ngày 07/02/2018</v>
          </cell>
        </row>
      </sheetData>
      <sheetData sheetId="1517">
        <row r="1">
          <cell r="A1" t="str">
            <v>GIÁ TRỊ PHỤ LỤC 13 - HĐ 37/2018/HĐ/OIC-SEAREE ký ngày 07/02/2018</v>
          </cell>
        </row>
      </sheetData>
      <sheetData sheetId="1518">
        <row r="1">
          <cell r="A1" t="str">
            <v>GIÁ TRỊ PHỤ LỤC 13 - HĐ 37/2018/HĐ/OIC-SEAREE ký ngày 07/02/2018</v>
          </cell>
        </row>
      </sheetData>
      <sheetData sheetId="1519">
        <row r="1">
          <cell r="A1" t="str">
            <v>GIÁ TRỊ PHỤ LỤC 13 - HĐ 37/2018/HĐ/OIC-SEAREE ký ngày 07/02/2018</v>
          </cell>
        </row>
      </sheetData>
      <sheetData sheetId="1520">
        <row r="1">
          <cell r="A1" t="str">
            <v>GIÁ TRỊ PHỤ LỤC 13 - HĐ 37/2018/HĐ/OIC-SEAREE ký ngày 07/02/2018</v>
          </cell>
        </row>
      </sheetData>
      <sheetData sheetId="1521">
        <row r="1">
          <cell r="A1" t="str">
            <v>GIÁ TRỊ PHỤ LỤC 13 - HĐ 37/2018/HĐ/OIC-SEAREE ký ngày 07/02/2018</v>
          </cell>
        </row>
      </sheetData>
      <sheetData sheetId="1522">
        <row r="1">
          <cell r="A1" t="str">
            <v>GIÁ TRỊ PHỤ LỤC 13 - HĐ 37/2018/HĐ/OIC-SEAREE ký ngày 07/02/2018</v>
          </cell>
        </row>
      </sheetData>
      <sheetData sheetId="1523">
        <row r="1">
          <cell r="A1" t="str">
            <v>GIÁ TRỊ PHỤ LỤC 13 - HĐ 37/2018/HĐ/OIC-SEAREE ký ngày 07/02/2018</v>
          </cell>
        </row>
      </sheetData>
      <sheetData sheetId="1524">
        <row r="1">
          <cell r="A1" t="str">
            <v>GIÁ TRỊ PHỤ LỤC 13 - HĐ 37/2018/HĐ/OIC-SEAREE ký ngày 07/02/2018</v>
          </cell>
        </row>
      </sheetData>
      <sheetData sheetId="1525">
        <row r="1">
          <cell r="A1" t="str">
            <v>GIÁ TRỊ PHỤ LỤC 13 - HĐ 37/2018/HĐ/OIC-SEAREE ký ngày 07/02/2018</v>
          </cell>
        </row>
      </sheetData>
      <sheetData sheetId="1526">
        <row r="1">
          <cell r="A1" t="str">
            <v>GIÁ TRỊ PHỤ LỤC 13 - HĐ 37/2018/HĐ/OIC-SEAREE ký ngày 07/02/2018</v>
          </cell>
        </row>
      </sheetData>
      <sheetData sheetId="1527">
        <row r="1">
          <cell r="A1" t="str">
            <v>GIÁ TRỊ PHỤ LỤC 13 - HĐ 37/2018/HĐ/OIC-SEAREE ký ngày 07/02/2018</v>
          </cell>
        </row>
      </sheetData>
      <sheetData sheetId="1528">
        <row r="1">
          <cell r="A1" t="str">
            <v>GIÁ TRỊ PHỤ LỤC 13 - HĐ 37/2018/HĐ/OIC-SEAREE ký ngày 07/02/2018</v>
          </cell>
        </row>
      </sheetData>
      <sheetData sheetId="1529">
        <row r="1">
          <cell r="A1" t="str">
            <v>GIÁ TRỊ PHỤ LỤC 13 - HĐ 37/2018/HĐ/OIC-SEAREE ký ngày 07/02/2018</v>
          </cell>
        </row>
      </sheetData>
      <sheetData sheetId="1530">
        <row r="1">
          <cell r="A1" t="str">
            <v>GIÁ TRỊ PHỤ LỤC 13 - HĐ 37/2018/HĐ/OIC-SEAREE ký ngày 07/02/2018</v>
          </cell>
        </row>
      </sheetData>
      <sheetData sheetId="1531">
        <row r="1">
          <cell r="A1" t="str">
            <v>GIÁ TRỊ PHỤ LỤC 13 - HĐ 37/2018/HĐ/OIC-SEAREE ký ngày 07/02/2018</v>
          </cell>
        </row>
      </sheetData>
      <sheetData sheetId="1532">
        <row r="1">
          <cell r="A1" t="str">
            <v>GIÁ TRỊ PHỤ LỤC 13 - HĐ 37/2018/HĐ/OIC-SEAREE ký ngày 07/02/2018</v>
          </cell>
        </row>
      </sheetData>
      <sheetData sheetId="1533">
        <row r="1">
          <cell r="A1" t="str">
            <v>GIÁ TRỊ PHỤ LỤC 13 - HĐ 37/2018/HĐ/OIC-SEAREE ký ngày 07/02/2018</v>
          </cell>
        </row>
      </sheetData>
      <sheetData sheetId="1534">
        <row r="1">
          <cell r="A1" t="str">
            <v>GIÁ TRỊ PHỤ LỤC 13 - HĐ 37/2018/HĐ/OIC-SEAREE ký ngày 07/02/2018</v>
          </cell>
        </row>
      </sheetData>
      <sheetData sheetId="1535">
        <row r="1">
          <cell r="A1" t="str">
            <v>GIÁ TRỊ PHỤ LỤC 13 - HĐ 37/2018/HĐ/OIC-SEAREE ký ngày 07/02/2018</v>
          </cell>
        </row>
      </sheetData>
      <sheetData sheetId="1536">
        <row r="1">
          <cell r="A1" t="str">
            <v>GIÁ TRỊ PHỤ LỤC 13 - HĐ 37/2018/HĐ/OIC-SEAREE ký ngày 07/02/2018</v>
          </cell>
        </row>
      </sheetData>
      <sheetData sheetId="1537">
        <row r="1">
          <cell r="A1" t="str">
            <v>GIÁ TRỊ PHỤ LỤC 13 - HĐ 37/2018/HĐ/OIC-SEAREE ký ngày 07/02/2018</v>
          </cell>
        </row>
      </sheetData>
      <sheetData sheetId="1538">
        <row r="1">
          <cell r="A1" t="str">
            <v>GIÁ TRỊ PHỤ LỤC 13 - HĐ 37/2018/HĐ/OIC-SEAREE ký ngày 07/02/2018</v>
          </cell>
        </row>
      </sheetData>
      <sheetData sheetId="1539">
        <row r="1">
          <cell r="A1" t="str">
            <v>GIÁ TRỊ PHỤ LỤC 13 - HĐ 37/2018/HĐ/OIC-SEAREE ký ngày 07/02/2018</v>
          </cell>
        </row>
      </sheetData>
      <sheetData sheetId="1540">
        <row r="1">
          <cell r="A1" t="str">
            <v>GIÁ TRỊ PHỤ LỤC 13 - HĐ 37/2018/HĐ/OIC-SEAREE ký ngày 07/02/2018</v>
          </cell>
        </row>
      </sheetData>
      <sheetData sheetId="1541">
        <row r="1">
          <cell r="A1" t="str">
            <v>GIÁ TRỊ PHỤ LỤC 13 - HĐ 37/2018/HĐ/OIC-SEAREE ký ngày 07/02/2018</v>
          </cell>
        </row>
      </sheetData>
      <sheetData sheetId="1542">
        <row r="1">
          <cell r="A1" t="str">
            <v>GIÁ TRỊ PHỤ LỤC 13 - HĐ 37/2018/HĐ/OIC-SEAREE ký ngày 07/02/2018</v>
          </cell>
        </row>
      </sheetData>
      <sheetData sheetId="1543">
        <row r="1">
          <cell r="A1" t="str">
            <v>GIÁ TRỊ PHỤ LỤC 13 - HĐ 37/2018/HĐ/OIC-SEAREE ký ngày 07/02/2018</v>
          </cell>
        </row>
      </sheetData>
      <sheetData sheetId="1544" refreshError="1"/>
      <sheetData sheetId="1545">
        <row r="1">
          <cell r="A1" t="str">
            <v>GIÁ TRỊ PHỤ LỤC 13 - HĐ 37/2018/HĐ/OIC-SEAREE ký ngày 07/02/2018</v>
          </cell>
        </row>
      </sheetData>
      <sheetData sheetId="1546">
        <row r="1">
          <cell r="A1" t="str">
            <v>GIÁ TRỊ PHỤ LỤC 13 - HĐ 37/2018/HĐ/OIC-SEAREE ký ngày 07/02/2018</v>
          </cell>
        </row>
      </sheetData>
      <sheetData sheetId="1547">
        <row r="1">
          <cell r="A1" t="str">
            <v>GIÁ TRỊ PHỤ LỤC 13 - HĐ 37/2018/HĐ/OIC-SEAREE ký ngày 07/02/2018</v>
          </cell>
        </row>
      </sheetData>
      <sheetData sheetId="1548">
        <row r="1">
          <cell r="A1" t="str">
            <v>GIÁ TRỊ PHỤ LỤC 13 - HĐ 37/2018/HĐ/OIC-SEAREE ký ngày 07/02/2018</v>
          </cell>
        </row>
      </sheetData>
      <sheetData sheetId="1549">
        <row r="1">
          <cell r="A1" t="str">
            <v>GIÁ TRỊ PHỤ LỤC 13 - HĐ 37/2018/HĐ/OIC-SEAREE ký ngày 07/02/2018</v>
          </cell>
        </row>
      </sheetData>
      <sheetData sheetId="1550">
        <row r="1">
          <cell r="A1" t="str">
            <v>GIÁ TRỊ PHỤ LỤC 13 - HĐ 37/2018/HĐ/OIC-SEAREE ký ngày 07/02/2018</v>
          </cell>
        </row>
      </sheetData>
      <sheetData sheetId="1551">
        <row r="1">
          <cell r="A1" t="str">
            <v>GIÁ TRỊ PHỤ LỤC 13 - HĐ 37/2018/HĐ/OIC-SEAREE ký ngày 07/02/2018</v>
          </cell>
        </row>
      </sheetData>
      <sheetData sheetId="1552">
        <row r="1">
          <cell r="A1" t="str">
            <v>GIÁ TRỊ PHỤ LỤC 13 - HĐ 37/2018/HĐ/OIC-SEAREE ký ngày 07/02/2018</v>
          </cell>
        </row>
      </sheetData>
      <sheetData sheetId="1553" refreshError="1"/>
      <sheetData sheetId="1554">
        <row r="1">
          <cell r="A1" t="str">
            <v>GIÁ TRỊ PHỤ LỤC 13 - HĐ 37/2018/HĐ/OIC-SEAREE ký ngày 07/02/2018</v>
          </cell>
        </row>
      </sheetData>
      <sheetData sheetId="1555">
        <row r="1">
          <cell r="A1" t="str">
            <v>GIÁ TRỊ PHỤ LỤC 13 - HĐ 37/2018/HĐ/OIC-SEAREE ký ngày 07/02/2018</v>
          </cell>
        </row>
      </sheetData>
      <sheetData sheetId="1556">
        <row r="1">
          <cell r="A1" t="str">
            <v>GIÁ TRỊ PHỤ LỤC 13 - HĐ 37/2018/HĐ/OIC-SEAREE ký ngày 07/02/2018</v>
          </cell>
        </row>
      </sheetData>
      <sheetData sheetId="1557">
        <row r="1">
          <cell r="A1" t="str">
            <v>GIÁ TRỊ PHỤ LỤC 13 - HĐ 37/2018/HĐ/OIC-SEAREE ký ngày 07/02/2018</v>
          </cell>
        </row>
      </sheetData>
      <sheetData sheetId="1558">
        <row r="1">
          <cell r="A1" t="str">
            <v>GIÁ TRỊ PHỤ LỤC 13 - HĐ 37/2018/HĐ/OIC-SEAREE ký ngày 07/02/2018</v>
          </cell>
        </row>
      </sheetData>
      <sheetData sheetId="1559">
        <row r="1">
          <cell r="A1" t="str">
            <v>GIÁ TRỊ PHỤ LỤC 13 - HĐ 37/2018/HĐ/OIC-SEAREE ký ngày 07/02/2018</v>
          </cell>
        </row>
      </sheetData>
      <sheetData sheetId="1560">
        <row r="1">
          <cell r="A1" t="str">
            <v>GIÁ TRỊ PHỤ LỤC 13 - HĐ 37/2018/HĐ/OIC-SEAREE ký ngày 07/02/2018</v>
          </cell>
        </row>
      </sheetData>
      <sheetData sheetId="1561">
        <row r="1">
          <cell r="A1" t="str">
            <v>GIÁ TRỊ PHỤ LỤC 13 - HĐ 37/2018/HĐ/OIC-SEAREE ký ngày 07/02/2018</v>
          </cell>
        </row>
      </sheetData>
      <sheetData sheetId="1562">
        <row r="1">
          <cell r="A1" t="str">
            <v>GIÁ TRỊ PHỤ LỤC 13 - HĐ 37/2018/HĐ/OIC-SEAREE ký ngày 07/02/2018</v>
          </cell>
        </row>
      </sheetData>
      <sheetData sheetId="1563">
        <row r="1">
          <cell r="A1" t="str">
            <v>GIÁ TRỊ PHỤ LỤC 13 - HĐ 37/2018/HĐ/OIC-SEAREE ký ngày 07/02/2018</v>
          </cell>
        </row>
      </sheetData>
      <sheetData sheetId="1564">
        <row r="1">
          <cell r="A1" t="str">
            <v>GIÁ TRỊ PHỤ LỤC 13 - HĐ 37/2018/HĐ/OIC-SEAREE ký ngày 07/02/2018</v>
          </cell>
        </row>
      </sheetData>
      <sheetData sheetId="1565">
        <row r="1">
          <cell r="A1" t="str">
            <v>GIÁ TRỊ PHỤ LỤC 13 - HĐ 37/2018/HĐ/OIC-SEAREE ký ngày 07/02/2018</v>
          </cell>
        </row>
      </sheetData>
      <sheetData sheetId="1566">
        <row r="1">
          <cell r="A1" t="str">
            <v>GIÁ TRỊ PHỤ LỤC 13 - HĐ 37/2018/HĐ/OIC-SEAREE ký ngày 07/02/2018</v>
          </cell>
        </row>
      </sheetData>
      <sheetData sheetId="1567">
        <row r="1">
          <cell r="A1" t="str">
            <v>GIÁ TRỊ PHỤ LỤC 13 - HĐ 37/2018/HĐ/OIC-SEAREE ký ngày 07/02/2018</v>
          </cell>
        </row>
      </sheetData>
      <sheetData sheetId="1568">
        <row r="1">
          <cell r="A1" t="str">
            <v>GIÁ TRỊ PHỤ LỤC 13 - HĐ 37/2018/HĐ/OIC-SEAREE ký ngày 07/02/2018</v>
          </cell>
        </row>
      </sheetData>
      <sheetData sheetId="1569">
        <row r="1">
          <cell r="A1" t="str">
            <v>GIÁ TRỊ PHỤ LỤC 13 - HĐ 37/2018/HĐ/OIC-SEAREE ký ngày 07/02/2018</v>
          </cell>
        </row>
      </sheetData>
      <sheetData sheetId="1570">
        <row r="1">
          <cell r="A1" t="str">
            <v>GIÁ TRỊ PHỤ LỤC 13 - HĐ 37/2018/HĐ/OIC-SEAREE ký ngày 07/02/2018</v>
          </cell>
        </row>
      </sheetData>
      <sheetData sheetId="1571">
        <row r="1">
          <cell r="A1" t="str">
            <v>GIÁ TRỊ PHỤ LỤC 13 - HĐ 37/2018/HĐ/OIC-SEAREE ký ngày 07/02/2018</v>
          </cell>
        </row>
      </sheetData>
      <sheetData sheetId="1572">
        <row r="1">
          <cell r="A1" t="str">
            <v>GIÁ TRỊ PHỤ LỤC 13 - HĐ 37/2018/HĐ/OIC-SEAREE ký ngày 07/02/2018</v>
          </cell>
        </row>
      </sheetData>
      <sheetData sheetId="1573">
        <row r="1">
          <cell r="A1" t="str">
            <v>GIÁ TRỊ PHỤ LỤC 13 - HĐ 37/2018/HĐ/OIC-SEAREE ký ngày 07/02/2018</v>
          </cell>
        </row>
      </sheetData>
      <sheetData sheetId="1574">
        <row r="1">
          <cell r="A1" t="str">
            <v>GIÁ TRỊ PHỤ LỤC 13 - HĐ 37/2018/HĐ/OIC-SEAREE ký ngày 07/02/2018</v>
          </cell>
        </row>
      </sheetData>
      <sheetData sheetId="1575">
        <row r="1">
          <cell r="A1" t="str">
            <v>GIÁ TRỊ PHỤ LỤC 13 - HĐ 37/2018/HĐ/OIC-SEAREE ký ngày 07/02/2018</v>
          </cell>
        </row>
      </sheetData>
      <sheetData sheetId="1576">
        <row r="1">
          <cell r="A1" t="str">
            <v>GIÁ TRỊ PHỤ LỤC 13 - HĐ 37/2018/HĐ/OIC-SEAREE ký ngày 07/02/2018</v>
          </cell>
        </row>
      </sheetData>
      <sheetData sheetId="1577" refreshError="1"/>
      <sheetData sheetId="1578">
        <row r="1">
          <cell r="A1" t="str">
            <v>GIÁ TRỊ PHỤ LỤC 13 - HĐ 37/2018/HĐ/OIC-SEAREE ký ngày 07/02/2018</v>
          </cell>
        </row>
      </sheetData>
      <sheetData sheetId="1579">
        <row r="1">
          <cell r="A1" t="str">
            <v>GIÁ TRỊ PHỤ LỤC 13 - HĐ 37/2018/HĐ/OIC-SEAREE ký ngày 07/02/2018</v>
          </cell>
        </row>
      </sheetData>
      <sheetData sheetId="1580">
        <row r="1">
          <cell r="A1" t="str">
            <v>GIÁ TRỊ PHỤ LỤC 13 - HĐ 37/2018/HĐ/OIC-SEAREE ký ngày 07/02/2018</v>
          </cell>
        </row>
      </sheetData>
      <sheetData sheetId="1581">
        <row r="1">
          <cell r="A1" t="str">
            <v>GIÁ TRỊ PHỤ LỤC 13 - HĐ 37/2018/HĐ/OIC-SEAREE ký ngày 07/02/2018</v>
          </cell>
        </row>
      </sheetData>
      <sheetData sheetId="1582">
        <row r="1">
          <cell r="A1" t="str">
            <v>GIÁ TRỊ PHỤ LỤC 13 - HĐ 37/2018/HĐ/OIC-SEAREE ký ngày 07/02/2018</v>
          </cell>
        </row>
      </sheetData>
      <sheetData sheetId="1583">
        <row r="1">
          <cell r="A1" t="str">
            <v>GIÁ TRỊ PHỤ LỤC 13 - HĐ 37/2018/HĐ/OIC-SEAREE ký ngày 07/02/2018</v>
          </cell>
        </row>
      </sheetData>
      <sheetData sheetId="1584">
        <row r="1">
          <cell r="A1" t="str">
            <v>GIÁ TRỊ PHỤ LỤC 13 - HĐ 37/2018/HĐ/OIC-SEAREE ký ngày 07/02/2018</v>
          </cell>
        </row>
      </sheetData>
      <sheetData sheetId="1585" refreshError="1"/>
      <sheetData sheetId="1586">
        <row r="1">
          <cell r="A1" t="str">
            <v>GIÁ TRỊ PHỤ LỤC 13 - HĐ 37/2018/HĐ/OIC-SEAREE ký ngày 07/02/2018</v>
          </cell>
        </row>
      </sheetData>
      <sheetData sheetId="1587">
        <row r="1">
          <cell r="A1" t="str">
            <v>GIÁ TRỊ PHỤ LỤC 13 - HĐ 37/2018/HĐ/OIC-SEAREE ký ngày 07/02/2018</v>
          </cell>
        </row>
      </sheetData>
      <sheetData sheetId="1588">
        <row r="1">
          <cell r="A1" t="str">
            <v>GIÁ TRỊ PHỤ LỤC 13 - HĐ 37/2018/HĐ/OIC-SEAREE ký ngày 07/02/2018</v>
          </cell>
        </row>
      </sheetData>
      <sheetData sheetId="1589">
        <row r="1">
          <cell r="A1" t="str">
            <v>GIÁ TRỊ PHỤ LỤC 13 - HĐ 37/2018/HĐ/OIC-SEAREE ký ngày 07/02/2018</v>
          </cell>
        </row>
      </sheetData>
      <sheetData sheetId="1590">
        <row r="1">
          <cell r="A1" t="str">
            <v>GIÁ TRỊ PHỤ LỤC 13 - HĐ 37/2018/HĐ/OIC-SEAREE ký ngày 07/02/2018</v>
          </cell>
        </row>
      </sheetData>
      <sheetData sheetId="1591">
        <row r="1">
          <cell r="A1" t="str">
            <v>GIÁ TRỊ PHỤ LỤC 13 - HĐ 37/2018/HĐ/OIC-SEAREE ký ngày 07/02/2018</v>
          </cell>
        </row>
      </sheetData>
      <sheetData sheetId="1592">
        <row r="1">
          <cell r="A1" t="str">
            <v>GIÁ TRỊ PHỤ LỤC 13 - HĐ 37/2018/HĐ/OIC-SEAREE ký ngày 07/02/2018</v>
          </cell>
        </row>
      </sheetData>
      <sheetData sheetId="1593" refreshError="1"/>
      <sheetData sheetId="1594">
        <row r="1">
          <cell r="A1" t="str">
            <v>GIÁ TRỊ PHỤ LỤC 13 - HĐ 37/2018/HĐ/OIC-SEAREE ký ngày 07/02/2018</v>
          </cell>
        </row>
      </sheetData>
      <sheetData sheetId="1595">
        <row r="1">
          <cell r="A1" t="str">
            <v>GIÁ TRỊ PHỤ LỤC 13 - HĐ 37/2018/HĐ/OIC-SEAREE ký ngày 07/02/2018</v>
          </cell>
        </row>
      </sheetData>
      <sheetData sheetId="1596">
        <row r="1">
          <cell r="A1" t="str">
            <v>GIÁ TRỊ PHỤ LỤC 13 - HĐ 37/2018/HĐ/OIC-SEAREE ký ngày 07/02/2018</v>
          </cell>
        </row>
      </sheetData>
      <sheetData sheetId="1597">
        <row r="1">
          <cell r="A1" t="str">
            <v>GIÁ TRỊ PHỤ LỤC 13 - HĐ 37/2018/HĐ/OIC-SEAREE ký ngày 07/02/2018</v>
          </cell>
        </row>
      </sheetData>
      <sheetData sheetId="1598">
        <row r="1">
          <cell r="A1" t="str">
            <v>GIÁ TRỊ PHỤ LỤC 13 - HĐ 37/2018/HĐ/OIC-SEAREE ký ngày 07/02/2018</v>
          </cell>
        </row>
      </sheetData>
      <sheetData sheetId="1599">
        <row r="1">
          <cell r="A1" t="str">
            <v>GIÁ TRỊ PHỤ LỤC 13 - HĐ 37/2018/HĐ/OIC-SEAREE ký ngày 07/02/2018</v>
          </cell>
        </row>
      </sheetData>
      <sheetData sheetId="1600">
        <row r="1">
          <cell r="A1" t="str">
            <v>GIÁ TRỊ PHỤ LỤC 13 - HĐ 37/2018/HĐ/OIC-SEAREE ký ngày 07/02/2018</v>
          </cell>
        </row>
      </sheetData>
      <sheetData sheetId="1601">
        <row r="1">
          <cell r="A1" t="str">
            <v>GIÁ TRỊ PHỤ LỤC 13 - HĐ 37/2018/HĐ/OIC-SEAREE ký ngày 07/02/2018</v>
          </cell>
        </row>
      </sheetData>
      <sheetData sheetId="1602">
        <row r="1">
          <cell r="A1" t="str">
            <v>GIÁ TRỊ PHỤ LỤC 13 - HĐ 37/2018/HĐ/OIC-SEAREE ký ngày 07/02/2018</v>
          </cell>
        </row>
      </sheetData>
      <sheetData sheetId="1603">
        <row r="1">
          <cell r="A1" t="str">
            <v>GIÁ TRỊ PHỤ LỤC 13 - HĐ 37/2018/HĐ/OIC-SEAREE ký ngày 07/02/2018</v>
          </cell>
        </row>
      </sheetData>
      <sheetData sheetId="1604">
        <row r="1">
          <cell r="A1" t="str">
            <v>GIÁ TRỊ PHỤ LỤC 13 - HĐ 37/2018/HĐ/OIC-SEAREE ký ngày 07/02/2018</v>
          </cell>
        </row>
      </sheetData>
      <sheetData sheetId="1605">
        <row r="1">
          <cell r="A1" t="str">
            <v>GIÁ TRỊ PHỤ LỤC 13 - HĐ 37/2018/HĐ/OIC-SEAREE ký ngày 07/02/2018</v>
          </cell>
        </row>
      </sheetData>
      <sheetData sheetId="1606">
        <row r="1">
          <cell r="A1" t="str">
            <v>GIÁ TRỊ PHỤ LỤC 13 - HĐ 37/2018/HĐ/OIC-SEAREE ký ngày 07/02/2018</v>
          </cell>
        </row>
      </sheetData>
      <sheetData sheetId="1607">
        <row r="1">
          <cell r="A1" t="str">
            <v>GIÁ TRỊ PHỤ LỤC 13 - HĐ 37/2018/HĐ/OIC-SEAREE ký ngày 07/02/2018</v>
          </cell>
        </row>
      </sheetData>
      <sheetData sheetId="1608">
        <row r="1">
          <cell r="A1" t="str">
            <v>GIÁ TRỊ PHỤ LỤC 13 - HĐ 37/2018/HĐ/OIC-SEAREE ký ngày 07/02/2018</v>
          </cell>
        </row>
      </sheetData>
      <sheetData sheetId="1609">
        <row r="1">
          <cell r="A1" t="str">
            <v>GIÁ TRỊ PHỤ LỤC 13 - HĐ 37/2018/HĐ/OIC-SEAREE ký ngày 07/02/2018</v>
          </cell>
        </row>
      </sheetData>
      <sheetData sheetId="1610">
        <row r="1">
          <cell r="A1" t="str">
            <v>GIÁ TRỊ PHỤ LỤC 13 - HĐ 37/2018/HĐ/OIC-SEAREE ký ngày 07/02/2018</v>
          </cell>
        </row>
      </sheetData>
      <sheetData sheetId="1611">
        <row r="1">
          <cell r="A1" t="str">
            <v>GIÁ TRỊ PHỤ LỤC 13 - HĐ 37/2018/HĐ/OIC-SEAREE ký ngày 07/02/2018</v>
          </cell>
        </row>
      </sheetData>
      <sheetData sheetId="1612">
        <row r="1">
          <cell r="A1" t="str">
            <v>GIÁ TRỊ PHỤ LỤC 13 - HĐ 37/2018/HĐ/OIC-SEAREE ký ngày 07/02/2018</v>
          </cell>
        </row>
      </sheetData>
      <sheetData sheetId="1613">
        <row r="1">
          <cell r="A1" t="str">
            <v>GIÁ TRỊ PHỤ LỤC 13 - HĐ 37/2018/HĐ/OIC-SEAREE ký ngày 07/02/2018</v>
          </cell>
        </row>
      </sheetData>
      <sheetData sheetId="1614">
        <row r="1">
          <cell r="A1" t="str">
            <v>GIÁ TRỊ PHỤ LỤC 13 - HĐ 37/2018/HĐ/OIC-SEAREE ký ngày 07/02/2018</v>
          </cell>
        </row>
      </sheetData>
      <sheetData sheetId="1615">
        <row r="1">
          <cell r="A1" t="str">
            <v>GIÁ TRỊ PHỤ LỤC 13 - HĐ 37/2018/HĐ/OIC-SEAREE ký ngày 07/02/2018</v>
          </cell>
        </row>
      </sheetData>
      <sheetData sheetId="1616">
        <row r="1">
          <cell r="A1" t="str">
            <v>GIÁ TRỊ PHỤ LỤC 13 - HĐ 37/2018/HĐ/OIC-SEAREE ký ngày 07/02/2018</v>
          </cell>
        </row>
      </sheetData>
      <sheetData sheetId="1617">
        <row r="1">
          <cell r="A1" t="str">
            <v>GIÁ TRỊ PHỤ LỤC 13 - HĐ 37/2018/HĐ/OIC-SEAREE ký ngày 07/02/2018</v>
          </cell>
        </row>
      </sheetData>
      <sheetData sheetId="1618">
        <row r="1">
          <cell r="A1" t="str">
            <v>GIÁ TRỊ PHỤ LỤC 13 - HĐ 37/2018/HĐ/OIC-SEAREE ký ngày 07/02/2018</v>
          </cell>
        </row>
      </sheetData>
      <sheetData sheetId="1619">
        <row r="1">
          <cell r="A1" t="str">
            <v>GIÁ TRỊ PHỤ LỤC 13 - HĐ 37/2018/HĐ/OIC-SEAREE ký ngày 07/02/2018</v>
          </cell>
        </row>
      </sheetData>
      <sheetData sheetId="1620">
        <row r="1">
          <cell r="A1" t="str">
            <v>GIÁ TRỊ PHỤ LỤC 13 - HĐ 37/2018/HĐ/OIC-SEAREE ký ngày 07/02/2018</v>
          </cell>
        </row>
      </sheetData>
      <sheetData sheetId="1621">
        <row r="1">
          <cell r="A1" t="str">
            <v>GIÁ TRỊ PHỤ LỤC 13 - HĐ 37/2018/HĐ/OIC-SEAREE ký ngày 07/02/2018</v>
          </cell>
        </row>
      </sheetData>
      <sheetData sheetId="1622">
        <row r="1">
          <cell r="A1" t="str">
            <v>GIÁ TRỊ PHỤ LỤC 13 - HĐ 37/2018/HĐ/OIC-SEAREE ký ngày 07/02/2018</v>
          </cell>
        </row>
      </sheetData>
      <sheetData sheetId="1623">
        <row r="1">
          <cell r="A1" t="str">
            <v>GIÁ TRỊ PHỤ LỤC 13 - HĐ 37/2018/HĐ/OIC-SEAREE ký ngày 07/02/2018</v>
          </cell>
        </row>
      </sheetData>
      <sheetData sheetId="1624">
        <row r="1">
          <cell r="A1" t="str">
            <v>GIÁ TRỊ PHỤ LỤC 13 - HĐ 37/2018/HĐ/OIC-SEAREE ký ngày 07/02/2018</v>
          </cell>
        </row>
      </sheetData>
      <sheetData sheetId="1625">
        <row r="1">
          <cell r="A1" t="str">
            <v>GIÁ TRỊ PHỤ LỤC 13 - HĐ 37/2018/HĐ/OIC-SEAREE ký ngày 07/02/2018</v>
          </cell>
        </row>
      </sheetData>
      <sheetData sheetId="1626">
        <row r="1">
          <cell r="A1" t="str">
            <v>GIÁ TRỊ PHỤ LỤC 13 - HĐ 37/2018/HĐ/OIC-SEAREE ký ngày 07/02/2018</v>
          </cell>
        </row>
      </sheetData>
      <sheetData sheetId="1627">
        <row r="1">
          <cell r="A1" t="str">
            <v>GIÁ TRỊ PHỤ LỤC 13 - HĐ 37/2018/HĐ/OIC-SEAREE ký ngày 07/02/2018</v>
          </cell>
        </row>
      </sheetData>
      <sheetData sheetId="1628">
        <row r="1">
          <cell r="A1" t="str">
            <v>GIÁ TRỊ PHỤ LỤC 13 - HĐ 37/2018/HĐ/OIC-SEAREE ký ngày 07/02/2018</v>
          </cell>
        </row>
      </sheetData>
      <sheetData sheetId="1629">
        <row r="1">
          <cell r="A1" t="str">
            <v>GIÁ TRỊ PHỤ LỤC 13 - HĐ 37/2018/HĐ/OIC-SEAREE ký ngày 07/02/2018</v>
          </cell>
        </row>
      </sheetData>
      <sheetData sheetId="1630">
        <row r="1">
          <cell r="A1" t="str">
            <v>GIÁ TRỊ PHỤ LỤC 13 - HĐ 37/2018/HĐ/OIC-SEAREE ký ngày 07/02/2018</v>
          </cell>
        </row>
      </sheetData>
      <sheetData sheetId="1631">
        <row r="1">
          <cell r="A1" t="str">
            <v>GIÁ TRỊ PHỤ LỤC 13 - HĐ 37/2018/HĐ/OIC-SEAREE ký ngày 07/02/2018</v>
          </cell>
        </row>
      </sheetData>
      <sheetData sheetId="1632">
        <row r="1">
          <cell r="A1" t="str">
            <v>GIÁ TRỊ PHỤ LỤC 13 - HĐ 37/2018/HĐ/OIC-SEAREE ký ngày 07/02/2018</v>
          </cell>
        </row>
      </sheetData>
      <sheetData sheetId="1633">
        <row r="1">
          <cell r="A1" t="str">
            <v>GIÁ TRỊ PHỤ LỤC 13 - HĐ 37/2018/HĐ/OIC-SEAREE ký ngày 07/02/2018</v>
          </cell>
        </row>
      </sheetData>
      <sheetData sheetId="1634">
        <row r="1">
          <cell r="A1" t="str">
            <v>GIÁ TRỊ PHỤ LỤC 13 - HĐ 37/2018/HĐ/OIC-SEAREE ký ngày 07/02/2018</v>
          </cell>
        </row>
      </sheetData>
      <sheetData sheetId="1635">
        <row r="1">
          <cell r="A1" t="str">
            <v>GIÁ TRỊ PHỤ LỤC 13 - HĐ 37/2018/HĐ/OIC-SEAREE ký ngày 07/02/2018</v>
          </cell>
        </row>
      </sheetData>
      <sheetData sheetId="1636">
        <row r="1">
          <cell r="A1" t="str">
            <v>GIÁ TRỊ PHỤ LỤC 13 - HĐ 37/2018/HĐ/OIC-SEAREE ký ngày 07/02/2018</v>
          </cell>
        </row>
      </sheetData>
      <sheetData sheetId="1637">
        <row r="1">
          <cell r="A1" t="str">
            <v>GIÁ TRỊ PHỤ LỤC 13 - HĐ 37/2018/HĐ/OIC-SEAREE ký ngày 07/02/2018</v>
          </cell>
        </row>
      </sheetData>
      <sheetData sheetId="1638">
        <row r="1">
          <cell r="A1" t="str">
            <v>GIÁ TRỊ PHỤ LỤC 13 - HĐ 37/2018/HĐ/OIC-SEAREE ký ngày 07/02/2018</v>
          </cell>
        </row>
      </sheetData>
      <sheetData sheetId="1639">
        <row r="1">
          <cell r="A1" t="str">
            <v>GIÁ TRỊ PHỤ LỤC 13 - HĐ 37/2018/HĐ/OIC-SEAREE ký ngày 07/02/2018</v>
          </cell>
        </row>
      </sheetData>
      <sheetData sheetId="1640">
        <row r="1">
          <cell r="A1" t="str">
            <v>GIÁ TRỊ PHỤ LỤC 13 - HĐ 37/2018/HĐ/OIC-SEAREE ký ngày 07/02/2018</v>
          </cell>
        </row>
      </sheetData>
      <sheetData sheetId="1641">
        <row r="1">
          <cell r="A1" t="str">
            <v>GIÁ TRỊ PHỤ LỤC 13 - HĐ 37/2018/HĐ/OIC-SEAREE ký ngày 07/02/2018</v>
          </cell>
        </row>
      </sheetData>
      <sheetData sheetId="1642">
        <row r="1">
          <cell r="A1" t="str">
            <v>GIÁ TRỊ PHỤ LỤC 13 - HĐ 37/2018/HĐ/OIC-SEAREE ký ngày 07/02/2018</v>
          </cell>
        </row>
      </sheetData>
      <sheetData sheetId="1643">
        <row r="1">
          <cell r="A1" t="str">
            <v>GIÁ TRỊ PHỤ LỤC 13 - HĐ 37/2018/HĐ/OIC-SEAREE ký ngày 07/02/2018</v>
          </cell>
        </row>
      </sheetData>
      <sheetData sheetId="1644">
        <row r="1">
          <cell r="A1" t="str">
            <v>GIÁ TRỊ PHỤ LỤC 13 - HĐ 37/2018/HĐ/OIC-SEAREE ký ngày 07/02/2018</v>
          </cell>
        </row>
      </sheetData>
      <sheetData sheetId="1645">
        <row r="1">
          <cell r="A1" t="str">
            <v>GIÁ TRỊ PHỤ LỤC 13 - HĐ 37/2018/HĐ/OIC-SEAREE ký ngày 07/02/2018</v>
          </cell>
        </row>
      </sheetData>
      <sheetData sheetId="1646">
        <row r="1">
          <cell r="A1" t="str">
            <v>GIÁ TRỊ PHỤ LỤC 13 - HĐ 37/2018/HĐ/OIC-SEAREE ký ngày 07/02/2018</v>
          </cell>
        </row>
      </sheetData>
      <sheetData sheetId="1647">
        <row r="1">
          <cell r="A1" t="str">
            <v>GIÁ TRỊ PHỤ LỤC 13 - HĐ 37/2018/HĐ/OIC-SEAREE ký ngày 07/02/2018</v>
          </cell>
        </row>
      </sheetData>
      <sheetData sheetId="1648">
        <row r="1">
          <cell r="A1" t="str">
            <v>GIÁ TRỊ PHỤ LỤC 13 - HĐ 37/2018/HĐ/OIC-SEAREE ký ngày 07/02/2018</v>
          </cell>
        </row>
      </sheetData>
      <sheetData sheetId="1649">
        <row r="1">
          <cell r="A1" t="str">
            <v>GIÁ TRỊ PHỤ LỤC 13 - HĐ 37/2018/HĐ/OIC-SEAREE ký ngày 07/02/2018</v>
          </cell>
        </row>
      </sheetData>
      <sheetData sheetId="1650">
        <row r="1">
          <cell r="A1" t="str">
            <v>GIÁ TRỊ PHỤ LỤC 13 - HĐ 37/2018/HĐ/OIC-SEAREE ký ngày 07/02/2018</v>
          </cell>
        </row>
      </sheetData>
      <sheetData sheetId="1651">
        <row r="1">
          <cell r="A1" t="str">
            <v>GIÁ TRỊ PHỤ LỤC 13 - HĐ 37/2018/HĐ/OIC-SEAREE ký ngày 07/02/2018</v>
          </cell>
        </row>
      </sheetData>
      <sheetData sheetId="1652">
        <row r="1">
          <cell r="A1" t="str">
            <v>GIÁ TRỊ PHỤ LỤC 13 - HĐ 37/2018/HĐ/OIC-SEAREE ký ngày 07/02/2018</v>
          </cell>
        </row>
      </sheetData>
      <sheetData sheetId="1653">
        <row r="1">
          <cell r="A1" t="str">
            <v>GIÁ TRỊ PHỤ LỤC 13 - HĐ 37/2018/HĐ/OIC-SEAREE ký ngày 07/02/2018</v>
          </cell>
        </row>
      </sheetData>
      <sheetData sheetId="1654">
        <row r="1">
          <cell r="A1" t="str">
            <v>GIÁ TRỊ PHỤ LỤC 13 - HĐ 37/2018/HĐ/OIC-SEAREE ký ngày 07/02/2018</v>
          </cell>
        </row>
      </sheetData>
      <sheetData sheetId="1655">
        <row r="1">
          <cell r="A1" t="str">
            <v>GIÁ TRỊ PHỤ LỤC 13 - HĐ 37/2018/HĐ/OIC-SEAREE ký ngày 07/02/2018</v>
          </cell>
        </row>
      </sheetData>
      <sheetData sheetId="1656">
        <row r="1">
          <cell r="A1" t="str">
            <v>GIÁ TRỊ PHỤ LỤC 13 - HĐ 37/2018/HĐ/OIC-SEAREE ký ngày 07/02/2018</v>
          </cell>
        </row>
      </sheetData>
      <sheetData sheetId="1657">
        <row r="1">
          <cell r="A1" t="str">
            <v>GIÁ TRỊ PHỤ LỤC 13 - HĐ 37/2018/HĐ/OIC-SEAREE ký ngày 07/02/2018</v>
          </cell>
        </row>
      </sheetData>
      <sheetData sheetId="1658">
        <row r="1">
          <cell r="A1" t="str">
            <v>GIÁ TRỊ PHỤ LỤC 13 - HĐ 37/2018/HĐ/OIC-SEAREE ký ngày 07/02/2018</v>
          </cell>
        </row>
      </sheetData>
      <sheetData sheetId="1659">
        <row r="1">
          <cell r="A1" t="str">
            <v>GIÁ TRỊ PHỤ LỤC 13 - HĐ 37/2018/HĐ/OIC-SEAREE ký ngày 07/02/2018</v>
          </cell>
        </row>
      </sheetData>
      <sheetData sheetId="1660">
        <row r="1">
          <cell r="A1" t="str">
            <v>GIÁ TRỊ PHỤ LỤC 13 - HĐ 37/2018/HĐ/OIC-SEAREE ký ngày 07/02/2018</v>
          </cell>
        </row>
      </sheetData>
      <sheetData sheetId="1661">
        <row r="1">
          <cell r="A1" t="str">
            <v>GIÁ TRỊ PHỤ LỤC 13 - HĐ 37/2018/HĐ/OIC-SEAREE ký ngày 07/02/2018</v>
          </cell>
        </row>
      </sheetData>
      <sheetData sheetId="1662">
        <row r="1">
          <cell r="A1" t="str">
            <v>GIÁ TRỊ PHỤ LỤC 13 - HĐ 37/2018/HĐ/OIC-SEAREE ký ngày 07/02/2018</v>
          </cell>
        </row>
      </sheetData>
      <sheetData sheetId="1663">
        <row r="1">
          <cell r="A1" t="str">
            <v>GIÁ TRỊ PHỤ LỤC 13 - HĐ 37/2018/HĐ/OIC-SEAREE ký ngày 07/02/2018</v>
          </cell>
        </row>
      </sheetData>
      <sheetData sheetId="1664">
        <row r="1">
          <cell r="A1" t="str">
            <v>GIÁ TRỊ PHỤ LỤC 13 - HĐ 37/2018/HĐ/OIC-SEAREE ký ngày 07/02/2018</v>
          </cell>
        </row>
      </sheetData>
      <sheetData sheetId="1665">
        <row r="1">
          <cell r="A1" t="str">
            <v>GIÁ TRỊ PHỤ LỤC 13 - HĐ 37/2018/HĐ/OIC-SEAREE ký ngày 07/02/2018</v>
          </cell>
        </row>
      </sheetData>
      <sheetData sheetId="1666">
        <row r="1">
          <cell r="A1" t="str">
            <v>GIÁ TRỊ PHỤ LỤC 13 - HĐ 37/2018/HĐ/OIC-SEAREE ký ngày 07/02/2018</v>
          </cell>
        </row>
      </sheetData>
      <sheetData sheetId="1667">
        <row r="1">
          <cell r="A1" t="str">
            <v>GIÁ TRỊ PHỤ LỤC 13 - HĐ 37/2018/HĐ/OIC-SEAREE ký ngày 07/02/2018</v>
          </cell>
        </row>
      </sheetData>
      <sheetData sheetId="1668">
        <row r="1">
          <cell r="A1" t="str">
            <v>GIÁ TRỊ PHỤ LỤC 13 - HĐ 37/2018/HĐ/OIC-SEAREE ký ngày 07/02/2018</v>
          </cell>
        </row>
      </sheetData>
      <sheetData sheetId="1669">
        <row r="1">
          <cell r="A1" t="str">
            <v>GIÁ TRỊ PHỤ LỤC 13 - HĐ 37/2018/HĐ/OIC-SEAREE ký ngày 07/02/2018</v>
          </cell>
        </row>
      </sheetData>
      <sheetData sheetId="1670">
        <row r="1">
          <cell r="A1" t="str">
            <v>GIÁ TRỊ PHỤ LỤC 13 - HĐ 37/2018/HĐ/OIC-SEAREE ký ngày 07/02/2018</v>
          </cell>
        </row>
      </sheetData>
      <sheetData sheetId="1671">
        <row r="1">
          <cell r="A1" t="str">
            <v>GIÁ TRỊ PHỤ LỤC 13 - HĐ 37/2018/HĐ/OIC-SEAREE ký ngày 07/02/2018</v>
          </cell>
        </row>
      </sheetData>
      <sheetData sheetId="1672">
        <row r="1">
          <cell r="A1" t="str">
            <v>GIÁ TRỊ PHỤ LỤC 13 - HĐ 37/2018/HĐ/OIC-SEAREE ký ngày 07/02/2018</v>
          </cell>
        </row>
      </sheetData>
      <sheetData sheetId="1673">
        <row r="1">
          <cell r="A1" t="str">
            <v>GIÁ TRỊ PHỤ LỤC 13 - HĐ 37/2018/HĐ/OIC-SEAREE ký ngày 07/02/2018</v>
          </cell>
        </row>
      </sheetData>
      <sheetData sheetId="1674">
        <row r="1">
          <cell r="A1" t="str">
            <v>GIÁ TRỊ PHỤ LỤC 13 - HĐ 37/2018/HĐ/OIC-SEAREE ký ngày 07/02/2018</v>
          </cell>
        </row>
      </sheetData>
      <sheetData sheetId="1675">
        <row r="1">
          <cell r="A1" t="str">
            <v>GIÁ TRỊ PHỤ LỤC 13 - HĐ 37/2018/HĐ/OIC-SEAREE ký ngày 07/02/2018</v>
          </cell>
        </row>
      </sheetData>
      <sheetData sheetId="1676">
        <row r="1">
          <cell r="A1" t="str">
            <v>GIÁ TRỊ PHỤ LỤC 13 - HĐ 37/2018/HĐ/OIC-SEAREE ký ngày 07/02/2018</v>
          </cell>
        </row>
      </sheetData>
      <sheetData sheetId="1677">
        <row r="1">
          <cell r="A1" t="str">
            <v>GIÁ TRỊ PHỤ LỤC 13 - HĐ 37/2018/HĐ/OIC-SEAREE ký ngày 07/02/2018</v>
          </cell>
        </row>
      </sheetData>
      <sheetData sheetId="1678">
        <row r="1">
          <cell r="A1" t="str">
            <v>GIÁ TRỊ PHỤ LỤC 13 - HĐ 37/2018/HĐ/OIC-SEAREE ký ngày 07/02/2018</v>
          </cell>
        </row>
      </sheetData>
      <sheetData sheetId="1679">
        <row r="1">
          <cell r="A1" t="str">
            <v>GIÁ TRỊ PHỤ LỤC 13 - HĐ 37/2018/HĐ/OIC-SEAREE ký ngày 07/02/2018</v>
          </cell>
        </row>
      </sheetData>
      <sheetData sheetId="1680">
        <row r="1">
          <cell r="A1" t="str">
            <v>GIÁ TRỊ PHỤ LỤC 13 - HĐ 37/2018/HĐ/OIC-SEAREE ký ngày 07/02/2018</v>
          </cell>
        </row>
      </sheetData>
      <sheetData sheetId="1681">
        <row r="1">
          <cell r="A1" t="str">
            <v>GIÁ TRỊ PHỤ LỤC 13 - HĐ 37/2018/HĐ/OIC-SEAREE ký ngày 07/02/2018</v>
          </cell>
        </row>
      </sheetData>
      <sheetData sheetId="1682">
        <row r="1">
          <cell r="A1" t="str">
            <v>GIÁ TRỊ PHỤ LỤC 13 - HĐ 37/2018/HĐ/OIC-SEAREE ký ngày 07/02/2018</v>
          </cell>
        </row>
      </sheetData>
      <sheetData sheetId="1683">
        <row r="1">
          <cell r="A1" t="str">
            <v>GIÁ TRỊ PHỤ LỤC 13 - HĐ 37/2018/HĐ/OIC-SEAREE ký ngày 07/02/2018</v>
          </cell>
        </row>
      </sheetData>
      <sheetData sheetId="1684">
        <row r="1">
          <cell r="A1" t="str">
            <v>GIÁ TRỊ PHỤ LỤC 13 - HĐ 37/2018/HĐ/OIC-SEAREE ký ngày 07/02/2018</v>
          </cell>
        </row>
      </sheetData>
      <sheetData sheetId="1685">
        <row r="1">
          <cell r="A1" t="str">
            <v>GIÁ TRỊ PHỤ LỤC 13 - HĐ 37/2018/HĐ/OIC-SEAREE ký ngày 07/02/2018</v>
          </cell>
        </row>
      </sheetData>
      <sheetData sheetId="1686">
        <row r="1">
          <cell r="A1" t="str">
            <v>GIÁ TRỊ PHỤ LỤC 13 - HĐ 37/2018/HĐ/OIC-SEAREE ký ngày 07/02/2018</v>
          </cell>
        </row>
      </sheetData>
      <sheetData sheetId="1687">
        <row r="1">
          <cell r="A1" t="str">
            <v>GIÁ TRỊ PHỤ LỤC 13 - HĐ 37/2018/HĐ/OIC-SEAREE ký ngày 07/02/2018</v>
          </cell>
        </row>
      </sheetData>
      <sheetData sheetId="1688">
        <row r="1">
          <cell r="A1" t="str">
            <v>GIÁ TRỊ PHỤ LỤC 13 - HĐ 37/2018/HĐ/OIC-SEAREE ký ngày 07/02/2018</v>
          </cell>
        </row>
      </sheetData>
      <sheetData sheetId="1689">
        <row r="1">
          <cell r="A1" t="str">
            <v>GIÁ TRỊ PHỤ LỤC 13 - HĐ 37/2018/HĐ/OIC-SEAREE ký ngày 07/02/2018</v>
          </cell>
        </row>
      </sheetData>
      <sheetData sheetId="1690">
        <row r="1">
          <cell r="A1" t="str">
            <v>GIÁ TRỊ PHỤ LỤC 13 - HĐ 37/2018/HĐ/OIC-SEAREE ký ngày 07/02/2018</v>
          </cell>
        </row>
      </sheetData>
      <sheetData sheetId="1691">
        <row r="1">
          <cell r="A1" t="str">
            <v>GIÁ TRỊ PHỤ LỤC 13 - HĐ 37/2018/HĐ/OIC-SEAREE ký ngày 07/02/2018</v>
          </cell>
        </row>
      </sheetData>
      <sheetData sheetId="1692">
        <row r="1">
          <cell r="A1" t="str">
            <v>GIÁ TRỊ PHỤ LỤC 13 - HĐ 37/2018/HĐ/OIC-SEAREE ký ngày 07/02/2018</v>
          </cell>
        </row>
      </sheetData>
      <sheetData sheetId="1693">
        <row r="1">
          <cell r="A1" t="str">
            <v>GIÁ TRỊ PHỤ LỤC 13 - HĐ 37/2018/HĐ/OIC-SEAREE ký ngày 07/02/2018</v>
          </cell>
        </row>
      </sheetData>
      <sheetData sheetId="1694">
        <row r="1">
          <cell r="A1" t="str">
            <v>GIÁ TRỊ PHỤ LỤC 13 - HĐ 37/2018/HĐ/OIC-SEAREE ký ngày 07/02/2018</v>
          </cell>
        </row>
      </sheetData>
      <sheetData sheetId="1695">
        <row r="1">
          <cell r="A1" t="str">
            <v>GIÁ TRỊ PHỤ LỤC 13 - HĐ 37/2018/HĐ/OIC-SEAREE ký ngày 07/02/2018</v>
          </cell>
        </row>
      </sheetData>
      <sheetData sheetId="1696">
        <row r="1">
          <cell r="A1" t="str">
            <v>GIÁ TRỊ PHỤ LỤC 13 - HĐ 37/2018/HĐ/OIC-SEAREE ký ngày 07/02/2018</v>
          </cell>
        </row>
      </sheetData>
      <sheetData sheetId="1697">
        <row r="1">
          <cell r="A1" t="str">
            <v>GIÁ TRỊ PHỤ LỤC 13 - HĐ 37/2018/HĐ/OIC-SEAREE ký ngày 07/02/2018</v>
          </cell>
        </row>
      </sheetData>
      <sheetData sheetId="1698">
        <row r="1">
          <cell r="A1" t="str">
            <v>GIÁ TRỊ PHỤ LỤC 13 - HĐ 37/2018/HĐ/OIC-SEAREE ký ngày 07/02/2018</v>
          </cell>
        </row>
      </sheetData>
      <sheetData sheetId="1699">
        <row r="1">
          <cell r="A1" t="str">
            <v>GIÁ TRỊ PHỤ LỤC 13 - HĐ 37/2018/HĐ/OIC-SEAREE ký ngày 07/02/2018</v>
          </cell>
        </row>
      </sheetData>
      <sheetData sheetId="1700">
        <row r="1">
          <cell r="A1" t="str">
            <v>GIÁ TRỊ PHỤ LỤC 13 - HĐ 37/2018/HĐ/OIC-SEAREE ký ngày 07/02/2018</v>
          </cell>
        </row>
      </sheetData>
      <sheetData sheetId="1701">
        <row r="1">
          <cell r="A1" t="str">
            <v>GIÁ TRỊ PHỤ LỤC 13 - HĐ 37/2018/HĐ/OIC-SEAREE ký ngày 07/02/2018</v>
          </cell>
        </row>
      </sheetData>
      <sheetData sheetId="1702">
        <row r="1">
          <cell r="A1" t="str">
            <v>GIÁ TRỊ PHỤ LỤC 13 - HĐ 37/2018/HĐ/OIC-SEAREE ký ngày 07/02/2018</v>
          </cell>
        </row>
      </sheetData>
      <sheetData sheetId="1703">
        <row r="1">
          <cell r="A1" t="str">
            <v>GIÁ TRỊ PHỤ LỤC 13 - HĐ 37/2018/HĐ/OIC-SEAREE ký ngày 07/02/2018</v>
          </cell>
        </row>
      </sheetData>
      <sheetData sheetId="1704">
        <row r="1">
          <cell r="A1" t="str">
            <v>GIÁ TRỊ PHỤ LỤC 13 - HĐ 37/2018/HĐ/OIC-SEAREE ký ngày 07/02/2018</v>
          </cell>
        </row>
      </sheetData>
      <sheetData sheetId="1705">
        <row r="1">
          <cell r="A1" t="str">
            <v>GIÁ TRỊ PHỤ LỤC 13 - HĐ 37/2018/HĐ/OIC-SEAREE ký ngày 07/02/2018</v>
          </cell>
        </row>
      </sheetData>
      <sheetData sheetId="1706">
        <row r="1">
          <cell r="A1" t="str">
            <v>GIÁ TRỊ PHỤ LỤC 13 - HĐ 37/2018/HĐ/OIC-SEAREE ký ngày 07/02/2018</v>
          </cell>
        </row>
      </sheetData>
      <sheetData sheetId="1707">
        <row r="1">
          <cell r="A1" t="str">
            <v>GIÁ TRỊ PHỤ LỤC 13 - HĐ 37/2018/HĐ/OIC-SEAREE ký ngày 07/02/2018</v>
          </cell>
        </row>
      </sheetData>
      <sheetData sheetId="1708">
        <row r="1">
          <cell r="A1" t="str">
            <v>GIÁ TRỊ PHỤ LỤC 13 - HĐ 37/2018/HĐ/OIC-SEAREE ký ngày 07/02/2018</v>
          </cell>
        </row>
      </sheetData>
      <sheetData sheetId="1709">
        <row r="1">
          <cell r="A1" t="str">
            <v>GIÁ TRỊ PHỤ LỤC 13 - HĐ 37/2018/HĐ/OIC-SEAREE ký ngày 07/02/2018</v>
          </cell>
        </row>
      </sheetData>
      <sheetData sheetId="1710">
        <row r="1">
          <cell r="A1" t="str">
            <v>GIÁ TRỊ PHỤ LỤC 13 - HĐ 37/2018/HĐ/OIC-SEAREE ký ngày 07/02/2018</v>
          </cell>
        </row>
      </sheetData>
      <sheetData sheetId="1711">
        <row r="1">
          <cell r="A1" t="str">
            <v>GIÁ TRỊ PHỤ LỤC 13 - HĐ 37/2018/HĐ/OIC-SEAREE ký ngày 07/02/2018</v>
          </cell>
        </row>
      </sheetData>
      <sheetData sheetId="1712">
        <row r="1">
          <cell r="A1" t="str">
            <v>GIÁ TRỊ PHỤ LỤC 13 - HĐ 37/2018/HĐ/OIC-SEAREE ký ngày 07/02/2018</v>
          </cell>
        </row>
      </sheetData>
      <sheetData sheetId="1713">
        <row r="1">
          <cell r="A1" t="str">
            <v>GIÁ TRỊ PHỤ LỤC 13 - HĐ 37/2018/HĐ/OIC-SEAREE ký ngày 07/02/2018</v>
          </cell>
        </row>
      </sheetData>
      <sheetData sheetId="1714">
        <row r="1">
          <cell r="A1" t="str">
            <v>GIÁ TRỊ PHỤ LỤC 13 - HĐ 37/2018/HĐ/OIC-SEAREE ký ngày 07/02/2018</v>
          </cell>
        </row>
      </sheetData>
      <sheetData sheetId="1715">
        <row r="1">
          <cell r="A1" t="str">
            <v>GIÁ TRỊ PHỤ LỤC 13 - HĐ 37/2018/HĐ/OIC-SEAREE ký ngày 07/02/2018</v>
          </cell>
        </row>
      </sheetData>
      <sheetData sheetId="1716">
        <row r="1">
          <cell r="A1" t="str">
            <v>GIÁ TRỊ PHỤ LỤC 13 - HĐ 37/2018/HĐ/OIC-SEAREE ký ngày 07/02/2018</v>
          </cell>
        </row>
      </sheetData>
      <sheetData sheetId="1717">
        <row r="1">
          <cell r="A1" t="str">
            <v>GIÁ TRỊ PHỤ LỤC 13 - HĐ 37/2018/HĐ/OIC-SEAREE ký ngày 07/02/2018</v>
          </cell>
        </row>
      </sheetData>
      <sheetData sheetId="1718">
        <row r="1">
          <cell r="A1" t="str">
            <v>GIÁ TRỊ PHỤ LỤC 13 - HĐ 37/2018/HĐ/OIC-SEAREE ký ngày 07/02/2018</v>
          </cell>
        </row>
      </sheetData>
      <sheetData sheetId="1719">
        <row r="1">
          <cell r="A1" t="str">
            <v>GIÁ TRỊ PHỤ LỤC 13 - HĐ 37/2018/HĐ/OIC-SEAREE ký ngày 07/02/2018</v>
          </cell>
        </row>
      </sheetData>
      <sheetData sheetId="1720">
        <row r="1">
          <cell r="A1" t="str">
            <v>GIÁ TRỊ PHỤ LỤC 13 - HĐ 37/2018/HĐ/OIC-SEAREE ký ngày 07/02/2018</v>
          </cell>
        </row>
      </sheetData>
      <sheetData sheetId="1721">
        <row r="1">
          <cell r="A1" t="str">
            <v>GIÁ TRỊ PHỤ LỤC 13 - HĐ 37/2018/HĐ/OIC-SEAREE ký ngày 07/02/2018</v>
          </cell>
        </row>
      </sheetData>
      <sheetData sheetId="1722">
        <row r="1">
          <cell r="A1" t="str">
            <v>GIÁ TRỊ PHỤ LỤC 13 - HĐ 37/2018/HĐ/OIC-SEAREE ký ngày 07/02/2018</v>
          </cell>
        </row>
      </sheetData>
      <sheetData sheetId="1723">
        <row r="1">
          <cell r="A1" t="str">
            <v>GIÁ TRỊ PHỤ LỤC 13 - HĐ 37/2018/HĐ/OIC-SEAREE ký ngày 07/02/2018</v>
          </cell>
        </row>
      </sheetData>
      <sheetData sheetId="1724">
        <row r="1">
          <cell r="A1" t="str">
            <v>GIÁ TRỊ PHỤ LỤC 13 - HĐ 37/2018/HĐ/OIC-SEAREE ký ngày 07/02/2018</v>
          </cell>
        </row>
      </sheetData>
      <sheetData sheetId="1725">
        <row r="1">
          <cell r="A1" t="str">
            <v>GIÁ TRỊ PHỤ LỤC 13 - HĐ 37/2018/HĐ/OIC-SEAREE ký ngày 07/02/2018</v>
          </cell>
        </row>
      </sheetData>
      <sheetData sheetId="1726">
        <row r="1">
          <cell r="A1" t="str">
            <v>GIÁ TRỊ PHỤ LỤC 13 - HĐ 37/2018/HĐ/OIC-SEAREE ký ngày 07/02/2018</v>
          </cell>
        </row>
      </sheetData>
      <sheetData sheetId="1727">
        <row r="1">
          <cell r="A1" t="str">
            <v>GIÁ TRỊ PHỤ LỤC 13 - HĐ 37/2018/HĐ/OIC-SEAREE ký ngày 07/02/2018</v>
          </cell>
        </row>
      </sheetData>
      <sheetData sheetId="1728">
        <row r="1">
          <cell r="A1" t="str">
            <v>GIÁ TRỊ PHỤ LỤC 13 - HĐ 37/2018/HĐ/OIC-SEAREE ký ngày 07/02/2018</v>
          </cell>
        </row>
      </sheetData>
      <sheetData sheetId="1729">
        <row r="1">
          <cell r="A1" t="str">
            <v>GIÁ TRỊ PHỤ LỤC 13 - HĐ 37/2018/HĐ/OIC-SEAREE ký ngày 07/02/2018</v>
          </cell>
        </row>
      </sheetData>
      <sheetData sheetId="1730">
        <row r="1">
          <cell r="A1" t="str">
            <v>GIÁ TRỊ PHỤ LỤC 13 - HĐ 37/2018/HĐ/OIC-SEAREE ký ngày 07/02/2018</v>
          </cell>
        </row>
      </sheetData>
      <sheetData sheetId="1731">
        <row r="1">
          <cell r="A1" t="str">
            <v>GIÁ TRỊ PHỤ LỤC 13 - HĐ 37/2018/HĐ/OIC-SEAREE ký ngày 07/02/2018</v>
          </cell>
        </row>
      </sheetData>
      <sheetData sheetId="1732">
        <row r="1">
          <cell r="A1" t="str">
            <v>GIÁ TRỊ PHỤ LỤC 13 - HĐ 37/2018/HĐ/OIC-SEAREE ký ngày 07/02/2018</v>
          </cell>
        </row>
      </sheetData>
      <sheetData sheetId="1733">
        <row r="1">
          <cell r="A1" t="str">
            <v>GIÁ TRỊ PHỤ LỤC 13 - HĐ 37/2018/HĐ/OIC-SEAREE ký ngày 07/02/2018</v>
          </cell>
        </row>
      </sheetData>
      <sheetData sheetId="1734">
        <row r="1">
          <cell r="A1" t="str">
            <v>GIÁ TRỊ PHỤ LỤC 13 - HĐ 37/2018/HĐ/OIC-SEAREE ký ngày 07/02/2018</v>
          </cell>
        </row>
      </sheetData>
      <sheetData sheetId="1735">
        <row r="1">
          <cell r="A1" t="str">
            <v>GIÁ TRỊ PHỤ LỤC 13 - HĐ 37/2018/HĐ/OIC-SEAREE ký ngày 07/02/2018</v>
          </cell>
        </row>
      </sheetData>
      <sheetData sheetId="1736">
        <row r="1">
          <cell r="A1" t="str">
            <v>GIÁ TRỊ PHỤ LỤC 13 - HĐ 37/2018/HĐ/OIC-SEAREE ký ngày 07/02/2018</v>
          </cell>
        </row>
      </sheetData>
      <sheetData sheetId="1737">
        <row r="1">
          <cell r="A1" t="str">
            <v>GIÁ TRỊ PHỤ LỤC 13 - HĐ 37/2018/HĐ/OIC-SEAREE ký ngày 07/02/2018</v>
          </cell>
        </row>
      </sheetData>
      <sheetData sheetId="1738">
        <row r="1">
          <cell r="A1" t="str">
            <v>GIÁ TRỊ PHỤ LỤC 13 - HĐ 37/2018/HĐ/OIC-SEAREE ký ngày 07/02/2018</v>
          </cell>
        </row>
      </sheetData>
      <sheetData sheetId="1739">
        <row r="1">
          <cell r="A1" t="str">
            <v>GIÁ TRỊ PHỤ LỤC 13 - HĐ 37/2018/HĐ/OIC-SEAREE ký ngày 07/02/2018</v>
          </cell>
        </row>
      </sheetData>
      <sheetData sheetId="1740" refreshError="1"/>
      <sheetData sheetId="1741" refreshError="1"/>
      <sheetData sheetId="1742" refreshError="1"/>
      <sheetData sheetId="1743" refreshError="1"/>
      <sheetData sheetId="1744" refreshError="1"/>
      <sheetData sheetId="1745" refreshError="1"/>
      <sheetData sheetId="1746">
        <row r="1">
          <cell r="A1" t="str">
            <v>GIÁ TRỊ PHỤ LỤC 13 - HĐ 37/2018/HĐ/OIC-SEAREE ký ngày 07/02/2018</v>
          </cell>
        </row>
      </sheetData>
      <sheetData sheetId="1747">
        <row r="1">
          <cell r="A1" t="str">
            <v>GIÁ TRỊ PHỤ LỤC 13 - HĐ 37/2018/HĐ/OIC-SEAREE ký ngày 07/02/2018</v>
          </cell>
        </row>
      </sheetData>
      <sheetData sheetId="1748">
        <row r="1">
          <cell r="A1" t="str">
            <v>GIÁ TRỊ PHỤ LỤC 13 - HĐ 37/2018/HĐ/OIC-SEAREE ký ngày 07/02/2018</v>
          </cell>
        </row>
      </sheetData>
      <sheetData sheetId="1749">
        <row r="1">
          <cell r="A1" t="str">
            <v>GIÁ TRỊ PHỤ LỤC 13 - HĐ 37/2018/HĐ/OIC-SEAREE ký ngày 07/02/2018</v>
          </cell>
        </row>
      </sheetData>
      <sheetData sheetId="1750">
        <row r="1">
          <cell r="A1" t="str">
            <v>GIÁ TRỊ PHỤ LỤC 13 - HĐ 37/2018/HĐ/OIC-SEAREE ký ngày 07/02/2018</v>
          </cell>
        </row>
      </sheetData>
      <sheetData sheetId="1751">
        <row r="1">
          <cell r="A1" t="str">
            <v>GIÁ TRỊ PHỤ LỤC 13 - HĐ 37/2018/HĐ/OIC-SEAREE ký ngày 07/02/2018</v>
          </cell>
        </row>
      </sheetData>
      <sheetData sheetId="1752">
        <row r="1">
          <cell r="A1" t="str">
            <v>GIÁ TRỊ PHỤ LỤC 13 - HĐ 37/2018/HĐ/OIC-SEAREE ký ngày 07/02/2018</v>
          </cell>
        </row>
      </sheetData>
      <sheetData sheetId="1753">
        <row r="1">
          <cell r="A1" t="str">
            <v>GIÁ TRỊ PHỤ LỤC 13 - HĐ 37/2018/HĐ/OIC-SEAREE ký ngày 07/02/2018</v>
          </cell>
        </row>
      </sheetData>
      <sheetData sheetId="1754">
        <row r="1">
          <cell r="A1" t="str">
            <v>GIÁ TRỊ PHỤ LỤC 13 - HĐ 37/2018/HĐ/OIC-SEAREE ký ngày 07/02/2018</v>
          </cell>
        </row>
      </sheetData>
      <sheetData sheetId="1755">
        <row r="1">
          <cell r="A1" t="str">
            <v>GIÁ TRỊ PHỤ LỤC 13 - HĐ 37/2018/HĐ/OIC-SEAREE ký ngày 07/02/2018</v>
          </cell>
        </row>
      </sheetData>
      <sheetData sheetId="1756">
        <row r="1">
          <cell r="A1" t="str">
            <v>GIÁ TRỊ PHỤ LỤC 13 - HĐ 37/2018/HĐ/OIC-SEAREE ký ngày 07/02/2018</v>
          </cell>
        </row>
      </sheetData>
      <sheetData sheetId="1757">
        <row r="1">
          <cell r="A1" t="str">
            <v>GIÁ TRỊ PHỤ LỤC 13 - HĐ 37/2018/HĐ/OIC-SEAREE ký ngày 07/02/2018</v>
          </cell>
        </row>
      </sheetData>
      <sheetData sheetId="1758">
        <row r="1">
          <cell r="A1" t="str">
            <v>GIÁ TRỊ PHỤ LỤC 13 - HĐ 37/2018/HĐ/OIC-SEAREE ký ngày 07/02/2018</v>
          </cell>
        </row>
      </sheetData>
      <sheetData sheetId="1759">
        <row r="1">
          <cell r="A1" t="str">
            <v>GIÁ TRỊ PHỤ LỤC 13 - HĐ 37/2018/HĐ/OIC-SEAREE ký ngày 07/02/2018</v>
          </cell>
        </row>
      </sheetData>
      <sheetData sheetId="1760">
        <row r="1">
          <cell r="A1" t="str">
            <v>GIÁ TRỊ PHỤ LỤC 13 - HĐ 37/2018/HĐ/OIC-SEAREE ký ngày 07/02/2018</v>
          </cell>
        </row>
      </sheetData>
      <sheetData sheetId="1761">
        <row r="1">
          <cell r="A1" t="str">
            <v>GIÁ TRỊ PHỤ LỤC 13 - HĐ 37/2018/HĐ/OIC-SEAREE ký ngày 07/02/2018</v>
          </cell>
        </row>
      </sheetData>
      <sheetData sheetId="1762">
        <row r="1">
          <cell r="A1" t="str">
            <v>GIÁ TRỊ PHỤ LỤC 13 - HĐ 37/2018/HĐ/OIC-SEAREE ký ngày 07/02/2018</v>
          </cell>
        </row>
      </sheetData>
      <sheetData sheetId="1763">
        <row r="1">
          <cell r="A1" t="str">
            <v>GIÁ TRỊ PHỤ LỤC 13 - HĐ 37/2018/HĐ/OIC-SEAREE ký ngày 07/02/2018</v>
          </cell>
        </row>
      </sheetData>
      <sheetData sheetId="1764">
        <row r="1">
          <cell r="A1" t="str">
            <v>GIÁ TRỊ PHỤ LỤC 13 - HĐ 37/2018/HĐ/OIC-SEAREE ký ngày 07/02/2018</v>
          </cell>
        </row>
      </sheetData>
      <sheetData sheetId="1765">
        <row r="1">
          <cell r="A1" t="str">
            <v>GIÁ TRỊ PHỤ LỤC 13 - HĐ 37/2018/HĐ/OIC-SEAREE ký ngày 07/02/2018</v>
          </cell>
        </row>
      </sheetData>
      <sheetData sheetId="1766">
        <row r="1">
          <cell r="A1" t="str">
            <v>GIÁ TRỊ PHỤ LỤC 13 - HĐ 37/2018/HĐ/OIC-SEAREE ký ngày 07/02/2018</v>
          </cell>
        </row>
      </sheetData>
      <sheetData sheetId="1767">
        <row r="1">
          <cell r="A1" t="str">
            <v>GIÁ TRỊ PHỤ LỤC 13 - HĐ 37/2018/HĐ/OIC-SEAREE ký ngày 07/02/2018</v>
          </cell>
        </row>
      </sheetData>
      <sheetData sheetId="1768">
        <row r="1">
          <cell r="A1" t="str">
            <v>GIÁ TRỊ PHỤ LỤC 13 - HĐ 37/2018/HĐ/OIC-SEAREE ký ngày 07/02/2018</v>
          </cell>
        </row>
      </sheetData>
      <sheetData sheetId="1769">
        <row r="1">
          <cell r="A1" t="str">
            <v>GIÁ TRỊ PHỤ LỤC 13 - HĐ 37/2018/HĐ/OIC-SEAREE ký ngày 07/02/2018</v>
          </cell>
        </row>
      </sheetData>
      <sheetData sheetId="1770">
        <row r="1">
          <cell r="A1" t="str">
            <v>GIÁ TRỊ PHỤ LỤC 13 - HĐ 37/2018/HĐ/OIC-SEAREE ký ngày 07/02/2018</v>
          </cell>
        </row>
      </sheetData>
      <sheetData sheetId="1771">
        <row r="1">
          <cell r="A1" t="str">
            <v>GIÁ TRỊ PHỤ LỤC 13 - HĐ 37/2018/HĐ/OIC-SEAREE ký ngày 07/02/2018</v>
          </cell>
        </row>
      </sheetData>
      <sheetData sheetId="1772">
        <row r="1">
          <cell r="A1" t="str">
            <v>GIÁ TRỊ PHỤ LỤC 13 - HĐ 37/2018/HĐ/OIC-SEAREE ký ngày 07/02/2018</v>
          </cell>
        </row>
      </sheetData>
      <sheetData sheetId="1773">
        <row r="1">
          <cell r="A1" t="str">
            <v>GIÁ TRỊ PHỤ LỤC 13 - HĐ 37/2018/HĐ/OIC-SEAREE ký ngày 07/02/2018</v>
          </cell>
        </row>
      </sheetData>
      <sheetData sheetId="1774">
        <row r="1">
          <cell r="A1" t="str">
            <v>GIÁ TRỊ PHỤ LỤC 13 - HĐ 37/2018/HĐ/OIC-SEAREE ký ngày 07/02/2018</v>
          </cell>
        </row>
      </sheetData>
      <sheetData sheetId="1775">
        <row r="1">
          <cell r="A1" t="str">
            <v>GIÁ TRỊ PHỤ LỤC 13 - HĐ 37/2018/HĐ/OIC-SEAREE ký ngày 07/02/2018</v>
          </cell>
        </row>
      </sheetData>
      <sheetData sheetId="1776">
        <row r="1">
          <cell r="A1" t="str">
            <v>GIÁ TRỊ PHỤ LỤC 13 - HĐ 37/2018/HĐ/OIC-SEAREE ký ngày 07/02/2018</v>
          </cell>
        </row>
      </sheetData>
      <sheetData sheetId="1777">
        <row r="1">
          <cell r="A1" t="str">
            <v>GIÁ TRỊ PHỤ LỤC 13 - HĐ 37/2018/HĐ/OIC-SEAREE ký ngày 07/02/2018</v>
          </cell>
        </row>
      </sheetData>
      <sheetData sheetId="1778">
        <row r="1">
          <cell r="A1" t="str">
            <v>GIÁ TRỊ PHỤ LỤC 13 - HĐ 37/2018/HĐ/OIC-SEAREE ký ngày 07/02/2018</v>
          </cell>
        </row>
      </sheetData>
      <sheetData sheetId="1779">
        <row r="1">
          <cell r="A1" t="str">
            <v>GIÁ TRỊ PHỤ LỤC 13 - HĐ 37/2018/HĐ/OIC-SEAREE ký ngày 07/02/2018</v>
          </cell>
        </row>
      </sheetData>
      <sheetData sheetId="1780">
        <row r="1">
          <cell r="A1" t="str">
            <v>GIÁ TRỊ PHỤ LỤC 13 - HĐ 37/2018/HĐ/OIC-SEAREE ký ngày 07/02/2018</v>
          </cell>
        </row>
      </sheetData>
      <sheetData sheetId="1781">
        <row r="1">
          <cell r="A1" t="str">
            <v>GIÁ TRỊ PHỤ LỤC 13 - HĐ 37/2018/HĐ/OIC-SEAREE ký ngày 07/02/2018</v>
          </cell>
        </row>
      </sheetData>
      <sheetData sheetId="1782">
        <row r="1">
          <cell r="A1" t="str">
            <v>GIÁ TRỊ PHỤ LỤC 13 - HĐ 37/2018/HĐ/OIC-SEAREE ký ngày 07/02/2018</v>
          </cell>
        </row>
      </sheetData>
      <sheetData sheetId="1783">
        <row r="1">
          <cell r="A1" t="str">
            <v>GIÁ TRỊ PHỤ LỤC 13 - HĐ 37/2018/HĐ/OIC-SEAREE ký ngày 07/02/2018</v>
          </cell>
        </row>
      </sheetData>
      <sheetData sheetId="1784">
        <row r="1">
          <cell r="A1" t="str">
            <v>GIÁ TRỊ PHỤ LỤC 13 - HĐ 37/2018/HĐ/OIC-SEAREE ký ngày 07/02/2018</v>
          </cell>
        </row>
      </sheetData>
      <sheetData sheetId="1785">
        <row r="1">
          <cell r="A1" t="str">
            <v>GIÁ TRỊ PHỤ LỤC 13 - HĐ 37/2018/HĐ/OIC-SEAREE ký ngày 07/02/2018</v>
          </cell>
        </row>
      </sheetData>
      <sheetData sheetId="1786">
        <row r="1">
          <cell r="A1" t="str">
            <v>GIÁ TRỊ PHỤ LỤC 13 - HĐ 37/2018/HĐ/OIC-SEAREE ký ngày 07/02/2018</v>
          </cell>
        </row>
      </sheetData>
      <sheetData sheetId="1787">
        <row r="1">
          <cell r="A1" t="str">
            <v>GIÁ TRỊ PHỤ LỤC 13 - HĐ 37/2018/HĐ/OIC-SEAREE ký ngày 07/02/2018</v>
          </cell>
        </row>
      </sheetData>
      <sheetData sheetId="1788">
        <row r="1">
          <cell r="A1" t="str">
            <v>GIÁ TRỊ PHỤ LỤC 13 - HĐ 37/2018/HĐ/OIC-SEAREE ký ngày 07/02/2018</v>
          </cell>
        </row>
      </sheetData>
      <sheetData sheetId="1789">
        <row r="1">
          <cell r="A1" t="str">
            <v>GIÁ TRỊ PHỤ LỤC 13 - HĐ 37/2018/HĐ/OIC-SEAREE ký ngày 07/02/2018</v>
          </cell>
        </row>
      </sheetData>
      <sheetData sheetId="1790">
        <row r="1">
          <cell r="A1" t="str">
            <v>GIÁ TRỊ PHỤ LỤC 13 - HĐ 37/2018/HĐ/OIC-SEAREE ký ngày 07/02/2018</v>
          </cell>
        </row>
      </sheetData>
      <sheetData sheetId="1791">
        <row r="1">
          <cell r="A1" t="str">
            <v>GIÁ TRỊ PHỤ LỤC 13 - HĐ 37/2018/HĐ/OIC-SEAREE ký ngày 07/02/2018</v>
          </cell>
        </row>
      </sheetData>
      <sheetData sheetId="1792">
        <row r="1">
          <cell r="A1" t="str">
            <v>GIÁ TRỊ PHỤ LỤC 13 - HĐ 37/2018/HĐ/OIC-SEAREE ký ngày 07/02/2018</v>
          </cell>
        </row>
      </sheetData>
      <sheetData sheetId="1793">
        <row r="1">
          <cell r="A1" t="str">
            <v>GIÁ TRỊ PHỤ LỤC 13 - HĐ 37/2018/HĐ/OIC-SEAREE ký ngày 07/02/2018</v>
          </cell>
        </row>
      </sheetData>
      <sheetData sheetId="1794">
        <row r="1">
          <cell r="A1" t="str">
            <v>GIÁ TRỊ PHỤ LỤC 13 - HĐ 37/2018/HĐ/OIC-SEAREE ký ngày 07/02/2018</v>
          </cell>
        </row>
      </sheetData>
      <sheetData sheetId="1795">
        <row r="1">
          <cell r="A1" t="str">
            <v>GIÁ TRỊ PHỤ LỤC 13 - HĐ 37/2018/HĐ/OIC-SEAREE ký ngày 07/02/2018</v>
          </cell>
        </row>
      </sheetData>
      <sheetData sheetId="1796">
        <row r="1">
          <cell r="A1" t="str">
            <v>GIÁ TRỊ PHỤ LỤC 13 - HĐ 37/2018/HĐ/OIC-SEAREE ký ngày 07/02/2018</v>
          </cell>
        </row>
      </sheetData>
      <sheetData sheetId="1797">
        <row r="1">
          <cell r="A1" t="str">
            <v>GIÁ TRỊ PHỤ LỤC 13 - HĐ 37/2018/HĐ/OIC-SEAREE ký ngày 07/02/2018</v>
          </cell>
        </row>
      </sheetData>
      <sheetData sheetId="1798">
        <row r="1">
          <cell r="A1" t="str">
            <v>GIÁ TRỊ PHỤ LỤC 13 - HĐ 37/2018/HĐ/OIC-SEAREE ký ngày 07/02/2018</v>
          </cell>
        </row>
      </sheetData>
      <sheetData sheetId="1799">
        <row r="1">
          <cell r="A1" t="str">
            <v>GIÁ TRỊ PHỤ LỤC 13 - HĐ 37/2018/HĐ/OIC-SEAREE ký ngày 07/02/2018</v>
          </cell>
        </row>
      </sheetData>
      <sheetData sheetId="1800">
        <row r="1">
          <cell r="A1" t="str">
            <v>GIÁ TRỊ PHỤ LỤC 13 - HĐ 37/2018/HĐ/OIC-SEAREE ký ngày 07/02/2018</v>
          </cell>
        </row>
      </sheetData>
      <sheetData sheetId="1801">
        <row r="1">
          <cell r="A1" t="str">
            <v>GIÁ TRỊ PHỤ LỤC 13 - HĐ 37/2018/HĐ/OIC-SEAREE ký ngày 07/02/2018</v>
          </cell>
        </row>
      </sheetData>
      <sheetData sheetId="1802">
        <row r="1">
          <cell r="A1" t="str">
            <v>GIÁ TRỊ PHỤ LỤC 13 - HĐ 37/2018/HĐ/OIC-SEAREE ký ngày 07/02/2018</v>
          </cell>
        </row>
      </sheetData>
      <sheetData sheetId="1803">
        <row r="1">
          <cell r="A1" t="str">
            <v>GIÁ TRỊ PHỤ LỤC 13 - HĐ 37/2018/HĐ/OIC-SEAREE ký ngày 07/02/2018</v>
          </cell>
        </row>
      </sheetData>
      <sheetData sheetId="1804">
        <row r="1">
          <cell r="A1" t="str">
            <v>GIÁ TRỊ PHỤ LỤC 13 - HĐ 37/2018/HĐ/OIC-SEAREE ký ngày 07/02/2018</v>
          </cell>
        </row>
      </sheetData>
      <sheetData sheetId="1805">
        <row r="1">
          <cell r="A1" t="str">
            <v>GIÁ TRỊ PHỤ LỤC 13 - HĐ 37/2018/HĐ/OIC-SEAREE ký ngày 07/02/2018</v>
          </cell>
        </row>
      </sheetData>
      <sheetData sheetId="1806">
        <row r="1">
          <cell r="A1" t="str">
            <v>GIÁ TRỊ PHỤ LỤC 13 - HĐ 37/2018/HĐ/OIC-SEAREE ký ngày 07/02/2018</v>
          </cell>
        </row>
      </sheetData>
      <sheetData sheetId="1807">
        <row r="1">
          <cell r="A1" t="str">
            <v>GIÁ TRỊ PHỤ LỤC 13 - HĐ 37/2018/HĐ/OIC-SEAREE ký ngày 07/02/2018</v>
          </cell>
        </row>
      </sheetData>
      <sheetData sheetId="1808">
        <row r="1">
          <cell r="A1" t="str">
            <v>GIÁ TRỊ PHỤ LỤC 13 - HĐ 37/2018/HĐ/OIC-SEAREE ký ngày 07/02/2018</v>
          </cell>
        </row>
      </sheetData>
      <sheetData sheetId="1809">
        <row r="1">
          <cell r="A1" t="str">
            <v>GIÁ TRỊ PHỤ LỤC 13 - HĐ 37/2018/HĐ/OIC-SEAREE ký ngày 07/02/2018</v>
          </cell>
        </row>
      </sheetData>
      <sheetData sheetId="1810">
        <row r="1">
          <cell r="A1" t="str">
            <v>GIÁ TRỊ PHỤ LỤC 13 - HĐ 37/2018/HĐ/OIC-SEAREE ký ngày 07/02/2018</v>
          </cell>
        </row>
      </sheetData>
      <sheetData sheetId="1811">
        <row r="1">
          <cell r="A1" t="str">
            <v>GIÁ TRỊ PHỤ LỤC 13 - HĐ 37/2018/HĐ/OIC-SEAREE ký ngày 07/02/2018</v>
          </cell>
        </row>
      </sheetData>
      <sheetData sheetId="1812">
        <row r="1">
          <cell r="A1" t="str">
            <v>GIÁ TRỊ PHỤ LỤC 13 - HĐ 37/2018/HĐ/OIC-SEAREE ký ngày 07/02/2018</v>
          </cell>
        </row>
      </sheetData>
      <sheetData sheetId="1813">
        <row r="1">
          <cell r="A1" t="str">
            <v>GIÁ TRỊ PHỤ LỤC 13 - HĐ 37/2018/HĐ/OIC-SEAREE ký ngày 07/02/2018</v>
          </cell>
        </row>
      </sheetData>
      <sheetData sheetId="1814">
        <row r="1">
          <cell r="A1" t="str">
            <v>GIÁ TRỊ PHỤ LỤC 13 - HĐ 37/2018/HĐ/OIC-SEAREE ký ngày 07/02/2018</v>
          </cell>
        </row>
      </sheetData>
      <sheetData sheetId="1815">
        <row r="1">
          <cell r="A1" t="str">
            <v>GIÁ TRỊ PHỤ LỤC 13 - HĐ 37/2018/HĐ/OIC-SEAREE ký ngày 07/02/2018</v>
          </cell>
        </row>
      </sheetData>
      <sheetData sheetId="1816">
        <row r="1">
          <cell r="A1" t="str">
            <v>GIÁ TRỊ PHỤ LỤC 13 - HĐ 37/2018/HĐ/OIC-SEAREE ký ngày 07/02/2018</v>
          </cell>
        </row>
      </sheetData>
      <sheetData sheetId="1817">
        <row r="1">
          <cell r="A1" t="str">
            <v>GIÁ TRỊ PHỤ LỤC 13 - HĐ 37/2018/HĐ/OIC-SEAREE ký ngày 07/02/2018</v>
          </cell>
        </row>
      </sheetData>
      <sheetData sheetId="1818">
        <row r="1">
          <cell r="A1" t="str">
            <v>GIÁ TRỊ PHỤ LỤC 13 - HĐ 37/2018/HĐ/OIC-SEAREE ký ngày 07/02/2018</v>
          </cell>
        </row>
      </sheetData>
      <sheetData sheetId="1819">
        <row r="1">
          <cell r="A1" t="str">
            <v>GIÁ TRỊ PHỤ LỤC 13 - HĐ 37/2018/HĐ/OIC-SEAREE ký ngày 07/02/2018</v>
          </cell>
        </row>
      </sheetData>
      <sheetData sheetId="1820">
        <row r="1">
          <cell r="A1" t="str">
            <v>GIÁ TRỊ PHỤ LỤC 13 - HĐ 37/2018/HĐ/OIC-SEAREE ký ngày 07/02/2018</v>
          </cell>
        </row>
      </sheetData>
      <sheetData sheetId="1821">
        <row r="1">
          <cell r="A1" t="str">
            <v>GIÁ TRỊ PHỤ LỤC 13 - HĐ 37/2018/HĐ/OIC-SEAREE ký ngày 07/02/2018</v>
          </cell>
        </row>
      </sheetData>
      <sheetData sheetId="1822">
        <row r="1">
          <cell r="A1" t="str">
            <v>GIÁ TRỊ PHỤ LỤC 13 - HĐ 37/2018/HĐ/OIC-SEAREE ký ngày 07/02/2018</v>
          </cell>
        </row>
      </sheetData>
      <sheetData sheetId="1823">
        <row r="1">
          <cell r="A1" t="str">
            <v>GIÁ TRỊ PHỤ LỤC 13 - HĐ 37/2018/HĐ/OIC-SEAREE ký ngày 07/02/2018</v>
          </cell>
        </row>
      </sheetData>
      <sheetData sheetId="1824">
        <row r="1">
          <cell r="A1" t="str">
            <v>GIÁ TRỊ PHỤ LỤC 13 - HĐ 37/2018/HĐ/OIC-SEAREE ký ngày 07/02/2018</v>
          </cell>
        </row>
      </sheetData>
      <sheetData sheetId="1825">
        <row r="1">
          <cell r="A1" t="str">
            <v>GIÁ TRỊ PHỤ LỤC 13 - HĐ 37/2018/HĐ/OIC-SEAREE ký ngày 07/02/2018</v>
          </cell>
        </row>
      </sheetData>
      <sheetData sheetId="1826">
        <row r="1">
          <cell r="A1" t="str">
            <v>GIÁ TRỊ PHỤ LỤC 13 - HĐ 37/2018/HĐ/OIC-SEAREE ký ngày 07/02/2018</v>
          </cell>
        </row>
      </sheetData>
      <sheetData sheetId="1827">
        <row r="1">
          <cell r="A1" t="str">
            <v>GIÁ TRỊ PHỤ LỤC 13 - HĐ 37/2018/HĐ/OIC-SEAREE ký ngày 07/02/2018</v>
          </cell>
        </row>
      </sheetData>
      <sheetData sheetId="1828">
        <row r="1">
          <cell r="A1" t="str">
            <v>GIÁ TRỊ PHỤ LỤC 13 - HĐ 37/2018/HĐ/OIC-SEAREE ký ngày 07/02/2018</v>
          </cell>
        </row>
      </sheetData>
      <sheetData sheetId="1829">
        <row r="1">
          <cell r="A1" t="str">
            <v>GIÁ TRỊ PHỤ LỤC 13 - HĐ 37/2018/HĐ/OIC-SEAREE ký ngày 07/02/2018</v>
          </cell>
        </row>
      </sheetData>
      <sheetData sheetId="1830">
        <row r="1">
          <cell r="A1" t="str">
            <v>GIÁ TRỊ PHỤ LỤC 13 - HĐ 37/2018/HĐ/OIC-SEAREE ký ngày 07/02/2018</v>
          </cell>
        </row>
      </sheetData>
      <sheetData sheetId="1831">
        <row r="1">
          <cell r="A1" t="str">
            <v>GIÁ TRỊ PHỤ LỤC 13 - HĐ 37/2018/HĐ/OIC-SEAREE ký ngày 07/02/2018</v>
          </cell>
        </row>
      </sheetData>
      <sheetData sheetId="1832">
        <row r="1">
          <cell r="A1" t="str">
            <v>GIÁ TRỊ PHỤ LỤC 13 - HĐ 37/2018/HĐ/OIC-SEAREE ký ngày 07/02/2018</v>
          </cell>
        </row>
      </sheetData>
      <sheetData sheetId="1833">
        <row r="1">
          <cell r="A1" t="str">
            <v>GIÁ TRỊ PHỤ LỤC 13 - HĐ 37/2018/HĐ/OIC-SEAREE ký ngày 07/02/2018</v>
          </cell>
        </row>
      </sheetData>
      <sheetData sheetId="1834">
        <row r="1">
          <cell r="A1" t="str">
            <v>GIÁ TRỊ PHỤ LỤC 13 - HĐ 37/2018/HĐ/OIC-SEAREE ký ngày 07/02/2018</v>
          </cell>
        </row>
      </sheetData>
      <sheetData sheetId="1835">
        <row r="1">
          <cell r="A1" t="str">
            <v>GIÁ TRỊ PHỤ LỤC 13 - HĐ 37/2018/HĐ/OIC-SEAREE ký ngày 07/02/2018</v>
          </cell>
        </row>
      </sheetData>
      <sheetData sheetId="1836">
        <row r="1">
          <cell r="A1" t="str">
            <v>GIÁ TRỊ PHỤ LỤC 13 - HĐ 37/2018/HĐ/OIC-SEAREE ký ngày 07/02/2018</v>
          </cell>
        </row>
      </sheetData>
      <sheetData sheetId="1837">
        <row r="1">
          <cell r="A1" t="str">
            <v>GIÁ TRỊ PHỤ LỤC 13 - HĐ 37/2018/HĐ/OIC-SEAREE ký ngày 07/02/2018</v>
          </cell>
        </row>
      </sheetData>
      <sheetData sheetId="1838">
        <row r="1">
          <cell r="A1" t="str">
            <v>GIÁ TRỊ PHỤ LỤC 13 - HĐ 37/2018/HĐ/OIC-SEAREE ký ngày 07/02/2018</v>
          </cell>
        </row>
      </sheetData>
      <sheetData sheetId="1839">
        <row r="1">
          <cell r="A1" t="str">
            <v>GIÁ TRỊ PHỤ LỤC 13 - HĐ 37/2018/HĐ/OIC-SEAREE ký ngày 07/02/2018</v>
          </cell>
        </row>
      </sheetData>
      <sheetData sheetId="1840">
        <row r="1">
          <cell r="A1" t="str">
            <v>GIÁ TRỊ PHỤ LỤC 13 - HĐ 37/2018/HĐ/OIC-SEAREE ký ngày 07/02/2018</v>
          </cell>
        </row>
      </sheetData>
      <sheetData sheetId="1841">
        <row r="1">
          <cell r="A1" t="str">
            <v>GIÁ TRỊ PHỤ LỤC 13 - HĐ 37/2018/HĐ/OIC-SEAREE ký ngày 07/02/2018</v>
          </cell>
        </row>
      </sheetData>
      <sheetData sheetId="1842">
        <row r="1">
          <cell r="A1" t="str">
            <v>GIÁ TRỊ PHỤ LỤC 13 - HĐ 37/2018/HĐ/OIC-SEAREE ký ngày 07/02/2018</v>
          </cell>
        </row>
      </sheetData>
      <sheetData sheetId="1843">
        <row r="1">
          <cell r="A1" t="str">
            <v>GIÁ TRỊ PHỤ LỤC 13 - HĐ 37/2018/HĐ/OIC-SEAREE ký ngày 07/02/2018</v>
          </cell>
        </row>
      </sheetData>
      <sheetData sheetId="1844">
        <row r="1">
          <cell r="A1" t="str">
            <v>Linksshape LTD</v>
          </cell>
        </row>
      </sheetData>
      <sheetData sheetId="1845">
        <row r="1">
          <cell r="A1" t="str">
            <v>GIÁ TRỊ PHỤ LỤC 13 - HĐ 37/2018/HĐ/OIC-SEAREE ký ngày 07/02/2018</v>
          </cell>
        </row>
      </sheetData>
      <sheetData sheetId="1846">
        <row r="1">
          <cell r="A1" t="str">
            <v>GIÁ TRỊ PHỤ LỤC 13 - HĐ 37/2018/HĐ/OIC-SEAREE ký ngày 07/02/2018</v>
          </cell>
        </row>
      </sheetData>
      <sheetData sheetId="1847">
        <row r="1">
          <cell r="A1" t="str">
            <v>GIÁ TRỊ PHỤ LỤC 13 - HĐ 37/2018/HĐ/OIC-SEAREE ký ngày 07/02/2018</v>
          </cell>
        </row>
      </sheetData>
      <sheetData sheetId="1848">
        <row r="1">
          <cell r="A1" t="str">
            <v>GIÁ TRỊ PHỤ LỤC 13 - HĐ 37/2018/HĐ/OIC-SEAREE ký ngày 07/02/2018</v>
          </cell>
        </row>
      </sheetData>
      <sheetData sheetId="1849">
        <row r="1">
          <cell r="A1" t="str">
            <v>GIÁ TRỊ PHỤ LỤC 13 - HĐ 37/2018/HĐ/OIC-SEAREE ký ngày 07/02/2018</v>
          </cell>
        </row>
      </sheetData>
      <sheetData sheetId="1850">
        <row r="1">
          <cell r="A1" t="str">
            <v>GIÁ TRỊ PHỤ LỤC 13 - HĐ 37/2018/HĐ/OIC-SEAREE ký ngày 07/02/2018</v>
          </cell>
        </row>
      </sheetData>
      <sheetData sheetId="1851">
        <row r="1">
          <cell r="A1" t="str">
            <v>GIÁ TRỊ PHỤ LỤC 13 - HĐ 37/2018/HĐ/OIC-SEAREE ký ngày 07/02/2018</v>
          </cell>
        </row>
      </sheetData>
      <sheetData sheetId="1852">
        <row r="1">
          <cell r="A1" t="str">
            <v>GIÁ TRỊ PHỤ LỤC 13 - HĐ 37/2018/HĐ/OIC-SEAREE ký ngày 07/02/2018</v>
          </cell>
        </row>
      </sheetData>
      <sheetData sheetId="1853">
        <row r="1">
          <cell r="A1" t="str">
            <v>GIÁ TRỊ PHỤ LỤC 13 - HĐ 37/2018/HĐ/OIC-SEAREE ký ngày 07/02/2018</v>
          </cell>
        </row>
      </sheetData>
      <sheetData sheetId="1854">
        <row r="1">
          <cell r="A1" t="str">
            <v>GIÁ TRỊ PHỤ LỤC 13 - HĐ 37/2018/HĐ/OIC-SEAREE ký ngày 07/02/2018</v>
          </cell>
        </row>
      </sheetData>
      <sheetData sheetId="1855">
        <row r="1">
          <cell r="A1" t="str">
            <v>GIÁ TRỊ PHỤ LỤC 13 - HĐ 37/2018/HĐ/OIC-SEAREE ký ngày 07/02/2018</v>
          </cell>
        </row>
      </sheetData>
      <sheetData sheetId="1856">
        <row r="1">
          <cell r="A1" t="str">
            <v>GIÁ TRỊ PHỤ LỤC 13 - HĐ 37/2018/HĐ/OIC-SEAREE ký ngày 07/02/2018</v>
          </cell>
        </row>
      </sheetData>
      <sheetData sheetId="1857">
        <row r="1">
          <cell r="A1" t="str">
            <v>GIÁ TRỊ PHỤ LỤC 13 - HĐ 37/2018/HĐ/OIC-SEAREE ký ngày 07/02/2018</v>
          </cell>
        </row>
      </sheetData>
      <sheetData sheetId="1858">
        <row r="1">
          <cell r="A1" t="str">
            <v>GIÁ TRỊ PHỤ LỤC 13 - HĐ 37/2018/HĐ/OIC-SEAREE ký ngày 07/02/2018</v>
          </cell>
        </row>
      </sheetData>
      <sheetData sheetId="1859">
        <row r="1">
          <cell r="A1" t="str">
            <v>GIÁ TRỊ PHỤ LỤC 13 - HĐ 37/2018/HĐ/OIC-SEAREE ký ngày 07/02/2018</v>
          </cell>
        </row>
      </sheetData>
      <sheetData sheetId="1860">
        <row r="1">
          <cell r="A1" t="str">
            <v>GIÁ TRỊ PHỤ LỤC 13 - HĐ 37/2018/HĐ/OIC-SEAREE ký ngày 07/02/2018</v>
          </cell>
        </row>
      </sheetData>
      <sheetData sheetId="1861">
        <row r="1">
          <cell r="A1" t="str">
            <v>GIÁ TRỊ PHỤ LỤC 13 - HĐ 37/2018/HĐ/OIC-SEAREE ký ngày 07/02/2018</v>
          </cell>
        </row>
      </sheetData>
      <sheetData sheetId="1862">
        <row r="1">
          <cell r="A1" t="str">
            <v>GIÁ TRỊ PHỤ LỤC 13 - HĐ 37/2018/HĐ/OIC-SEAREE ký ngày 07/02/2018</v>
          </cell>
        </row>
      </sheetData>
      <sheetData sheetId="1863">
        <row r="1">
          <cell r="A1" t="str">
            <v>GIÁ TRỊ PHỤ LỤC 13 - HĐ 37/2018/HĐ/OIC-SEAREE ký ngày 07/02/2018</v>
          </cell>
        </row>
      </sheetData>
      <sheetData sheetId="1864">
        <row r="1">
          <cell r="A1" t="str">
            <v>GIÁ TRỊ PHỤ LỤC 13 - HĐ 37/2018/HĐ/OIC-SEAREE ký ngày 07/02/2018</v>
          </cell>
        </row>
      </sheetData>
      <sheetData sheetId="1865">
        <row r="1">
          <cell r="A1" t="str">
            <v>GIÁ TRỊ PHỤ LỤC 13 - HĐ 37/2018/HĐ/OIC-SEAREE ký ngày 07/02/2018</v>
          </cell>
        </row>
      </sheetData>
      <sheetData sheetId="1866">
        <row r="1">
          <cell r="A1" t="str">
            <v>GIÁ TRỊ PHỤ LỤC 13 - HĐ 37/2018/HĐ/OIC-SEAREE ký ngày 07/02/2018</v>
          </cell>
        </row>
      </sheetData>
      <sheetData sheetId="1867">
        <row r="1">
          <cell r="A1" t="str">
            <v>GIÁ TRỊ PHỤ LỤC 13 - HĐ 37/2018/HĐ/OIC-SEAREE ký ngày 07/02/2018</v>
          </cell>
        </row>
      </sheetData>
      <sheetData sheetId="1868">
        <row r="1">
          <cell r="A1" t="str">
            <v>GIÁ TRỊ PHỤ LỤC 13 - HĐ 37/2018/HĐ/OIC-SEAREE ký ngày 07/02/2018</v>
          </cell>
        </row>
      </sheetData>
      <sheetData sheetId="1869">
        <row r="1">
          <cell r="A1" t="str">
            <v>GIÁ TRỊ PHỤ LỤC 13 - HĐ 37/2018/HĐ/OIC-SEAREE ký ngày 07/02/2018</v>
          </cell>
        </row>
      </sheetData>
      <sheetData sheetId="1870">
        <row r="1">
          <cell r="A1" t="str">
            <v>GIÁ TRỊ PHỤ LỤC 13 - HĐ 37/2018/HĐ/OIC-SEAREE ký ngày 07/02/2018</v>
          </cell>
        </row>
      </sheetData>
      <sheetData sheetId="1871">
        <row r="1">
          <cell r="A1" t="str">
            <v>GIÁ TRỊ PHỤ LỤC 13 - HĐ 37/2018/HĐ/OIC-SEAREE ký ngày 07/02/2018</v>
          </cell>
        </row>
      </sheetData>
      <sheetData sheetId="1872">
        <row r="1">
          <cell r="A1" t="str">
            <v>GIÁ TRỊ PHỤ LỤC 13 - HĐ 37/2018/HĐ/OIC-SEAREE ký ngày 07/02/2018</v>
          </cell>
        </row>
      </sheetData>
      <sheetData sheetId="1873">
        <row r="1">
          <cell r="A1" t="str">
            <v>GIÁ TRỊ PHỤ LỤC 13 - HĐ 37/2018/HĐ/OIC-SEAREE ký ngày 07/02/2018</v>
          </cell>
        </row>
      </sheetData>
      <sheetData sheetId="1874">
        <row r="1">
          <cell r="A1" t="str">
            <v>GIÁ TRỊ PHỤ LỤC 13 - HĐ 37/2018/HĐ/OIC-SEAREE ký ngày 07/02/2018</v>
          </cell>
        </row>
      </sheetData>
      <sheetData sheetId="1875">
        <row r="1">
          <cell r="A1" t="str">
            <v>GIÁ TRỊ PHỤ LỤC 13 - HĐ 37/2018/HĐ/OIC-SEAREE ký ngày 07/02/2018</v>
          </cell>
        </row>
      </sheetData>
      <sheetData sheetId="1876">
        <row r="1">
          <cell r="A1" t="str">
            <v>GIÁ TRỊ PHỤ LỤC 13 - HĐ 37/2018/HĐ/OIC-SEAREE ký ngày 07/02/2018</v>
          </cell>
        </row>
      </sheetData>
      <sheetData sheetId="1877">
        <row r="1">
          <cell r="A1" t="str">
            <v>GIÁ TRỊ PHỤ LỤC 13 - HĐ 37/2018/HĐ/OIC-SEAREE ký ngày 07/02/2018</v>
          </cell>
        </row>
      </sheetData>
      <sheetData sheetId="1878">
        <row r="1">
          <cell r="A1" t="str">
            <v>GIÁ TRỊ PHỤ LỤC 13 - HĐ 37/2018/HĐ/OIC-SEAREE ký ngày 07/02/2018</v>
          </cell>
        </row>
      </sheetData>
      <sheetData sheetId="1879">
        <row r="1">
          <cell r="A1" t="str">
            <v>GIÁ TRỊ PHỤ LỤC 13 - HĐ 37/2018/HĐ/OIC-SEAREE ký ngày 07/02/2018</v>
          </cell>
        </row>
      </sheetData>
      <sheetData sheetId="1880">
        <row r="1">
          <cell r="A1" t="str">
            <v>GIÁ TRỊ PHỤ LỤC 13 - HĐ 37/2018/HĐ/OIC-SEAREE ký ngày 07/02/2018</v>
          </cell>
        </row>
      </sheetData>
      <sheetData sheetId="1881">
        <row r="1">
          <cell r="A1" t="str">
            <v>GIÁ TRỊ PHỤ LỤC 13 - HĐ 37/2018/HĐ/OIC-SEAREE ký ngày 07/02/2018</v>
          </cell>
        </row>
      </sheetData>
      <sheetData sheetId="1882">
        <row r="1">
          <cell r="A1" t="str">
            <v>GIÁ TRỊ PHỤ LỤC 13 - HĐ 37/2018/HĐ/OIC-SEAREE ký ngày 07/02/2018</v>
          </cell>
        </row>
      </sheetData>
      <sheetData sheetId="1883">
        <row r="1">
          <cell r="A1" t="str">
            <v>GIÁ TRỊ PHỤ LỤC 13 - HĐ 37/2018/HĐ/OIC-SEAREE ký ngày 07/02/2018</v>
          </cell>
        </row>
      </sheetData>
      <sheetData sheetId="1884">
        <row r="1">
          <cell r="A1" t="str">
            <v>GIÁ TRỊ PHỤ LỤC 13 - HĐ 37/2018/HĐ/OIC-SEAREE ký ngày 07/02/2018</v>
          </cell>
        </row>
      </sheetData>
      <sheetData sheetId="1885">
        <row r="1">
          <cell r="A1" t="str">
            <v>GIÁ TRỊ PHỤ LỤC 13 - HĐ 37/2018/HĐ/OIC-SEAREE ký ngày 07/02/2018</v>
          </cell>
        </row>
      </sheetData>
      <sheetData sheetId="1886">
        <row r="1">
          <cell r="A1" t="str">
            <v>GIÁ TRỊ PHỤ LỤC 13 - HĐ 37/2018/HĐ/OIC-SEAREE ký ngày 07/02/2018</v>
          </cell>
        </row>
      </sheetData>
      <sheetData sheetId="1887">
        <row r="1">
          <cell r="A1" t="str">
            <v>GIÁ TRỊ PHỤ LỤC 13 - HĐ 37/2018/HĐ/OIC-SEAREE ký ngày 07/02/2018</v>
          </cell>
        </row>
      </sheetData>
      <sheetData sheetId="1888">
        <row r="1">
          <cell r="A1" t="str">
            <v>GIÁ TRỊ PHỤ LỤC 13 - HĐ 37/2018/HĐ/OIC-SEAREE ký ngày 07/02/2018</v>
          </cell>
        </row>
      </sheetData>
      <sheetData sheetId="1889">
        <row r="1">
          <cell r="A1" t="str">
            <v>GIÁ TRỊ PHỤ LỤC 13 - HĐ 37/2018/HĐ/OIC-SEAREE ký ngày 07/02/2018</v>
          </cell>
        </row>
      </sheetData>
      <sheetData sheetId="1890">
        <row r="1">
          <cell r="A1" t="str">
            <v>GIÁ TRỊ PHỤ LỤC 13 - HĐ 37/2018/HĐ/OIC-SEAREE ký ngày 07/02/2018</v>
          </cell>
        </row>
      </sheetData>
      <sheetData sheetId="1891">
        <row r="1">
          <cell r="A1" t="str">
            <v>GIÁ TRỊ PHỤ LỤC 13 - HĐ 37/2018/HĐ/OIC-SEAREE ký ngày 07/02/2018</v>
          </cell>
        </row>
      </sheetData>
      <sheetData sheetId="1892">
        <row r="1">
          <cell r="A1" t="str">
            <v>GIÁ TRỊ PHỤ LỤC 13 - HĐ 37/2018/HĐ/OIC-SEAREE ký ngày 07/02/2018</v>
          </cell>
        </row>
      </sheetData>
      <sheetData sheetId="1893">
        <row r="1">
          <cell r="A1" t="str">
            <v>GIÁ TRỊ PHỤ LỤC 13 - HĐ 37/2018/HĐ/OIC-SEAREE ký ngày 07/02/2018</v>
          </cell>
        </row>
      </sheetData>
      <sheetData sheetId="1894">
        <row r="1">
          <cell r="A1" t="str">
            <v>GIÁ TRỊ PHỤ LỤC 13 - HĐ 37/2018/HĐ/OIC-SEAREE ký ngày 07/02/2018</v>
          </cell>
        </row>
      </sheetData>
      <sheetData sheetId="1895">
        <row r="1">
          <cell r="A1" t="str">
            <v>GIÁ TRỊ PHỤ LỤC 13 - HĐ 37/2018/HĐ/OIC-SEAREE ký ngày 07/02/2018</v>
          </cell>
        </row>
      </sheetData>
      <sheetData sheetId="1896">
        <row r="1">
          <cell r="A1" t="str">
            <v>GIÁ TRỊ PHỤ LỤC 13 - HĐ 37/2018/HĐ/OIC-SEAREE ký ngày 07/02/2018</v>
          </cell>
        </row>
      </sheetData>
      <sheetData sheetId="1897">
        <row r="1">
          <cell r="A1" t="str">
            <v>GIÁ TRỊ PHỤ LỤC 13 - HĐ 37/2018/HĐ/OIC-SEAREE ký ngày 07/02/2018</v>
          </cell>
        </row>
      </sheetData>
      <sheetData sheetId="1898">
        <row r="1">
          <cell r="A1" t="str">
            <v>GIÁ TRỊ PHỤ LỤC 13 - HĐ 37/2018/HĐ/OIC-SEAREE ký ngày 07/02/2018</v>
          </cell>
        </row>
      </sheetData>
      <sheetData sheetId="1899">
        <row r="1">
          <cell r="A1" t="str">
            <v>GIÁ TRỊ PHỤ LỤC 13 - HĐ 37/2018/HĐ/OIC-SEAREE ký ngày 07/02/2018</v>
          </cell>
        </row>
      </sheetData>
      <sheetData sheetId="1900">
        <row r="1">
          <cell r="A1" t="str">
            <v>GIÁ TRỊ PHỤ LỤC 13 - HĐ 37/2018/HĐ/OIC-SEAREE ký ngày 07/02/2018</v>
          </cell>
        </row>
      </sheetData>
      <sheetData sheetId="1901">
        <row r="1">
          <cell r="A1" t="str">
            <v>GIÁ TRỊ PHỤ LỤC 13 - HĐ 37/2018/HĐ/OIC-SEAREE ký ngày 07/02/2018</v>
          </cell>
        </row>
      </sheetData>
      <sheetData sheetId="1902">
        <row r="1">
          <cell r="A1" t="str">
            <v>GIÁ TRỊ PHỤ LỤC 13 - HĐ 37/2018/HĐ/OIC-SEAREE ký ngày 07/02/2018</v>
          </cell>
        </row>
      </sheetData>
      <sheetData sheetId="1903">
        <row r="1">
          <cell r="A1" t="str">
            <v>GIÁ TRỊ PHỤ LỤC 13 - HĐ 37/2018/HĐ/OIC-SEAREE ký ngày 07/02/2018</v>
          </cell>
        </row>
      </sheetData>
      <sheetData sheetId="1904">
        <row r="1">
          <cell r="A1" t="str">
            <v>GIÁ TRỊ PHỤ LỤC 13 - HĐ 37/2018/HĐ/OIC-SEAREE ký ngày 07/02/2018</v>
          </cell>
        </row>
      </sheetData>
      <sheetData sheetId="1905">
        <row r="1">
          <cell r="A1" t="str">
            <v>GIÁ TRỊ PHỤ LỤC 13 - HĐ 37/2018/HĐ/OIC-SEAREE ký ngày 07/02/2018</v>
          </cell>
        </row>
      </sheetData>
      <sheetData sheetId="1906">
        <row r="1">
          <cell r="A1" t="str">
            <v>GIÁ TRỊ PHỤ LỤC 13 - HĐ 37/2018/HĐ/OIC-SEAREE ký ngày 07/02/2018</v>
          </cell>
        </row>
      </sheetData>
      <sheetData sheetId="1907">
        <row r="1">
          <cell r="A1" t="str">
            <v>GIÁ TRỊ PHỤ LỤC 13 - HĐ 37/2018/HĐ/OIC-SEAREE ký ngày 07/02/2018</v>
          </cell>
        </row>
      </sheetData>
      <sheetData sheetId="1908">
        <row r="1">
          <cell r="A1" t="str">
            <v>GIÁ TRỊ PHỤ LỤC 13 - HĐ 37/2018/HĐ/OIC-SEAREE ký ngày 07/02/2018</v>
          </cell>
        </row>
      </sheetData>
      <sheetData sheetId="1909">
        <row r="1">
          <cell r="A1" t="str">
            <v>GIÁ TRỊ PHỤ LỤC 13 - HĐ 37/2018/HĐ/OIC-SEAREE ký ngày 07/02/2018</v>
          </cell>
        </row>
      </sheetData>
      <sheetData sheetId="1910">
        <row r="1">
          <cell r="A1" t="str">
            <v>GIÁ TRỊ PHỤ LỤC 13 - HĐ 37/2018/HĐ/OIC-SEAREE ký ngày 07/02/2018</v>
          </cell>
        </row>
      </sheetData>
      <sheetData sheetId="1911">
        <row r="1">
          <cell r="A1" t="str">
            <v>GIÁ TRỊ PHỤ LỤC 13 - HĐ 37/2018/HĐ/OIC-SEAREE ký ngày 07/02/2018</v>
          </cell>
        </row>
      </sheetData>
      <sheetData sheetId="1912">
        <row r="1">
          <cell r="A1" t="str">
            <v>GIÁ TRỊ PHỤ LỤC 13 - HĐ 37/2018/HĐ/OIC-SEAREE ký ngày 07/02/2018</v>
          </cell>
        </row>
      </sheetData>
      <sheetData sheetId="1913">
        <row r="1">
          <cell r="A1" t="str">
            <v>GIÁ TRỊ PHỤ LỤC 13 - HĐ 37/2018/HĐ/OIC-SEAREE ký ngày 07/02/2018</v>
          </cell>
        </row>
      </sheetData>
      <sheetData sheetId="1914">
        <row r="1">
          <cell r="A1" t="str">
            <v>GIÁ TRỊ PHỤ LỤC 13 - HĐ 37/2018/HĐ/OIC-SEAREE ký ngày 07/02/2018</v>
          </cell>
        </row>
      </sheetData>
      <sheetData sheetId="1915">
        <row r="1">
          <cell r="A1" t="str">
            <v>GIÁ TRỊ PHỤ LỤC 13 - HĐ 37/2018/HĐ/OIC-SEAREE ký ngày 07/02/2018</v>
          </cell>
        </row>
      </sheetData>
      <sheetData sheetId="1916">
        <row r="1">
          <cell r="A1" t="str">
            <v>GIÁ TRỊ PHỤ LỤC 13 - HĐ 37/2018/HĐ/OIC-SEAREE ký ngày 07/02/2018</v>
          </cell>
        </row>
      </sheetData>
      <sheetData sheetId="1917">
        <row r="1">
          <cell r="A1" t="str">
            <v>GIÁ TRỊ PHỤ LỤC 13 - HĐ 37/2018/HĐ/OIC-SEAREE ký ngày 07/02/2018</v>
          </cell>
        </row>
      </sheetData>
      <sheetData sheetId="1918">
        <row r="1">
          <cell r="A1" t="str">
            <v>GIÁ TRỊ PHỤ LỤC 13 - HĐ 37/2018/HĐ/OIC-SEAREE ký ngày 07/02/2018</v>
          </cell>
        </row>
      </sheetData>
      <sheetData sheetId="1919">
        <row r="1">
          <cell r="A1" t="str">
            <v>GIÁ TRỊ PHỤ LỤC 13 - HĐ 37/2018/HĐ/OIC-SEAREE ký ngày 07/02/2018</v>
          </cell>
        </row>
      </sheetData>
      <sheetData sheetId="1920">
        <row r="1">
          <cell r="A1" t="str">
            <v>GIÁ TRỊ PHỤ LỤC 13 - HĐ 37/2018/HĐ/OIC-SEAREE ký ngày 07/02/2018</v>
          </cell>
        </row>
      </sheetData>
      <sheetData sheetId="1921">
        <row r="1">
          <cell r="A1" t="str">
            <v>GIÁ TRỊ PHỤ LỤC 13 - HĐ 37/2018/HĐ/OIC-SEAREE ký ngày 07/02/2018</v>
          </cell>
        </row>
      </sheetData>
      <sheetData sheetId="1922">
        <row r="1">
          <cell r="A1" t="str">
            <v>GIÁ TRỊ PHỤ LỤC 13 - HĐ 37/2018/HĐ/OIC-SEAREE ký ngày 07/02/2018</v>
          </cell>
        </row>
      </sheetData>
      <sheetData sheetId="1923">
        <row r="1">
          <cell r="A1" t="str">
            <v>GIÁ TRỊ PHỤ LỤC 13 - HĐ 37/2018/HĐ/OIC-SEAREE ký ngày 07/02/2018</v>
          </cell>
        </row>
      </sheetData>
      <sheetData sheetId="1924">
        <row r="1">
          <cell r="A1" t="str">
            <v>GIÁ TRỊ PHỤ LỤC 13 - HĐ 37/2018/HĐ/OIC-SEAREE ký ngày 07/02/2018</v>
          </cell>
        </row>
      </sheetData>
      <sheetData sheetId="1925">
        <row r="1">
          <cell r="A1" t="str">
            <v>GIÁ TRỊ PHỤ LỤC 13 - HĐ 37/2018/HĐ/OIC-SEAREE ký ngày 07/02/2018</v>
          </cell>
        </row>
      </sheetData>
      <sheetData sheetId="1926">
        <row r="1">
          <cell r="A1" t="str">
            <v>GIÁ TRỊ PHỤ LỤC 13 - HĐ 37/2018/HĐ/OIC-SEAREE ký ngày 07/02/2018</v>
          </cell>
        </row>
      </sheetData>
      <sheetData sheetId="1927">
        <row r="1">
          <cell r="A1" t="str">
            <v>GIÁ TRỊ PHỤ LỤC 13 - HĐ 37/2018/HĐ/OIC-SEAREE ký ngày 07/02/2018</v>
          </cell>
        </row>
      </sheetData>
      <sheetData sheetId="1928">
        <row r="1">
          <cell r="A1" t="str">
            <v>GIÁ TRỊ PHỤ LỤC 13 - HĐ 37/2018/HĐ/OIC-SEAREE ký ngày 07/02/2018</v>
          </cell>
        </row>
      </sheetData>
      <sheetData sheetId="1929">
        <row r="1">
          <cell r="A1" t="str">
            <v>GIÁ TRỊ PHỤ LỤC 13 - HĐ 37/2018/HĐ/OIC-SEAREE ký ngày 07/02/2018</v>
          </cell>
        </row>
      </sheetData>
      <sheetData sheetId="1930">
        <row r="1">
          <cell r="A1" t="str">
            <v>GIÁ TRỊ PHỤ LỤC 13 - HĐ 37/2018/HĐ/OIC-SEAREE ký ngày 07/02/2018</v>
          </cell>
        </row>
      </sheetData>
      <sheetData sheetId="1931">
        <row r="1">
          <cell r="A1" t="str">
            <v>GIÁ TRỊ PHỤ LỤC 13 - HĐ 37/2018/HĐ/OIC-SEAREE ký ngày 07/02/2018</v>
          </cell>
        </row>
      </sheetData>
      <sheetData sheetId="1932">
        <row r="1">
          <cell r="A1" t="str">
            <v>GIÁ TRỊ PHỤ LỤC 13 - HĐ 37/2018/HĐ/OIC-SEAREE ký ngày 07/02/2018</v>
          </cell>
        </row>
      </sheetData>
      <sheetData sheetId="1933">
        <row r="1">
          <cell r="A1" t="str">
            <v>GIÁ TRỊ PHỤ LỤC 13 - HĐ 37/2018/HĐ/OIC-SEAREE ký ngày 07/02/2018</v>
          </cell>
        </row>
      </sheetData>
      <sheetData sheetId="1934">
        <row r="1">
          <cell r="A1" t="str">
            <v>GIÁ TRỊ PHỤ LỤC 13 - HĐ 37/2018/HĐ/OIC-SEAREE ký ngày 07/02/2018</v>
          </cell>
        </row>
      </sheetData>
      <sheetData sheetId="1935">
        <row r="1">
          <cell r="A1" t="str">
            <v>GIÁ TRỊ PHỤ LỤC 13 - HĐ 37/2018/HĐ/OIC-SEAREE ký ngày 07/02/2018</v>
          </cell>
        </row>
      </sheetData>
      <sheetData sheetId="1936">
        <row r="1">
          <cell r="A1" t="str">
            <v>GIÁ TRỊ PHỤ LỤC 13 - HĐ 37/2018/HĐ/OIC-SEAREE ký ngày 07/02/2018</v>
          </cell>
        </row>
      </sheetData>
      <sheetData sheetId="1937">
        <row r="1">
          <cell r="A1" t="str">
            <v>GIÁ TRỊ PHỤ LỤC 13 - HĐ 37/2018/HĐ/OIC-SEAREE ký ngày 07/02/2018</v>
          </cell>
        </row>
      </sheetData>
      <sheetData sheetId="1938">
        <row r="1">
          <cell r="A1" t="str">
            <v>GIÁ TRỊ PHỤ LỤC 13 - HĐ 37/2018/HĐ/OIC-SEAREE ký ngày 07/02/2018</v>
          </cell>
        </row>
      </sheetData>
      <sheetData sheetId="1939">
        <row r="1">
          <cell r="A1" t="str">
            <v>GIÁ TRỊ PHỤ LỤC 13 - HĐ 37/2018/HĐ/OIC-SEAREE ký ngày 07/02/2018</v>
          </cell>
        </row>
      </sheetData>
      <sheetData sheetId="1940">
        <row r="1">
          <cell r="A1" t="str">
            <v>GIÁ TRỊ PHỤ LỤC 13 - HĐ 37/2018/HĐ/OIC-SEAREE ký ngày 07/02/2018</v>
          </cell>
        </row>
      </sheetData>
      <sheetData sheetId="1941">
        <row r="1">
          <cell r="A1" t="str">
            <v>GIÁ TRỊ PHỤ LỤC 13 - HĐ 37/2018/HĐ/OIC-SEAREE ký ngày 07/02/2018</v>
          </cell>
        </row>
      </sheetData>
      <sheetData sheetId="1942">
        <row r="1">
          <cell r="A1" t="str">
            <v>GIÁ TRỊ PHỤ LỤC 13 - HĐ 37/2018/HĐ/OIC-SEAREE ký ngày 07/02/2018</v>
          </cell>
        </row>
      </sheetData>
      <sheetData sheetId="1943">
        <row r="1">
          <cell r="A1" t="str">
            <v>GIÁ TRỊ PHỤ LỤC 13 - HĐ 37/2018/HĐ/OIC-SEAREE ký ngày 07/02/2018</v>
          </cell>
        </row>
      </sheetData>
      <sheetData sheetId="1944">
        <row r="1">
          <cell r="A1" t="str">
            <v>GIÁ TRỊ PHỤ LỤC 13 - HĐ 37/2018/HĐ/OIC-SEAREE ký ngày 07/02/2018</v>
          </cell>
        </row>
      </sheetData>
      <sheetData sheetId="1945">
        <row r="1">
          <cell r="A1" t="str">
            <v>GIÁ TRỊ PHỤ LỤC 13 - HĐ 37/2018/HĐ/OIC-SEAREE ký ngày 07/02/2018</v>
          </cell>
        </row>
      </sheetData>
      <sheetData sheetId="1946">
        <row r="1">
          <cell r="A1" t="str">
            <v>GIÁ TRỊ PHỤ LỤC 13 - HĐ 37/2018/HĐ/OIC-SEAREE ký ngày 07/02/2018</v>
          </cell>
        </row>
      </sheetData>
      <sheetData sheetId="1947">
        <row r="1">
          <cell r="A1" t="str">
            <v>GIÁ TRỊ PHỤ LỤC 13 - HĐ 37/2018/HĐ/OIC-SEAREE ký ngày 07/02/2018</v>
          </cell>
        </row>
      </sheetData>
      <sheetData sheetId="1948">
        <row r="1">
          <cell r="A1" t="str">
            <v>GIÁ TRỊ PHỤ LỤC 13 - HĐ 37/2018/HĐ/OIC-SEAREE ký ngày 07/02/2018</v>
          </cell>
        </row>
      </sheetData>
      <sheetData sheetId="1949">
        <row r="1">
          <cell r="A1" t="str">
            <v>GIÁ TRỊ PHỤ LỤC 13 - HĐ 37/2018/HĐ/OIC-SEAREE ký ngày 07/02/2018</v>
          </cell>
        </row>
      </sheetData>
      <sheetData sheetId="1950">
        <row r="1">
          <cell r="A1" t="str">
            <v>GIÁ TRỊ PHỤ LỤC 13 - HĐ 37/2018/HĐ/OIC-SEAREE ký ngày 07/02/2018</v>
          </cell>
        </row>
      </sheetData>
      <sheetData sheetId="1951">
        <row r="1">
          <cell r="A1" t="str">
            <v>GIÁ TRỊ PHỤ LỤC 13 - HĐ 37/2018/HĐ/OIC-SEAREE ký ngày 07/02/2018</v>
          </cell>
        </row>
      </sheetData>
      <sheetData sheetId="1952">
        <row r="1">
          <cell r="A1" t="str">
            <v>GIÁ TRỊ PHỤ LỤC 13 - HĐ 37/2018/HĐ/OIC-SEAREE ký ngày 07/02/2018</v>
          </cell>
        </row>
      </sheetData>
      <sheetData sheetId="1953">
        <row r="1">
          <cell r="A1" t="str">
            <v>GIÁ TRỊ PHỤ LỤC 13 - HĐ 37/2018/HĐ/OIC-SEAREE ký ngày 07/02/2018</v>
          </cell>
        </row>
      </sheetData>
      <sheetData sheetId="1954">
        <row r="1">
          <cell r="A1" t="str">
            <v>GIÁ TRỊ PHỤ LỤC 13 - HĐ 37/2018/HĐ/OIC-SEAREE ký ngày 07/02/2018</v>
          </cell>
        </row>
      </sheetData>
      <sheetData sheetId="1955">
        <row r="1">
          <cell r="A1" t="str">
            <v>GIÁ TRỊ PHỤ LỤC 13 - HĐ 37/2018/HĐ/OIC-SEAREE ký ngày 07/02/2018</v>
          </cell>
        </row>
      </sheetData>
      <sheetData sheetId="1956">
        <row r="1">
          <cell r="A1" t="str">
            <v>GIÁ TRỊ PHỤ LỤC 13 - HĐ 37/2018/HĐ/OIC-SEAREE ký ngày 07/02/2018</v>
          </cell>
        </row>
      </sheetData>
      <sheetData sheetId="1957">
        <row r="1">
          <cell r="A1" t="str">
            <v>GIÁ TRỊ PHỤ LỤC 13 - HĐ 37/2018/HĐ/OIC-SEAREE ký ngày 07/02/2018</v>
          </cell>
        </row>
      </sheetData>
      <sheetData sheetId="1958">
        <row r="1">
          <cell r="A1" t="str">
            <v>GIÁ TRỊ PHỤ LỤC 13 - HĐ 37/2018/HĐ/OIC-SEAREE ký ngày 07/02/2018</v>
          </cell>
        </row>
      </sheetData>
      <sheetData sheetId="1959">
        <row r="1">
          <cell r="A1" t="str">
            <v>GIÁ TRỊ PHỤ LỤC 13 - HĐ 37/2018/HĐ/OIC-SEAREE ký ngày 07/02/2018</v>
          </cell>
        </row>
      </sheetData>
      <sheetData sheetId="1960">
        <row r="1">
          <cell r="A1" t="str">
            <v>GIÁ TRỊ PHỤ LỤC 13 - HĐ 37/2018/HĐ/OIC-SEAREE ký ngày 07/02/2018</v>
          </cell>
        </row>
      </sheetData>
      <sheetData sheetId="1961">
        <row r="1">
          <cell r="A1" t="str">
            <v>GIÁ TRỊ PHỤ LỤC 13 - HĐ 37/2018/HĐ/OIC-SEAREE ký ngày 07/02/2018</v>
          </cell>
        </row>
      </sheetData>
      <sheetData sheetId="1962">
        <row r="1">
          <cell r="A1" t="str">
            <v>GIÁ TRỊ PHỤ LỤC 13 - HĐ 37/2018/HĐ/OIC-SEAREE ký ngày 07/02/2018</v>
          </cell>
        </row>
      </sheetData>
      <sheetData sheetId="1963">
        <row r="1">
          <cell r="A1" t="str">
            <v>GIÁ TRỊ PHỤ LỤC 13 - HĐ 37/2018/HĐ/OIC-SEAREE ký ngày 07/02/2018</v>
          </cell>
        </row>
      </sheetData>
      <sheetData sheetId="1964">
        <row r="1">
          <cell r="A1" t="str">
            <v>GIÁ TRỊ PHỤ LỤC 13 - HĐ 37/2018/HĐ/OIC-SEAREE ký ngày 07/02/2018</v>
          </cell>
        </row>
      </sheetData>
      <sheetData sheetId="1965">
        <row r="1">
          <cell r="A1" t="str">
            <v>GIÁ TRỊ PHỤ LỤC 13 - HĐ 37/2018/HĐ/OIC-SEAREE ký ngày 07/02/2018</v>
          </cell>
        </row>
      </sheetData>
      <sheetData sheetId="1966">
        <row r="1">
          <cell r="A1" t="str">
            <v>GIÁ TRỊ PHỤ LỤC 13 - HĐ 37/2018/HĐ/OIC-SEAREE ký ngày 07/02/2018</v>
          </cell>
        </row>
      </sheetData>
      <sheetData sheetId="1967">
        <row r="1">
          <cell r="A1" t="str">
            <v>GIÁ TRỊ PHỤ LỤC 13 - HĐ 37/2018/HĐ/OIC-SEAREE ký ngày 07/02/2018</v>
          </cell>
        </row>
      </sheetData>
      <sheetData sheetId="1968">
        <row r="1">
          <cell r="A1" t="str">
            <v>GIÁ TRỊ PHỤ LỤC 13 - HĐ 37/2018/HĐ/OIC-SEAREE ký ngày 07/02/2018</v>
          </cell>
        </row>
      </sheetData>
      <sheetData sheetId="1969">
        <row r="1">
          <cell r="A1" t="str">
            <v>GIÁ TRỊ PHỤ LỤC 13 - HĐ 37/2018/HĐ/OIC-SEAREE ký ngày 07/02/2018</v>
          </cell>
        </row>
      </sheetData>
      <sheetData sheetId="1970">
        <row r="1">
          <cell r="A1" t="str">
            <v>GIÁ TRỊ PHỤ LỤC 13 - HĐ 37/2018/HĐ/OIC-SEAREE ký ngày 07/02/2018</v>
          </cell>
        </row>
      </sheetData>
      <sheetData sheetId="1971">
        <row r="1">
          <cell r="A1" t="str">
            <v>GIÁ TRỊ PHỤ LỤC 13 - HĐ 37/2018/HĐ/OIC-SEAREE ký ngày 07/02/2018</v>
          </cell>
        </row>
      </sheetData>
      <sheetData sheetId="1972">
        <row r="1">
          <cell r="A1" t="str">
            <v>GIÁ TRỊ PHỤ LỤC 13 - HĐ 37/2018/HĐ/OIC-SEAREE ký ngày 07/02/2018</v>
          </cell>
        </row>
      </sheetData>
      <sheetData sheetId="1973">
        <row r="1">
          <cell r="A1" t="str">
            <v>GIÁ TRỊ PHỤ LỤC 13 - HĐ 37/2018/HĐ/OIC-SEAREE ký ngày 07/02/2018</v>
          </cell>
        </row>
      </sheetData>
      <sheetData sheetId="1974">
        <row r="1">
          <cell r="A1" t="str">
            <v>GIÁ TRỊ PHỤ LỤC 13 - HĐ 37/2018/HĐ/OIC-SEAREE ký ngày 07/02/2018</v>
          </cell>
        </row>
      </sheetData>
      <sheetData sheetId="1975">
        <row r="1">
          <cell r="A1" t="str">
            <v>GIÁ TRỊ PHỤ LỤC 13 - HĐ 37/2018/HĐ/OIC-SEAREE ký ngày 07/02/2018</v>
          </cell>
        </row>
      </sheetData>
      <sheetData sheetId="1976">
        <row r="1">
          <cell r="A1" t="str">
            <v>GIÁ TRỊ PHỤ LỤC 13 - HĐ 37/2018/HĐ/OIC-SEAREE ký ngày 07/02/2018</v>
          </cell>
        </row>
      </sheetData>
      <sheetData sheetId="1977">
        <row r="1">
          <cell r="A1" t="str">
            <v>GIÁ TRỊ PHỤ LỤC 13 - HĐ 37/2018/HĐ/OIC-SEAREE ký ngày 07/02/2018</v>
          </cell>
        </row>
      </sheetData>
      <sheetData sheetId="1978">
        <row r="1">
          <cell r="A1" t="str">
            <v>GIÁ TRỊ PHỤ LỤC 13 - HĐ 37/2018/HĐ/OIC-SEAREE ký ngày 07/02/2018</v>
          </cell>
        </row>
      </sheetData>
      <sheetData sheetId="1979">
        <row r="1">
          <cell r="A1" t="str">
            <v>GIÁ TRỊ PHỤ LỤC 13 - HĐ 37/2018/HĐ/OIC-SEAREE ký ngày 07/02/2018</v>
          </cell>
        </row>
      </sheetData>
      <sheetData sheetId="1980">
        <row r="1">
          <cell r="A1" t="str">
            <v>GIÁ TRỊ PHỤ LỤC 13 - HĐ 37/2018/HĐ/OIC-SEAREE ký ngày 07/02/2018</v>
          </cell>
        </row>
      </sheetData>
      <sheetData sheetId="1981">
        <row r="1">
          <cell r="A1" t="str">
            <v>GIÁ TRỊ PHỤ LỤC 13 - HĐ 37/2018/HĐ/OIC-SEAREE ký ngày 07/02/2018</v>
          </cell>
        </row>
      </sheetData>
      <sheetData sheetId="1982">
        <row r="1">
          <cell r="A1" t="str">
            <v>GIÁ TRỊ PHỤ LỤC 13 - HĐ 37/2018/HĐ/OIC-SEAREE ký ngày 07/02/2018</v>
          </cell>
        </row>
      </sheetData>
      <sheetData sheetId="1983">
        <row r="1">
          <cell r="A1" t="str">
            <v>GIÁ TRỊ PHỤ LỤC 13 - HĐ 37/2018/HĐ/OIC-SEAREE ký ngày 07/02/2018</v>
          </cell>
        </row>
      </sheetData>
      <sheetData sheetId="1984">
        <row r="1">
          <cell r="A1" t="str">
            <v>GIÁ TRỊ PHỤ LỤC 13 - HĐ 37/2018/HĐ/OIC-SEAREE ký ngày 07/02/2018</v>
          </cell>
        </row>
      </sheetData>
      <sheetData sheetId="1985">
        <row r="1">
          <cell r="A1" t="str">
            <v>GIÁ TRỊ PHỤ LỤC 13 - HĐ 37/2018/HĐ/OIC-SEAREE ký ngày 07/02/2018</v>
          </cell>
        </row>
      </sheetData>
      <sheetData sheetId="1986">
        <row r="1">
          <cell r="A1" t="str">
            <v>GIÁ TRỊ PHỤ LỤC 13 - HĐ 37/2018/HĐ/OIC-SEAREE ký ngày 07/02/2018</v>
          </cell>
        </row>
      </sheetData>
      <sheetData sheetId="1987">
        <row r="1">
          <cell r="A1" t="str">
            <v>GIÁ TRỊ PHỤ LỤC 13 - HĐ 37/2018/HĐ/OIC-SEAREE ký ngày 07/02/2018</v>
          </cell>
        </row>
      </sheetData>
      <sheetData sheetId="1988">
        <row r="1">
          <cell r="A1" t="str">
            <v>GIÁ TRỊ PHỤ LỤC 13 - HĐ 37/2018/HĐ/OIC-SEAREE ký ngày 07/02/2018</v>
          </cell>
        </row>
      </sheetData>
      <sheetData sheetId="1989">
        <row r="1">
          <cell r="A1" t="str">
            <v>GIÁ TRỊ PHỤ LỤC 13 - HĐ 37/2018/HĐ/OIC-SEAREE ký ngày 07/02/2018</v>
          </cell>
        </row>
      </sheetData>
      <sheetData sheetId="1990">
        <row r="1">
          <cell r="A1" t="str">
            <v>GIÁ TRỊ PHỤ LỤC 13 - HĐ 37/2018/HĐ/OIC-SEAREE ký ngày 07/02/2018</v>
          </cell>
        </row>
      </sheetData>
      <sheetData sheetId="1991">
        <row r="1">
          <cell r="A1" t="str">
            <v>GIÁ TRỊ PHỤ LỤC 13 - HĐ 37/2018/HĐ/OIC-SEAREE ký ngày 07/02/2018</v>
          </cell>
        </row>
      </sheetData>
      <sheetData sheetId="1992">
        <row r="1">
          <cell r="A1" t="str">
            <v>GIÁ TRỊ PHỤ LỤC 13 - HĐ 37/2018/HĐ/OIC-SEAREE ký ngày 07/02/2018</v>
          </cell>
        </row>
      </sheetData>
      <sheetData sheetId="1993">
        <row r="1">
          <cell r="A1" t="str">
            <v>GIÁ TRỊ PHỤ LỤC 13 - HĐ 37/2018/HĐ/OIC-SEAREE ký ngày 07/02/2018</v>
          </cell>
        </row>
      </sheetData>
      <sheetData sheetId="1994">
        <row r="1">
          <cell r="A1" t="str">
            <v>GIÁ TRỊ PHỤ LỤC 13 - HĐ 37/2018/HĐ/OIC-SEAREE ký ngày 07/02/2018</v>
          </cell>
        </row>
      </sheetData>
      <sheetData sheetId="1995">
        <row r="1">
          <cell r="A1" t="str">
            <v>GIÁ TRỊ PHỤ LỤC 13 - HĐ 37/2018/HĐ/OIC-SEAREE ký ngày 07/02/2018</v>
          </cell>
        </row>
      </sheetData>
      <sheetData sheetId="1996">
        <row r="1">
          <cell r="A1" t="str">
            <v>GIÁ TRỊ PHỤ LỤC 13 - HĐ 37/2018/HĐ/OIC-SEAREE ký ngày 07/02/2018</v>
          </cell>
        </row>
      </sheetData>
      <sheetData sheetId="1997">
        <row r="1">
          <cell r="A1" t="str">
            <v>GIÁ TRỊ PHỤ LỤC 13 - HĐ 37/2018/HĐ/OIC-SEAREE ký ngày 07/02/2018</v>
          </cell>
        </row>
      </sheetData>
      <sheetData sheetId="1998">
        <row r="1">
          <cell r="A1" t="str">
            <v>GIÁ TRỊ PHỤ LỤC 13 - HĐ 37/2018/HĐ/OIC-SEAREE ký ngày 07/02/2018</v>
          </cell>
        </row>
      </sheetData>
      <sheetData sheetId="1999">
        <row r="1">
          <cell r="A1" t="str">
            <v>GIÁ TRỊ PHỤ LỤC 13 - HĐ 37/2018/HĐ/OIC-SEAREE ký ngày 07/02/2018</v>
          </cell>
        </row>
      </sheetData>
      <sheetData sheetId="2000">
        <row r="1">
          <cell r="A1" t="str">
            <v>GIÁ TRỊ PHỤ LỤC 13 - HĐ 37/2018/HĐ/OIC-SEAREE ký ngày 07/02/2018</v>
          </cell>
        </row>
      </sheetData>
      <sheetData sheetId="2001">
        <row r="1">
          <cell r="A1" t="str">
            <v>GIÁ TRỊ PHỤ LỤC 13 - HĐ 37/2018/HĐ/OIC-SEAREE ký ngày 07/02/2018</v>
          </cell>
        </row>
      </sheetData>
      <sheetData sheetId="2002">
        <row r="1">
          <cell r="A1" t="str">
            <v>GIÁ TRỊ PHỤ LỤC 13 - HĐ 37/2018/HĐ/OIC-SEAREE ký ngày 07/02/2018</v>
          </cell>
        </row>
      </sheetData>
      <sheetData sheetId="2003">
        <row r="1">
          <cell r="A1" t="str">
            <v>GIÁ TRỊ PHỤ LỤC 13 - HĐ 37/2018/HĐ/OIC-SEAREE ký ngày 07/02/2018</v>
          </cell>
        </row>
      </sheetData>
      <sheetData sheetId="2004">
        <row r="1">
          <cell r="A1" t="str">
            <v>GIÁ TRỊ PHỤ LỤC 13 - HĐ 37/2018/HĐ/OIC-SEAREE ký ngày 07/02/2018</v>
          </cell>
        </row>
      </sheetData>
      <sheetData sheetId="2005">
        <row r="1">
          <cell r="A1" t="str">
            <v>GIÁ TRỊ PHỤ LỤC 13 - HĐ 37/2018/HĐ/OIC-SEAREE ký ngày 07/02/2018</v>
          </cell>
        </row>
      </sheetData>
      <sheetData sheetId="2006">
        <row r="1">
          <cell r="A1" t="str">
            <v>GIÁ TRỊ PHỤ LỤC 13 - HĐ 37/2018/HĐ/OIC-SEAREE ký ngày 07/02/2018</v>
          </cell>
        </row>
      </sheetData>
      <sheetData sheetId="2007">
        <row r="1">
          <cell r="A1" t="str">
            <v>GIÁ TRỊ PHỤ LỤC 13 - HĐ 37/2018/HĐ/OIC-SEAREE ký ngày 07/02/2018</v>
          </cell>
        </row>
      </sheetData>
      <sheetData sheetId="2008">
        <row r="1">
          <cell r="A1" t="str">
            <v>GIÁ TRỊ PHỤ LỤC 13 - HĐ 37/2018/HĐ/OIC-SEAREE ký ngày 07/02/2018</v>
          </cell>
        </row>
      </sheetData>
      <sheetData sheetId="2009">
        <row r="1">
          <cell r="A1" t="str">
            <v>GIÁ TRỊ PHỤ LỤC 13 - HĐ 37/2018/HĐ/OIC-SEAREE ký ngày 07/02/2018</v>
          </cell>
        </row>
      </sheetData>
      <sheetData sheetId="2010">
        <row r="1">
          <cell r="A1" t="str">
            <v>GIÁ TRỊ PHỤ LỤC 13 - HĐ 37/2018/HĐ/OIC-SEAREE ký ngày 07/02/2018</v>
          </cell>
        </row>
      </sheetData>
      <sheetData sheetId="2011">
        <row r="1">
          <cell r="A1" t="str">
            <v>GIÁ TRỊ PHỤ LỤC 13 - HĐ 37/2018/HĐ/OIC-SEAREE ký ngày 07/02/2018</v>
          </cell>
        </row>
      </sheetData>
      <sheetData sheetId="2012">
        <row r="1">
          <cell r="A1" t="str">
            <v>GIÁ TRỊ PHỤ LỤC 13 - HĐ 37/2018/HĐ/OIC-SEAREE ký ngày 07/02/2018</v>
          </cell>
        </row>
      </sheetData>
      <sheetData sheetId="2013">
        <row r="1">
          <cell r="A1" t="str">
            <v>GIÁ TRỊ PHỤ LỤC 13 - HĐ 37/2018/HĐ/OIC-SEAREE ký ngày 07/02/2018</v>
          </cell>
        </row>
      </sheetData>
      <sheetData sheetId="2014">
        <row r="1">
          <cell r="A1" t="str">
            <v>GIÁ TRỊ PHỤ LỤC 13 - HĐ 37/2018/HĐ/OIC-SEAREE ký ngày 07/02/2018</v>
          </cell>
        </row>
      </sheetData>
      <sheetData sheetId="2015">
        <row r="1">
          <cell r="A1" t="str">
            <v>GIÁ TRỊ PHỤ LỤC 13 - HĐ 37/2018/HĐ/OIC-SEAREE ký ngày 07/02/2018</v>
          </cell>
        </row>
      </sheetData>
      <sheetData sheetId="2016">
        <row r="1">
          <cell r="A1" t="str">
            <v>GIÁ TRỊ PHỤ LỤC 13 - HĐ 37/2018/HĐ/OIC-SEAREE ký ngày 07/02/2018</v>
          </cell>
        </row>
      </sheetData>
      <sheetData sheetId="2017">
        <row r="1">
          <cell r="A1" t="str">
            <v>GIÁ TRỊ PHỤ LỤC 13 - HĐ 37/2018/HĐ/OIC-SEAREE ký ngày 07/02/2018</v>
          </cell>
        </row>
      </sheetData>
      <sheetData sheetId="2018">
        <row r="1">
          <cell r="A1" t="str">
            <v>GIÁ TRỊ PHỤ LỤC 13 - HĐ 37/2018/HĐ/OIC-SEAREE ký ngày 07/02/2018</v>
          </cell>
        </row>
      </sheetData>
      <sheetData sheetId="2019">
        <row r="1">
          <cell r="A1" t="str">
            <v>GIÁ TRỊ PHỤ LỤC 13 - HĐ 37/2018/HĐ/OIC-SEAREE ký ngày 07/02/2018</v>
          </cell>
        </row>
      </sheetData>
      <sheetData sheetId="2020">
        <row r="1">
          <cell r="A1" t="str">
            <v>GIÁ TRỊ PHỤ LỤC 13 - HĐ 37/2018/HĐ/OIC-SEAREE ký ngày 07/02/2018</v>
          </cell>
        </row>
      </sheetData>
      <sheetData sheetId="2021">
        <row r="1">
          <cell r="A1" t="str">
            <v>GIÁ TRỊ PHỤ LỤC 13 - HĐ 37/2018/HĐ/OIC-SEAREE ký ngày 07/02/2018</v>
          </cell>
        </row>
      </sheetData>
      <sheetData sheetId="2022">
        <row r="1">
          <cell r="A1" t="str">
            <v>GIÁ TRỊ PHỤ LỤC 13 - HĐ 37/2018/HĐ/OIC-SEAREE ký ngày 07/02/2018</v>
          </cell>
        </row>
      </sheetData>
      <sheetData sheetId="2023">
        <row r="1">
          <cell r="A1" t="str">
            <v>GIÁ TRỊ PHỤ LỤC 13 - HĐ 37/2018/HĐ/OIC-SEAREE ký ngày 07/02/2018</v>
          </cell>
        </row>
      </sheetData>
      <sheetData sheetId="2024">
        <row r="1">
          <cell r="A1" t="str">
            <v>GIÁ TRỊ PHỤ LỤC 13 - HĐ 37/2018/HĐ/OIC-SEAREE ký ngày 07/02/2018</v>
          </cell>
        </row>
      </sheetData>
      <sheetData sheetId="2025">
        <row r="1">
          <cell r="A1" t="str">
            <v>GIÁ TRỊ PHỤ LỤC 13 - HĐ 37/2018/HĐ/OIC-SEAREE ký ngày 07/02/2018</v>
          </cell>
        </row>
      </sheetData>
      <sheetData sheetId="2026">
        <row r="1">
          <cell r="A1" t="str">
            <v>GIÁ TRỊ PHỤ LỤC 13 - HĐ 37/2018/HĐ/OIC-SEAREE ký ngày 07/02/2018</v>
          </cell>
        </row>
      </sheetData>
      <sheetData sheetId="2027">
        <row r="1">
          <cell r="A1" t="str">
            <v>GIÁ TRỊ PHỤ LỤC 13 - HĐ 37/2018/HĐ/OIC-SEAREE ký ngày 07/02/2018</v>
          </cell>
        </row>
      </sheetData>
      <sheetData sheetId="2028">
        <row r="1">
          <cell r="A1" t="str">
            <v>GIÁ TRỊ PHỤ LỤC 13 - HĐ 37/2018/HĐ/OIC-SEAREE ký ngày 07/02/2018</v>
          </cell>
        </row>
      </sheetData>
      <sheetData sheetId="2029">
        <row r="1">
          <cell r="A1" t="str">
            <v>GIÁ TRỊ PHỤ LỤC 13 - HĐ 37/2018/HĐ/OIC-SEAREE ký ngày 07/02/2018</v>
          </cell>
        </row>
      </sheetData>
      <sheetData sheetId="2030">
        <row r="1">
          <cell r="A1" t="str">
            <v>GIÁ TRỊ PHỤ LỤC 13 - HĐ 37/2018/HĐ/OIC-SEAREE ký ngày 07/02/2018</v>
          </cell>
        </row>
      </sheetData>
      <sheetData sheetId="2031">
        <row r="1">
          <cell r="A1" t="str">
            <v>GIÁ TRỊ PHỤ LỤC 13 - HĐ 37/2018/HĐ/OIC-SEAREE ký ngày 07/02/2018</v>
          </cell>
        </row>
      </sheetData>
      <sheetData sheetId="2032">
        <row r="1">
          <cell r="A1" t="str">
            <v>GIÁ TRỊ PHỤ LỤC 13 - HĐ 37/2018/HĐ/OIC-SEAREE ký ngày 07/02/2018</v>
          </cell>
        </row>
      </sheetData>
      <sheetData sheetId="2033">
        <row r="1">
          <cell r="A1" t="str">
            <v>GIÁ TRỊ PHỤ LỤC 13 - HĐ 37/2018/HĐ/OIC-SEAREE ký ngày 07/02/2018</v>
          </cell>
        </row>
      </sheetData>
      <sheetData sheetId="2034">
        <row r="1">
          <cell r="A1" t="str">
            <v>GIÁ TRỊ PHỤ LỤC 13 - HĐ 37/2018/HĐ/OIC-SEAREE ký ngày 07/02/2018</v>
          </cell>
        </row>
      </sheetData>
      <sheetData sheetId="2035">
        <row r="1">
          <cell r="A1" t="str">
            <v>GIÁ TRỊ PHỤ LỤC 13 - HĐ 37/2018/HĐ/OIC-SEAREE ký ngày 07/02/2018</v>
          </cell>
        </row>
      </sheetData>
      <sheetData sheetId="2036">
        <row r="1">
          <cell r="A1" t="str">
            <v>GIÁ TRỊ PHỤ LỤC 13 - HĐ 37/2018/HĐ/OIC-SEAREE ký ngày 07/02/2018</v>
          </cell>
        </row>
      </sheetData>
      <sheetData sheetId="2037">
        <row r="1">
          <cell r="A1" t="str">
            <v>GIÁ TRỊ PHỤ LỤC 13 - HĐ 37/2018/HĐ/OIC-SEAREE ký ngày 07/02/2018</v>
          </cell>
        </row>
      </sheetData>
      <sheetData sheetId="2038">
        <row r="1">
          <cell r="A1" t="str">
            <v>GIÁ TRỊ PHỤ LỤC 13 - HĐ 37/2018/HĐ/OIC-SEAREE ký ngày 07/02/2018</v>
          </cell>
        </row>
      </sheetData>
      <sheetData sheetId="2039">
        <row r="1">
          <cell r="A1" t="str">
            <v>GIÁ TRỊ PHỤ LỤC 13 - HĐ 37/2018/HĐ/OIC-SEAREE ký ngày 07/02/2018</v>
          </cell>
        </row>
      </sheetData>
      <sheetData sheetId="2040">
        <row r="1">
          <cell r="A1" t="str">
            <v>GIÁ TRỊ PHỤ LỤC 13 - HĐ 37/2018/HĐ/OIC-SEAREE ký ngày 07/02/2018</v>
          </cell>
        </row>
      </sheetData>
      <sheetData sheetId="2041">
        <row r="1">
          <cell r="A1" t="str">
            <v>GIÁ TRỊ PHỤ LỤC 13 - HĐ 37/2018/HĐ/OIC-SEAREE ký ngày 07/02/2018</v>
          </cell>
        </row>
      </sheetData>
      <sheetData sheetId="2042">
        <row r="1">
          <cell r="A1" t="str">
            <v>GIÁ TRỊ PHỤ LỤC 13 - HĐ 37/2018/HĐ/OIC-SEAREE ký ngày 07/02/2018</v>
          </cell>
        </row>
      </sheetData>
      <sheetData sheetId="2043">
        <row r="1">
          <cell r="A1" t="str">
            <v>GIÁ TRỊ PHỤ LỤC 13 - HĐ 37/2018/HĐ/OIC-SEAREE ký ngày 07/02/2018</v>
          </cell>
        </row>
      </sheetData>
      <sheetData sheetId="2044">
        <row r="1">
          <cell r="A1" t="str">
            <v>GIÁ TRỊ PHỤ LỤC 13 - HĐ 37/2018/HĐ/OIC-SEAREE ký ngày 07/02/2018</v>
          </cell>
        </row>
      </sheetData>
      <sheetData sheetId="2045">
        <row r="1">
          <cell r="A1" t="str">
            <v>GIÁ TRỊ PHỤ LỤC 13 - HĐ 37/2018/HĐ/OIC-SEAREE ký ngày 07/02/2018</v>
          </cell>
        </row>
      </sheetData>
      <sheetData sheetId="2046">
        <row r="1">
          <cell r="A1" t="str">
            <v>GIÁ TRỊ PHỤ LỤC 13 - HĐ 37/2018/HĐ/OIC-SEAREE ký ngày 07/02/2018</v>
          </cell>
        </row>
      </sheetData>
      <sheetData sheetId="2047">
        <row r="1">
          <cell r="A1" t="str">
            <v>GIÁ TRỊ PHỤ LỤC 13 - HĐ 37/2018/HĐ/OIC-SEAREE ký ngày 07/02/2018</v>
          </cell>
        </row>
      </sheetData>
      <sheetData sheetId="2048">
        <row r="1">
          <cell r="A1" t="str">
            <v>GIÁ TRỊ PHỤ LỤC 13 - HĐ 37/2018/HĐ/OIC-SEAREE ký ngày 07/02/2018</v>
          </cell>
        </row>
      </sheetData>
      <sheetData sheetId="2049">
        <row r="1">
          <cell r="A1" t="str">
            <v>GIÁ TRỊ PHỤ LỤC 13 - HĐ 37/2018/HĐ/OIC-SEAREE ký ngày 07/02/2018</v>
          </cell>
        </row>
      </sheetData>
      <sheetData sheetId="2050">
        <row r="1">
          <cell r="A1" t="str">
            <v>GIÁ TRỊ PHỤ LỤC 13 - HĐ 37/2018/HĐ/OIC-SEAREE ký ngày 07/02/2018</v>
          </cell>
        </row>
      </sheetData>
      <sheetData sheetId="2051">
        <row r="1">
          <cell r="A1" t="str">
            <v>GIÁ TRỊ PHỤ LỤC 13 - HĐ 37/2018/HĐ/OIC-SEAREE ký ngày 07/02/2018</v>
          </cell>
        </row>
      </sheetData>
      <sheetData sheetId="2052">
        <row r="1">
          <cell r="A1" t="str">
            <v>GIÁ TRỊ PHỤ LỤC 13 - HĐ 37/2018/HĐ/OIC-SEAREE ký ngày 07/02/2018</v>
          </cell>
        </row>
      </sheetData>
      <sheetData sheetId="2053">
        <row r="1">
          <cell r="A1" t="str">
            <v>GIÁ TRỊ PHỤ LỤC 13 - HĐ 37/2018/HĐ/OIC-SEAREE ký ngày 07/02/2018</v>
          </cell>
        </row>
      </sheetData>
      <sheetData sheetId="2054">
        <row r="1">
          <cell r="A1" t="str">
            <v>GIÁ TRỊ PHỤ LỤC 13 - HĐ 37/2018/HĐ/OIC-SEAREE ký ngày 07/02/2018</v>
          </cell>
        </row>
      </sheetData>
      <sheetData sheetId="2055">
        <row r="1">
          <cell r="A1" t="str">
            <v>GIÁ TRỊ PHỤ LỤC 13 - HĐ 37/2018/HĐ/OIC-SEAREE ký ngày 07/02/2018</v>
          </cell>
        </row>
      </sheetData>
      <sheetData sheetId="2056">
        <row r="1">
          <cell r="A1" t="str">
            <v>GIÁ TRỊ PHỤ LỤC 13 - HĐ 37/2018/HĐ/OIC-SEAREE ký ngày 07/02/2018</v>
          </cell>
        </row>
      </sheetData>
      <sheetData sheetId="2057">
        <row r="1">
          <cell r="A1" t="str">
            <v>GIÁ TRỊ PHỤ LỤC 13 - HĐ 37/2018/HĐ/OIC-SEAREE ký ngày 07/02/2018</v>
          </cell>
        </row>
      </sheetData>
      <sheetData sheetId="2058">
        <row r="1">
          <cell r="A1" t="str">
            <v>GIÁ TRỊ PHỤ LỤC 13 - HĐ 37/2018/HĐ/OIC-SEAREE ký ngày 07/02/2018</v>
          </cell>
        </row>
      </sheetData>
      <sheetData sheetId="2059">
        <row r="1">
          <cell r="A1" t="str">
            <v>GIÁ TRỊ PHỤ LỤC 13 - HĐ 37/2018/HĐ/OIC-SEAREE ký ngày 07/02/2018</v>
          </cell>
        </row>
      </sheetData>
      <sheetData sheetId="2060">
        <row r="1">
          <cell r="A1" t="str">
            <v>GIÁ TRỊ PHỤ LỤC 13 - HĐ 37/2018/HĐ/OIC-SEAREE ký ngày 07/02/2018</v>
          </cell>
        </row>
      </sheetData>
      <sheetData sheetId="2061">
        <row r="1">
          <cell r="A1" t="str">
            <v>GIÁ TRỊ PHỤ LỤC 13 - HĐ 37/2018/HĐ/OIC-SEAREE ký ngày 07/02/2018</v>
          </cell>
        </row>
      </sheetData>
      <sheetData sheetId="2062">
        <row r="1">
          <cell r="A1" t="str">
            <v>GIÁ TRỊ PHỤ LỤC 13 - HĐ 37/2018/HĐ/OIC-SEAREE ký ngày 07/02/2018</v>
          </cell>
        </row>
      </sheetData>
      <sheetData sheetId="2063">
        <row r="1">
          <cell r="A1" t="str">
            <v>GIÁ TRỊ PHỤ LỤC 13 - HĐ 37/2018/HĐ/OIC-SEAREE ký ngày 07/02/2018</v>
          </cell>
        </row>
      </sheetData>
      <sheetData sheetId="2064">
        <row r="1">
          <cell r="A1" t="str">
            <v>GIÁ TRỊ PHỤ LỤC 13 - HĐ 37/2018/HĐ/OIC-SEAREE ký ngày 07/02/2018</v>
          </cell>
        </row>
      </sheetData>
      <sheetData sheetId="2065">
        <row r="1">
          <cell r="A1" t="str">
            <v>GIÁ TRỊ PHỤ LỤC 13 - HĐ 37/2018/HĐ/OIC-SEAREE ký ngày 07/02/2018</v>
          </cell>
        </row>
      </sheetData>
      <sheetData sheetId="2066">
        <row r="1">
          <cell r="A1" t="str">
            <v>GIÁ TRỊ PHỤ LỤC 13 - HĐ 37/2018/HĐ/OIC-SEAREE ký ngày 07/02/2018</v>
          </cell>
        </row>
      </sheetData>
      <sheetData sheetId="2067">
        <row r="1">
          <cell r="A1" t="str">
            <v>GIÁ TRỊ PHỤ LỤC 13 - HĐ 37/2018/HĐ/OIC-SEAREE ký ngày 07/02/2018</v>
          </cell>
        </row>
      </sheetData>
      <sheetData sheetId="2068">
        <row r="1">
          <cell r="A1" t="str">
            <v>GIÁ TRỊ PHỤ LỤC 13 - HĐ 37/2018/HĐ/OIC-SEAREE ký ngày 07/02/2018</v>
          </cell>
        </row>
      </sheetData>
      <sheetData sheetId="2069">
        <row r="1">
          <cell r="A1" t="str">
            <v>GIÁ TRỊ PHỤ LỤC 13 - HĐ 37/2018/HĐ/OIC-SEAREE ký ngày 07/02/2018</v>
          </cell>
        </row>
      </sheetData>
      <sheetData sheetId="2070">
        <row r="1">
          <cell r="A1" t="str">
            <v>GIÁ TRỊ PHỤ LỤC 13 - HĐ 37/2018/HĐ/OIC-SEAREE ký ngày 07/02/2018</v>
          </cell>
        </row>
      </sheetData>
      <sheetData sheetId="2071">
        <row r="1">
          <cell r="A1" t="str">
            <v>GIÁ TRỊ PHỤ LỤC 13 - HĐ 37/2018/HĐ/OIC-SEAREE ký ngày 07/02/2018</v>
          </cell>
        </row>
      </sheetData>
      <sheetData sheetId="2072">
        <row r="1">
          <cell r="A1" t="str">
            <v>GIÁ TRỊ PHỤ LỤC 13 - HĐ 37/2018/HĐ/OIC-SEAREE ký ngày 07/02/2018</v>
          </cell>
        </row>
      </sheetData>
      <sheetData sheetId="2073">
        <row r="1">
          <cell r="A1" t="str">
            <v>GIÁ TRỊ PHỤ LỤC 13 - HĐ 37/2018/HĐ/OIC-SEAREE ký ngày 07/02/2018</v>
          </cell>
        </row>
      </sheetData>
      <sheetData sheetId="2074">
        <row r="1">
          <cell r="A1" t="str">
            <v>GIÁ TRỊ PHỤ LỤC 13 - HĐ 37/2018/HĐ/OIC-SEAREE ký ngày 07/02/2018</v>
          </cell>
        </row>
      </sheetData>
      <sheetData sheetId="2075">
        <row r="1">
          <cell r="A1" t="str">
            <v>GIÁ TRỊ PHỤ LỤC 13 - HĐ 37/2018/HĐ/OIC-SEAREE ký ngày 07/02/2018</v>
          </cell>
        </row>
      </sheetData>
      <sheetData sheetId="2076">
        <row r="1">
          <cell r="A1" t="str">
            <v>GIÁ TRỊ PHỤ LỤC 13 - HĐ 37/2018/HĐ/OIC-SEAREE ký ngày 07/02/2018</v>
          </cell>
        </row>
      </sheetData>
      <sheetData sheetId="2077">
        <row r="1">
          <cell r="A1" t="str">
            <v>GIÁ TRỊ PHỤ LỤC 13 - HĐ 37/2018/HĐ/OIC-SEAREE ký ngày 07/02/2018</v>
          </cell>
        </row>
      </sheetData>
      <sheetData sheetId="2078">
        <row r="1">
          <cell r="A1" t="str">
            <v>GIÁ TRỊ PHỤ LỤC 13 - HĐ 37/2018/HĐ/OIC-SEAREE ký ngày 07/02/2018</v>
          </cell>
        </row>
      </sheetData>
      <sheetData sheetId="2079">
        <row r="1">
          <cell r="A1" t="str">
            <v>GIÁ TRỊ PHỤ LỤC 13 - HĐ 37/2018/HĐ/OIC-SEAREE ký ngày 07/02/2018</v>
          </cell>
        </row>
      </sheetData>
      <sheetData sheetId="2080">
        <row r="1">
          <cell r="A1" t="str">
            <v>GIÁ TRỊ PHỤ LỤC 13 - HĐ 37/2018/HĐ/OIC-SEAREE ký ngày 07/02/2018</v>
          </cell>
        </row>
      </sheetData>
      <sheetData sheetId="2081">
        <row r="1">
          <cell r="A1" t="str">
            <v>GIÁ TRỊ PHỤ LỤC 13 - HĐ 37/2018/HĐ/OIC-SEAREE ký ngày 07/02/2018</v>
          </cell>
        </row>
      </sheetData>
      <sheetData sheetId="2082">
        <row r="1">
          <cell r="A1" t="str">
            <v>GIÁ TRỊ PHỤ LỤC 13 - HĐ 37/2018/HĐ/OIC-SEAREE ký ngày 07/02/2018</v>
          </cell>
        </row>
      </sheetData>
      <sheetData sheetId="2083">
        <row r="1">
          <cell r="A1" t="str">
            <v>GIÁ TRỊ PHỤ LỤC 13 - HĐ 37/2018/HĐ/OIC-SEAREE ký ngày 07/02/2018</v>
          </cell>
        </row>
      </sheetData>
      <sheetData sheetId="2084">
        <row r="1">
          <cell r="A1" t="str">
            <v>GIÁ TRỊ PHỤ LỤC 13 - HĐ 37/2018/HĐ/OIC-SEAREE ký ngày 07/02/2018</v>
          </cell>
        </row>
      </sheetData>
      <sheetData sheetId="2085">
        <row r="1">
          <cell r="A1" t="str">
            <v>GIÁ TRỊ PHỤ LỤC 13 - HĐ 37/2018/HĐ/OIC-SEAREE ký ngày 07/02/2018</v>
          </cell>
        </row>
      </sheetData>
      <sheetData sheetId="2086">
        <row r="1">
          <cell r="A1" t="str">
            <v>GIÁ TRỊ PHỤ LỤC 13 - HĐ 37/2018/HĐ/OIC-SEAREE ký ngày 07/02/2018</v>
          </cell>
        </row>
      </sheetData>
      <sheetData sheetId="2087">
        <row r="1">
          <cell r="A1" t="str">
            <v>GIÁ TRỊ PHỤ LỤC 13 - HĐ 37/2018/HĐ/OIC-SEAREE ký ngày 07/02/2018</v>
          </cell>
        </row>
      </sheetData>
      <sheetData sheetId="2088">
        <row r="1">
          <cell r="A1" t="str">
            <v>GIÁ TRỊ PHỤ LỤC 13 - HĐ 37/2018/HĐ/OIC-SEAREE ký ngày 07/02/2018</v>
          </cell>
        </row>
      </sheetData>
      <sheetData sheetId="2089">
        <row r="1">
          <cell r="A1" t="str">
            <v>GIÁ TRỊ PHỤ LỤC 13 - HĐ 37/2018/HĐ/OIC-SEAREE ký ngày 07/02/2018</v>
          </cell>
        </row>
      </sheetData>
      <sheetData sheetId="2090">
        <row r="1">
          <cell r="A1" t="str">
            <v>GIÁ TRỊ PHỤ LỤC 13 - HĐ 37/2018/HĐ/OIC-SEAREE ký ngày 07/02/2018</v>
          </cell>
        </row>
      </sheetData>
      <sheetData sheetId="2091">
        <row r="1">
          <cell r="A1" t="str">
            <v>GIÁ TRỊ PHỤ LỤC 13 - HĐ 37/2018/HĐ/OIC-SEAREE ký ngày 07/02/2018</v>
          </cell>
        </row>
      </sheetData>
      <sheetData sheetId="2092">
        <row r="1">
          <cell r="A1" t="str">
            <v>GIÁ TRỊ PHỤ LỤC 13 - HĐ 37/2018/HĐ/OIC-SEAREE ký ngày 07/02/2018</v>
          </cell>
        </row>
      </sheetData>
      <sheetData sheetId="2093">
        <row r="1">
          <cell r="A1" t="str">
            <v>GIÁ TRỊ PHỤ LỤC 13 - HĐ 37/2018/HĐ/OIC-SEAREE ký ngày 07/02/2018</v>
          </cell>
        </row>
      </sheetData>
      <sheetData sheetId="2094">
        <row r="1">
          <cell r="A1" t="str">
            <v>GIÁ TRỊ PHỤ LỤC 13 - HĐ 37/2018/HĐ/OIC-SEAREE ký ngày 07/02/2018</v>
          </cell>
        </row>
      </sheetData>
      <sheetData sheetId="2095">
        <row r="1">
          <cell r="A1" t="str">
            <v>GIÁ TRỊ PHỤ LỤC 13 - HĐ 37/2018/HĐ/OIC-SEAREE ký ngày 07/02/2018</v>
          </cell>
        </row>
      </sheetData>
      <sheetData sheetId="2096">
        <row r="1">
          <cell r="A1" t="str">
            <v>GIÁ TRỊ PHỤ LỤC 13 - HĐ 37/2018/HĐ/OIC-SEAREE ký ngày 07/02/2018</v>
          </cell>
        </row>
      </sheetData>
      <sheetData sheetId="2097">
        <row r="1">
          <cell r="A1" t="str">
            <v>GIÁ TRỊ PHỤ LỤC 13 - HĐ 37/2018/HĐ/OIC-SEAREE ký ngày 07/02/2018</v>
          </cell>
        </row>
      </sheetData>
      <sheetData sheetId="2098">
        <row r="1">
          <cell r="A1" t="str">
            <v>GIÁ TRỊ PHỤ LỤC 13 - HĐ 37/2018/HĐ/OIC-SEAREE ký ngày 07/02/2018</v>
          </cell>
        </row>
      </sheetData>
      <sheetData sheetId="2099">
        <row r="1">
          <cell r="A1" t="str">
            <v>GIÁ TRỊ PHỤ LỤC 13 - HĐ 37/2018/HĐ/OIC-SEAREE ký ngày 07/02/2018</v>
          </cell>
        </row>
      </sheetData>
      <sheetData sheetId="2100">
        <row r="1">
          <cell r="A1" t="str">
            <v>GIÁ TRỊ PHỤ LỤC 13 - HĐ 37/2018/HĐ/OIC-SEAREE ký ngày 07/02/2018</v>
          </cell>
        </row>
      </sheetData>
      <sheetData sheetId="2101">
        <row r="1">
          <cell r="A1" t="str">
            <v>GIÁ TRỊ PHỤ LỤC 13 - HĐ 37/2018/HĐ/OIC-SEAREE ký ngày 07/02/2018</v>
          </cell>
        </row>
      </sheetData>
      <sheetData sheetId="2102">
        <row r="1">
          <cell r="A1" t="str">
            <v>GIÁ TRỊ PHỤ LỤC 13 - HĐ 37/2018/HĐ/OIC-SEAREE ký ngày 07/02/2018</v>
          </cell>
        </row>
      </sheetData>
      <sheetData sheetId="2103">
        <row r="1">
          <cell r="A1" t="str">
            <v>GIÁ TRỊ PHỤ LỤC 13 - HĐ 37/2018/HĐ/OIC-SEAREE ký ngày 07/02/2018</v>
          </cell>
        </row>
      </sheetData>
      <sheetData sheetId="2104">
        <row r="1">
          <cell r="A1" t="str">
            <v>GIÁ TRỊ PHỤ LỤC 13 - HĐ 37/2018/HĐ/OIC-SEAREE ký ngày 07/02/2018</v>
          </cell>
        </row>
      </sheetData>
      <sheetData sheetId="2105">
        <row r="1">
          <cell r="A1" t="str">
            <v>GIÁ TRỊ PHỤ LỤC 13 - HĐ 37/2018/HĐ/OIC-SEAREE ký ngày 07/02/2018</v>
          </cell>
        </row>
      </sheetData>
      <sheetData sheetId="2106" refreshError="1"/>
      <sheetData sheetId="2107" refreshError="1"/>
      <sheetData sheetId="2108" refreshError="1"/>
      <sheetData sheetId="2109" refreshError="1"/>
      <sheetData sheetId="2110" refreshError="1"/>
      <sheetData sheetId="2111">
        <row r="1">
          <cell r="A1" t="str">
            <v>GIÁ TRỊ PHỤ LỤC 13 - HĐ 37/2018/HĐ/OIC-SEAREE ký ngày 07/02/2018</v>
          </cell>
        </row>
      </sheetData>
      <sheetData sheetId="2112">
        <row r="1">
          <cell r="A1" t="str">
            <v>GIÁ TRỊ PHỤ LỤC 13 - HĐ 37/2018/HĐ/OIC-SEAREE ký ngày 07/02/2018</v>
          </cell>
        </row>
      </sheetData>
      <sheetData sheetId="2113">
        <row r="1">
          <cell r="A1" t="str">
            <v>GIÁ TRỊ PHỤ LỤC 13 - HĐ 37/2018/HĐ/OIC-SEAREE ký ngày 07/02/2018</v>
          </cell>
        </row>
      </sheetData>
      <sheetData sheetId="2114">
        <row r="1">
          <cell r="A1" t="str">
            <v>GIÁ TRỊ PHỤ LỤC 13 - HĐ 37/2018/HĐ/OIC-SEAREE ký ngày 07/02/2018</v>
          </cell>
        </row>
      </sheetData>
      <sheetData sheetId="2115">
        <row r="1">
          <cell r="A1" t="str">
            <v>GIÁ TRỊ PHỤ LỤC 13 - HĐ 37/2018/HĐ/OIC-SEAREE ký ngày 07/02/2018</v>
          </cell>
        </row>
      </sheetData>
      <sheetData sheetId="2116">
        <row r="1">
          <cell r="A1" t="str">
            <v>GIÁ TRỊ PHỤ LỤC 13 - HĐ 37/2018/HĐ/OIC-SEAREE ký ngày 07/02/2018</v>
          </cell>
        </row>
      </sheetData>
      <sheetData sheetId="2117"/>
      <sheetData sheetId="2118"/>
      <sheetData sheetId="2119"/>
      <sheetData sheetId="2120">
        <row r="1">
          <cell r="A1" t="str">
            <v>GIÁ TRỊ PHỤ LỤC 13 - HĐ 37/2018/HĐ/OIC-SEAREE ký ngày 07/02/2018</v>
          </cell>
        </row>
      </sheetData>
      <sheetData sheetId="2121">
        <row r="1">
          <cell r="A1" t="str">
            <v>GIÁ TRỊ PHỤ LỤC 13 - HĐ 37/2018/HĐ/OIC-SEAREE ký ngày 07/02/2018</v>
          </cell>
        </row>
      </sheetData>
      <sheetData sheetId="2122">
        <row r="1">
          <cell r="A1" t="str">
            <v>GIÁ TRỊ PHỤ LỤC 13 - HĐ 37/2018/HĐ/OIC-SEAREE ký ngày 07/02/2018</v>
          </cell>
        </row>
      </sheetData>
      <sheetData sheetId="2123">
        <row r="1">
          <cell r="A1" t="str">
            <v>GIÁ TRỊ PHỤ LỤC 13 - HĐ 37/2018/HĐ/OIC-SEAREE ký ngày 07/02/2018</v>
          </cell>
        </row>
      </sheetData>
      <sheetData sheetId="2124">
        <row r="1">
          <cell r="A1" t="str">
            <v>GIÁ TRỊ PHỤ LỤC 13 - HĐ 37/2018/HĐ/OIC-SEAREE ký ngày 07/02/2018</v>
          </cell>
        </row>
      </sheetData>
      <sheetData sheetId="2125">
        <row r="1">
          <cell r="A1" t="str">
            <v>GIÁ TRỊ PHỤ LỤC 13 - HĐ 37/2018/HĐ/OIC-SEAREE ký ngày 07/02/2018</v>
          </cell>
        </row>
      </sheetData>
      <sheetData sheetId="2126">
        <row r="1">
          <cell r="A1" t="str">
            <v>GIÁ TRỊ PHỤ LỤC 13 - HĐ 37/2018/HĐ/OIC-SEAREE ký ngày 07/02/2018</v>
          </cell>
        </row>
      </sheetData>
      <sheetData sheetId="2127">
        <row r="1">
          <cell r="A1" t="str">
            <v>GIÁ TRỊ PHỤ LỤC 13 - HĐ 37/2018/HĐ/OIC-SEAREE ký ngày 07/02/2018</v>
          </cell>
        </row>
      </sheetData>
      <sheetData sheetId="2128">
        <row r="1">
          <cell r="A1" t="str">
            <v>GIÁ TRỊ PHỤ LỤC 13 - HĐ 37/2018/HĐ/OIC-SEAREE ký ngày 07/02/2018</v>
          </cell>
        </row>
      </sheetData>
      <sheetData sheetId="2129">
        <row r="1">
          <cell r="A1" t="str">
            <v>GIÁ TRỊ PHỤ LỤC 13 - HĐ 37/2018/HĐ/OIC-SEAREE ký ngày 07/02/2018</v>
          </cell>
        </row>
      </sheetData>
      <sheetData sheetId="2130">
        <row r="1">
          <cell r="A1" t="str">
            <v>GIÁ TRỊ PHỤ LỤC 13 - HĐ 37/2018/HĐ/OIC-SEAREE ký ngày 07/02/2018</v>
          </cell>
        </row>
      </sheetData>
      <sheetData sheetId="2131">
        <row r="1">
          <cell r="A1" t="str">
            <v>GIÁ TRỊ PHỤ LỤC 13 - HĐ 37/2018/HĐ/OIC-SEAREE ký ngày 07/02/2018</v>
          </cell>
        </row>
      </sheetData>
      <sheetData sheetId="2132">
        <row r="1">
          <cell r="A1" t="str">
            <v>GIÁ TRỊ PHỤ LỤC 13 - HĐ 37/2018/HĐ/OIC-SEAREE ký ngày 07/02/2018</v>
          </cell>
        </row>
      </sheetData>
      <sheetData sheetId="2133">
        <row r="1">
          <cell r="A1" t="str">
            <v>GIÁ TRỊ PHỤ LỤC 13 - HĐ 37/2018/HĐ/OIC-SEAREE ký ngày 07/02/2018</v>
          </cell>
        </row>
      </sheetData>
      <sheetData sheetId="2134">
        <row r="1">
          <cell r="A1" t="str">
            <v>GIÁ TRỊ PHỤ LỤC 13 - HĐ 37/2018/HĐ/OIC-SEAREE ký ngày 07/02/2018</v>
          </cell>
        </row>
      </sheetData>
      <sheetData sheetId="2135">
        <row r="1">
          <cell r="A1" t="str">
            <v>GIÁ TRỊ PHỤ LỤC 13 - HĐ 37/2018/HĐ/OIC-SEAREE ký ngày 07/02/2018</v>
          </cell>
        </row>
      </sheetData>
      <sheetData sheetId="2136">
        <row r="1">
          <cell r="A1" t="str">
            <v>GIÁ TRỊ PHỤ LỤC 13 - HĐ 37/2018/HĐ/OIC-SEAREE ký ngày 07/02/2018</v>
          </cell>
        </row>
      </sheetData>
      <sheetData sheetId="2137">
        <row r="1">
          <cell r="A1" t="str">
            <v>GIÁ TRỊ PHỤ LỤC 13 - HĐ 37/2018/HĐ/OIC-SEAREE ký ngày 07/02/2018</v>
          </cell>
        </row>
      </sheetData>
      <sheetData sheetId="2138">
        <row r="1">
          <cell r="A1" t="str">
            <v>GIÁ TRỊ PHỤ LỤC 13 - HĐ 37/2018/HĐ/OIC-SEAREE ký ngày 07/02/2018</v>
          </cell>
        </row>
      </sheetData>
      <sheetData sheetId="2139">
        <row r="1">
          <cell r="A1" t="str">
            <v>GIÁ TRỊ PHỤ LỤC 13 - HĐ 37/2018/HĐ/OIC-SEAREE ký ngày 07/02/2018</v>
          </cell>
        </row>
      </sheetData>
      <sheetData sheetId="2140">
        <row r="1">
          <cell r="A1" t="str">
            <v>GIÁ TRỊ PHỤ LỤC 13 - HĐ 37/2018/HĐ/OIC-SEAREE ký ngày 07/02/2018</v>
          </cell>
        </row>
      </sheetData>
      <sheetData sheetId="2141">
        <row r="1">
          <cell r="A1" t="str">
            <v>GIÁ TRỊ PHỤ LỤC 13 - HĐ 37/2018/HĐ/OIC-SEAREE ký ngày 07/02/2018</v>
          </cell>
        </row>
      </sheetData>
      <sheetData sheetId="2142">
        <row r="1">
          <cell r="A1" t="str">
            <v>GIÁ TRỊ PHỤ LỤC 13 - HĐ 37/2018/HĐ/OIC-SEAREE ký ngày 07/02/2018</v>
          </cell>
        </row>
      </sheetData>
      <sheetData sheetId="2143">
        <row r="1">
          <cell r="A1" t="str">
            <v>GIÁ TRỊ PHỤ LỤC 13 - HĐ 37/2018/HĐ/OIC-SEAREE ký ngày 07/02/2018</v>
          </cell>
        </row>
      </sheetData>
      <sheetData sheetId="2144">
        <row r="1">
          <cell r="A1" t="str">
            <v>GIÁ TRỊ PHỤ LỤC 13 - HĐ 37/2018/HĐ/OIC-SEAREE ký ngày 07/02/2018</v>
          </cell>
        </row>
      </sheetData>
      <sheetData sheetId="2145">
        <row r="1">
          <cell r="A1" t="str">
            <v>GIÁ TRỊ PHỤ LỤC 13 - HĐ 37/2018/HĐ/OIC-SEAREE ký ngày 07/02/2018</v>
          </cell>
        </row>
      </sheetData>
      <sheetData sheetId="2146">
        <row r="1">
          <cell r="A1" t="str">
            <v>GIÁ TRỊ PHỤ LỤC 13 - HĐ 37/2018/HĐ/OIC-SEAREE ký ngày 07/02/2018</v>
          </cell>
        </row>
      </sheetData>
      <sheetData sheetId="2147">
        <row r="1">
          <cell r="A1" t="str">
            <v>GIÁ TRỊ PHỤ LỤC 13 - HĐ 37/2018/HĐ/OIC-SEAREE ký ngày 07/02/2018</v>
          </cell>
        </row>
      </sheetData>
      <sheetData sheetId="2148">
        <row r="1">
          <cell r="A1" t="str">
            <v>GIÁ TRỊ PHỤ LỤC 13 - HĐ 37/2018/HĐ/OIC-SEAREE ký ngày 07/02/2018</v>
          </cell>
        </row>
      </sheetData>
      <sheetData sheetId="2149">
        <row r="1">
          <cell r="A1" t="str">
            <v>GIÁ TRỊ PHỤ LỤC 13 - HĐ 37/2018/HĐ/OIC-SEAREE ký ngày 07/02/2018</v>
          </cell>
        </row>
      </sheetData>
      <sheetData sheetId="2150">
        <row r="1">
          <cell r="A1" t="str">
            <v>GIÁ TRỊ PHỤ LỤC 13 - HĐ 37/2018/HĐ/OIC-SEAREE ký ngày 07/02/2018</v>
          </cell>
        </row>
      </sheetData>
      <sheetData sheetId="2151">
        <row r="1">
          <cell r="A1" t="str">
            <v>GIÁ TRỊ PHỤ LỤC 13 - HĐ 37/2018/HĐ/OIC-SEAREE ký ngày 07/02/2018</v>
          </cell>
        </row>
      </sheetData>
      <sheetData sheetId="2152">
        <row r="1">
          <cell r="A1" t="str">
            <v>GIÁ TRỊ PHỤ LỤC 13 - HĐ 37/2018/HĐ/OIC-SEAREE ký ngày 07/02/2018</v>
          </cell>
        </row>
      </sheetData>
      <sheetData sheetId="2153">
        <row r="1">
          <cell r="A1" t="str">
            <v>GIÁ TRỊ PHỤ LỤC 13 - HĐ 37/2018/HĐ/OIC-SEAREE ký ngày 07/02/2018</v>
          </cell>
        </row>
      </sheetData>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1">
          <cell r="A1" t="str">
            <v>GIÁ TRỊ PHỤ LỤC 13 - HĐ 37/2018/HĐ/OIC-SEAREE ký ngày 07/02/2018</v>
          </cell>
        </row>
      </sheetData>
      <sheetData sheetId="2162">
        <row r="1">
          <cell r="A1" t="str">
            <v>GIÁ TRỊ PHỤ LỤC 13 - HĐ 37/2018/HĐ/OIC-SEAREE ký ngày 07/02/2018</v>
          </cell>
        </row>
      </sheetData>
      <sheetData sheetId="2163"/>
      <sheetData sheetId="2164"/>
      <sheetData sheetId="2165"/>
      <sheetData sheetId="2166"/>
      <sheetData sheetId="2167"/>
      <sheetData sheetId="2168"/>
      <sheetData sheetId="2169"/>
      <sheetData sheetId="2170">
        <row r="1">
          <cell r="A1" t="str">
            <v>GIÁ TRỊ PHỤ LỤC 13 - HĐ 37/2018/HĐ/OIC-SEAREE ký ngày 07/02/2018</v>
          </cell>
        </row>
      </sheetData>
      <sheetData sheetId="2171">
        <row r="1">
          <cell r="A1" t="str">
            <v>GIÁ TRỊ PHỤ LỤC 13 - HĐ 37/2018/HĐ/OIC-SEAREE ký ngày 07/02/2018</v>
          </cell>
        </row>
      </sheetData>
      <sheetData sheetId="2172">
        <row r="1">
          <cell r="A1" t="str">
            <v>GIÁ TRỊ PHỤ LỤC 13 - HĐ 37/2018/HĐ/OIC-SEAREE ký ngày 07/02/2018</v>
          </cell>
        </row>
      </sheetData>
      <sheetData sheetId="2173">
        <row r="1">
          <cell r="A1" t="str">
            <v>GIÁ TRỊ PHỤ LỤC 13 - HĐ 37/2018/HĐ/OIC-SEAREE ký ngày 07/02/2018</v>
          </cell>
        </row>
      </sheetData>
      <sheetData sheetId="2174">
        <row r="1">
          <cell r="A1" t="str">
            <v>GIÁ TRỊ PHỤ LỤC 13 - HĐ 37/2018/HĐ/OIC-SEAREE ký ngày 07/02/2018</v>
          </cell>
        </row>
      </sheetData>
      <sheetData sheetId="2175" refreshError="1"/>
      <sheetData sheetId="2176">
        <row r="1">
          <cell r="A1" t="str">
            <v>GIÁ TRỊ PHỤ LỤC 13 - HĐ 37/2018/HĐ/OIC-SEAREE ký ngày 07/02/2018</v>
          </cell>
        </row>
      </sheetData>
      <sheetData sheetId="2177">
        <row r="1">
          <cell r="A1" t="str">
            <v>GIÁ TRỊ PHỤ LỤC 13 - HĐ 37/2018/HĐ/OIC-SEAREE ký ngày 07/02/2018</v>
          </cell>
        </row>
      </sheetData>
      <sheetData sheetId="2178">
        <row r="1">
          <cell r="A1" t="str">
            <v>GIÁ TRỊ PHỤ LỤC 13 - HĐ 37/2018/HĐ/OIC-SEAREE ký ngày 07/02/2018</v>
          </cell>
        </row>
      </sheetData>
      <sheetData sheetId="2179">
        <row r="1">
          <cell r="A1" t="str">
            <v>GIÁ TRỊ PHỤ LỤC 13 - HĐ 37/2018/HĐ/OIC-SEAREE ký ngày 07/02/2018</v>
          </cell>
        </row>
      </sheetData>
      <sheetData sheetId="2180">
        <row r="1">
          <cell r="A1" t="str">
            <v>GIÁ TRỊ PHỤ LỤC 13 - HĐ 37/2018/HĐ/OIC-SEAREE ký ngày 07/02/2018</v>
          </cell>
        </row>
      </sheetData>
      <sheetData sheetId="2181">
        <row r="1">
          <cell r="A1" t="str">
            <v>GIÁ TRỊ PHỤ LỤC 13 - HĐ 37/2018/HĐ/OIC-SEAREE ký ngày 07/02/2018</v>
          </cell>
        </row>
      </sheetData>
      <sheetData sheetId="2182" refreshError="1"/>
      <sheetData sheetId="2183">
        <row r="1">
          <cell r="A1" t="str">
            <v>GIÁ TRỊ PHỤ LỤC 13 - HĐ 37/2018/HĐ/OIC-SEAREE ký ngày 07/02/2018</v>
          </cell>
        </row>
      </sheetData>
      <sheetData sheetId="2184"/>
      <sheetData sheetId="2185">
        <row r="1">
          <cell r="A1" t="str">
            <v>GIÁ TRỊ PHỤ LỤC 13 - HĐ 37/2018/HĐ/OIC-SEAREE ký ngày 07/02/2018</v>
          </cell>
        </row>
      </sheetData>
      <sheetData sheetId="2186">
        <row r="1">
          <cell r="A1" t="str">
            <v>GIÁ TRỊ PHỤ LỤC 13 - HĐ 37/2018/HĐ/OIC-SEAREE ký ngày 07/02/2018</v>
          </cell>
        </row>
      </sheetData>
      <sheetData sheetId="2187">
        <row r="1">
          <cell r="A1" t="str">
            <v>GIÁ TRỊ PHỤ LỤC 13 - HĐ 37/2018/HĐ/OIC-SEAREE ký ngày 07/02/2018</v>
          </cell>
        </row>
      </sheetData>
      <sheetData sheetId="2188">
        <row r="1">
          <cell r="A1" t="str">
            <v>GIÁ TRỊ PHỤ LỤC 13 - HĐ 37/2018/HĐ/OIC-SEAREE ký ngày 07/02/2018</v>
          </cell>
        </row>
      </sheetData>
      <sheetData sheetId="2189">
        <row r="1">
          <cell r="A1" t="str">
            <v>GIÁ TRỊ PHỤ LỤC 13 - HĐ 37/2018/HĐ/OIC-SEAREE ký ngày 07/02/2018</v>
          </cell>
        </row>
      </sheetData>
      <sheetData sheetId="2190">
        <row r="1">
          <cell r="A1" t="str">
            <v>GIÁ TRỊ PHỤ LỤC 13 - HĐ 37/2018/HĐ/OIC-SEAREE ký ngày 07/02/2018</v>
          </cell>
        </row>
      </sheetData>
      <sheetData sheetId="2191">
        <row r="1">
          <cell r="A1" t="str">
            <v>GIÁ TRỊ PHỤ LỤC 13 - HĐ 37/2018/HĐ/OIC-SEAREE ký ngày 07/02/2018</v>
          </cell>
        </row>
      </sheetData>
      <sheetData sheetId="2192">
        <row r="1">
          <cell r="A1" t="str">
            <v>GIÁ TRỊ PHỤ LỤC 13 - HĐ 37/2018/HĐ/OIC-SEAREE ký ngày 07/02/2018</v>
          </cell>
        </row>
      </sheetData>
      <sheetData sheetId="2193">
        <row r="1">
          <cell r="A1" t="str">
            <v>GIÁ TRỊ PHỤ LỤC 13 - HĐ 37/2018/HĐ/OIC-SEAREE ký ngày 07/02/2018</v>
          </cell>
        </row>
      </sheetData>
      <sheetData sheetId="2194">
        <row r="1">
          <cell r="A1" t="str">
            <v>GIÁ TRỊ PHỤ LỤC 13 - HĐ 37/2018/HĐ/OIC-SEAREE ký ngày 07/02/2018</v>
          </cell>
        </row>
      </sheetData>
      <sheetData sheetId="2195">
        <row r="1">
          <cell r="A1" t="str">
            <v>GIÁ TRỊ PHỤ LỤC 13 - HĐ 37/2018/HĐ/OIC-SEAREE ký ngày 07/02/2018</v>
          </cell>
        </row>
      </sheetData>
      <sheetData sheetId="2196">
        <row r="1">
          <cell r="A1" t="str">
            <v>GIÁ TRỊ PHỤ LỤC 13 - HĐ 37/2018/HĐ/OIC-SEAREE ký ngày 07/02/2018</v>
          </cell>
        </row>
      </sheetData>
      <sheetData sheetId="2197">
        <row r="1">
          <cell r="A1" t="str">
            <v>GIÁ TRỊ PHỤ LỤC 13 - HĐ 37/2018/HĐ/OIC-SEAREE ký ngày 07/02/2018</v>
          </cell>
        </row>
      </sheetData>
      <sheetData sheetId="2198">
        <row r="1">
          <cell r="A1" t="str">
            <v>GIÁ TRỊ PHỤ LỤC 13 - HĐ 37/2018/HĐ/OIC-SEAREE ký ngày 07/02/2018</v>
          </cell>
        </row>
      </sheetData>
      <sheetData sheetId="2199">
        <row r="1">
          <cell r="A1" t="str">
            <v>GIÁ TRỊ PHỤ LỤC 13 - HĐ 37/2018/HĐ/OIC-SEAREE ký ngày 07/02/2018</v>
          </cell>
        </row>
      </sheetData>
      <sheetData sheetId="2200">
        <row r="1">
          <cell r="A1" t="str">
            <v>GIÁ TRỊ PHỤ LỤC 13 - HĐ 37/2018/HĐ/OIC-SEAREE ký ngày 07/02/2018</v>
          </cell>
        </row>
      </sheetData>
      <sheetData sheetId="2201">
        <row r="1">
          <cell r="A1" t="str">
            <v>GIÁ TRỊ PHỤ LỤC 13 - HĐ 37/2018/HĐ/OIC-SEAREE ký ngày 07/02/2018</v>
          </cell>
        </row>
      </sheetData>
      <sheetData sheetId="2202">
        <row r="1">
          <cell r="A1" t="str">
            <v>GIÁ TRỊ PHỤ LỤC 13 - HĐ 37/2018/HĐ/OIC-SEAREE ký ngày 07/02/2018</v>
          </cell>
        </row>
      </sheetData>
      <sheetData sheetId="2203">
        <row r="1">
          <cell r="A1" t="str">
            <v>GIÁ TRỊ PHỤ LỤC 13 - HĐ 37/2018/HĐ/OIC-SEAREE ký ngày 07/02/2018</v>
          </cell>
        </row>
      </sheetData>
      <sheetData sheetId="2204">
        <row r="1">
          <cell r="A1" t="str">
            <v>GIÁ TRỊ PHỤ LỤC 13 - HĐ 37/2018/HĐ/OIC-SEAREE ký ngày 07/02/2018</v>
          </cell>
        </row>
      </sheetData>
      <sheetData sheetId="2205">
        <row r="1">
          <cell r="A1" t="str">
            <v>GIÁ TRỊ PHỤ LỤC 13 - HĐ 37/2018/HĐ/OIC-SEAREE ký ngày 07/02/2018</v>
          </cell>
        </row>
      </sheetData>
      <sheetData sheetId="2206">
        <row r="1">
          <cell r="A1" t="str">
            <v>GIÁ TRỊ PHỤ LỤC 13 - HĐ 37/2018/HĐ/OIC-SEAREE ký ngày 07/02/2018</v>
          </cell>
        </row>
      </sheetData>
      <sheetData sheetId="2207">
        <row r="1">
          <cell r="A1" t="str">
            <v>GIÁ TRỊ PHỤ LỤC 13 - HĐ 37/2018/HĐ/OIC-SEAREE ký ngày 07/02/2018</v>
          </cell>
        </row>
      </sheetData>
      <sheetData sheetId="2208">
        <row r="1">
          <cell r="A1" t="str">
            <v>GIÁ TRỊ PHỤ LỤC 13 - HĐ 37/2018/HĐ/OIC-SEAREE ký ngày 07/02/2018</v>
          </cell>
        </row>
      </sheetData>
      <sheetData sheetId="2209">
        <row r="1">
          <cell r="A1" t="str">
            <v>GIÁ TRỊ PHỤ LỤC 13 - HĐ 37/2018/HĐ/OIC-SEAREE ký ngày 07/02/2018</v>
          </cell>
        </row>
      </sheetData>
      <sheetData sheetId="2210">
        <row r="1">
          <cell r="A1" t="str">
            <v>GIÁ TRỊ PHỤ LỤC 13 - HĐ 37/2018/HĐ/OIC-SEAREE ký ngày 07/02/2018</v>
          </cell>
        </row>
      </sheetData>
      <sheetData sheetId="2211">
        <row r="1">
          <cell r="A1" t="str">
            <v>GIÁ TRỊ PHỤ LỤC 13 - HĐ 37/2018/HĐ/OIC-SEAREE ký ngày 07/02/2018</v>
          </cell>
        </row>
      </sheetData>
      <sheetData sheetId="2212">
        <row r="1">
          <cell r="A1" t="str">
            <v>GIÁ TRỊ PHỤ LỤC 13 - HĐ 37/2018/HĐ/OIC-SEAREE ký ngày 07/02/2018</v>
          </cell>
        </row>
      </sheetData>
      <sheetData sheetId="2213">
        <row r="1">
          <cell r="A1" t="str">
            <v>GIÁ TRỊ PHỤ LỤC 13 - HĐ 37/2018/HĐ/OIC-SEAREE ký ngày 07/02/2018</v>
          </cell>
        </row>
      </sheetData>
      <sheetData sheetId="2214">
        <row r="1">
          <cell r="A1" t="str">
            <v>GIÁ TRỊ PHỤ LỤC 13 - HĐ 37/2018/HĐ/OIC-SEAREE ký ngày 07/02/2018</v>
          </cell>
        </row>
      </sheetData>
      <sheetData sheetId="2215">
        <row r="1">
          <cell r="A1" t="str">
            <v>GIÁ TRỊ PHỤ LỤC 13 - HĐ 37/2018/HĐ/OIC-SEAREE ký ngày 07/02/2018</v>
          </cell>
        </row>
      </sheetData>
      <sheetData sheetId="2216">
        <row r="1">
          <cell r="A1" t="str">
            <v>GIÁ TRỊ PHỤ LỤC 13 - HĐ 37/2018/HĐ/OIC-SEAREE ký ngày 07/02/2018</v>
          </cell>
        </row>
      </sheetData>
      <sheetData sheetId="2217">
        <row r="1">
          <cell r="A1" t="str">
            <v>GIÁ TRỊ PHỤ LỤC 13 - HĐ 37/2018/HĐ/OIC-SEAREE ký ngày 07/02/2018</v>
          </cell>
        </row>
      </sheetData>
      <sheetData sheetId="2218">
        <row r="1">
          <cell r="A1" t="str">
            <v>GIÁ TRỊ PHỤ LỤC 13 - HĐ 37/2018/HĐ/OIC-SEAREE ký ngày 07/02/2018</v>
          </cell>
        </row>
      </sheetData>
      <sheetData sheetId="2219">
        <row r="1">
          <cell r="A1" t="str">
            <v>GIÁ TRỊ PHỤ LỤC 13 - HĐ 37/2018/HĐ/OIC-SEAREE ký ngày 07/02/2018</v>
          </cell>
        </row>
      </sheetData>
      <sheetData sheetId="2220">
        <row r="1">
          <cell r="A1" t="str">
            <v>GIÁ TRỊ PHỤ LỤC 13 - HĐ 37/2018/HĐ/OIC-SEAREE ký ngày 07/02/2018</v>
          </cell>
        </row>
      </sheetData>
      <sheetData sheetId="2221">
        <row r="1">
          <cell r="A1" t="str">
            <v>GIÁ TRỊ PHỤ LỤC 13 - HĐ 37/2018/HĐ/OIC-SEAREE ký ngày 07/02/2018</v>
          </cell>
        </row>
      </sheetData>
      <sheetData sheetId="2222">
        <row r="1">
          <cell r="A1" t="str">
            <v>GIÁ TRỊ PHỤ LỤC 13 - HĐ 37/2018/HĐ/OIC-SEAREE ký ngày 07/02/2018</v>
          </cell>
        </row>
      </sheetData>
      <sheetData sheetId="2223">
        <row r="1">
          <cell r="A1" t="str">
            <v>GIÁ TRỊ PHỤ LỤC 13 - HĐ 37/2018/HĐ/OIC-SEAREE ký ngày 07/02/2018</v>
          </cell>
        </row>
      </sheetData>
      <sheetData sheetId="2224">
        <row r="1">
          <cell r="A1" t="str">
            <v>GIÁ TRỊ PHỤ LỤC 13 - HĐ 37/2018/HĐ/OIC-SEAREE ký ngày 07/02/2018</v>
          </cell>
        </row>
      </sheetData>
      <sheetData sheetId="2225">
        <row r="1">
          <cell r="A1" t="str">
            <v>GIÁ TRỊ PHỤ LỤC 13 - HĐ 37/2018/HĐ/OIC-SEAREE ký ngày 07/02/2018</v>
          </cell>
        </row>
      </sheetData>
      <sheetData sheetId="2226">
        <row r="1">
          <cell r="A1" t="str">
            <v>GIÁ TRỊ PHỤ LỤC 13 - HĐ 37/2018/HĐ/OIC-SEAREE ký ngày 07/02/2018</v>
          </cell>
        </row>
      </sheetData>
      <sheetData sheetId="2227">
        <row r="1">
          <cell r="A1" t="str">
            <v>GIÁ TRỊ PHỤ LỤC 13 - HĐ 37/2018/HĐ/OIC-SEAREE ký ngày 07/02/2018</v>
          </cell>
        </row>
      </sheetData>
      <sheetData sheetId="2228">
        <row r="1">
          <cell r="A1" t="str">
            <v>GIÁ TRỊ PHỤ LỤC 13 - HĐ 37/2018/HĐ/OIC-SEAREE ký ngày 07/02/2018</v>
          </cell>
        </row>
      </sheetData>
      <sheetData sheetId="2229">
        <row r="1">
          <cell r="A1" t="str">
            <v>GIÁ TRỊ PHỤ LỤC 13 - HĐ 37/2018/HĐ/OIC-SEAREE ký ngày 07/02/2018</v>
          </cell>
        </row>
      </sheetData>
      <sheetData sheetId="2230">
        <row r="1">
          <cell r="A1" t="str">
            <v>GIÁ TRỊ PHỤ LỤC 13 - HĐ 37/2018/HĐ/OIC-SEAREE ký ngày 07/02/2018</v>
          </cell>
        </row>
      </sheetData>
      <sheetData sheetId="2231">
        <row r="1">
          <cell r="A1" t="str">
            <v>GIÁ TRỊ PHỤ LỤC 13 - HĐ 37/2018/HĐ/OIC-SEAREE ký ngày 07/02/2018</v>
          </cell>
        </row>
      </sheetData>
      <sheetData sheetId="2232">
        <row r="1">
          <cell r="A1" t="str">
            <v>GIÁ TRỊ PHỤ LỤC 13 - HĐ 37/2018/HĐ/OIC-SEAREE ký ngày 07/02/2018</v>
          </cell>
        </row>
      </sheetData>
      <sheetData sheetId="2233">
        <row r="1">
          <cell r="A1" t="str">
            <v>GIÁ TRỊ PHỤ LỤC 13 - HĐ 37/2018/HĐ/OIC-SEAREE ký ngày 07/02/2018</v>
          </cell>
        </row>
      </sheetData>
      <sheetData sheetId="2234">
        <row r="1">
          <cell r="A1" t="str">
            <v>GIÁ TRỊ PHỤ LỤC 13 - HĐ 37/2018/HĐ/OIC-SEAREE ký ngày 07/02/2018</v>
          </cell>
        </row>
      </sheetData>
      <sheetData sheetId="2235">
        <row r="1">
          <cell r="A1" t="str">
            <v>GIÁ TRỊ PHỤ LỤC 13 - HĐ 37/2018/HĐ/OIC-SEAREE ký ngày 07/02/2018</v>
          </cell>
        </row>
      </sheetData>
      <sheetData sheetId="2236">
        <row r="1">
          <cell r="A1" t="str">
            <v>GIÁ TRỊ PHỤ LỤC 13 - HĐ 37/2018/HĐ/OIC-SEAREE ký ngày 07/02/2018</v>
          </cell>
        </row>
      </sheetData>
      <sheetData sheetId="2237">
        <row r="1">
          <cell r="A1" t="str">
            <v>GIÁ TRỊ PHỤ LỤC 13 - HĐ 37/2018/HĐ/OIC-SEAREE ký ngày 07/02/2018</v>
          </cell>
        </row>
      </sheetData>
      <sheetData sheetId="2238">
        <row r="1">
          <cell r="A1" t="str">
            <v>GIÁ TRỊ PHỤ LỤC 13 - HĐ 37/2018/HĐ/OIC-SEAREE ký ngày 07/02/2018</v>
          </cell>
        </row>
      </sheetData>
      <sheetData sheetId="2239">
        <row r="1">
          <cell r="A1" t="str">
            <v>GIÁ TRỊ PHỤ LỤC 13 - HĐ 37/2018/HĐ/OIC-SEAREE ký ngày 07/02/2018</v>
          </cell>
        </row>
      </sheetData>
      <sheetData sheetId="2240">
        <row r="1">
          <cell r="A1" t="str">
            <v>GIÁ TRỊ PHỤ LỤC 13 - HĐ 37/2018/HĐ/OIC-SEAREE ký ngày 07/02/2018</v>
          </cell>
        </row>
      </sheetData>
      <sheetData sheetId="2241">
        <row r="1">
          <cell r="A1" t="str">
            <v>GIÁ TRỊ PHỤ LỤC 13 - HĐ 37/2018/HĐ/OIC-SEAREE ký ngày 07/02/2018</v>
          </cell>
        </row>
      </sheetData>
      <sheetData sheetId="2242">
        <row r="1">
          <cell r="A1" t="str">
            <v>GIÁ TRỊ PHỤ LỤC 13 - HĐ 37/2018/HĐ/OIC-SEAREE ký ngày 07/02/2018</v>
          </cell>
        </row>
      </sheetData>
      <sheetData sheetId="2243">
        <row r="1">
          <cell r="A1" t="str">
            <v>GIÁ TRỊ PHỤ LỤC 13 - HĐ 37/2018/HĐ/OIC-SEAREE ký ngày 07/02/2018</v>
          </cell>
        </row>
      </sheetData>
      <sheetData sheetId="2244">
        <row r="1">
          <cell r="A1" t="str">
            <v>GIÁ TRỊ PHỤ LỤC 13 - HĐ 37/2018/HĐ/OIC-SEAREE ký ngày 07/02/2018</v>
          </cell>
        </row>
      </sheetData>
      <sheetData sheetId="2245" refreshError="1"/>
      <sheetData sheetId="2246">
        <row r="1">
          <cell r="A1" t="str">
            <v>GIÁ TRỊ PHỤ LỤC 13 - HĐ 37/2018/HĐ/OIC-SEAREE ký ngày 07/02/2018</v>
          </cell>
        </row>
      </sheetData>
      <sheetData sheetId="2247">
        <row r="1">
          <cell r="A1" t="str">
            <v>GIÁ TRỊ PHỤ LỤC 13 - HĐ 37/2018/HĐ/OIC-SEAREE ký ngày 07/02/2018</v>
          </cell>
        </row>
      </sheetData>
      <sheetData sheetId="2248">
        <row r="1">
          <cell r="A1" t="str">
            <v>GIÁ TRỊ PHỤ LỤC 13 - HĐ 37/2018/HĐ/OIC-SEAREE ký ngày 07/02/2018</v>
          </cell>
        </row>
      </sheetData>
      <sheetData sheetId="2249">
        <row r="1">
          <cell r="A1" t="str">
            <v>GIÁ TRỊ PHỤ LỤC 13 - HĐ 37/2018/HĐ/OIC-SEAREE ký ngày 07/02/2018</v>
          </cell>
        </row>
      </sheetData>
      <sheetData sheetId="2250">
        <row r="1">
          <cell r="A1" t="str">
            <v>GIÁ TRỊ PHỤ LỤC 13 - HĐ 37/2018/HĐ/OIC-SEAREE ký ngày 07/02/2018</v>
          </cell>
        </row>
      </sheetData>
      <sheetData sheetId="2251">
        <row r="1">
          <cell r="A1" t="str">
            <v>GIÁ TRỊ PHỤ LỤC 13 - HĐ 37/2018/HĐ/OIC-SEAREE ký ngày 07/02/2018</v>
          </cell>
        </row>
      </sheetData>
      <sheetData sheetId="2252">
        <row r="1">
          <cell r="A1" t="str">
            <v>GIÁ TRỊ PHỤ LỤC 13 - HĐ 37/2018/HĐ/OIC-SEAREE ký ngày 07/02/2018</v>
          </cell>
        </row>
      </sheetData>
      <sheetData sheetId="2253"/>
      <sheetData sheetId="2254">
        <row r="1">
          <cell r="A1" t="str">
            <v>GIÁ TRỊ PHỤ LỤC 13 - HĐ 37/2018/HĐ/OIC-SEAREE ký ngày 07/02/2018</v>
          </cell>
        </row>
      </sheetData>
      <sheetData sheetId="2255">
        <row r="1">
          <cell r="A1" t="str">
            <v>GIÁ TRỊ PHỤ LỤC 13 - HĐ 37/2018/HĐ/OIC-SEAREE ký ngày 07/02/2018</v>
          </cell>
        </row>
      </sheetData>
      <sheetData sheetId="2256">
        <row r="1">
          <cell r="A1" t="str">
            <v>GIÁ TRỊ PHỤ LỤC 13 - HĐ 37/2018/HĐ/OIC-SEAREE ký ngày 07/02/2018</v>
          </cell>
        </row>
      </sheetData>
      <sheetData sheetId="2257">
        <row r="1">
          <cell r="A1" t="str">
            <v>GIÁ TRỊ PHỤ LỤC 13 - HĐ 37/2018/HĐ/OIC-SEAREE ký ngày 07/02/2018</v>
          </cell>
        </row>
      </sheetData>
      <sheetData sheetId="2258">
        <row r="1">
          <cell r="A1" t="str">
            <v>GIÁ TRỊ PHỤ LỤC 13 - HĐ 37/2018/HĐ/OIC-SEAREE ký ngày 07/02/2018</v>
          </cell>
        </row>
      </sheetData>
      <sheetData sheetId="2259">
        <row r="1">
          <cell r="A1" t="str">
            <v>GIÁ TRỊ PHỤ LỤC 13 - HĐ 37/2018/HĐ/OIC-SEAREE ký ngày 07/02/2018</v>
          </cell>
        </row>
      </sheetData>
      <sheetData sheetId="2260">
        <row r="1">
          <cell r="A1" t="str">
            <v>GIÁ TRỊ PHỤ LỤC 13 - HĐ 37/2018/HĐ/OIC-SEAREE ký ngày 07/02/2018</v>
          </cell>
        </row>
      </sheetData>
      <sheetData sheetId="2261">
        <row r="1">
          <cell r="A1" t="str">
            <v>GIÁ TRỊ PHỤ LỤC 13 - HĐ 37/2018/HĐ/OIC-SEAREE ký ngày 07/02/2018</v>
          </cell>
        </row>
      </sheetData>
      <sheetData sheetId="2262">
        <row r="1">
          <cell r="A1" t="str">
            <v>GIÁ TRỊ PHỤ LỤC 13 - HĐ 37/2018/HĐ/OIC-SEAREE ký ngày 07/02/2018</v>
          </cell>
        </row>
      </sheetData>
      <sheetData sheetId="2263">
        <row r="1">
          <cell r="A1" t="str">
            <v>GIÁ TRỊ PHỤ LỤC 13 - HĐ 37/2018/HĐ/OIC-SEAREE ký ngày 07/02/2018</v>
          </cell>
        </row>
      </sheetData>
      <sheetData sheetId="2264">
        <row r="1">
          <cell r="A1" t="str">
            <v>GIÁ TRỊ PHỤ LỤC 13 - HĐ 37/2018/HĐ/OIC-SEAREE ký ngày 07/02/2018</v>
          </cell>
        </row>
      </sheetData>
      <sheetData sheetId="2265">
        <row r="1">
          <cell r="A1" t="str">
            <v>GIÁ TRỊ PHỤ LỤC 13 - HĐ 37/2018/HĐ/OIC-SEAREE ký ngày 07/02/2018</v>
          </cell>
        </row>
      </sheetData>
      <sheetData sheetId="2266">
        <row r="1">
          <cell r="A1" t="str">
            <v>GIÁ TRỊ PHỤ LỤC 13 - HĐ 37/2018/HĐ/OIC-SEAREE ký ngày 07/02/2018</v>
          </cell>
        </row>
      </sheetData>
      <sheetData sheetId="2267">
        <row r="1">
          <cell r="A1" t="str">
            <v>GIÁ TRỊ PHỤ LỤC 13 - HĐ 37/2018/HĐ/OIC-SEAREE ký ngày 07/02/2018</v>
          </cell>
        </row>
      </sheetData>
      <sheetData sheetId="2268">
        <row r="1">
          <cell r="A1" t="str">
            <v>GIÁ TRỊ PHỤ LỤC 13 - HĐ 37/2018/HĐ/OIC-SEAREE ký ngày 07/02/2018</v>
          </cell>
        </row>
      </sheetData>
      <sheetData sheetId="2269">
        <row r="1">
          <cell r="A1" t="str">
            <v>GIÁ TRỊ PHỤ LỤC 13 - HĐ 37/2018/HĐ/OIC-SEAREE ký ngày 07/02/2018</v>
          </cell>
        </row>
      </sheetData>
      <sheetData sheetId="2270">
        <row r="1">
          <cell r="A1" t="str">
            <v>GIÁ TRỊ PHỤ LỤC 13 - HĐ 37/2018/HĐ/OIC-SEAREE ký ngày 07/02/2018</v>
          </cell>
        </row>
      </sheetData>
      <sheetData sheetId="2271">
        <row r="1">
          <cell r="A1" t="str">
            <v>GIÁ TRỊ PHỤ LỤC 13 - HĐ 37/2018/HĐ/OIC-SEAREE ký ngày 07/02/2018</v>
          </cell>
        </row>
      </sheetData>
      <sheetData sheetId="2272">
        <row r="1">
          <cell r="A1" t="str">
            <v>GIÁ TRỊ PHỤ LỤC 13 - HĐ 37/2018/HĐ/OIC-SEAREE ký ngày 07/02/2018</v>
          </cell>
        </row>
      </sheetData>
      <sheetData sheetId="2273">
        <row r="1">
          <cell r="A1" t="str">
            <v>GIÁ TRỊ PHỤ LỤC 13 - HĐ 37/2018/HĐ/OIC-SEAREE ký ngày 07/02/2018</v>
          </cell>
        </row>
      </sheetData>
      <sheetData sheetId="2274">
        <row r="1">
          <cell r="A1" t="str">
            <v>GIÁ TRỊ PHỤ LỤC 13 - HĐ 37/2018/HĐ/OIC-SEAREE ký ngày 07/02/2018</v>
          </cell>
        </row>
      </sheetData>
      <sheetData sheetId="2275">
        <row r="1">
          <cell r="A1" t="str">
            <v>GIÁ TRỊ PHỤ LỤC 13 - HĐ 37/2018/HĐ/OIC-SEAREE ký ngày 07/02/2018</v>
          </cell>
        </row>
      </sheetData>
      <sheetData sheetId="2276">
        <row r="1">
          <cell r="A1" t="str">
            <v>GIÁ TRỊ PHỤ LỤC 13 - HĐ 37/2018/HĐ/OIC-SEAREE ký ngày 07/02/2018</v>
          </cell>
        </row>
      </sheetData>
      <sheetData sheetId="2277">
        <row r="1">
          <cell r="A1" t="str">
            <v>GIÁ TRỊ PHỤ LỤC 13 - HĐ 37/2018/HĐ/OIC-SEAREE ký ngày 07/02/2018</v>
          </cell>
        </row>
      </sheetData>
      <sheetData sheetId="2278">
        <row r="1">
          <cell r="A1" t="str">
            <v>GIÁ TRỊ PHỤ LỤC 13 - HĐ 37/2018/HĐ/OIC-SEAREE ký ngày 07/02/2018</v>
          </cell>
        </row>
      </sheetData>
      <sheetData sheetId="2279">
        <row r="1">
          <cell r="A1" t="str">
            <v>GIÁ TRỊ PHỤ LỤC 13 - HĐ 37/2018/HĐ/OIC-SEAREE ký ngày 07/02/2018</v>
          </cell>
        </row>
      </sheetData>
      <sheetData sheetId="2280">
        <row r="1">
          <cell r="A1" t="str">
            <v>GIÁ TRỊ PHỤ LỤC 13 - HĐ 37/2018/HĐ/OIC-SEAREE ký ngày 07/02/2018</v>
          </cell>
        </row>
      </sheetData>
      <sheetData sheetId="2281">
        <row r="1">
          <cell r="A1" t="str">
            <v>GIÁ TRỊ PHỤ LỤC 13 - HĐ 37/2018/HĐ/OIC-SEAREE ký ngày 07/02/2018</v>
          </cell>
        </row>
      </sheetData>
      <sheetData sheetId="2282">
        <row r="1">
          <cell r="A1" t="str">
            <v>GIÁ TRỊ PHỤ LỤC 13 - HĐ 37/2018/HĐ/OIC-SEAREE ký ngày 07/02/2018</v>
          </cell>
        </row>
      </sheetData>
      <sheetData sheetId="2283">
        <row r="1">
          <cell r="A1" t="str">
            <v>GIÁ TRỊ PHỤ LỤC 13 - HĐ 37/2018/HĐ/OIC-SEAREE ký ngày 07/02/2018</v>
          </cell>
        </row>
      </sheetData>
      <sheetData sheetId="2284">
        <row r="1">
          <cell r="A1" t="str">
            <v>GIÁ TRỊ PHỤ LỤC 13 - HĐ 37/2018/HĐ/OIC-SEAREE ký ngày 07/02/2018</v>
          </cell>
        </row>
      </sheetData>
      <sheetData sheetId="2285">
        <row r="1">
          <cell r="A1" t="str">
            <v>GIÁ TRỊ PHỤ LỤC 13 - HĐ 37/2018/HĐ/OIC-SEAREE ký ngày 07/02/2018</v>
          </cell>
        </row>
      </sheetData>
      <sheetData sheetId="2286"/>
      <sheetData sheetId="2287">
        <row r="1">
          <cell r="A1" t="str">
            <v>GIÁ TRỊ PHỤ LỤC 13 - HĐ 37/2018/HĐ/OIC-SEAREE ký ngày 07/02/2018</v>
          </cell>
        </row>
      </sheetData>
      <sheetData sheetId="2288">
        <row r="1">
          <cell r="A1" t="str">
            <v>GIÁ TRỊ PHỤ LỤC 13 - HĐ 37/2018/HĐ/OIC-SEAREE ký ngày 07/02/2018</v>
          </cell>
        </row>
      </sheetData>
      <sheetData sheetId="2289">
        <row r="1">
          <cell r="A1" t="str">
            <v>GIÁ TRỊ PHỤ LỤC 13 - HĐ 37/2018/HĐ/OIC-SEAREE ký ngày 07/02/2018</v>
          </cell>
        </row>
      </sheetData>
      <sheetData sheetId="2290">
        <row r="1">
          <cell r="A1" t="str">
            <v>GIÁ TRỊ PHỤ LỤC 13 - HĐ 37/2018/HĐ/OIC-SEAREE ký ngày 07/02/2018</v>
          </cell>
        </row>
      </sheetData>
      <sheetData sheetId="2291">
        <row r="1">
          <cell r="A1" t="str">
            <v>GIÁ TRỊ PHỤ LỤC 13 - HĐ 37/2018/HĐ/OIC-SEAREE ký ngày 07/02/2018</v>
          </cell>
        </row>
      </sheetData>
      <sheetData sheetId="2292">
        <row r="1">
          <cell r="A1" t="str">
            <v>GIÁ TRỊ PHỤ LỤC 13 - HĐ 37/2018/HĐ/OIC-SEAREE ký ngày 07/02/2018</v>
          </cell>
        </row>
      </sheetData>
      <sheetData sheetId="2293">
        <row r="1">
          <cell r="A1" t="str">
            <v>GIÁ TRỊ PHỤ LỤC 13 - HĐ 37/2018/HĐ/OIC-SEAREE ký ngày 07/02/2018</v>
          </cell>
        </row>
      </sheetData>
      <sheetData sheetId="2294">
        <row r="1">
          <cell r="A1" t="str">
            <v>GIÁ TRỊ PHỤ LỤC 13 - HĐ 37/2018/HĐ/OIC-SEAREE ký ngày 07/02/2018</v>
          </cell>
        </row>
      </sheetData>
      <sheetData sheetId="2295">
        <row r="1">
          <cell r="A1" t="str">
            <v>GIÁ TRỊ PHỤ LỤC 13 - HĐ 37/2018/HĐ/OIC-SEAREE ký ngày 07/02/2018</v>
          </cell>
        </row>
      </sheetData>
      <sheetData sheetId="2296">
        <row r="1">
          <cell r="A1" t="str">
            <v>GIÁ TRỊ PHỤ LỤC 13 - HĐ 37/2018/HĐ/OIC-SEAREE ký ngày 07/02/2018</v>
          </cell>
        </row>
      </sheetData>
      <sheetData sheetId="2297">
        <row r="1">
          <cell r="A1" t="str">
            <v>GIÁ TRỊ PHỤ LỤC 13 - HĐ 37/2018/HĐ/OIC-SEAREE ký ngày 07/02/2018</v>
          </cell>
        </row>
      </sheetData>
      <sheetData sheetId="2298">
        <row r="1">
          <cell r="A1" t="str">
            <v>GIÁ TRỊ PHỤ LỤC 13 - HĐ 37/2018/HĐ/OIC-SEAREE ký ngày 07/02/2018</v>
          </cell>
        </row>
      </sheetData>
      <sheetData sheetId="2299">
        <row r="1">
          <cell r="A1" t="str">
            <v>GIÁ TRỊ PHỤ LỤC 13 - HĐ 37/2018/HĐ/OIC-SEAREE ký ngày 07/02/2018</v>
          </cell>
        </row>
      </sheetData>
      <sheetData sheetId="2300">
        <row r="1">
          <cell r="A1" t="str">
            <v>GIÁ TRỊ PHỤ LỤC 13 - HĐ 37/2018/HĐ/OIC-SEAREE ký ngày 07/02/2018</v>
          </cell>
        </row>
      </sheetData>
      <sheetData sheetId="2301">
        <row r="1">
          <cell r="A1" t="str">
            <v>GIÁ TRỊ PHỤ LỤC 13 - HĐ 37/2018/HĐ/OIC-SEAREE ký ngày 07/02/2018</v>
          </cell>
        </row>
      </sheetData>
      <sheetData sheetId="2302">
        <row r="1">
          <cell r="A1" t="str">
            <v>GIÁ TRỊ PHỤ LỤC 13 - HĐ 37/2018/HĐ/OIC-SEAREE ký ngày 07/02/2018</v>
          </cell>
        </row>
      </sheetData>
      <sheetData sheetId="2303">
        <row r="1">
          <cell r="A1" t="str">
            <v>GIÁ TRỊ PHỤ LỤC 13 - HĐ 37/2018/HĐ/OIC-SEAREE ký ngày 07/02/2018</v>
          </cell>
        </row>
      </sheetData>
      <sheetData sheetId="2304">
        <row r="1">
          <cell r="A1" t="str">
            <v>GIÁ TRỊ PHỤ LỤC 13 - HĐ 37/2018/HĐ/OIC-SEAREE ký ngày 07/02/2018</v>
          </cell>
        </row>
      </sheetData>
      <sheetData sheetId="2305">
        <row r="1">
          <cell r="A1" t="str">
            <v>GIÁ TRỊ PHỤ LỤC 13 - HĐ 37/2018/HĐ/OIC-SEAREE ký ngày 07/02/2018</v>
          </cell>
        </row>
      </sheetData>
      <sheetData sheetId="2306">
        <row r="1">
          <cell r="A1" t="str">
            <v>GIÁ TRỊ PHỤ LỤC 13 - HĐ 37/2018/HĐ/OIC-SEAREE ký ngày 07/02/2018</v>
          </cell>
        </row>
      </sheetData>
      <sheetData sheetId="2307">
        <row r="1">
          <cell r="A1" t="str">
            <v>GIÁ TRỊ PHỤ LỤC 13 - HĐ 37/2018/HĐ/OIC-SEAREE ký ngày 07/02/2018</v>
          </cell>
        </row>
      </sheetData>
      <sheetData sheetId="2308">
        <row r="1">
          <cell r="A1" t="str">
            <v>GIÁ TRỊ PHỤ LỤC 13 - HĐ 37/2018/HĐ/OIC-SEAREE ký ngày 07/02/2018</v>
          </cell>
        </row>
      </sheetData>
      <sheetData sheetId="2309">
        <row r="1">
          <cell r="A1" t="str">
            <v>GIÁ TRỊ PHỤ LỤC 13 - HĐ 37/2018/HĐ/OIC-SEAREE ký ngày 07/02/2018</v>
          </cell>
        </row>
      </sheetData>
      <sheetData sheetId="2310" refreshError="1"/>
      <sheetData sheetId="2311" refreshError="1"/>
      <sheetData sheetId="2312" refreshError="1"/>
      <sheetData sheetId="2313">
        <row r="1">
          <cell r="A1" t="str">
            <v>GIÁ TRỊ PHỤ LỤC 13 - HĐ 37/2018/HĐ/OIC-SEAREE ký ngày 07/02/2018</v>
          </cell>
        </row>
      </sheetData>
      <sheetData sheetId="2314">
        <row r="1">
          <cell r="A1" t="str">
            <v>GIÁ TRỊ PHỤ LỤC 13 - HĐ 37/2018/HĐ/OIC-SEAREE ký ngày 07/02/2018</v>
          </cell>
        </row>
      </sheetData>
      <sheetData sheetId="2315">
        <row r="1">
          <cell r="A1" t="str">
            <v>GIÁ TRỊ PHỤ LỤC 13 - HĐ 37/2018/HĐ/OIC-SEAREE ký ngày 07/02/2018</v>
          </cell>
        </row>
      </sheetData>
      <sheetData sheetId="2316">
        <row r="1">
          <cell r="A1" t="str">
            <v>GIÁ TRỊ PHỤ LỤC 13 - HĐ 37/2018/HĐ/OIC-SEAREE ký ngày 07/02/2018</v>
          </cell>
        </row>
      </sheetData>
      <sheetData sheetId="2317" refreshError="1"/>
      <sheetData sheetId="2318"/>
      <sheetData sheetId="2319"/>
      <sheetData sheetId="2320"/>
      <sheetData sheetId="2321">
        <row r="1">
          <cell r="A1" t="str">
            <v>GIÁ TRỊ PHỤ LỤC 13 - HĐ 37/2018/HĐ/OIC-SEAREE ký ngày 07/02/2018</v>
          </cell>
        </row>
      </sheetData>
      <sheetData sheetId="2322">
        <row r="1">
          <cell r="A1" t="str">
            <v>GIÁ TRỊ PHỤ LỤC 13 - HĐ 37/2018/HĐ/OIC-SEAREE ký ngày 07/02/2018</v>
          </cell>
        </row>
      </sheetData>
      <sheetData sheetId="2323">
        <row r="1">
          <cell r="A1" t="str">
            <v>GIÁ TRỊ PHỤ LỤC 13 - HĐ 37/2018/HĐ/OIC-SEAREE ký ngày 07/02/2018</v>
          </cell>
        </row>
      </sheetData>
      <sheetData sheetId="2324">
        <row r="1">
          <cell r="A1" t="str">
            <v>GIÁ TRỊ PHỤ LỤC 13 - HĐ 37/2018/HĐ/OIC-SEAREE ký ngày 07/02/2018</v>
          </cell>
        </row>
      </sheetData>
      <sheetData sheetId="2325"/>
      <sheetData sheetId="2326">
        <row r="1">
          <cell r="A1" t="str">
            <v>GIÁ TRỊ PHỤ LỤC 13 - HĐ 37/2018/HĐ/OIC-SEAREE ký ngày 07/02/2018</v>
          </cell>
        </row>
      </sheetData>
      <sheetData sheetId="2327" refreshError="1"/>
      <sheetData sheetId="2328" refreshError="1"/>
      <sheetData sheetId="2329">
        <row r="1">
          <cell r="A1" t="str">
            <v>GIÁ TRỊ PHỤ LỤC 13 - HĐ 37/2018/HĐ/OIC-SEAREE ký ngày 07/02/2018</v>
          </cell>
        </row>
      </sheetData>
      <sheetData sheetId="2330">
        <row r="1">
          <cell r="A1" t="str">
            <v>GIÁ TRỊ PHỤ LỤC 13 - HĐ 37/2018/HĐ/OIC-SEAREE ký ngày 07/02/2018</v>
          </cell>
        </row>
      </sheetData>
      <sheetData sheetId="2331">
        <row r="1">
          <cell r="A1" t="str">
            <v>GIÁ TRỊ PHỤ LỤC 13 - HĐ 37/2018/HĐ/OIC-SEAREE ký ngày 07/02/2018</v>
          </cell>
        </row>
      </sheetData>
      <sheetData sheetId="2332">
        <row r="1">
          <cell r="A1" t="str">
            <v>GIÁ TRỊ PHỤ LỤC 13 - HĐ 37/2018/HĐ/OIC-SEAREE ký ngày 07/02/2018</v>
          </cell>
        </row>
      </sheetData>
      <sheetData sheetId="2333">
        <row r="1">
          <cell r="A1" t="str">
            <v>GIÁ TRỊ PHỤ LỤC 13 - HĐ 37/2018/HĐ/OIC-SEAREE ký ngày 07/02/2018</v>
          </cell>
        </row>
      </sheetData>
      <sheetData sheetId="2334">
        <row r="1">
          <cell r="A1" t="str">
            <v>GIÁ TRỊ PHỤ LỤC 13 - HĐ 37/2018/HĐ/OIC-SEAREE ký ngày 07/02/2018</v>
          </cell>
        </row>
      </sheetData>
      <sheetData sheetId="2335" refreshError="1"/>
      <sheetData sheetId="2336" refreshError="1"/>
      <sheetData sheetId="2337">
        <row r="1">
          <cell r="A1" t="str">
            <v>GIÁ TRỊ PHỤ LỤC 13 - HĐ 37/2018/HĐ/OIC-SEAREE ký ngày 07/02/2018</v>
          </cell>
        </row>
      </sheetData>
      <sheetData sheetId="2338"/>
      <sheetData sheetId="2339">
        <row r="1">
          <cell r="A1" t="str">
            <v>GIÁ TRỊ PHỤ LỤC 13 - HĐ 37/2018/HĐ/OIC-SEAREE ký ngày 07/02/2018</v>
          </cell>
        </row>
      </sheetData>
      <sheetData sheetId="2340"/>
      <sheetData sheetId="2341"/>
      <sheetData sheetId="2342"/>
      <sheetData sheetId="2343"/>
      <sheetData sheetId="2344"/>
      <sheetData sheetId="2345">
        <row r="1">
          <cell r="A1" t="str">
            <v>GIÁ TRỊ PHỤ LỤC 13 - HĐ 37/2018/HĐ/OIC-SEAREE ký ngày 07/02/2018</v>
          </cell>
        </row>
      </sheetData>
      <sheetData sheetId="2346">
        <row r="1">
          <cell r="A1" t="str">
            <v>GIÁ TRỊ PHỤ LỤC 13 - HĐ 37/2018/HĐ/OIC-SEAREE ký ngày 07/02/2018</v>
          </cell>
        </row>
      </sheetData>
      <sheetData sheetId="2347">
        <row r="1">
          <cell r="A1" t="str">
            <v>GIÁ TRỊ PHỤ LỤC 13 - HĐ 37/2018/HĐ/OIC-SEAREE ký ngày 07/02/2018</v>
          </cell>
        </row>
      </sheetData>
      <sheetData sheetId="2348">
        <row r="1">
          <cell r="A1" t="str">
            <v>GIÁ TRỊ PHỤ LỤC 13 - HĐ 37/2018/HĐ/OIC-SEAREE ký ngày 07/02/2018</v>
          </cell>
        </row>
      </sheetData>
      <sheetData sheetId="2349">
        <row r="1">
          <cell r="A1" t="str">
            <v>GIÁ TRỊ PHỤ LỤC 13 - HĐ 37/2018/HĐ/OIC-SEAREE ký ngày 07/02/2018</v>
          </cell>
        </row>
      </sheetData>
      <sheetData sheetId="2350">
        <row r="1">
          <cell r="A1" t="str">
            <v>GIÁ TRỊ PHỤ LỤC 13 - HĐ 37/2018/HĐ/OIC-SEAREE ký ngày 07/02/2018</v>
          </cell>
        </row>
      </sheetData>
      <sheetData sheetId="2351">
        <row r="1">
          <cell r="A1" t="str">
            <v>GIÁ TRỊ PHỤ LỤC 13 - HĐ 37/2018/HĐ/OIC-SEAREE ký ngày 07/02/2018</v>
          </cell>
        </row>
      </sheetData>
      <sheetData sheetId="2352">
        <row r="1">
          <cell r="A1" t="str">
            <v>GIÁ TRỊ PHỤ LỤC 13 - HĐ 37/2018/HĐ/OIC-SEAREE ký ngày 07/02/2018</v>
          </cell>
        </row>
      </sheetData>
      <sheetData sheetId="2353">
        <row r="1">
          <cell r="A1" t="str">
            <v>GIÁ TRỊ PHỤ LỤC 13 - HĐ 37/2018/HĐ/OIC-SEAREE ký ngày 07/02/2018</v>
          </cell>
        </row>
      </sheetData>
      <sheetData sheetId="2354"/>
      <sheetData sheetId="2355"/>
      <sheetData sheetId="2356"/>
      <sheetData sheetId="2357">
        <row r="1">
          <cell r="A1" t="str">
            <v>GIÁ TRỊ PHỤ LỤC 13 - HĐ 37/2018/HĐ/OIC-SEAREE ký ngày 07/02/2018</v>
          </cell>
        </row>
      </sheetData>
      <sheetData sheetId="2358">
        <row r="1">
          <cell r="A1" t="str">
            <v>GIÁ TRỊ PHỤ LỤC 13 - HĐ 37/2018/HĐ/OIC-SEAREE ký ngày 07/02/2018</v>
          </cell>
        </row>
      </sheetData>
      <sheetData sheetId="2359">
        <row r="1">
          <cell r="A1" t="str">
            <v>GIÁ TRỊ PHỤ LỤC 13 - HĐ 37/2018/HĐ/OIC-SEAREE ký ngày 07/02/2018</v>
          </cell>
        </row>
      </sheetData>
      <sheetData sheetId="2360">
        <row r="1">
          <cell r="A1" t="str">
            <v>GIÁ TRỊ PHỤ LỤC 13 - HĐ 37/2018/HĐ/OIC-SEAREE ký ngày 07/02/2018</v>
          </cell>
        </row>
      </sheetData>
      <sheetData sheetId="2361">
        <row r="1">
          <cell r="A1" t="str">
            <v>GIÁ TRỊ PHỤ LỤC 13 - HĐ 37/2018/HĐ/OIC-SEAREE ký ngày 07/02/2018</v>
          </cell>
        </row>
      </sheetData>
      <sheetData sheetId="2362" refreshError="1"/>
      <sheetData sheetId="2363" refreshError="1"/>
      <sheetData sheetId="2364" refreshError="1"/>
      <sheetData sheetId="2365"/>
      <sheetData sheetId="2366" refreshError="1"/>
      <sheetData sheetId="2367" refreshError="1"/>
      <sheetData sheetId="2368">
        <row r="1">
          <cell r="A1" t="str">
            <v>GIÁ TRỊ PHỤ LỤC 13 - HĐ 37/2018/HĐ/OIC-SEAREE ký ngày 07/02/2018</v>
          </cell>
        </row>
      </sheetData>
      <sheetData sheetId="2369">
        <row r="1">
          <cell r="A1" t="str">
            <v>GIÁ TRỊ PHỤ LỤC 13 - HĐ 37/2018/HĐ/OIC-SEAREE ký ngày 07/02/2018</v>
          </cell>
        </row>
      </sheetData>
      <sheetData sheetId="2370"/>
      <sheetData sheetId="2371"/>
      <sheetData sheetId="2372">
        <row r="1">
          <cell r="A1" t="str">
            <v>GIÁ TRỊ PHỤ LỤC 13 - HĐ 37/2018/HĐ/OIC-SEAREE ký ngày 07/02/2018</v>
          </cell>
        </row>
      </sheetData>
      <sheetData sheetId="2373"/>
      <sheetData sheetId="2374"/>
      <sheetData sheetId="2375">
        <row r="1">
          <cell r="A1" t="str">
            <v>GIÁ TRỊ PHỤ LỤC 13 - HĐ 37/2018/HĐ/OIC-SEAREE ký ngày 07/02/2018</v>
          </cell>
        </row>
      </sheetData>
      <sheetData sheetId="2376">
        <row r="1">
          <cell r="A1" t="str">
            <v>GIÁ TRỊ PHỤ LỤC 13 - HĐ 37/2018/HĐ/OIC-SEAREE ký ngày 07/02/2018</v>
          </cell>
        </row>
      </sheetData>
      <sheetData sheetId="2377">
        <row r="1">
          <cell r="A1" t="str">
            <v>GIÁ TRỊ PHỤ LỤC 13 - HĐ 37/2018/HĐ/OIC-SEAREE ký ngày 07/02/2018</v>
          </cell>
        </row>
      </sheetData>
      <sheetData sheetId="2378">
        <row r="1">
          <cell r="A1" t="str">
            <v>GIÁ TRỊ PHỤ LỤC 13 - HĐ 37/2018/HĐ/OIC-SEAREE ký ngày 07/02/2018</v>
          </cell>
        </row>
      </sheetData>
      <sheetData sheetId="2379" refreshError="1"/>
      <sheetData sheetId="2380" refreshError="1"/>
      <sheetData sheetId="2381" refreshError="1"/>
      <sheetData sheetId="2382">
        <row r="1">
          <cell r="A1" t="str">
            <v>GIÁ TRỊ PHỤ LỤC 13 - HĐ 37/2018/HĐ/OIC-SEAREE ký ngày 07/02/2018</v>
          </cell>
        </row>
      </sheetData>
      <sheetData sheetId="2383">
        <row r="1">
          <cell r="A1" t="str">
            <v>GIÁ TRỊ PHỤ LỤC 13 - HĐ 37/2018/HĐ/OIC-SEAREE ký ngày 07/02/2018</v>
          </cell>
        </row>
      </sheetData>
      <sheetData sheetId="2384"/>
      <sheetData sheetId="2385"/>
      <sheetData sheetId="2386">
        <row r="1">
          <cell r="A1" t="str">
            <v>GIÁ TRỊ PHỤ LỤC 13 - HĐ 37/2018/HĐ/OIC-SEAREE ký ngày 07/02/2018</v>
          </cell>
        </row>
      </sheetData>
      <sheetData sheetId="2387"/>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sheetData sheetId="2400"/>
      <sheetData sheetId="2401"/>
      <sheetData sheetId="2402"/>
      <sheetData sheetId="2403"/>
      <sheetData sheetId="2404"/>
      <sheetData sheetId="2405" refreshError="1"/>
      <sheetData sheetId="2406">
        <row r="1">
          <cell r="A1" t="str">
            <v>GIÁ TRỊ PHỤ LỤC 13 - HĐ 37/2018/HĐ/OIC-SEAREE ký ngày 07/02/2018</v>
          </cell>
        </row>
      </sheetData>
      <sheetData sheetId="2407">
        <row r="1">
          <cell r="A1" t="str">
            <v>GIÁ TRỊ PHỤ LỤC 13 - HĐ 37/2018/HĐ/OIC-SEAREE ký ngày 07/02/2018</v>
          </cell>
        </row>
      </sheetData>
      <sheetData sheetId="2408"/>
      <sheetData sheetId="2409"/>
      <sheetData sheetId="2410"/>
      <sheetData sheetId="2411"/>
      <sheetData sheetId="2412"/>
      <sheetData sheetId="2413"/>
      <sheetData sheetId="2414">
        <row r="1">
          <cell r="A1" t="str">
            <v>GIÁ TRỊ PHỤ LỤC 13 - HĐ 37/2018/HĐ/OIC-SEAREE ký ngày 07/02/2018</v>
          </cell>
        </row>
      </sheetData>
      <sheetData sheetId="2415">
        <row r="1">
          <cell r="A1" t="str">
            <v>GIÁ TRỊ PHỤ LỤC 13 - HĐ 37/2018/HĐ/OIC-SEAREE ký ngày 07/02/2018</v>
          </cell>
        </row>
      </sheetData>
      <sheetData sheetId="2416"/>
      <sheetData sheetId="2417"/>
      <sheetData sheetId="2418"/>
      <sheetData sheetId="2419"/>
      <sheetData sheetId="2420"/>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ow r="1">
          <cell r="A1" t="str">
            <v>GIÁ TRỊ PHỤ LỤC 13 - HĐ 37/2018/HĐ/OIC-SEAREE ký ngày 07/02/2018</v>
          </cell>
        </row>
      </sheetData>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refreshError="1"/>
      <sheetData sheetId="2481" refreshError="1"/>
      <sheetData sheetId="2482" refreshError="1"/>
      <sheetData sheetId="2483" refreshError="1"/>
      <sheetData sheetId="2484" refreshError="1"/>
      <sheetData sheetId="2485"/>
      <sheetData sheetId="2486"/>
      <sheetData sheetId="2487">
        <row r="1">
          <cell r="A1" t="str">
            <v>GIÁ TRỊ PHỤ LỤC 13 - HĐ 37/2018/HĐ/OIC-SEAREE ký ngày 07/02/2018</v>
          </cell>
        </row>
      </sheetData>
      <sheetData sheetId="2488">
        <row r="1">
          <cell r="A1" t="str">
            <v>GIÁ TRỊ PHỤ LỤC 13 - HĐ 37/2018/HĐ/OIC-SEAREE ký ngày 07/02/2018</v>
          </cell>
        </row>
      </sheetData>
      <sheetData sheetId="2489">
        <row r="1">
          <cell r="A1" t="str">
            <v>GIÁ TRỊ PHỤ LỤC 13 - HĐ 37/2018/HĐ/OIC-SEAREE ký ngày 07/02/2018</v>
          </cell>
        </row>
      </sheetData>
      <sheetData sheetId="2490">
        <row r="1">
          <cell r="A1" t="str">
            <v>GIÁ TRỊ PHỤ LỤC 13 - HĐ 37/2018/HĐ/OIC-SEAREE ký ngày 07/02/2018</v>
          </cell>
        </row>
      </sheetData>
      <sheetData sheetId="2491">
        <row r="1">
          <cell r="A1" t="str">
            <v>GIÁ TRỊ PHỤ LỤC 13 - HĐ 37/2018/HĐ/OIC-SEAREE ký ngày 07/02/2018</v>
          </cell>
        </row>
      </sheetData>
      <sheetData sheetId="2492">
        <row r="1">
          <cell r="A1" t="str">
            <v>GIÁ TRỊ PHỤ LỤC 13 - HĐ 37/2018/HĐ/OIC-SEAREE ký ngày 07/02/2018</v>
          </cell>
        </row>
      </sheetData>
      <sheetData sheetId="2493">
        <row r="1">
          <cell r="A1" t="str">
            <v>GIÁ TRỊ PHỤ LỤC 13 - HĐ 37/2018/HĐ/OIC-SEAREE ký ngày 07/02/2018</v>
          </cell>
        </row>
      </sheetData>
      <sheetData sheetId="2494">
        <row r="1">
          <cell r="A1" t="str">
            <v>GIÁ TRỊ PHỤ LỤC 13 - HĐ 37/2018/HĐ/OIC-SEAREE ký ngày 07/02/2018</v>
          </cell>
        </row>
      </sheetData>
      <sheetData sheetId="2495">
        <row r="1">
          <cell r="A1" t="str">
            <v>GIÁ TRỊ PHỤ LỤC 13 - HĐ 37/2018/HĐ/OIC-SEAREE ký ngày 07/02/2018</v>
          </cell>
        </row>
      </sheetData>
      <sheetData sheetId="2496">
        <row r="1">
          <cell r="A1" t="str">
            <v>GIÁ TRỊ PHỤ LỤC 13 - HĐ 37/2018/HĐ/OIC-SEAREE ký ngày 07/02/2018</v>
          </cell>
        </row>
      </sheetData>
      <sheetData sheetId="2497">
        <row r="1">
          <cell r="A1" t="str">
            <v>GIÁ TRỊ PHỤ LỤC 13 - HĐ 37/2018/HĐ/OIC-SEAREE ký ngày 07/02/2018</v>
          </cell>
        </row>
      </sheetData>
      <sheetData sheetId="2498">
        <row r="1">
          <cell r="A1" t="str">
            <v>GIÁ TRỊ PHỤ LỤC 13 - HĐ 37/2018/HĐ/OIC-SEAREE ký ngày 07/02/2018</v>
          </cell>
        </row>
      </sheetData>
      <sheetData sheetId="2499">
        <row r="1">
          <cell r="A1" t="str">
            <v>GIÁ TRỊ PHỤ LỤC 13 - HĐ 37/2018/HĐ/OIC-SEAREE ký ngày 07/02/2018</v>
          </cell>
        </row>
      </sheetData>
      <sheetData sheetId="2500"/>
      <sheetData sheetId="2501">
        <row r="1">
          <cell r="A1" t="str">
            <v>GIÁ TRỊ PHỤ LỤC 13 - HĐ 37/2018/HĐ/OIC-SEAREE ký ngày 07/02/2018</v>
          </cell>
        </row>
      </sheetData>
      <sheetData sheetId="2502">
        <row r="1">
          <cell r="A1" t="str">
            <v>GIÁ TRỊ PHỤ LỤC 13 - HĐ 37/2018/HĐ/OIC-SEAREE ký ngày 07/02/2018</v>
          </cell>
        </row>
      </sheetData>
      <sheetData sheetId="2503">
        <row r="1">
          <cell r="A1" t="str">
            <v>GIÁ TRỊ PHỤ LỤC 13 - HĐ 37/2018/HĐ/OIC-SEAREE ký ngày 07/02/2018</v>
          </cell>
        </row>
      </sheetData>
      <sheetData sheetId="2504">
        <row r="1">
          <cell r="A1" t="str">
            <v>GIÁ TRỊ PHỤ LỤC 13 - HĐ 37/2018/HĐ/OIC-SEAREE ký ngày 07/02/2018</v>
          </cell>
        </row>
      </sheetData>
      <sheetData sheetId="2505" refreshError="1"/>
      <sheetData sheetId="2506">
        <row r="1">
          <cell r="A1" t="str">
            <v>GIÁ TRỊ PHỤ LỤC 13 - HĐ 37/2018/HĐ/OIC-SEAREE ký ngày 07/02/2018</v>
          </cell>
        </row>
      </sheetData>
      <sheetData sheetId="2507">
        <row r="1">
          <cell r="A1" t="str">
            <v>GIÁ TRỊ PHỤ LỤC 13 - HĐ 37/2018/HĐ/OIC-SEAREE ký ngày 07/02/2018</v>
          </cell>
        </row>
      </sheetData>
      <sheetData sheetId="2508">
        <row r="1">
          <cell r="A1" t="str">
            <v>GIÁ TRỊ PHỤ LỤC 13 - HĐ 37/2018/HĐ/OIC-SEAREE ký ngày 07/02/2018</v>
          </cell>
        </row>
      </sheetData>
      <sheetData sheetId="2509">
        <row r="1">
          <cell r="A1" t="str">
            <v>GIÁ TRỊ PHỤ LỤC 13 - HĐ 37/2018/HĐ/OIC-SEAREE ký ngày 07/02/2018</v>
          </cell>
        </row>
      </sheetData>
      <sheetData sheetId="2510">
        <row r="1">
          <cell r="A1" t="str">
            <v>GIÁ TRỊ PHỤ LỤC 13 - HĐ 37/2018/HĐ/OIC-SEAREE ký ngày 07/02/2018</v>
          </cell>
        </row>
      </sheetData>
      <sheetData sheetId="2511">
        <row r="1">
          <cell r="A1" t="str">
            <v>GIÁ TRỊ PHỤ LỤC 13 - HĐ 37/2018/HĐ/OIC-SEAREE ký ngày 07/02/2018</v>
          </cell>
        </row>
      </sheetData>
      <sheetData sheetId="2512">
        <row r="1">
          <cell r="A1" t="str">
            <v>GIÁ TRỊ PHỤ LỤC 13 - HĐ 37/2018/HĐ/OIC-SEAREE ký ngày 07/02/2018</v>
          </cell>
        </row>
      </sheetData>
      <sheetData sheetId="2513">
        <row r="1">
          <cell r="A1" t="str">
            <v>GIÁ TRỊ PHỤ LỤC 13 - HĐ 37/2018/HĐ/OIC-SEAREE ký ngày 07/02/2018</v>
          </cell>
        </row>
      </sheetData>
      <sheetData sheetId="2514">
        <row r="1">
          <cell r="A1" t="str">
            <v>GIÁ TRỊ PHỤ LỤC 13 - HĐ 37/2018/HĐ/OIC-SEAREE ký ngày 07/02/2018</v>
          </cell>
        </row>
      </sheetData>
      <sheetData sheetId="2515" refreshError="1"/>
      <sheetData sheetId="2516">
        <row r="1">
          <cell r="A1" t="str">
            <v>GIÁ TRỊ PHỤ LỤC 13 - HĐ 37/2018/HĐ/OIC-SEAREE ký ngày 07/02/2018</v>
          </cell>
        </row>
      </sheetData>
      <sheetData sheetId="2517" refreshError="1"/>
      <sheetData sheetId="2518" refreshError="1"/>
      <sheetData sheetId="2519" refreshError="1"/>
      <sheetData sheetId="2520" refreshError="1"/>
      <sheetData sheetId="2521" refreshError="1"/>
      <sheetData sheetId="2522">
        <row r="1">
          <cell r="A1" t="str">
            <v>GIÁ TRỊ PHỤ LỤC 13 - HĐ 37/2018/HĐ/OIC-SEAREE ký ngày 07/02/2018</v>
          </cell>
        </row>
      </sheetData>
      <sheetData sheetId="2523" refreshError="1"/>
      <sheetData sheetId="2524">
        <row r="1">
          <cell r="A1" t="str">
            <v>GIÁ TRỊ PHỤ LỤC 13 - HĐ 37/2018/HĐ/OIC-SEAREE ký ngày 07/02/2018</v>
          </cell>
        </row>
      </sheetData>
      <sheetData sheetId="2525">
        <row r="1">
          <cell r="A1" t="str">
            <v>GIÁ TRỊ PHỤ LỤC 13 - HĐ 37/2018/HĐ/OIC-SEAREE ký ngày 07/02/2018</v>
          </cell>
        </row>
      </sheetData>
      <sheetData sheetId="2526">
        <row r="1">
          <cell r="A1" t="str">
            <v>GIÁ TRỊ PHỤ LỤC 13 - HĐ 37/2018/HĐ/OIC-SEAREE ký ngày 07/02/2018</v>
          </cell>
        </row>
      </sheetData>
      <sheetData sheetId="2527">
        <row r="1">
          <cell r="A1" t="str">
            <v>GIÁ TRỊ PHỤ LỤC 13 - HĐ 37/2018/HĐ/OIC-SEAREE ký ngày 07/02/2018</v>
          </cell>
        </row>
      </sheetData>
      <sheetData sheetId="2528">
        <row r="1">
          <cell r="A1" t="str">
            <v>GIÁ TRỊ PHỤ LỤC 13 - HĐ 37/2018/HĐ/OIC-SEAREE ký ngày 07/02/2018</v>
          </cell>
        </row>
      </sheetData>
      <sheetData sheetId="2529">
        <row r="1">
          <cell r="A1" t="str">
            <v>GIÁ TRỊ PHỤ LỤC 13 - HĐ 37/2018/HĐ/OIC-SEAREE ký ngày 07/02/2018</v>
          </cell>
        </row>
      </sheetData>
      <sheetData sheetId="2530">
        <row r="1">
          <cell r="A1" t="str">
            <v>GIÁ TRỊ PHỤ LỤC 13 - HĐ 37/2018/HĐ/OIC-SEAREE ký ngày 07/02/2018</v>
          </cell>
        </row>
      </sheetData>
      <sheetData sheetId="2531">
        <row r="1">
          <cell r="A1" t="str">
            <v>GIÁ TRỊ PHỤ LỤC 13 - HĐ 37/2018/HĐ/OIC-SEAREE ký ngày 07/02/2018</v>
          </cell>
        </row>
      </sheetData>
      <sheetData sheetId="2532">
        <row r="1">
          <cell r="A1" t="str">
            <v>GIÁ TRỊ PHỤ LỤC 13 - HĐ 37/2018/HĐ/OIC-SEAREE ký ngày 07/02/2018</v>
          </cell>
        </row>
      </sheetData>
      <sheetData sheetId="2533">
        <row r="1">
          <cell r="A1" t="str">
            <v>GIÁ TRỊ PHỤ LỤC 13 - HĐ 37/2018/HĐ/OIC-SEAREE ký ngày 07/02/2018</v>
          </cell>
        </row>
      </sheetData>
      <sheetData sheetId="2534">
        <row r="1">
          <cell r="A1" t="str">
            <v>GIÁ TRỊ PHỤ LỤC 13 - HĐ 37/2018/HĐ/OIC-SEAREE ký ngày 07/02/2018</v>
          </cell>
        </row>
      </sheetData>
      <sheetData sheetId="2535">
        <row r="1">
          <cell r="A1" t="str">
            <v>GIÁ TRỊ PHỤ LỤC 13 - HĐ 37/2018/HĐ/OIC-SEAREE ký ngày 07/02/2018</v>
          </cell>
        </row>
      </sheetData>
      <sheetData sheetId="2536">
        <row r="1">
          <cell r="A1" t="str">
            <v>GIÁ TRỊ PHỤ LỤC 13 - HĐ 37/2018/HĐ/OIC-SEAREE ký ngày 07/02/2018</v>
          </cell>
        </row>
      </sheetData>
      <sheetData sheetId="2537">
        <row r="1">
          <cell r="A1" t="str">
            <v>GIÁ TRỊ PHỤ LỤC 13 - HĐ 37/2018/HĐ/OIC-SEAREE ký ngày 07/02/2018</v>
          </cell>
        </row>
      </sheetData>
      <sheetData sheetId="2538">
        <row r="1">
          <cell r="A1" t="str">
            <v>GIÁ TRỊ PHỤ LỤC 13 - HĐ 37/2018/HĐ/OIC-SEAREE ký ngày 07/02/2018</v>
          </cell>
        </row>
      </sheetData>
      <sheetData sheetId="2539">
        <row r="1">
          <cell r="A1" t="str">
            <v>GIÁ TRỊ PHỤ LỤC 13 - HĐ 37/2018/HĐ/OIC-SEAREE ký ngày 07/02/2018</v>
          </cell>
        </row>
      </sheetData>
      <sheetData sheetId="2540">
        <row r="1">
          <cell r="A1" t="str">
            <v>GIÁ TRỊ PHỤ LỤC 13 - HĐ 37/2018/HĐ/OIC-SEAREE ký ngày 07/02/2018</v>
          </cell>
        </row>
      </sheetData>
      <sheetData sheetId="2541">
        <row r="1">
          <cell r="A1" t="str">
            <v>GIÁ TRỊ PHỤ LỤC 13 - HĐ 37/2018/HĐ/OIC-SEAREE ký ngày 07/02/2018</v>
          </cell>
        </row>
      </sheetData>
      <sheetData sheetId="2542">
        <row r="1">
          <cell r="A1" t="str">
            <v>GIÁ TRỊ PHỤ LỤC 13 - HĐ 37/2018/HĐ/OIC-SEAREE ký ngày 07/02/2018</v>
          </cell>
        </row>
      </sheetData>
      <sheetData sheetId="2543">
        <row r="1">
          <cell r="A1" t="str">
            <v>GIÁ TRỊ PHỤ LỤC 13 - HĐ 37/2018/HĐ/OIC-SEAREE ký ngày 07/02/2018</v>
          </cell>
        </row>
      </sheetData>
      <sheetData sheetId="2544">
        <row r="1">
          <cell r="A1" t="str">
            <v>GIÁ TRỊ PHỤ LỤC 13 - HĐ 37/2018/HĐ/OIC-SEAREE ký ngày 07/02/2018</v>
          </cell>
        </row>
      </sheetData>
      <sheetData sheetId="2545">
        <row r="1">
          <cell r="A1" t="str">
            <v>GIÁ TRỊ PHỤ LỤC 13 - HĐ 37/2018/HĐ/OIC-SEAREE ký ngày 07/02/2018</v>
          </cell>
        </row>
      </sheetData>
      <sheetData sheetId="2546">
        <row r="1">
          <cell r="A1" t="str">
            <v>GIÁ TRỊ PHỤ LỤC 13 - HĐ 37/2018/HĐ/OIC-SEAREE ký ngày 07/02/2018</v>
          </cell>
        </row>
      </sheetData>
      <sheetData sheetId="2547">
        <row r="1">
          <cell r="A1" t="str">
            <v>GIÁ TRỊ PHỤ LỤC 13 - HĐ 37/2018/HĐ/OIC-SEAREE ký ngày 07/02/2018</v>
          </cell>
        </row>
      </sheetData>
      <sheetData sheetId="2548">
        <row r="1">
          <cell r="A1" t="str">
            <v>GIÁ TRỊ PHỤ LỤC 13 - HĐ 37/2018/HĐ/OIC-SEAREE ký ngày 07/02/2018</v>
          </cell>
        </row>
      </sheetData>
      <sheetData sheetId="2549">
        <row r="1">
          <cell r="A1" t="str">
            <v>GIÁ TRỊ PHỤ LỤC 13 - HĐ 37/2018/HĐ/OIC-SEAREE ký ngày 07/02/2018</v>
          </cell>
        </row>
      </sheetData>
      <sheetData sheetId="2550">
        <row r="1">
          <cell r="A1" t="str">
            <v>GIÁ TRỊ PHỤ LỤC 13 - HĐ 37/2018/HĐ/OIC-SEAREE ký ngày 07/02/2018</v>
          </cell>
        </row>
      </sheetData>
      <sheetData sheetId="2551">
        <row r="1">
          <cell r="A1" t="str">
            <v>GIÁ TRỊ PHỤ LỤC 13 - HĐ 37/2018/HĐ/OIC-SEAREE ký ngày 07/02/2018</v>
          </cell>
        </row>
      </sheetData>
      <sheetData sheetId="2552" refreshError="1"/>
      <sheetData sheetId="2553">
        <row r="1">
          <cell r="A1" t="str">
            <v>GIÁ TRỊ PHỤ LỤC 13 - HĐ 37/2018/HĐ/OIC-SEAREE ký ngày 07/02/2018</v>
          </cell>
        </row>
      </sheetData>
      <sheetData sheetId="2554">
        <row r="1">
          <cell r="A1" t="str">
            <v>GIÁ TRỊ PHỤ LỤC 13 - HĐ 37/2018/HĐ/OIC-SEAREE ký ngày 07/02/2018</v>
          </cell>
        </row>
      </sheetData>
      <sheetData sheetId="2555">
        <row r="1">
          <cell r="A1" t="str">
            <v>GIÁ TRỊ PHỤ LỤC 13 - HĐ 37/2018/HĐ/OIC-SEAREE ký ngày 07/02/2018</v>
          </cell>
        </row>
      </sheetData>
      <sheetData sheetId="2556" refreshError="1"/>
      <sheetData sheetId="2557">
        <row r="1">
          <cell r="A1" t="str">
            <v>GIÁ TRỊ PHỤ LỤC 13 - HĐ 37/2018/HĐ/OIC-SEAREE ký ngày 07/02/2018</v>
          </cell>
        </row>
      </sheetData>
      <sheetData sheetId="2558">
        <row r="1">
          <cell r="A1" t="str">
            <v>GIÁ TRỊ PHỤ LỤC 13 - HĐ 37/2018/HĐ/OIC-SEAREE ký ngày 07/02/2018</v>
          </cell>
        </row>
      </sheetData>
      <sheetData sheetId="2559">
        <row r="1">
          <cell r="A1" t="str">
            <v>GIÁ TRỊ PHỤ LỤC 13 - HĐ 37/2018/HĐ/OIC-SEAREE ký ngày 07/02/2018</v>
          </cell>
        </row>
      </sheetData>
      <sheetData sheetId="2560">
        <row r="1">
          <cell r="A1" t="str">
            <v>GIÁ TRỊ PHỤ LỤC 13 - HĐ 37/2018/HĐ/OIC-SEAREE ký ngày 07/02/2018</v>
          </cell>
        </row>
      </sheetData>
      <sheetData sheetId="2561">
        <row r="1">
          <cell r="A1" t="str">
            <v>GIÁ TRỊ PHỤ LỤC 13 - HĐ 37/2018/HĐ/OIC-SEAREE ký ngày 07/02/2018</v>
          </cell>
        </row>
      </sheetData>
      <sheetData sheetId="2562">
        <row r="1">
          <cell r="A1" t="str">
            <v>GIÁ TRỊ PHỤ LỤC 13 - HĐ 37/2018/HĐ/OIC-SEAREE ký ngày 07/02/2018</v>
          </cell>
        </row>
      </sheetData>
      <sheetData sheetId="2563">
        <row r="1">
          <cell r="A1" t="str">
            <v>GIÁ TRỊ PHỤ LỤC 13 - HĐ 37/2018/HĐ/OIC-SEAREE ký ngày 07/02/2018</v>
          </cell>
        </row>
      </sheetData>
      <sheetData sheetId="2564">
        <row r="1">
          <cell r="A1" t="str">
            <v>GIÁ TRỊ PHỤ LỤC 13 - HĐ 37/2018/HĐ/OIC-SEAREE ký ngày 07/02/2018</v>
          </cell>
        </row>
      </sheetData>
      <sheetData sheetId="2565">
        <row r="1">
          <cell r="A1" t="str">
            <v>GIÁ TRỊ PHỤ LỤC 13 - HĐ 37/2018/HĐ/OIC-SEAREE ký ngày 07/02/2018</v>
          </cell>
        </row>
      </sheetData>
      <sheetData sheetId="2566">
        <row r="1">
          <cell r="A1" t="str">
            <v>GIÁ TRỊ PHỤ LỤC 13 - HĐ 37/2018/HĐ/OIC-SEAREE ký ngày 07/02/2018</v>
          </cell>
        </row>
      </sheetData>
      <sheetData sheetId="2567">
        <row r="1">
          <cell r="A1" t="str">
            <v>GIÁ TRỊ PHỤ LỤC 13 - HĐ 37/2018/HĐ/OIC-SEAREE ký ngày 07/02/2018</v>
          </cell>
        </row>
      </sheetData>
      <sheetData sheetId="2568">
        <row r="1">
          <cell r="A1" t="str">
            <v>GIÁ TRỊ PHỤ LỤC 13 - HĐ 37/2018/HĐ/OIC-SEAREE ký ngày 07/02/2018</v>
          </cell>
        </row>
      </sheetData>
      <sheetData sheetId="2569">
        <row r="1">
          <cell r="A1" t="str">
            <v>GIÁ TRỊ PHỤ LỤC 13 - HĐ 37/2018/HĐ/OIC-SEAREE ký ngày 07/02/2018</v>
          </cell>
        </row>
      </sheetData>
      <sheetData sheetId="2570">
        <row r="1">
          <cell r="A1" t="str">
            <v>GIÁ TRỊ PHỤ LỤC 13 - HĐ 37/2018/HĐ/OIC-SEAREE ký ngày 07/02/2018</v>
          </cell>
        </row>
      </sheetData>
      <sheetData sheetId="2571">
        <row r="1">
          <cell r="A1" t="str">
            <v>GIÁ TRỊ PHỤ LỤC 13 - HĐ 37/2018/HĐ/OIC-SEAREE ký ngày 07/02/2018</v>
          </cell>
        </row>
      </sheetData>
      <sheetData sheetId="2572">
        <row r="1">
          <cell r="A1" t="str">
            <v>GIÁ TRỊ PHỤ LỤC 13 - HĐ 37/2018/HĐ/OIC-SEAREE ký ngày 07/02/2018</v>
          </cell>
        </row>
      </sheetData>
      <sheetData sheetId="2573" refreshError="1"/>
      <sheetData sheetId="2574" refreshError="1"/>
      <sheetData sheetId="2575">
        <row r="1">
          <cell r="A1" t="str">
            <v>GIÁ TRỊ PHỤ LỤC 13 - HĐ 37/2018/HĐ/OIC-SEAREE ký ngày 07/02/2018</v>
          </cell>
        </row>
      </sheetData>
      <sheetData sheetId="2576">
        <row r="1">
          <cell r="A1" t="str">
            <v>GIÁ TRỊ PHỤ LỤC 13 - HĐ 37/2018/HĐ/OIC-SEAREE ký ngày 07/02/2018</v>
          </cell>
        </row>
      </sheetData>
      <sheetData sheetId="2577">
        <row r="1">
          <cell r="A1" t="str">
            <v>GIÁ TRỊ PHỤ LỤC 13 - HĐ 37/2018/HĐ/OIC-SEAREE ký ngày 07/02/2018</v>
          </cell>
        </row>
      </sheetData>
      <sheetData sheetId="2578">
        <row r="1">
          <cell r="A1" t="str">
            <v>GIÁ TRỊ PHỤ LỤC 13 - HĐ 37/2018/HĐ/OIC-SEAREE ký ngày 07/02/2018</v>
          </cell>
        </row>
      </sheetData>
      <sheetData sheetId="2579">
        <row r="1">
          <cell r="A1" t="str">
            <v>GIÁ TRỊ PHỤ LỤC 13 - HĐ 37/2018/HĐ/OIC-SEAREE ký ngày 07/02/2018</v>
          </cell>
        </row>
      </sheetData>
      <sheetData sheetId="2580">
        <row r="1">
          <cell r="A1" t="str">
            <v>GIÁ TRỊ PHỤ LỤC 13 - HĐ 37/2018/HĐ/OIC-SEAREE ký ngày 07/02/2018</v>
          </cell>
        </row>
      </sheetData>
      <sheetData sheetId="2581"/>
      <sheetData sheetId="2582">
        <row r="1">
          <cell r="A1" t="str">
            <v>GIÁ TRỊ PHỤ LỤC 13 - HĐ 37/2018/HĐ/OIC-SEAREE ký ngày 07/02/2018</v>
          </cell>
        </row>
      </sheetData>
      <sheetData sheetId="2583">
        <row r="1">
          <cell r="A1" t="str">
            <v>GIÁ TRỊ PHỤ LỤC 13 - HĐ 37/2018/HĐ/OIC-SEAREE ký ngày 07/02/2018</v>
          </cell>
        </row>
      </sheetData>
      <sheetData sheetId="2584">
        <row r="1">
          <cell r="A1" t="str">
            <v>GIÁ TRỊ PHỤ LỤC 13 - HĐ 37/2018/HĐ/OIC-SEAREE ký ngày 07/02/2018</v>
          </cell>
        </row>
      </sheetData>
      <sheetData sheetId="2585">
        <row r="1">
          <cell r="A1" t="str">
            <v>GIÁ TRỊ PHỤ LỤC 13 - HĐ 37/2018/HĐ/OIC-SEAREE ký ngày 07/02/2018</v>
          </cell>
        </row>
      </sheetData>
      <sheetData sheetId="2586" refreshError="1"/>
      <sheetData sheetId="2587" refreshError="1"/>
      <sheetData sheetId="2588">
        <row r="1">
          <cell r="A1" t="str">
            <v>GIÁ TRỊ PHỤ LỤC 13 - HĐ 37/2018/HĐ/OIC-SEAREE ký ngày 07/02/2018</v>
          </cell>
        </row>
      </sheetData>
      <sheetData sheetId="2589">
        <row r="1">
          <cell r="A1" t="str">
            <v>GIÁ TRỊ PHỤ LỤC 13 - HĐ 37/2018/HĐ/OIC-SEAREE ký ngày 07/02/2018</v>
          </cell>
        </row>
      </sheetData>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ow r="1">
          <cell r="A1" t="str">
            <v>GIÁ TRỊ PHỤ LỤC 13 - HĐ 37/2018/HĐ/OIC-SEAREE ký ngày 07/02/2018</v>
          </cell>
        </row>
      </sheetData>
      <sheetData sheetId="2621">
        <row r="1">
          <cell r="A1" t="str">
            <v>GIÁ TRỊ PHỤ LỤC 13 - HĐ 37/2018/HĐ/OIC-SEAREE ký ngày 07/02/2018</v>
          </cell>
        </row>
      </sheetData>
      <sheetData sheetId="2622">
        <row r="1">
          <cell r="A1" t="str">
            <v>GIÁ TRỊ PHỤ LỤC 13 - HĐ 37/2018/HĐ/OIC-SEAREE ký ngày 07/02/2018</v>
          </cell>
        </row>
      </sheetData>
      <sheetData sheetId="2623"/>
      <sheetData sheetId="2624">
        <row r="1">
          <cell r="A1" t="str">
            <v>GIÁ TRỊ PHỤ LỤC 13 - HĐ 37/2018/HĐ/OIC-SEAREE ký ngày 07/02/2018</v>
          </cell>
        </row>
      </sheetData>
      <sheetData sheetId="2625">
        <row r="1">
          <cell r="A1" t="str">
            <v>GIÁ TRỊ PHỤ LỤC 13 - HĐ 37/2018/HĐ/OIC-SEAREE ký ngày 07/02/2018</v>
          </cell>
        </row>
      </sheetData>
      <sheetData sheetId="2626">
        <row r="1">
          <cell r="A1" t="str">
            <v>GIÁ TRỊ PHỤ LỤC 13 - HĐ 37/2018/HĐ/OIC-SEAREE ký ngày 07/02/2018</v>
          </cell>
        </row>
      </sheetData>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ow r="1">
          <cell r="A1" t="str">
            <v>GIÁ TRỊ PHỤ LỤC 13 - HĐ 37/2018/HĐ/OIC-SEAREE ký ngày 07/02/2018</v>
          </cell>
        </row>
      </sheetData>
      <sheetData sheetId="2639">
        <row r="1">
          <cell r="A1" t="str">
            <v>GIÁ TRỊ PHỤ LỤC 13 - HĐ 37/2018/HĐ/OIC-SEAREE ký ngày 07/02/2018</v>
          </cell>
        </row>
      </sheetData>
      <sheetData sheetId="2640">
        <row r="1">
          <cell r="A1" t="str">
            <v>GIÁ TRỊ PHỤ LỤC 13 - HĐ 37/2018/HĐ/OIC-SEAREE ký ngày 07/02/2018</v>
          </cell>
        </row>
      </sheetData>
      <sheetData sheetId="2641">
        <row r="1">
          <cell r="A1" t="str">
            <v>GIÁ TRỊ PHỤ LỤC 13 - HĐ 37/2018/HĐ/OIC-SEAREE ký ngày 07/02/2018</v>
          </cell>
        </row>
      </sheetData>
      <sheetData sheetId="2642">
        <row r="1">
          <cell r="A1" t="str">
            <v>GIÁ TRỊ PHỤ LỤC 13 - HĐ 37/2018/HĐ/OIC-SEAREE ký ngày 07/02/2018</v>
          </cell>
        </row>
      </sheetData>
      <sheetData sheetId="2643">
        <row r="1">
          <cell r="A1" t="str">
            <v>GIÁ TRỊ PHỤ LỤC 13 - HĐ 37/2018/HĐ/OIC-SEAREE ký ngày 07/02/2018</v>
          </cell>
        </row>
      </sheetData>
      <sheetData sheetId="2644">
        <row r="1">
          <cell r="A1" t="str">
            <v>GIÁ TRỊ PHỤ LỤC 13 - HĐ 37/2018/HĐ/OIC-SEAREE ký ngày 07/02/2018</v>
          </cell>
        </row>
      </sheetData>
      <sheetData sheetId="2645">
        <row r="1">
          <cell r="A1" t="str">
            <v>GIÁ TRỊ PHỤ LỤC 13 - HĐ 37/2018/HĐ/OIC-SEAREE ký ngày 07/02/2018</v>
          </cell>
        </row>
      </sheetData>
      <sheetData sheetId="2646" refreshError="1"/>
      <sheetData sheetId="2647" refreshError="1"/>
      <sheetData sheetId="2648">
        <row r="1">
          <cell r="A1" t="str">
            <v>GIÁ TRỊ PHỤ LỤC 13 - HĐ 37/2018/HĐ/OIC-SEAREE ký ngày 07/02/2018</v>
          </cell>
        </row>
      </sheetData>
      <sheetData sheetId="2649">
        <row r="1">
          <cell r="A1" t="str">
            <v>GIÁ TRỊ PHỤ LỤC 13 - HĐ 37/2018/HĐ/OIC-SEAREE ký ngày 07/02/2018</v>
          </cell>
        </row>
      </sheetData>
      <sheetData sheetId="2650">
        <row r="1">
          <cell r="A1" t="str">
            <v>GIÁ TRỊ PHỤ LỤC 13 - HĐ 37/2018/HĐ/OIC-SEAREE ký ngày 07/02/2018</v>
          </cell>
        </row>
      </sheetData>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ow r="1">
          <cell r="A1" t="str">
            <v>GIÁ TRỊ PHỤ LỤC 13 - HĐ 37/2018/HĐ/OIC-SEAREE ký ngày 07/02/2018</v>
          </cell>
        </row>
      </sheetData>
      <sheetData sheetId="2664">
        <row r="1">
          <cell r="A1" t="str">
            <v>GIÁ TRỊ PHỤ LỤC 13 - HĐ 37/2018/HĐ/OIC-SEAREE ký ngày 07/02/2018</v>
          </cell>
        </row>
      </sheetData>
      <sheetData sheetId="2665"/>
      <sheetData sheetId="2666">
        <row r="1">
          <cell r="A1" t="str">
            <v>GIÁ TRỊ PHỤ LỤC 13 - HĐ 37/2018/HĐ/OIC-SEAREE ký ngày 07/02/2018</v>
          </cell>
        </row>
      </sheetData>
      <sheetData sheetId="2667">
        <row r="1">
          <cell r="A1" t="str">
            <v>GIÁ TRỊ PHỤ LỤC 13 - HĐ 37/2018/HĐ/OIC-SEAREE ký ngày 07/02/2018</v>
          </cell>
        </row>
      </sheetData>
      <sheetData sheetId="2668">
        <row r="1">
          <cell r="A1" t="str">
            <v>GIÁ TRỊ PHỤ LỤC 13 - HĐ 37/2018/HĐ/OIC-SEAREE ký ngày 07/02/2018</v>
          </cell>
        </row>
      </sheetData>
      <sheetData sheetId="2669">
        <row r="1">
          <cell r="A1" t="str">
            <v>GIÁ TRỊ PHỤ LỤC 13 - HĐ 37/2018/HĐ/OIC-SEAREE ký ngày 07/02/2018</v>
          </cell>
        </row>
      </sheetData>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ow r="1">
          <cell r="A1" t="str">
            <v>GIÁ TRỊ PHỤ LỤC 13 - HĐ 37/2018/HĐ/OIC-SEAREE ký ngày 07/02/2018</v>
          </cell>
        </row>
      </sheetData>
      <sheetData sheetId="2690">
        <row r="1">
          <cell r="A1" t="str">
            <v>GIÁ TRỊ PHỤ LỤC 13 - HĐ 37/2018/HĐ/OIC-SEAREE ký ngày 07/02/2018</v>
          </cell>
        </row>
      </sheetData>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ow r="1">
          <cell r="A1" t="str">
            <v>GIÁ TRỊ PHỤ LỤC 13 - HĐ 37/2018/HĐ/OIC-SEAREE ký ngày 07/02/2018</v>
          </cell>
        </row>
      </sheetData>
      <sheetData sheetId="2713">
        <row r="1">
          <cell r="A1" t="str">
            <v>GIÁ TRỊ PHỤ LỤC 13 - HĐ 37/2018/HĐ/OIC-SEAREE ký ngày 07/02/2018</v>
          </cell>
        </row>
      </sheetData>
      <sheetData sheetId="2714">
        <row r="1">
          <cell r="A1" t="str">
            <v>GIÁ TRỊ PHỤ LỤC 13 - HĐ 37/2018/HĐ/OIC-SEAREE ký ngày 07/02/2018</v>
          </cell>
        </row>
      </sheetData>
      <sheetData sheetId="2715">
        <row r="1">
          <cell r="A1" t="str">
            <v>GIÁ TRỊ PHỤ LỤC 13 - HĐ 37/2018/HĐ/OIC-SEAREE ký ngày 07/02/2018</v>
          </cell>
        </row>
      </sheetData>
      <sheetData sheetId="2716">
        <row r="1">
          <cell r="A1" t="str">
            <v>GIÁ TRỊ PHỤ LỤC 13 - HĐ 37/2018/HĐ/OIC-SEAREE ký ngày 07/02/2018</v>
          </cell>
        </row>
      </sheetData>
      <sheetData sheetId="2717">
        <row r="1">
          <cell r="A1" t="str">
            <v>GIÁ TRỊ PHỤ LỤC 13 - HĐ 37/2018/HĐ/OIC-SEAREE ký ngày 07/02/2018</v>
          </cell>
        </row>
      </sheetData>
      <sheetData sheetId="2718">
        <row r="1">
          <cell r="A1" t="str">
            <v>GIÁ TRỊ PHỤ LỤC 13 - HĐ 37/2018/HĐ/OIC-SEAREE ký ngày 07/02/2018</v>
          </cell>
        </row>
      </sheetData>
      <sheetData sheetId="2719">
        <row r="1">
          <cell r="A1" t="str">
            <v>GIÁ TRỊ PHỤ LỤC 13 - HĐ 37/2018/HĐ/OIC-SEAREE ký ngày 07/02/2018</v>
          </cell>
        </row>
      </sheetData>
      <sheetData sheetId="2720">
        <row r="1">
          <cell r="A1" t="str">
            <v>GIÁ TRỊ PHỤ LỤC 13 - HĐ 37/2018/HĐ/OIC-SEAREE ký ngày 07/02/2018</v>
          </cell>
        </row>
      </sheetData>
      <sheetData sheetId="2721">
        <row r="1">
          <cell r="A1" t="str">
            <v>GIÁ TRỊ PHỤ LỤC 13 - HĐ 37/2018/HĐ/OIC-SEAREE ký ngày 07/02/2018</v>
          </cell>
        </row>
      </sheetData>
      <sheetData sheetId="2722">
        <row r="1">
          <cell r="A1" t="str">
            <v>GIÁ TRỊ PHỤ LỤC 13 - HĐ 37/2018/HĐ/OIC-SEAREE ký ngày 07/02/2018</v>
          </cell>
        </row>
      </sheetData>
      <sheetData sheetId="2723" refreshError="1"/>
      <sheetData sheetId="2724" refreshError="1"/>
      <sheetData sheetId="2725">
        <row r="1">
          <cell r="A1" t="str">
            <v>GIÁ TRỊ PHỤ LỤC 13 - HĐ 37/2018/HĐ/OIC-SEAREE ký ngày 07/02/2018</v>
          </cell>
        </row>
      </sheetData>
      <sheetData sheetId="2726">
        <row r="1">
          <cell r="A1" t="str">
            <v>GIÁ TRỊ PHỤ LỤC 13 - HĐ 37/2018/HĐ/OIC-SEAREE ký ngày 07/02/2018</v>
          </cell>
        </row>
      </sheetData>
      <sheetData sheetId="2727">
        <row r="1">
          <cell r="A1" t="str">
            <v>GIÁ TRỊ PHỤ LỤC 13 - HĐ 37/2018/HĐ/OIC-SEAREE ký ngày 07/02/2018</v>
          </cell>
        </row>
      </sheetData>
      <sheetData sheetId="2728">
        <row r="1">
          <cell r="A1" t="str">
            <v>GIÁ TRỊ PHỤ LỤC 13 - HĐ 37/2018/HĐ/OIC-SEAREE ký ngày 07/02/2018</v>
          </cell>
        </row>
      </sheetData>
      <sheetData sheetId="2729" refreshError="1"/>
      <sheetData sheetId="2730" refreshError="1"/>
      <sheetData sheetId="2731" refreshError="1"/>
      <sheetData sheetId="2732" refreshError="1"/>
      <sheetData sheetId="2733" refreshError="1"/>
      <sheetData sheetId="2734" refreshError="1"/>
      <sheetData sheetId="2735">
        <row r="1">
          <cell r="A1" t="str">
            <v>GIÁ TRỊ PHỤ LỤC 13 - HĐ 37/2018/HĐ/OIC-SEAREE ký ngày 07/02/2018</v>
          </cell>
        </row>
      </sheetData>
      <sheetData sheetId="2736">
        <row r="1">
          <cell r="A1" t="str">
            <v>GIÁ TRỊ PHỤ LỤC 13 - HĐ 37/2018/HĐ/OIC-SEAREE ký ngày 07/02/2018</v>
          </cell>
        </row>
      </sheetData>
      <sheetData sheetId="2737">
        <row r="1">
          <cell r="A1" t="str">
            <v>GIÁ TRỊ PHỤ LỤC 13 - HĐ 37/2018/HĐ/OIC-SEAREE ký ngày 07/02/2018</v>
          </cell>
        </row>
      </sheetData>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ow r="1">
          <cell r="A1" t="str">
            <v>GIÁ TRỊ PHỤ LỤC 13 - HĐ 37/2018/HĐ/OIC-SEAREE ký ngày 07/02/2018</v>
          </cell>
        </row>
      </sheetData>
      <sheetData sheetId="2748">
        <row r="1">
          <cell r="A1" t="str">
            <v>GIÁ TRỊ PHỤ LỤC 13 - HĐ 37/2018/HĐ/OIC-SEAREE ký ngày 07/02/2018</v>
          </cell>
        </row>
      </sheetData>
      <sheetData sheetId="2749">
        <row r="1">
          <cell r="A1" t="str">
            <v>GIÁ TRỊ PHỤ LỤC 13 - HĐ 37/2018/HĐ/OIC-SEAREE ký ngày 07/02/2018</v>
          </cell>
        </row>
      </sheetData>
      <sheetData sheetId="2750">
        <row r="1">
          <cell r="A1" t="str">
            <v>GIÁ TRỊ PHỤ LỤC 13 - HĐ 37/2018/HĐ/OIC-SEAREE ký ngày 07/02/2018</v>
          </cell>
        </row>
      </sheetData>
      <sheetData sheetId="2751">
        <row r="1">
          <cell r="A1" t="str">
            <v>GIÁ TRỊ PHỤ LỤC 13 - HĐ 37/2018/HĐ/OIC-SEAREE ký ngày 07/02/2018</v>
          </cell>
        </row>
      </sheetData>
      <sheetData sheetId="2752">
        <row r="1">
          <cell r="A1" t="str">
            <v>GIÁ TRỊ PHỤ LỤC 13 - HĐ 37/2018/HĐ/OIC-SEAREE ký ngày 07/02/2018</v>
          </cell>
        </row>
      </sheetData>
      <sheetData sheetId="2753">
        <row r="1">
          <cell r="A1" t="str">
            <v>GIÁ TRỊ PHỤ LỤC 13 - HĐ 37/2018/HĐ/OIC-SEAREE ký ngày 07/02/2018</v>
          </cell>
        </row>
      </sheetData>
      <sheetData sheetId="2754">
        <row r="1">
          <cell r="A1" t="str">
            <v>GIÁ TRỊ PHỤ LỤC 13 - HĐ 37/2018/HĐ/OIC-SEAREE ký ngày 07/02/2018</v>
          </cell>
        </row>
      </sheetData>
      <sheetData sheetId="2755">
        <row r="1">
          <cell r="A1" t="str">
            <v>GIÁ TRỊ PHỤ LỤC 13 - HĐ 37/2018/HĐ/OIC-SEAREE ký ngày 07/02/2018</v>
          </cell>
        </row>
      </sheetData>
      <sheetData sheetId="2756">
        <row r="1">
          <cell r="A1" t="str">
            <v>GIÁ TRỊ PHỤ LỤC 13 - HĐ 37/2018/HĐ/OIC-SEAREE ký ngày 07/02/2018</v>
          </cell>
        </row>
      </sheetData>
      <sheetData sheetId="2757" refreshError="1"/>
      <sheetData sheetId="2758">
        <row r="1">
          <cell r="A1" t="str">
            <v>GIÁ TRỊ PHỤ LỤC 13 - HĐ 37/2018/HĐ/OIC-SEAREE ký ngày 07/02/2018</v>
          </cell>
        </row>
      </sheetData>
      <sheetData sheetId="2759">
        <row r="1">
          <cell r="A1" t="str">
            <v>GIÁ TRỊ PHỤ LỤC 13 - HĐ 37/2018/HĐ/OIC-SEAREE ký ngày 07/02/2018</v>
          </cell>
        </row>
      </sheetData>
      <sheetData sheetId="2760">
        <row r="1">
          <cell r="A1" t="str">
            <v>GIÁ TRỊ PHỤ LỤC 13 - HĐ 37/2018/HĐ/OIC-SEAREE ký ngày 07/02/2018</v>
          </cell>
        </row>
      </sheetData>
      <sheetData sheetId="2761">
        <row r="1">
          <cell r="A1" t="str">
            <v>GIÁ TRỊ PHỤ LỤC 13 - HĐ 37/2018/HĐ/OIC-SEAREE ký ngày 07/02/2018</v>
          </cell>
        </row>
      </sheetData>
      <sheetData sheetId="2762">
        <row r="1">
          <cell r="A1" t="str">
            <v>GIÁ TRỊ PHỤ LỤC 13 - HĐ 37/2018/HĐ/OIC-SEAREE ký ngày 07/02/2018</v>
          </cell>
        </row>
      </sheetData>
      <sheetData sheetId="2763">
        <row r="1">
          <cell r="A1" t="str">
            <v>GIÁ TRỊ PHỤ LỤC 13 - HĐ 37/2018/HĐ/OIC-SEAREE ký ngày 07/02/2018</v>
          </cell>
        </row>
      </sheetData>
      <sheetData sheetId="2764">
        <row r="1">
          <cell r="A1" t="str">
            <v>GIÁ TRỊ PHỤ LỤC 13 - HĐ 37/2018/HĐ/OIC-SEAREE ký ngày 07/02/2018</v>
          </cell>
        </row>
      </sheetData>
      <sheetData sheetId="2765">
        <row r="1">
          <cell r="A1" t="str">
            <v>GIÁ TRỊ PHỤ LỤC 13 - HĐ 37/2018/HĐ/OIC-SEAREE ký ngày 07/02/2018</v>
          </cell>
        </row>
      </sheetData>
      <sheetData sheetId="2766">
        <row r="1">
          <cell r="A1" t="str">
            <v>GIÁ TRỊ PHỤ LỤC 13 - HĐ 37/2018/HĐ/OIC-SEAREE ký ngày 07/02/2018</v>
          </cell>
        </row>
      </sheetData>
      <sheetData sheetId="2767">
        <row r="1">
          <cell r="A1" t="str">
            <v>GIÁ TRỊ PHỤ LỤC 13 - HĐ 37/2018/HĐ/OIC-SEAREE ký ngày 07/02/2018</v>
          </cell>
        </row>
      </sheetData>
      <sheetData sheetId="2768" refreshError="1"/>
      <sheetData sheetId="2769">
        <row r="1">
          <cell r="A1" t="str">
            <v>GIÁ TRỊ PHỤ LỤC 13 - HĐ 37/2018/HĐ/OIC-SEAREE ký ngày 07/02/2018</v>
          </cell>
        </row>
      </sheetData>
      <sheetData sheetId="2770">
        <row r="1">
          <cell r="A1" t="str">
            <v>GIÁ TRỊ PHỤ LỤC 13 - HĐ 37/2018/HĐ/OIC-SEAREE ký ngày 07/02/2018</v>
          </cell>
        </row>
      </sheetData>
      <sheetData sheetId="2771">
        <row r="1">
          <cell r="A1" t="str">
            <v>GIÁ TRỊ PHỤ LỤC 13 - HĐ 37/2018/HĐ/OIC-SEAREE ký ngày 07/02/2018</v>
          </cell>
        </row>
      </sheetData>
      <sheetData sheetId="2772">
        <row r="1">
          <cell r="A1" t="str">
            <v>GIÁ TRỊ PHỤ LỤC 13 - HĐ 37/2018/HĐ/OIC-SEAREE ký ngày 07/02/2018</v>
          </cell>
        </row>
      </sheetData>
      <sheetData sheetId="2773">
        <row r="1">
          <cell r="A1" t="str">
            <v>GIÁ TRỊ PHỤ LỤC 13 - HĐ 37/2018/HĐ/OIC-SEAREE ký ngày 07/02/2018</v>
          </cell>
        </row>
      </sheetData>
      <sheetData sheetId="2774">
        <row r="1">
          <cell r="A1" t="str">
            <v>GIÁ TRỊ PHỤ LỤC 13 - HĐ 37/2018/HĐ/OIC-SEAREE ký ngày 07/02/2018</v>
          </cell>
        </row>
      </sheetData>
      <sheetData sheetId="2775">
        <row r="1">
          <cell r="A1" t="str">
            <v>GIÁ TRỊ PHỤ LỤC 13 - HĐ 37/2018/HĐ/OIC-SEAREE ký ngày 07/02/2018</v>
          </cell>
        </row>
      </sheetData>
      <sheetData sheetId="2776">
        <row r="1">
          <cell r="A1" t="str">
            <v>GIÁ TRỊ PHỤ LỤC 13 - HĐ 37/2018/HĐ/OIC-SEAREE ký ngày 07/02/2018</v>
          </cell>
        </row>
      </sheetData>
      <sheetData sheetId="2777">
        <row r="1">
          <cell r="A1" t="str">
            <v>GIÁ TRỊ PHỤ LỤC 13 - HĐ 37/2018/HĐ/OIC-SEAREE ký ngày 07/02/2018</v>
          </cell>
        </row>
      </sheetData>
      <sheetData sheetId="2778">
        <row r="1">
          <cell r="A1" t="str">
            <v>GIÁ TRỊ PHỤ LỤC 13 - HĐ 37/2018/HĐ/OIC-SEAREE ký ngày 07/02/2018</v>
          </cell>
        </row>
      </sheetData>
      <sheetData sheetId="2779">
        <row r="1">
          <cell r="A1" t="str">
            <v>GIÁ TRỊ PHỤ LỤC 13 - HĐ 37/2018/HĐ/OIC-SEAREE ký ngày 07/02/2018</v>
          </cell>
        </row>
      </sheetData>
      <sheetData sheetId="2780"/>
      <sheetData sheetId="2781"/>
      <sheetData sheetId="2782"/>
      <sheetData sheetId="2783"/>
      <sheetData sheetId="2784"/>
      <sheetData sheetId="2785">
        <row r="1">
          <cell r="A1" t="str">
            <v>GIÁ TRỊ PHỤ LỤC 13 - HĐ 37/2018/HĐ/OIC-SEAREE ký ngày 07/02/2018</v>
          </cell>
        </row>
      </sheetData>
      <sheetData sheetId="2786">
        <row r="1">
          <cell r="A1" t="str">
            <v>GIÁ TRỊ PHỤ LỤC 13 - HĐ 37/2018/HĐ/OIC-SEAREE ký ngày 07/02/2018</v>
          </cell>
        </row>
      </sheetData>
      <sheetData sheetId="2787">
        <row r="1">
          <cell r="A1" t="str">
            <v>GIÁ TRỊ PHỤ LỤC 13 - HĐ 37/2018/HĐ/OIC-SEAREE ký ngày 07/02/2018</v>
          </cell>
        </row>
      </sheetData>
      <sheetData sheetId="2788">
        <row r="1">
          <cell r="A1" t="str">
            <v>GIÁ TRỊ PHỤ LỤC 13 - HĐ 37/2018/HĐ/OIC-SEAREE ký ngày 07/02/2018</v>
          </cell>
        </row>
      </sheetData>
      <sheetData sheetId="2789">
        <row r="1">
          <cell r="A1" t="str">
            <v>GIÁ TRỊ PHỤ LỤC 13 - HĐ 37/2018/HĐ/OIC-SEAREE ký ngày 07/02/2018</v>
          </cell>
        </row>
      </sheetData>
      <sheetData sheetId="2790">
        <row r="1">
          <cell r="A1" t="str">
            <v>GIÁ TRỊ PHỤ LỤC 13 - HĐ 37/2018/HĐ/OIC-SEAREE ký ngày 07/02/2018</v>
          </cell>
        </row>
      </sheetData>
      <sheetData sheetId="2791"/>
      <sheetData sheetId="2792"/>
      <sheetData sheetId="2793"/>
      <sheetData sheetId="2794">
        <row r="1">
          <cell r="A1" t="str">
            <v>GIÁ TRỊ PHỤ LỤC 13 - HĐ 37/2018/HĐ/OIC-SEAREE ký ngày 07/02/2018</v>
          </cell>
        </row>
      </sheetData>
      <sheetData sheetId="2795">
        <row r="1">
          <cell r="A1" t="str">
            <v>GIÁ TRỊ PHỤ LỤC 13 - HĐ 37/2018/HĐ/OIC-SEAREE ký ngày 07/02/2018</v>
          </cell>
        </row>
      </sheetData>
      <sheetData sheetId="2796">
        <row r="1">
          <cell r="A1" t="str">
            <v>GIÁ TRỊ PHỤ LỤC 13 - HĐ 37/2018/HĐ/OIC-SEAREE ký ngày 07/02/2018</v>
          </cell>
        </row>
      </sheetData>
      <sheetData sheetId="2797">
        <row r="1">
          <cell r="A1" t="str">
            <v>GIÁ TRỊ PHỤ LỤC 13 - HĐ 37/2018/HĐ/OIC-SEAREE ký ngày 07/02/2018</v>
          </cell>
        </row>
      </sheetData>
      <sheetData sheetId="2798">
        <row r="1">
          <cell r="A1" t="str">
            <v>GIÁ TRỊ PHỤ LỤC 13 - HĐ 37/2018/HĐ/OIC-SEAREE ký ngày 07/02/2018</v>
          </cell>
        </row>
      </sheetData>
      <sheetData sheetId="2799">
        <row r="1">
          <cell r="A1" t="str">
            <v>GIÁ TRỊ PHỤ LỤC 13 - HĐ 37/2018/HĐ/OIC-SEAREE ký ngày 07/02/2018</v>
          </cell>
        </row>
      </sheetData>
      <sheetData sheetId="2800">
        <row r="1">
          <cell r="A1" t="str">
            <v>GIÁ TRỊ PHỤ LỤC 13 - HĐ 37/2018/HĐ/OIC-SEAREE ký ngày 07/02/2018</v>
          </cell>
        </row>
      </sheetData>
      <sheetData sheetId="2801">
        <row r="1">
          <cell r="A1" t="str">
            <v>GIÁ TRỊ PHỤ LỤC 13 - HĐ 37/2018/HĐ/OIC-SEAREE ký ngày 07/02/2018</v>
          </cell>
        </row>
      </sheetData>
      <sheetData sheetId="2802">
        <row r="1">
          <cell r="A1" t="str">
            <v>GIÁ TRỊ PHỤ LỤC 13 - HĐ 37/2018/HĐ/OIC-SEAREE ký ngày 07/02/2018</v>
          </cell>
        </row>
      </sheetData>
      <sheetData sheetId="2803">
        <row r="1">
          <cell r="A1" t="str">
            <v>GIÁ TRỊ PHỤ LỤC 13 - HĐ 37/2018/HĐ/OIC-SEAREE ký ngày 07/02/2018</v>
          </cell>
        </row>
      </sheetData>
      <sheetData sheetId="2804"/>
      <sheetData sheetId="2805"/>
      <sheetData sheetId="2806">
        <row r="1">
          <cell r="A1" t="str">
            <v>GIÁ TRỊ PHỤ LỤC 13 - HĐ 37/2018/HĐ/OIC-SEAREE ký ngày 07/02/2018</v>
          </cell>
        </row>
      </sheetData>
      <sheetData sheetId="2807"/>
      <sheetData sheetId="2808">
        <row r="1">
          <cell r="A1" t="str">
            <v>GIÁ TRỊ PHỤ LỤC 13 - HĐ 37/2018/HĐ/OIC-SEAREE ký ngày 07/02/2018</v>
          </cell>
        </row>
      </sheetData>
      <sheetData sheetId="2809"/>
      <sheetData sheetId="2810"/>
      <sheetData sheetId="2811"/>
      <sheetData sheetId="2812"/>
      <sheetData sheetId="2813">
        <row r="1">
          <cell r="A1" t="str">
            <v>GIÁ TRỊ PHỤ LỤC 13 - HĐ 37/2018/HĐ/OIC-SEAREE ký ngày 07/02/2018</v>
          </cell>
        </row>
      </sheetData>
      <sheetData sheetId="2814"/>
      <sheetData sheetId="2815"/>
      <sheetData sheetId="2816"/>
      <sheetData sheetId="2817">
        <row r="1">
          <cell r="A1" t="str">
            <v>GIÁ TRỊ PHỤ LỤC 13 - HĐ 37/2018/HĐ/OIC-SEAREE ký ngày 07/02/2018</v>
          </cell>
        </row>
      </sheetData>
      <sheetData sheetId="2818">
        <row r="1">
          <cell r="A1" t="str">
            <v>GIÁ TRỊ PHỤ LỤC 13 - HĐ 37/2018/HĐ/OIC-SEAREE ký ngày 07/02/2018</v>
          </cell>
        </row>
      </sheetData>
      <sheetData sheetId="2819">
        <row r="1">
          <cell r="A1" t="str">
            <v>GIÁ TRỊ PHỤ LỤC 13 - HĐ 37/2018/HĐ/OIC-SEAREE ký ngày 07/02/2018</v>
          </cell>
        </row>
      </sheetData>
      <sheetData sheetId="2820">
        <row r="1">
          <cell r="A1" t="str">
            <v>GIÁ TRỊ PHỤ LỤC 13 - HĐ 37/2018/HĐ/OIC-SEAREE ký ngày 07/02/2018</v>
          </cell>
        </row>
      </sheetData>
      <sheetData sheetId="2821">
        <row r="1">
          <cell r="A1" t="str">
            <v>GIÁ TRỊ PHỤ LỤC 13 - HĐ 37/2018/HĐ/OIC-SEAREE ký ngày 07/02/2018</v>
          </cell>
        </row>
      </sheetData>
      <sheetData sheetId="2822">
        <row r="1">
          <cell r="A1" t="str">
            <v>GIÁ TRỊ PHỤ LỤC 13 - HĐ 37/2018/HĐ/OIC-SEAREE ký ngày 07/02/2018</v>
          </cell>
        </row>
      </sheetData>
      <sheetData sheetId="2823">
        <row r="1">
          <cell r="A1" t="str">
            <v>GIÁ TRỊ PHỤ LỤC 13 - HĐ 37/2018/HĐ/OIC-SEAREE ký ngày 07/02/2018</v>
          </cell>
        </row>
      </sheetData>
      <sheetData sheetId="2824">
        <row r="1">
          <cell r="A1" t="str">
            <v>GIÁ TRỊ PHỤ LỤC 13 - HĐ 37/2018/HĐ/OIC-SEAREE ký ngày 07/02/2018</v>
          </cell>
        </row>
      </sheetData>
      <sheetData sheetId="2825">
        <row r="1">
          <cell r="A1" t="str">
            <v>GIÁ TRỊ PHỤ LỤC 13 - HĐ 37/2018/HĐ/OIC-SEAREE ký ngày 07/02/2018</v>
          </cell>
        </row>
      </sheetData>
      <sheetData sheetId="2826"/>
      <sheetData sheetId="2827"/>
      <sheetData sheetId="2828">
        <row r="1">
          <cell r="A1" t="str">
            <v>GIÁ TRỊ PHỤ LỤC 13 - HĐ 37/2018/HĐ/OIC-SEAREE ký ngày 07/02/2018</v>
          </cell>
        </row>
      </sheetData>
      <sheetData sheetId="2829"/>
      <sheetData sheetId="2830">
        <row r="1">
          <cell r="A1" t="str">
            <v>GIÁ TRỊ PHỤ LỤC 13 - HĐ 37/2018/HĐ/OIC-SEAREE ký ngày 07/02/2018</v>
          </cell>
        </row>
      </sheetData>
      <sheetData sheetId="2831"/>
      <sheetData sheetId="2832">
        <row r="1">
          <cell r="A1" t="str">
            <v>GIÁ TRỊ PHỤ LỤC 13 - HĐ 37/2018/HĐ/OIC-SEAREE ký ngày 07/02/2018</v>
          </cell>
        </row>
      </sheetData>
      <sheetData sheetId="2833">
        <row r="1">
          <cell r="A1" t="str">
            <v>GIÁ TRỊ PHỤ LỤC 13 - HĐ 37/2018/HĐ/OIC-SEAREE ký ngày 07/02/2018</v>
          </cell>
        </row>
      </sheetData>
      <sheetData sheetId="2834">
        <row r="1">
          <cell r="A1" t="str">
            <v>GIÁ TRỊ PHỤ LỤC 13 - HĐ 37/2018/HĐ/OIC-SEAREE ký ngày 07/02/2018</v>
          </cell>
        </row>
      </sheetData>
      <sheetData sheetId="2835">
        <row r="1">
          <cell r="A1" t="str">
            <v>GIÁ TRỊ PHỤ LỤC 13 - HĐ 37/2018/HĐ/OIC-SEAREE ký ngày 07/02/2018</v>
          </cell>
        </row>
      </sheetData>
      <sheetData sheetId="2836">
        <row r="1">
          <cell r="A1" t="str">
            <v>GIÁ TRỊ PHỤ LỤC 13 - HĐ 37/2018/HĐ/OIC-SEAREE ký ngày 07/02/2018</v>
          </cell>
        </row>
      </sheetData>
      <sheetData sheetId="2837">
        <row r="1">
          <cell r="A1" t="str">
            <v>GIÁ TRỊ PHỤ LỤC 13 - HĐ 37/2018/HĐ/OIC-SEAREE ký ngày 07/02/2018</v>
          </cell>
        </row>
      </sheetData>
      <sheetData sheetId="2838">
        <row r="1">
          <cell r="A1" t="str">
            <v>GIÁ TRỊ PHỤ LỤC 13 - HĐ 37/2018/HĐ/OIC-SEAREE ký ngày 07/02/2018</v>
          </cell>
        </row>
      </sheetData>
      <sheetData sheetId="2839">
        <row r="1">
          <cell r="A1" t="str">
            <v>GIÁ TRỊ PHỤ LỤC 13 - HĐ 37/2018/HĐ/OIC-SEAREE ký ngày 07/02/2018</v>
          </cell>
        </row>
      </sheetData>
      <sheetData sheetId="2840">
        <row r="1">
          <cell r="A1" t="str">
            <v>GIÁ TRỊ PHỤ LỤC 13 - HĐ 37/2018/HĐ/OIC-SEAREE ký ngày 07/02/2018</v>
          </cell>
        </row>
      </sheetData>
      <sheetData sheetId="2841">
        <row r="1">
          <cell r="A1" t="str">
            <v>GIÁ TRỊ PHỤ LỤC 13 - HĐ 37/2018/HĐ/OIC-SEAREE ký ngày 07/02/2018</v>
          </cell>
        </row>
      </sheetData>
      <sheetData sheetId="2842">
        <row r="1">
          <cell r="A1" t="str">
            <v>GIÁ TRỊ PHỤ LỤC 13 - HĐ 37/2018/HĐ/OIC-SEAREE ký ngày 07/02/2018</v>
          </cell>
        </row>
      </sheetData>
      <sheetData sheetId="2843">
        <row r="1">
          <cell r="A1" t="str">
            <v>GIÁ TRỊ PHỤ LỤC 13 - HĐ 37/2018/HĐ/OIC-SEAREE ký ngày 07/02/2018</v>
          </cell>
        </row>
      </sheetData>
      <sheetData sheetId="2844">
        <row r="1">
          <cell r="A1" t="str">
            <v>GIÁ TRỊ PHỤ LỤC 13 - HĐ 37/2018/HĐ/OIC-SEAREE ký ngày 07/02/2018</v>
          </cell>
        </row>
      </sheetData>
      <sheetData sheetId="2845">
        <row r="1">
          <cell r="A1" t="str">
            <v>GIÁ TRỊ PHỤ LỤC 13 - HĐ 37/2018/HĐ/OIC-SEAREE ký ngày 07/02/2018</v>
          </cell>
        </row>
      </sheetData>
      <sheetData sheetId="2846"/>
      <sheetData sheetId="2847"/>
      <sheetData sheetId="2848"/>
      <sheetData sheetId="2849"/>
      <sheetData sheetId="2850"/>
      <sheetData sheetId="2851"/>
      <sheetData sheetId="2852">
        <row r="1">
          <cell r="A1" t="str">
            <v>GIÁ TRỊ PHỤ LỤC 13 - HĐ 37/2018/HĐ/OIC-SEAREE ký ngày 07/02/2018</v>
          </cell>
        </row>
      </sheetData>
      <sheetData sheetId="2853">
        <row r="1">
          <cell r="A1" t="str">
            <v>GIÁ TRỊ PHỤ LỤC 13 - HĐ 37/2018/HĐ/OIC-SEAREE ký ngày 07/02/2018</v>
          </cell>
        </row>
      </sheetData>
      <sheetData sheetId="2854">
        <row r="1">
          <cell r="A1" t="str">
            <v>GIÁ TRỊ PHỤ LỤC 13 - HĐ 37/2018/HĐ/OIC-SEAREE ký ngày 07/02/2018</v>
          </cell>
        </row>
      </sheetData>
      <sheetData sheetId="2855">
        <row r="1">
          <cell r="A1" t="str">
            <v>GIÁ TRỊ PHỤ LỤC 13 - HĐ 37/2018/HĐ/OIC-SEAREE ký ngày 07/02/2018</v>
          </cell>
        </row>
      </sheetData>
      <sheetData sheetId="2856">
        <row r="1">
          <cell r="A1" t="str">
            <v>GIÁ TRỊ PHỤ LỤC 13 - HĐ 37/2018/HĐ/OIC-SEAREE ký ngày 07/02/2018</v>
          </cell>
        </row>
      </sheetData>
      <sheetData sheetId="2857">
        <row r="1">
          <cell r="A1" t="str">
            <v>GIÁ TRỊ PHỤ LỤC 13 - HĐ 37/2018/HĐ/OIC-SEAREE ký ngày 07/02/2018</v>
          </cell>
        </row>
      </sheetData>
      <sheetData sheetId="2858"/>
      <sheetData sheetId="2859"/>
      <sheetData sheetId="2860"/>
      <sheetData sheetId="2861">
        <row r="1">
          <cell r="A1" t="str">
            <v>GIÁ TRỊ PHỤ LỤC 13 - HĐ 37/2018/HĐ/OIC-SEAREE ký ngày 07/02/2018</v>
          </cell>
        </row>
      </sheetData>
      <sheetData sheetId="2862">
        <row r="1">
          <cell r="A1" t="str">
            <v>GIÁ TRỊ PHỤ LỤC 13 - HĐ 37/2018/HĐ/OIC-SEAREE ký ngày 07/02/2018</v>
          </cell>
        </row>
      </sheetData>
      <sheetData sheetId="2863">
        <row r="1">
          <cell r="A1" t="str">
            <v>GIÁ TRỊ PHỤ LỤC 13 - HĐ 37/2018/HĐ/OIC-SEAREE ký ngày 07/02/2018</v>
          </cell>
        </row>
      </sheetData>
      <sheetData sheetId="2864">
        <row r="1">
          <cell r="A1" t="str">
            <v>GIÁ TRỊ PHỤ LỤC 13 - HĐ 37/2018/HĐ/OIC-SEAREE ký ngày 07/02/2018</v>
          </cell>
        </row>
      </sheetData>
      <sheetData sheetId="2865">
        <row r="1">
          <cell r="A1" t="str">
            <v>GIÁ TRỊ PHỤ LỤC 13 - HĐ 37/2018/HĐ/OIC-SEAREE ký ngày 07/02/2018</v>
          </cell>
        </row>
      </sheetData>
      <sheetData sheetId="2866">
        <row r="1">
          <cell r="A1" t="str">
            <v>GIÁ TRỊ PHỤ LỤC 13 - HĐ 37/2018/HĐ/OIC-SEAREE ký ngày 07/02/2018</v>
          </cell>
        </row>
      </sheetData>
      <sheetData sheetId="2867">
        <row r="1">
          <cell r="A1" t="str">
            <v>GIÁ TRỊ PHỤ LỤC 13 - HĐ 37/2018/HĐ/OIC-SEAREE ký ngày 07/02/2018</v>
          </cell>
        </row>
      </sheetData>
      <sheetData sheetId="2868">
        <row r="1">
          <cell r="A1" t="str">
            <v>GIÁ TRỊ PHỤ LỤC 13 - HĐ 37/2018/HĐ/OIC-SEAREE ký ngày 07/02/2018</v>
          </cell>
        </row>
      </sheetData>
      <sheetData sheetId="2869"/>
      <sheetData sheetId="2870"/>
      <sheetData sheetId="2871"/>
      <sheetData sheetId="2872"/>
      <sheetData sheetId="2873">
        <row r="1">
          <cell r="A1" t="str">
            <v>GIÁ TRỊ PHỤ LỤC 13 - HĐ 37/2018/HĐ/OIC-SEAREE ký ngày 07/02/2018</v>
          </cell>
        </row>
      </sheetData>
      <sheetData sheetId="2874">
        <row r="1">
          <cell r="A1" t="str">
            <v>GIÁ TRỊ PHỤ LỤC 13 - HĐ 37/2018/HĐ/OIC-SEAREE ký ngày 07/02/2018</v>
          </cell>
        </row>
      </sheetData>
      <sheetData sheetId="2875">
        <row r="1">
          <cell r="A1" t="str">
            <v>GIÁ TRỊ PHỤ LỤC 13 - HĐ 37/2018/HĐ/OIC-SEAREE ký ngày 07/02/2018</v>
          </cell>
        </row>
      </sheetData>
      <sheetData sheetId="2876">
        <row r="1">
          <cell r="A1" t="str">
            <v>GIÁ TRỊ PHỤ LỤC 13 - HĐ 37/2018/HĐ/OIC-SEAREE ký ngày 07/02/2018</v>
          </cell>
        </row>
      </sheetData>
      <sheetData sheetId="2877">
        <row r="1">
          <cell r="A1" t="str">
            <v>GIÁ TRỊ PHỤ LỤC 13 - HĐ 37/2018/HĐ/OIC-SEAREE ký ngày 07/02/2018</v>
          </cell>
        </row>
      </sheetData>
      <sheetData sheetId="2878">
        <row r="1">
          <cell r="A1" t="str">
            <v>GIÁ TRỊ PHỤ LỤC 13 - HĐ 37/2018/HĐ/OIC-SEAREE ký ngày 07/02/2018</v>
          </cell>
        </row>
      </sheetData>
      <sheetData sheetId="2879">
        <row r="1">
          <cell r="A1" t="str">
            <v>GIÁ TRỊ PHỤ LỤC 13 - HĐ 37/2018/HĐ/OIC-SEAREE ký ngày 07/02/2018</v>
          </cell>
        </row>
      </sheetData>
      <sheetData sheetId="2880">
        <row r="1">
          <cell r="A1" t="str">
            <v>GIÁ TRỊ PHỤ LỤC 13 - HĐ 37/2018/HĐ/OIC-SEAREE ký ngày 07/02/2018</v>
          </cell>
        </row>
      </sheetData>
      <sheetData sheetId="2881">
        <row r="1">
          <cell r="A1" t="str">
            <v>GIÁ TRỊ PHỤ LỤC 13 - HĐ 37/2018/HĐ/OIC-SEAREE ký ngày 07/02/2018</v>
          </cell>
        </row>
      </sheetData>
      <sheetData sheetId="2882">
        <row r="1">
          <cell r="A1" t="str">
            <v>GIÁ TRỊ PHỤ LỤC 13 - HĐ 37/2018/HĐ/OIC-SEAREE ký ngày 07/02/2018</v>
          </cell>
        </row>
      </sheetData>
      <sheetData sheetId="2883"/>
      <sheetData sheetId="2884">
        <row r="1">
          <cell r="A1" t="str">
            <v>GIÁ TRỊ PHỤ LỤC 13 - HĐ 37/2018/HĐ/OIC-SEAREE ký ngày 07/02/2018</v>
          </cell>
        </row>
      </sheetData>
      <sheetData sheetId="2885"/>
      <sheetData sheetId="2886">
        <row r="1">
          <cell r="A1" t="str">
            <v>GIÁ TRỊ PHỤ LỤC 13 - HĐ 37/2018/HĐ/OIC-SEAREE ký ngày 07/02/2018</v>
          </cell>
        </row>
      </sheetData>
      <sheetData sheetId="2887"/>
      <sheetData sheetId="2888"/>
      <sheetData sheetId="2889"/>
      <sheetData sheetId="2890"/>
      <sheetData sheetId="2891">
        <row r="1">
          <cell r="A1" t="str">
            <v>GIÁ TRỊ PHỤ LỤC 13 - HĐ 37/2018/HĐ/OIC-SEAREE ký ngày 07/02/2018</v>
          </cell>
        </row>
      </sheetData>
      <sheetData sheetId="2892"/>
      <sheetData sheetId="2893"/>
      <sheetData sheetId="2894">
        <row r="1">
          <cell r="A1" t="str">
            <v>GIÁ TRỊ PHỤ LỤC 13 - HĐ 37/2018/HĐ/OIC-SEAREE ký ngày 07/02/2018</v>
          </cell>
        </row>
      </sheetData>
      <sheetData sheetId="2895">
        <row r="1">
          <cell r="A1" t="str">
            <v>GIÁ TRỊ PHỤ LỤC 13 - HĐ 37/2018/HĐ/OIC-SEAREE ký ngày 07/02/2018</v>
          </cell>
        </row>
      </sheetData>
      <sheetData sheetId="2896">
        <row r="1">
          <cell r="A1" t="str">
            <v>GIÁ TRỊ PHỤ LỤC 13 - HĐ 37/2018/HĐ/OIC-SEAREE ký ngày 07/02/2018</v>
          </cell>
        </row>
      </sheetData>
      <sheetData sheetId="2897">
        <row r="1">
          <cell r="A1" t="str">
            <v>GIÁ TRỊ PHỤ LỤC 13 - HĐ 37/2018/HĐ/OIC-SEAREE ký ngày 07/02/2018</v>
          </cell>
        </row>
      </sheetData>
      <sheetData sheetId="2898">
        <row r="1">
          <cell r="A1" t="str">
            <v>GIÁ TRỊ PHỤ LỤC 13 - HĐ 37/2018/HĐ/OIC-SEAREE ký ngày 07/02/2018</v>
          </cell>
        </row>
      </sheetData>
      <sheetData sheetId="2899">
        <row r="1">
          <cell r="A1" t="str">
            <v>GIÁ TRỊ PHỤ LỤC 13 - HĐ 37/2018/HĐ/OIC-SEAREE ký ngày 07/02/2018</v>
          </cell>
        </row>
      </sheetData>
      <sheetData sheetId="2900"/>
      <sheetData sheetId="2901"/>
      <sheetData sheetId="2902"/>
      <sheetData sheetId="2903"/>
      <sheetData sheetId="2904">
        <row r="1">
          <cell r="A1" t="str">
            <v>GIÁ TRỊ PHỤ LỤC 13 - HĐ 37/2018/HĐ/OIC-SEAREE ký ngày 07/02/2018</v>
          </cell>
        </row>
      </sheetData>
      <sheetData sheetId="2905"/>
      <sheetData sheetId="2906">
        <row r="1">
          <cell r="A1" t="str">
            <v>GIÁ TRỊ PHỤ LỤC 13 - HĐ 37/2018/HĐ/OIC-SEAREE ký ngày 07/02/2018</v>
          </cell>
        </row>
      </sheetData>
      <sheetData sheetId="2907">
        <row r="1">
          <cell r="A1" t="str">
            <v>GIÁ TRỊ PHỤ LỤC 13 - HĐ 37/2018/HĐ/OIC-SEAREE ký ngày 07/02/2018</v>
          </cell>
        </row>
      </sheetData>
      <sheetData sheetId="2908"/>
      <sheetData sheetId="2909"/>
      <sheetData sheetId="2910"/>
      <sheetData sheetId="2911"/>
      <sheetData sheetId="2912">
        <row r="1">
          <cell r="A1" t="str">
            <v>GIÁ TRỊ PHỤ LỤC 13 - HĐ 37/2018/HĐ/OIC-SEAREE ký ngày 07/02/2018</v>
          </cell>
        </row>
      </sheetData>
      <sheetData sheetId="2913">
        <row r="1">
          <cell r="A1" t="str">
            <v>GIÁ TRỊ PHỤ LỤC 13 - HĐ 37/2018/HĐ/OIC-SEAREE ký ngày 07/02/2018</v>
          </cell>
        </row>
      </sheetData>
      <sheetData sheetId="2914">
        <row r="1">
          <cell r="A1" t="str">
            <v>GIÁ TRỊ PHỤ LỤC 13 - HĐ 37/2018/HĐ/OIC-SEAREE ký ngày 07/02/2018</v>
          </cell>
        </row>
      </sheetData>
      <sheetData sheetId="2915">
        <row r="1">
          <cell r="A1" t="str">
            <v>GIÁ TRỊ PHỤ LỤC 13 - HĐ 37/2018/HĐ/OIC-SEAREE ký ngày 07/02/2018</v>
          </cell>
        </row>
      </sheetData>
      <sheetData sheetId="2916">
        <row r="1">
          <cell r="A1" t="str">
            <v>GIÁ TRỊ PHỤ LỤC 13 - HĐ 37/2018/HĐ/OIC-SEAREE ký ngày 07/02/2018</v>
          </cell>
        </row>
      </sheetData>
      <sheetData sheetId="2917">
        <row r="1">
          <cell r="A1" t="str">
            <v>GIÁ TRỊ PHỤ LỤC 13 - HĐ 37/2018/HĐ/OIC-SEAREE ký ngày 07/02/2018</v>
          </cell>
        </row>
      </sheetData>
      <sheetData sheetId="2918">
        <row r="1">
          <cell r="A1" t="str">
            <v>GIÁ TRỊ PHỤ LỤC 13 - HĐ 37/2018/HĐ/OIC-SEAREE ký ngày 07/02/2018</v>
          </cell>
        </row>
      </sheetData>
      <sheetData sheetId="2919">
        <row r="1">
          <cell r="A1" t="str">
            <v>GIÁ TRỊ PHỤ LỤC 13 - HĐ 37/2018/HĐ/OIC-SEAREE ký ngày 07/02/2018</v>
          </cell>
        </row>
      </sheetData>
      <sheetData sheetId="2920">
        <row r="1">
          <cell r="A1" t="str">
            <v>GIÁ TRỊ PHỤ LỤC 13 - HĐ 37/2018/HĐ/OIC-SEAREE ký ngày 07/02/2018</v>
          </cell>
        </row>
      </sheetData>
      <sheetData sheetId="2921">
        <row r="1">
          <cell r="A1" t="str">
            <v>GIÁ TRỊ PHỤ LỤC 13 - HĐ 37/2018/HĐ/OIC-SEAREE ký ngày 07/02/2018</v>
          </cell>
        </row>
      </sheetData>
      <sheetData sheetId="2922">
        <row r="1">
          <cell r="A1" t="str">
            <v>GIÁ TRỊ PHỤ LỤC 13 - HĐ 37/2018/HĐ/OIC-SEAREE ký ngày 07/02/2018</v>
          </cell>
        </row>
      </sheetData>
      <sheetData sheetId="2923">
        <row r="1">
          <cell r="A1" t="str">
            <v>GIÁ TRỊ PHỤ LỤC 13 - HĐ 37/2018/HĐ/OIC-SEAREE ký ngày 07/02/2018</v>
          </cell>
        </row>
      </sheetData>
      <sheetData sheetId="2924">
        <row r="1">
          <cell r="A1" t="str">
            <v>GIÁ TRỊ PHỤ LỤC 13 - HĐ 37/2018/HĐ/OIC-SEAREE ký ngày 07/02/2018</v>
          </cell>
        </row>
      </sheetData>
      <sheetData sheetId="2925">
        <row r="1">
          <cell r="A1" t="str">
            <v>GIÁ TRỊ PHỤ LỤC 13 - HĐ 37/2018/HĐ/OIC-SEAREE ký ngày 07/02/2018</v>
          </cell>
        </row>
      </sheetData>
      <sheetData sheetId="2926">
        <row r="1">
          <cell r="A1" t="str">
            <v>GIÁ TRỊ PHỤ LỤC 13 - HĐ 37/2018/HĐ/OIC-SEAREE ký ngày 07/02/2018</v>
          </cell>
        </row>
      </sheetData>
      <sheetData sheetId="2927">
        <row r="1">
          <cell r="A1" t="str">
            <v>GIÁ TRỊ PHỤ LỤC 13 - HĐ 37/2018/HĐ/OIC-SEAREE ký ngày 07/02/2018</v>
          </cell>
        </row>
      </sheetData>
      <sheetData sheetId="2928">
        <row r="1">
          <cell r="A1" t="str">
            <v>GIÁ TRỊ PHỤ LỤC 13 - HĐ 37/2018/HĐ/OIC-SEAREE ký ngày 07/02/2018</v>
          </cell>
        </row>
      </sheetData>
      <sheetData sheetId="2929">
        <row r="1">
          <cell r="A1" t="str">
            <v>GIÁ TRỊ PHỤ LỤC 13 - HĐ 37/2018/HĐ/OIC-SEAREE ký ngày 07/02/2018</v>
          </cell>
        </row>
      </sheetData>
      <sheetData sheetId="2930">
        <row r="1">
          <cell r="A1" t="str">
            <v>GIÁ TRỊ PHỤ LỤC 13 - HĐ 37/2018/HĐ/OIC-SEAREE ký ngày 07/02/2018</v>
          </cell>
        </row>
      </sheetData>
      <sheetData sheetId="2931">
        <row r="1">
          <cell r="A1" t="str">
            <v>GIÁ TRỊ PHỤ LỤC 13 - HĐ 37/2018/HĐ/OIC-SEAREE ký ngày 07/02/2018</v>
          </cell>
        </row>
      </sheetData>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1">
          <cell r="A1" t="str">
            <v>GIÁ TRỊ PHỤ LỤC 13 - HĐ 37/2018/HĐ/OIC-SEAREE ký ngày 07/02/2018</v>
          </cell>
        </row>
      </sheetData>
      <sheetData sheetId="2950">
        <row r="1">
          <cell r="A1" t="str">
            <v>GIÁ TRỊ PHỤ LỤC 13 - HĐ 37/2018/HĐ/OIC-SEAREE ký ngày 07/02/2018</v>
          </cell>
        </row>
      </sheetData>
      <sheetData sheetId="2951"/>
      <sheetData sheetId="2952">
        <row r="1">
          <cell r="A1" t="str">
            <v>GIÁ TRỊ PHỤ LỤC 13 - HĐ 37/2018/HĐ/OIC-SEAREE ký ngày 07/02/2018</v>
          </cell>
        </row>
      </sheetData>
      <sheetData sheetId="2953">
        <row r="1">
          <cell r="A1" t="str">
            <v>GIÁ TRỊ PHỤ LỤC 13 - HĐ 37/2018/HĐ/OIC-SEAREE ký ngày 07/02/2018</v>
          </cell>
        </row>
      </sheetData>
      <sheetData sheetId="2954">
        <row r="1">
          <cell r="A1" t="str">
            <v>GIÁ TRỊ PHỤ LỤC 13 - HĐ 37/2018/HĐ/OIC-SEAREE ký ngày 07/02/2018</v>
          </cell>
        </row>
      </sheetData>
      <sheetData sheetId="2955">
        <row r="1">
          <cell r="A1" t="str">
            <v>GIÁ TRỊ PHỤ LỤC 13 - HĐ 37/2018/HĐ/OIC-SEAREE ký ngày 07/02/2018</v>
          </cell>
        </row>
      </sheetData>
      <sheetData sheetId="2956">
        <row r="1">
          <cell r="A1" t="str">
            <v>GIÁ TRỊ PHỤ LỤC 13 - HĐ 37/2018/HĐ/OIC-SEAREE ký ngày 07/02/2018</v>
          </cell>
        </row>
      </sheetData>
      <sheetData sheetId="2957">
        <row r="1">
          <cell r="A1" t="str">
            <v>GIÁ TRỊ PHỤ LỤC 13 - HĐ 37/2018/HĐ/OIC-SEAREE ký ngày 07/02/2018</v>
          </cell>
        </row>
      </sheetData>
      <sheetData sheetId="2958">
        <row r="1">
          <cell r="A1" t="str">
            <v>GIÁ TRỊ PHỤ LỤC 13 - HĐ 37/2018/HĐ/OIC-SEAREE ký ngày 07/02/2018</v>
          </cell>
        </row>
      </sheetData>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ow r="1">
          <cell r="A1" t="str">
            <v>GIÁ TRỊ PHỤ LỤC 13 - HĐ 37/2018/HĐ/OIC-SEAREE ký ngày 07/02/2018</v>
          </cell>
        </row>
      </sheetData>
      <sheetData sheetId="3939">
        <row r="1">
          <cell r="A1" t="str">
            <v>GIÁ TRỊ PHỤ LỤC 13 - HĐ 37/2018/HĐ/OIC-SEAREE ký ngày 07/02/2018</v>
          </cell>
        </row>
      </sheetData>
      <sheetData sheetId="3940" refreshError="1"/>
      <sheetData sheetId="3941" refreshError="1"/>
      <sheetData sheetId="3942">
        <row r="1">
          <cell r="A1" t="str">
            <v>GIÁ TRỊ PHỤ LỤC 13 - HĐ 37/2018/HĐ/OIC-SEAREE ký ngày 07/02/2018</v>
          </cell>
        </row>
      </sheetData>
      <sheetData sheetId="3943">
        <row r="1">
          <cell r="A1" t="str">
            <v>GIÁ TRỊ PHỤ LỤC 13 - HĐ 37/2018/HĐ/OIC-SEAREE ký ngày 07/02/2018</v>
          </cell>
        </row>
      </sheetData>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ow r="1">
          <cell r="A1" t="str">
            <v>GIÁ TRỊ PHỤ LỤC 13 - HĐ 37/2018/HĐ/OIC-SEAREE ký ngày 07/02/2018</v>
          </cell>
        </row>
      </sheetData>
      <sheetData sheetId="3957">
        <row r="1">
          <cell r="A1" t="str">
            <v>GIÁ TRỊ PHỤ LỤC 13 - HĐ 37/2018/HĐ/OIC-SEAREE ký ngày 07/02/2018</v>
          </cell>
        </row>
      </sheetData>
      <sheetData sheetId="3958">
        <row r="1">
          <cell r="A1" t="str">
            <v>GIÁ TRỊ PHỤ LỤC 13 - HĐ 37/2018/HĐ/OIC-SEAREE ký ngày 07/02/2018</v>
          </cell>
        </row>
      </sheetData>
      <sheetData sheetId="3959">
        <row r="1">
          <cell r="A1" t="str">
            <v>GIÁ TRỊ PHỤ LỤC 13 - HĐ 37/2018/HĐ/OIC-SEAREE ký ngày 07/02/2018</v>
          </cell>
        </row>
      </sheetData>
      <sheetData sheetId="3960">
        <row r="1">
          <cell r="A1" t="str">
            <v>GIÁ TRỊ PHỤ LỤC 13 - HĐ 37/2018/HĐ/OIC-SEAREE ký ngày 07/02/2018</v>
          </cell>
        </row>
      </sheetData>
      <sheetData sheetId="3961">
        <row r="1">
          <cell r="A1" t="str">
            <v>GIÁ TRỊ PHỤ LỤC 13 - HĐ 37/2018/HĐ/OIC-SEAREE ký ngày 07/02/2018</v>
          </cell>
        </row>
      </sheetData>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ow r="1">
          <cell r="A1" t="str">
            <v>GIÁ TRỊ PHỤ LỤC 13 - HĐ 37/2018/HĐ/OIC-SEAREE ký ngày 07/02/2018</v>
          </cell>
        </row>
      </sheetData>
      <sheetData sheetId="4002">
        <row r="1">
          <cell r="A1" t="str">
            <v>GIÁ TRỊ PHỤ LỤC 13 - HĐ 37/2018/HĐ/OIC-SEAREE ký ngày 07/02/2018</v>
          </cell>
        </row>
      </sheetData>
      <sheetData sheetId="4003">
        <row r="1">
          <cell r="A1" t="str">
            <v>GIÁ TRỊ PHỤ LỤC 13 - HĐ 37/2018/HĐ/OIC-SEAREE ký ngày 07/02/2018</v>
          </cell>
        </row>
      </sheetData>
      <sheetData sheetId="4004">
        <row r="1">
          <cell r="A1" t="str">
            <v>GIÁ TRỊ PHỤ LỤC 13 - HĐ 37/2018/HĐ/OIC-SEAREE ký ngày 07/02/2018</v>
          </cell>
        </row>
      </sheetData>
      <sheetData sheetId="4005">
        <row r="1">
          <cell r="A1" t="str">
            <v>GIÁ TRỊ PHỤ LỤC 13 - HĐ 37/2018/HĐ/OIC-SEAREE ký ngày 07/02/2018</v>
          </cell>
        </row>
      </sheetData>
      <sheetData sheetId="4006" refreshError="1"/>
      <sheetData sheetId="4007">
        <row r="1">
          <cell r="A1" t="str">
            <v>GIÁ TRỊ PHỤ LỤC 13 - HĐ 37/2018/HĐ/OIC-SEAREE ký ngày 07/02/2018</v>
          </cell>
        </row>
      </sheetData>
      <sheetData sheetId="4008">
        <row r="1">
          <cell r="A1" t="str">
            <v>GIÁ TRỊ PHỤ LỤC 13 - HĐ 37/2018/HĐ/OIC-SEAREE ký ngày 07/02/2018</v>
          </cell>
        </row>
      </sheetData>
      <sheetData sheetId="4009">
        <row r="1">
          <cell r="A1" t="str">
            <v>GIÁ TRỊ PHỤ LỤC 13 - HĐ 37/2018/HĐ/OIC-SEAREE ký ngày 07/02/2018</v>
          </cell>
        </row>
      </sheetData>
      <sheetData sheetId="4010">
        <row r="1">
          <cell r="A1" t="str">
            <v>GIÁ TRỊ PHỤ LỤC 13 - HĐ 37/2018/HĐ/OIC-SEAREE ký ngày 07/02/2018</v>
          </cell>
        </row>
      </sheetData>
      <sheetData sheetId="4011">
        <row r="1">
          <cell r="A1" t="str">
            <v>GIÁ TRỊ PHỤ LỤC 13 - HĐ 37/2018/HĐ/OIC-SEAREE ký ngày 07/02/2018</v>
          </cell>
        </row>
      </sheetData>
      <sheetData sheetId="4012">
        <row r="1">
          <cell r="A1" t="str">
            <v>GIÁ TRỊ PHỤ LỤC 13 - HĐ 37/2018/HĐ/OIC-SEAREE ký ngày 07/02/2018</v>
          </cell>
        </row>
      </sheetData>
      <sheetData sheetId="4013">
        <row r="1">
          <cell r="A1" t="str">
            <v>GIÁ TRỊ PHỤ LỤC 13 - HĐ 37/2018/HĐ/OIC-SEAREE ký ngày 07/02/2018</v>
          </cell>
        </row>
      </sheetData>
      <sheetData sheetId="4014">
        <row r="1">
          <cell r="A1" t="str">
            <v>GIÁ TRỊ PHỤ LỤC 13 - HĐ 37/2018/HĐ/OIC-SEAREE ký ngày 07/02/2018</v>
          </cell>
        </row>
      </sheetData>
      <sheetData sheetId="4015" refreshError="1"/>
      <sheetData sheetId="4016">
        <row r="1">
          <cell r="A1" t="str">
            <v>GIÁ TRỊ PHỤ LỤC 13 - HĐ 37/2018/HĐ/OIC-SEAREE ký ngày 07/02/2018</v>
          </cell>
        </row>
      </sheetData>
      <sheetData sheetId="4017">
        <row r="1">
          <cell r="A1" t="str">
            <v>GIÁ TRỊ PHỤ LỤC 13 - HĐ 37/2018/HĐ/OIC-SEAREE ký ngày 07/02/2018</v>
          </cell>
        </row>
      </sheetData>
      <sheetData sheetId="4018">
        <row r="1">
          <cell r="A1" t="str">
            <v>GIÁ TRỊ PHỤ LỤC 13 - HĐ 37/2018/HĐ/OIC-SEAREE ký ngày 07/02/2018</v>
          </cell>
        </row>
      </sheetData>
      <sheetData sheetId="4019">
        <row r="1">
          <cell r="A1" t="str">
            <v>GIÁ TRỊ PHỤ LỤC 13 - HĐ 37/2018/HĐ/OIC-SEAREE ký ngày 07/02/2018</v>
          </cell>
        </row>
      </sheetData>
      <sheetData sheetId="4020">
        <row r="1">
          <cell r="A1" t="str">
            <v>GIÁ TRỊ PHỤ LỤC 13 - HĐ 37/2018/HĐ/OIC-SEAREE ký ngày 07/02/2018</v>
          </cell>
        </row>
      </sheetData>
      <sheetData sheetId="4021" refreshError="1"/>
      <sheetData sheetId="4022">
        <row r="1">
          <cell r="A1" t="str">
            <v>GIÁ TRỊ PHỤ LỤC 13 - HĐ 37/2018/HĐ/OIC-SEAREE ký ngày 07/02/2018</v>
          </cell>
        </row>
      </sheetData>
      <sheetData sheetId="4023">
        <row r="1">
          <cell r="A1" t="str">
            <v>GIÁ TRỊ PHỤ LỤC 13 - HĐ 37/2018/HĐ/OIC-SEAREE ký ngày 07/02/2018</v>
          </cell>
        </row>
      </sheetData>
      <sheetData sheetId="4024">
        <row r="1">
          <cell r="A1" t="str">
            <v>GIÁ TRỊ PHỤ LỤC 13 - HĐ 37/2018/HĐ/OIC-SEAREE ký ngày 07/02/2018</v>
          </cell>
        </row>
      </sheetData>
      <sheetData sheetId="4025">
        <row r="1">
          <cell r="A1" t="str">
            <v>GIÁ TRỊ PHỤ LỤC 13 - HĐ 37/2018/HĐ/OIC-SEAREE ký ngày 07/02/2018</v>
          </cell>
        </row>
      </sheetData>
      <sheetData sheetId="4026">
        <row r="1">
          <cell r="A1" t="str">
            <v>GIÁ TRỊ PHỤ LỤC 13 - HĐ 37/2018/HĐ/OIC-SEAREE ký ngày 07/02/2018</v>
          </cell>
        </row>
      </sheetData>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ow r="1">
          <cell r="A1" t="str">
            <v>GIÁ TRỊ PHỤ LỤC 13 - HĐ 37/2018/HĐ/OIC-SEAREE ký ngày 07/02/2018</v>
          </cell>
        </row>
      </sheetData>
      <sheetData sheetId="4036">
        <row r="1">
          <cell r="A1" t="str">
            <v>GIÁ TRỊ PHỤ LỤC 13 - HĐ 37/2018/HĐ/OIC-SEAREE ký ngày 07/02/2018</v>
          </cell>
        </row>
      </sheetData>
      <sheetData sheetId="4037">
        <row r="1">
          <cell r="A1" t="str">
            <v>GIÁ TRỊ PHỤ LỤC 13 - HĐ 37/2018/HĐ/OIC-SEAREE ký ngày 07/02/2018</v>
          </cell>
        </row>
      </sheetData>
      <sheetData sheetId="4038">
        <row r="1">
          <cell r="A1" t="str">
            <v>GIÁ TRỊ PHỤ LỤC 13 - HĐ 37/2018/HĐ/OIC-SEAREE ký ngày 07/02/2018</v>
          </cell>
        </row>
      </sheetData>
      <sheetData sheetId="4039">
        <row r="1">
          <cell r="A1" t="str">
            <v>GIÁ TRỊ PHỤ LỤC 13 - HĐ 37/2018/HĐ/OIC-SEAREE ký ngày 07/02/2018</v>
          </cell>
        </row>
      </sheetData>
      <sheetData sheetId="4040">
        <row r="1">
          <cell r="A1" t="str">
            <v>GIÁ TRỊ PHỤ LỤC 13 - HĐ 37/2018/HĐ/OIC-SEAREE ký ngày 07/02/2018</v>
          </cell>
        </row>
      </sheetData>
      <sheetData sheetId="4041">
        <row r="1">
          <cell r="A1" t="str">
            <v>GIÁ TRỊ PHỤ LỤC 13 - HĐ 37/2018/HĐ/OIC-SEAREE ký ngày 07/02/2018</v>
          </cell>
        </row>
      </sheetData>
      <sheetData sheetId="4042">
        <row r="1">
          <cell r="A1" t="str">
            <v>GIÁ TRỊ PHỤ LỤC 13 - HĐ 37/2018/HĐ/OIC-SEAREE ký ngày 07/02/2018</v>
          </cell>
        </row>
      </sheetData>
      <sheetData sheetId="4043">
        <row r="1">
          <cell r="A1" t="str">
            <v>GIÁ TRỊ PHỤ LỤC 13 - HĐ 37/2018/HĐ/OIC-SEAREE ký ngày 07/02/2018</v>
          </cell>
        </row>
      </sheetData>
      <sheetData sheetId="4044">
        <row r="1">
          <cell r="A1" t="str">
            <v>GIÁ TRỊ PHỤ LỤC 13 - HĐ 37/2018/HĐ/OIC-SEAREE ký ngày 07/02/2018</v>
          </cell>
        </row>
      </sheetData>
      <sheetData sheetId="4045">
        <row r="1">
          <cell r="A1" t="str">
            <v>GIÁ TRỊ PHỤ LỤC 13 - HĐ 37/2018/HĐ/OIC-SEAREE ký ngày 07/02/2018</v>
          </cell>
        </row>
      </sheetData>
      <sheetData sheetId="4046">
        <row r="1">
          <cell r="A1" t="str">
            <v>GIÁ TRỊ PHỤ LỤC 13 - HĐ 37/2018/HĐ/OIC-SEAREE ký ngày 07/02/2018</v>
          </cell>
        </row>
      </sheetData>
      <sheetData sheetId="4047">
        <row r="1">
          <cell r="A1" t="str">
            <v>GIÁ TRỊ PHỤ LỤC 13 - HĐ 37/2018/HĐ/OIC-SEAREE ký ngày 07/02/2018</v>
          </cell>
        </row>
      </sheetData>
      <sheetData sheetId="4048">
        <row r="1">
          <cell r="A1" t="str">
            <v>GIÁ TRỊ PHỤ LỤC 13 - HĐ 37/2018/HĐ/OIC-SEAREE ký ngày 07/02/2018</v>
          </cell>
        </row>
      </sheetData>
      <sheetData sheetId="4049">
        <row r="1">
          <cell r="A1" t="str">
            <v>GIÁ TRỊ PHỤ LỤC 13 - HĐ 37/2018/HĐ/OIC-SEAREE ký ngày 07/02/2018</v>
          </cell>
        </row>
      </sheetData>
      <sheetData sheetId="4050">
        <row r="1">
          <cell r="A1" t="str">
            <v>GIÁ TRỊ PHỤ LỤC 13 - HĐ 37/2018/HĐ/OIC-SEAREE ký ngày 07/02/2018</v>
          </cell>
        </row>
      </sheetData>
      <sheetData sheetId="4051">
        <row r="1">
          <cell r="A1" t="str">
            <v>GIÁ TRỊ PHỤ LỤC 13 - HĐ 37/2018/HĐ/OIC-SEAREE ký ngày 07/02/2018</v>
          </cell>
        </row>
      </sheetData>
      <sheetData sheetId="4052">
        <row r="1">
          <cell r="A1" t="str">
            <v>GIÁ TRỊ PHỤ LỤC 13 - HĐ 37/2018/HĐ/OIC-SEAREE ký ngày 07/02/2018</v>
          </cell>
        </row>
      </sheetData>
      <sheetData sheetId="4053">
        <row r="1">
          <cell r="A1" t="str">
            <v>Linksshape LTD</v>
          </cell>
        </row>
      </sheetData>
      <sheetData sheetId="4054">
        <row r="1">
          <cell r="A1" t="str">
            <v>GIÁ TRỊ PHỤ LỤC 13 - HĐ 37/2018/HĐ/OIC-SEAREE ký ngày 07/02/2018</v>
          </cell>
        </row>
      </sheetData>
      <sheetData sheetId="4055">
        <row r="1">
          <cell r="A1" t="str">
            <v>Linksshape LTD</v>
          </cell>
        </row>
      </sheetData>
      <sheetData sheetId="4056">
        <row r="1">
          <cell r="A1" t="str">
            <v>GIÁ TRỊ PHỤ LỤC 13 - HĐ 37/2018/HĐ/OIC-SEAREE ký ngày 07/02/2018</v>
          </cell>
        </row>
      </sheetData>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ow r="1">
          <cell r="A1" t="str">
            <v>GIÁ TRỊ PHỤ LỤC 13 - HĐ 37/2018/HĐ/OIC-SEAREE ký ngày 07/02/2018</v>
          </cell>
        </row>
      </sheetData>
      <sheetData sheetId="4075">
        <row r="1">
          <cell r="A1" t="str">
            <v>GIÁ TRỊ PHỤ LỤC 13 - HĐ 37/2018/HĐ/OIC-SEAREE ký ngày 07/02/2018</v>
          </cell>
        </row>
      </sheetData>
      <sheetData sheetId="4076">
        <row r="1">
          <cell r="A1" t="str">
            <v>GIÁ TRỊ PHỤ LỤC 13 - HĐ 37/2018/HĐ/OIC-SEAREE ký ngày 07/02/2018</v>
          </cell>
        </row>
      </sheetData>
      <sheetData sheetId="4077">
        <row r="1">
          <cell r="A1" t="str">
            <v>GIÁ TRỊ PHỤ LỤC 13 - HĐ 37/2018/HĐ/OIC-SEAREE ký ngày 07/02/2018</v>
          </cell>
        </row>
      </sheetData>
      <sheetData sheetId="4078">
        <row r="1">
          <cell r="A1" t="str">
            <v>GIÁ TRỊ PHỤ LỤC 13 - HĐ 37/2018/HĐ/OIC-SEAREE ký ngày 07/02/2018</v>
          </cell>
        </row>
      </sheetData>
      <sheetData sheetId="4079">
        <row r="1">
          <cell r="A1" t="str">
            <v>GIÁ TRỊ PHỤ LỤC 13 - HĐ 37/2018/HĐ/OIC-SEAREE ký ngày 07/02/2018</v>
          </cell>
        </row>
      </sheetData>
      <sheetData sheetId="4080">
        <row r="1">
          <cell r="A1" t="str">
            <v>GIÁ TRỊ PHỤ LỤC 13 - HĐ 37/2018/HĐ/OIC-SEAREE ký ngày 07/02/2018</v>
          </cell>
        </row>
      </sheetData>
      <sheetData sheetId="4081">
        <row r="1">
          <cell r="A1" t="str">
            <v>GIÁ TRỊ PHỤ LỤC 13 - HĐ 37/2018/HĐ/OIC-SEAREE ký ngày 07/02/2018</v>
          </cell>
        </row>
      </sheetData>
      <sheetData sheetId="4082">
        <row r="1">
          <cell r="A1" t="str">
            <v>GIÁ TRỊ PHỤ LỤC 13 - HĐ 37/2018/HĐ/OIC-SEAREE ký ngày 07/02/2018</v>
          </cell>
        </row>
      </sheetData>
      <sheetData sheetId="4083">
        <row r="1">
          <cell r="A1" t="str">
            <v>GIÁ TRỊ PHỤ LỤC 13 - HĐ 37/2018/HĐ/OIC-SEAREE ký ngày 07/02/2018</v>
          </cell>
        </row>
      </sheetData>
      <sheetData sheetId="4084">
        <row r="1">
          <cell r="A1" t="str">
            <v>GIÁ TRỊ PHỤ LỤC 13 - HĐ 37/2018/HĐ/OIC-SEAREE ký ngày 07/02/2018</v>
          </cell>
        </row>
      </sheetData>
      <sheetData sheetId="4085">
        <row r="1">
          <cell r="A1" t="str">
            <v>GIÁ TRỊ PHỤ LỤC 13 - HĐ 37/2018/HĐ/OIC-SEAREE ký ngày 07/02/2018</v>
          </cell>
        </row>
      </sheetData>
      <sheetData sheetId="4086">
        <row r="1">
          <cell r="A1" t="str">
            <v>GIÁ TRỊ PHỤ LỤC 13 - HĐ 37/2018/HĐ/OIC-SEAREE ký ngày 07/02/2018</v>
          </cell>
        </row>
      </sheetData>
      <sheetData sheetId="4087">
        <row r="1">
          <cell r="A1" t="str">
            <v>GIÁ TRỊ PHỤ LỤC 13 - HĐ 37/2018/HĐ/OIC-SEAREE ký ngày 07/02/2018</v>
          </cell>
        </row>
      </sheetData>
      <sheetData sheetId="4088">
        <row r="1">
          <cell r="A1" t="str">
            <v>GIÁ TRỊ PHỤ LỤC 13 - HĐ 37/2018/HĐ/OIC-SEAREE ký ngày 07/02/2018</v>
          </cell>
        </row>
      </sheetData>
      <sheetData sheetId="4089">
        <row r="1">
          <cell r="A1" t="str">
            <v>GIÁ TRỊ PHỤ LỤC 13 - HĐ 37/2018/HĐ/OIC-SEAREE ký ngày 07/02/2018</v>
          </cell>
        </row>
      </sheetData>
      <sheetData sheetId="4090">
        <row r="1">
          <cell r="A1" t="str">
            <v>GIÁ TRỊ PHỤ LỤC 13 - HĐ 37/2018/HĐ/OIC-SEAREE ký ngày 07/02/2018</v>
          </cell>
        </row>
      </sheetData>
      <sheetData sheetId="4091">
        <row r="1">
          <cell r="A1" t="str">
            <v>GIÁ TRỊ PHỤ LỤC 13 - HĐ 37/2018/HĐ/OIC-SEAREE ký ngày 07/02/2018</v>
          </cell>
        </row>
      </sheetData>
      <sheetData sheetId="4092">
        <row r="1">
          <cell r="A1" t="str">
            <v>GIÁ TRỊ PHỤ LỤC 13 - HĐ 37/2018/HĐ/OIC-SEAREE ký ngày 07/02/2018</v>
          </cell>
        </row>
      </sheetData>
      <sheetData sheetId="4093">
        <row r="1">
          <cell r="A1" t="str">
            <v>Linksshape LTD</v>
          </cell>
        </row>
      </sheetData>
      <sheetData sheetId="4094">
        <row r="1">
          <cell r="A1" t="str">
            <v>GIÁ TRỊ PHỤ LỤC 13 - HĐ 37/2018/HĐ/OIC-SEAREE ký ngày 07/02/2018</v>
          </cell>
        </row>
      </sheetData>
      <sheetData sheetId="4095">
        <row r="1">
          <cell r="A1" t="str">
            <v>GIÁ TRỊ PHỤ LỤC 13 - HĐ 37/2018/HĐ/OIC-SEAREE ký ngày 07/02/2018</v>
          </cell>
        </row>
      </sheetData>
      <sheetData sheetId="4096">
        <row r="1">
          <cell r="A1" t="str">
            <v>GIÁ TRỊ PHỤ LỤC 13 - HĐ 37/2018/HĐ/OIC-SEAREE ký ngày 07/02/2018</v>
          </cell>
        </row>
      </sheetData>
      <sheetData sheetId="4097">
        <row r="1">
          <cell r="A1" t="str">
            <v>GIÁ TRỊ PHỤ LỤC 13 - HĐ 37/2018/HĐ/OIC-SEAREE ký ngày 07/02/2018</v>
          </cell>
        </row>
      </sheetData>
      <sheetData sheetId="4098">
        <row r="1">
          <cell r="A1" t="str">
            <v>GIÁ TRỊ PHỤ LỤC 13 - HĐ 37/2018/HĐ/OIC-SEAREE ký ngày 07/02/2018</v>
          </cell>
        </row>
      </sheetData>
      <sheetData sheetId="4099">
        <row r="1">
          <cell r="A1" t="str">
            <v>GIÁ TRỊ PHỤ LỤC 13 - HĐ 37/2018/HĐ/OIC-SEAREE ký ngày 07/02/2018</v>
          </cell>
        </row>
      </sheetData>
      <sheetData sheetId="4100">
        <row r="1">
          <cell r="A1" t="str">
            <v>GIÁ TRỊ PHỤ LỤC 13 - HĐ 37/2018/HĐ/OIC-SEAREE ký ngày 07/02/2018</v>
          </cell>
        </row>
      </sheetData>
      <sheetData sheetId="4101">
        <row r="1">
          <cell r="A1" t="str">
            <v>GIÁ TRỊ PHỤ LỤC 13 - HĐ 37/2018/HĐ/OIC-SEAREE ký ngày 07/02/2018</v>
          </cell>
        </row>
      </sheetData>
      <sheetData sheetId="4102">
        <row r="1">
          <cell r="A1" t="str">
            <v>GIÁ TRỊ PHỤ LỤC 13 - HĐ 37/2018/HĐ/OIC-SEAREE ký ngày 07/02/2018</v>
          </cell>
        </row>
      </sheetData>
      <sheetData sheetId="4103">
        <row r="1">
          <cell r="A1" t="str">
            <v>GIÁ TRỊ PHỤ LỤC 13 - HĐ 37/2018/HĐ/OIC-SEAREE ký ngày 07/02/2018</v>
          </cell>
        </row>
      </sheetData>
      <sheetData sheetId="4104">
        <row r="1">
          <cell r="A1" t="str">
            <v>GIÁ TRỊ PHỤ LỤC 13 - HĐ 37/2018/HĐ/OIC-SEAREE ký ngày 07/02/2018</v>
          </cell>
        </row>
      </sheetData>
      <sheetData sheetId="4105">
        <row r="1">
          <cell r="A1" t="str">
            <v>GIÁ TRỊ PHỤ LỤC 13 - HĐ 37/2018/HĐ/OIC-SEAREE ký ngày 07/02/2018</v>
          </cell>
        </row>
      </sheetData>
      <sheetData sheetId="4106">
        <row r="1">
          <cell r="A1" t="str">
            <v>GIÁ TRỊ PHỤ LỤC 13 - HĐ 37/2018/HĐ/OIC-SEAREE ký ngày 07/02/2018</v>
          </cell>
        </row>
      </sheetData>
      <sheetData sheetId="4107">
        <row r="1">
          <cell r="A1" t="str">
            <v>GIÁ TRỊ PHỤ LỤC 13 - HĐ 37/2018/HĐ/OIC-SEAREE ký ngày 07/02/2018</v>
          </cell>
        </row>
      </sheetData>
      <sheetData sheetId="4108">
        <row r="1">
          <cell r="A1" t="str">
            <v>Linksshape LTD</v>
          </cell>
        </row>
      </sheetData>
      <sheetData sheetId="4109">
        <row r="1">
          <cell r="A1" t="str">
            <v>GIÁ TRỊ PHỤ LỤC 13 - HĐ 37/2018/HĐ/OIC-SEAREE ký ngày 07/02/2018</v>
          </cell>
        </row>
      </sheetData>
      <sheetData sheetId="4110">
        <row r="1">
          <cell r="A1" t="str">
            <v>Linksshape LTD</v>
          </cell>
        </row>
      </sheetData>
      <sheetData sheetId="4111">
        <row r="1">
          <cell r="A1" t="str">
            <v>GIÁ TRỊ PHỤ LỤC 13 - HĐ 37/2018/HĐ/OIC-SEAREE ký ngày 07/02/2018</v>
          </cell>
        </row>
      </sheetData>
      <sheetData sheetId="4112">
        <row r="1">
          <cell r="A1" t="str">
            <v>GIÁ TRỊ PHỤ LỤC 13 - HĐ 37/2018/HĐ/OIC-SEAREE ký ngày 07/02/2018</v>
          </cell>
        </row>
      </sheetData>
      <sheetData sheetId="4113">
        <row r="1">
          <cell r="A1" t="str">
            <v>GIÁ TRỊ PHỤ LỤC 13 - HĐ 37/2018/HĐ/OIC-SEAREE ký ngày 07/02/2018</v>
          </cell>
        </row>
      </sheetData>
      <sheetData sheetId="4114">
        <row r="1">
          <cell r="A1" t="str">
            <v>GIÁ TRỊ PHỤ LỤC 13 - HĐ 37/2018/HĐ/OIC-SEAREE ký ngày 07/02/2018</v>
          </cell>
        </row>
      </sheetData>
      <sheetData sheetId="4115">
        <row r="1">
          <cell r="A1" t="str">
            <v>GIÁ TRỊ PHỤ LỤC 13 - HĐ 37/2018/HĐ/OIC-SEAREE ký ngày 07/02/2018</v>
          </cell>
        </row>
      </sheetData>
      <sheetData sheetId="4116">
        <row r="1">
          <cell r="A1" t="str">
            <v>GIÁ TRỊ PHỤ LỤC 13 - HĐ 37/2018/HĐ/OIC-SEAREE ký ngày 07/02/2018</v>
          </cell>
        </row>
      </sheetData>
      <sheetData sheetId="4117">
        <row r="1">
          <cell r="A1" t="str">
            <v>GIÁ TRỊ PHỤ LỤC 13 - HĐ 37/2018/HĐ/OIC-SEAREE ký ngày 07/02/2018</v>
          </cell>
        </row>
      </sheetData>
      <sheetData sheetId="4118">
        <row r="1">
          <cell r="A1" t="str">
            <v>GIÁ TRỊ PHỤ LỤC 13 - HĐ 37/2018/HĐ/OIC-SEAREE ký ngày 07/02/2018</v>
          </cell>
        </row>
      </sheetData>
      <sheetData sheetId="4119">
        <row r="1">
          <cell r="A1" t="str">
            <v>GIÁ TRỊ PHỤ LỤC 13 - HĐ 37/2018/HĐ/OIC-SEAREE ký ngày 07/02/2018</v>
          </cell>
        </row>
      </sheetData>
      <sheetData sheetId="4120">
        <row r="1">
          <cell r="A1" t="str">
            <v>GIÁ TRỊ PHỤ LỤC 13 - HĐ 37/2018/HĐ/OIC-SEAREE ký ngày 07/02/2018</v>
          </cell>
        </row>
      </sheetData>
      <sheetData sheetId="4121">
        <row r="1">
          <cell r="A1" t="str">
            <v>GIÁ TRỊ PHỤ LỤC 13 - HĐ 37/2018/HĐ/OIC-SEAREE ký ngày 07/02/2018</v>
          </cell>
        </row>
      </sheetData>
      <sheetData sheetId="4122">
        <row r="1">
          <cell r="A1" t="str">
            <v>GIÁ TRỊ PHỤ LỤC 13 - HĐ 37/2018/HĐ/OIC-SEAREE ký ngày 07/02/2018</v>
          </cell>
        </row>
      </sheetData>
      <sheetData sheetId="4123">
        <row r="1">
          <cell r="A1" t="str">
            <v>GIÁ TRỊ PHỤ LỤC 13 - HĐ 37/2018/HĐ/OIC-SEAREE ký ngày 07/02/2018</v>
          </cell>
        </row>
      </sheetData>
      <sheetData sheetId="4124">
        <row r="1">
          <cell r="A1" t="str">
            <v>GIÁ TRỊ PHỤ LỤC 13 - HĐ 37/2018/HĐ/OIC-SEAREE ký ngày 07/02/2018</v>
          </cell>
        </row>
      </sheetData>
      <sheetData sheetId="4125">
        <row r="1">
          <cell r="A1" t="str">
            <v>GIÁ TRỊ PHỤ LỤC 13 - HĐ 37/2018/HĐ/OIC-SEAREE ký ngày 07/02/2018</v>
          </cell>
        </row>
      </sheetData>
      <sheetData sheetId="4126">
        <row r="1">
          <cell r="A1" t="str">
            <v>GIÁ TRỊ PHỤ LỤC 13 - HĐ 37/2018/HĐ/OIC-SEAREE ký ngày 07/02/2018</v>
          </cell>
        </row>
      </sheetData>
      <sheetData sheetId="4127">
        <row r="1">
          <cell r="A1" t="str">
            <v>GIÁ TRỊ PHỤ LỤC 13 - HĐ 37/2018/HĐ/OIC-SEAREE ký ngày 07/02/2018</v>
          </cell>
        </row>
      </sheetData>
      <sheetData sheetId="4128">
        <row r="1">
          <cell r="A1" t="str">
            <v>GIÁ TRỊ PHỤ LỤC 13 - HĐ 37/2018/HĐ/OIC-SEAREE ký ngày 07/02/2018</v>
          </cell>
        </row>
      </sheetData>
      <sheetData sheetId="4129">
        <row r="1">
          <cell r="A1" t="str">
            <v>GIÁ TRỊ PHỤ LỤC 13 - HĐ 37/2018/HĐ/OIC-SEAREE ký ngày 07/02/2018</v>
          </cell>
        </row>
      </sheetData>
      <sheetData sheetId="4130">
        <row r="1">
          <cell r="A1" t="str">
            <v>GIÁ TRỊ PHỤ LỤC 13 - HĐ 37/2018/HĐ/OIC-SEAREE ký ngày 07/02/2018</v>
          </cell>
        </row>
      </sheetData>
      <sheetData sheetId="4131">
        <row r="1">
          <cell r="A1" t="str">
            <v>GIÁ TRỊ PHỤ LỤC 13 - HĐ 37/2018/HĐ/OIC-SEAREE ký ngày 07/02/2018</v>
          </cell>
        </row>
      </sheetData>
      <sheetData sheetId="4132">
        <row r="1">
          <cell r="A1" t="str">
            <v>GIÁ TRỊ PHỤ LỤC 13 - HĐ 37/2018/HĐ/OIC-SEAREE ký ngày 07/02/2018</v>
          </cell>
        </row>
      </sheetData>
      <sheetData sheetId="4133">
        <row r="1">
          <cell r="A1" t="str">
            <v>GIÁ TRỊ PHỤ LỤC 13 - HĐ 37/2018/HĐ/OIC-SEAREE ký ngày 07/02/2018</v>
          </cell>
        </row>
      </sheetData>
      <sheetData sheetId="4134">
        <row r="1">
          <cell r="A1" t="str">
            <v>GIÁ TRỊ PHỤ LỤC 13 - HĐ 37/2018/HĐ/OIC-SEAREE ký ngày 07/02/2018</v>
          </cell>
        </row>
      </sheetData>
      <sheetData sheetId="4135">
        <row r="1">
          <cell r="A1" t="str">
            <v>GIÁ TRỊ PHỤ LỤC 13 - HĐ 37/2018/HĐ/OIC-SEAREE ký ngày 07/02/2018</v>
          </cell>
        </row>
      </sheetData>
      <sheetData sheetId="4136">
        <row r="1">
          <cell r="A1" t="str">
            <v>GIÁ TRỊ PHỤ LỤC 13 - HĐ 37/2018/HĐ/OIC-SEAREE ký ngày 07/02/2018</v>
          </cell>
        </row>
      </sheetData>
      <sheetData sheetId="4137">
        <row r="1">
          <cell r="A1" t="str">
            <v>GIÁ TRỊ PHỤ LỤC 13 - HĐ 37/2018/HĐ/OIC-SEAREE ký ngày 07/02/2018</v>
          </cell>
        </row>
      </sheetData>
      <sheetData sheetId="4138">
        <row r="1">
          <cell r="A1" t="str">
            <v>GIÁ TRỊ PHỤ LỤC 13 - HĐ 37/2018/HĐ/OIC-SEAREE ký ngày 07/02/2018</v>
          </cell>
        </row>
      </sheetData>
      <sheetData sheetId="4139">
        <row r="1">
          <cell r="A1" t="str">
            <v>GIÁ TRỊ PHỤ LỤC 13 - HĐ 37/2018/HĐ/OIC-SEAREE ký ngày 07/02/2018</v>
          </cell>
        </row>
      </sheetData>
      <sheetData sheetId="4140">
        <row r="1">
          <cell r="A1" t="str">
            <v>GIÁ TRỊ PHỤ LỤC 13 - HĐ 37/2018/HĐ/OIC-SEAREE ký ngày 07/02/2018</v>
          </cell>
        </row>
      </sheetData>
      <sheetData sheetId="4141">
        <row r="1">
          <cell r="A1" t="str">
            <v>GIÁ TRỊ PHỤ LỤC 13 - HĐ 37/2018/HĐ/OIC-SEAREE ký ngày 07/02/2018</v>
          </cell>
        </row>
      </sheetData>
      <sheetData sheetId="4142">
        <row r="1">
          <cell r="A1" t="str">
            <v>GIÁ TRỊ PHỤ LỤC 13 - HĐ 37/2018/HĐ/OIC-SEAREE ký ngày 07/02/2018</v>
          </cell>
        </row>
      </sheetData>
      <sheetData sheetId="4143">
        <row r="1">
          <cell r="A1" t="str">
            <v>GIÁ TRỊ PHỤ LỤC 13 - HĐ 37/2018/HĐ/OIC-SEAREE ký ngày 07/02/2018</v>
          </cell>
        </row>
      </sheetData>
      <sheetData sheetId="4144">
        <row r="1">
          <cell r="A1" t="str">
            <v>GIÁ TRỊ PHỤ LỤC 13 - HĐ 37/2018/HĐ/OIC-SEAREE ký ngày 07/02/2018</v>
          </cell>
        </row>
      </sheetData>
      <sheetData sheetId="4145">
        <row r="1">
          <cell r="A1" t="str">
            <v>GIÁ TRỊ PHỤ LỤC 13 - HĐ 37/2018/HĐ/OIC-SEAREE ký ngày 07/02/2018</v>
          </cell>
        </row>
      </sheetData>
      <sheetData sheetId="4146">
        <row r="1">
          <cell r="A1" t="str">
            <v>GIÁ TRỊ PHỤ LỤC 13 - HĐ 37/2018/HĐ/OIC-SEAREE ký ngày 07/02/2018</v>
          </cell>
        </row>
      </sheetData>
      <sheetData sheetId="4147">
        <row r="1">
          <cell r="A1" t="str">
            <v>GIÁ TRỊ PHỤ LỤC 13 - HĐ 37/2018/HĐ/OIC-SEAREE ký ngày 07/02/2018</v>
          </cell>
        </row>
      </sheetData>
      <sheetData sheetId="4148">
        <row r="1">
          <cell r="A1" t="str">
            <v>GIÁ TRỊ PHỤ LỤC 13 - HĐ 37/2018/HĐ/OIC-SEAREE ký ngày 07/02/2018</v>
          </cell>
        </row>
      </sheetData>
      <sheetData sheetId="4149">
        <row r="1">
          <cell r="A1" t="str">
            <v>GIÁ TRỊ PHỤ LỤC 13 - HĐ 37/2018/HĐ/OIC-SEAREE ký ngày 07/02/2018</v>
          </cell>
        </row>
      </sheetData>
      <sheetData sheetId="4150">
        <row r="1">
          <cell r="A1" t="str">
            <v>GIÁ TRỊ PHỤ LỤC 13 - HĐ 37/2018/HĐ/OIC-SEAREE ký ngày 07/02/2018</v>
          </cell>
        </row>
      </sheetData>
      <sheetData sheetId="4151">
        <row r="1">
          <cell r="A1" t="str">
            <v>GIÁ TRỊ PHỤ LỤC 13 - HĐ 37/2018/HĐ/OIC-SEAREE ký ngày 07/02/2018</v>
          </cell>
        </row>
      </sheetData>
      <sheetData sheetId="4152">
        <row r="1">
          <cell r="A1" t="str">
            <v>GIÁ TRỊ PHỤ LỤC 13 - HĐ 37/2018/HĐ/OIC-SEAREE ký ngày 07/02/2018</v>
          </cell>
        </row>
      </sheetData>
      <sheetData sheetId="4153">
        <row r="1">
          <cell r="A1" t="str">
            <v>GIÁ TRỊ PHỤ LỤC 13 - HĐ 37/2018/HĐ/OIC-SEAREE ký ngày 07/02/2018</v>
          </cell>
        </row>
      </sheetData>
      <sheetData sheetId="4154">
        <row r="1">
          <cell r="A1" t="str">
            <v>GIÁ TRỊ PHỤ LỤC 13 - HĐ 37/2018/HĐ/OIC-SEAREE ký ngày 07/02/2018</v>
          </cell>
        </row>
      </sheetData>
      <sheetData sheetId="4155">
        <row r="1">
          <cell r="A1" t="str">
            <v>GIÁ TRỊ PHỤ LỤC 13 - HĐ 37/2018/HĐ/OIC-SEAREE ký ngày 07/02/2018</v>
          </cell>
        </row>
      </sheetData>
      <sheetData sheetId="4156">
        <row r="1">
          <cell r="A1" t="str">
            <v>GIÁ TRỊ PHỤ LỤC 13 - HĐ 37/2018/HĐ/OIC-SEAREE ký ngày 07/02/2018</v>
          </cell>
        </row>
      </sheetData>
      <sheetData sheetId="4157">
        <row r="1">
          <cell r="A1" t="str">
            <v>GIÁ TRỊ PHỤ LỤC 13 - HĐ 37/2018/HĐ/OIC-SEAREE ký ngày 07/02/2018</v>
          </cell>
        </row>
      </sheetData>
      <sheetData sheetId="4158">
        <row r="1">
          <cell r="A1" t="str">
            <v>GIÁ TRỊ PHỤ LỤC 13 - HĐ 37/2018/HĐ/OIC-SEAREE ký ngày 07/02/2018</v>
          </cell>
        </row>
      </sheetData>
      <sheetData sheetId="4159">
        <row r="1">
          <cell r="A1" t="str">
            <v>GIÁ TRỊ PHỤ LỤC 13 - HĐ 37/2018/HĐ/OIC-SEAREE ký ngày 07/02/2018</v>
          </cell>
        </row>
      </sheetData>
      <sheetData sheetId="4160">
        <row r="1">
          <cell r="A1" t="str">
            <v>GIÁ TRỊ PHỤ LỤC 13 - HĐ 37/2018/HĐ/OIC-SEAREE ký ngày 07/02/2018</v>
          </cell>
        </row>
      </sheetData>
      <sheetData sheetId="4161">
        <row r="1">
          <cell r="A1" t="str">
            <v>GIÁ TRỊ PHỤ LỤC 13 - HĐ 37/2018/HĐ/OIC-SEAREE ký ngày 07/02/2018</v>
          </cell>
        </row>
      </sheetData>
      <sheetData sheetId="4162">
        <row r="1">
          <cell r="A1" t="str">
            <v>GIÁ TRỊ PHỤ LỤC 13 - HĐ 37/2018/HĐ/OIC-SEAREE ký ngày 07/02/2018</v>
          </cell>
        </row>
      </sheetData>
      <sheetData sheetId="4163">
        <row r="1">
          <cell r="A1" t="str">
            <v>GIÁ TRỊ PHỤ LỤC 13 - HĐ 37/2018/HĐ/OIC-SEAREE ký ngày 07/02/2018</v>
          </cell>
        </row>
      </sheetData>
      <sheetData sheetId="4164">
        <row r="1">
          <cell r="A1" t="str">
            <v>GIÁ TRỊ PHỤ LỤC 13 - HĐ 37/2018/HĐ/OIC-SEAREE ký ngày 07/02/2018</v>
          </cell>
        </row>
      </sheetData>
      <sheetData sheetId="4165">
        <row r="1">
          <cell r="A1" t="str">
            <v>GIÁ TRỊ PHỤ LỤC 13 - HĐ 37/2018/HĐ/OIC-SEAREE ký ngày 07/02/2018</v>
          </cell>
        </row>
      </sheetData>
      <sheetData sheetId="4166">
        <row r="1">
          <cell r="A1" t="str">
            <v>GIÁ TRỊ PHỤ LỤC 13 - HĐ 37/2018/HĐ/OIC-SEAREE ký ngày 07/02/2018</v>
          </cell>
        </row>
      </sheetData>
      <sheetData sheetId="4167">
        <row r="1">
          <cell r="A1" t="str">
            <v>GIÁ TRỊ PHỤ LỤC 13 - HĐ 37/2018/HĐ/OIC-SEAREE ký ngày 07/02/2018</v>
          </cell>
        </row>
      </sheetData>
      <sheetData sheetId="4168">
        <row r="1">
          <cell r="A1" t="str">
            <v>GIÁ TRỊ PHỤ LỤC 13 - HĐ 37/2018/HĐ/OIC-SEAREE ký ngày 07/02/2018</v>
          </cell>
        </row>
      </sheetData>
      <sheetData sheetId="4169">
        <row r="1">
          <cell r="A1" t="str">
            <v>GIÁ TRỊ PHỤ LỤC 13 - HĐ 37/2018/HĐ/OIC-SEAREE ký ngày 07/02/2018</v>
          </cell>
        </row>
      </sheetData>
      <sheetData sheetId="4170">
        <row r="1">
          <cell r="A1" t="str">
            <v>GIÁ TRỊ PHỤ LỤC 13 - HĐ 37/2018/HĐ/OIC-SEAREE ký ngày 07/02/2018</v>
          </cell>
        </row>
      </sheetData>
      <sheetData sheetId="4171">
        <row r="1">
          <cell r="A1" t="str">
            <v>GIÁ TRỊ PHỤ LỤC 13 - HĐ 37/2018/HĐ/OIC-SEAREE ký ngày 07/02/2018</v>
          </cell>
        </row>
      </sheetData>
      <sheetData sheetId="4172">
        <row r="1">
          <cell r="A1" t="str">
            <v>GIÁ TRỊ PHỤ LỤC 13 - HĐ 37/2018/HĐ/OIC-SEAREE ký ngày 07/02/2018</v>
          </cell>
        </row>
      </sheetData>
      <sheetData sheetId="4173">
        <row r="1">
          <cell r="A1" t="str">
            <v>GIÁ TRỊ PHỤ LỤC 13 - HĐ 37/2018/HĐ/OIC-SEAREE ký ngày 07/02/2018</v>
          </cell>
        </row>
      </sheetData>
      <sheetData sheetId="4174">
        <row r="1">
          <cell r="A1" t="str">
            <v>GIÁ TRỊ PHỤ LỤC 13 - HĐ 37/2018/HĐ/OIC-SEAREE ký ngày 07/02/2018</v>
          </cell>
        </row>
      </sheetData>
      <sheetData sheetId="4175">
        <row r="1">
          <cell r="A1" t="str">
            <v>GIÁ TRỊ PHỤ LỤC 13 - HĐ 37/2018/HĐ/OIC-SEAREE ký ngày 07/02/2018</v>
          </cell>
        </row>
      </sheetData>
      <sheetData sheetId="4176">
        <row r="1">
          <cell r="A1" t="str">
            <v>GIÁ TRỊ PHỤ LỤC 13 - HĐ 37/2018/HĐ/OIC-SEAREE ký ngày 07/02/2018</v>
          </cell>
        </row>
      </sheetData>
      <sheetData sheetId="4177">
        <row r="1">
          <cell r="A1" t="str">
            <v>GIÁ TRỊ PHỤ LỤC 13 - HĐ 37/2018/HĐ/OIC-SEAREE ký ngày 07/02/2018</v>
          </cell>
        </row>
      </sheetData>
      <sheetData sheetId="4178">
        <row r="1">
          <cell r="A1" t="str">
            <v>GIÁ TRỊ PHỤ LỤC 13 - HĐ 37/2018/HĐ/OIC-SEAREE ký ngày 07/02/2018</v>
          </cell>
        </row>
      </sheetData>
      <sheetData sheetId="4179">
        <row r="1">
          <cell r="A1" t="str">
            <v>GIÁ TRỊ PHỤ LỤC 13 - HĐ 37/2018/HĐ/OIC-SEAREE ký ngày 07/02/2018</v>
          </cell>
        </row>
      </sheetData>
      <sheetData sheetId="4180">
        <row r="1">
          <cell r="A1" t="str">
            <v>GIÁ TRỊ PHỤ LỤC 13 - HĐ 37/2018/HĐ/OIC-SEAREE ký ngày 07/02/2018</v>
          </cell>
        </row>
      </sheetData>
      <sheetData sheetId="4181">
        <row r="1">
          <cell r="A1" t="str">
            <v>GIÁ TRỊ PHỤ LỤC 13 - HĐ 37/2018/HĐ/OIC-SEAREE ký ngày 07/02/2018</v>
          </cell>
        </row>
      </sheetData>
      <sheetData sheetId="4182">
        <row r="1">
          <cell r="A1" t="str">
            <v>GIÁ TRỊ PHỤ LỤC 13 - HĐ 37/2018/HĐ/OIC-SEAREE ký ngày 07/02/2018</v>
          </cell>
        </row>
      </sheetData>
      <sheetData sheetId="4183">
        <row r="1">
          <cell r="A1" t="str">
            <v>Linksshape LTD</v>
          </cell>
        </row>
      </sheetData>
      <sheetData sheetId="4184">
        <row r="1">
          <cell r="A1" t="str">
            <v>GIÁ TRỊ PHỤ LỤC 13 - HĐ 37/2018/HĐ/OIC-SEAREE ký ngày 07/02/2018</v>
          </cell>
        </row>
      </sheetData>
      <sheetData sheetId="4185">
        <row r="1">
          <cell r="A1" t="str">
            <v>Linksshape LTD</v>
          </cell>
        </row>
      </sheetData>
      <sheetData sheetId="4186">
        <row r="1">
          <cell r="A1" t="str">
            <v>GIÁ TRỊ PHỤ LỤC 13 - HĐ 37/2018/HĐ/OIC-SEAREE ký ngày 07/02/2018</v>
          </cell>
        </row>
      </sheetData>
      <sheetData sheetId="4187">
        <row r="1">
          <cell r="A1" t="str">
            <v>GIÁ TRỊ PHỤ LỤC 13 - HĐ 37/2018/HĐ/OIC-SEAREE ký ngày 07/02/2018</v>
          </cell>
        </row>
      </sheetData>
      <sheetData sheetId="4188">
        <row r="1">
          <cell r="A1" t="str">
            <v>GIÁ TRỊ PHỤ LỤC 13 - HĐ 37/2018/HĐ/OIC-SEAREE ký ngày 07/02/2018</v>
          </cell>
        </row>
      </sheetData>
      <sheetData sheetId="4189">
        <row r="1">
          <cell r="A1" t="str">
            <v>GIÁ TRỊ PHỤ LỤC 13 - HĐ 37/2018/HĐ/OIC-SEAREE ký ngày 07/02/2018</v>
          </cell>
        </row>
      </sheetData>
      <sheetData sheetId="4190">
        <row r="1">
          <cell r="A1" t="str">
            <v>GIÁ TRỊ PHỤ LỤC 13 - HĐ 37/2018/HĐ/OIC-SEAREE ký ngày 07/02/2018</v>
          </cell>
        </row>
      </sheetData>
      <sheetData sheetId="4191">
        <row r="1">
          <cell r="A1" t="str">
            <v>GIÁ TRỊ PHỤ LỤC 13 - HĐ 37/2018/HĐ/OIC-SEAREE ký ngày 07/02/2018</v>
          </cell>
        </row>
      </sheetData>
      <sheetData sheetId="4192">
        <row r="1">
          <cell r="A1" t="str">
            <v>GIÁ TRỊ PHỤ LỤC 13 - HĐ 37/2018/HĐ/OIC-SEAREE ký ngày 07/02/2018</v>
          </cell>
        </row>
      </sheetData>
      <sheetData sheetId="4193">
        <row r="1">
          <cell r="A1" t="str">
            <v>GIÁ TRỊ PHỤ LỤC 13 - HĐ 37/2018/HĐ/OIC-SEAREE ký ngày 07/02/2018</v>
          </cell>
        </row>
      </sheetData>
      <sheetData sheetId="4194">
        <row r="1">
          <cell r="A1" t="str">
            <v>GIÁ TRỊ PHỤ LỤC 13 - HĐ 37/2018/HĐ/OIC-SEAREE ký ngày 07/02/2018</v>
          </cell>
        </row>
      </sheetData>
      <sheetData sheetId="4195">
        <row r="1">
          <cell r="A1" t="str">
            <v>GIÁ TRỊ PHỤ LỤC 13 - HĐ 37/2018/HĐ/OIC-SEAREE ký ngày 07/02/2018</v>
          </cell>
        </row>
      </sheetData>
      <sheetData sheetId="4196">
        <row r="1">
          <cell r="A1" t="str">
            <v>GIÁ TRỊ PHỤ LỤC 13 - HĐ 37/2018/HĐ/OIC-SEAREE ký ngày 07/02/2018</v>
          </cell>
        </row>
      </sheetData>
      <sheetData sheetId="4197">
        <row r="1">
          <cell r="A1" t="str">
            <v>GIÁ TRỊ PHỤ LỤC 13 - HĐ 37/2018/HĐ/OIC-SEAREE ký ngày 07/02/2018</v>
          </cell>
        </row>
      </sheetData>
      <sheetData sheetId="4198">
        <row r="1">
          <cell r="A1" t="str">
            <v>GIÁ TRỊ PHỤ LỤC 13 - HĐ 37/2018/HĐ/OIC-SEAREE ký ngày 07/02/2018</v>
          </cell>
        </row>
      </sheetData>
      <sheetData sheetId="4199">
        <row r="1">
          <cell r="A1" t="str">
            <v>GIÁ TRỊ PHỤ LỤC 13 - HĐ 37/2018/HĐ/OIC-SEAREE ký ngày 07/02/2018</v>
          </cell>
        </row>
      </sheetData>
      <sheetData sheetId="4200">
        <row r="1">
          <cell r="A1" t="str">
            <v>GIÁ TRỊ PHỤ LỤC 13 - HĐ 37/2018/HĐ/OIC-SEAREE ký ngày 07/02/2018</v>
          </cell>
        </row>
      </sheetData>
      <sheetData sheetId="4201">
        <row r="1">
          <cell r="A1" t="str">
            <v>GIÁ TRỊ PHỤ LỤC 13 - HĐ 37/2018/HĐ/OIC-SEAREE ký ngày 07/02/2018</v>
          </cell>
        </row>
      </sheetData>
      <sheetData sheetId="4202">
        <row r="1">
          <cell r="A1" t="str">
            <v>GIÁ TRỊ PHỤ LỤC 13 - HĐ 37/2018/HĐ/OIC-SEAREE ký ngày 07/02/2018</v>
          </cell>
        </row>
      </sheetData>
      <sheetData sheetId="4203">
        <row r="1">
          <cell r="A1" t="str">
            <v>GIÁ TRỊ PHỤ LỤC 13 - HĐ 37/2018/HĐ/OIC-SEAREE ký ngày 07/02/2018</v>
          </cell>
        </row>
      </sheetData>
      <sheetData sheetId="4204">
        <row r="1">
          <cell r="A1" t="str">
            <v>GIÁ TRỊ PHỤ LỤC 13 - HĐ 37/2018/HĐ/OIC-SEAREE ký ngày 07/02/2018</v>
          </cell>
        </row>
      </sheetData>
      <sheetData sheetId="4205">
        <row r="1">
          <cell r="A1" t="str">
            <v>GIÁ TRỊ PHỤ LỤC 13 - HĐ 37/2018/HĐ/OIC-SEAREE ký ngày 07/02/2018</v>
          </cell>
        </row>
      </sheetData>
      <sheetData sheetId="4206">
        <row r="1">
          <cell r="A1" t="str">
            <v>GIÁ TRỊ PHỤ LỤC 13 - HĐ 37/2018/HĐ/OIC-SEAREE ký ngày 07/02/2018</v>
          </cell>
        </row>
      </sheetData>
      <sheetData sheetId="4207">
        <row r="1">
          <cell r="A1" t="str">
            <v>GIÁ TRỊ PHỤ LỤC 13 - HĐ 37/2018/HĐ/OIC-SEAREE ký ngày 07/02/2018</v>
          </cell>
        </row>
      </sheetData>
      <sheetData sheetId="4208">
        <row r="1">
          <cell r="A1" t="str">
            <v>GIÁ TRỊ PHỤ LỤC 13 - HĐ 37/2018/HĐ/OIC-SEAREE ký ngày 07/02/2018</v>
          </cell>
        </row>
      </sheetData>
      <sheetData sheetId="4209">
        <row r="1">
          <cell r="A1" t="str">
            <v>GIÁ TRỊ PHỤ LỤC 13 - HĐ 37/2018/HĐ/OIC-SEAREE ký ngày 07/02/2018</v>
          </cell>
        </row>
      </sheetData>
      <sheetData sheetId="4210">
        <row r="1">
          <cell r="A1" t="str">
            <v>GIÁ TRỊ PHỤ LỤC 13 - HĐ 37/2018/HĐ/OIC-SEAREE ký ngày 07/02/2018</v>
          </cell>
        </row>
      </sheetData>
      <sheetData sheetId="4211">
        <row r="1">
          <cell r="A1" t="str">
            <v>GIÁ TRỊ PHỤ LỤC 13 - HĐ 37/2018/HĐ/OIC-SEAREE ký ngày 07/02/2018</v>
          </cell>
        </row>
      </sheetData>
      <sheetData sheetId="4212">
        <row r="1">
          <cell r="A1" t="str">
            <v>GIÁ TRỊ PHỤ LỤC 13 - HĐ 37/2018/HĐ/OIC-SEAREE ký ngày 07/02/2018</v>
          </cell>
        </row>
      </sheetData>
      <sheetData sheetId="4213">
        <row r="1">
          <cell r="A1" t="str">
            <v>GIÁ TRỊ PHỤ LỤC 13 - HĐ 37/2018/HĐ/OIC-SEAREE ký ngày 07/02/2018</v>
          </cell>
        </row>
      </sheetData>
      <sheetData sheetId="4214">
        <row r="1">
          <cell r="A1" t="str">
            <v>GIÁ TRỊ PHỤ LỤC 13 - HĐ 37/2018/HĐ/OIC-SEAREE ký ngày 07/02/2018</v>
          </cell>
        </row>
      </sheetData>
      <sheetData sheetId="4215">
        <row r="1">
          <cell r="A1" t="str">
            <v>GIÁ TRỊ PHỤ LỤC 13 - HĐ 37/2018/HĐ/OIC-SEAREE ký ngày 07/02/2018</v>
          </cell>
        </row>
      </sheetData>
      <sheetData sheetId="4216">
        <row r="1">
          <cell r="A1" t="str">
            <v>GIÁ TRỊ PHỤ LỤC 13 - HĐ 37/2018/HĐ/OIC-SEAREE ký ngày 07/02/2018</v>
          </cell>
        </row>
      </sheetData>
      <sheetData sheetId="4217">
        <row r="1">
          <cell r="A1" t="str">
            <v>GIÁ TRỊ PHỤ LỤC 13 - HĐ 37/2018/HĐ/OIC-SEAREE ký ngày 07/02/2018</v>
          </cell>
        </row>
      </sheetData>
      <sheetData sheetId="4218">
        <row r="1">
          <cell r="A1" t="str">
            <v>GIÁ TRỊ PHỤ LỤC 13 - HĐ 37/2018/HĐ/OIC-SEAREE ký ngày 07/02/2018</v>
          </cell>
        </row>
      </sheetData>
      <sheetData sheetId="4219">
        <row r="1">
          <cell r="A1" t="str">
            <v>GIÁ TRỊ PHỤ LỤC 13 - HĐ 37/2018/HĐ/OIC-SEAREE ký ngày 07/02/2018</v>
          </cell>
        </row>
      </sheetData>
      <sheetData sheetId="4220">
        <row r="1">
          <cell r="A1" t="str">
            <v>GIÁ TRỊ PHỤ LỤC 13 - HĐ 37/2018/HĐ/OIC-SEAREE ký ngày 07/02/2018</v>
          </cell>
        </row>
      </sheetData>
      <sheetData sheetId="4221">
        <row r="1">
          <cell r="A1" t="str">
            <v>GIÁ TRỊ PHỤ LỤC 13 - HĐ 37/2018/HĐ/OIC-SEAREE ký ngày 07/02/2018</v>
          </cell>
        </row>
      </sheetData>
      <sheetData sheetId="4222">
        <row r="1">
          <cell r="A1" t="str">
            <v>GIÁ TRỊ PHỤ LỤC 13 - HĐ 37/2018/HĐ/OIC-SEAREE ký ngày 07/02/2018</v>
          </cell>
        </row>
      </sheetData>
      <sheetData sheetId="4223">
        <row r="1">
          <cell r="A1" t="str">
            <v>Linksshape LTD</v>
          </cell>
        </row>
      </sheetData>
      <sheetData sheetId="4224">
        <row r="1">
          <cell r="A1" t="str">
            <v>GIÁ TRỊ PHỤ LỤC 13 - HĐ 37/2018/HĐ/OIC-SEAREE ký ngày 07/02/2018</v>
          </cell>
        </row>
      </sheetData>
      <sheetData sheetId="4225">
        <row r="1">
          <cell r="A1" t="str">
            <v>GIÁ TRỊ PHỤ LỤC 13 - HĐ 37/2018/HĐ/OIC-SEAREE ký ngày 07/02/2018</v>
          </cell>
        </row>
      </sheetData>
      <sheetData sheetId="4226">
        <row r="1">
          <cell r="A1" t="str">
            <v>GIÁ TRỊ PHỤ LỤC 13 - HĐ 37/2018/HĐ/OIC-SEAREE ký ngày 07/02/2018</v>
          </cell>
        </row>
      </sheetData>
      <sheetData sheetId="4227">
        <row r="1">
          <cell r="A1" t="str">
            <v>GIÁ TRỊ PHỤ LỤC 13 - HĐ 37/2018/HĐ/OIC-SEAREE ký ngày 07/02/2018</v>
          </cell>
        </row>
      </sheetData>
      <sheetData sheetId="4228">
        <row r="1">
          <cell r="A1" t="str">
            <v>GIÁ TRỊ PHỤ LỤC 13 - HĐ 37/2018/HĐ/OIC-SEAREE ký ngày 07/02/2018</v>
          </cell>
        </row>
      </sheetData>
      <sheetData sheetId="4229">
        <row r="1">
          <cell r="A1" t="str">
            <v>GIÁ TRỊ PHỤ LỤC 13 - HĐ 37/2018/HĐ/OIC-SEAREE ký ngày 07/02/2018</v>
          </cell>
        </row>
      </sheetData>
      <sheetData sheetId="4230">
        <row r="1">
          <cell r="A1" t="str">
            <v>GIÁ TRỊ PHỤ LỤC 13 - HĐ 37/2018/HĐ/OIC-SEAREE ký ngày 07/02/2018</v>
          </cell>
        </row>
      </sheetData>
      <sheetData sheetId="4231">
        <row r="1">
          <cell r="A1" t="str">
            <v>GIÁ TRỊ PHỤ LỤC 13 - HĐ 37/2018/HĐ/OIC-SEAREE ký ngày 07/02/2018</v>
          </cell>
        </row>
      </sheetData>
      <sheetData sheetId="4232">
        <row r="1">
          <cell r="A1" t="str">
            <v>GIÁ TRỊ PHỤ LỤC 13 - HĐ 37/2018/HĐ/OIC-SEAREE ký ngày 07/02/2018</v>
          </cell>
        </row>
      </sheetData>
      <sheetData sheetId="4233">
        <row r="1">
          <cell r="A1" t="str">
            <v>GIÁ TRỊ PHỤ LỤC 13 - HĐ 37/2018/HĐ/OIC-SEAREE ký ngày 07/02/2018</v>
          </cell>
        </row>
      </sheetData>
      <sheetData sheetId="4234">
        <row r="1">
          <cell r="A1" t="str">
            <v>GIÁ TRỊ PHỤ LỤC 13 - HĐ 37/2018/HĐ/OIC-SEAREE ký ngày 07/02/2018</v>
          </cell>
        </row>
      </sheetData>
      <sheetData sheetId="4235">
        <row r="1">
          <cell r="A1" t="str">
            <v>GIÁ TRỊ PHỤ LỤC 13 - HĐ 37/2018/HĐ/OIC-SEAREE ký ngày 07/02/2018</v>
          </cell>
        </row>
      </sheetData>
      <sheetData sheetId="4236">
        <row r="1">
          <cell r="A1" t="str">
            <v>GIÁ TRỊ PHỤ LỤC 13 - HĐ 37/2018/HĐ/OIC-SEAREE ký ngày 07/02/2018</v>
          </cell>
        </row>
      </sheetData>
      <sheetData sheetId="4237">
        <row r="1">
          <cell r="A1" t="str">
            <v>GIÁ TRỊ PHỤ LỤC 13 - HĐ 37/2018/HĐ/OIC-SEAREE ký ngày 07/02/2018</v>
          </cell>
        </row>
      </sheetData>
      <sheetData sheetId="4238">
        <row r="1">
          <cell r="A1" t="str">
            <v>GIÁ TRỊ PHỤ LỤC 13 - HĐ 37/2018/HĐ/OIC-SEAREE ký ngày 07/02/2018</v>
          </cell>
        </row>
      </sheetData>
      <sheetData sheetId="4239">
        <row r="1">
          <cell r="A1" t="str">
            <v>GIÁ TRỊ PHỤ LỤC 13 - HĐ 37/2018/HĐ/OIC-SEAREE ký ngày 07/02/2018</v>
          </cell>
        </row>
      </sheetData>
      <sheetData sheetId="4240">
        <row r="1">
          <cell r="A1" t="str">
            <v>GIÁ TRỊ PHỤ LỤC 13 - HĐ 37/2018/HĐ/OIC-SEAREE ký ngày 07/02/2018</v>
          </cell>
        </row>
      </sheetData>
      <sheetData sheetId="4241">
        <row r="1">
          <cell r="A1" t="str">
            <v>GIÁ TRỊ PHỤ LỤC 13 - HĐ 37/2018/HĐ/OIC-SEAREE ký ngày 07/02/2018</v>
          </cell>
        </row>
      </sheetData>
      <sheetData sheetId="4242">
        <row r="1">
          <cell r="A1" t="str">
            <v>GIÁ TRỊ PHỤ LỤC 13 - HĐ 37/2018/HĐ/OIC-SEAREE ký ngày 07/02/2018</v>
          </cell>
        </row>
      </sheetData>
      <sheetData sheetId="4243">
        <row r="1">
          <cell r="A1" t="str">
            <v>GIÁ TRỊ PHỤ LỤC 13 - HĐ 37/2018/HĐ/OIC-SEAREE ký ngày 07/02/2018</v>
          </cell>
        </row>
      </sheetData>
      <sheetData sheetId="4244">
        <row r="1">
          <cell r="A1" t="str">
            <v>GIÁ TRỊ PHỤ LỤC 13 - HĐ 37/2018/HĐ/OIC-SEAREE ký ngày 07/02/2018</v>
          </cell>
        </row>
      </sheetData>
      <sheetData sheetId="4245">
        <row r="1">
          <cell r="A1" t="str">
            <v>GIÁ TRỊ PHỤ LỤC 13 - HĐ 37/2018/HĐ/OIC-SEAREE ký ngày 07/02/2018</v>
          </cell>
        </row>
      </sheetData>
      <sheetData sheetId="4246">
        <row r="1">
          <cell r="A1" t="str">
            <v>GIÁ TRỊ PHỤ LỤC 13 - HĐ 37/2018/HĐ/OIC-SEAREE ký ngày 07/02/2018</v>
          </cell>
        </row>
      </sheetData>
      <sheetData sheetId="4247">
        <row r="1">
          <cell r="A1" t="str">
            <v>GIÁ TRỊ PHỤ LỤC 13 - HĐ 37/2018/HĐ/OIC-SEAREE ký ngày 07/02/2018</v>
          </cell>
        </row>
      </sheetData>
      <sheetData sheetId="4248">
        <row r="1">
          <cell r="A1" t="str">
            <v>GIÁ TRỊ PHỤ LỤC 13 - HĐ 37/2018/HĐ/OIC-SEAREE ký ngày 07/02/2018</v>
          </cell>
        </row>
      </sheetData>
      <sheetData sheetId="4249">
        <row r="1">
          <cell r="A1" t="str">
            <v>GIÁ TRỊ PHỤ LỤC 13 - HĐ 37/2018/HĐ/OIC-SEAREE ký ngày 07/02/2018</v>
          </cell>
        </row>
      </sheetData>
      <sheetData sheetId="4250">
        <row r="1">
          <cell r="A1" t="str">
            <v>GIÁ TRỊ PHỤ LỤC 13 - HĐ 37/2018/HĐ/OIC-SEAREE ký ngày 07/02/2018</v>
          </cell>
        </row>
      </sheetData>
      <sheetData sheetId="4251">
        <row r="1">
          <cell r="A1" t="str">
            <v>GIÁ TRỊ PHỤ LỤC 13 - HĐ 37/2018/HĐ/OIC-SEAREE ký ngày 07/02/2018</v>
          </cell>
        </row>
      </sheetData>
      <sheetData sheetId="4252">
        <row r="1">
          <cell r="A1" t="str">
            <v>GIÁ TRỊ PHỤ LỤC 13 - HĐ 37/2018/HĐ/OIC-SEAREE ký ngày 07/02/2018</v>
          </cell>
        </row>
      </sheetData>
      <sheetData sheetId="4253">
        <row r="1">
          <cell r="A1" t="str">
            <v>GIÁ TRỊ PHỤ LỤC 13 - HĐ 37/2018/HĐ/OIC-SEAREE ký ngày 07/02/2018</v>
          </cell>
        </row>
      </sheetData>
      <sheetData sheetId="4254">
        <row r="1">
          <cell r="A1" t="str">
            <v>GIÁ TRỊ PHỤ LỤC 13 - HĐ 37/2018/HĐ/OIC-SEAREE ký ngày 07/02/2018</v>
          </cell>
        </row>
      </sheetData>
      <sheetData sheetId="4255">
        <row r="1">
          <cell r="A1" t="str">
            <v>GIÁ TRỊ PHỤ LỤC 13 - HĐ 37/2018/HĐ/OIC-SEAREE ký ngày 07/02/2018</v>
          </cell>
        </row>
      </sheetData>
      <sheetData sheetId="4256">
        <row r="1">
          <cell r="A1" t="str">
            <v>GIÁ TRỊ PHỤ LỤC 13 - HĐ 37/2018/HĐ/OIC-SEAREE ký ngày 07/02/2018</v>
          </cell>
        </row>
      </sheetData>
      <sheetData sheetId="4257">
        <row r="1">
          <cell r="A1" t="str">
            <v>GIÁ TRỊ PHỤ LỤC 13 - HĐ 37/2018/HĐ/OIC-SEAREE ký ngày 07/02/2018</v>
          </cell>
        </row>
      </sheetData>
      <sheetData sheetId="4258">
        <row r="1">
          <cell r="A1" t="str">
            <v>GIÁ TRỊ PHỤ LỤC 13 - HĐ 37/2018/HĐ/OIC-SEAREE ký ngày 07/02/2018</v>
          </cell>
        </row>
      </sheetData>
      <sheetData sheetId="4259">
        <row r="1">
          <cell r="A1" t="str">
            <v>GIÁ TRỊ PHỤ LỤC 13 - HĐ 37/2018/HĐ/OIC-SEAREE ký ngày 07/02/2018</v>
          </cell>
        </row>
      </sheetData>
      <sheetData sheetId="4260">
        <row r="1">
          <cell r="A1" t="str">
            <v>GIÁ TRỊ PHỤ LỤC 13 - HĐ 37/2018/HĐ/OIC-SEAREE ký ngày 07/02/2018</v>
          </cell>
        </row>
      </sheetData>
      <sheetData sheetId="4261">
        <row r="1">
          <cell r="A1" t="str">
            <v>GIÁ TRỊ PHỤ LỤC 13 - HĐ 37/2018/HĐ/OIC-SEAREE ký ngày 07/02/2018</v>
          </cell>
        </row>
      </sheetData>
      <sheetData sheetId="4262">
        <row r="1">
          <cell r="A1" t="str">
            <v>GIÁ TRỊ PHỤ LỤC 13 - HĐ 37/2018/HĐ/OIC-SEAREE ký ngày 07/02/2018</v>
          </cell>
        </row>
      </sheetData>
      <sheetData sheetId="4263">
        <row r="1">
          <cell r="A1" t="str">
            <v>GIÁ TRỊ PHỤ LỤC 13 - HĐ 37/2018/HĐ/OIC-SEAREE ký ngày 07/02/2018</v>
          </cell>
        </row>
      </sheetData>
      <sheetData sheetId="4264">
        <row r="1">
          <cell r="A1" t="str">
            <v>GIÁ TRỊ PHỤ LỤC 13 - HĐ 37/2018/HĐ/OIC-SEAREE ký ngày 07/02/2018</v>
          </cell>
        </row>
      </sheetData>
      <sheetData sheetId="4265">
        <row r="1">
          <cell r="A1" t="str">
            <v>GIÁ TRỊ PHỤ LỤC 13 - HĐ 37/2018/HĐ/OIC-SEAREE ký ngày 07/02/2018</v>
          </cell>
        </row>
      </sheetData>
      <sheetData sheetId="4266">
        <row r="1">
          <cell r="A1" t="str">
            <v>GIÁ TRỊ PHỤ LỤC 13 - HĐ 37/2018/HĐ/OIC-SEAREE ký ngày 07/02/2018</v>
          </cell>
        </row>
      </sheetData>
      <sheetData sheetId="4267">
        <row r="1">
          <cell r="A1" t="str">
            <v>GIÁ TRỊ PHỤ LỤC 13 - HĐ 37/2018/HĐ/OIC-SEAREE ký ngày 07/02/2018</v>
          </cell>
        </row>
      </sheetData>
      <sheetData sheetId="4268">
        <row r="1">
          <cell r="A1" t="str">
            <v>GIÁ TRỊ PHỤ LỤC 13 - HĐ 37/2018/HĐ/OIC-SEAREE ký ngày 07/02/2018</v>
          </cell>
        </row>
      </sheetData>
      <sheetData sheetId="4269">
        <row r="1">
          <cell r="A1" t="str">
            <v>GIÁ TRỊ PHỤ LỤC 13 - HĐ 37/2018/HĐ/OIC-SEAREE ký ngày 07/02/2018</v>
          </cell>
        </row>
      </sheetData>
      <sheetData sheetId="4270">
        <row r="1">
          <cell r="A1" t="str">
            <v>GIÁ TRỊ PHỤ LỤC 13 - HĐ 37/2018/HĐ/OIC-SEAREE ký ngày 07/02/2018</v>
          </cell>
        </row>
      </sheetData>
      <sheetData sheetId="4271">
        <row r="1">
          <cell r="A1" t="str">
            <v>GIÁ TRỊ PHỤ LỤC 13 - HĐ 37/2018/HĐ/OIC-SEAREE ký ngày 07/02/2018</v>
          </cell>
        </row>
      </sheetData>
      <sheetData sheetId="4272">
        <row r="1">
          <cell r="A1" t="str">
            <v>GIÁ TRỊ PHỤ LỤC 13 - HĐ 37/2018/HĐ/OIC-SEAREE ký ngày 07/02/2018</v>
          </cell>
        </row>
      </sheetData>
      <sheetData sheetId="4273">
        <row r="1">
          <cell r="A1" t="str">
            <v>GIÁ TRỊ PHỤ LỤC 13 - HĐ 37/2018/HĐ/OIC-SEAREE ký ngày 07/02/2018</v>
          </cell>
        </row>
      </sheetData>
      <sheetData sheetId="4274">
        <row r="1">
          <cell r="A1" t="str">
            <v>GIÁ TRỊ PHỤ LỤC 13 - HĐ 37/2018/HĐ/OIC-SEAREE ký ngày 07/02/2018</v>
          </cell>
        </row>
      </sheetData>
      <sheetData sheetId="4275">
        <row r="1">
          <cell r="A1" t="str">
            <v>GIÁ TRỊ PHỤ LỤC 13 - HĐ 37/2018/HĐ/OIC-SEAREE ký ngày 07/02/2018</v>
          </cell>
        </row>
      </sheetData>
      <sheetData sheetId="4276">
        <row r="1">
          <cell r="A1" t="str">
            <v>GIÁ TRỊ PHỤ LỤC 13 - HĐ 37/2018/HĐ/OIC-SEAREE ký ngày 07/02/2018</v>
          </cell>
        </row>
      </sheetData>
      <sheetData sheetId="4277">
        <row r="1">
          <cell r="A1" t="str">
            <v>GIÁ TRỊ PHỤ LỤC 13 - HĐ 37/2018/HĐ/OIC-SEAREE ký ngày 07/02/2018</v>
          </cell>
        </row>
      </sheetData>
      <sheetData sheetId="4278">
        <row r="1">
          <cell r="A1" t="str">
            <v>GIÁ TRỊ PHỤ LỤC 13 - HĐ 37/2018/HĐ/OIC-SEAREE ký ngày 07/02/2018</v>
          </cell>
        </row>
      </sheetData>
      <sheetData sheetId="4279">
        <row r="1">
          <cell r="A1" t="str">
            <v>GIÁ TRỊ PHỤ LỤC 13 - HĐ 37/2018/HĐ/OIC-SEAREE ký ngày 07/02/2018</v>
          </cell>
        </row>
      </sheetData>
      <sheetData sheetId="4280">
        <row r="1">
          <cell r="A1" t="str">
            <v>GIÁ TRỊ PHỤ LỤC 13 - HĐ 37/2018/HĐ/OIC-SEAREE ký ngày 07/02/2018</v>
          </cell>
        </row>
      </sheetData>
      <sheetData sheetId="4281">
        <row r="1">
          <cell r="A1" t="str">
            <v>GIÁ TRỊ PHỤ LỤC 13 - HĐ 37/2018/HĐ/OIC-SEAREE ký ngày 07/02/2018</v>
          </cell>
        </row>
      </sheetData>
      <sheetData sheetId="4282">
        <row r="1">
          <cell r="A1" t="str">
            <v>GIÁ TRỊ PHỤ LỤC 13 - HĐ 37/2018/HĐ/OIC-SEAREE ký ngày 07/02/2018</v>
          </cell>
        </row>
      </sheetData>
      <sheetData sheetId="4283">
        <row r="1">
          <cell r="A1" t="str">
            <v>GIÁ TRỊ PHỤ LỤC 13 - HĐ 37/2018/HĐ/OIC-SEAREE ký ngày 07/02/2018</v>
          </cell>
        </row>
      </sheetData>
      <sheetData sheetId="4284">
        <row r="1">
          <cell r="A1" t="str">
            <v>GIÁ TRỊ PHỤ LỤC 13 - HĐ 37/2018/HĐ/OIC-SEAREE ký ngày 07/02/2018</v>
          </cell>
        </row>
      </sheetData>
      <sheetData sheetId="4285">
        <row r="1">
          <cell r="A1" t="str">
            <v>GIÁ TRỊ PHỤ LỤC 13 - HĐ 37/2018/HĐ/OIC-SEAREE ký ngày 07/02/2018</v>
          </cell>
        </row>
      </sheetData>
      <sheetData sheetId="4286">
        <row r="1">
          <cell r="A1" t="str">
            <v>GIÁ TRỊ PHỤ LỤC 13 - HĐ 37/2018/HĐ/OIC-SEAREE ký ngày 07/02/2018</v>
          </cell>
        </row>
      </sheetData>
      <sheetData sheetId="4287">
        <row r="1">
          <cell r="A1" t="str">
            <v>GIÁ TRỊ PHỤ LỤC 13 - HĐ 37/2018/HĐ/OIC-SEAREE ký ngày 07/02/2018</v>
          </cell>
        </row>
      </sheetData>
      <sheetData sheetId="4288">
        <row r="1">
          <cell r="A1" t="str">
            <v>GIÁ TRỊ PHỤ LỤC 13 - HĐ 37/2018/HĐ/OIC-SEAREE ký ngày 07/02/2018</v>
          </cell>
        </row>
      </sheetData>
      <sheetData sheetId="4289">
        <row r="1">
          <cell r="A1" t="str">
            <v>GIÁ TRỊ PHỤ LỤC 13 - HĐ 37/2018/HĐ/OIC-SEAREE ký ngày 07/02/2018</v>
          </cell>
        </row>
      </sheetData>
      <sheetData sheetId="4290">
        <row r="1">
          <cell r="A1" t="str">
            <v>GIÁ TRỊ PHỤ LỤC 13 - HĐ 37/2018/HĐ/OIC-SEAREE ký ngày 07/02/2018</v>
          </cell>
        </row>
      </sheetData>
      <sheetData sheetId="4291">
        <row r="1">
          <cell r="A1" t="str">
            <v>GIÁ TRỊ PHỤ LỤC 13 - HĐ 37/2018/HĐ/OIC-SEAREE ký ngày 07/02/2018</v>
          </cell>
        </row>
      </sheetData>
      <sheetData sheetId="4292">
        <row r="1">
          <cell r="A1" t="str">
            <v>GIÁ TRỊ PHỤ LỤC 13 - HĐ 37/2018/HĐ/OIC-SEAREE ký ngày 07/02/2018</v>
          </cell>
        </row>
      </sheetData>
      <sheetData sheetId="4293">
        <row r="1">
          <cell r="A1" t="str">
            <v>GIÁ TRỊ PHỤ LỤC 13 - HĐ 37/2018/HĐ/OIC-SEAREE ký ngày 07/02/2018</v>
          </cell>
        </row>
      </sheetData>
      <sheetData sheetId="4294">
        <row r="1">
          <cell r="A1" t="str">
            <v>GIÁ TRỊ PHỤ LỤC 13 - HĐ 37/2018/HĐ/OIC-SEAREE ký ngày 07/02/2018</v>
          </cell>
        </row>
      </sheetData>
      <sheetData sheetId="4295">
        <row r="1">
          <cell r="A1" t="str">
            <v>GIÁ TRỊ PHỤ LỤC 13 - HĐ 37/2018/HĐ/OIC-SEAREE ký ngày 07/02/2018</v>
          </cell>
        </row>
      </sheetData>
      <sheetData sheetId="4296">
        <row r="1">
          <cell r="A1" t="str">
            <v>GIÁ TRỊ PHỤ LỤC 13 - HĐ 37/2018/HĐ/OIC-SEAREE ký ngày 07/02/2018</v>
          </cell>
        </row>
      </sheetData>
      <sheetData sheetId="4297">
        <row r="1">
          <cell r="A1" t="str">
            <v>GIÁ TRỊ PHỤ LỤC 13 - HĐ 37/2018/HĐ/OIC-SEAREE ký ngày 07/02/2018</v>
          </cell>
        </row>
      </sheetData>
      <sheetData sheetId="4298">
        <row r="1">
          <cell r="A1" t="str">
            <v>GIÁ TRỊ PHỤ LỤC 13 - HĐ 37/2018/HĐ/OIC-SEAREE ký ngày 07/02/2018</v>
          </cell>
        </row>
      </sheetData>
      <sheetData sheetId="4299">
        <row r="1">
          <cell r="A1" t="str">
            <v>GIÁ TRỊ PHỤ LỤC 13 - HĐ 37/2018/HĐ/OIC-SEAREE ký ngày 07/02/2018</v>
          </cell>
        </row>
      </sheetData>
      <sheetData sheetId="4300">
        <row r="1">
          <cell r="A1" t="str">
            <v>GIÁ TRỊ PHỤ LỤC 13 - HĐ 37/2018/HĐ/OIC-SEAREE ký ngày 07/02/2018</v>
          </cell>
        </row>
      </sheetData>
      <sheetData sheetId="4301">
        <row r="1">
          <cell r="A1" t="str">
            <v>GIÁ TRỊ PHỤ LỤC 13 - HĐ 37/2018/HĐ/OIC-SEAREE ký ngày 07/02/2018</v>
          </cell>
        </row>
      </sheetData>
      <sheetData sheetId="4302">
        <row r="1">
          <cell r="A1" t="str">
            <v>GIÁ TRỊ PHỤ LỤC 13 - HĐ 37/2018/HĐ/OIC-SEAREE ký ngày 07/02/2018</v>
          </cell>
        </row>
      </sheetData>
      <sheetData sheetId="4303">
        <row r="1">
          <cell r="A1" t="str">
            <v>GIÁ TRỊ PHỤ LỤC 13 - HĐ 37/2018/HĐ/OIC-SEAREE ký ngày 07/02/2018</v>
          </cell>
        </row>
      </sheetData>
      <sheetData sheetId="4304">
        <row r="1">
          <cell r="A1" t="str">
            <v>GIÁ TRỊ PHỤ LỤC 13 - HĐ 37/2018/HĐ/OIC-SEAREE ký ngày 07/02/2018</v>
          </cell>
        </row>
      </sheetData>
      <sheetData sheetId="4305">
        <row r="1">
          <cell r="A1" t="str">
            <v>GIÁ TRỊ PHỤ LỤC 13 - HĐ 37/2018/HĐ/OIC-SEAREE ký ngày 07/02/2018</v>
          </cell>
        </row>
      </sheetData>
      <sheetData sheetId="4306">
        <row r="1">
          <cell r="A1" t="str">
            <v>GIÁ TRỊ PHỤ LỤC 13 - HĐ 37/2018/HĐ/OIC-SEAREE ký ngày 07/02/2018</v>
          </cell>
        </row>
      </sheetData>
      <sheetData sheetId="4307">
        <row r="1">
          <cell r="A1" t="str">
            <v>GIÁ TRỊ PHỤ LỤC 13 - HĐ 37/2018/HĐ/OIC-SEAREE ký ngày 07/02/2018</v>
          </cell>
        </row>
      </sheetData>
      <sheetData sheetId="4308">
        <row r="1">
          <cell r="A1" t="str">
            <v>GIÁ TRỊ PHỤ LỤC 13 - HĐ 37/2018/HĐ/OIC-SEAREE ký ngày 07/02/2018</v>
          </cell>
        </row>
      </sheetData>
      <sheetData sheetId="4309">
        <row r="1">
          <cell r="A1" t="str">
            <v>GIÁ TRỊ PHỤ LỤC 13 - HĐ 37/2018/HĐ/OIC-SEAREE ký ngày 07/02/2018</v>
          </cell>
        </row>
      </sheetData>
      <sheetData sheetId="4310">
        <row r="1">
          <cell r="A1" t="str">
            <v>GIÁ TRỊ PHỤ LỤC 13 - HĐ 37/2018/HĐ/OIC-SEAREE ký ngày 07/02/2018</v>
          </cell>
        </row>
      </sheetData>
      <sheetData sheetId="4311">
        <row r="1">
          <cell r="A1" t="str">
            <v>GIÁ TRỊ PHỤ LỤC 13 - HĐ 37/2018/HĐ/OIC-SEAREE ký ngày 07/02/2018</v>
          </cell>
        </row>
      </sheetData>
      <sheetData sheetId="4312">
        <row r="1">
          <cell r="A1" t="str">
            <v>GIÁ TRỊ PHỤ LỤC 13 - HĐ 37/2018/HĐ/OIC-SEAREE ký ngày 07/02/2018</v>
          </cell>
        </row>
      </sheetData>
      <sheetData sheetId="4313">
        <row r="1">
          <cell r="A1" t="str">
            <v>GIÁ TRỊ PHỤ LỤC 13 - HĐ 37/2018/HĐ/OIC-SEAREE ký ngày 07/02/2018</v>
          </cell>
        </row>
      </sheetData>
      <sheetData sheetId="4314">
        <row r="1">
          <cell r="A1" t="str">
            <v>GIÁ TRỊ PHỤ LỤC 13 - HĐ 37/2018/HĐ/OIC-SEAREE ký ngày 07/02/2018</v>
          </cell>
        </row>
      </sheetData>
      <sheetData sheetId="4315">
        <row r="1">
          <cell r="A1" t="str">
            <v>GIÁ TRỊ PHỤ LỤC 13 - HĐ 37/2018/HĐ/OIC-SEAREE ký ngày 07/02/2018</v>
          </cell>
        </row>
      </sheetData>
      <sheetData sheetId="4316">
        <row r="1">
          <cell r="A1" t="str">
            <v>GIÁ TRỊ PHỤ LỤC 13 - HĐ 37/2018/HĐ/OIC-SEAREE ký ngày 07/02/2018</v>
          </cell>
        </row>
      </sheetData>
      <sheetData sheetId="4317">
        <row r="1">
          <cell r="A1" t="str">
            <v>GIÁ TRỊ PHỤ LỤC 13 - HĐ 37/2018/HĐ/OIC-SEAREE ký ngày 07/02/2018</v>
          </cell>
        </row>
      </sheetData>
      <sheetData sheetId="4318">
        <row r="1">
          <cell r="A1" t="str">
            <v>GIÁ TRỊ PHỤ LỤC 13 - HĐ 37/2018/HĐ/OIC-SEAREE ký ngày 07/02/2018</v>
          </cell>
        </row>
      </sheetData>
      <sheetData sheetId="4319">
        <row r="1">
          <cell r="A1" t="str">
            <v>GIÁ TRỊ PHỤ LỤC 13 - HĐ 37/2018/HĐ/OIC-SEAREE ký ngày 07/02/2018</v>
          </cell>
        </row>
      </sheetData>
      <sheetData sheetId="4320">
        <row r="1">
          <cell r="A1" t="str">
            <v>GIÁ TRỊ PHỤ LỤC 13 - HĐ 37/2018/HĐ/OIC-SEAREE ký ngày 07/02/2018</v>
          </cell>
        </row>
      </sheetData>
      <sheetData sheetId="4321">
        <row r="1">
          <cell r="A1" t="str">
            <v>GIÁ TRỊ PHỤ LỤC 13 - HĐ 37/2018/HĐ/OIC-SEAREE ký ngày 07/02/2018</v>
          </cell>
        </row>
      </sheetData>
      <sheetData sheetId="4322">
        <row r="1">
          <cell r="A1" t="str">
            <v>GIÁ TRỊ PHỤ LỤC 13 - HĐ 37/2018/HĐ/OIC-SEAREE ký ngày 07/02/2018</v>
          </cell>
        </row>
      </sheetData>
      <sheetData sheetId="4323">
        <row r="1">
          <cell r="A1" t="str">
            <v>GIÁ TRỊ PHỤ LỤC 13 - HĐ 37/2018/HĐ/OIC-SEAREE ký ngày 07/02/2018</v>
          </cell>
        </row>
      </sheetData>
      <sheetData sheetId="4324">
        <row r="1">
          <cell r="A1" t="str">
            <v>GIÁ TRỊ PHỤ LỤC 13 - HĐ 37/2018/HĐ/OIC-SEAREE ký ngày 07/02/2018</v>
          </cell>
        </row>
      </sheetData>
      <sheetData sheetId="4325">
        <row r="1">
          <cell r="A1" t="str">
            <v>GIÁ TRỊ PHỤ LỤC 13 - HĐ 37/2018/HĐ/OIC-SEAREE ký ngày 07/02/2018</v>
          </cell>
        </row>
      </sheetData>
      <sheetData sheetId="4326">
        <row r="1">
          <cell r="A1" t="str">
            <v>GIÁ TRỊ PHỤ LỤC 13 - HĐ 37/2018/HĐ/OIC-SEAREE ký ngày 07/02/2018</v>
          </cell>
        </row>
      </sheetData>
      <sheetData sheetId="4327">
        <row r="1">
          <cell r="A1" t="str">
            <v>GIÁ TRỊ PHỤ LỤC 13 - HĐ 37/2018/HĐ/OIC-SEAREE ký ngày 07/02/2018</v>
          </cell>
        </row>
      </sheetData>
      <sheetData sheetId="4328">
        <row r="1">
          <cell r="A1" t="str">
            <v>GIÁ TRỊ PHỤ LỤC 13 - HĐ 37/2018/HĐ/OIC-SEAREE ký ngày 07/02/2018</v>
          </cell>
        </row>
      </sheetData>
      <sheetData sheetId="4329">
        <row r="1">
          <cell r="A1" t="str">
            <v>GIÁ TRỊ PHỤ LỤC 13 - HĐ 37/2018/HĐ/OIC-SEAREE ký ngày 07/02/2018</v>
          </cell>
        </row>
      </sheetData>
      <sheetData sheetId="4330">
        <row r="1">
          <cell r="A1" t="str">
            <v>GIÁ TRỊ PHỤ LỤC 13 - HĐ 37/2018/HĐ/OIC-SEAREE ký ngày 07/02/2018</v>
          </cell>
        </row>
      </sheetData>
      <sheetData sheetId="4331">
        <row r="1">
          <cell r="A1" t="str">
            <v>GIÁ TRỊ PHỤ LỤC 13 - HĐ 37/2018/HĐ/OIC-SEAREE ký ngày 07/02/2018</v>
          </cell>
        </row>
      </sheetData>
      <sheetData sheetId="4332">
        <row r="1">
          <cell r="A1" t="str">
            <v>GIÁ TRỊ PHỤ LỤC 13 - HĐ 37/2018/HĐ/OIC-SEAREE ký ngày 07/02/2018</v>
          </cell>
        </row>
      </sheetData>
      <sheetData sheetId="4333">
        <row r="1">
          <cell r="A1" t="str">
            <v>GIÁ TRỊ PHỤ LỤC 13 - HĐ 37/2018/HĐ/OIC-SEAREE ký ngày 07/02/2018</v>
          </cell>
        </row>
      </sheetData>
      <sheetData sheetId="4334">
        <row r="1">
          <cell r="A1" t="str">
            <v>GIÁ TRỊ PHỤ LỤC 13 - HĐ 37/2018/HĐ/OIC-SEAREE ký ngày 07/02/2018</v>
          </cell>
        </row>
      </sheetData>
      <sheetData sheetId="4335">
        <row r="1">
          <cell r="A1" t="str">
            <v>GIÁ TRỊ PHỤ LỤC 13 - HĐ 37/2018/HĐ/OIC-SEAREE ký ngày 07/02/2018</v>
          </cell>
        </row>
      </sheetData>
      <sheetData sheetId="4336">
        <row r="1">
          <cell r="A1" t="str">
            <v>GIÁ TRỊ PHỤ LỤC 13 - HĐ 37/2018/HĐ/OIC-SEAREE ký ngày 07/02/2018</v>
          </cell>
        </row>
      </sheetData>
      <sheetData sheetId="4337">
        <row r="1">
          <cell r="A1" t="str">
            <v>GIÁ TRỊ PHỤ LỤC 13 - HĐ 37/2018/HĐ/OIC-SEAREE ký ngày 07/02/2018</v>
          </cell>
        </row>
      </sheetData>
      <sheetData sheetId="4338">
        <row r="1">
          <cell r="A1" t="str">
            <v>GIÁ TRỊ PHỤ LỤC 13 - HĐ 37/2018/HĐ/OIC-SEAREE ký ngày 07/02/2018</v>
          </cell>
        </row>
      </sheetData>
      <sheetData sheetId="4339">
        <row r="1">
          <cell r="A1" t="str">
            <v>GIÁ TRỊ PHỤ LỤC 13 - HĐ 37/2018/HĐ/OIC-SEAREE ký ngày 07/02/2018</v>
          </cell>
        </row>
      </sheetData>
      <sheetData sheetId="4340">
        <row r="1">
          <cell r="A1" t="str">
            <v>GIÁ TRỊ PHỤ LỤC 13 - HĐ 37/2018/HĐ/OIC-SEAREE ký ngày 07/02/2018</v>
          </cell>
        </row>
      </sheetData>
      <sheetData sheetId="4341">
        <row r="1">
          <cell r="A1" t="str">
            <v>GIÁ TRỊ PHỤ LỤC 13 - HĐ 37/2018/HĐ/OIC-SEAREE ký ngày 07/02/2018</v>
          </cell>
        </row>
      </sheetData>
      <sheetData sheetId="4342">
        <row r="1">
          <cell r="A1" t="str">
            <v>GIÁ TRỊ PHỤ LỤC 13 - HĐ 37/2018/HĐ/OIC-SEAREE ký ngày 07/02/2018</v>
          </cell>
        </row>
      </sheetData>
      <sheetData sheetId="4343">
        <row r="1">
          <cell r="A1" t="str">
            <v>GIÁ TRỊ PHỤ LỤC 13 - HĐ 37/2018/HĐ/OIC-SEAREE ký ngày 07/02/2018</v>
          </cell>
        </row>
      </sheetData>
      <sheetData sheetId="4344">
        <row r="1">
          <cell r="A1" t="str">
            <v>GIÁ TRỊ PHỤ LỤC 13 - HĐ 37/2018/HĐ/OIC-SEAREE ký ngày 07/02/2018</v>
          </cell>
        </row>
      </sheetData>
      <sheetData sheetId="4345">
        <row r="1">
          <cell r="A1" t="str">
            <v>GIÁ TRỊ PHỤ LỤC 13 - HĐ 37/2018/HĐ/OIC-SEAREE ký ngày 07/02/2018</v>
          </cell>
        </row>
      </sheetData>
      <sheetData sheetId="4346">
        <row r="1">
          <cell r="A1" t="str">
            <v>GIÁ TRỊ PHỤ LỤC 13 - HĐ 37/2018/HĐ/OIC-SEAREE ký ngày 07/02/2018</v>
          </cell>
        </row>
      </sheetData>
      <sheetData sheetId="4347">
        <row r="1">
          <cell r="A1" t="str">
            <v>GIÁ TRỊ PHỤ LỤC 13 - HĐ 37/2018/HĐ/OIC-SEAREE ký ngày 07/02/2018</v>
          </cell>
        </row>
      </sheetData>
      <sheetData sheetId="4348">
        <row r="1">
          <cell r="A1" t="str">
            <v>GIÁ TRỊ PHỤ LỤC 13 - HĐ 37/2018/HĐ/OIC-SEAREE ký ngày 07/02/2018</v>
          </cell>
        </row>
      </sheetData>
      <sheetData sheetId="4349">
        <row r="1">
          <cell r="A1" t="str">
            <v>GIÁ TRỊ PHỤ LỤC 13 - HĐ 37/2018/HĐ/OIC-SEAREE ký ngày 07/02/2018</v>
          </cell>
        </row>
      </sheetData>
      <sheetData sheetId="4350">
        <row r="1">
          <cell r="A1" t="str">
            <v>GIÁ TRỊ PHỤ LỤC 13 - HĐ 37/2018/HĐ/OIC-SEAREE ký ngày 07/02/2018</v>
          </cell>
        </row>
      </sheetData>
      <sheetData sheetId="4351">
        <row r="1">
          <cell r="A1" t="str">
            <v>GIÁ TRỊ PHỤ LỤC 13 - HĐ 37/2018/HĐ/OIC-SEAREE ký ngày 07/02/2018</v>
          </cell>
        </row>
      </sheetData>
      <sheetData sheetId="4352">
        <row r="1">
          <cell r="A1" t="str">
            <v>GIÁ TRỊ PHỤ LỤC 13 - HĐ 37/2018/HĐ/OIC-SEAREE ký ngày 07/02/2018</v>
          </cell>
        </row>
      </sheetData>
      <sheetData sheetId="4353">
        <row r="1">
          <cell r="A1" t="str">
            <v>GIÁ TRỊ PHỤ LỤC 13 - HĐ 37/2018/HĐ/OIC-SEAREE ký ngày 07/02/2018</v>
          </cell>
        </row>
      </sheetData>
      <sheetData sheetId="4354">
        <row r="1">
          <cell r="A1" t="str">
            <v>GIÁ TRỊ PHỤ LỤC 13 - HĐ 37/2018/HĐ/OIC-SEAREE ký ngày 07/02/2018</v>
          </cell>
        </row>
      </sheetData>
      <sheetData sheetId="4355">
        <row r="1">
          <cell r="A1" t="str">
            <v>GIÁ TRỊ PHỤ LỤC 13 - HĐ 37/2018/HĐ/OIC-SEAREE ký ngày 07/02/2018</v>
          </cell>
        </row>
      </sheetData>
      <sheetData sheetId="4356">
        <row r="1">
          <cell r="A1" t="str">
            <v>GIÁ TRỊ PHỤ LỤC 13 - HĐ 37/2018/HĐ/OIC-SEAREE ký ngày 07/02/2018</v>
          </cell>
        </row>
      </sheetData>
      <sheetData sheetId="4357">
        <row r="1">
          <cell r="A1" t="str">
            <v>GIÁ TRỊ PHỤ LỤC 13 - HĐ 37/2018/HĐ/OIC-SEAREE ký ngày 07/02/2018</v>
          </cell>
        </row>
      </sheetData>
      <sheetData sheetId="4358">
        <row r="1">
          <cell r="A1" t="str">
            <v>GIÁ TRỊ PHỤ LỤC 13 - HĐ 37/2018/HĐ/OIC-SEAREE ký ngày 07/02/2018</v>
          </cell>
        </row>
      </sheetData>
      <sheetData sheetId="4359">
        <row r="1">
          <cell r="A1" t="str">
            <v>GIÁ TRỊ PHỤ LỤC 13 - HĐ 37/2018/HĐ/OIC-SEAREE ký ngày 07/02/2018</v>
          </cell>
        </row>
      </sheetData>
      <sheetData sheetId="4360">
        <row r="1">
          <cell r="A1" t="str">
            <v>GIÁ TRỊ PHỤ LỤC 13 - HĐ 37/2018/HĐ/OIC-SEAREE ký ngày 07/02/2018</v>
          </cell>
        </row>
      </sheetData>
      <sheetData sheetId="4361">
        <row r="1">
          <cell r="A1" t="str">
            <v>GIÁ TRỊ PHỤ LỤC 13 - HĐ 37/2018/HĐ/OIC-SEAREE ký ngày 07/02/2018</v>
          </cell>
        </row>
      </sheetData>
      <sheetData sheetId="4362">
        <row r="1">
          <cell r="A1" t="str">
            <v>GIÁ TRỊ PHỤ LỤC 13 - HĐ 37/2018/HĐ/OIC-SEAREE ký ngày 07/02/2018</v>
          </cell>
        </row>
      </sheetData>
      <sheetData sheetId="4363">
        <row r="1">
          <cell r="A1" t="str">
            <v>GIÁ TRỊ PHỤ LỤC 13 - HĐ 37/2018/HĐ/OIC-SEAREE ký ngày 07/02/2018</v>
          </cell>
        </row>
      </sheetData>
      <sheetData sheetId="4364">
        <row r="1">
          <cell r="A1" t="str">
            <v>GIÁ TRỊ PHỤ LỤC 13 - HĐ 37/2018/HĐ/OIC-SEAREE ký ngày 07/02/2018</v>
          </cell>
        </row>
      </sheetData>
      <sheetData sheetId="4365">
        <row r="1">
          <cell r="A1" t="str">
            <v>GIÁ TRỊ PHỤ LỤC 13 - HĐ 37/2018/HĐ/OIC-SEAREE ký ngày 07/02/2018</v>
          </cell>
        </row>
      </sheetData>
      <sheetData sheetId="4366">
        <row r="1">
          <cell r="A1" t="str">
            <v>GIÁ TRỊ PHỤ LỤC 13 - HĐ 37/2018/HĐ/OIC-SEAREE ký ngày 07/02/2018</v>
          </cell>
        </row>
      </sheetData>
      <sheetData sheetId="4367">
        <row r="1">
          <cell r="A1" t="str">
            <v>GIÁ TRỊ PHỤ LỤC 13 - HĐ 37/2018/HĐ/OIC-SEAREE ký ngày 07/02/2018</v>
          </cell>
        </row>
      </sheetData>
      <sheetData sheetId="4368">
        <row r="1">
          <cell r="A1" t="str">
            <v>GIÁ TRỊ PHỤ LỤC 13 - HĐ 37/2018/HĐ/OIC-SEAREE ký ngày 07/02/2018</v>
          </cell>
        </row>
      </sheetData>
      <sheetData sheetId="4369">
        <row r="1">
          <cell r="A1" t="str">
            <v>GIÁ TRỊ PHỤ LỤC 13 - HĐ 37/2018/HĐ/OIC-SEAREE ký ngày 07/02/2018</v>
          </cell>
        </row>
      </sheetData>
      <sheetData sheetId="4370">
        <row r="1">
          <cell r="A1" t="str">
            <v>GIÁ TRỊ PHỤ LỤC 13 - HĐ 37/2018/HĐ/OIC-SEAREE ký ngày 07/02/2018</v>
          </cell>
        </row>
      </sheetData>
      <sheetData sheetId="4371">
        <row r="1">
          <cell r="A1" t="str">
            <v>GIÁ TRỊ PHỤ LỤC 13 - HĐ 37/2018/HĐ/OIC-SEAREE ký ngày 07/02/2018</v>
          </cell>
        </row>
      </sheetData>
      <sheetData sheetId="4372">
        <row r="1">
          <cell r="A1" t="str">
            <v>GIÁ TRỊ PHỤ LỤC 13 - HĐ 37/2018/HĐ/OIC-SEAREE ký ngày 07/02/2018</v>
          </cell>
        </row>
      </sheetData>
      <sheetData sheetId="4373">
        <row r="1">
          <cell r="A1" t="str">
            <v>GIÁ TRỊ PHỤ LỤC 13 - HĐ 37/2018/HĐ/OIC-SEAREE ký ngày 07/02/2018</v>
          </cell>
        </row>
      </sheetData>
      <sheetData sheetId="4374">
        <row r="1">
          <cell r="A1" t="str">
            <v>GIÁ TRỊ PHỤ LỤC 13 - HĐ 37/2018/HĐ/OIC-SEAREE ký ngày 07/02/2018</v>
          </cell>
        </row>
      </sheetData>
      <sheetData sheetId="4375">
        <row r="1">
          <cell r="A1" t="str">
            <v>GIÁ TRỊ PHỤ LỤC 13 - HĐ 37/2018/HĐ/OIC-SEAREE ký ngày 07/02/2018</v>
          </cell>
        </row>
      </sheetData>
      <sheetData sheetId="4376">
        <row r="1">
          <cell r="A1" t="str">
            <v>GIÁ TRỊ PHỤ LỤC 13 - HĐ 37/2018/HĐ/OIC-SEAREE ký ngày 07/02/2018</v>
          </cell>
        </row>
      </sheetData>
      <sheetData sheetId="4377">
        <row r="1">
          <cell r="A1" t="str">
            <v>GIÁ TRỊ PHỤ LỤC 13 - HĐ 37/2018/HĐ/OIC-SEAREE ký ngày 07/02/2018</v>
          </cell>
        </row>
      </sheetData>
      <sheetData sheetId="4378">
        <row r="1">
          <cell r="A1" t="str">
            <v>GIÁ TRỊ PHỤ LỤC 13 - HĐ 37/2018/HĐ/OIC-SEAREE ký ngày 07/02/2018</v>
          </cell>
        </row>
      </sheetData>
      <sheetData sheetId="4379">
        <row r="1">
          <cell r="A1" t="str">
            <v>GIÁ TRỊ PHỤ LỤC 13 - HĐ 37/2018/HĐ/OIC-SEAREE ký ngày 07/02/2018</v>
          </cell>
        </row>
      </sheetData>
      <sheetData sheetId="4380">
        <row r="1">
          <cell r="A1" t="str">
            <v>GIÁ TRỊ PHỤ LỤC 13 - HĐ 37/2018/HĐ/OIC-SEAREE ký ngày 07/02/2018</v>
          </cell>
        </row>
      </sheetData>
      <sheetData sheetId="4381">
        <row r="1">
          <cell r="A1" t="str">
            <v>GIÁ TRỊ PHỤ LỤC 13 - HĐ 37/2018/HĐ/OIC-SEAREE ký ngày 07/02/2018</v>
          </cell>
        </row>
      </sheetData>
      <sheetData sheetId="4382">
        <row r="1">
          <cell r="A1" t="str">
            <v>GIÁ TRỊ PHỤ LỤC 13 - HĐ 37/2018/HĐ/OIC-SEAREE ký ngày 07/02/2018</v>
          </cell>
        </row>
      </sheetData>
      <sheetData sheetId="4383">
        <row r="1">
          <cell r="A1" t="str">
            <v>GIÁ TRỊ PHỤ LỤC 13 - HĐ 37/2018/HĐ/OIC-SEAREE ký ngày 07/02/2018</v>
          </cell>
        </row>
      </sheetData>
      <sheetData sheetId="4384">
        <row r="1">
          <cell r="A1" t="str">
            <v>GIÁ TRỊ PHỤ LỤC 13 - HĐ 37/2018/HĐ/OIC-SEAREE ký ngày 07/02/2018</v>
          </cell>
        </row>
      </sheetData>
      <sheetData sheetId="4385">
        <row r="1">
          <cell r="A1" t="str">
            <v>GIÁ TRỊ PHỤ LỤC 13 - HĐ 37/2018/HĐ/OIC-SEAREE ký ngày 07/02/2018</v>
          </cell>
        </row>
      </sheetData>
      <sheetData sheetId="4386">
        <row r="1">
          <cell r="A1" t="str">
            <v>GIÁ TRỊ PHỤ LỤC 13 - HĐ 37/2018/HĐ/OIC-SEAREE ký ngày 07/02/2018</v>
          </cell>
        </row>
      </sheetData>
      <sheetData sheetId="4387">
        <row r="1">
          <cell r="A1" t="str">
            <v>GIÁ TRỊ PHỤ LỤC 13 - HĐ 37/2018/HĐ/OIC-SEAREE ký ngày 07/02/2018</v>
          </cell>
        </row>
      </sheetData>
      <sheetData sheetId="4388">
        <row r="1">
          <cell r="A1" t="str">
            <v>GIÁ TRỊ PHỤ LỤC 13 - HĐ 37/2018/HĐ/OIC-SEAREE ký ngày 07/02/2018</v>
          </cell>
        </row>
      </sheetData>
      <sheetData sheetId="4389">
        <row r="1">
          <cell r="A1" t="str">
            <v>GIÁ TRỊ PHỤ LỤC 13 - HĐ 37/2018/HĐ/OIC-SEAREE ký ngày 07/02/2018</v>
          </cell>
        </row>
      </sheetData>
      <sheetData sheetId="4390">
        <row r="1">
          <cell r="A1" t="str">
            <v>GIÁ TRỊ PHỤ LỤC 13 - HĐ 37/2018/HĐ/OIC-SEAREE ký ngày 07/02/2018</v>
          </cell>
        </row>
      </sheetData>
      <sheetData sheetId="4391">
        <row r="1">
          <cell r="A1" t="str">
            <v>GIÁ TRỊ PHỤ LỤC 13 - HĐ 37/2018/HĐ/OIC-SEAREE ký ngày 07/02/2018</v>
          </cell>
        </row>
      </sheetData>
      <sheetData sheetId="4392">
        <row r="1">
          <cell r="A1" t="str">
            <v>GIÁ TRỊ PHỤ LỤC 13 - HĐ 37/2018/HĐ/OIC-SEAREE ký ngày 07/02/2018</v>
          </cell>
        </row>
      </sheetData>
      <sheetData sheetId="4393">
        <row r="1">
          <cell r="A1" t="str">
            <v>GIÁ TRỊ PHỤ LỤC 13 - HĐ 37/2018/HĐ/OIC-SEAREE ký ngày 07/02/2018</v>
          </cell>
        </row>
      </sheetData>
      <sheetData sheetId="4394">
        <row r="1">
          <cell r="A1" t="str">
            <v>GIÁ TRỊ PHỤ LỤC 13 - HĐ 37/2018/HĐ/OIC-SEAREE ký ngày 07/02/2018</v>
          </cell>
        </row>
      </sheetData>
      <sheetData sheetId="4395">
        <row r="1">
          <cell r="A1" t="str">
            <v>GIÁ TRỊ PHỤ LỤC 13 - HĐ 37/2018/HĐ/OIC-SEAREE ký ngày 07/02/2018</v>
          </cell>
        </row>
      </sheetData>
      <sheetData sheetId="4396">
        <row r="1">
          <cell r="A1" t="str">
            <v>GIÁ TRỊ PHỤ LỤC 13 - HĐ 37/2018/HĐ/OIC-SEAREE ký ngày 07/02/2018</v>
          </cell>
        </row>
      </sheetData>
      <sheetData sheetId="4397">
        <row r="1">
          <cell r="A1" t="str">
            <v>GIÁ TRỊ PHỤ LỤC 13 - HĐ 37/2018/HĐ/OIC-SEAREE ký ngày 07/02/2018</v>
          </cell>
        </row>
      </sheetData>
      <sheetData sheetId="4398">
        <row r="1">
          <cell r="A1" t="str">
            <v>GIÁ TRỊ PHỤ LỤC 13 - HĐ 37/2018/HĐ/OIC-SEAREE ký ngày 07/02/2018</v>
          </cell>
        </row>
      </sheetData>
      <sheetData sheetId="4399">
        <row r="1">
          <cell r="A1" t="str">
            <v>GIÁ TRỊ PHỤ LỤC 13 - HĐ 37/2018/HĐ/OIC-SEAREE ký ngày 07/02/2018</v>
          </cell>
        </row>
      </sheetData>
      <sheetData sheetId="4400">
        <row r="1">
          <cell r="A1" t="str">
            <v>GIÁ TRỊ PHỤ LỤC 13 - HĐ 37/2018/HĐ/OIC-SEAREE ký ngày 07/02/2018</v>
          </cell>
        </row>
      </sheetData>
      <sheetData sheetId="4401">
        <row r="1">
          <cell r="A1" t="str">
            <v>GIÁ TRỊ PHỤ LỤC 13 - HĐ 37/2018/HĐ/OIC-SEAREE ký ngày 07/02/2018</v>
          </cell>
        </row>
      </sheetData>
      <sheetData sheetId="4402">
        <row r="1">
          <cell r="A1" t="str">
            <v>GIÁ TRỊ PHỤ LỤC 13 - HĐ 37/2018/HĐ/OIC-SEAREE ký ngày 07/02/2018</v>
          </cell>
        </row>
      </sheetData>
      <sheetData sheetId="4403">
        <row r="1">
          <cell r="A1" t="str">
            <v>GIÁ TRỊ PHỤ LỤC 13 - HĐ 37/2018/HĐ/OIC-SEAREE ký ngày 07/02/2018</v>
          </cell>
        </row>
      </sheetData>
      <sheetData sheetId="4404">
        <row r="1">
          <cell r="A1" t="str">
            <v>GIÁ TRỊ PHỤ LỤC 13 - HĐ 37/2018/HĐ/OIC-SEAREE ký ngày 07/02/2018</v>
          </cell>
        </row>
      </sheetData>
      <sheetData sheetId="4405">
        <row r="1">
          <cell r="A1" t="str">
            <v>GIÁ TRỊ PHỤ LỤC 13 - HĐ 37/2018/HĐ/OIC-SEAREE ký ngày 07/02/2018</v>
          </cell>
        </row>
      </sheetData>
      <sheetData sheetId="4406">
        <row r="1">
          <cell r="A1" t="str">
            <v>GIÁ TRỊ PHỤ LỤC 13 - HĐ 37/2018/HĐ/OIC-SEAREE ký ngày 07/02/2018</v>
          </cell>
        </row>
      </sheetData>
      <sheetData sheetId="4407">
        <row r="1">
          <cell r="A1" t="str">
            <v>GIÁ TRỊ PHỤ LỤC 13 - HĐ 37/2018/HĐ/OIC-SEAREE ký ngày 07/02/2018</v>
          </cell>
        </row>
      </sheetData>
      <sheetData sheetId="4408">
        <row r="1">
          <cell r="A1" t="str">
            <v>GIÁ TRỊ PHỤ LỤC 13 - HĐ 37/2018/HĐ/OIC-SEAREE ký ngày 07/02/2018</v>
          </cell>
        </row>
      </sheetData>
      <sheetData sheetId="4409">
        <row r="1">
          <cell r="A1" t="str">
            <v>GIÁ TRỊ PHỤ LỤC 13 - HĐ 37/2018/HĐ/OIC-SEAREE ký ngày 07/02/2018</v>
          </cell>
        </row>
      </sheetData>
      <sheetData sheetId="4410">
        <row r="1">
          <cell r="A1" t="str">
            <v>GIÁ TRỊ PHỤ LỤC 13 - HĐ 37/2018/HĐ/OIC-SEAREE ký ngày 07/02/2018</v>
          </cell>
        </row>
      </sheetData>
      <sheetData sheetId="4411">
        <row r="1">
          <cell r="A1" t="str">
            <v>GIÁ TRỊ PHỤ LỤC 13 - HĐ 37/2018/HĐ/OIC-SEAREE ký ngày 07/02/2018</v>
          </cell>
        </row>
      </sheetData>
      <sheetData sheetId="4412">
        <row r="1">
          <cell r="A1" t="str">
            <v>GIÁ TRỊ PHỤ LỤC 13 - HĐ 37/2018/HĐ/OIC-SEAREE ký ngày 07/02/2018</v>
          </cell>
        </row>
      </sheetData>
      <sheetData sheetId="4413">
        <row r="1">
          <cell r="A1" t="str">
            <v>GIÁ TRỊ PHỤ LỤC 13 - HĐ 37/2018/HĐ/OIC-SEAREE ký ngày 07/02/2018</v>
          </cell>
        </row>
      </sheetData>
      <sheetData sheetId="4414">
        <row r="1">
          <cell r="A1" t="str">
            <v>GIÁ TRỊ PHỤ LỤC 13 - HĐ 37/2018/HĐ/OIC-SEAREE ký ngày 07/02/2018</v>
          </cell>
        </row>
      </sheetData>
      <sheetData sheetId="4415">
        <row r="1">
          <cell r="A1" t="str">
            <v>GIÁ TRỊ PHỤ LỤC 13 - HĐ 37/2018/HĐ/OIC-SEAREE ký ngày 07/02/2018</v>
          </cell>
        </row>
      </sheetData>
      <sheetData sheetId="4416">
        <row r="1">
          <cell r="A1" t="str">
            <v>GIÁ TRỊ PHỤ LỤC 13 - HĐ 37/2018/HĐ/OIC-SEAREE ký ngày 07/02/2018</v>
          </cell>
        </row>
      </sheetData>
      <sheetData sheetId="4417">
        <row r="1">
          <cell r="A1" t="str">
            <v>GIÁ TRỊ PHỤ LỤC 13 - HĐ 37/2018/HĐ/OIC-SEAREE ký ngày 07/02/2018</v>
          </cell>
        </row>
      </sheetData>
      <sheetData sheetId="4418">
        <row r="1">
          <cell r="A1" t="str">
            <v>GIÁ TRỊ PHỤ LỤC 13 - HĐ 37/2018/HĐ/OIC-SEAREE ký ngày 07/02/2018</v>
          </cell>
        </row>
      </sheetData>
      <sheetData sheetId="4419">
        <row r="1">
          <cell r="A1" t="str">
            <v>GIÁ TRỊ PHỤ LỤC 13 - HĐ 37/2018/HĐ/OIC-SEAREE ký ngày 07/02/2018</v>
          </cell>
        </row>
      </sheetData>
      <sheetData sheetId="4420">
        <row r="1">
          <cell r="A1" t="str">
            <v>GIÁ TRỊ PHỤ LỤC 13 - HĐ 37/2018/HĐ/OIC-SEAREE ký ngày 07/02/2018</v>
          </cell>
        </row>
      </sheetData>
      <sheetData sheetId="4421">
        <row r="1">
          <cell r="A1" t="str">
            <v>GIÁ TRỊ PHỤ LỤC 13 - HĐ 37/2018/HĐ/OIC-SEAREE ký ngày 07/02/2018</v>
          </cell>
        </row>
      </sheetData>
      <sheetData sheetId="4422">
        <row r="1">
          <cell r="A1" t="str">
            <v>GIÁ TRỊ PHỤ LỤC 13 - HĐ 37/2018/HĐ/OIC-SEAREE ký ngày 07/02/2018</v>
          </cell>
        </row>
      </sheetData>
      <sheetData sheetId="4423">
        <row r="1">
          <cell r="A1" t="str">
            <v>GIÁ TRỊ PHỤ LỤC 13 - HĐ 37/2018/HĐ/OIC-SEAREE ký ngày 07/02/2018</v>
          </cell>
        </row>
      </sheetData>
      <sheetData sheetId="4424">
        <row r="1">
          <cell r="A1" t="str">
            <v>GIÁ TRỊ PHỤ LỤC 13 - HĐ 37/2018/HĐ/OIC-SEAREE ký ngày 07/02/2018</v>
          </cell>
        </row>
      </sheetData>
      <sheetData sheetId="4425">
        <row r="1">
          <cell r="A1" t="str">
            <v>GIÁ TRỊ PHỤ LỤC 13 - HĐ 37/2018/HĐ/OIC-SEAREE ký ngày 07/02/2018</v>
          </cell>
        </row>
      </sheetData>
      <sheetData sheetId="4426">
        <row r="1">
          <cell r="A1" t="str">
            <v>GIÁ TRỊ PHỤ LỤC 13 - HĐ 37/2018/HĐ/OIC-SEAREE ký ngày 07/02/2018</v>
          </cell>
        </row>
      </sheetData>
      <sheetData sheetId="4427">
        <row r="1">
          <cell r="A1" t="str">
            <v>GIÁ TRỊ PHỤ LỤC 13 - HĐ 37/2018/HĐ/OIC-SEAREE ký ngày 07/02/2018</v>
          </cell>
        </row>
      </sheetData>
      <sheetData sheetId="4428">
        <row r="1">
          <cell r="A1" t="str">
            <v>GIÁ TRỊ PHỤ LỤC 13 - HĐ 37/2018/HĐ/OIC-SEAREE ký ngày 07/02/2018</v>
          </cell>
        </row>
      </sheetData>
      <sheetData sheetId="4429">
        <row r="1">
          <cell r="A1" t="str">
            <v>GIÁ TRỊ PHỤ LỤC 13 - HĐ 37/2018/HĐ/OIC-SEAREE ký ngày 07/02/2018</v>
          </cell>
        </row>
      </sheetData>
      <sheetData sheetId="4430">
        <row r="1">
          <cell r="A1" t="str">
            <v>GIÁ TRỊ PHỤ LỤC 13 - HĐ 37/2018/HĐ/OIC-SEAREE ký ngày 07/02/2018</v>
          </cell>
        </row>
      </sheetData>
      <sheetData sheetId="4431">
        <row r="1">
          <cell r="A1" t="str">
            <v>GIÁ TRỊ PHỤ LỤC 13 - HĐ 37/2018/HĐ/OIC-SEAREE ký ngày 07/02/2018</v>
          </cell>
        </row>
      </sheetData>
      <sheetData sheetId="4432">
        <row r="1">
          <cell r="A1" t="str">
            <v>GIÁ TRỊ PHỤ LỤC 13 - HĐ 37/2018/HĐ/OIC-SEAREE ký ngày 07/02/2018</v>
          </cell>
        </row>
      </sheetData>
      <sheetData sheetId="4433">
        <row r="1">
          <cell r="A1" t="str">
            <v>GIÁ TRỊ PHỤ LỤC 13 - HĐ 37/2018/HĐ/OIC-SEAREE ký ngày 07/02/2018</v>
          </cell>
        </row>
      </sheetData>
      <sheetData sheetId="4434">
        <row r="1">
          <cell r="A1" t="str">
            <v>GIÁ TRỊ PHỤ LỤC 13 - HĐ 37/2018/HĐ/OIC-SEAREE ký ngày 07/02/2018</v>
          </cell>
        </row>
      </sheetData>
      <sheetData sheetId="4435">
        <row r="1">
          <cell r="A1" t="str">
            <v>GIÁ TRỊ PHỤ LỤC 13 - HĐ 37/2018/HĐ/OIC-SEAREE ký ngày 07/02/2018</v>
          </cell>
        </row>
      </sheetData>
      <sheetData sheetId="4436">
        <row r="1">
          <cell r="A1" t="str">
            <v>GIÁ TRỊ PHỤ LỤC 13 - HĐ 37/2018/HĐ/OIC-SEAREE ký ngày 07/02/2018</v>
          </cell>
        </row>
      </sheetData>
      <sheetData sheetId="4437">
        <row r="1">
          <cell r="A1" t="str">
            <v>GIÁ TRỊ PHỤ LỤC 13 - HĐ 37/2018/HĐ/OIC-SEAREE ký ngày 07/02/2018</v>
          </cell>
        </row>
      </sheetData>
      <sheetData sheetId="4438">
        <row r="1">
          <cell r="A1" t="str">
            <v>GIÁ TRỊ PHỤ LỤC 13 - HĐ 37/2018/HĐ/OIC-SEAREE ký ngày 07/02/2018</v>
          </cell>
        </row>
      </sheetData>
      <sheetData sheetId="4439">
        <row r="1">
          <cell r="A1" t="str">
            <v>GIÁ TRỊ PHỤ LỤC 13 - HĐ 37/2018/HĐ/OIC-SEAREE ký ngày 07/02/2018</v>
          </cell>
        </row>
      </sheetData>
      <sheetData sheetId="4440">
        <row r="1">
          <cell r="A1" t="str">
            <v>GIÁ TRỊ PHỤ LỤC 13 - HĐ 37/2018/HĐ/OIC-SEAREE ký ngày 07/02/2018</v>
          </cell>
        </row>
      </sheetData>
      <sheetData sheetId="4441">
        <row r="1">
          <cell r="A1" t="str">
            <v>GIÁ TRỊ PHỤ LỤC 13 - HĐ 37/2018/HĐ/OIC-SEAREE ký ngày 07/02/2018</v>
          </cell>
        </row>
      </sheetData>
      <sheetData sheetId="4442">
        <row r="1">
          <cell r="A1" t="str">
            <v>GIÁ TRỊ PHỤ LỤC 13 - HĐ 37/2018/HĐ/OIC-SEAREE ký ngày 07/02/2018</v>
          </cell>
        </row>
      </sheetData>
      <sheetData sheetId="4443">
        <row r="1">
          <cell r="A1" t="str">
            <v>GIÁ TRỊ PHỤ LỤC 13 - HĐ 37/2018/HĐ/OIC-SEAREE ký ngày 07/02/2018</v>
          </cell>
        </row>
      </sheetData>
      <sheetData sheetId="4444">
        <row r="1">
          <cell r="A1" t="str">
            <v>GIÁ TRỊ PHỤ LỤC 13 - HĐ 37/2018/HĐ/OIC-SEAREE ký ngày 07/02/2018</v>
          </cell>
        </row>
      </sheetData>
      <sheetData sheetId="4445">
        <row r="1">
          <cell r="A1" t="str">
            <v>GIÁ TRỊ PHỤ LỤC 13 - HĐ 37/2018/HĐ/OIC-SEAREE ký ngày 07/02/2018</v>
          </cell>
        </row>
      </sheetData>
      <sheetData sheetId="4446">
        <row r="1">
          <cell r="A1" t="str">
            <v>GIÁ TRỊ PHỤ LỤC 13 - HĐ 37/2018/HĐ/OIC-SEAREE ký ngày 07/02/2018</v>
          </cell>
        </row>
      </sheetData>
      <sheetData sheetId="4447">
        <row r="1">
          <cell r="A1" t="str">
            <v>GIÁ TRỊ PHỤ LỤC 13 - HĐ 37/2018/HĐ/OIC-SEAREE ký ngày 07/02/2018</v>
          </cell>
        </row>
      </sheetData>
      <sheetData sheetId="4448">
        <row r="1">
          <cell r="A1" t="str">
            <v>GIÁ TRỊ PHỤ LỤC 13 - HĐ 37/2018/HĐ/OIC-SEAREE ký ngày 07/02/2018</v>
          </cell>
        </row>
      </sheetData>
      <sheetData sheetId="4449">
        <row r="1">
          <cell r="A1" t="str">
            <v>GIÁ TRỊ PHỤ LỤC 13 - HĐ 37/2018/HĐ/OIC-SEAREE ký ngày 07/02/2018</v>
          </cell>
        </row>
      </sheetData>
      <sheetData sheetId="4450">
        <row r="1">
          <cell r="A1" t="str">
            <v>GIÁ TRỊ PHỤ LỤC 13 - HĐ 37/2018/HĐ/OIC-SEAREE ký ngày 07/02/2018</v>
          </cell>
        </row>
      </sheetData>
      <sheetData sheetId="4451">
        <row r="1">
          <cell r="A1" t="str">
            <v>GIÁ TRỊ PHỤ LỤC 13 - HĐ 37/2018/HĐ/OIC-SEAREE ký ngày 07/02/2018</v>
          </cell>
        </row>
      </sheetData>
      <sheetData sheetId="4452">
        <row r="1">
          <cell r="A1" t="str">
            <v>GIÁ TRỊ PHỤ LỤC 13 - HĐ 37/2018/HĐ/OIC-SEAREE ký ngày 07/02/2018</v>
          </cell>
        </row>
      </sheetData>
      <sheetData sheetId="4453">
        <row r="1">
          <cell r="A1" t="str">
            <v>GIÁ TRỊ PHỤ LỤC 13 - HĐ 37/2018/HĐ/OIC-SEAREE ký ngày 07/02/2018</v>
          </cell>
        </row>
      </sheetData>
      <sheetData sheetId="4454">
        <row r="1">
          <cell r="A1" t="str">
            <v>GIÁ TRỊ PHỤ LỤC 13 - HĐ 37/2018/HĐ/OIC-SEAREE ký ngày 07/02/2018</v>
          </cell>
        </row>
      </sheetData>
      <sheetData sheetId="4455">
        <row r="1">
          <cell r="A1" t="str">
            <v>GIÁ TRỊ PHỤ LỤC 13 - HĐ 37/2018/HĐ/OIC-SEAREE ký ngày 07/02/2018</v>
          </cell>
        </row>
      </sheetData>
      <sheetData sheetId="4456">
        <row r="1">
          <cell r="A1" t="str">
            <v>GIÁ TRỊ PHỤ LỤC 13 - HĐ 37/2018/HĐ/OIC-SEAREE ký ngày 07/02/2018</v>
          </cell>
        </row>
      </sheetData>
      <sheetData sheetId="4457">
        <row r="1">
          <cell r="A1" t="str">
            <v>GIÁ TRỊ PHỤ LỤC 13 - HĐ 37/2018/HĐ/OIC-SEAREE ký ngày 07/02/2018</v>
          </cell>
        </row>
      </sheetData>
      <sheetData sheetId="4458">
        <row r="1">
          <cell r="A1" t="str">
            <v>GIÁ TRỊ PHỤ LỤC 13 - HĐ 37/2018/HĐ/OIC-SEAREE ký ngày 07/02/2018</v>
          </cell>
        </row>
      </sheetData>
      <sheetData sheetId="4459">
        <row r="1">
          <cell r="A1" t="str">
            <v>GIÁ TRỊ PHỤ LỤC 13 - HĐ 37/2018/HĐ/OIC-SEAREE ký ngày 07/02/2018</v>
          </cell>
        </row>
      </sheetData>
      <sheetData sheetId="4460">
        <row r="1">
          <cell r="A1" t="str">
            <v>GIÁ TRỊ PHỤ LỤC 13 - HĐ 37/2018/HĐ/OIC-SEAREE ký ngày 07/02/2018</v>
          </cell>
        </row>
      </sheetData>
      <sheetData sheetId="4461">
        <row r="1">
          <cell r="A1" t="str">
            <v>GIÁ TRỊ PHỤ LỤC 13 - HĐ 37/2018/HĐ/OIC-SEAREE ký ngày 07/02/2018</v>
          </cell>
        </row>
      </sheetData>
      <sheetData sheetId="4462">
        <row r="1">
          <cell r="A1" t="str">
            <v>GIÁ TRỊ PHỤ LỤC 13 - HĐ 37/2018/HĐ/OIC-SEAREE ký ngày 07/02/2018</v>
          </cell>
        </row>
      </sheetData>
      <sheetData sheetId="4463">
        <row r="1">
          <cell r="A1" t="str">
            <v>GIÁ TRỊ PHỤ LỤC 13 - HĐ 37/2018/HĐ/OIC-SEAREE ký ngày 07/02/2018</v>
          </cell>
        </row>
      </sheetData>
      <sheetData sheetId="4464">
        <row r="1">
          <cell r="A1" t="str">
            <v>GIÁ TRỊ PHỤ LỤC 13 - HĐ 37/2018/HĐ/OIC-SEAREE ký ngày 07/02/2018</v>
          </cell>
        </row>
      </sheetData>
      <sheetData sheetId="4465">
        <row r="1">
          <cell r="A1" t="str">
            <v>GIÁ TRỊ PHỤ LỤC 13 - HĐ 37/2018/HĐ/OIC-SEAREE ký ngày 07/02/2018</v>
          </cell>
        </row>
      </sheetData>
      <sheetData sheetId="4466">
        <row r="1">
          <cell r="A1" t="str">
            <v>GIÁ TRỊ PHỤ LỤC 13 - HĐ 37/2018/HĐ/OIC-SEAREE ký ngày 07/02/2018</v>
          </cell>
        </row>
      </sheetData>
      <sheetData sheetId="4467">
        <row r="1">
          <cell r="A1" t="str">
            <v>GIÁ TRỊ PHỤ LỤC 13 - HĐ 37/2018/HĐ/OIC-SEAREE ký ngày 07/02/2018</v>
          </cell>
        </row>
      </sheetData>
      <sheetData sheetId="4468">
        <row r="1">
          <cell r="A1" t="str">
            <v>GIÁ TRỊ PHỤ LỤC 13 - HĐ 37/2018/HĐ/OIC-SEAREE ký ngày 07/02/2018</v>
          </cell>
        </row>
      </sheetData>
      <sheetData sheetId="4469">
        <row r="1">
          <cell r="A1" t="str">
            <v>GIÁ TRỊ PHỤ LỤC 13 - HĐ 37/2018/HĐ/OIC-SEAREE ký ngày 07/02/2018</v>
          </cell>
        </row>
      </sheetData>
      <sheetData sheetId="4470">
        <row r="1">
          <cell r="A1" t="str">
            <v>GIÁ TRỊ PHỤ LỤC 13 - HĐ 37/2018/HĐ/OIC-SEAREE ký ngày 07/02/2018</v>
          </cell>
        </row>
      </sheetData>
      <sheetData sheetId="4471">
        <row r="1">
          <cell r="A1" t="str">
            <v>GIÁ TRỊ PHỤ LỤC 13 - HĐ 37/2018/HĐ/OIC-SEAREE ký ngày 07/02/2018</v>
          </cell>
        </row>
      </sheetData>
      <sheetData sheetId="4472">
        <row r="1">
          <cell r="A1" t="str">
            <v>GIÁ TRỊ PHỤ LỤC 13 - HĐ 37/2018/HĐ/OIC-SEAREE ký ngày 07/02/2018</v>
          </cell>
        </row>
      </sheetData>
      <sheetData sheetId="4473">
        <row r="1">
          <cell r="A1" t="str">
            <v>GIÁ TRỊ PHỤ LỤC 13 - HĐ 37/2018/HĐ/OIC-SEAREE ký ngày 07/02/2018</v>
          </cell>
        </row>
      </sheetData>
      <sheetData sheetId="4474">
        <row r="1">
          <cell r="A1" t="str">
            <v>GIÁ TRỊ PHỤ LỤC 13 - HĐ 37/2018/HĐ/OIC-SEAREE ký ngày 07/02/2018</v>
          </cell>
        </row>
      </sheetData>
      <sheetData sheetId="4475">
        <row r="1">
          <cell r="A1" t="str">
            <v>GIÁ TRỊ PHỤ LỤC 13 - HĐ 37/2018/HĐ/OIC-SEAREE ký ngày 07/02/2018</v>
          </cell>
        </row>
      </sheetData>
      <sheetData sheetId="4476">
        <row r="1">
          <cell r="A1" t="str">
            <v>GIÁ TRỊ PHỤ LỤC 13 - HĐ 37/2018/HĐ/OIC-SEAREE ký ngày 07/02/2018</v>
          </cell>
        </row>
      </sheetData>
      <sheetData sheetId="4477">
        <row r="1">
          <cell r="A1" t="str">
            <v>GIÁ TRỊ PHỤ LỤC 13 - HĐ 37/2018/HĐ/OIC-SEAREE ký ngày 07/02/2018</v>
          </cell>
        </row>
      </sheetData>
      <sheetData sheetId="4478">
        <row r="1">
          <cell r="A1" t="str">
            <v>GIÁ TRỊ PHỤ LỤC 13 - HĐ 37/2018/HĐ/OIC-SEAREE ký ngày 07/02/2018</v>
          </cell>
        </row>
      </sheetData>
      <sheetData sheetId="4479">
        <row r="1">
          <cell r="A1" t="str">
            <v>GIÁ TRỊ PHỤ LỤC 13 - HĐ 37/2018/HĐ/OIC-SEAREE ký ngày 07/02/2018</v>
          </cell>
        </row>
      </sheetData>
      <sheetData sheetId="4480">
        <row r="1">
          <cell r="A1" t="str">
            <v>GIÁ TRỊ PHỤ LỤC 13 - HĐ 37/2018/HĐ/OIC-SEAREE ký ngày 07/02/2018</v>
          </cell>
        </row>
      </sheetData>
      <sheetData sheetId="4481">
        <row r="1">
          <cell r="A1" t="str">
            <v>GIÁ TRỊ PHỤ LỤC 13 - HĐ 37/2018/HĐ/OIC-SEAREE ký ngày 07/02/2018</v>
          </cell>
        </row>
      </sheetData>
      <sheetData sheetId="4482">
        <row r="1">
          <cell r="A1" t="str">
            <v>GIÁ TRỊ PHỤ LỤC 13 - HĐ 37/2018/HĐ/OIC-SEAREE ký ngày 07/02/2018</v>
          </cell>
        </row>
      </sheetData>
      <sheetData sheetId="4483">
        <row r="1">
          <cell r="A1" t="str">
            <v>GIÁ TRỊ PHỤ LỤC 13 - HĐ 37/2018/HĐ/OIC-SEAREE ký ngày 07/02/2018</v>
          </cell>
        </row>
      </sheetData>
      <sheetData sheetId="4484">
        <row r="1">
          <cell r="A1" t="str">
            <v>GIÁ TRỊ PHỤ LỤC 13 - HĐ 37/2018/HĐ/OIC-SEAREE ký ngày 07/02/2018</v>
          </cell>
        </row>
      </sheetData>
      <sheetData sheetId="4485">
        <row r="1">
          <cell r="A1" t="str">
            <v>GIÁ TRỊ PHỤ LỤC 13 - HĐ 37/2018/HĐ/OIC-SEAREE ký ngày 07/02/2018</v>
          </cell>
        </row>
      </sheetData>
      <sheetData sheetId="4486">
        <row r="1">
          <cell r="A1" t="str">
            <v>GIÁ TRỊ PHỤ LỤC 13 - HĐ 37/2018/HĐ/OIC-SEAREE ký ngày 07/02/2018</v>
          </cell>
        </row>
      </sheetData>
      <sheetData sheetId="4487">
        <row r="1">
          <cell r="A1" t="str">
            <v>GIÁ TRỊ PHỤ LỤC 13 - HĐ 37/2018/HĐ/OIC-SEAREE ký ngày 07/02/2018</v>
          </cell>
        </row>
      </sheetData>
      <sheetData sheetId="4488">
        <row r="1">
          <cell r="A1" t="str">
            <v>GIÁ TRỊ PHỤ LỤC 13 - HĐ 37/2018/HĐ/OIC-SEAREE ký ngày 07/02/2018</v>
          </cell>
        </row>
      </sheetData>
      <sheetData sheetId="4489">
        <row r="1">
          <cell r="A1" t="str">
            <v>GIÁ TRỊ PHỤ LỤC 13 - HĐ 37/2018/HĐ/OIC-SEAREE ký ngày 07/02/2018</v>
          </cell>
        </row>
      </sheetData>
      <sheetData sheetId="4490">
        <row r="1">
          <cell r="A1" t="str">
            <v>GIÁ TRỊ PHỤ LỤC 13 - HĐ 37/2018/HĐ/OIC-SEAREE ký ngày 07/02/2018</v>
          </cell>
        </row>
      </sheetData>
      <sheetData sheetId="4491">
        <row r="1">
          <cell r="A1" t="str">
            <v>GIÁ TRỊ PHỤ LỤC 13 - HĐ 37/2018/HĐ/OIC-SEAREE ký ngày 07/02/2018</v>
          </cell>
        </row>
      </sheetData>
      <sheetData sheetId="4492">
        <row r="1">
          <cell r="A1" t="str">
            <v>GIÁ TRỊ PHỤ LỤC 13 - HĐ 37/2018/HĐ/OIC-SEAREE ký ngày 07/02/2018</v>
          </cell>
        </row>
      </sheetData>
      <sheetData sheetId="4493">
        <row r="1">
          <cell r="A1" t="str">
            <v>GIÁ TRỊ PHỤ LỤC 13 - HĐ 37/2018/HĐ/OIC-SEAREE ký ngày 07/02/2018</v>
          </cell>
        </row>
      </sheetData>
      <sheetData sheetId="4494">
        <row r="1">
          <cell r="A1" t="str">
            <v>GIÁ TRỊ PHỤ LỤC 13 - HĐ 37/2018/HĐ/OIC-SEAREE ký ngày 07/02/2018</v>
          </cell>
        </row>
      </sheetData>
      <sheetData sheetId="4495">
        <row r="1">
          <cell r="A1" t="str">
            <v>GIÁ TRỊ PHỤ LỤC 13 - HĐ 37/2018/HĐ/OIC-SEAREE ký ngày 07/02/2018</v>
          </cell>
        </row>
      </sheetData>
      <sheetData sheetId="4496">
        <row r="1">
          <cell r="A1" t="str">
            <v>GIÁ TRỊ PHỤ LỤC 13 - HĐ 37/2018/HĐ/OIC-SEAREE ký ngày 07/02/2018</v>
          </cell>
        </row>
      </sheetData>
      <sheetData sheetId="4497">
        <row r="1">
          <cell r="A1" t="str">
            <v>GIÁ TRỊ PHỤ LỤC 13 - HĐ 37/2018/HĐ/OIC-SEAREE ký ngày 07/02/2018</v>
          </cell>
        </row>
      </sheetData>
      <sheetData sheetId="4498">
        <row r="1">
          <cell r="A1" t="str">
            <v>GIÁ TRỊ PHỤ LỤC 13 - HĐ 37/2018/HĐ/OIC-SEAREE ký ngày 07/02/2018</v>
          </cell>
        </row>
      </sheetData>
      <sheetData sheetId="4499">
        <row r="1">
          <cell r="A1" t="str">
            <v>GIÁ TRỊ PHỤ LỤC 13 - HĐ 37/2018/HĐ/OIC-SEAREE ký ngày 07/02/2018</v>
          </cell>
        </row>
      </sheetData>
      <sheetData sheetId="4500">
        <row r="1">
          <cell r="A1" t="str">
            <v>GIÁ TRỊ PHỤ LỤC 13 - HĐ 37/2018/HĐ/OIC-SEAREE ký ngày 07/02/2018</v>
          </cell>
        </row>
      </sheetData>
      <sheetData sheetId="4501">
        <row r="1">
          <cell r="A1" t="str">
            <v>GIÁ TRỊ PHỤ LỤC 13 - HĐ 37/2018/HĐ/OIC-SEAREE ký ngày 07/02/2018</v>
          </cell>
        </row>
      </sheetData>
      <sheetData sheetId="4502">
        <row r="1">
          <cell r="A1" t="str">
            <v>GIÁ TRỊ PHỤ LỤC 13 - HĐ 37/2018/HĐ/OIC-SEAREE ký ngày 07/02/2018</v>
          </cell>
        </row>
      </sheetData>
      <sheetData sheetId="4503">
        <row r="1">
          <cell r="A1" t="str">
            <v>GIÁ TRỊ PHỤ LỤC 13 - HĐ 37/2018/HĐ/OIC-SEAREE ký ngày 07/02/2018</v>
          </cell>
        </row>
      </sheetData>
      <sheetData sheetId="4504">
        <row r="1">
          <cell r="A1" t="str">
            <v>GIÁ TRỊ PHỤ LỤC 13 - HĐ 37/2018/HĐ/OIC-SEAREE ký ngày 07/02/2018</v>
          </cell>
        </row>
      </sheetData>
      <sheetData sheetId="4505">
        <row r="1">
          <cell r="A1" t="str">
            <v>GIÁ TRỊ PHỤ LỤC 13 - HĐ 37/2018/HĐ/OIC-SEAREE ký ngày 07/02/2018</v>
          </cell>
        </row>
      </sheetData>
      <sheetData sheetId="4506">
        <row r="1">
          <cell r="A1" t="str">
            <v>GIÁ TRỊ PHỤ LỤC 13 - HĐ 37/2018/HĐ/OIC-SEAREE ký ngày 07/02/2018</v>
          </cell>
        </row>
      </sheetData>
      <sheetData sheetId="4507">
        <row r="1">
          <cell r="A1" t="str">
            <v>GIÁ TRỊ PHỤ LỤC 13 - HĐ 37/2018/HĐ/OIC-SEAREE ký ngày 07/02/2018</v>
          </cell>
        </row>
      </sheetData>
      <sheetData sheetId="4508">
        <row r="1">
          <cell r="A1" t="str">
            <v>GIÁ TRỊ PHỤ LỤC 13 - HĐ 37/2018/HĐ/OIC-SEAREE ký ngày 07/02/2018</v>
          </cell>
        </row>
      </sheetData>
      <sheetData sheetId="4509">
        <row r="1">
          <cell r="A1" t="str">
            <v>GIÁ TRỊ PHỤ LỤC 13 - HĐ 37/2018/HĐ/OIC-SEAREE ký ngày 07/02/2018</v>
          </cell>
        </row>
      </sheetData>
      <sheetData sheetId="4510">
        <row r="1">
          <cell r="A1" t="str">
            <v>GIÁ TRỊ PHỤ LỤC 13 - HĐ 37/2018/HĐ/OIC-SEAREE ký ngày 07/02/2018</v>
          </cell>
        </row>
      </sheetData>
      <sheetData sheetId="4511">
        <row r="1">
          <cell r="A1" t="str">
            <v>GIÁ TRỊ PHỤ LỤC 13 - HĐ 37/2018/HĐ/OIC-SEAREE ký ngày 07/02/2018</v>
          </cell>
        </row>
      </sheetData>
      <sheetData sheetId="4512">
        <row r="1">
          <cell r="A1" t="str">
            <v>GIÁ TRỊ PHỤ LỤC 13 - HĐ 37/2018/HĐ/OIC-SEAREE ký ngày 07/02/2018</v>
          </cell>
        </row>
      </sheetData>
      <sheetData sheetId="4513">
        <row r="1">
          <cell r="A1" t="str">
            <v>GIÁ TRỊ PHỤ LỤC 13 - HĐ 37/2018/HĐ/OIC-SEAREE ký ngày 07/02/2018</v>
          </cell>
        </row>
      </sheetData>
      <sheetData sheetId="4514">
        <row r="1">
          <cell r="A1" t="str">
            <v>GIÁ TRỊ PHỤ LỤC 13 - HĐ 37/2018/HĐ/OIC-SEAREE ký ngày 07/02/2018</v>
          </cell>
        </row>
      </sheetData>
      <sheetData sheetId="4515">
        <row r="1">
          <cell r="A1" t="str">
            <v>GIÁ TRỊ PHỤ LỤC 13 - HĐ 37/2018/HĐ/OIC-SEAREE ký ngày 07/02/2018</v>
          </cell>
        </row>
      </sheetData>
      <sheetData sheetId="4516">
        <row r="1">
          <cell r="A1" t="str">
            <v>GIÁ TRỊ PHỤ LỤC 13 - HĐ 37/2018/HĐ/OIC-SEAREE ký ngày 07/02/2018</v>
          </cell>
        </row>
      </sheetData>
      <sheetData sheetId="4517">
        <row r="1">
          <cell r="A1" t="str">
            <v>GIÁ TRỊ PHỤ LỤC 13 - HĐ 37/2018/HĐ/OIC-SEAREE ký ngày 07/02/2018</v>
          </cell>
        </row>
      </sheetData>
      <sheetData sheetId="4518">
        <row r="1">
          <cell r="A1" t="str">
            <v>GIÁ TRỊ PHỤ LỤC 13 - HĐ 37/2018/HĐ/OIC-SEAREE ký ngày 07/02/2018</v>
          </cell>
        </row>
      </sheetData>
      <sheetData sheetId="4519">
        <row r="1">
          <cell r="A1" t="str">
            <v>GIÁ TRỊ PHỤ LỤC 13 - HĐ 37/2018/HĐ/OIC-SEAREE ký ngày 07/02/2018</v>
          </cell>
        </row>
      </sheetData>
      <sheetData sheetId="4520">
        <row r="1">
          <cell r="A1" t="str">
            <v>GIÁ TRỊ PHỤ LỤC 13 - HĐ 37/2018/HĐ/OIC-SEAREE ký ngày 07/02/2018</v>
          </cell>
        </row>
      </sheetData>
      <sheetData sheetId="4521">
        <row r="1">
          <cell r="A1" t="str">
            <v>GIÁ TRỊ PHỤ LỤC 13 - HĐ 37/2018/HĐ/OIC-SEAREE ký ngày 07/02/2018</v>
          </cell>
        </row>
      </sheetData>
      <sheetData sheetId="4522">
        <row r="1">
          <cell r="A1" t="str">
            <v>GIÁ TRỊ PHỤ LỤC 13 - HĐ 37/2018/HĐ/OIC-SEAREE ký ngày 07/02/2018</v>
          </cell>
        </row>
      </sheetData>
      <sheetData sheetId="4523">
        <row r="1">
          <cell r="A1" t="str">
            <v>GIÁ TRỊ PHỤ LỤC 13 - HĐ 37/2018/HĐ/OIC-SEAREE ký ngày 07/02/2018</v>
          </cell>
        </row>
      </sheetData>
      <sheetData sheetId="4524">
        <row r="1">
          <cell r="A1" t="str">
            <v>GIÁ TRỊ PHỤ LỤC 13 - HĐ 37/2018/HĐ/OIC-SEAREE ký ngày 07/02/2018</v>
          </cell>
        </row>
      </sheetData>
      <sheetData sheetId="4525">
        <row r="1">
          <cell r="A1" t="str">
            <v>GIÁ TRỊ PHỤ LỤC 13 - HĐ 37/2018/HĐ/OIC-SEAREE ký ngày 07/02/2018</v>
          </cell>
        </row>
      </sheetData>
      <sheetData sheetId="4526">
        <row r="1">
          <cell r="A1" t="str">
            <v>GIÁ TRỊ PHỤ LỤC 13 - HĐ 37/2018/HĐ/OIC-SEAREE ký ngày 07/02/2018</v>
          </cell>
        </row>
      </sheetData>
      <sheetData sheetId="4527">
        <row r="1">
          <cell r="A1" t="str">
            <v>GIÁ TRỊ PHỤ LỤC 13 - HĐ 37/2018/HĐ/OIC-SEAREE ký ngày 07/02/2018</v>
          </cell>
        </row>
      </sheetData>
      <sheetData sheetId="4528">
        <row r="1">
          <cell r="A1" t="str">
            <v>GIÁ TRỊ PHỤ LỤC 13 - HĐ 37/2018/HĐ/OIC-SEAREE ký ngày 07/02/2018</v>
          </cell>
        </row>
      </sheetData>
      <sheetData sheetId="4529">
        <row r="1">
          <cell r="A1" t="str">
            <v>GIÁ TRỊ PHỤ LỤC 13 - HĐ 37/2018/HĐ/OIC-SEAREE ký ngày 07/02/2018</v>
          </cell>
        </row>
      </sheetData>
      <sheetData sheetId="4530">
        <row r="1">
          <cell r="A1" t="str">
            <v>GIÁ TRỊ PHỤ LỤC 13 - HĐ 37/2018/HĐ/OIC-SEAREE ký ngày 07/02/2018</v>
          </cell>
        </row>
      </sheetData>
      <sheetData sheetId="4531">
        <row r="1">
          <cell r="A1" t="str">
            <v>GIÁ TRỊ PHỤ LỤC 13 - HĐ 37/2018/HĐ/OIC-SEAREE ký ngày 07/02/2018</v>
          </cell>
        </row>
      </sheetData>
      <sheetData sheetId="4532">
        <row r="1">
          <cell r="A1" t="str">
            <v>GIÁ TRỊ PHỤ LỤC 13 - HĐ 37/2018/HĐ/OIC-SEAREE ký ngày 07/02/2018</v>
          </cell>
        </row>
      </sheetData>
      <sheetData sheetId="4533">
        <row r="1">
          <cell r="A1" t="str">
            <v>GIÁ TRỊ PHỤ LỤC 13 - HĐ 37/2018/HĐ/OIC-SEAREE ký ngày 07/02/2018</v>
          </cell>
        </row>
      </sheetData>
      <sheetData sheetId="4534">
        <row r="1">
          <cell r="A1" t="str">
            <v>GIÁ TRỊ PHỤ LỤC 13 - HĐ 37/2018/HĐ/OIC-SEAREE ký ngày 07/02/2018</v>
          </cell>
        </row>
      </sheetData>
      <sheetData sheetId="4535">
        <row r="1">
          <cell r="A1" t="str">
            <v>GIÁ TRỊ PHỤ LỤC 13 - HĐ 37/2018/HĐ/OIC-SEAREE ký ngày 07/02/2018</v>
          </cell>
        </row>
      </sheetData>
      <sheetData sheetId="4536">
        <row r="1">
          <cell r="A1" t="str">
            <v>GIÁ TRỊ PHỤ LỤC 13 - HĐ 37/2018/HĐ/OIC-SEAREE ký ngày 07/02/2018</v>
          </cell>
        </row>
      </sheetData>
      <sheetData sheetId="4537">
        <row r="1">
          <cell r="A1" t="str">
            <v>GIÁ TRỊ PHỤ LỤC 13 - HĐ 37/2018/HĐ/OIC-SEAREE ký ngày 07/02/2018</v>
          </cell>
        </row>
      </sheetData>
      <sheetData sheetId="4538">
        <row r="1">
          <cell r="A1" t="str">
            <v>GIÁ TRỊ PHỤ LỤC 13 - HĐ 37/2018/HĐ/OIC-SEAREE ký ngày 07/02/2018</v>
          </cell>
        </row>
      </sheetData>
      <sheetData sheetId="4539">
        <row r="1">
          <cell r="A1" t="str">
            <v>GIÁ TRỊ PHỤ LỤC 13 - HĐ 37/2018/HĐ/OIC-SEAREE ký ngày 07/02/2018</v>
          </cell>
        </row>
      </sheetData>
      <sheetData sheetId="4540">
        <row r="1">
          <cell r="A1" t="str">
            <v>GIÁ TRỊ PHỤ LỤC 13 - HĐ 37/2018/HĐ/OIC-SEAREE ký ngày 07/02/2018</v>
          </cell>
        </row>
      </sheetData>
      <sheetData sheetId="4541">
        <row r="1">
          <cell r="A1" t="str">
            <v>GIÁ TRỊ PHỤ LỤC 13 - HĐ 37/2018/HĐ/OIC-SEAREE ký ngày 07/02/2018</v>
          </cell>
        </row>
      </sheetData>
      <sheetData sheetId="4542">
        <row r="1">
          <cell r="A1" t="str">
            <v>GIÁ TRỊ PHỤ LỤC 13 - HĐ 37/2018/HĐ/OIC-SEAREE ký ngày 07/02/2018</v>
          </cell>
        </row>
      </sheetData>
      <sheetData sheetId="4543">
        <row r="1">
          <cell r="A1" t="str">
            <v>GIÁ TRỊ PHỤ LỤC 13 - HĐ 37/2018/HĐ/OIC-SEAREE ký ngày 07/02/2018</v>
          </cell>
        </row>
      </sheetData>
      <sheetData sheetId="4544">
        <row r="1">
          <cell r="A1" t="str">
            <v>GIÁ TRỊ PHỤ LỤC 13 - HĐ 37/2018/HĐ/OIC-SEAREE ký ngày 07/02/2018</v>
          </cell>
        </row>
      </sheetData>
      <sheetData sheetId="4545">
        <row r="1">
          <cell r="A1" t="str">
            <v>GIÁ TRỊ PHỤ LỤC 13 - HĐ 37/2018/HĐ/OIC-SEAREE ký ngày 07/02/2018</v>
          </cell>
        </row>
      </sheetData>
      <sheetData sheetId="4546">
        <row r="1">
          <cell r="A1" t="str">
            <v>GIÁ TRỊ PHỤ LỤC 13 - HĐ 37/2018/HĐ/OIC-SEAREE ký ngày 07/02/2018</v>
          </cell>
        </row>
      </sheetData>
      <sheetData sheetId="4547">
        <row r="1">
          <cell r="A1" t="str">
            <v>GIÁ TRỊ PHỤ LỤC 13 - HĐ 37/2018/HĐ/OIC-SEAREE ký ngày 07/02/2018</v>
          </cell>
        </row>
      </sheetData>
      <sheetData sheetId="4548">
        <row r="1">
          <cell r="A1" t="str">
            <v>GIÁ TRỊ PHỤ LỤC 13 - HĐ 37/2018/HĐ/OIC-SEAREE ký ngày 07/02/2018</v>
          </cell>
        </row>
      </sheetData>
      <sheetData sheetId="4549">
        <row r="1">
          <cell r="A1" t="str">
            <v>GIÁ TRỊ PHỤ LỤC 13 - HĐ 37/2018/HĐ/OIC-SEAREE ký ngày 07/02/2018</v>
          </cell>
        </row>
      </sheetData>
      <sheetData sheetId="4550">
        <row r="1">
          <cell r="A1" t="str">
            <v>GIÁ TRỊ PHỤ LỤC 13 - HĐ 37/2018/HĐ/OIC-SEAREE ký ngày 07/02/2018</v>
          </cell>
        </row>
      </sheetData>
      <sheetData sheetId="4551">
        <row r="1">
          <cell r="A1" t="str">
            <v>GIÁ TRỊ PHỤ LỤC 13 - HĐ 37/2018/HĐ/OIC-SEAREE ký ngày 07/02/2018</v>
          </cell>
        </row>
      </sheetData>
      <sheetData sheetId="4552">
        <row r="1">
          <cell r="A1" t="str">
            <v>GIÁ TRỊ PHỤ LỤC 13 - HĐ 37/2018/HĐ/OIC-SEAREE ký ngày 07/02/2018</v>
          </cell>
        </row>
      </sheetData>
      <sheetData sheetId="4553">
        <row r="1">
          <cell r="A1" t="str">
            <v>GIÁ TRỊ PHỤ LỤC 13 - HĐ 37/2018/HĐ/OIC-SEAREE ký ngày 07/02/2018</v>
          </cell>
        </row>
      </sheetData>
      <sheetData sheetId="4554">
        <row r="1">
          <cell r="A1" t="str">
            <v>GIÁ TRỊ PHỤ LỤC 13 - HĐ 37/2018/HĐ/OIC-SEAREE ký ngày 07/02/2018</v>
          </cell>
        </row>
      </sheetData>
      <sheetData sheetId="4555">
        <row r="1">
          <cell r="A1" t="str">
            <v>GIÁ TRỊ PHỤ LỤC 13 - HĐ 37/2018/HĐ/OIC-SEAREE ký ngày 07/02/2018</v>
          </cell>
        </row>
      </sheetData>
      <sheetData sheetId="4556">
        <row r="1">
          <cell r="A1" t="str">
            <v>GIÁ TRỊ PHỤ LỤC 13 - HĐ 37/2018/HĐ/OIC-SEAREE ký ngày 07/02/2018</v>
          </cell>
        </row>
      </sheetData>
      <sheetData sheetId="4557">
        <row r="1">
          <cell r="A1" t="str">
            <v>GIÁ TRỊ PHỤ LỤC 13 - HĐ 37/2018/HĐ/OIC-SEAREE ký ngày 07/02/2018</v>
          </cell>
        </row>
      </sheetData>
      <sheetData sheetId="4558">
        <row r="1">
          <cell r="A1" t="str">
            <v>GIÁ TRỊ PHỤ LỤC 13 - HĐ 37/2018/HĐ/OIC-SEAREE ký ngày 07/02/2018</v>
          </cell>
        </row>
      </sheetData>
      <sheetData sheetId="4559">
        <row r="1">
          <cell r="A1" t="str">
            <v>GIÁ TRỊ PHỤ LỤC 13 - HĐ 37/2018/HĐ/OIC-SEAREE ký ngày 07/02/2018</v>
          </cell>
        </row>
      </sheetData>
      <sheetData sheetId="4560">
        <row r="1">
          <cell r="A1" t="str">
            <v>GIÁ TRỊ PHỤ LỤC 13 - HĐ 37/2018/HĐ/OIC-SEAREE ký ngày 07/02/2018</v>
          </cell>
        </row>
      </sheetData>
      <sheetData sheetId="4561">
        <row r="1">
          <cell r="A1" t="str">
            <v>GIÁ TRỊ PHỤ LỤC 13 - HĐ 37/2018/HĐ/OIC-SEAREE ký ngày 07/02/2018</v>
          </cell>
        </row>
      </sheetData>
      <sheetData sheetId="4562">
        <row r="1">
          <cell r="A1" t="str">
            <v>GIÁ TRỊ PHỤ LỤC 13 - HĐ 37/2018/HĐ/OIC-SEAREE ký ngày 07/02/2018</v>
          </cell>
        </row>
      </sheetData>
      <sheetData sheetId="4563">
        <row r="1">
          <cell r="A1" t="str">
            <v>GIÁ TRỊ PHỤ LỤC 13 - HĐ 37/2018/HĐ/OIC-SEAREE ký ngày 07/02/2018</v>
          </cell>
        </row>
      </sheetData>
      <sheetData sheetId="4564">
        <row r="1">
          <cell r="A1" t="str">
            <v>GIÁ TRỊ PHỤ LỤC 13 - HĐ 37/2018/HĐ/OIC-SEAREE ký ngày 07/02/2018</v>
          </cell>
        </row>
      </sheetData>
      <sheetData sheetId="4565">
        <row r="1">
          <cell r="A1" t="str">
            <v>GIÁ TRỊ PHỤ LỤC 13 - HĐ 37/2018/HĐ/OIC-SEAREE ký ngày 07/02/2018</v>
          </cell>
        </row>
      </sheetData>
      <sheetData sheetId="4566">
        <row r="1">
          <cell r="A1" t="str">
            <v>GIÁ TRỊ PHỤ LỤC 13 - HĐ 37/2018/HĐ/OIC-SEAREE ký ngày 07/02/2018</v>
          </cell>
        </row>
      </sheetData>
      <sheetData sheetId="4567">
        <row r="1">
          <cell r="A1" t="str">
            <v>GIÁ TRỊ PHỤ LỤC 13 - HĐ 37/2018/HĐ/OIC-SEAREE ký ngày 07/02/2018</v>
          </cell>
        </row>
      </sheetData>
      <sheetData sheetId="4568">
        <row r="1">
          <cell r="A1" t="str">
            <v>GIÁ TRỊ PHỤ LỤC 13 - HĐ 37/2018/HĐ/OIC-SEAREE ký ngày 07/02/2018</v>
          </cell>
        </row>
      </sheetData>
      <sheetData sheetId="4569">
        <row r="1">
          <cell r="A1" t="str">
            <v>GIÁ TRỊ PHỤ LỤC 13 - HĐ 37/2018/HĐ/OIC-SEAREE ký ngày 07/02/2018</v>
          </cell>
        </row>
      </sheetData>
      <sheetData sheetId="4570">
        <row r="1">
          <cell r="A1" t="str">
            <v>GIÁ TRỊ PHỤ LỤC 13 - HĐ 37/2018/HĐ/OIC-SEAREE ký ngày 07/02/2018</v>
          </cell>
        </row>
      </sheetData>
      <sheetData sheetId="4571">
        <row r="1">
          <cell r="A1" t="str">
            <v>GIÁ TRỊ PHỤ LỤC 13 - HĐ 37/2018/HĐ/OIC-SEAREE ký ngày 07/02/2018</v>
          </cell>
        </row>
      </sheetData>
      <sheetData sheetId="4572">
        <row r="1">
          <cell r="A1" t="str">
            <v>GIÁ TRỊ PHỤ LỤC 13 - HĐ 37/2018/HĐ/OIC-SEAREE ký ngày 07/02/2018</v>
          </cell>
        </row>
      </sheetData>
      <sheetData sheetId="4573">
        <row r="1">
          <cell r="A1" t="str">
            <v>GIÁ TRỊ PHỤ LỤC 13 - HĐ 37/2018/HĐ/OIC-SEAREE ký ngày 07/02/2018</v>
          </cell>
        </row>
      </sheetData>
      <sheetData sheetId="4574">
        <row r="1">
          <cell r="A1" t="str">
            <v>GIÁ TRỊ PHỤ LỤC 13 - HĐ 37/2018/HĐ/OIC-SEAREE ký ngày 07/02/2018</v>
          </cell>
        </row>
      </sheetData>
      <sheetData sheetId="4575">
        <row r="1">
          <cell r="A1" t="str">
            <v>GIÁ TRỊ PHỤ LỤC 13 - HĐ 37/2018/HĐ/OIC-SEAREE ký ngày 07/02/2018</v>
          </cell>
        </row>
      </sheetData>
      <sheetData sheetId="4576">
        <row r="1">
          <cell r="A1" t="str">
            <v>GIÁ TRỊ PHỤ LỤC 13 - HĐ 37/2018/HĐ/OIC-SEAREE ký ngày 07/02/2018</v>
          </cell>
        </row>
      </sheetData>
      <sheetData sheetId="4577">
        <row r="1">
          <cell r="A1" t="str">
            <v>GIÁ TRỊ PHỤ LỤC 13 - HĐ 37/2018/HĐ/OIC-SEAREE ký ngày 07/02/2018</v>
          </cell>
        </row>
      </sheetData>
      <sheetData sheetId="4578">
        <row r="1">
          <cell r="A1" t="str">
            <v>GIÁ TRỊ PHỤ LỤC 13 - HĐ 37/2018/HĐ/OIC-SEAREE ký ngày 07/02/2018</v>
          </cell>
        </row>
      </sheetData>
      <sheetData sheetId="4579">
        <row r="1">
          <cell r="A1" t="str">
            <v>GIÁ TRỊ PHỤ LỤC 13 - HĐ 37/2018/HĐ/OIC-SEAREE ký ngày 07/02/2018</v>
          </cell>
        </row>
      </sheetData>
      <sheetData sheetId="4580">
        <row r="1">
          <cell r="A1" t="str">
            <v>GIÁ TRỊ PHỤ LỤC 13 - HĐ 37/2018/HĐ/OIC-SEAREE ký ngày 07/02/2018</v>
          </cell>
        </row>
      </sheetData>
      <sheetData sheetId="4581">
        <row r="1">
          <cell r="A1" t="str">
            <v>GIÁ TRỊ PHỤ LỤC 13 - HĐ 37/2018/HĐ/OIC-SEAREE ký ngày 07/02/2018</v>
          </cell>
        </row>
      </sheetData>
      <sheetData sheetId="4582">
        <row r="1">
          <cell r="A1" t="str">
            <v>GIÁ TRỊ PHỤ LỤC 13 - HĐ 37/2018/HĐ/OIC-SEAREE ký ngày 07/02/2018</v>
          </cell>
        </row>
      </sheetData>
      <sheetData sheetId="4583">
        <row r="1">
          <cell r="A1" t="str">
            <v>GIÁ TRỊ PHỤ LỤC 13 - HĐ 37/2018/HĐ/OIC-SEAREE ký ngày 07/02/2018</v>
          </cell>
        </row>
      </sheetData>
      <sheetData sheetId="4584">
        <row r="1">
          <cell r="A1" t="str">
            <v>GIÁ TRỊ PHỤ LỤC 13 - HĐ 37/2018/HĐ/OIC-SEAREE ký ngày 07/02/2018</v>
          </cell>
        </row>
      </sheetData>
      <sheetData sheetId="4585">
        <row r="1">
          <cell r="A1" t="str">
            <v>GIÁ TRỊ PHỤ LỤC 13 - HĐ 37/2018/HĐ/OIC-SEAREE ký ngày 07/02/2018</v>
          </cell>
        </row>
      </sheetData>
      <sheetData sheetId="4586">
        <row r="1">
          <cell r="A1" t="str">
            <v>GIÁ TRỊ PHỤ LỤC 13 - HĐ 37/2018/HĐ/OIC-SEAREE ký ngày 07/02/2018</v>
          </cell>
        </row>
      </sheetData>
      <sheetData sheetId="4587">
        <row r="1">
          <cell r="A1" t="str">
            <v>GIÁ TRỊ PHỤ LỤC 13 - HĐ 37/2018/HĐ/OIC-SEAREE ký ngày 07/02/2018</v>
          </cell>
        </row>
      </sheetData>
      <sheetData sheetId="4588">
        <row r="1">
          <cell r="A1" t="str">
            <v>GIÁ TRỊ PHỤ LỤC 13 - HĐ 37/2018/HĐ/OIC-SEAREE ký ngày 07/02/2018</v>
          </cell>
        </row>
      </sheetData>
      <sheetData sheetId="4589">
        <row r="1">
          <cell r="A1" t="str">
            <v>GIÁ TRỊ PHỤ LỤC 13 - HĐ 37/2018/HĐ/OIC-SEAREE ký ngày 07/02/2018</v>
          </cell>
        </row>
      </sheetData>
      <sheetData sheetId="4590">
        <row r="1">
          <cell r="A1" t="str">
            <v>GIÁ TRỊ PHỤ LỤC 13 - HĐ 37/2018/HĐ/OIC-SEAREE ký ngày 07/02/2018</v>
          </cell>
        </row>
      </sheetData>
      <sheetData sheetId="4591">
        <row r="1">
          <cell r="A1" t="str">
            <v>GIÁ TRỊ PHỤ LỤC 13 - HĐ 37/2018/HĐ/OIC-SEAREE ký ngày 07/02/2018</v>
          </cell>
        </row>
      </sheetData>
      <sheetData sheetId="4592">
        <row r="1">
          <cell r="A1" t="str">
            <v>GIÁ TRỊ PHỤ LỤC 13 - HĐ 37/2018/HĐ/OIC-SEAREE ký ngày 07/02/2018</v>
          </cell>
        </row>
      </sheetData>
      <sheetData sheetId="4593">
        <row r="1">
          <cell r="A1" t="str">
            <v>GIÁ TRỊ PHỤ LỤC 13 - HĐ 37/2018/HĐ/OIC-SEAREE ký ngày 07/02/2018</v>
          </cell>
        </row>
      </sheetData>
      <sheetData sheetId="4594">
        <row r="1">
          <cell r="A1" t="str">
            <v>GIÁ TRỊ PHỤ LỤC 13 - HĐ 37/2018/HĐ/OIC-SEAREE ký ngày 07/02/2018</v>
          </cell>
        </row>
      </sheetData>
      <sheetData sheetId="4595">
        <row r="1">
          <cell r="A1" t="str">
            <v>GIÁ TRỊ PHỤ LỤC 13 - HĐ 37/2018/HĐ/OIC-SEAREE ký ngày 07/02/2018</v>
          </cell>
        </row>
      </sheetData>
      <sheetData sheetId="4596">
        <row r="1">
          <cell r="A1" t="str">
            <v>GIÁ TRỊ PHỤ LỤC 13 - HĐ 37/2018/HĐ/OIC-SEAREE ký ngày 07/02/2018</v>
          </cell>
        </row>
      </sheetData>
      <sheetData sheetId="4597">
        <row r="1">
          <cell r="A1" t="str">
            <v>GIÁ TRỊ PHỤ LỤC 13 - HĐ 37/2018/HĐ/OIC-SEAREE ký ngày 07/02/2018</v>
          </cell>
        </row>
      </sheetData>
      <sheetData sheetId="4598">
        <row r="1">
          <cell r="A1" t="str">
            <v>GIÁ TRỊ PHỤ LỤC 13 - HĐ 37/2018/HĐ/OIC-SEAREE ký ngày 07/02/2018</v>
          </cell>
        </row>
      </sheetData>
      <sheetData sheetId="4599">
        <row r="1">
          <cell r="A1" t="str">
            <v>GIÁ TRỊ PHỤ LỤC 13 - HĐ 37/2018/HĐ/OIC-SEAREE ký ngày 07/02/2018</v>
          </cell>
        </row>
      </sheetData>
      <sheetData sheetId="4600">
        <row r="1">
          <cell r="A1" t="str">
            <v>GIÁ TRỊ PHỤ LỤC 13 - HĐ 37/2018/HĐ/OIC-SEAREE ký ngày 07/02/2018</v>
          </cell>
        </row>
      </sheetData>
      <sheetData sheetId="4601">
        <row r="1">
          <cell r="A1" t="str">
            <v>GIÁ TRỊ PHỤ LỤC 13 - HĐ 37/2018/HĐ/OIC-SEAREE ký ngày 07/02/2018</v>
          </cell>
        </row>
      </sheetData>
      <sheetData sheetId="4602">
        <row r="1">
          <cell r="A1" t="str">
            <v>GIÁ TRỊ PHỤ LỤC 13 - HĐ 37/2018/HĐ/OIC-SEAREE ký ngày 07/02/2018</v>
          </cell>
        </row>
      </sheetData>
      <sheetData sheetId="4603">
        <row r="1">
          <cell r="A1" t="str">
            <v>GIÁ TRỊ PHỤ LỤC 13 - HĐ 37/2018/HĐ/OIC-SEAREE ký ngày 07/02/2018</v>
          </cell>
        </row>
      </sheetData>
      <sheetData sheetId="4604">
        <row r="1">
          <cell r="A1" t="str">
            <v>GIÁ TRỊ PHỤ LỤC 13 - HĐ 37/2018/HĐ/OIC-SEAREE ký ngày 07/02/2018</v>
          </cell>
        </row>
      </sheetData>
      <sheetData sheetId="4605">
        <row r="1">
          <cell r="A1" t="str">
            <v>GIÁ TRỊ PHỤ LỤC 13 - HĐ 37/2018/HĐ/OIC-SEAREE ký ngày 07/02/2018</v>
          </cell>
        </row>
      </sheetData>
      <sheetData sheetId="4606">
        <row r="1">
          <cell r="A1" t="str">
            <v>GIÁ TRỊ PHỤ LỤC 13 - HĐ 37/2018/HĐ/OIC-SEAREE ký ngày 07/02/2018</v>
          </cell>
        </row>
      </sheetData>
      <sheetData sheetId="4607">
        <row r="1">
          <cell r="A1" t="str">
            <v>GIÁ TRỊ PHỤ LỤC 13 - HĐ 37/2018/HĐ/OIC-SEAREE ký ngày 07/02/2018</v>
          </cell>
        </row>
      </sheetData>
      <sheetData sheetId="4608">
        <row r="1">
          <cell r="A1" t="str">
            <v>GIÁ TRỊ PHỤ LỤC 13 - HĐ 37/2018/HĐ/OIC-SEAREE ký ngày 07/02/2018</v>
          </cell>
        </row>
      </sheetData>
      <sheetData sheetId="4609">
        <row r="1">
          <cell r="A1" t="str">
            <v>GIÁ TRỊ PHỤ LỤC 13 - HĐ 37/2018/HĐ/OIC-SEAREE ký ngày 07/02/2018</v>
          </cell>
        </row>
      </sheetData>
      <sheetData sheetId="4610">
        <row r="1">
          <cell r="A1" t="str">
            <v>GIÁ TRỊ PHỤ LỤC 13 - HĐ 37/2018/HĐ/OIC-SEAREE ký ngày 07/02/2018</v>
          </cell>
        </row>
      </sheetData>
      <sheetData sheetId="4611">
        <row r="1">
          <cell r="A1" t="str">
            <v>GIÁ TRỊ PHỤ LỤC 13 - HĐ 37/2018/HĐ/OIC-SEAREE ký ngày 07/02/2018</v>
          </cell>
        </row>
      </sheetData>
      <sheetData sheetId="4612">
        <row r="1">
          <cell r="A1" t="str">
            <v>GIÁ TRỊ PHỤ LỤC 13 - HĐ 37/2018/HĐ/OIC-SEAREE ký ngày 07/02/2018</v>
          </cell>
        </row>
      </sheetData>
      <sheetData sheetId="4613">
        <row r="1">
          <cell r="A1" t="str">
            <v>GIÁ TRỊ PHỤ LỤC 13 - HĐ 37/2018/HĐ/OIC-SEAREE ký ngày 07/02/2018</v>
          </cell>
        </row>
      </sheetData>
      <sheetData sheetId="4614">
        <row r="1">
          <cell r="A1" t="str">
            <v>GIÁ TRỊ PHỤ LỤC 13 - HĐ 37/2018/HĐ/OIC-SEAREE ký ngày 07/02/2018</v>
          </cell>
        </row>
      </sheetData>
      <sheetData sheetId="4615">
        <row r="1">
          <cell r="A1" t="str">
            <v>GIÁ TRỊ PHỤ LỤC 13 - HĐ 37/2018/HĐ/OIC-SEAREE ký ngày 07/02/2018</v>
          </cell>
        </row>
      </sheetData>
      <sheetData sheetId="4616">
        <row r="1">
          <cell r="A1" t="str">
            <v>GIÁ TRỊ PHỤ LỤC 13 - HĐ 37/2018/HĐ/OIC-SEAREE ký ngày 07/02/2018</v>
          </cell>
        </row>
      </sheetData>
      <sheetData sheetId="4617">
        <row r="1">
          <cell r="A1" t="str">
            <v>GIÁ TRỊ PHỤ LỤC 13 - HĐ 37/2018/HĐ/OIC-SEAREE ký ngày 07/02/2018</v>
          </cell>
        </row>
      </sheetData>
      <sheetData sheetId="4618">
        <row r="1">
          <cell r="A1" t="str">
            <v>GIÁ TRỊ PHỤ LỤC 13 - HĐ 37/2018/HĐ/OIC-SEAREE ký ngày 07/02/2018</v>
          </cell>
        </row>
      </sheetData>
      <sheetData sheetId="4619">
        <row r="1">
          <cell r="A1" t="str">
            <v>GIÁ TRỊ PHỤ LỤC 13 - HĐ 37/2018/HĐ/OIC-SEAREE ký ngày 07/02/2018</v>
          </cell>
        </row>
      </sheetData>
      <sheetData sheetId="4620">
        <row r="1">
          <cell r="A1" t="str">
            <v>GIÁ TRỊ PHỤ LỤC 13 - HĐ 37/2018/HĐ/OIC-SEAREE ký ngày 07/02/2018</v>
          </cell>
        </row>
      </sheetData>
      <sheetData sheetId="4621">
        <row r="1">
          <cell r="A1" t="str">
            <v>GIÁ TRỊ PHỤ LỤC 13 - HĐ 37/2018/HĐ/OIC-SEAREE ký ngày 07/02/2018</v>
          </cell>
        </row>
      </sheetData>
      <sheetData sheetId="4622">
        <row r="1">
          <cell r="A1" t="str">
            <v>GIÁ TRỊ PHỤ LỤC 13 - HĐ 37/2018/HĐ/OIC-SEAREE ký ngày 07/02/2018</v>
          </cell>
        </row>
      </sheetData>
      <sheetData sheetId="4623">
        <row r="1">
          <cell r="A1" t="str">
            <v>GIÁ TRỊ PHỤ LỤC 13 - HĐ 37/2018/HĐ/OIC-SEAREE ký ngày 07/02/2018</v>
          </cell>
        </row>
      </sheetData>
      <sheetData sheetId="4624">
        <row r="1">
          <cell r="A1" t="str">
            <v>GIÁ TRỊ PHỤ LỤC 13 - HĐ 37/2018/HĐ/OIC-SEAREE ký ngày 07/02/2018</v>
          </cell>
        </row>
      </sheetData>
      <sheetData sheetId="4625">
        <row r="1">
          <cell r="A1" t="str">
            <v>GIÁ TRỊ PHỤ LỤC 13 - HĐ 37/2018/HĐ/OIC-SEAREE ký ngày 07/02/2018</v>
          </cell>
        </row>
      </sheetData>
      <sheetData sheetId="4626">
        <row r="1">
          <cell r="A1" t="str">
            <v>GIÁ TRỊ PHỤ LỤC 13 - HĐ 37/2018/HĐ/OIC-SEAREE ký ngày 07/02/2018</v>
          </cell>
        </row>
      </sheetData>
      <sheetData sheetId="4627">
        <row r="1">
          <cell r="A1" t="str">
            <v>GIÁ TRỊ PHỤ LỤC 13 - HĐ 37/2018/HĐ/OIC-SEAREE ký ngày 07/02/2018</v>
          </cell>
        </row>
      </sheetData>
      <sheetData sheetId="4628">
        <row r="1">
          <cell r="A1" t="str">
            <v>GIÁ TRỊ PHỤ LỤC 13 - HĐ 37/2018/HĐ/OIC-SEAREE ký ngày 07/02/2018</v>
          </cell>
        </row>
      </sheetData>
      <sheetData sheetId="4629">
        <row r="1">
          <cell r="A1" t="str">
            <v>GIÁ TRỊ PHỤ LỤC 13 - HĐ 37/2018/HĐ/OIC-SEAREE ký ngày 07/02/2018</v>
          </cell>
        </row>
      </sheetData>
      <sheetData sheetId="4630">
        <row r="1">
          <cell r="A1" t="str">
            <v>GIÁ TRỊ PHỤ LỤC 13 - HĐ 37/2018/HĐ/OIC-SEAREE ký ngày 07/02/2018</v>
          </cell>
        </row>
      </sheetData>
      <sheetData sheetId="4631">
        <row r="1">
          <cell r="A1" t="str">
            <v>GIÁ TRỊ PHỤ LỤC 13 - HĐ 37/2018/HĐ/OIC-SEAREE ký ngày 07/02/2018</v>
          </cell>
        </row>
      </sheetData>
      <sheetData sheetId="4632">
        <row r="1">
          <cell r="A1" t="str">
            <v>GIÁ TRỊ PHỤ LỤC 13 - HĐ 37/2018/HĐ/OIC-SEAREE ký ngày 07/02/2018</v>
          </cell>
        </row>
      </sheetData>
      <sheetData sheetId="4633">
        <row r="1">
          <cell r="A1" t="str">
            <v>GIÁ TRỊ PHỤ LỤC 13 - HĐ 37/2018/HĐ/OIC-SEAREE ký ngày 07/02/2018</v>
          </cell>
        </row>
      </sheetData>
      <sheetData sheetId="4634">
        <row r="1">
          <cell r="A1" t="str">
            <v>GIÁ TRỊ PHỤ LỤC 13 - HĐ 37/2018/HĐ/OIC-SEAREE ký ngày 07/02/2018</v>
          </cell>
        </row>
      </sheetData>
      <sheetData sheetId="4635">
        <row r="1">
          <cell r="A1" t="str">
            <v>GIÁ TRỊ PHỤ LỤC 13 - HĐ 37/2018/HĐ/OIC-SEAREE ký ngày 07/02/2018</v>
          </cell>
        </row>
      </sheetData>
      <sheetData sheetId="4636">
        <row r="1">
          <cell r="A1" t="str">
            <v>GIÁ TRỊ PHỤ LỤC 13 - HĐ 37/2018/HĐ/OIC-SEAREE ký ngày 07/02/2018</v>
          </cell>
        </row>
      </sheetData>
      <sheetData sheetId="4637">
        <row r="1">
          <cell r="A1" t="str">
            <v>GIÁ TRỊ PHỤ LỤC 13 - HĐ 37/2018/HĐ/OIC-SEAREE ký ngày 07/02/2018</v>
          </cell>
        </row>
      </sheetData>
      <sheetData sheetId="4638">
        <row r="1">
          <cell r="A1" t="str">
            <v>GIÁ TRỊ PHỤ LỤC 13 - HĐ 37/2018/HĐ/OIC-SEAREE ký ngày 07/02/2018</v>
          </cell>
        </row>
      </sheetData>
      <sheetData sheetId="4639">
        <row r="1">
          <cell r="A1" t="str">
            <v>GIÁ TRỊ PHỤ LỤC 13 - HĐ 37/2018/HĐ/OIC-SEAREE ký ngày 07/02/2018</v>
          </cell>
        </row>
      </sheetData>
      <sheetData sheetId="4640">
        <row r="1">
          <cell r="A1" t="str">
            <v>GIÁ TRỊ PHỤ LỤC 13 - HĐ 37/2018/HĐ/OIC-SEAREE ký ngày 07/02/2018</v>
          </cell>
        </row>
      </sheetData>
      <sheetData sheetId="4641">
        <row r="1">
          <cell r="A1" t="str">
            <v>GIÁ TRỊ PHỤ LỤC 13 - HĐ 37/2018/HĐ/OIC-SEAREE ký ngày 07/02/2018</v>
          </cell>
        </row>
      </sheetData>
      <sheetData sheetId="4642">
        <row r="1">
          <cell r="A1" t="str">
            <v>GIÁ TRỊ PHỤ LỤC 13 - HĐ 37/2018/HĐ/OIC-SEAREE ký ngày 07/02/2018</v>
          </cell>
        </row>
      </sheetData>
      <sheetData sheetId="4643">
        <row r="1">
          <cell r="A1" t="str">
            <v>GIÁ TRỊ PHỤ LỤC 13 - HĐ 37/2018/HĐ/OIC-SEAREE ký ngày 07/02/2018</v>
          </cell>
        </row>
      </sheetData>
      <sheetData sheetId="4644">
        <row r="1">
          <cell r="A1" t="str">
            <v>GIÁ TRỊ PHỤ LỤC 13 - HĐ 37/2018/HĐ/OIC-SEAREE ký ngày 07/02/2018</v>
          </cell>
        </row>
      </sheetData>
      <sheetData sheetId="4645">
        <row r="1">
          <cell r="A1" t="str">
            <v>GIÁ TRỊ PHỤ LỤC 13 - HĐ 37/2018/HĐ/OIC-SEAREE ký ngày 07/02/2018</v>
          </cell>
        </row>
      </sheetData>
      <sheetData sheetId="4646">
        <row r="1">
          <cell r="A1" t="str">
            <v>GIÁ TRỊ PHỤ LỤC 13 - HĐ 37/2018/HĐ/OIC-SEAREE ký ngày 07/02/2018</v>
          </cell>
        </row>
      </sheetData>
      <sheetData sheetId="4647">
        <row r="1">
          <cell r="A1" t="str">
            <v>GIÁ TRỊ PHỤ LỤC 13 - HĐ 37/2018/HĐ/OIC-SEAREE ký ngày 07/02/2018</v>
          </cell>
        </row>
      </sheetData>
      <sheetData sheetId="4648">
        <row r="1">
          <cell r="A1" t="str">
            <v>GIÁ TRỊ PHỤ LỤC 13 - HĐ 37/2018/HĐ/OIC-SEAREE ký ngày 07/02/2018</v>
          </cell>
        </row>
      </sheetData>
      <sheetData sheetId="4649">
        <row r="1">
          <cell r="A1" t="str">
            <v>GIÁ TRỊ PHỤ LỤC 13 - HĐ 37/2018/HĐ/OIC-SEAREE ký ngày 07/02/2018</v>
          </cell>
        </row>
      </sheetData>
      <sheetData sheetId="4650">
        <row r="1">
          <cell r="A1" t="str">
            <v>GIÁ TRỊ PHỤ LỤC 13 - HĐ 37/2018/HĐ/OIC-SEAREE ký ngày 07/02/2018</v>
          </cell>
        </row>
      </sheetData>
      <sheetData sheetId="4651">
        <row r="1">
          <cell r="A1" t="str">
            <v>GIÁ TRỊ PHỤ LỤC 13 - HĐ 37/2018/HĐ/OIC-SEAREE ký ngày 07/02/2018</v>
          </cell>
        </row>
      </sheetData>
      <sheetData sheetId="4652">
        <row r="1">
          <cell r="A1" t="str">
            <v>GIÁ TRỊ PHỤ LỤC 13 - HĐ 37/2018/HĐ/OIC-SEAREE ký ngày 07/02/2018</v>
          </cell>
        </row>
      </sheetData>
      <sheetData sheetId="4653">
        <row r="1">
          <cell r="A1" t="str">
            <v>GIÁ TRỊ PHỤ LỤC 13 - HĐ 37/2018/HĐ/OIC-SEAREE ký ngày 07/02/2018</v>
          </cell>
        </row>
      </sheetData>
      <sheetData sheetId="4654">
        <row r="1">
          <cell r="A1" t="str">
            <v>GIÁ TRỊ PHỤ LỤC 13 - HĐ 37/2018/HĐ/OIC-SEAREE ký ngày 07/02/2018</v>
          </cell>
        </row>
      </sheetData>
      <sheetData sheetId="4655">
        <row r="1">
          <cell r="A1" t="str">
            <v>GIÁ TRỊ PHỤ LỤC 13 - HĐ 37/2018/HĐ/OIC-SEAREE ký ngày 07/02/2018</v>
          </cell>
        </row>
      </sheetData>
      <sheetData sheetId="4656">
        <row r="1">
          <cell r="A1" t="str">
            <v>GIÁ TRỊ PHỤ LỤC 13 - HĐ 37/2018/HĐ/OIC-SEAREE ký ngày 07/02/2018</v>
          </cell>
        </row>
      </sheetData>
      <sheetData sheetId="4657">
        <row r="1">
          <cell r="A1" t="str">
            <v>GIÁ TRỊ PHỤ LỤC 13 - HĐ 37/2018/HĐ/OIC-SEAREE ký ngày 07/02/2018</v>
          </cell>
        </row>
      </sheetData>
      <sheetData sheetId="4658">
        <row r="1">
          <cell r="A1" t="str">
            <v>GIÁ TRỊ PHỤ LỤC 13 - HĐ 37/2018/HĐ/OIC-SEAREE ký ngày 07/02/2018</v>
          </cell>
        </row>
      </sheetData>
      <sheetData sheetId="4659">
        <row r="1">
          <cell r="A1" t="str">
            <v>GIÁ TRỊ PHỤ LỤC 13 - HĐ 37/2018/HĐ/OIC-SEAREE ký ngày 07/02/2018</v>
          </cell>
        </row>
      </sheetData>
      <sheetData sheetId="4660">
        <row r="1">
          <cell r="A1" t="str">
            <v>GIÁ TRỊ PHỤ LỤC 13 - HĐ 37/2018/HĐ/OIC-SEAREE ký ngày 07/02/2018</v>
          </cell>
        </row>
      </sheetData>
      <sheetData sheetId="4661">
        <row r="1">
          <cell r="A1" t="str">
            <v>GIÁ TRỊ PHỤ LỤC 13 - HĐ 37/2018/HĐ/OIC-SEAREE ký ngày 07/02/2018</v>
          </cell>
        </row>
      </sheetData>
      <sheetData sheetId="4662">
        <row r="1">
          <cell r="A1" t="str">
            <v>GIÁ TRỊ PHỤ LỤC 13 - HĐ 37/2018/HĐ/OIC-SEAREE ký ngày 07/02/2018</v>
          </cell>
        </row>
      </sheetData>
      <sheetData sheetId="4663">
        <row r="1">
          <cell r="A1" t="str">
            <v>GIÁ TRỊ PHỤ LỤC 13 - HĐ 37/2018/HĐ/OIC-SEAREE ký ngày 07/02/2018</v>
          </cell>
        </row>
      </sheetData>
      <sheetData sheetId="4664">
        <row r="1">
          <cell r="A1" t="str">
            <v>GIÁ TRỊ PHỤ LỤC 13 - HĐ 37/2018/HĐ/OIC-SEAREE ký ngày 07/02/2018</v>
          </cell>
        </row>
      </sheetData>
      <sheetData sheetId="4665">
        <row r="1">
          <cell r="A1" t="str">
            <v>GIÁ TRỊ PHỤ LỤC 13 - HĐ 37/2018/HĐ/OIC-SEAREE ký ngày 07/02/2018</v>
          </cell>
        </row>
      </sheetData>
      <sheetData sheetId="4666">
        <row r="1">
          <cell r="A1" t="str">
            <v>GIÁ TRỊ PHỤ LỤC 13 - HĐ 37/2018/HĐ/OIC-SEAREE ký ngày 07/02/2018</v>
          </cell>
        </row>
      </sheetData>
      <sheetData sheetId="4667">
        <row r="1">
          <cell r="A1" t="str">
            <v>GIÁ TRỊ PHỤ LỤC 13 - HĐ 37/2018/HĐ/OIC-SEAREE ký ngày 07/02/2018</v>
          </cell>
        </row>
      </sheetData>
      <sheetData sheetId="4668">
        <row r="1">
          <cell r="A1" t="str">
            <v>GIÁ TRỊ PHỤ LỤC 13 - HĐ 37/2018/HĐ/OIC-SEAREE ký ngày 07/02/2018</v>
          </cell>
        </row>
      </sheetData>
      <sheetData sheetId="4669">
        <row r="1">
          <cell r="A1" t="str">
            <v>GIÁ TRỊ PHỤ LỤC 13 - HĐ 37/2018/HĐ/OIC-SEAREE ký ngày 07/02/2018</v>
          </cell>
        </row>
      </sheetData>
      <sheetData sheetId="4670">
        <row r="1">
          <cell r="A1" t="str">
            <v>GIÁ TRỊ PHỤ LỤC 13 - HĐ 37/2018/HĐ/OIC-SEAREE ký ngày 07/02/2018</v>
          </cell>
        </row>
      </sheetData>
      <sheetData sheetId="4671">
        <row r="1">
          <cell r="A1" t="str">
            <v>GIÁ TRỊ PHỤ LỤC 13 - HĐ 37/2018/HĐ/OIC-SEAREE ký ngày 07/02/2018</v>
          </cell>
        </row>
      </sheetData>
      <sheetData sheetId="4672">
        <row r="1">
          <cell r="A1" t="str">
            <v>GIÁ TRỊ PHỤ LỤC 13 - HĐ 37/2018/HĐ/OIC-SEAREE ký ngày 07/02/2018</v>
          </cell>
        </row>
      </sheetData>
      <sheetData sheetId="4673">
        <row r="1">
          <cell r="A1" t="str">
            <v>GIÁ TRỊ PHỤ LỤC 13 - HĐ 37/2018/HĐ/OIC-SEAREE ký ngày 07/02/2018</v>
          </cell>
        </row>
      </sheetData>
      <sheetData sheetId="4674">
        <row r="1">
          <cell r="A1" t="str">
            <v>GIÁ TRỊ PHỤ LỤC 13 - HĐ 37/2018/HĐ/OIC-SEAREE ký ngày 07/02/2018</v>
          </cell>
        </row>
      </sheetData>
      <sheetData sheetId="4675">
        <row r="1">
          <cell r="A1" t="str">
            <v>GIÁ TRỊ PHỤ LỤC 13 - HĐ 37/2018/HĐ/OIC-SEAREE ký ngày 07/02/2018</v>
          </cell>
        </row>
      </sheetData>
      <sheetData sheetId="4676">
        <row r="1">
          <cell r="A1" t="str">
            <v>GIÁ TRỊ PHỤ LỤC 13 - HĐ 37/2018/HĐ/OIC-SEAREE ký ngày 07/02/2018</v>
          </cell>
        </row>
      </sheetData>
      <sheetData sheetId="4677">
        <row r="1">
          <cell r="A1" t="str">
            <v>GIÁ TRỊ PHỤ LỤC 13 - HĐ 37/2018/HĐ/OIC-SEAREE ký ngày 07/02/2018</v>
          </cell>
        </row>
      </sheetData>
      <sheetData sheetId="4678">
        <row r="1">
          <cell r="A1" t="str">
            <v>GIÁ TRỊ PHỤ LỤC 13 - HĐ 37/2018/HĐ/OIC-SEAREE ký ngày 07/02/2018</v>
          </cell>
        </row>
      </sheetData>
      <sheetData sheetId="4679">
        <row r="1">
          <cell r="A1" t="str">
            <v>GIÁ TRỊ PHỤ LỤC 13 - HĐ 37/2018/HĐ/OIC-SEAREE ký ngày 07/02/2018</v>
          </cell>
        </row>
      </sheetData>
      <sheetData sheetId="4680">
        <row r="1">
          <cell r="A1" t="str">
            <v>GIÁ TRỊ PHỤ LỤC 13 - HĐ 37/2018/HĐ/OIC-SEAREE ký ngày 07/02/2018</v>
          </cell>
        </row>
      </sheetData>
      <sheetData sheetId="4681">
        <row r="1">
          <cell r="A1" t="str">
            <v>GIÁ TRỊ PHỤ LỤC 13 - HĐ 37/2018/HĐ/OIC-SEAREE ký ngày 07/02/2018</v>
          </cell>
        </row>
      </sheetData>
      <sheetData sheetId="4682">
        <row r="1">
          <cell r="A1" t="str">
            <v>GIÁ TRỊ PHỤ LỤC 13 - HĐ 37/2018/HĐ/OIC-SEAREE ký ngày 07/02/2018</v>
          </cell>
        </row>
      </sheetData>
      <sheetData sheetId="4683">
        <row r="1">
          <cell r="A1" t="str">
            <v>GIÁ TRỊ PHỤ LỤC 13 - HĐ 37/2018/HĐ/OIC-SEAREE ký ngày 07/02/2018</v>
          </cell>
        </row>
      </sheetData>
      <sheetData sheetId="4684">
        <row r="1">
          <cell r="A1" t="str">
            <v>GIÁ TRỊ PHỤ LỤC 13 - HĐ 37/2018/HĐ/OIC-SEAREE ký ngày 07/02/2018</v>
          </cell>
        </row>
      </sheetData>
      <sheetData sheetId="4685">
        <row r="1">
          <cell r="A1" t="str">
            <v>GIÁ TRỊ PHỤ LỤC 13 - HĐ 37/2018/HĐ/OIC-SEAREE ký ngày 07/02/2018</v>
          </cell>
        </row>
      </sheetData>
      <sheetData sheetId="4686">
        <row r="1">
          <cell r="A1" t="str">
            <v>GIÁ TRỊ PHỤ LỤC 13 - HĐ 37/2018/HĐ/OIC-SEAREE ký ngày 07/02/2018</v>
          </cell>
        </row>
      </sheetData>
      <sheetData sheetId="4687">
        <row r="1">
          <cell r="A1" t="str">
            <v>GIÁ TRỊ PHỤ LỤC 13 - HĐ 37/2018/HĐ/OIC-SEAREE ký ngày 07/02/2018</v>
          </cell>
        </row>
      </sheetData>
      <sheetData sheetId="4688">
        <row r="1">
          <cell r="A1" t="str">
            <v>GIÁ TRỊ PHỤ LỤC 13 - HĐ 37/2018/HĐ/OIC-SEAREE ký ngày 07/02/2018</v>
          </cell>
        </row>
      </sheetData>
      <sheetData sheetId="4689">
        <row r="1">
          <cell r="A1" t="str">
            <v>GIÁ TRỊ PHỤ LỤC 13 - HĐ 37/2018/HĐ/OIC-SEAREE ký ngày 07/02/2018</v>
          </cell>
        </row>
      </sheetData>
      <sheetData sheetId="4690">
        <row r="1">
          <cell r="A1" t="str">
            <v>GIÁ TRỊ PHỤ LỤC 13 - HĐ 37/2018/HĐ/OIC-SEAREE ký ngày 07/02/2018</v>
          </cell>
        </row>
      </sheetData>
      <sheetData sheetId="4691">
        <row r="1">
          <cell r="A1" t="str">
            <v>GIÁ TRỊ PHỤ LỤC 13 - HĐ 37/2018/HĐ/OIC-SEAREE ký ngày 07/02/2018</v>
          </cell>
        </row>
      </sheetData>
      <sheetData sheetId="4692">
        <row r="1">
          <cell r="A1" t="str">
            <v>GIÁ TRỊ PHỤ LỤC 13 - HĐ 37/2018/HĐ/OIC-SEAREE ký ngày 07/02/2018</v>
          </cell>
        </row>
      </sheetData>
      <sheetData sheetId="4693">
        <row r="1">
          <cell r="A1" t="str">
            <v>GIÁ TRỊ PHỤ LỤC 13 - HĐ 37/2018/HĐ/OIC-SEAREE ký ngày 07/02/2018</v>
          </cell>
        </row>
      </sheetData>
      <sheetData sheetId="4694">
        <row r="1">
          <cell r="A1" t="str">
            <v>GIÁ TRỊ PHỤ LỤC 13 - HĐ 37/2018/HĐ/OIC-SEAREE ký ngày 07/02/2018</v>
          </cell>
        </row>
      </sheetData>
      <sheetData sheetId="4695">
        <row r="1">
          <cell r="A1" t="str">
            <v>GIÁ TRỊ PHỤ LỤC 13 - HĐ 37/2018/HĐ/OIC-SEAREE ký ngày 07/02/2018</v>
          </cell>
        </row>
      </sheetData>
      <sheetData sheetId="4696">
        <row r="1">
          <cell r="A1" t="str">
            <v>GIÁ TRỊ PHỤ LỤC 13 - HĐ 37/2018/HĐ/OIC-SEAREE ký ngày 07/02/2018</v>
          </cell>
        </row>
      </sheetData>
      <sheetData sheetId="4697">
        <row r="1">
          <cell r="A1" t="str">
            <v>GIÁ TRỊ PHỤ LỤC 13 - HĐ 37/2018/HĐ/OIC-SEAREE ký ngày 07/02/2018</v>
          </cell>
        </row>
      </sheetData>
      <sheetData sheetId="4698">
        <row r="1">
          <cell r="A1" t="str">
            <v>GIÁ TRỊ PHỤ LỤC 13 - HĐ 37/2018/HĐ/OIC-SEAREE ký ngày 07/02/2018</v>
          </cell>
        </row>
      </sheetData>
      <sheetData sheetId="4699">
        <row r="1">
          <cell r="A1" t="str">
            <v>GIÁ TRỊ PHỤ LỤC 13 - HĐ 37/2018/HĐ/OIC-SEAREE ký ngày 07/02/2018</v>
          </cell>
        </row>
      </sheetData>
      <sheetData sheetId="4700">
        <row r="1">
          <cell r="A1" t="str">
            <v>GIÁ TRỊ PHỤ LỤC 13 - HĐ 37/2018/HĐ/OIC-SEAREE ký ngày 07/02/2018</v>
          </cell>
        </row>
      </sheetData>
      <sheetData sheetId="4701">
        <row r="1">
          <cell r="A1" t="str">
            <v>GIÁ TRỊ PHỤ LỤC 13 - HĐ 37/2018/HĐ/OIC-SEAREE ký ngày 07/02/2018</v>
          </cell>
        </row>
      </sheetData>
      <sheetData sheetId="4702">
        <row r="1">
          <cell r="A1" t="str">
            <v>GIÁ TRỊ PHỤ LỤC 13 - HĐ 37/2018/HĐ/OIC-SEAREE ký ngày 07/02/2018</v>
          </cell>
        </row>
      </sheetData>
      <sheetData sheetId="4703">
        <row r="1">
          <cell r="A1" t="str">
            <v>GIÁ TRỊ PHỤ LỤC 13 - HĐ 37/2018/HĐ/OIC-SEAREE ký ngày 07/02/2018</v>
          </cell>
        </row>
      </sheetData>
      <sheetData sheetId="4704">
        <row r="1">
          <cell r="A1" t="str">
            <v>GIÁ TRỊ PHỤ LỤC 13 - HĐ 37/2018/HĐ/OIC-SEAREE ký ngày 07/02/2018</v>
          </cell>
        </row>
      </sheetData>
      <sheetData sheetId="4705">
        <row r="1">
          <cell r="A1" t="str">
            <v>GIÁ TRỊ PHỤ LỤC 13 - HĐ 37/2018/HĐ/OIC-SEAREE ký ngày 07/02/2018</v>
          </cell>
        </row>
      </sheetData>
      <sheetData sheetId="4706">
        <row r="1">
          <cell r="A1" t="str">
            <v>GIÁ TRỊ PHỤ LỤC 13 - HĐ 37/2018/HĐ/OIC-SEAREE ký ngày 07/02/2018</v>
          </cell>
        </row>
      </sheetData>
      <sheetData sheetId="4707">
        <row r="1">
          <cell r="A1" t="str">
            <v>GIÁ TRỊ PHỤ LỤC 13 - HĐ 37/2018/HĐ/OIC-SEAREE ký ngày 07/02/2018</v>
          </cell>
        </row>
      </sheetData>
      <sheetData sheetId="4708">
        <row r="1">
          <cell r="A1" t="str">
            <v>GIÁ TRỊ PHỤ LỤC 13 - HĐ 37/2018/HĐ/OIC-SEAREE ký ngày 07/02/2018</v>
          </cell>
        </row>
      </sheetData>
      <sheetData sheetId="4709">
        <row r="1">
          <cell r="A1" t="str">
            <v>GIÁ TRỊ PHỤ LỤC 13 - HĐ 37/2018/HĐ/OIC-SEAREE ký ngày 07/02/2018</v>
          </cell>
        </row>
      </sheetData>
      <sheetData sheetId="4710">
        <row r="1">
          <cell r="A1" t="str">
            <v>GIÁ TRỊ PHỤ LỤC 13 - HĐ 37/2018/HĐ/OIC-SEAREE ký ngày 07/02/2018</v>
          </cell>
        </row>
      </sheetData>
      <sheetData sheetId="4711">
        <row r="1">
          <cell r="A1" t="str">
            <v>GIÁ TRỊ PHỤ LỤC 13 - HĐ 37/2018/HĐ/OIC-SEAREE ký ngày 07/02/2018</v>
          </cell>
        </row>
      </sheetData>
      <sheetData sheetId="4712">
        <row r="1">
          <cell r="A1" t="str">
            <v>GIÁ TRỊ PHỤ LỤC 13 - HĐ 37/2018/HĐ/OIC-SEAREE ký ngày 07/02/2018</v>
          </cell>
        </row>
      </sheetData>
      <sheetData sheetId="4713">
        <row r="1">
          <cell r="A1" t="str">
            <v>GIÁ TRỊ PHỤ LỤC 13 - HĐ 37/2018/HĐ/OIC-SEAREE ký ngày 07/02/2018</v>
          </cell>
        </row>
      </sheetData>
      <sheetData sheetId="4714">
        <row r="1">
          <cell r="A1" t="str">
            <v>GIÁ TRỊ PHỤ LỤC 13 - HĐ 37/2018/HĐ/OIC-SEAREE ký ngày 07/02/2018</v>
          </cell>
        </row>
      </sheetData>
      <sheetData sheetId="4715">
        <row r="1">
          <cell r="A1" t="str">
            <v>GIÁ TRỊ PHỤ LỤC 13 - HĐ 37/2018/HĐ/OIC-SEAREE ký ngày 07/02/2018</v>
          </cell>
        </row>
      </sheetData>
      <sheetData sheetId="4716">
        <row r="1">
          <cell r="A1" t="str">
            <v>GIÁ TRỊ PHỤ LỤC 13 - HĐ 37/2018/HĐ/OIC-SEAREE ký ngày 07/02/2018</v>
          </cell>
        </row>
      </sheetData>
      <sheetData sheetId="4717">
        <row r="1">
          <cell r="A1" t="str">
            <v>GIÁ TRỊ PHỤ LỤC 13 - HĐ 37/2018/HĐ/OIC-SEAREE ký ngày 07/02/2018</v>
          </cell>
        </row>
      </sheetData>
      <sheetData sheetId="4718">
        <row r="1">
          <cell r="A1" t="str">
            <v>GIÁ TRỊ PHỤ LỤC 13 - HĐ 37/2018/HĐ/OIC-SEAREE ký ngày 07/02/2018</v>
          </cell>
        </row>
      </sheetData>
      <sheetData sheetId="4719">
        <row r="1">
          <cell r="A1" t="str">
            <v>GIÁ TRỊ PHỤ LỤC 13 - HĐ 37/2018/HĐ/OIC-SEAREE ký ngày 07/02/2018</v>
          </cell>
        </row>
      </sheetData>
      <sheetData sheetId="4720">
        <row r="1">
          <cell r="A1" t="str">
            <v>GIÁ TRỊ PHỤ LỤC 13 - HĐ 37/2018/HĐ/OIC-SEAREE ký ngày 07/02/2018</v>
          </cell>
        </row>
      </sheetData>
      <sheetData sheetId="4721">
        <row r="1">
          <cell r="A1" t="str">
            <v>GIÁ TRỊ PHỤ LỤC 13 - HĐ 37/2018/HĐ/OIC-SEAREE ký ngày 07/02/2018</v>
          </cell>
        </row>
      </sheetData>
      <sheetData sheetId="4722">
        <row r="1">
          <cell r="A1" t="str">
            <v>GIÁ TRỊ PHỤ LỤC 13 - HĐ 37/2018/HĐ/OIC-SEAREE ký ngày 07/02/2018</v>
          </cell>
        </row>
      </sheetData>
      <sheetData sheetId="4723">
        <row r="1">
          <cell r="A1" t="str">
            <v>GIÁ TRỊ PHỤ LỤC 13 - HĐ 37/2018/HĐ/OIC-SEAREE ký ngày 07/02/2018</v>
          </cell>
        </row>
      </sheetData>
      <sheetData sheetId="4724">
        <row r="1">
          <cell r="A1" t="str">
            <v>GIÁ TRỊ PHỤ LỤC 13 - HĐ 37/2018/HĐ/OIC-SEAREE ký ngày 07/02/2018</v>
          </cell>
        </row>
      </sheetData>
      <sheetData sheetId="4725">
        <row r="1">
          <cell r="A1" t="str">
            <v>GIÁ TRỊ PHỤ LỤC 13 - HĐ 37/2018/HĐ/OIC-SEAREE ký ngày 07/02/2018</v>
          </cell>
        </row>
      </sheetData>
      <sheetData sheetId="4726">
        <row r="1">
          <cell r="A1" t="str">
            <v>GIÁ TRỊ PHỤ LỤC 13 - HĐ 37/2018/HĐ/OIC-SEAREE ký ngày 07/02/2018</v>
          </cell>
        </row>
      </sheetData>
      <sheetData sheetId="4727">
        <row r="1">
          <cell r="A1" t="str">
            <v>GIÁ TRỊ PHỤ LỤC 13 - HĐ 37/2018/HĐ/OIC-SEAREE ký ngày 07/02/2018</v>
          </cell>
        </row>
      </sheetData>
      <sheetData sheetId="4728">
        <row r="1">
          <cell r="A1" t="str">
            <v>GIÁ TRỊ PHỤ LỤC 13 - HĐ 37/2018/HĐ/OIC-SEAREE ký ngày 07/02/2018</v>
          </cell>
        </row>
      </sheetData>
      <sheetData sheetId="4729">
        <row r="1">
          <cell r="A1" t="str">
            <v>GIÁ TRỊ PHỤ LỤC 13 - HĐ 37/2018/HĐ/OIC-SEAREE ký ngày 07/02/2018</v>
          </cell>
        </row>
      </sheetData>
      <sheetData sheetId="4730">
        <row r="1">
          <cell r="A1" t="str">
            <v>GIÁ TRỊ PHỤ LỤC 13 - HĐ 37/2018/HĐ/OIC-SEAREE ký ngày 07/02/2018</v>
          </cell>
        </row>
      </sheetData>
      <sheetData sheetId="4731">
        <row r="1">
          <cell r="A1" t="str">
            <v>GIÁ TRỊ PHỤ LỤC 13 - HĐ 37/2018/HĐ/OIC-SEAREE ký ngày 07/02/2018</v>
          </cell>
        </row>
      </sheetData>
      <sheetData sheetId="4732">
        <row r="1">
          <cell r="A1" t="str">
            <v>GIÁ TRỊ PHỤ LỤC 13 - HĐ 37/2018/HĐ/OIC-SEAREE ký ngày 07/02/2018</v>
          </cell>
        </row>
      </sheetData>
      <sheetData sheetId="4733">
        <row r="1">
          <cell r="A1" t="str">
            <v>GIÁ TRỊ PHỤ LỤC 13 - HĐ 37/2018/HĐ/OIC-SEAREE ký ngày 07/02/2018</v>
          </cell>
        </row>
      </sheetData>
      <sheetData sheetId="4734">
        <row r="1">
          <cell r="A1" t="str">
            <v>GIÁ TRỊ PHỤ LỤC 13 - HĐ 37/2018/HĐ/OIC-SEAREE ký ngày 07/02/2018</v>
          </cell>
        </row>
      </sheetData>
      <sheetData sheetId="4735">
        <row r="1">
          <cell r="A1" t="str">
            <v>GIÁ TRỊ PHỤ LỤC 13 - HĐ 37/2018/HĐ/OIC-SEAREE ký ngày 07/02/2018</v>
          </cell>
        </row>
      </sheetData>
      <sheetData sheetId="4736">
        <row r="1">
          <cell r="A1" t="str">
            <v>GIÁ TRỊ PHỤ LỤC 13 - HĐ 37/2018/HĐ/OIC-SEAREE ký ngày 07/02/2018</v>
          </cell>
        </row>
      </sheetData>
      <sheetData sheetId="4737">
        <row r="1">
          <cell r="A1" t="str">
            <v>GIÁ TRỊ PHỤ LỤC 13 - HĐ 37/2018/HĐ/OIC-SEAREE ký ngày 07/02/2018</v>
          </cell>
        </row>
      </sheetData>
      <sheetData sheetId="4738">
        <row r="1">
          <cell r="A1" t="str">
            <v>GIÁ TRỊ PHỤ LỤC 13 - HĐ 37/2018/HĐ/OIC-SEAREE ký ngày 07/02/2018</v>
          </cell>
        </row>
      </sheetData>
      <sheetData sheetId="4739">
        <row r="1">
          <cell r="A1" t="str">
            <v>GIÁ TRỊ PHỤ LỤC 13 - HĐ 37/2018/HĐ/OIC-SEAREE ký ngày 07/02/2018</v>
          </cell>
        </row>
      </sheetData>
      <sheetData sheetId="4740">
        <row r="1">
          <cell r="A1" t="str">
            <v>GIÁ TRỊ PHỤ LỤC 13 - HĐ 37/2018/HĐ/OIC-SEAREE ký ngày 07/02/2018</v>
          </cell>
        </row>
      </sheetData>
      <sheetData sheetId="4741">
        <row r="1">
          <cell r="A1" t="str">
            <v>GIÁ TRỊ PHỤ LỤC 13 - HĐ 37/2018/HĐ/OIC-SEAREE ký ngày 07/02/2018</v>
          </cell>
        </row>
      </sheetData>
      <sheetData sheetId="4742">
        <row r="1">
          <cell r="A1" t="str">
            <v>GIÁ TRỊ PHỤ LỤC 13 - HĐ 37/2018/HĐ/OIC-SEAREE ký ngày 07/02/2018</v>
          </cell>
        </row>
      </sheetData>
      <sheetData sheetId="4743">
        <row r="1">
          <cell r="A1" t="str">
            <v>GIÁ TRỊ PHỤ LỤC 13 - HĐ 37/2018/HĐ/OIC-SEAREE ký ngày 07/02/2018</v>
          </cell>
        </row>
      </sheetData>
      <sheetData sheetId="4744">
        <row r="1">
          <cell r="A1" t="str">
            <v>GIÁ TRỊ PHỤ LỤC 13 - HĐ 37/2018/HĐ/OIC-SEAREE ký ngày 07/02/2018</v>
          </cell>
        </row>
      </sheetData>
      <sheetData sheetId="4745">
        <row r="1">
          <cell r="A1" t="str">
            <v>GIÁ TRỊ PHỤ LỤC 13 - HĐ 37/2018/HĐ/OIC-SEAREE ký ngày 07/02/2018</v>
          </cell>
        </row>
      </sheetData>
      <sheetData sheetId="4746">
        <row r="1">
          <cell r="A1" t="str">
            <v>GIÁ TRỊ PHỤ LỤC 13 - HĐ 37/2018/HĐ/OIC-SEAREE ký ngày 07/02/2018</v>
          </cell>
        </row>
      </sheetData>
      <sheetData sheetId="4747">
        <row r="1">
          <cell r="A1" t="str">
            <v>GIÁ TRỊ PHỤ LỤC 13 - HĐ 37/2018/HĐ/OIC-SEAREE ký ngày 07/02/2018</v>
          </cell>
        </row>
      </sheetData>
      <sheetData sheetId="4748">
        <row r="1">
          <cell r="A1" t="str">
            <v>GIÁ TRỊ PHỤ LỤC 13 - HĐ 37/2018/HĐ/OIC-SEAREE ký ngày 07/02/2018</v>
          </cell>
        </row>
      </sheetData>
      <sheetData sheetId="4749">
        <row r="1">
          <cell r="A1" t="str">
            <v>GIÁ TRỊ PHỤ LỤC 13 - HĐ 37/2018/HĐ/OIC-SEAREE ký ngày 07/02/2018</v>
          </cell>
        </row>
      </sheetData>
      <sheetData sheetId="4750">
        <row r="1">
          <cell r="A1" t="str">
            <v>GIÁ TRỊ PHỤ LỤC 13 - HĐ 37/2018/HĐ/OIC-SEAREE ký ngày 07/02/2018</v>
          </cell>
        </row>
      </sheetData>
      <sheetData sheetId="4751">
        <row r="1">
          <cell r="A1" t="str">
            <v>GIÁ TRỊ PHỤ LỤC 13 - HĐ 37/2018/HĐ/OIC-SEAREE ký ngày 07/02/2018</v>
          </cell>
        </row>
      </sheetData>
      <sheetData sheetId="4752">
        <row r="1">
          <cell r="A1" t="str">
            <v>GIÁ TRỊ PHỤ LỤC 13 - HĐ 37/2018/HĐ/OIC-SEAREE ký ngày 07/02/2018</v>
          </cell>
        </row>
      </sheetData>
      <sheetData sheetId="4753">
        <row r="1">
          <cell r="A1" t="str">
            <v>GIÁ TRỊ PHỤ LỤC 13 - HĐ 37/2018/HĐ/OIC-SEAREE ký ngày 07/02/2018</v>
          </cell>
        </row>
      </sheetData>
      <sheetData sheetId="4754">
        <row r="1">
          <cell r="A1" t="str">
            <v>GIÁ TRỊ PHỤ LỤC 13 - HĐ 37/2018/HĐ/OIC-SEAREE ký ngày 07/02/2018</v>
          </cell>
        </row>
      </sheetData>
      <sheetData sheetId="4755">
        <row r="1">
          <cell r="A1" t="str">
            <v>GIÁ TRỊ PHỤ LỤC 13 - HĐ 37/2018/HĐ/OIC-SEAREE ký ngày 07/02/2018</v>
          </cell>
        </row>
      </sheetData>
      <sheetData sheetId="4756">
        <row r="1">
          <cell r="A1" t="str">
            <v>GIÁ TRỊ PHỤ LỤC 13 - HĐ 37/2018/HĐ/OIC-SEAREE ký ngày 07/02/2018</v>
          </cell>
        </row>
      </sheetData>
      <sheetData sheetId="4757">
        <row r="1">
          <cell r="A1" t="str">
            <v>GIÁ TRỊ PHỤ LỤC 13 - HĐ 37/2018/HĐ/OIC-SEAREE ký ngày 07/02/2018</v>
          </cell>
        </row>
      </sheetData>
      <sheetData sheetId="4758">
        <row r="1">
          <cell r="A1" t="str">
            <v>GIÁ TRỊ PHỤ LỤC 13 - HĐ 37/2018/HĐ/OIC-SEAREE ký ngày 07/02/2018</v>
          </cell>
        </row>
      </sheetData>
      <sheetData sheetId="4759">
        <row r="1">
          <cell r="A1" t="str">
            <v>GIÁ TRỊ PHỤ LỤC 13 - HĐ 37/2018/HĐ/OIC-SEAREE ký ngày 07/02/2018</v>
          </cell>
        </row>
      </sheetData>
      <sheetData sheetId="4760">
        <row r="1">
          <cell r="A1" t="str">
            <v>GIÁ TRỊ PHỤ LỤC 13 - HĐ 37/2018/HĐ/OIC-SEAREE ký ngày 07/02/2018</v>
          </cell>
        </row>
      </sheetData>
      <sheetData sheetId="4761">
        <row r="1">
          <cell r="A1" t="str">
            <v>GIÁ TRỊ PHỤ LỤC 13 - HĐ 37/2018/HĐ/OIC-SEAREE ký ngày 07/02/2018</v>
          </cell>
        </row>
      </sheetData>
      <sheetData sheetId="4762">
        <row r="1">
          <cell r="A1" t="str">
            <v>GIÁ TRỊ PHỤ LỤC 13 - HĐ 37/2018/HĐ/OIC-SEAREE ký ngày 07/02/2018</v>
          </cell>
        </row>
      </sheetData>
      <sheetData sheetId="4763">
        <row r="1">
          <cell r="A1" t="str">
            <v>GIÁ TRỊ PHỤ LỤC 13 - HĐ 37/2018/HĐ/OIC-SEAREE ký ngày 07/02/2018</v>
          </cell>
        </row>
      </sheetData>
      <sheetData sheetId="4764">
        <row r="1">
          <cell r="A1" t="str">
            <v>GIÁ TRỊ PHỤ LỤC 13 - HĐ 37/2018/HĐ/OIC-SEAREE ký ngày 07/02/2018</v>
          </cell>
        </row>
      </sheetData>
      <sheetData sheetId="4765">
        <row r="1">
          <cell r="A1" t="str">
            <v>GIÁ TRỊ PHỤ LỤC 13 - HĐ 37/2018/HĐ/OIC-SEAREE ký ngày 07/02/2018</v>
          </cell>
        </row>
      </sheetData>
      <sheetData sheetId="4766">
        <row r="1">
          <cell r="A1" t="str">
            <v>GIÁ TRỊ PHỤ LỤC 13 - HĐ 37/2018/HĐ/OIC-SEAREE ký ngày 07/02/2018</v>
          </cell>
        </row>
      </sheetData>
      <sheetData sheetId="4767">
        <row r="1">
          <cell r="A1" t="str">
            <v>GIÁ TRỊ PHỤ LỤC 13 - HĐ 37/2018/HĐ/OIC-SEAREE ký ngày 07/02/2018</v>
          </cell>
        </row>
      </sheetData>
      <sheetData sheetId="4768">
        <row r="1">
          <cell r="A1" t="str">
            <v>GIÁ TRỊ PHỤ LỤC 13 - HĐ 37/2018/HĐ/OIC-SEAREE ký ngày 07/02/2018</v>
          </cell>
        </row>
      </sheetData>
      <sheetData sheetId="4769">
        <row r="1">
          <cell r="A1" t="str">
            <v>GIÁ TRỊ PHỤ LỤC 13 - HĐ 37/2018/HĐ/OIC-SEAREE ký ngày 07/02/2018</v>
          </cell>
        </row>
      </sheetData>
      <sheetData sheetId="4770">
        <row r="1">
          <cell r="A1" t="str">
            <v>GIÁ TRỊ PHỤ LỤC 13 - HĐ 37/2018/HĐ/OIC-SEAREE ký ngày 07/02/2018</v>
          </cell>
        </row>
      </sheetData>
      <sheetData sheetId="4771">
        <row r="1">
          <cell r="A1" t="str">
            <v>GIÁ TRỊ PHỤ LỤC 13 - HĐ 37/2018/HĐ/OIC-SEAREE ký ngày 07/02/2018</v>
          </cell>
        </row>
      </sheetData>
      <sheetData sheetId="4772">
        <row r="1">
          <cell r="A1" t="str">
            <v>GIÁ TRỊ PHỤ LỤC 13 - HĐ 37/2018/HĐ/OIC-SEAREE ký ngày 07/02/2018</v>
          </cell>
        </row>
      </sheetData>
      <sheetData sheetId="4773">
        <row r="1">
          <cell r="A1" t="str">
            <v>GIÁ TRỊ PHỤ LỤC 13 - HĐ 37/2018/HĐ/OIC-SEAREE ký ngày 07/02/2018</v>
          </cell>
        </row>
      </sheetData>
      <sheetData sheetId="4774">
        <row r="1">
          <cell r="A1" t="str">
            <v>GIÁ TRỊ PHỤ LỤC 13 - HĐ 37/2018/HĐ/OIC-SEAREE ký ngày 07/02/2018</v>
          </cell>
        </row>
      </sheetData>
      <sheetData sheetId="4775">
        <row r="1">
          <cell r="A1" t="str">
            <v>GIÁ TRỊ PHỤ LỤC 13 - HĐ 37/2018/HĐ/OIC-SEAREE ký ngày 07/02/2018</v>
          </cell>
        </row>
      </sheetData>
      <sheetData sheetId="4776">
        <row r="1">
          <cell r="A1" t="str">
            <v>GIÁ TRỊ PHỤ LỤC 13 - HĐ 37/2018/HĐ/OIC-SEAREE ký ngày 07/02/2018</v>
          </cell>
        </row>
      </sheetData>
      <sheetData sheetId="4777">
        <row r="1">
          <cell r="A1" t="str">
            <v>GIÁ TRỊ PHỤ LỤC 13 - HĐ 37/2018/HĐ/OIC-SEAREE ký ngày 07/02/2018</v>
          </cell>
        </row>
      </sheetData>
      <sheetData sheetId="4778">
        <row r="1">
          <cell r="A1" t="str">
            <v>GIÁ TRỊ PHỤ LỤC 13 - HĐ 37/2018/HĐ/OIC-SEAREE ký ngày 07/02/2018</v>
          </cell>
        </row>
      </sheetData>
      <sheetData sheetId="4779">
        <row r="1">
          <cell r="A1" t="str">
            <v>GIÁ TRỊ PHỤ LỤC 13 - HĐ 37/2018/HĐ/OIC-SEAREE ký ngày 07/02/2018</v>
          </cell>
        </row>
      </sheetData>
      <sheetData sheetId="4780">
        <row r="1">
          <cell r="A1" t="str">
            <v>GIÁ TRỊ PHỤ LỤC 13 - HĐ 37/2018/HĐ/OIC-SEAREE ký ngày 07/02/2018</v>
          </cell>
        </row>
      </sheetData>
      <sheetData sheetId="4781">
        <row r="1">
          <cell r="A1" t="str">
            <v>GIÁ TRỊ PHỤ LỤC 13 - HĐ 37/2018/HĐ/OIC-SEAREE ký ngày 07/02/2018</v>
          </cell>
        </row>
      </sheetData>
      <sheetData sheetId="4782">
        <row r="1">
          <cell r="A1" t="str">
            <v>GIÁ TRỊ PHỤ LỤC 13 - HĐ 37/2018/HĐ/OIC-SEAREE ký ngày 07/02/2018</v>
          </cell>
        </row>
      </sheetData>
      <sheetData sheetId="4783">
        <row r="1">
          <cell r="A1" t="str">
            <v>GIÁ TRỊ PHỤ LỤC 13 - HĐ 37/2018/HĐ/OIC-SEAREE ký ngày 07/02/2018</v>
          </cell>
        </row>
      </sheetData>
      <sheetData sheetId="4784">
        <row r="1">
          <cell r="A1" t="str">
            <v>GIÁ TRỊ PHỤ LỤC 13 - HĐ 37/2018/HĐ/OIC-SEAREE ký ngày 07/02/2018</v>
          </cell>
        </row>
      </sheetData>
      <sheetData sheetId="4785">
        <row r="1">
          <cell r="A1" t="str">
            <v>GIÁ TRỊ PHỤ LỤC 13 - HĐ 37/2018/HĐ/OIC-SEAREE ký ngày 07/02/2018</v>
          </cell>
        </row>
      </sheetData>
      <sheetData sheetId="4786">
        <row r="1">
          <cell r="A1" t="str">
            <v>GIÁ TRỊ PHỤ LỤC 13 - HĐ 37/2018/HĐ/OIC-SEAREE ký ngày 07/02/2018</v>
          </cell>
        </row>
      </sheetData>
      <sheetData sheetId="4787">
        <row r="1">
          <cell r="A1" t="str">
            <v>GIÁ TRỊ PHỤ LỤC 13 - HĐ 37/2018/HĐ/OIC-SEAREE ký ngày 07/02/2018</v>
          </cell>
        </row>
      </sheetData>
      <sheetData sheetId="4788">
        <row r="1">
          <cell r="A1" t="str">
            <v>GIÁ TRỊ PHỤ LỤC 13 - HĐ 37/2018/HĐ/OIC-SEAREE ký ngày 07/02/2018</v>
          </cell>
        </row>
      </sheetData>
      <sheetData sheetId="4789">
        <row r="1">
          <cell r="A1" t="str">
            <v>GIÁ TRỊ PHỤ LỤC 13 - HĐ 37/2018/HĐ/OIC-SEAREE ký ngày 07/02/2018</v>
          </cell>
        </row>
      </sheetData>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ow r="1">
          <cell r="A1" t="str">
            <v>GIÁ TRỊ PHỤ LỤC 13 - HĐ 37/2018/HĐ/OIC-SEAREE ký ngày 07/02/2018</v>
          </cell>
        </row>
      </sheetData>
      <sheetData sheetId="4856">
        <row r="1">
          <cell r="A1" t="str">
            <v>GIÁ TRỊ PHỤ LỤC 13 - HĐ 37/2018/HĐ/OIC-SEAREE ký ngày 07/02/2018</v>
          </cell>
        </row>
      </sheetData>
      <sheetData sheetId="4857">
        <row r="1">
          <cell r="A1" t="str">
            <v>GIÁ TRỊ PHỤ LỤC 13 - HĐ 37/2018/HĐ/OIC-SEAREE ký ngày 07/02/2018</v>
          </cell>
        </row>
      </sheetData>
      <sheetData sheetId="4858">
        <row r="1">
          <cell r="A1" t="str">
            <v>GIÁ TRỊ PHỤ LỤC 13 - HĐ 37/2018/HĐ/OIC-SEAREE ký ngày 07/02/2018</v>
          </cell>
        </row>
      </sheetData>
      <sheetData sheetId="4859">
        <row r="1">
          <cell r="A1" t="str">
            <v>GIÁ TRỊ PHỤ LỤC 13 - HĐ 37/2018/HĐ/OIC-SEAREE ký ngày 07/02/2018</v>
          </cell>
        </row>
      </sheetData>
      <sheetData sheetId="4860">
        <row r="1">
          <cell r="A1" t="str">
            <v>GIÁ TRỊ PHỤ LỤC 13 - HĐ 37/2018/HĐ/OIC-SEAREE ký ngày 07/02/2018</v>
          </cell>
        </row>
      </sheetData>
      <sheetData sheetId="4861">
        <row r="1">
          <cell r="A1" t="str">
            <v>GIÁ TRỊ PHỤ LỤC 13 - HĐ 37/2018/HĐ/OIC-SEAREE ký ngày 07/02/2018</v>
          </cell>
        </row>
      </sheetData>
      <sheetData sheetId="4862">
        <row r="1">
          <cell r="A1" t="str">
            <v>GIÁ TRỊ PHỤ LỤC 13 - HĐ 37/2018/HĐ/OIC-SEAREE ký ngày 07/02/2018</v>
          </cell>
        </row>
      </sheetData>
      <sheetData sheetId="4863">
        <row r="1">
          <cell r="A1" t="str">
            <v>GIÁ TRỊ PHỤ LỤC 13 - HĐ 37/2018/HĐ/OIC-SEAREE ký ngày 07/02/2018</v>
          </cell>
        </row>
      </sheetData>
      <sheetData sheetId="4864">
        <row r="1">
          <cell r="A1" t="str">
            <v>GIÁ TRỊ PHỤ LỤC 13 - HĐ 37/2018/HĐ/OIC-SEAREE ký ngày 07/02/2018</v>
          </cell>
        </row>
      </sheetData>
      <sheetData sheetId="4865">
        <row r="1">
          <cell r="A1" t="str">
            <v>GIÁ TRỊ PHỤ LỤC 13 - HĐ 37/2018/HĐ/OIC-SEAREE ký ngày 07/02/2018</v>
          </cell>
        </row>
      </sheetData>
      <sheetData sheetId="4866">
        <row r="1">
          <cell r="A1" t="str">
            <v>GIÁ TRỊ PHỤ LỤC 13 - HĐ 37/2018/HĐ/OIC-SEAREE ký ngày 07/02/2018</v>
          </cell>
        </row>
      </sheetData>
      <sheetData sheetId="4867">
        <row r="1">
          <cell r="A1" t="str">
            <v>GIÁ TRỊ PHỤ LỤC 13 - HĐ 37/2018/HĐ/OIC-SEAREE ký ngày 07/02/2018</v>
          </cell>
        </row>
      </sheetData>
      <sheetData sheetId="4868">
        <row r="1">
          <cell r="A1" t="str">
            <v>GIÁ TRỊ PHỤ LỤC 13 - HĐ 37/2018/HĐ/OIC-SEAREE ký ngày 07/02/2018</v>
          </cell>
        </row>
      </sheetData>
      <sheetData sheetId="4869">
        <row r="1">
          <cell r="A1" t="str">
            <v>GIÁ TRỊ PHỤ LỤC 13 - HĐ 37/2018/HĐ/OIC-SEAREE ký ngày 07/02/2018</v>
          </cell>
        </row>
      </sheetData>
      <sheetData sheetId="4870">
        <row r="1">
          <cell r="A1" t="str">
            <v>GIÁ TRỊ PHỤ LỤC 13 - HĐ 37/2018/HĐ/OIC-SEAREE ký ngày 07/02/2018</v>
          </cell>
        </row>
      </sheetData>
      <sheetData sheetId="4871">
        <row r="1">
          <cell r="A1" t="str">
            <v>GIÁ TRỊ PHỤ LỤC 13 - HĐ 37/2018/HĐ/OIC-SEAREE ký ngày 07/02/2018</v>
          </cell>
        </row>
      </sheetData>
      <sheetData sheetId="4872">
        <row r="1">
          <cell r="A1" t="str">
            <v>GIÁ TRỊ PHỤ LỤC 13 - HĐ 37/2018/HĐ/OIC-SEAREE ký ngày 07/02/2018</v>
          </cell>
        </row>
      </sheetData>
      <sheetData sheetId="4873">
        <row r="1">
          <cell r="A1" t="str">
            <v>GIÁ TRỊ PHỤ LỤC 13 - HĐ 37/2018/HĐ/OIC-SEAREE ký ngày 07/02/2018</v>
          </cell>
        </row>
      </sheetData>
      <sheetData sheetId="4874">
        <row r="1">
          <cell r="A1" t="str">
            <v>GIÁ TRỊ PHỤ LỤC 13 - HĐ 37/2018/HĐ/OIC-SEAREE ký ngày 07/02/2018</v>
          </cell>
        </row>
      </sheetData>
      <sheetData sheetId="4875">
        <row r="1">
          <cell r="A1" t="str">
            <v>GIÁ TRỊ PHỤ LỤC 13 - HĐ 37/2018/HĐ/OIC-SEAREE ký ngày 07/02/2018</v>
          </cell>
        </row>
      </sheetData>
      <sheetData sheetId="4876">
        <row r="1">
          <cell r="A1" t="str">
            <v>GIÁ TRỊ PHỤ LỤC 13 - HĐ 37/2018/HĐ/OIC-SEAREE ký ngày 07/02/2018</v>
          </cell>
        </row>
      </sheetData>
      <sheetData sheetId="4877">
        <row r="1">
          <cell r="A1" t="str">
            <v>GIÁ TRỊ PHỤ LỤC 13 - HĐ 37/2018/HĐ/OIC-SEAREE ký ngày 07/02/2018</v>
          </cell>
        </row>
      </sheetData>
      <sheetData sheetId="4878">
        <row r="1">
          <cell r="A1" t="str">
            <v>GIÁ TRỊ PHỤ LỤC 13 - HĐ 37/2018/HĐ/OIC-SEAREE ký ngày 07/02/2018</v>
          </cell>
        </row>
      </sheetData>
      <sheetData sheetId="4879">
        <row r="1">
          <cell r="A1" t="str">
            <v>GIÁ TRỊ PHỤ LỤC 13 - HĐ 37/2018/HĐ/OIC-SEAREE ký ngày 07/02/2018</v>
          </cell>
        </row>
      </sheetData>
      <sheetData sheetId="4880">
        <row r="1">
          <cell r="A1" t="str">
            <v>GIÁ TRỊ PHỤ LỤC 13 - HĐ 37/2018/HĐ/OIC-SEAREE ký ngày 07/02/2018</v>
          </cell>
        </row>
      </sheetData>
      <sheetData sheetId="4881">
        <row r="1">
          <cell r="A1" t="str">
            <v>GIÁ TRỊ PHỤ LỤC 13 - HĐ 37/2018/HĐ/OIC-SEAREE ký ngày 07/02/2018</v>
          </cell>
        </row>
      </sheetData>
      <sheetData sheetId="4882">
        <row r="1">
          <cell r="A1" t="str">
            <v>GIÁ TRỊ PHỤ LỤC 13 - HĐ 37/2018/HĐ/OIC-SEAREE ký ngày 07/02/2018</v>
          </cell>
        </row>
      </sheetData>
      <sheetData sheetId="4883" refreshError="1"/>
      <sheetData sheetId="4884">
        <row r="1">
          <cell r="A1" t="str">
            <v>GIÁ TRỊ PHỤ LỤC 13 - HĐ 37/2018/HĐ/OIC-SEAREE ký ngày 07/02/2018</v>
          </cell>
        </row>
      </sheetData>
      <sheetData sheetId="4885">
        <row r="1">
          <cell r="A1" t="str">
            <v>GIÁ TRỊ PHỤ LỤC 13 - HĐ 37/2018/HĐ/OIC-SEAREE ký ngày 07/02/2018</v>
          </cell>
        </row>
      </sheetData>
      <sheetData sheetId="4886">
        <row r="1">
          <cell r="A1" t="str">
            <v>GIÁ TRỊ PHỤ LỤC 13 - HĐ 37/2018/HĐ/OIC-SEAREE ký ngày 07/02/2018</v>
          </cell>
        </row>
      </sheetData>
      <sheetData sheetId="4887">
        <row r="1">
          <cell r="A1" t="str">
            <v>GIÁ TRỊ PHỤ LỤC 13 - HĐ 37/2018/HĐ/OIC-SEAREE ký ngày 07/02/2018</v>
          </cell>
        </row>
      </sheetData>
      <sheetData sheetId="4888">
        <row r="1">
          <cell r="A1" t="str">
            <v>GIÁ TRỊ PHỤ LỤC 13 - HĐ 37/2018/HĐ/OIC-SEAREE ký ngày 07/02/2018</v>
          </cell>
        </row>
      </sheetData>
      <sheetData sheetId="4889">
        <row r="1">
          <cell r="A1" t="str">
            <v>GIÁ TRỊ PHỤ LỤC 13 - HĐ 37/2018/HĐ/OIC-SEAREE ký ngày 07/02/2018</v>
          </cell>
        </row>
      </sheetData>
      <sheetData sheetId="4890">
        <row r="1">
          <cell r="A1" t="str">
            <v>GIÁ TRỊ PHỤ LỤC 13 - HĐ 37/2018/HĐ/OIC-SEAREE ký ngày 07/02/2018</v>
          </cell>
        </row>
      </sheetData>
      <sheetData sheetId="4891">
        <row r="1">
          <cell r="A1" t="str">
            <v>GIÁ TRỊ PHỤ LỤC 13 - HĐ 37/2018/HĐ/OIC-SEAREE ký ngày 07/02/2018</v>
          </cell>
        </row>
      </sheetData>
      <sheetData sheetId="4892">
        <row r="1">
          <cell r="A1" t="str">
            <v>GIÁ TRỊ PHỤ LỤC 13 - HĐ 37/2018/HĐ/OIC-SEAREE ký ngày 07/02/2018</v>
          </cell>
        </row>
      </sheetData>
      <sheetData sheetId="4893">
        <row r="1">
          <cell r="A1" t="str">
            <v>GIÁ TRỊ PHỤ LỤC 13 - HĐ 37/2018/HĐ/OIC-SEAREE ký ngày 07/02/2018</v>
          </cell>
        </row>
      </sheetData>
      <sheetData sheetId="4894">
        <row r="1">
          <cell r="A1" t="str">
            <v>GIÁ TRỊ PHỤ LỤC 13 - HĐ 37/2018/HĐ/OIC-SEAREE ký ngày 07/02/2018</v>
          </cell>
        </row>
      </sheetData>
      <sheetData sheetId="4895">
        <row r="1">
          <cell r="A1" t="str">
            <v>GIÁ TRỊ PHỤ LỤC 13 - HĐ 37/2018/HĐ/OIC-SEAREE ký ngày 07/02/2018</v>
          </cell>
        </row>
      </sheetData>
      <sheetData sheetId="4896">
        <row r="1">
          <cell r="A1" t="str">
            <v>GIÁ TRỊ PHỤ LỤC 13 - HĐ 37/2018/HĐ/OIC-SEAREE ký ngày 07/02/2018</v>
          </cell>
        </row>
      </sheetData>
      <sheetData sheetId="4897">
        <row r="1">
          <cell r="A1" t="str">
            <v>GIÁ TRỊ PHỤ LỤC 13 - HĐ 37/2018/HĐ/OIC-SEAREE ký ngày 07/02/2018</v>
          </cell>
        </row>
      </sheetData>
      <sheetData sheetId="4898">
        <row r="1">
          <cell r="A1" t="str">
            <v>GIÁ TRỊ PHỤ LỤC 13 - HĐ 37/2018/HĐ/OIC-SEAREE ký ngày 07/02/2018</v>
          </cell>
        </row>
      </sheetData>
      <sheetData sheetId="4899">
        <row r="1">
          <cell r="A1" t="str">
            <v>GIÁ TRỊ PHỤ LỤC 13 - HĐ 37/2018/HĐ/OIC-SEAREE ký ngày 07/02/2018</v>
          </cell>
        </row>
      </sheetData>
      <sheetData sheetId="4900">
        <row r="1">
          <cell r="A1" t="str">
            <v>GIÁ TRỊ PHỤ LỤC 13 - HĐ 37/2018/HĐ/OIC-SEAREE ký ngày 07/02/2018</v>
          </cell>
        </row>
      </sheetData>
      <sheetData sheetId="4901">
        <row r="1">
          <cell r="A1" t="str">
            <v>GIÁ TRỊ PHỤ LỤC 13 - HĐ 37/2018/HĐ/OIC-SEAREE ký ngày 07/02/2018</v>
          </cell>
        </row>
      </sheetData>
      <sheetData sheetId="4902">
        <row r="1">
          <cell r="A1" t="str">
            <v>GIÁ TRỊ PHỤ LỤC 13 - HĐ 37/2018/HĐ/OIC-SEAREE ký ngày 07/02/2018</v>
          </cell>
        </row>
      </sheetData>
      <sheetData sheetId="4903">
        <row r="1">
          <cell r="A1" t="str">
            <v>GIÁ TRỊ PHỤ LỤC 13 - HĐ 37/2018/HĐ/OIC-SEAREE ký ngày 07/02/2018</v>
          </cell>
        </row>
      </sheetData>
      <sheetData sheetId="4904">
        <row r="1">
          <cell r="A1" t="str">
            <v>GIÁ TRỊ PHỤ LỤC 13 - HĐ 37/2018/HĐ/OIC-SEAREE ký ngày 07/02/2018</v>
          </cell>
        </row>
      </sheetData>
      <sheetData sheetId="4905">
        <row r="1">
          <cell r="A1" t="str">
            <v>GIÁ TRỊ PHỤ LỤC 13 - HĐ 37/2018/HĐ/OIC-SEAREE ký ngày 07/02/2018</v>
          </cell>
        </row>
      </sheetData>
      <sheetData sheetId="4906">
        <row r="1">
          <cell r="A1" t="str">
            <v>GIÁ TRỊ PHỤ LỤC 13 - HĐ 37/2018/HĐ/OIC-SEAREE ký ngày 07/02/2018</v>
          </cell>
        </row>
      </sheetData>
      <sheetData sheetId="4907">
        <row r="1">
          <cell r="A1" t="str">
            <v>GIÁ TRỊ PHỤ LỤC 13 - HĐ 37/2018/HĐ/OIC-SEAREE ký ngày 07/02/2018</v>
          </cell>
        </row>
      </sheetData>
      <sheetData sheetId="4908">
        <row r="1">
          <cell r="A1" t="str">
            <v>GIÁ TRỊ PHỤ LỤC 13 - HĐ 37/2018/HĐ/OIC-SEAREE ký ngày 07/02/2018</v>
          </cell>
        </row>
      </sheetData>
      <sheetData sheetId="4909">
        <row r="1">
          <cell r="A1" t="str">
            <v>GIÁ TRỊ PHỤ LỤC 13 - HĐ 37/2018/HĐ/OIC-SEAREE ký ngày 07/02/2018</v>
          </cell>
        </row>
      </sheetData>
      <sheetData sheetId="4910">
        <row r="1">
          <cell r="A1" t="str">
            <v>GIÁ TRỊ PHỤ LỤC 13 - HĐ 37/2018/HĐ/OIC-SEAREE ký ngày 07/02/2018</v>
          </cell>
        </row>
      </sheetData>
      <sheetData sheetId="4911">
        <row r="1">
          <cell r="A1" t="str">
            <v>GIÁ TRỊ PHỤ LỤC 13 - HĐ 37/2018/HĐ/OIC-SEAREE ký ngày 07/02/2018</v>
          </cell>
        </row>
      </sheetData>
      <sheetData sheetId="4912">
        <row r="1">
          <cell r="A1" t="str">
            <v>GIÁ TRỊ PHỤ LỤC 13 - HĐ 37/2018/HĐ/OIC-SEAREE ký ngày 07/02/2018</v>
          </cell>
        </row>
      </sheetData>
      <sheetData sheetId="4913">
        <row r="1">
          <cell r="A1" t="str">
            <v>GIÁ TRỊ PHỤ LỤC 13 - HĐ 37/2018/HĐ/OIC-SEAREE ký ngày 07/02/2018</v>
          </cell>
        </row>
      </sheetData>
      <sheetData sheetId="4914">
        <row r="1">
          <cell r="A1" t="str">
            <v>GIÁ TRỊ PHỤ LỤC 13 - HĐ 37/2018/HĐ/OIC-SEAREE ký ngày 07/02/2018</v>
          </cell>
        </row>
      </sheetData>
      <sheetData sheetId="4915">
        <row r="1">
          <cell r="A1" t="str">
            <v>GIÁ TRỊ PHỤ LỤC 13 - HĐ 37/2018/HĐ/OIC-SEAREE ký ngày 07/02/2018</v>
          </cell>
        </row>
      </sheetData>
      <sheetData sheetId="4916">
        <row r="1">
          <cell r="A1" t="str">
            <v>GIÁ TRỊ PHỤ LỤC 13 - HĐ 37/2018/HĐ/OIC-SEAREE ký ngày 07/02/2018</v>
          </cell>
        </row>
      </sheetData>
      <sheetData sheetId="4917">
        <row r="1">
          <cell r="A1" t="str">
            <v>GIÁ TRỊ PHỤ LỤC 13 - HĐ 37/2018/HĐ/OIC-SEAREE ký ngày 07/02/2018</v>
          </cell>
        </row>
      </sheetData>
      <sheetData sheetId="4918">
        <row r="1">
          <cell r="A1" t="str">
            <v>GIÁ TRỊ PHỤ LỤC 13 - HĐ 37/2018/HĐ/OIC-SEAREE ký ngày 07/02/2018</v>
          </cell>
        </row>
      </sheetData>
      <sheetData sheetId="4919">
        <row r="1">
          <cell r="A1" t="str">
            <v>GIÁ TRỊ PHỤ LỤC 13 - HĐ 37/2018/HĐ/OIC-SEAREE ký ngày 07/02/2018</v>
          </cell>
        </row>
      </sheetData>
      <sheetData sheetId="4920">
        <row r="1">
          <cell r="A1" t="str">
            <v>GIÁ TRỊ PHỤ LỤC 13 - HĐ 37/2018/HĐ/OIC-SEAREE ký ngày 07/02/2018</v>
          </cell>
        </row>
      </sheetData>
      <sheetData sheetId="4921">
        <row r="1">
          <cell r="A1" t="str">
            <v>GIÁ TRỊ PHỤ LỤC 13 - HĐ 37/2018/HĐ/OIC-SEAREE ký ngày 07/02/2018</v>
          </cell>
        </row>
      </sheetData>
      <sheetData sheetId="4922">
        <row r="1">
          <cell r="A1" t="str">
            <v>GIÁ TRỊ PHỤ LỤC 13 - HĐ 37/2018/HĐ/OIC-SEAREE ký ngày 07/02/2018</v>
          </cell>
        </row>
      </sheetData>
      <sheetData sheetId="4923">
        <row r="1">
          <cell r="A1" t="str">
            <v>GIÁ TRỊ PHỤ LỤC 13 - HĐ 37/2018/HĐ/OIC-SEAREE ký ngày 07/02/2018</v>
          </cell>
        </row>
      </sheetData>
      <sheetData sheetId="4924">
        <row r="1">
          <cell r="A1" t="str">
            <v>GIÁ TRỊ PHỤ LỤC 13 - HĐ 37/2018/HĐ/OIC-SEAREE ký ngày 07/02/2018</v>
          </cell>
        </row>
      </sheetData>
      <sheetData sheetId="4925">
        <row r="1">
          <cell r="A1" t="str">
            <v>GIÁ TRỊ PHỤ LỤC 13 - HĐ 37/2018/HĐ/OIC-SEAREE ký ngày 07/02/2018</v>
          </cell>
        </row>
      </sheetData>
      <sheetData sheetId="4926">
        <row r="1">
          <cell r="A1" t="str">
            <v>GIÁ TRỊ PHỤ LỤC 13 - HĐ 37/2018/HĐ/OIC-SEAREE ký ngày 07/02/2018</v>
          </cell>
        </row>
      </sheetData>
      <sheetData sheetId="4927">
        <row r="1">
          <cell r="A1" t="str">
            <v>GIÁ TRỊ PHỤ LỤC 13 - HĐ 37/2018/HĐ/OIC-SEAREE ký ngày 07/02/2018</v>
          </cell>
        </row>
      </sheetData>
      <sheetData sheetId="4928">
        <row r="1">
          <cell r="A1" t="str">
            <v>GIÁ TRỊ PHỤ LỤC 13 - HĐ 37/2018/HĐ/OIC-SEAREE ký ngày 07/02/2018</v>
          </cell>
        </row>
      </sheetData>
      <sheetData sheetId="4929">
        <row r="1">
          <cell r="A1" t="str">
            <v>GIÁ TRỊ PHỤ LỤC 13 - HĐ 37/2018/HĐ/OIC-SEAREE ký ngày 07/02/2018</v>
          </cell>
        </row>
      </sheetData>
      <sheetData sheetId="4930">
        <row r="1">
          <cell r="A1" t="str">
            <v>GIÁ TRỊ PHỤ LỤC 13 - HĐ 37/2018/HĐ/OIC-SEAREE ký ngày 07/02/2018</v>
          </cell>
        </row>
      </sheetData>
      <sheetData sheetId="4931">
        <row r="1">
          <cell r="A1" t="str">
            <v>GIÁ TRỊ PHỤ LỤC 13 - HĐ 37/2018/HĐ/OIC-SEAREE ký ngày 07/02/2018</v>
          </cell>
        </row>
      </sheetData>
      <sheetData sheetId="4932">
        <row r="1">
          <cell r="A1" t="str">
            <v>GIÁ TRỊ PHỤ LỤC 13 - HĐ 37/2018/HĐ/OIC-SEAREE ký ngày 07/02/2018</v>
          </cell>
        </row>
      </sheetData>
      <sheetData sheetId="4933">
        <row r="1">
          <cell r="A1" t="str">
            <v>GIÁ TRỊ PHỤ LỤC 13 - HĐ 37/2018/HĐ/OIC-SEAREE ký ngày 07/02/2018</v>
          </cell>
        </row>
      </sheetData>
      <sheetData sheetId="4934">
        <row r="1">
          <cell r="A1" t="str">
            <v>GIÁ TRỊ PHỤ LỤC 13 - HĐ 37/2018/HĐ/OIC-SEAREE ký ngày 07/02/2018</v>
          </cell>
        </row>
      </sheetData>
      <sheetData sheetId="4935">
        <row r="1">
          <cell r="A1" t="str">
            <v>GIÁ TRỊ PHỤ LỤC 13 - HĐ 37/2018/HĐ/OIC-SEAREE ký ngày 07/02/2018</v>
          </cell>
        </row>
      </sheetData>
      <sheetData sheetId="4936">
        <row r="1">
          <cell r="A1" t="str">
            <v>GIÁ TRỊ PHỤ LỤC 13 - HĐ 37/2018/HĐ/OIC-SEAREE ký ngày 07/02/2018</v>
          </cell>
        </row>
      </sheetData>
      <sheetData sheetId="4937">
        <row r="1">
          <cell r="A1" t="str">
            <v>GIÁ TRỊ PHỤ LỤC 13 - HĐ 37/2018/HĐ/OIC-SEAREE ký ngày 07/02/2018</v>
          </cell>
        </row>
      </sheetData>
      <sheetData sheetId="4938">
        <row r="1">
          <cell r="A1" t="str">
            <v>GIÁ TRỊ PHỤ LỤC 13 - HĐ 37/2018/HĐ/OIC-SEAREE ký ngày 07/02/2018</v>
          </cell>
        </row>
      </sheetData>
      <sheetData sheetId="4939">
        <row r="1">
          <cell r="A1" t="str">
            <v>GIÁ TRỊ PHỤ LỤC 13 - HĐ 37/2018/HĐ/OIC-SEAREE ký ngày 07/02/2018</v>
          </cell>
        </row>
      </sheetData>
      <sheetData sheetId="4940">
        <row r="1">
          <cell r="A1" t="str">
            <v>GIÁ TRỊ PHỤ LỤC 13 - HĐ 37/2018/HĐ/OIC-SEAREE ký ngày 07/02/2018</v>
          </cell>
        </row>
      </sheetData>
      <sheetData sheetId="4941">
        <row r="1">
          <cell r="A1" t="str">
            <v>GIÁ TRỊ PHỤ LỤC 13 - HĐ 37/2018/HĐ/OIC-SEAREE ký ngày 07/02/2018</v>
          </cell>
        </row>
      </sheetData>
      <sheetData sheetId="4942">
        <row r="1">
          <cell r="A1" t="str">
            <v>GIÁ TRỊ PHỤ LỤC 13 - HĐ 37/2018/HĐ/OIC-SEAREE ký ngày 07/02/2018</v>
          </cell>
        </row>
      </sheetData>
      <sheetData sheetId="4943">
        <row r="1">
          <cell r="A1" t="str">
            <v>GIÁ TRỊ PHỤ LỤC 13 - HĐ 37/2018/HĐ/OIC-SEAREE ký ngày 07/02/2018</v>
          </cell>
        </row>
      </sheetData>
      <sheetData sheetId="4944">
        <row r="1">
          <cell r="A1" t="str">
            <v>GIÁ TRỊ PHỤ LỤC 13 - HĐ 37/2018/HĐ/OIC-SEAREE ký ngày 07/02/2018</v>
          </cell>
        </row>
      </sheetData>
      <sheetData sheetId="4945">
        <row r="1">
          <cell r="A1" t="str">
            <v>GIÁ TRỊ PHỤ LỤC 13 - HĐ 37/2018/HĐ/OIC-SEAREE ký ngày 07/02/2018</v>
          </cell>
        </row>
      </sheetData>
      <sheetData sheetId="4946">
        <row r="1">
          <cell r="A1" t="str">
            <v>GIÁ TRỊ PHỤ LỤC 13 - HĐ 37/2018/HĐ/OIC-SEAREE ký ngày 07/02/2018</v>
          </cell>
        </row>
      </sheetData>
      <sheetData sheetId="4947">
        <row r="1">
          <cell r="A1" t="str">
            <v>GIÁ TRỊ PHỤ LỤC 13 - HĐ 37/2018/HĐ/OIC-SEAREE ký ngày 07/02/2018</v>
          </cell>
        </row>
      </sheetData>
      <sheetData sheetId="4948">
        <row r="1">
          <cell r="A1" t="str">
            <v>GIÁ TRỊ PHỤ LỤC 13 - HĐ 37/2018/HĐ/OIC-SEAREE ký ngày 07/02/2018</v>
          </cell>
        </row>
      </sheetData>
      <sheetData sheetId="4949">
        <row r="1">
          <cell r="A1" t="str">
            <v>GIÁ TRỊ PHỤ LỤC 13 - HĐ 37/2018/HĐ/OIC-SEAREE ký ngày 07/02/2018</v>
          </cell>
        </row>
      </sheetData>
      <sheetData sheetId="4950">
        <row r="1">
          <cell r="A1" t="str">
            <v>GIÁ TRỊ PHỤ LỤC 13 - HĐ 37/2018/HĐ/OIC-SEAREE ký ngày 07/02/2018</v>
          </cell>
        </row>
      </sheetData>
      <sheetData sheetId="4951">
        <row r="1">
          <cell r="A1" t="str">
            <v>GIÁ TRỊ PHỤ LỤC 13 - HĐ 37/2018/HĐ/OIC-SEAREE ký ngày 07/02/2018</v>
          </cell>
        </row>
      </sheetData>
      <sheetData sheetId="4952">
        <row r="1">
          <cell r="A1" t="str">
            <v>GIÁ TRỊ PHỤ LỤC 13 - HĐ 37/2018/HĐ/OIC-SEAREE ký ngày 07/02/2018</v>
          </cell>
        </row>
      </sheetData>
      <sheetData sheetId="4953">
        <row r="1">
          <cell r="A1" t="str">
            <v>GIÁ TRỊ PHỤ LỤC 13 - HĐ 37/2018/HĐ/OIC-SEAREE ký ngày 07/02/2018</v>
          </cell>
        </row>
      </sheetData>
      <sheetData sheetId="4954">
        <row r="1">
          <cell r="A1" t="str">
            <v>GIÁ TRỊ PHỤ LỤC 13 - HĐ 37/2018/HĐ/OIC-SEAREE ký ngày 07/02/2018</v>
          </cell>
        </row>
      </sheetData>
      <sheetData sheetId="4955">
        <row r="1">
          <cell r="A1" t="str">
            <v>GIÁ TRỊ PHỤ LỤC 13 - HĐ 37/2018/HĐ/OIC-SEAREE ký ngày 07/02/2018</v>
          </cell>
        </row>
      </sheetData>
      <sheetData sheetId="4956">
        <row r="1">
          <cell r="A1" t="str">
            <v>GIÁ TRỊ PHỤ LỤC 13 - HĐ 37/2018/HĐ/OIC-SEAREE ký ngày 07/02/2018</v>
          </cell>
        </row>
      </sheetData>
      <sheetData sheetId="4957">
        <row r="1">
          <cell r="A1" t="str">
            <v>GIÁ TRỊ PHỤ LỤC 13 - HĐ 37/2018/HĐ/OIC-SEAREE ký ngày 07/02/2018</v>
          </cell>
        </row>
      </sheetData>
      <sheetData sheetId="4958">
        <row r="1">
          <cell r="A1" t="str">
            <v>GIÁ TRỊ PHỤ LỤC 13 - HĐ 37/2018/HĐ/OIC-SEAREE ký ngày 07/02/2018</v>
          </cell>
        </row>
      </sheetData>
      <sheetData sheetId="4959">
        <row r="1">
          <cell r="A1" t="str">
            <v>GIÁ TRỊ PHỤ LỤC 13 - HĐ 37/2018/HĐ/OIC-SEAREE ký ngày 07/02/2018</v>
          </cell>
        </row>
      </sheetData>
      <sheetData sheetId="4960">
        <row r="1">
          <cell r="A1" t="str">
            <v>GIÁ TRỊ PHỤ LỤC 13 - HĐ 37/2018/HĐ/OIC-SEAREE ký ngày 07/02/2018</v>
          </cell>
        </row>
      </sheetData>
      <sheetData sheetId="4961">
        <row r="1">
          <cell r="A1" t="str">
            <v>GIÁ TRỊ PHỤ LỤC 13 - HĐ 37/2018/HĐ/OIC-SEAREE ký ngày 07/02/2018</v>
          </cell>
        </row>
      </sheetData>
      <sheetData sheetId="4962">
        <row r="1">
          <cell r="A1" t="str">
            <v>GIÁ TRỊ PHỤ LỤC 13 - HĐ 37/2018/HĐ/OIC-SEAREE ký ngày 07/02/2018</v>
          </cell>
        </row>
      </sheetData>
      <sheetData sheetId="4963">
        <row r="1">
          <cell r="A1" t="str">
            <v>GIÁ TRỊ PHỤ LỤC 13 - HĐ 37/2018/HĐ/OIC-SEAREE ký ngày 07/02/2018</v>
          </cell>
        </row>
      </sheetData>
      <sheetData sheetId="4964">
        <row r="1">
          <cell r="A1" t="str">
            <v>GIÁ TRỊ PHỤ LỤC 13 - HĐ 37/2018/HĐ/OIC-SEAREE ký ngày 07/02/2018</v>
          </cell>
        </row>
      </sheetData>
      <sheetData sheetId="4965">
        <row r="1">
          <cell r="A1" t="str">
            <v>GIÁ TRỊ PHỤ LỤC 13 - HĐ 37/2018/HĐ/OIC-SEAREE ký ngày 07/02/2018</v>
          </cell>
        </row>
      </sheetData>
      <sheetData sheetId="4966">
        <row r="1">
          <cell r="A1" t="str">
            <v>GIÁ TRỊ PHỤ LỤC 13 - HĐ 37/2018/HĐ/OIC-SEAREE ký ngày 07/02/2018</v>
          </cell>
        </row>
      </sheetData>
      <sheetData sheetId="4967">
        <row r="1">
          <cell r="A1" t="str">
            <v>GIÁ TRỊ PHỤ LỤC 13 - HĐ 37/2018/HĐ/OIC-SEAREE ký ngày 07/02/2018</v>
          </cell>
        </row>
      </sheetData>
      <sheetData sheetId="4968">
        <row r="1">
          <cell r="A1" t="str">
            <v>GIÁ TRỊ PHỤ LỤC 13 - HĐ 37/2018/HĐ/OIC-SEAREE ký ngày 07/02/2018</v>
          </cell>
        </row>
      </sheetData>
      <sheetData sheetId="4969">
        <row r="1">
          <cell r="A1" t="str">
            <v>GIÁ TRỊ PHỤ LỤC 13 - HĐ 37/2018/HĐ/OIC-SEAREE ký ngày 07/02/2018</v>
          </cell>
        </row>
      </sheetData>
      <sheetData sheetId="4970">
        <row r="1">
          <cell r="A1" t="str">
            <v>GIÁ TRỊ PHỤ LỤC 13 - HĐ 37/2018/HĐ/OIC-SEAREE ký ngày 07/02/2018</v>
          </cell>
        </row>
      </sheetData>
      <sheetData sheetId="4971">
        <row r="1">
          <cell r="A1" t="str">
            <v>GIÁ TRỊ PHỤ LỤC 13 - HĐ 37/2018/HĐ/OIC-SEAREE ký ngày 07/02/2018</v>
          </cell>
        </row>
      </sheetData>
      <sheetData sheetId="4972">
        <row r="1">
          <cell r="A1" t="str">
            <v>GIÁ TRỊ PHỤ LỤC 13 - HĐ 37/2018/HĐ/OIC-SEAREE ký ngày 07/02/2018</v>
          </cell>
        </row>
      </sheetData>
      <sheetData sheetId="4973">
        <row r="1">
          <cell r="A1" t="str">
            <v>GIÁ TRỊ PHỤ LỤC 13 - HĐ 37/2018/HĐ/OIC-SEAREE ký ngày 07/02/2018</v>
          </cell>
        </row>
      </sheetData>
      <sheetData sheetId="4974">
        <row r="1">
          <cell r="A1" t="str">
            <v>GIÁ TRỊ PHỤ LỤC 13 - HĐ 37/2018/HĐ/OIC-SEAREE ký ngày 07/02/2018</v>
          </cell>
        </row>
      </sheetData>
      <sheetData sheetId="4975">
        <row r="1">
          <cell r="A1" t="str">
            <v>GIÁ TRỊ PHỤ LỤC 13 - HĐ 37/2018/HĐ/OIC-SEAREE ký ngày 07/02/2018</v>
          </cell>
        </row>
      </sheetData>
      <sheetData sheetId="4976">
        <row r="1">
          <cell r="A1" t="str">
            <v>GIÁ TRỊ PHỤ LỤC 13 - HĐ 37/2018/HĐ/OIC-SEAREE ký ngày 07/02/2018</v>
          </cell>
        </row>
      </sheetData>
      <sheetData sheetId="4977">
        <row r="1">
          <cell r="A1" t="str">
            <v>GIÁ TRỊ PHỤ LỤC 13 - HĐ 37/2018/HĐ/OIC-SEAREE ký ngày 07/02/2018</v>
          </cell>
        </row>
      </sheetData>
      <sheetData sheetId="4978">
        <row r="1">
          <cell r="A1" t="str">
            <v>GIÁ TRỊ PHỤ LỤC 13 - HĐ 37/2018/HĐ/OIC-SEAREE ký ngày 07/02/2018</v>
          </cell>
        </row>
      </sheetData>
      <sheetData sheetId="4979">
        <row r="1">
          <cell r="A1" t="str">
            <v>GIÁ TRỊ PHỤ LỤC 13 - HĐ 37/2018/HĐ/OIC-SEAREE ký ngày 07/02/2018</v>
          </cell>
        </row>
      </sheetData>
      <sheetData sheetId="4980">
        <row r="1">
          <cell r="A1" t="str">
            <v>GIÁ TRỊ PHỤ LỤC 13 - HĐ 37/2018/HĐ/OIC-SEAREE ký ngày 07/02/2018</v>
          </cell>
        </row>
      </sheetData>
      <sheetData sheetId="4981">
        <row r="1">
          <cell r="A1" t="str">
            <v>GIÁ TRỊ PHỤ LỤC 13 - HĐ 37/2018/HĐ/OIC-SEAREE ký ngày 07/02/2018</v>
          </cell>
        </row>
      </sheetData>
      <sheetData sheetId="4982">
        <row r="1">
          <cell r="A1" t="str">
            <v>GIÁ TRỊ PHỤ LỤC 13 - HĐ 37/2018/HĐ/OIC-SEAREE ký ngày 07/02/2018</v>
          </cell>
        </row>
      </sheetData>
      <sheetData sheetId="4983">
        <row r="1">
          <cell r="A1" t="str">
            <v>GIÁ TRỊ PHỤ LỤC 13 - HĐ 37/2018/HĐ/OIC-SEAREE ký ngày 07/02/2018</v>
          </cell>
        </row>
      </sheetData>
      <sheetData sheetId="4984">
        <row r="1">
          <cell r="A1" t="str">
            <v>GIÁ TRỊ PHỤ LỤC 13 - HĐ 37/2018/HĐ/OIC-SEAREE ký ngày 07/02/2018</v>
          </cell>
        </row>
      </sheetData>
      <sheetData sheetId="4985">
        <row r="1">
          <cell r="A1" t="str">
            <v>GIÁ TRỊ PHỤ LỤC 13 - HĐ 37/2018/HĐ/OIC-SEAREE ký ngày 07/02/2018</v>
          </cell>
        </row>
      </sheetData>
      <sheetData sheetId="4986">
        <row r="1">
          <cell r="A1" t="str">
            <v>GIÁ TRỊ PHỤ LỤC 13 - HĐ 37/2018/HĐ/OIC-SEAREE ký ngày 07/02/2018</v>
          </cell>
        </row>
      </sheetData>
      <sheetData sheetId="4987">
        <row r="1">
          <cell r="A1" t="str">
            <v>GIÁ TRỊ PHỤ LỤC 13 - HĐ 37/2018/HĐ/OIC-SEAREE ký ngày 07/02/2018</v>
          </cell>
        </row>
      </sheetData>
      <sheetData sheetId="4988">
        <row r="1">
          <cell r="A1" t="str">
            <v>GIÁ TRỊ PHỤ LỤC 13 - HĐ 37/2018/HĐ/OIC-SEAREE ký ngày 07/02/2018</v>
          </cell>
        </row>
      </sheetData>
      <sheetData sheetId="4989">
        <row r="1">
          <cell r="A1" t="str">
            <v>GIÁ TRỊ PHỤ LỤC 13 - HĐ 37/2018/HĐ/OIC-SEAREE ký ngày 07/02/2018</v>
          </cell>
        </row>
      </sheetData>
      <sheetData sheetId="4990">
        <row r="1">
          <cell r="A1" t="str">
            <v>GIÁ TRỊ PHỤ LỤC 13 - HĐ 37/2018/HĐ/OIC-SEAREE ký ngày 07/02/2018</v>
          </cell>
        </row>
      </sheetData>
      <sheetData sheetId="4991">
        <row r="1">
          <cell r="A1" t="str">
            <v>GIÁ TRỊ PHỤ LỤC 13 - HĐ 37/2018/HĐ/OIC-SEAREE ký ngày 07/02/2018</v>
          </cell>
        </row>
      </sheetData>
      <sheetData sheetId="4992">
        <row r="1">
          <cell r="A1" t="str">
            <v>GIÁ TRỊ PHỤ LỤC 13 - HĐ 37/2018/HĐ/OIC-SEAREE ký ngày 07/02/2018</v>
          </cell>
        </row>
      </sheetData>
      <sheetData sheetId="4993">
        <row r="1">
          <cell r="A1" t="str">
            <v>GIÁ TRỊ PHỤ LỤC 13 - HĐ 37/2018/HĐ/OIC-SEAREE ký ngày 07/02/2018</v>
          </cell>
        </row>
      </sheetData>
      <sheetData sheetId="4994">
        <row r="1">
          <cell r="A1" t="str">
            <v>GIÁ TRỊ PHỤ LỤC 13 - HĐ 37/2018/HĐ/OIC-SEAREE ký ngày 07/02/2018</v>
          </cell>
        </row>
      </sheetData>
      <sheetData sheetId="4995">
        <row r="1">
          <cell r="A1" t="str">
            <v>GIÁ TRỊ PHỤ LỤC 13 - HĐ 37/2018/HĐ/OIC-SEAREE ký ngày 07/02/2018</v>
          </cell>
        </row>
      </sheetData>
      <sheetData sheetId="4996">
        <row r="1">
          <cell r="A1" t="str">
            <v>GIÁ TRỊ PHỤ LỤC 13 - HĐ 37/2018/HĐ/OIC-SEAREE ký ngày 07/02/2018</v>
          </cell>
        </row>
      </sheetData>
      <sheetData sheetId="4997">
        <row r="1">
          <cell r="A1" t="str">
            <v>GIÁ TRỊ PHỤ LỤC 13 - HĐ 37/2018/HĐ/OIC-SEAREE ký ngày 07/02/2018</v>
          </cell>
        </row>
      </sheetData>
      <sheetData sheetId="4998">
        <row r="1">
          <cell r="A1" t="str">
            <v>GIÁ TRỊ PHỤ LỤC 13 - HĐ 37/2018/HĐ/OIC-SEAREE ký ngày 07/02/2018</v>
          </cell>
        </row>
      </sheetData>
      <sheetData sheetId="4999">
        <row r="1">
          <cell r="A1" t="str">
            <v>GIÁ TRỊ PHỤ LỤC 13 - HĐ 37/2018/HĐ/OIC-SEAREE ký ngày 07/02/2018</v>
          </cell>
        </row>
      </sheetData>
      <sheetData sheetId="5000">
        <row r="1">
          <cell r="A1" t="str">
            <v>GIÁ TRỊ PHỤ LỤC 13 - HĐ 37/2018/HĐ/OIC-SEAREE ký ngày 07/02/2018</v>
          </cell>
        </row>
      </sheetData>
      <sheetData sheetId="5001">
        <row r="1">
          <cell r="A1" t="str">
            <v>GIÁ TRỊ PHỤ LỤC 13 - HĐ 37/2018/HĐ/OIC-SEAREE ký ngày 07/02/2018</v>
          </cell>
        </row>
      </sheetData>
      <sheetData sheetId="5002">
        <row r="1">
          <cell r="A1" t="str">
            <v>GIÁ TRỊ PHỤ LỤC 13 - HĐ 37/2018/HĐ/OIC-SEAREE ký ngày 07/02/2018</v>
          </cell>
        </row>
      </sheetData>
      <sheetData sheetId="5003">
        <row r="1">
          <cell r="A1" t="str">
            <v>GIÁ TRỊ PHỤ LỤC 13 - HĐ 37/2018/HĐ/OIC-SEAREE ký ngày 07/02/2018</v>
          </cell>
        </row>
      </sheetData>
      <sheetData sheetId="5004">
        <row r="1">
          <cell r="A1" t="str">
            <v>GIÁ TRỊ PHỤ LỤC 13 - HĐ 37/2018/HĐ/OIC-SEAREE ký ngày 07/02/2018</v>
          </cell>
        </row>
      </sheetData>
      <sheetData sheetId="5005">
        <row r="1">
          <cell r="A1" t="str">
            <v>GIÁ TRỊ PHỤ LỤC 13 - HĐ 37/2018/HĐ/OIC-SEAREE ký ngày 07/02/2018</v>
          </cell>
        </row>
      </sheetData>
      <sheetData sheetId="5006">
        <row r="1">
          <cell r="A1" t="str">
            <v>GIÁ TRỊ PHỤ LỤC 13 - HĐ 37/2018/HĐ/OIC-SEAREE ký ngày 07/02/2018</v>
          </cell>
        </row>
      </sheetData>
      <sheetData sheetId="5007">
        <row r="1">
          <cell r="A1" t="str">
            <v>GIÁ TRỊ PHỤ LỤC 13 - HĐ 37/2018/HĐ/OIC-SEAREE ký ngày 07/02/2018</v>
          </cell>
        </row>
      </sheetData>
      <sheetData sheetId="5008">
        <row r="1">
          <cell r="A1" t="str">
            <v>GIÁ TRỊ PHỤ LỤC 13 - HĐ 37/2018/HĐ/OIC-SEAREE ký ngày 07/02/2018</v>
          </cell>
        </row>
      </sheetData>
      <sheetData sheetId="5009">
        <row r="1">
          <cell r="A1" t="str">
            <v>GIÁ TRỊ PHỤ LỤC 13 - HĐ 37/2018/HĐ/OIC-SEAREE ký ngày 07/02/2018</v>
          </cell>
        </row>
      </sheetData>
      <sheetData sheetId="5010">
        <row r="1">
          <cell r="A1" t="str">
            <v>GIÁ TRỊ PHỤ LỤC 13 - HĐ 37/2018/HĐ/OIC-SEAREE ký ngày 07/02/2018</v>
          </cell>
        </row>
      </sheetData>
      <sheetData sheetId="5011">
        <row r="1">
          <cell r="A1" t="str">
            <v>GIÁ TRỊ PHỤ LỤC 13 - HĐ 37/2018/HĐ/OIC-SEAREE ký ngày 07/02/2018</v>
          </cell>
        </row>
      </sheetData>
      <sheetData sheetId="5012">
        <row r="1">
          <cell r="A1" t="str">
            <v>GIÁ TRỊ PHỤ LỤC 13 - HĐ 37/2018/HĐ/OIC-SEAREE ký ngày 07/02/2018</v>
          </cell>
        </row>
      </sheetData>
      <sheetData sheetId="5013">
        <row r="1">
          <cell r="A1" t="str">
            <v>GIÁ TRỊ PHỤ LỤC 13 - HĐ 37/2018/HĐ/OIC-SEAREE ký ngày 07/02/2018</v>
          </cell>
        </row>
      </sheetData>
      <sheetData sheetId="5014">
        <row r="1">
          <cell r="A1" t="str">
            <v>GIÁ TRỊ PHỤ LỤC 13 - HĐ 37/2018/HĐ/OIC-SEAREE ký ngày 07/02/2018</v>
          </cell>
        </row>
      </sheetData>
      <sheetData sheetId="5015">
        <row r="1">
          <cell r="A1" t="str">
            <v>GIÁ TRỊ PHỤ LỤC 13 - HĐ 37/2018/HĐ/OIC-SEAREE ký ngày 07/02/2018</v>
          </cell>
        </row>
      </sheetData>
      <sheetData sheetId="5016">
        <row r="1">
          <cell r="A1" t="str">
            <v>GIÁ TRỊ PHỤ LỤC 13 - HĐ 37/2018/HĐ/OIC-SEAREE ký ngày 07/02/2018</v>
          </cell>
        </row>
      </sheetData>
      <sheetData sheetId="5017">
        <row r="1">
          <cell r="A1" t="str">
            <v>GIÁ TRỊ PHỤ LỤC 13 - HĐ 37/2018/HĐ/OIC-SEAREE ký ngày 07/02/2018</v>
          </cell>
        </row>
      </sheetData>
      <sheetData sheetId="5018">
        <row r="1">
          <cell r="A1" t="str">
            <v>GIÁ TRỊ PHỤ LỤC 13 - HĐ 37/2018/HĐ/OIC-SEAREE ký ngày 07/02/2018</v>
          </cell>
        </row>
      </sheetData>
      <sheetData sheetId="5019">
        <row r="1">
          <cell r="A1" t="str">
            <v>GIÁ TRỊ PHỤ LỤC 13 - HĐ 37/2018/HĐ/OIC-SEAREE ký ngày 07/02/2018</v>
          </cell>
        </row>
      </sheetData>
      <sheetData sheetId="5020">
        <row r="1">
          <cell r="A1" t="str">
            <v>GIÁ TRỊ PHỤ LỤC 13 - HĐ 37/2018/HĐ/OIC-SEAREE ký ngày 07/02/2018</v>
          </cell>
        </row>
      </sheetData>
      <sheetData sheetId="5021">
        <row r="1">
          <cell r="A1" t="str">
            <v>GIÁ TRỊ PHỤ LỤC 13 - HĐ 37/2018/HĐ/OIC-SEAREE ký ngày 07/02/2018</v>
          </cell>
        </row>
      </sheetData>
      <sheetData sheetId="5022">
        <row r="1">
          <cell r="A1" t="str">
            <v>GIÁ TRỊ PHỤ LỤC 13 - HĐ 37/2018/HĐ/OIC-SEAREE ký ngày 07/02/2018</v>
          </cell>
        </row>
      </sheetData>
      <sheetData sheetId="5023">
        <row r="1">
          <cell r="A1" t="str">
            <v>GIÁ TRỊ PHỤ LỤC 13 - HĐ 37/2018/HĐ/OIC-SEAREE ký ngày 07/02/2018</v>
          </cell>
        </row>
      </sheetData>
      <sheetData sheetId="5024">
        <row r="1">
          <cell r="A1" t="str">
            <v>GIÁ TRỊ PHỤ LỤC 13 - HĐ 37/2018/HĐ/OIC-SEAREE ký ngày 07/02/2018</v>
          </cell>
        </row>
      </sheetData>
      <sheetData sheetId="5025">
        <row r="1">
          <cell r="A1" t="str">
            <v>GIÁ TRỊ PHỤ LỤC 13 - HĐ 37/2018/HĐ/OIC-SEAREE ký ngày 07/02/2018</v>
          </cell>
        </row>
      </sheetData>
      <sheetData sheetId="5026">
        <row r="1">
          <cell r="A1" t="str">
            <v>GIÁ TRỊ PHỤ LỤC 13 - HĐ 37/2018/HĐ/OIC-SEAREE ký ngày 07/02/2018</v>
          </cell>
        </row>
      </sheetData>
      <sheetData sheetId="5027">
        <row r="1">
          <cell r="A1" t="str">
            <v>GIÁ TRỊ PHỤ LỤC 13 - HĐ 37/2018/HĐ/OIC-SEAREE ký ngày 07/02/2018</v>
          </cell>
        </row>
      </sheetData>
      <sheetData sheetId="5028">
        <row r="1">
          <cell r="A1" t="str">
            <v>GIÁ TRỊ PHỤ LỤC 13 - HĐ 37/2018/HĐ/OIC-SEAREE ký ngày 07/02/2018</v>
          </cell>
        </row>
      </sheetData>
      <sheetData sheetId="5029">
        <row r="1">
          <cell r="A1" t="str">
            <v>GIÁ TRỊ PHỤ LỤC 13 - HĐ 37/2018/HĐ/OIC-SEAREE ký ngày 07/02/2018</v>
          </cell>
        </row>
      </sheetData>
      <sheetData sheetId="5030">
        <row r="1">
          <cell r="A1" t="str">
            <v>GIÁ TRỊ PHỤ LỤC 13 - HĐ 37/2018/HĐ/OIC-SEAREE ký ngày 07/02/2018</v>
          </cell>
        </row>
      </sheetData>
      <sheetData sheetId="5031">
        <row r="1">
          <cell r="A1" t="str">
            <v>GIÁ TRỊ PHỤ LỤC 13 - HĐ 37/2018/HĐ/OIC-SEAREE ký ngày 07/02/2018</v>
          </cell>
        </row>
      </sheetData>
      <sheetData sheetId="5032">
        <row r="1">
          <cell r="A1" t="str">
            <v>GIÁ TRỊ PHỤ LỤC 13 - HĐ 37/2018/HĐ/OIC-SEAREE ký ngày 07/02/2018</v>
          </cell>
        </row>
      </sheetData>
      <sheetData sheetId="5033">
        <row r="1">
          <cell r="A1" t="str">
            <v>GIÁ TRỊ PHỤ LỤC 13 - HĐ 37/2018/HĐ/OIC-SEAREE ký ngày 07/02/2018</v>
          </cell>
        </row>
      </sheetData>
      <sheetData sheetId="5034">
        <row r="1">
          <cell r="A1" t="str">
            <v>GIÁ TRỊ PHỤ LỤC 13 - HĐ 37/2018/HĐ/OIC-SEAREE ký ngày 07/02/2018</v>
          </cell>
        </row>
      </sheetData>
      <sheetData sheetId="5035">
        <row r="1">
          <cell r="A1" t="str">
            <v>GIÁ TRỊ PHỤ LỤC 13 - HĐ 37/2018/HĐ/OIC-SEAREE ký ngày 07/02/2018</v>
          </cell>
        </row>
      </sheetData>
      <sheetData sheetId="5036">
        <row r="1">
          <cell r="A1" t="str">
            <v>GIÁ TRỊ PHỤ LỤC 13 - HĐ 37/2018/HĐ/OIC-SEAREE ký ngày 07/02/2018</v>
          </cell>
        </row>
      </sheetData>
      <sheetData sheetId="5037">
        <row r="1">
          <cell r="A1" t="str">
            <v>Linksshape LTD</v>
          </cell>
        </row>
      </sheetData>
      <sheetData sheetId="5038">
        <row r="1">
          <cell r="A1" t="str">
            <v>GIÁ TRỊ PHỤ LỤC 13 - HĐ 37/2018/HĐ/OIC-SEAREE ký ngày 07/02/2018</v>
          </cell>
        </row>
      </sheetData>
      <sheetData sheetId="5039">
        <row r="1">
          <cell r="A1" t="str">
            <v>Linksshape LTD</v>
          </cell>
        </row>
      </sheetData>
      <sheetData sheetId="5040">
        <row r="1">
          <cell r="A1" t="str">
            <v>GIÁ TRỊ PHỤ LỤC 13 - HĐ 37/2018/HĐ/OIC-SEAREE ký ngày 07/02/2018</v>
          </cell>
        </row>
      </sheetData>
      <sheetData sheetId="5041">
        <row r="1">
          <cell r="A1" t="str">
            <v>Linksshape LTD</v>
          </cell>
        </row>
      </sheetData>
      <sheetData sheetId="5042">
        <row r="1">
          <cell r="A1" t="str">
            <v>GIÁ TRỊ PHỤ LỤC 13 - HĐ 37/2018/HĐ/OIC-SEAREE ký ngày 07/02/2018</v>
          </cell>
        </row>
      </sheetData>
      <sheetData sheetId="5043">
        <row r="1">
          <cell r="A1" t="str">
            <v>Linksshape LTD</v>
          </cell>
        </row>
      </sheetData>
      <sheetData sheetId="5044">
        <row r="1">
          <cell r="A1" t="str">
            <v>GIÁ TRỊ PHỤ LỤC 13 - HĐ 37/2018/HĐ/OIC-SEAREE ký ngày 07/02/2018</v>
          </cell>
        </row>
      </sheetData>
      <sheetData sheetId="5045">
        <row r="1">
          <cell r="A1" t="str">
            <v>GIÁ TRỊ PHỤ LỤC 13 - HĐ 37/2018/HĐ/OIC-SEAREE ký ngày 07/02/2018</v>
          </cell>
        </row>
      </sheetData>
      <sheetData sheetId="5046">
        <row r="1">
          <cell r="A1" t="str">
            <v>GIÁ TRỊ PHỤ LỤC 13 - HĐ 37/2018/HĐ/OIC-SEAREE ký ngày 07/02/2018</v>
          </cell>
        </row>
      </sheetData>
      <sheetData sheetId="5047">
        <row r="1">
          <cell r="A1" t="str">
            <v>GIÁ TRỊ PHỤ LỤC 13 - HĐ 37/2018/HĐ/OIC-SEAREE ký ngày 07/02/2018</v>
          </cell>
        </row>
      </sheetData>
      <sheetData sheetId="5048">
        <row r="1">
          <cell r="A1" t="str">
            <v>GIÁ TRỊ PHỤ LỤC 13 - HĐ 37/2018/HĐ/OIC-SEAREE ký ngày 07/02/2018</v>
          </cell>
        </row>
      </sheetData>
      <sheetData sheetId="5049">
        <row r="1">
          <cell r="A1" t="str">
            <v>Linksshape LTD</v>
          </cell>
        </row>
      </sheetData>
      <sheetData sheetId="5050">
        <row r="1">
          <cell r="A1" t="str">
            <v>Linksshape LTD</v>
          </cell>
        </row>
      </sheetData>
      <sheetData sheetId="5051">
        <row r="1">
          <cell r="A1" t="str">
            <v>Linksshape LTD</v>
          </cell>
        </row>
      </sheetData>
      <sheetData sheetId="5052">
        <row r="1">
          <cell r="A1" t="str">
            <v>Linksshape LTD</v>
          </cell>
        </row>
      </sheetData>
      <sheetData sheetId="5053">
        <row r="1">
          <cell r="A1" t="str">
            <v>Linksshape LTD</v>
          </cell>
        </row>
      </sheetData>
      <sheetData sheetId="5054">
        <row r="1">
          <cell r="A1" t="str">
            <v>Linksshape LTD</v>
          </cell>
        </row>
      </sheetData>
      <sheetData sheetId="5055">
        <row r="1">
          <cell r="A1" t="str">
            <v>GIÁ TRỊ PHỤ LỤC 13 - HĐ 37/2018/HĐ/OIC-SEAREE ký ngày 07/02/2018</v>
          </cell>
        </row>
      </sheetData>
      <sheetData sheetId="5056">
        <row r="1">
          <cell r="A1" t="str">
            <v>Linksshape LTD</v>
          </cell>
        </row>
      </sheetData>
      <sheetData sheetId="5057">
        <row r="1">
          <cell r="A1" t="str">
            <v>GIÁ TRỊ PHỤ LỤC 13 - HĐ 37/2018/HĐ/OIC-SEAREE ký ngày 07/02/2018</v>
          </cell>
        </row>
      </sheetData>
      <sheetData sheetId="5058">
        <row r="1">
          <cell r="A1" t="str">
            <v>Linksshape LTD</v>
          </cell>
        </row>
      </sheetData>
      <sheetData sheetId="5059">
        <row r="1">
          <cell r="A1" t="str">
            <v>GIÁ TRỊ PHỤ LỤC 13 - HĐ 37/2018/HĐ/OIC-SEAREE ký ngày 07/02/2018</v>
          </cell>
        </row>
      </sheetData>
      <sheetData sheetId="5060">
        <row r="1">
          <cell r="A1" t="str">
            <v>Linksshape LTD</v>
          </cell>
        </row>
      </sheetData>
      <sheetData sheetId="5061">
        <row r="1">
          <cell r="A1" t="str">
            <v>GIÁ TRỊ PHỤ LỤC 13 - HĐ 37/2018/HĐ/OIC-SEAREE ký ngày 07/02/2018</v>
          </cell>
        </row>
      </sheetData>
      <sheetData sheetId="5062">
        <row r="1">
          <cell r="A1" t="str">
            <v>Linksshape LTD</v>
          </cell>
        </row>
      </sheetData>
      <sheetData sheetId="5063">
        <row r="1">
          <cell r="A1" t="str">
            <v>GIÁ TRỊ PHỤ LỤC 13 - HĐ 37/2018/HĐ/OIC-SEAREE ký ngày 07/02/2018</v>
          </cell>
        </row>
      </sheetData>
      <sheetData sheetId="5064">
        <row r="1">
          <cell r="A1" t="str">
            <v>Linksshape LTD</v>
          </cell>
        </row>
      </sheetData>
      <sheetData sheetId="5065">
        <row r="1">
          <cell r="A1" t="str">
            <v>Linksshape LTD</v>
          </cell>
        </row>
      </sheetData>
      <sheetData sheetId="5066">
        <row r="1">
          <cell r="A1" t="str">
            <v>Linksshape LTD</v>
          </cell>
        </row>
      </sheetData>
      <sheetData sheetId="5067">
        <row r="1">
          <cell r="A1" t="str">
            <v>Linksshape LTD</v>
          </cell>
        </row>
      </sheetData>
      <sheetData sheetId="5068">
        <row r="1">
          <cell r="A1" t="str">
            <v>Linksshape LTD</v>
          </cell>
        </row>
      </sheetData>
      <sheetData sheetId="5069">
        <row r="1">
          <cell r="A1" t="str">
            <v>Linksshape LTD</v>
          </cell>
        </row>
      </sheetData>
      <sheetData sheetId="5070">
        <row r="1">
          <cell r="A1" t="str">
            <v>Linksshape LTD</v>
          </cell>
        </row>
      </sheetData>
      <sheetData sheetId="5071">
        <row r="1">
          <cell r="A1" t="str">
            <v>Linksshape LTD</v>
          </cell>
        </row>
      </sheetData>
      <sheetData sheetId="5072">
        <row r="1">
          <cell r="A1" t="str">
            <v>Linksshape LTD</v>
          </cell>
        </row>
      </sheetData>
      <sheetData sheetId="5073">
        <row r="1">
          <cell r="A1" t="str">
            <v>Linksshape LTD</v>
          </cell>
        </row>
      </sheetData>
      <sheetData sheetId="5074">
        <row r="1">
          <cell r="A1" t="str">
            <v>Linksshape LTD</v>
          </cell>
        </row>
      </sheetData>
      <sheetData sheetId="5075">
        <row r="1">
          <cell r="A1" t="str">
            <v>Linksshape LTD</v>
          </cell>
        </row>
      </sheetData>
      <sheetData sheetId="5076">
        <row r="1">
          <cell r="A1" t="str">
            <v>Linksshape LTD</v>
          </cell>
        </row>
      </sheetData>
      <sheetData sheetId="5077">
        <row r="1">
          <cell r="A1" t="str">
            <v>Linksshape LTD</v>
          </cell>
        </row>
      </sheetData>
      <sheetData sheetId="5078">
        <row r="1">
          <cell r="A1" t="str">
            <v>Linksshape LTD</v>
          </cell>
        </row>
      </sheetData>
      <sheetData sheetId="5079">
        <row r="1">
          <cell r="A1" t="str">
            <v>Linksshape LTD</v>
          </cell>
        </row>
      </sheetData>
      <sheetData sheetId="5080">
        <row r="1">
          <cell r="A1" t="str">
            <v>Linksshape LTD</v>
          </cell>
        </row>
      </sheetData>
      <sheetData sheetId="5081">
        <row r="1">
          <cell r="A1" t="str">
            <v>Linksshape LTD</v>
          </cell>
        </row>
      </sheetData>
      <sheetData sheetId="5082">
        <row r="1">
          <cell r="A1" t="str">
            <v>Linksshape LTD</v>
          </cell>
        </row>
      </sheetData>
      <sheetData sheetId="5083">
        <row r="1">
          <cell r="A1" t="str">
            <v>Linksshape LTD</v>
          </cell>
        </row>
      </sheetData>
      <sheetData sheetId="5084">
        <row r="1">
          <cell r="A1" t="str">
            <v>Linksshape LTD</v>
          </cell>
        </row>
      </sheetData>
      <sheetData sheetId="5085">
        <row r="1">
          <cell r="A1" t="str">
            <v>Linksshape LTD</v>
          </cell>
        </row>
      </sheetData>
      <sheetData sheetId="5086">
        <row r="1">
          <cell r="A1" t="str">
            <v>Linksshape LTD</v>
          </cell>
        </row>
      </sheetData>
      <sheetData sheetId="5087">
        <row r="1">
          <cell r="A1" t="str">
            <v>Linksshape LTD</v>
          </cell>
        </row>
      </sheetData>
      <sheetData sheetId="5088">
        <row r="1">
          <cell r="A1" t="str">
            <v>Linksshape LTD</v>
          </cell>
        </row>
      </sheetData>
      <sheetData sheetId="5089">
        <row r="1">
          <cell r="A1" t="str">
            <v>Linksshape LTD</v>
          </cell>
        </row>
      </sheetData>
      <sheetData sheetId="5090">
        <row r="1">
          <cell r="A1" t="str">
            <v>Linksshape LTD</v>
          </cell>
        </row>
      </sheetData>
      <sheetData sheetId="5091">
        <row r="1">
          <cell r="A1" t="str">
            <v>Linksshape LTD</v>
          </cell>
        </row>
      </sheetData>
      <sheetData sheetId="5092">
        <row r="1">
          <cell r="A1" t="str">
            <v>Linksshape LTD</v>
          </cell>
        </row>
      </sheetData>
      <sheetData sheetId="5093">
        <row r="1">
          <cell r="A1" t="str">
            <v>Linksshape LTD</v>
          </cell>
        </row>
      </sheetData>
      <sheetData sheetId="5094">
        <row r="1">
          <cell r="A1" t="str">
            <v>Linksshape LTD</v>
          </cell>
        </row>
      </sheetData>
      <sheetData sheetId="5095">
        <row r="1">
          <cell r="A1" t="str">
            <v>Linksshape LTD</v>
          </cell>
        </row>
      </sheetData>
      <sheetData sheetId="5096">
        <row r="1">
          <cell r="A1" t="str">
            <v>Linksshape LTD</v>
          </cell>
        </row>
      </sheetData>
      <sheetData sheetId="5097">
        <row r="1">
          <cell r="A1" t="str">
            <v>Linksshape LTD</v>
          </cell>
        </row>
      </sheetData>
      <sheetData sheetId="5098">
        <row r="1">
          <cell r="A1" t="str">
            <v>Linksshape LTD</v>
          </cell>
        </row>
      </sheetData>
      <sheetData sheetId="5099">
        <row r="1">
          <cell r="A1" t="str">
            <v>Linksshape LTD</v>
          </cell>
        </row>
      </sheetData>
      <sheetData sheetId="5100">
        <row r="1">
          <cell r="A1" t="str">
            <v>Linksshape LTD</v>
          </cell>
        </row>
      </sheetData>
      <sheetData sheetId="5101">
        <row r="1">
          <cell r="A1" t="str">
            <v>Linksshape LTD</v>
          </cell>
        </row>
      </sheetData>
      <sheetData sheetId="5102">
        <row r="1">
          <cell r="A1" t="str">
            <v>Linksshape LTD</v>
          </cell>
        </row>
      </sheetData>
      <sheetData sheetId="5103">
        <row r="1">
          <cell r="A1" t="str">
            <v>Linksshape LTD</v>
          </cell>
        </row>
      </sheetData>
      <sheetData sheetId="5104">
        <row r="1">
          <cell r="A1" t="str">
            <v>Linksshape LTD</v>
          </cell>
        </row>
      </sheetData>
      <sheetData sheetId="5105">
        <row r="1">
          <cell r="A1" t="str">
            <v>Linksshape LTD</v>
          </cell>
        </row>
      </sheetData>
      <sheetData sheetId="5106">
        <row r="1">
          <cell r="A1" t="str">
            <v>Linksshape LTD</v>
          </cell>
        </row>
      </sheetData>
      <sheetData sheetId="5107">
        <row r="1">
          <cell r="A1" t="str">
            <v>Linksshape LTD</v>
          </cell>
        </row>
      </sheetData>
      <sheetData sheetId="5108">
        <row r="1">
          <cell r="A1" t="str">
            <v>Linksshape LTD</v>
          </cell>
        </row>
      </sheetData>
      <sheetData sheetId="5109">
        <row r="1">
          <cell r="A1" t="str">
            <v>Linksshape LTD</v>
          </cell>
        </row>
      </sheetData>
      <sheetData sheetId="5110">
        <row r="1">
          <cell r="A1" t="str">
            <v>Linksshape LTD</v>
          </cell>
        </row>
      </sheetData>
      <sheetData sheetId="5111">
        <row r="1">
          <cell r="A1" t="str">
            <v>Linksshape LTD</v>
          </cell>
        </row>
      </sheetData>
      <sheetData sheetId="5112">
        <row r="1">
          <cell r="A1" t="str">
            <v>Linksshape LTD</v>
          </cell>
        </row>
      </sheetData>
      <sheetData sheetId="5113">
        <row r="1">
          <cell r="A1" t="str">
            <v>Linksshape LTD</v>
          </cell>
        </row>
      </sheetData>
      <sheetData sheetId="5114">
        <row r="1">
          <cell r="A1" t="str">
            <v>Linksshape LTD</v>
          </cell>
        </row>
      </sheetData>
      <sheetData sheetId="5115">
        <row r="1">
          <cell r="A1" t="str">
            <v>Linksshape LTD</v>
          </cell>
        </row>
      </sheetData>
      <sheetData sheetId="5116">
        <row r="1">
          <cell r="A1" t="str">
            <v>Linksshape LTD</v>
          </cell>
        </row>
      </sheetData>
      <sheetData sheetId="5117">
        <row r="1">
          <cell r="A1" t="str">
            <v>Linksshape LTD</v>
          </cell>
        </row>
      </sheetData>
      <sheetData sheetId="5118">
        <row r="1">
          <cell r="A1" t="str">
            <v>Linksshape LTD</v>
          </cell>
        </row>
      </sheetData>
      <sheetData sheetId="5119">
        <row r="1">
          <cell r="A1" t="str">
            <v>Linksshape LTD</v>
          </cell>
        </row>
      </sheetData>
      <sheetData sheetId="5120">
        <row r="1">
          <cell r="A1" t="str">
            <v>Linksshape LTD</v>
          </cell>
        </row>
      </sheetData>
      <sheetData sheetId="5121">
        <row r="1">
          <cell r="A1" t="str">
            <v>Linksshape LTD</v>
          </cell>
        </row>
      </sheetData>
      <sheetData sheetId="5122">
        <row r="1">
          <cell r="A1" t="str">
            <v>Linksshape LTD</v>
          </cell>
        </row>
      </sheetData>
      <sheetData sheetId="5123">
        <row r="1">
          <cell r="A1" t="str">
            <v>Linksshape LTD</v>
          </cell>
        </row>
      </sheetData>
      <sheetData sheetId="5124">
        <row r="1">
          <cell r="A1" t="str">
            <v>Linksshape LTD</v>
          </cell>
        </row>
      </sheetData>
      <sheetData sheetId="5125">
        <row r="1">
          <cell r="A1" t="str">
            <v>Linksshape LTD</v>
          </cell>
        </row>
      </sheetData>
      <sheetData sheetId="5126">
        <row r="1">
          <cell r="A1" t="str">
            <v>Linksshape LTD</v>
          </cell>
        </row>
      </sheetData>
      <sheetData sheetId="5127">
        <row r="1">
          <cell r="A1" t="str">
            <v>Linksshape LTD</v>
          </cell>
        </row>
      </sheetData>
      <sheetData sheetId="5128">
        <row r="1">
          <cell r="A1" t="str">
            <v>Linksshape LTD</v>
          </cell>
        </row>
      </sheetData>
      <sheetData sheetId="5129">
        <row r="1">
          <cell r="A1" t="str">
            <v>Linksshape LTD</v>
          </cell>
        </row>
      </sheetData>
      <sheetData sheetId="5130">
        <row r="1">
          <cell r="A1" t="str">
            <v>Linksshape LTD</v>
          </cell>
        </row>
      </sheetData>
      <sheetData sheetId="5131">
        <row r="1">
          <cell r="A1" t="str">
            <v>Linksshape LTD</v>
          </cell>
        </row>
      </sheetData>
      <sheetData sheetId="5132">
        <row r="1">
          <cell r="A1" t="str">
            <v>Linksshape LTD</v>
          </cell>
        </row>
      </sheetData>
      <sheetData sheetId="5133">
        <row r="1">
          <cell r="A1" t="str">
            <v>Linksshape LTD</v>
          </cell>
        </row>
      </sheetData>
      <sheetData sheetId="5134">
        <row r="1">
          <cell r="A1" t="str">
            <v>Linksshape LTD</v>
          </cell>
        </row>
      </sheetData>
      <sheetData sheetId="5135">
        <row r="1">
          <cell r="A1" t="str">
            <v>Linksshape LTD</v>
          </cell>
        </row>
      </sheetData>
      <sheetData sheetId="5136">
        <row r="1">
          <cell r="A1" t="str">
            <v>Linksshape LTD</v>
          </cell>
        </row>
      </sheetData>
      <sheetData sheetId="5137">
        <row r="1">
          <cell r="A1" t="str">
            <v>Linksshape LTD</v>
          </cell>
        </row>
      </sheetData>
      <sheetData sheetId="5138">
        <row r="1">
          <cell r="A1" t="str">
            <v>Linksshape LTD</v>
          </cell>
        </row>
      </sheetData>
      <sheetData sheetId="5139">
        <row r="1">
          <cell r="A1" t="str">
            <v>Linksshape LTD</v>
          </cell>
        </row>
      </sheetData>
      <sheetData sheetId="5140">
        <row r="1">
          <cell r="A1" t="str">
            <v>Linksshape LTD</v>
          </cell>
        </row>
      </sheetData>
      <sheetData sheetId="5141">
        <row r="1">
          <cell r="A1" t="str">
            <v>Linksshape LTD</v>
          </cell>
        </row>
      </sheetData>
      <sheetData sheetId="5142">
        <row r="1">
          <cell r="A1" t="str">
            <v>Linksshape LTD</v>
          </cell>
        </row>
      </sheetData>
      <sheetData sheetId="5143">
        <row r="1">
          <cell r="A1" t="str">
            <v>Linksshape LTD</v>
          </cell>
        </row>
      </sheetData>
      <sheetData sheetId="5144">
        <row r="1">
          <cell r="A1" t="str">
            <v>Linksshape LTD</v>
          </cell>
        </row>
      </sheetData>
      <sheetData sheetId="5145">
        <row r="1">
          <cell r="A1" t="str">
            <v>Linksshape LTD</v>
          </cell>
        </row>
      </sheetData>
      <sheetData sheetId="5146">
        <row r="1">
          <cell r="A1" t="str">
            <v>Linksshape LTD</v>
          </cell>
        </row>
      </sheetData>
      <sheetData sheetId="5147">
        <row r="1">
          <cell r="A1" t="str">
            <v>Linksshape LTD</v>
          </cell>
        </row>
      </sheetData>
      <sheetData sheetId="5148">
        <row r="1">
          <cell r="A1" t="str">
            <v>Linksshape LTD</v>
          </cell>
        </row>
      </sheetData>
      <sheetData sheetId="5149">
        <row r="1">
          <cell r="A1" t="str">
            <v>Linksshape LTD</v>
          </cell>
        </row>
      </sheetData>
      <sheetData sheetId="5150">
        <row r="1">
          <cell r="A1" t="str">
            <v>Linksshape LTD</v>
          </cell>
        </row>
      </sheetData>
      <sheetData sheetId="5151">
        <row r="1">
          <cell r="A1" t="str">
            <v>Linksshape LTD</v>
          </cell>
        </row>
      </sheetData>
      <sheetData sheetId="5152">
        <row r="1">
          <cell r="A1" t="str">
            <v>Linksshape LTD</v>
          </cell>
        </row>
      </sheetData>
      <sheetData sheetId="5153">
        <row r="1">
          <cell r="A1" t="str">
            <v>Linksshape LTD</v>
          </cell>
        </row>
      </sheetData>
      <sheetData sheetId="5154">
        <row r="1">
          <cell r="A1" t="str">
            <v>Linksshape LTD</v>
          </cell>
        </row>
      </sheetData>
      <sheetData sheetId="5155">
        <row r="1">
          <cell r="A1" t="str">
            <v>Linksshape LTD</v>
          </cell>
        </row>
      </sheetData>
      <sheetData sheetId="5156">
        <row r="1">
          <cell r="A1" t="str">
            <v>Linksshape LTD</v>
          </cell>
        </row>
      </sheetData>
      <sheetData sheetId="5157">
        <row r="1">
          <cell r="A1" t="str">
            <v>Linksshape LTD</v>
          </cell>
        </row>
      </sheetData>
      <sheetData sheetId="5158">
        <row r="1">
          <cell r="A1" t="str">
            <v>Linksshape LTD</v>
          </cell>
        </row>
      </sheetData>
      <sheetData sheetId="5159">
        <row r="1">
          <cell r="A1" t="str">
            <v>Linksshape LTD</v>
          </cell>
        </row>
      </sheetData>
      <sheetData sheetId="5160">
        <row r="1">
          <cell r="A1" t="str">
            <v>Linksshape LTD</v>
          </cell>
        </row>
      </sheetData>
      <sheetData sheetId="5161">
        <row r="1">
          <cell r="A1" t="str">
            <v>Linksshape LTD</v>
          </cell>
        </row>
      </sheetData>
      <sheetData sheetId="5162">
        <row r="1">
          <cell r="A1" t="str">
            <v>Linksshape LTD</v>
          </cell>
        </row>
      </sheetData>
      <sheetData sheetId="5163">
        <row r="1">
          <cell r="A1" t="str">
            <v>Linksshape LTD</v>
          </cell>
        </row>
      </sheetData>
      <sheetData sheetId="5164">
        <row r="1">
          <cell r="A1" t="str">
            <v>Linksshape LTD</v>
          </cell>
        </row>
      </sheetData>
      <sheetData sheetId="5165">
        <row r="1">
          <cell r="A1" t="str">
            <v>GIÁ TRỊ PHỤ LỤC 13 - HĐ 37/2018/HĐ/OIC-SEAREE ký ngày 07/02/2018</v>
          </cell>
        </row>
      </sheetData>
      <sheetData sheetId="5166">
        <row r="1">
          <cell r="A1" t="str">
            <v>Linksshape LTD</v>
          </cell>
        </row>
      </sheetData>
      <sheetData sheetId="5167">
        <row r="1">
          <cell r="A1" t="str">
            <v>GIÁ TRỊ PHỤ LỤC 13 - HĐ 37/2018/HĐ/OIC-SEAREE ký ngày 07/02/2018</v>
          </cell>
        </row>
      </sheetData>
      <sheetData sheetId="5168">
        <row r="1">
          <cell r="A1" t="str">
            <v>GIÁ TRỊ PHỤ LỤC 13 - HĐ 37/2018/HĐ/OIC-SEAREE ký ngày 07/02/2018</v>
          </cell>
        </row>
      </sheetData>
      <sheetData sheetId="5169">
        <row r="1">
          <cell r="A1" t="str">
            <v>GIÁ TRỊ PHỤ LỤC 13 - HĐ 37/2018/HĐ/OIC-SEAREE ký ngày 07/02/2018</v>
          </cell>
        </row>
      </sheetData>
      <sheetData sheetId="5170">
        <row r="1">
          <cell r="A1" t="str">
            <v>GIÁ TRỊ PHỤ LỤC 13 - HĐ 37/2018/HĐ/OIC-SEAREE ký ngày 07/02/2018</v>
          </cell>
        </row>
      </sheetData>
      <sheetData sheetId="5171">
        <row r="1">
          <cell r="A1" t="str">
            <v>GIÁ TRỊ PHỤ LỤC 13 - HĐ 37/2018/HĐ/OIC-SEAREE ký ngày 07/02/2018</v>
          </cell>
        </row>
      </sheetData>
      <sheetData sheetId="5172">
        <row r="1">
          <cell r="A1" t="str">
            <v>GIÁ TRỊ PHỤ LỤC 13 - HĐ 37/2018/HĐ/OIC-SEAREE ký ngày 07/02/2018</v>
          </cell>
        </row>
      </sheetData>
      <sheetData sheetId="5173">
        <row r="1">
          <cell r="A1" t="str">
            <v>GIÁ TRỊ PHỤ LỤC 13 - HĐ 37/2018/HĐ/OIC-SEAREE ký ngày 07/02/2018</v>
          </cell>
        </row>
      </sheetData>
      <sheetData sheetId="5174">
        <row r="1">
          <cell r="A1" t="str">
            <v>GIÁ TRỊ PHỤ LỤC 13 - HĐ 37/2018/HĐ/OIC-SEAREE ký ngày 07/02/2018</v>
          </cell>
        </row>
      </sheetData>
      <sheetData sheetId="5175">
        <row r="1">
          <cell r="A1" t="str">
            <v>GIÁ TRỊ PHỤ LỤC 13 - HĐ 37/2018/HĐ/OIC-SEAREE ký ngày 07/02/2018</v>
          </cell>
        </row>
      </sheetData>
      <sheetData sheetId="5176">
        <row r="1">
          <cell r="A1" t="str">
            <v>GIÁ TRỊ PHỤ LỤC 13 - HĐ 37/2018/HĐ/OIC-SEAREE ký ngày 07/02/2018</v>
          </cell>
        </row>
      </sheetData>
      <sheetData sheetId="5177">
        <row r="1">
          <cell r="A1" t="str">
            <v>GIÁ TRỊ PHỤ LỤC 13 - HĐ 37/2018/HĐ/OIC-SEAREE ký ngày 07/02/2018</v>
          </cell>
        </row>
      </sheetData>
      <sheetData sheetId="5178">
        <row r="1">
          <cell r="A1" t="str">
            <v>GIÁ TRỊ PHỤ LỤC 13 - HĐ 37/2018/HĐ/OIC-SEAREE ký ngày 07/02/2018</v>
          </cell>
        </row>
      </sheetData>
      <sheetData sheetId="5179">
        <row r="1">
          <cell r="A1" t="str">
            <v>GIÁ TRỊ PHỤ LỤC 13 - HĐ 37/2018/HĐ/OIC-SEAREE ký ngày 07/02/2018</v>
          </cell>
        </row>
      </sheetData>
      <sheetData sheetId="5180">
        <row r="1">
          <cell r="A1" t="str">
            <v>GIÁ TRỊ PHỤ LỤC 13 - HĐ 37/2018/HĐ/OIC-SEAREE ký ngày 07/02/2018</v>
          </cell>
        </row>
      </sheetData>
      <sheetData sheetId="5181">
        <row r="1">
          <cell r="A1" t="str">
            <v>GIÁ TRỊ PHỤ LỤC 13 - HĐ 37/2018/HĐ/OIC-SEAREE ký ngày 07/02/2018</v>
          </cell>
        </row>
      </sheetData>
      <sheetData sheetId="5182">
        <row r="1">
          <cell r="A1" t="str">
            <v>GIÁ TRỊ PHỤ LỤC 13 - HĐ 37/2018/HĐ/OIC-SEAREE ký ngày 07/02/2018</v>
          </cell>
        </row>
      </sheetData>
      <sheetData sheetId="5183">
        <row r="1">
          <cell r="A1" t="str">
            <v>GIÁ TRỊ PHỤ LỤC 13 - HĐ 37/2018/HĐ/OIC-SEAREE ký ngày 07/02/2018</v>
          </cell>
        </row>
      </sheetData>
      <sheetData sheetId="5184">
        <row r="1">
          <cell r="A1" t="str">
            <v>GIÁ TRỊ PHỤ LỤC 13 - HĐ 37/2018/HĐ/OIC-SEAREE ký ngày 07/02/2018</v>
          </cell>
        </row>
      </sheetData>
      <sheetData sheetId="5185">
        <row r="1">
          <cell r="A1" t="str">
            <v>GIÁ TRỊ PHỤ LỤC 13 - HĐ 37/2018/HĐ/OIC-SEAREE ký ngày 07/02/2018</v>
          </cell>
        </row>
      </sheetData>
      <sheetData sheetId="5186">
        <row r="1">
          <cell r="A1" t="str">
            <v>GIÁ TRỊ PHỤ LỤC 13 - HĐ 37/2018/HĐ/OIC-SEAREE ký ngày 07/02/2018</v>
          </cell>
        </row>
      </sheetData>
      <sheetData sheetId="5187">
        <row r="1">
          <cell r="A1" t="str">
            <v>GIÁ TRỊ PHỤ LỤC 13 - HĐ 37/2018/HĐ/OIC-SEAREE ký ngày 07/02/2018</v>
          </cell>
        </row>
      </sheetData>
      <sheetData sheetId="5188">
        <row r="1">
          <cell r="A1" t="str">
            <v>GIÁ TRỊ PHỤ LỤC 13 - HĐ 37/2018/HĐ/OIC-SEAREE ký ngày 07/02/2018</v>
          </cell>
        </row>
      </sheetData>
      <sheetData sheetId="5189">
        <row r="1">
          <cell r="A1" t="str">
            <v>GIÁ TRỊ PHỤ LỤC 13 - HĐ 37/2018/HĐ/OIC-SEAREE ký ngày 07/02/2018</v>
          </cell>
        </row>
      </sheetData>
      <sheetData sheetId="5190">
        <row r="1">
          <cell r="A1" t="str">
            <v>GIÁ TRỊ PHỤ LỤC 13 - HĐ 37/2018/HĐ/OIC-SEAREE ký ngày 07/02/2018</v>
          </cell>
        </row>
      </sheetData>
      <sheetData sheetId="5191">
        <row r="1">
          <cell r="A1" t="str">
            <v>GIÁ TRỊ PHỤ LỤC 13 - HĐ 37/2018/HĐ/OIC-SEAREE ký ngày 07/02/2018</v>
          </cell>
        </row>
      </sheetData>
      <sheetData sheetId="5192">
        <row r="1">
          <cell r="A1" t="str">
            <v>GIÁ TRỊ PHỤ LỤC 13 - HĐ 37/2018/HĐ/OIC-SEAREE ký ngày 07/02/2018</v>
          </cell>
        </row>
      </sheetData>
      <sheetData sheetId="5193">
        <row r="1">
          <cell r="A1" t="str">
            <v>GIÁ TRỊ PHỤ LỤC 13 - HĐ 37/2018/HĐ/OIC-SEAREE ký ngày 07/02/2018</v>
          </cell>
        </row>
      </sheetData>
      <sheetData sheetId="5194">
        <row r="1">
          <cell r="A1" t="str">
            <v>GIÁ TRỊ PHỤ LỤC 13 - HĐ 37/2018/HĐ/OIC-SEAREE ký ngày 07/02/2018</v>
          </cell>
        </row>
      </sheetData>
      <sheetData sheetId="5195">
        <row r="1">
          <cell r="A1" t="str">
            <v>GIÁ TRỊ PHỤ LỤC 13 - HĐ 37/2018/HĐ/OIC-SEAREE ký ngày 07/02/2018</v>
          </cell>
        </row>
      </sheetData>
      <sheetData sheetId="5196">
        <row r="1">
          <cell r="A1" t="str">
            <v>GIÁ TRỊ PHỤ LỤC 13 - HĐ 37/2018/HĐ/OIC-SEAREE ký ngày 07/02/2018</v>
          </cell>
        </row>
      </sheetData>
      <sheetData sheetId="5197">
        <row r="1">
          <cell r="A1" t="str">
            <v>GIÁ TRỊ PHỤ LỤC 13 - HĐ 37/2018/HĐ/OIC-SEAREE ký ngày 07/02/2018</v>
          </cell>
        </row>
      </sheetData>
      <sheetData sheetId="5198">
        <row r="1">
          <cell r="A1" t="str">
            <v>GIÁ TRỊ PHỤ LỤC 13 - HĐ 37/2018/HĐ/OIC-SEAREE ký ngày 07/02/2018</v>
          </cell>
        </row>
      </sheetData>
      <sheetData sheetId="5199">
        <row r="1">
          <cell r="A1" t="str">
            <v>GIÁ TRỊ PHỤ LỤC 13 - HĐ 37/2018/HĐ/OIC-SEAREE ký ngày 07/02/2018</v>
          </cell>
        </row>
      </sheetData>
      <sheetData sheetId="5200">
        <row r="1">
          <cell r="A1" t="str">
            <v>GIÁ TRỊ PHỤ LỤC 13 - HĐ 37/2018/HĐ/OIC-SEAREE ký ngày 07/02/2018</v>
          </cell>
        </row>
      </sheetData>
      <sheetData sheetId="5201">
        <row r="1">
          <cell r="A1" t="str">
            <v>GIÁ TRỊ PHỤ LỤC 13 - HĐ 37/2018/HĐ/OIC-SEAREE ký ngày 07/02/2018</v>
          </cell>
        </row>
      </sheetData>
      <sheetData sheetId="5202">
        <row r="1">
          <cell r="A1" t="str">
            <v>GIÁ TRỊ PHỤ LỤC 13 - HĐ 37/2018/HĐ/OIC-SEAREE ký ngày 07/02/2018</v>
          </cell>
        </row>
      </sheetData>
      <sheetData sheetId="5203">
        <row r="1">
          <cell r="A1" t="str">
            <v>GIÁ TRỊ PHỤ LỤC 13 - HĐ 37/2018/HĐ/OIC-SEAREE ký ngày 07/02/2018</v>
          </cell>
        </row>
      </sheetData>
      <sheetData sheetId="5204">
        <row r="1">
          <cell r="A1" t="str">
            <v>GIÁ TRỊ PHỤ LỤC 13 - HĐ 37/2018/HĐ/OIC-SEAREE ký ngày 07/02/2018</v>
          </cell>
        </row>
      </sheetData>
      <sheetData sheetId="5205">
        <row r="1">
          <cell r="A1" t="str">
            <v>GIÁ TRỊ PHỤ LỤC 13 - HĐ 37/2018/HĐ/OIC-SEAREE ký ngày 07/02/2018</v>
          </cell>
        </row>
      </sheetData>
      <sheetData sheetId="5206">
        <row r="1">
          <cell r="A1" t="str">
            <v>GIÁ TRỊ PHỤ LỤC 13 - HĐ 37/2018/HĐ/OIC-SEAREE ký ngày 07/02/2018</v>
          </cell>
        </row>
      </sheetData>
      <sheetData sheetId="5207">
        <row r="1">
          <cell r="A1" t="str">
            <v>GIÁ TRỊ PHỤ LỤC 13 - HĐ 37/2018/HĐ/OIC-SEAREE ký ngày 07/02/2018</v>
          </cell>
        </row>
      </sheetData>
      <sheetData sheetId="5208">
        <row r="1">
          <cell r="A1" t="str">
            <v>GIÁ TRỊ PHỤ LỤC 13 - HĐ 37/2018/HĐ/OIC-SEAREE ký ngày 07/02/2018</v>
          </cell>
        </row>
      </sheetData>
      <sheetData sheetId="5209">
        <row r="1">
          <cell r="A1" t="str">
            <v>GIÁ TRỊ PHỤ LỤC 13 - HĐ 37/2018/HĐ/OIC-SEAREE ký ngày 07/02/2018</v>
          </cell>
        </row>
      </sheetData>
      <sheetData sheetId="5210">
        <row r="1">
          <cell r="A1" t="str">
            <v>GIÁ TRỊ PHỤ LỤC 13 - HĐ 37/2018/HĐ/OIC-SEAREE ký ngày 07/02/2018</v>
          </cell>
        </row>
      </sheetData>
      <sheetData sheetId="5211">
        <row r="1">
          <cell r="A1" t="str">
            <v>GIÁ TRỊ PHỤ LỤC 13 - HĐ 37/2018/HĐ/OIC-SEAREE ký ngày 07/02/2018</v>
          </cell>
        </row>
      </sheetData>
      <sheetData sheetId="5212">
        <row r="1">
          <cell r="A1" t="str">
            <v>GIÁ TRỊ PHỤ LỤC 13 - HĐ 37/2018/HĐ/OIC-SEAREE ký ngày 07/02/2018</v>
          </cell>
        </row>
      </sheetData>
      <sheetData sheetId="5213">
        <row r="1">
          <cell r="A1" t="str">
            <v>GIÁ TRỊ PHỤ LỤC 13 - HĐ 37/2018/HĐ/OIC-SEAREE ký ngày 07/02/2018</v>
          </cell>
        </row>
      </sheetData>
      <sheetData sheetId="5214">
        <row r="1">
          <cell r="A1" t="str">
            <v>GIÁ TRỊ PHỤ LỤC 13 - HĐ 37/2018/HĐ/OIC-SEAREE ký ngày 07/02/2018</v>
          </cell>
        </row>
      </sheetData>
      <sheetData sheetId="5215">
        <row r="1">
          <cell r="A1" t="str">
            <v>GIÁ TRỊ PHỤ LỤC 13 - HĐ 37/2018/HĐ/OIC-SEAREE ký ngày 07/02/2018</v>
          </cell>
        </row>
      </sheetData>
      <sheetData sheetId="5216">
        <row r="1">
          <cell r="A1" t="str">
            <v>GIÁ TRỊ PHỤ LỤC 13 - HĐ 37/2018/HĐ/OIC-SEAREE ký ngày 07/02/2018</v>
          </cell>
        </row>
      </sheetData>
      <sheetData sheetId="5217">
        <row r="1">
          <cell r="A1" t="str">
            <v>GIÁ TRỊ PHỤ LỤC 13 - HĐ 37/2018/HĐ/OIC-SEAREE ký ngày 07/02/2018</v>
          </cell>
        </row>
      </sheetData>
      <sheetData sheetId="5218">
        <row r="1">
          <cell r="A1" t="str">
            <v>GIÁ TRỊ PHỤ LỤC 13 - HĐ 37/2018/HĐ/OIC-SEAREE ký ngày 07/02/2018</v>
          </cell>
        </row>
      </sheetData>
      <sheetData sheetId="5219">
        <row r="1">
          <cell r="A1" t="str">
            <v>GIÁ TRỊ PHỤ LỤC 13 - HĐ 37/2018/HĐ/OIC-SEAREE ký ngày 07/02/2018</v>
          </cell>
        </row>
      </sheetData>
      <sheetData sheetId="5220">
        <row r="1">
          <cell r="A1" t="str">
            <v>GIÁ TRỊ PHỤ LỤC 13 - HĐ 37/2018/HĐ/OIC-SEAREE ký ngày 07/02/2018</v>
          </cell>
        </row>
      </sheetData>
      <sheetData sheetId="5221">
        <row r="1">
          <cell r="A1" t="str">
            <v>GIÁ TRỊ PHỤ LỤC 13 - HĐ 37/2018/HĐ/OIC-SEAREE ký ngày 07/02/2018</v>
          </cell>
        </row>
      </sheetData>
      <sheetData sheetId="5222">
        <row r="1">
          <cell r="A1" t="str">
            <v>GIÁ TRỊ PHỤ LỤC 13 - HĐ 37/2018/HĐ/OIC-SEAREE ký ngày 07/02/2018</v>
          </cell>
        </row>
      </sheetData>
      <sheetData sheetId="5223">
        <row r="1">
          <cell r="A1" t="str">
            <v>GIÁ TRỊ PHỤ LỤC 13 - HĐ 37/2018/HĐ/OIC-SEAREE ký ngày 07/02/2018</v>
          </cell>
        </row>
      </sheetData>
      <sheetData sheetId="5224">
        <row r="1">
          <cell r="A1" t="str">
            <v>GIÁ TRỊ PHỤ LỤC 13 - HĐ 37/2018/HĐ/OIC-SEAREE ký ngày 07/02/2018</v>
          </cell>
        </row>
      </sheetData>
      <sheetData sheetId="5225">
        <row r="1">
          <cell r="A1" t="str">
            <v>DỰ ÁN:  KHU NHÀ Ở DIỆN TÍCH 4,2777 HA PHƯỜNG THẠNH MỸ LỢI, QUẬN 2 (VICTORIA VILLAGE)</v>
          </cell>
        </row>
      </sheetData>
      <sheetData sheetId="5226">
        <row r="1">
          <cell r="A1" t="str">
            <v>DỰ ÁN:  KHU NHÀ Ở DIỆN TÍCH 4,2777 HA PHƯỜNG THẠNH MỸ LỢI, QUẬN 2 (VICTORIA VILLAGE)</v>
          </cell>
        </row>
      </sheetData>
      <sheetData sheetId="5227">
        <row r="1">
          <cell r="A1" t="str">
            <v>DỰ ÁN:  KHU NHÀ Ở DIỆN TÍCH 4,2777 HA PHƯỜNG THẠNH MỸ LỢI, QUẬN 2 (VICTORIA VILLAGE)</v>
          </cell>
        </row>
      </sheetData>
      <sheetData sheetId="5228">
        <row r="1">
          <cell r="A1" t="str">
            <v>GIÁ TRỊ PHỤ LỤC 13 - HĐ 37/2018/HĐ/OIC-SEAREE ký ngày 07/02/2018</v>
          </cell>
        </row>
      </sheetData>
      <sheetData sheetId="5229">
        <row r="1">
          <cell r="A1" t="str">
            <v>DỰ ÁN:  KHU NHÀ Ở DIỆN TÍCH 4,2777 HA PHƯỜNG THẠNH MỸ LỢI, QUẬN 2 (VICTORIA VILLAGE)</v>
          </cell>
        </row>
      </sheetData>
      <sheetData sheetId="5230">
        <row r="1">
          <cell r="A1" t="str">
            <v>DỰ ÁN:  KHU NHÀ Ở DIỆN TÍCH 4,2777 HA PHƯỜNG THẠNH MỸ LỢI, QUẬN 2 (VICTORIA VILLAGE)</v>
          </cell>
        </row>
      </sheetData>
      <sheetData sheetId="5231">
        <row r="1">
          <cell r="A1" t="str">
            <v>DỰ ÁN:  KHU NHÀ Ở DIỆN TÍCH 4,2777 HA PHƯỜNG THẠNH MỸ LỢI, QUẬN 2 (VICTORIA VILLAGE)</v>
          </cell>
        </row>
      </sheetData>
      <sheetData sheetId="5232">
        <row r="1">
          <cell r="A1" t="str">
            <v>DỰ ÁN:  KHU NHÀ Ở DIỆN TÍCH 4,2777 HA PHƯỜNG THẠNH MỸ LỢI, QUẬN 2 (VICTORIA VILLAGE)</v>
          </cell>
        </row>
      </sheetData>
      <sheetData sheetId="5233">
        <row r="1">
          <cell r="A1" t="str">
            <v>DỰ ÁN:  KHU NHÀ Ở DIỆN TÍCH 4,2777 HA PHƯỜNG THẠNH MỸ LỢI, QUẬN 2 (VICTORIA VILLAGE)</v>
          </cell>
        </row>
      </sheetData>
      <sheetData sheetId="5234">
        <row r="1">
          <cell r="A1" t="str">
            <v>DỰ ÁN:  KHU NHÀ Ở DIỆN TÍCH 4,2777 HA PHƯỜNG THẠNH MỸ LỢI, QUẬN 2 (VICTORIA VILLAGE)</v>
          </cell>
        </row>
      </sheetData>
      <sheetData sheetId="5235">
        <row r="1">
          <cell r="A1" t="str">
            <v>DỰ ÁN:  KHU NHÀ Ở DIỆN TÍCH 4,2777 HA PHƯỜNG THẠNH MỸ LỢI, QUẬN 2 (VICTORIA VILLAGE)</v>
          </cell>
        </row>
      </sheetData>
      <sheetData sheetId="5236">
        <row r="1">
          <cell r="A1" t="str">
            <v>DỰ ÁN:  KHU NHÀ Ở DIỆN TÍCH 4,2777 HA PHƯỜNG THẠNH MỸ LỢI, QUẬN 2 (VICTORIA VILLAGE)</v>
          </cell>
        </row>
      </sheetData>
      <sheetData sheetId="5237">
        <row r="1">
          <cell r="A1" t="str">
            <v>DỰ ÁN:  KHU NHÀ Ở DIỆN TÍCH 4,2777 HA PHƯỜNG THẠNH MỸ LỢI, QUẬN 2 (VICTORIA VILLAGE)</v>
          </cell>
        </row>
      </sheetData>
      <sheetData sheetId="5238">
        <row r="1">
          <cell r="A1" t="str">
            <v>DỰ ÁN:  KHU NHÀ Ở DIỆN TÍCH 4,2777 HA PHƯỜNG THẠNH MỸ LỢI, QUẬN 2 (VICTORIA VILLAGE)</v>
          </cell>
        </row>
      </sheetData>
      <sheetData sheetId="5239">
        <row r="1">
          <cell r="A1" t="str">
            <v>DỰ ÁN:  KHU NHÀ Ở DIỆN TÍCH 4,2777 HA PHƯỜNG THẠNH MỸ LỢI, QUẬN 2 (VICTORIA VILLAGE)</v>
          </cell>
        </row>
      </sheetData>
      <sheetData sheetId="5240">
        <row r="1">
          <cell r="A1" t="str">
            <v>DỰ ÁN:  KHU NHÀ Ở DIỆN TÍCH 4,2777 HA PHƯỜNG THẠNH MỸ LỢI, QUẬN 2 (VICTORIA VILLAGE)</v>
          </cell>
        </row>
      </sheetData>
      <sheetData sheetId="5241">
        <row r="1">
          <cell r="A1" t="str">
            <v>DỰ ÁN:  KHU NHÀ Ở DIỆN TÍCH 4,2777 HA PHƯỜNG THẠNH MỸ LỢI, QUẬN 2 (VICTORIA VILLAGE)</v>
          </cell>
        </row>
      </sheetData>
      <sheetData sheetId="5242">
        <row r="1">
          <cell r="A1" t="str">
            <v>DỰ ÁN:  KHU NHÀ Ở DIỆN TÍCH 4,2777 HA PHƯỜNG THẠNH MỸ LỢI, QUẬN 2 (VICTORIA VILLAGE)</v>
          </cell>
        </row>
      </sheetData>
      <sheetData sheetId="5243">
        <row r="1">
          <cell r="A1" t="str">
            <v>DỰ ÁN:  KHU NHÀ Ở DIỆN TÍCH 4,2777 HA PHƯỜNG THẠNH MỸ LỢI, QUẬN 2 (VICTORIA VILLAGE)</v>
          </cell>
        </row>
      </sheetData>
      <sheetData sheetId="5244">
        <row r="1">
          <cell r="A1" t="str">
            <v>DỰ ÁN:  KHU NHÀ Ở DIỆN TÍCH 4,2777 HA PHƯỜNG THẠNH MỸ LỢI, QUẬN 2 (VICTORIA VILLAGE)</v>
          </cell>
        </row>
      </sheetData>
      <sheetData sheetId="5245">
        <row r="1">
          <cell r="A1" t="str">
            <v>DỰ ÁN:  KHU NHÀ Ở DIỆN TÍCH 4,2777 HA PHƯỜNG THẠNH MỸ LỢI, QUẬN 2 (VICTORIA VILLAGE)</v>
          </cell>
        </row>
      </sheetData>
      <sheetData sheetId="5246">
        <row r="1">
          <cell r="A1" t="str">
            <v>DỰ ÁN:  KHU NHÀ Ở DIỆN TÍCH 4,2777 HA PHƯỜNG THẠNH MỸ LỢI, QUẬN 2 (VICTORIA VILLAGE)</v>
          </cell>
        </row>
      </sheetData>
      <sheetData sheetId="5247">
        <row r="1">
          <cell r="A1" t="str">
            <v>DỰ ÁN:  KHU NHÀ Ở DIỆN TÍCH 4,2777 HA PHƯỜNG THẠNH MỸ LỢI, QUẬN 2 (VICTORIA VILLAGE)</v>
          </cell>
        </row>
      </sheetData>
      <sheetData sheetId="5248">
        <row r="1">
          <cell r="A1" t="str">
            <v>GIÁ TRỊ PHỤ LỤC 13 - HĐ 37/2018/HĐ/OIC-SEAREE ký ngày 07/02/2018</v>
          </cell>
        </row>
      </sheetData>
      <sheetData sheetId="5249">
        <row r="1">
          <cell r="A1" t="str">
            <v>GIÁ TRỊ PHỤ LỤC 13 - HĐ 37/2018/HĐ/OIC-SEAREE ký ngày 07/02/2018</v>
          </cell>
        </row>
      </sheetData>
      <sheetData sheetId="5250">
        <row r="1">
          <cell r="A1" t="str">
            <v>GIÁ TRỊ PHỤ LỤC 13 - HĐ 37/2018/HĐ/OIC-SEAREE ký ngày 07/02/2018</v>
          </cell>
        </row>
      </sheetData>
      <sheetData sheetId="5251">
        <row r="1">
          <cell r="A1" t="str">
            <v>GIÁ TRỊ PHỤ LỤC 13 - HĐ 37/2018/HĐ/OIC-SEAREE ký ngày 07/02/2018</v>
          </cell>
        </row>
      </sheetData>
      <sheetData sheetId="5252">
        <row r="1">
          <cell r="A1" t="str">
            <v>GIÁ TRỊ PHỤ LỤC 13 - HĐ 37/2018/HĐ/OIC-SEAREE ký ngày 07/02/2018</v>
          </cell>
        </row>
      </sheetData>
      <sheetData sheetId="5253">
        <row r="1">
          <cell r="A1" t="str">
            <v>DỰ ÁN:  KHU NHÀ Ở DIỆN TÍCH 4,2777 HA PHƯỜNG THẠNH MỸ LỢI, QUẬN 2 (VICTORIA VILLAGE)</v>
          </cell>
        </row>
      </sheetData>
      <sheetData sheetId="5254">
        <row r="1">
          <cell r="A1" t="str">
            <v>DỰ ÁN:  KHU NHÀ Ở DIỆN TÍCH 4,2777 HA PHƯỜNG THẠNH MỸ LỢI, QUẬN 2 (VICTORIA VILLAGE)</v>
          </cell>
        </row>
      </sheetData>
      <sheetData sheetId="5255">
        <row r="1">
          <cell r="A1" t="str">
            <v>GIÁ TRỊ PHỤ LỤC 13 - HĐ 37/2018/HĐ/OIC-SEAREE ký ngày 07/02/2018</v>
          </cell>
        </row>
      </sheetData>
      <sheetData sheetId="5256">
        <row r="1">
          <cell r="A1" t="str">
            <v>DỰ ÁN:  KHU NHÀ Ở DIỆN TÍCH 4,2777 HA PHƯỜNG THẠNH MỸ LỢI, QUẬN 2 (VICTORIA VILLAGE)</v>
          </cell>
        </row>
      </sheetData>
      <sheetData sheetId="5257">
        <row r="1">
          <cell r="A1" t="str">
            <v>GIÁ TRỊ PHỤ LỤC 13 - HĐ 37/2018/HĐ/OIC-SEAREE ký ngày 07/02/2018</v>
          </cell>
        </row>
      </sheetData>
      <sheetData sheetId="5258">
        <row r="1">
          <cell r="A1" t="str">
            <v>GIÁ TRỊ PHỤ LỤC 13 - HĐ 37/2018/HĐ/OIC-SEAREE ký ngày 07/02/2018</v>
          </cell>
        </row>
      </sheetData>
      <sheetData sheetId="5259">
        <row r="1">
          <cell r="A1" t="str">
            <v>GIÁ TRỊ PHỤ LỤC 13 - HĐ 37/2018/HĐ/OIC-SEAREE ký ngày 07/02/2018</v>
          </cell>
        </row>
      </sheetData>
      <sheetData sheetId="5260">
        <row r="1">
          <cell r="A1" t="str">
            <v>GIÁ TRỊ PHỤ LỤC 13 - HĐ 37/2018/HĐ/OIC-SEAREE ký ngày 07/02/2018</v>
          </cell>
        </row>
      </sheetData>
      <sheetData sheetId="5261">
        <row r="1">
          <cell r="A1" t="str">
            <v>GIÁ TRỊ PHỤ LỤC 13 - HĐ 37/2018/HĐ/OIC-SEAREE ký ngày 07/02/2018</v>
          </cell>
        </row>
      </sheetData>
      <sheetData sheetId="5262">
        <row r="1">
          <cell r="A1" t="str">
            <v>GIÁ TRỊ PHỤ LỤC 13 - HĐ 37/2018/HĐ/OIC-SEAREE ký ngày 07/02/2018</v>
          </cell>
        </row>
      </sheetData>
      <sheetData sheetId="5263">
        <row r="1">
          <cell r="A1" t="str">
            <v>GIÁ TRỊ PHỤ LỤC 13 - HĐ 37/2018/HĐ/OIC-SEAREE ký ngày 07/02/2018</v>
          </cell>
        </row>
      </sheetData>
      <sheetData sheetId="5264">
        <row r="1">
          <cell r="A1" t="str">
            <v>GIÁ TRỊ PHỤ LỤC 13 - HĐ 37/2018/HĐ/OIC-SEAREE ký ngày 07/02/2018</v>
          </cell>
        </row>
      </sheetData>
      <sheetData sheetId="5265">
        <row r="1">
          <cell r="A1" t="str">
            <v>GIÁ TRỊ PHỤ LỤC 13 - HĐ 37/2018/HĐ/OIC-SEAREE ký ngày 07/02/2018</v>
          </cell>
        </row>
      </sheetData>
      <sheetData sheetId="5266">
        <row r="1">
          <cell r="A1" t="str">
            <v>GIÁ TRỊ PHỤ LỤC 13 - HĐ 37/2018/HĐ/OIC-SEAREE ký ngày 07/02/2018</v>
          </cell>
        </row>
      </sheetData>
      <sheetData sheetId="5267">
        <row r="1">
          <cell r="A1" t="str">
            <v>GIÁ TRỊ PHỤ LỤC 13 - HĐ 37/2018/HĐ/OIC-SEAREE ký ngày 07/02/2018</v>
          </cell>
        </row>
      </sheetData>
      <sheetData sheetId="5268">
        <row r="1">
          <cell r="A1" t="str">
            <v>GIÁ TRỊ PHỤ LỤC 13 - HĐ 37/2018/HĐ/OIC-SEAREE ký ngày 07/02/2018</v>
          </cell>
        </row>
      </sheetData>
      <sheetData sheetId="5269">
        <row r="1">
          <cell r="A1" t="str">
            <v>GIÁ TRỊ PHỤ LỤC 13 - HĐ 37/2018/HĐ/OIC-SEAREE ký ngày 07/02/2018</v>
          </cell>
        </row>
      </sheetData>
      <sheetData sheetId="5270">
        <row r="1">
          <cell r="A1" t="str">
            <v>GIÁ TRỊ PHỤ LỤC 13 - HĐ 37/2018/HĐ/OIC-SEAREE ký ngày 07/02/2018</v>
          </cell>
        </row>
      </sheetData>
      <sheetData sheetId="5271">
        <row r="1">
          <cell r="A1" t="str">
            <v>GIÁ TRỊ PHỤ LỤC 13 - HĐ 37/2018/HĐ/OIC-SEAREE ký ngày 07/02/2018</v>
          </cell>
        </row>
      </sheetData>
      <sheetData sheetId="5272">
        <row r="1">
          <cell r="A1" t="str">
            <v>GIÁ TRỊ PHỤ LỤC 13 - HĐ 37/2018/HĐ/OIC-SEAREE ký ngày 07/02/2018</v>
          </cell>
        </row>
      </sheetData>
      <sheetData sheetId="5273">
        <row r="1">
          <cell r="A1" t="str">
            <v>GIÁ TRỊ PHỤ LỤC 13 - HĐ 37/2018/HĐ/OIC-SEAREE ký ngày 07/02/2018</v>
          </cell>
        </row>
      </sheetData>
      <sheetData sheetId="5274">
        <row r="1">
          <cell r="A1" t="str">
            <v>GIÁ TRỊ PHỤ LỤC 13 - HĐ 37/2018/HĐ/OIC-SEAREE ký ngày 07/02/2018</v>
          </cell>
        </row>
      </sheetData>
      <sheetData sheetId="5275">
        <row r="1">
          <cell r="A1" t="str">
            <v>GIÁ TRỊ PHỤ LỤC 13 - HĐ 37/2018/HĐ/OIC-SEAREE ký ngày 07/02/2018</v>
          </cell>
        </row>
      </sheetData>
      <sheetData sheetId="5276">
        <row r="1">
          <cell r="A1" t="str">
            <v>GIÁ TRỊ PHỤ LỤC 13 - HĐ 37/2018/HĐ/OIC-SEAREE ký ngày 07/02/2018</v>
          </cell>
        </row>
      </sheetData>
      <sheetData sheetId="5277">
        <row r="1">
          <cell r="A1" t="str">
            <v>GIÁ TRỊ PHỤ LỤC 13 - HĐ 37/2018/HĐ/OIC-SEAREE ký ngày 07/02/2018</v>
          </cell>
        </row>
      </sheetData>
      <sheetData sheetId="5278">
        <row r="1">
          <cell r="A1" t="str">
            <v>GIÁ TRỊ PHỤ LỤC 13 - HĐ 37/2018/HĐ/OIC-SEAREE ký ngày 07/02/2018</v>
          </cell>
        </row>
      </sheetData>
      <sheetData sheetId="5279">
        <row r="1">
          <cell r="A1" t="str">
            <v>GIÁ TRỊ PHỤ LỤC 13 - HĐ 37/2018/HĐ/OIC-SEAREE ký ngày 07/02/2018</v>
          </cell>
        </row>
      </sheetData>
      <sheetData sheetId="5280">
        <row r="1">
          <cell r="A1" t="str">
            <v>GIÁ TRỊ PHỤ LỤC 13 - HĐ 37/2018/HĐ/OIC-SEAREE ký ngày 07/02/2018</v>
          </cell>
        </row>
      </sheetData>
      <sheetData sheetId="5281">
        <row r="1">
          <cell r="A1" t="str">
            <v>GIÁ TRỊ PHỤ LỤC 13 - HĐ 37/2018/HĐ/OIC-SEAREE ký ngày 07/02/2018</v>
          </cell>
        </row>
      </sheetData>
      <sheetData sheetId="5282">
        <row r="1">
          <cell r="A1" t="str">
            <v>GIÁ TRỊ PHỤ LỤC 13 - HĐ 37/2018/HĐ/OIC-SEAREE ký ngày 07/02/2018</v>
          </cell>
        </row>
      </sheetData>
      <sheetData sheetId="5283">
        <row r="1">
          <cell r="A1" t="str">
            <v>GIÁ TRỊ PHỤ LỤC 13 - HĐ 37/2018/HĐ/OIC-SEAREE ký ngày 07/02/2018</v>
          </cell>
        </row>
      </sheetData>
      <sheetData sheetId="5284">
        <row r="1">
          <cell r="A1" t="str">
            <v>GIÁ TRỊ PHỤ LỤC 13 - HĐ 37/2018/HĐ/OIC-SEAREE ký ngày 07/02/2018</v>
          </cell>
        </row>
      </sheetData>
      <sheetData sheetId="5285">
        <row r="1">
          <cell r="A1" t="str">
            <v>GIÁ TRỊ PHỤ LỤC 13 - HĐ 37/2018/HĐ/OIC-SEAREE ký ngày 07/02/2018</v>
          </cell>
        </row>
      </sheetData>
      <sheetData sheetId="5286">
        <row r="1">
          <cell r="A1" t="str">
            <v>GIÁ TRỊ PHỤ LỤC 13 - HĐ 37/2018/HĐ/OIC-SEAREE ký ngày 07/02/2018</v>
          </cell>
        </row>
      </sheetData>
      <sheetData sheetId="5287">
        <row r="1">
          <cell r="A1" t="str">
            <v>GIÁ TRỊ PHỤ LỤC 13 - HĐ 37/2018/HĐ/OIC-SEAREE ký ngày 07/02/2018</v>
          </cell>
        </row>
      </sheetData>
      <sheetData sheetId="5288">
        <row r="1">
          <cell r="A1" t="str">
            <v>GIÁ TRỊ PHỤ LỤC 13 - HĐ 37/2018/HĐ/OIC-SEAREE ký ngày 07/02/2018</v>
          </cell>
        </row>
      </sheetData>
      <sheetData sheetId="5289">
        <row r="1">
          <cell r="A1" t="str">
            <v>GIÁ TRỊ PHỤ LỤC 13 - HĐ 37/2018/HĐ/OIC-SEAREE ký ngày 07/02/2018</v>
          </cell>
        </row>
      </sheetData>
      <sheetData sheetId="5290">
        <row r="1">
          <cell r="A1" t="str">
            <v>GIÁ TRỊ PHỤ LỤC 13 - HĐ 37/2018/HĐ/OIC-SEAREE ký ngày 07/02/2018</v>
          </cell>
        </row>
      </sheetData>
      <sheetData sheetId="5291">
        <row r="1">
          <cell r="A1" t="str">
            <v>GIÁ TRỊ PHỤ LỤC 13 - HĐ 37/2018/HĐ/OIC-SEAREE ký ngày 07/02/2018</v>
          </cell>
        </row>
      </sheetData>
      <sheetData sheetId="5292">
        <row r="1">
          <cell r="A1" t="str">
            <v>GIÁ TRỊ PHỤ LỤC 13 - HĐ 37/2018/HĐ/OIC-SEAREE ký ngày 07/02/2018</v>
          </cell>
        </row>
      </sheetData>
      <sheetData sheetId="5293">
        <row r="1">
          <cell r="A1" t="str">
            <v>GIÁ TRỊ PHỤ LỤC 13 - HĐ 37/2018/HĐ/OIC-SEAREE ký ngày 07/02/2018</v>
          </cell>
        </row>
      </sheetData>
      <sheetData sheetId="5294">
        <row r="1">
          <cell r="A1" t="str">
            <v>GIÁ TRỊ PHỤ LỤC 13 - HĐ 37/2018/HĐ/OIC-SEAREE ký ngày 07/02/2018</v>
          </cell>
        </row>
      </sheetData>
      <sheetData sheetId="5295">
        <row r="1">
          <cell r="A1" t="str">
            <v>GIÁ TRỊ PHỤ LỤC 13 - HĐ 37/2018/HĐ/OIC-SEAREE ký ngày 07/02/2018</v>
          </cell>
        </row>
      </sheetData>
      <sheetData sheetId="5296">
        <row r="1">
          <cell r="A1" t="str">
            <v>GIÁ TRỊ PHỤ LỤC 13 - HĐ 37/2018/HĐ/OIC-SEAREE ký ngày 07/02/2018</v>
          </cell>
        </row>
      </sheetData>
      <sheetData sheetId="5297">
        <row r="1">
          <cell r="A1" t="str">
            <v>GIÁ TRỊ PHỤ LỤC 13 - HĐ 37/2018/HĐ/OIC-SEAREE ký ngày 07/02/2018</v>
          </cell>
        </row>
      </sheetData>
      <sheetData sheetId="5298">
        <row r="1">
          <cell r="A1" t="str">
            <v>GIÁ TRỊ PHỤ LỤC 13 - HĐ 37/2018/HĐ/OIC-SEAREE ký ngày 07/02/2018</v>
          </cell>
        </row>
      </sheetData>
      <sheetData sheetId="5299">
        <row r="1">
          <cell r="A1" t="str">
            <v>GIÁ TRỊ PHỤ LỤC 13 - HĐ 37/2018/HĐ/OIC-SEAREE ký ngày 07/02/2018</v>
          </cell>
        </row>
      </sheetData>
      <sheetData sheetId="5300">
        <row r="1">
          <cell r="A1" t="str">
            <v>GIÁ TRỊ PHỤ LỤC 13 - HĐ 37/2018/HĐ/OIC-SEAREE ký ngày 07/02/2018</v>
          </cell>
        </row>
      </sheetData>
      <sheetData sheetId="5301">
        <row r="1">
          <cell r="A1" t="str">
            <v>GIÁ TRỊ PHỤ LỤC 13 - HĐ 37/2018/HĐ/OIC-SEAREE ký ngày 07/02/2018</v>
          </cell>
        </row>
      </sheetData>
      <sheetData sheetId="5302">
        <row r="1">
          <cell r="A1" t="str">
            <v>GIÁ TRỊ PHỤ LỤC 13 - HĐ 37/2018/HĐ/OIC-SEAREE ký ngày 07/02/2018</v>
          </cell>
        </row>
      </sheetData>
      <sheetData sheetId="5303">
        <row r="1">
          <cell r="A1" t="str">
            <v>GIÁ TRỊ PHỤ LỤC 13 - HĐ 37/2018/HĐ/OIC-SEAREE ký ngày 07/02/2018</v>
          </cell>
        </row>
      </sheetData>
      <sheetData sheetId="5304">
        <row r="1">
          <cell r="A1" t="str">
            <v>GIÁ TRỊ PHỤ LỤC 13 - HĐ 37/2018/HĐ/OIC-SEAREE ký ngày 07/02/2018</v>
          </cell>
        </row>
      </sheetData>
      <sheetData sheetId="5305">
        <row r="1">
          <cell r="A1" t="str">
            <v>GIÁ TRỊ PHỤ LỤC 13 - HĐ 37/2018/HĐ/OIC-SEAREE ký ngày 07/02/2018</v>
          </cell>
        </row>
      </sheetData>
      <sheetData sheetId="5306">
        <row r="1">
          <cell r="A1" t="str">
            <v>GIÁ TRỊ PHỤ LỤC 13 - HĐ 37/2018/HĐ/OIC-SEAREE ký ngày 07/02/2018</v>
          </cell>
        </row>
      </sheetData>
      <sheetData sheetId="5307">
        <row r="1">
          <cell r="A1" t="str">
            <v>GIÁ TRỊ PHỤ LỤC 13 - HĐ 37/2018/HĐ/OIC-SEAREE ký ngày 07/02/2018</v>
          </cell>
        </row>
      </sheetData>
      <sheetData sheetId="5308">
        <row r="1">
          <cell r="A1" t="str">
            <v>GIÁ TRỊ PHỤ LỤC 13 - HĐ 37/2018/HĐ/OIC-SEAREE ký ngày 07/02/2018</v>
          </cell>
        </row>
      </sheetData>
      <sheetData sheetId="5309">
        <row r="1">
          <cell r="A1" t="str">
            <v>GIÁ TRỊ PHỤ LỤC 13 - HĐ 37/2018/HĐ/OIC-SEAREE ký ngày 07/02/2018</v>
          </cell>
        </row>
      </sheetData>
      <sheetData sheetId="5310">
        <row r="1">
          <cell r="A1" t="str">
            <v>GIÁ TRỊ PHỤ LỤC 13 - HĐ 37/2018/HĐ/OIC-SEAREE ký ngày 07/02/2018</v>
          </cell>
        </row>
      </sheetData>
      <sheetData sheetId="5311">
        <row r="1">
          <cell r="A1" t="str">
            <v>GIÁ TRỊ PHỤ LỤC 13 - HĐ 37/2018/HĐ/OIC-SEAREE ký ngày 07/02/2018</v>
          </cell>
        </row>
      </sheetData>
      <sheetData sheetId="5312">
        <row r="1">
          <cell r="A1" t="str">
            <v>GIÁ TRỊ PHỤ LỤC 13 - HĐ 37/2018/HĐ/OIC-SEAREE ký ngày 07/02/2018</v>
          </cell>
        </row>
      </sheetData>
      <sheetData sheetId="5313">
        <row r="1">
          <cell r="A1" t="str">
            <v>GIÁ TRỊ PHỤ LỤC 13 - HĐ 37/2018/HĐ/OIC-SEAREE ký ngày 07/02/2018</v>
          </cell>
        </row>
      </sheetData>
      <sheetData sheetId="5314">
        <row r="1">
          <cell r="A1" t="str">
            <v>GIÁ TRỊ PHỤ LỤC 13 - HĐ 37/2018/HĐ/OIC-SEAREE ký ngày 07/02/2018</v>
          </cell>
        </row>
      </sheetData>
      <sheetData sheetId="5315">
        <row r="1">
          <cell r="A1" t="str">
            <v>GIÁ TRỊ PHỤ LỤC 13 - HĐ 37/2018/HĐ/OIC-SEAREE ký ngày 07/02/2018</v>
          </cell>
        </row>
      </sheetData>
      <sheetData sheetId="5316">
        <row r="1">
          <cell r="A1" t="str">
            <v>GIÁ TRỊ PHỤ LỤC 13 - HĐ 37/2018/HĐ/OIC-SEAREE ký ngày 07/02/2018</v>
          </cell>
        </row>
      </sheetData>
      <sheetData sheetId="5317">
        <row r="1">
          <cell r="A1" t="str">
            <v>GIÁ TRỊ PHỤ LỤC 13 - HĐ 37/2018/HĐ/OIC-SEAREE ký ngày 07/02/2018</v>
          </cell>
        </row>
      </sheetData>
      <sheetData sheetId="5318">
        <row r="1">
          <cell r="A1" t="str">
            <v>GIÁ TRỊ PHỤ LỤC 13 - HĐ 37/2018/HĐ/OIC-SEAREE ký ngày 07/02/2018</v>
          </cell>
        </row>
      </sheetData>
      <sheetData sheetId="5319">
        <row r="1">
          <cell r="A1" t="str">
            <v>GIÁ TRỊ PHỤ LỤC 13 - HĐ 37/2018/HĐ/OIC-SEAREE ký ngày 07/02/2018</v>
          </cell>
        </row>
      </sheetData>
      <sheetData sheetId="5320">
        <row r="1">
          <cell r="A1" t="str">
            <v>GIÁ TRỊ PHỤ LỤC 13 - HĐ 37/2018/HĐ/OIC-SEAREE ký ngày 07/02/2018</v>
          </cell>
        </row>
      </sheetData>
      <sheetData sheetId="5321">
        <row r="1">
          <cell r="A1" t="str">
            <v>GIÁ TRỊ PHỤ LỤC 13 - HĐ 37/2018/HĐ/OIC-SEAREE ký ngày 07/02/2018</v>
          </cell>
        </row>
      </sheetData>
      <sheetData sheetId="5322">
        <row r="1">
          <cell r="A1" t="str">
            <v>GIÁ TRỊ PHỤ LỤC 13 - HĐ 37/2018/HĐ/OIC-SEAREE ký ngày 07/02/2018</v>
          </cell>
        </row>
      </sheetData>
      <sheetData sheetId="5323">
        <row r="1">
          <cell r="A1" t="str">
            <v>GIÁ TRỊ PHỤ LỤC 13 - HĐ 37/2018/HĐ/OIC-SEAREE ký ngày 07/02/2018</v>
          </cell>
        </row>
      </sheetData>
      <sheetData sheetId="5324">
        <row r="1">
          <cell r="A1" t="str">
            <v>GIÁ TRỊ PHỤ LỤC 13 - HĐ 37/2018/HĐ/OIC-SEAREE ký ngày 07/02/2018</v>
          </cell>
        </row>
      </sheetData>
      <sheetData sheetId="5325">
        <row r="1">
          <cell r="A1" t="str">
            <v>GIÁ TRỊ PHỤ LỤC 13 - HĐ 37/2018/HĐ/OIC-SEAREE ký ngày 07/02/2018</v>
          </cell>
        </row>
      </sheetData>
      <sheetData sheetId="5326">
        <row r="1">
          <cell r="A1" t="str">
            <v>GIÁ TRỊ PHỤ LỤC 13 - HĐ 37/2018/HĐ/OIC-SEAREE ký ngày 07/02/2018</v>
          </cell>
        </row>
      </sheetData>
      <sheetData sheetId="5327">
        <row r="1">
          <cell r="A1" t="str">
            <v>GIÁ TRỊ PHỤ LỤC 13 - HĐ 37/2018/HĐ/OIC-SEAREE ký ngày 07/02/2018</v>
          </cell>
        </row>
      </sheetData>
      <sheetData sheetId="5328">
        <row r="1">
          <cell r="A1" t="str">
            <v>GIÁ TRỊ PHỤ LỤC 13 - HĐ 37/2018/HĐ/OIC-SEAREE ký ngày 07/02/2018</v>
          </cell>
        </row>
      </sheetData>
      <sheetData sheetId="5329">
        <row r="1">
          <cell r="A1" t="str">
            <v>GIÁ TRỊ PHỤ LỤC 13 - HĐ 37/2018/HĐ/OIC-SEAREE ký ngày 07/02/2018</v>
          </cell>
        </row>
      </sheetData>
      <sheetData sheetId="5330">
        <row r="1">
          <cell r="A1" t="str">
            <v>GIÁ TRỊ PHỤ LỤC 13 - HĐ 37/2018/HĐ/OIC-SEAREE ký ngày 07/02/2018</v>
          </cell>
        </row>
      </sheetData>
      <sheetData sheetId="5331">
        <row r="1">
          <cell r="A1" t="str">
            <v>GIÁ TRỊ PHỤ LỤC 13 - HĐ 37/2018/HĐ/OIC-SEAREE ký ngày 07/02/2018</v>
          </cell>
        </row>
      </sheetData>
      <sheetData sheetId="5332">
        <row r="1">
          <cell r="A1" t="str">
            <v>GIÁ TRỊ PHỤ LỤC 13 - HĐ 37/2018/HĐ/OIC-SEAREE ký ngày 07/02/2018</v>
          </cell>
        </row>
      </sheetData>
      <sheetData sheetId="5333">
        <row r="1">
          <cell r="A1" t="str">
            <v>GIÁ TRỊ PHỤ LỤC 13 - HĐ 37/2018/HĐ/OIC-SEAREE ký ngày 07/02/2018</v>
          </cell>
        </row>
      </sheetData>
      <sheetData sheetId="5334">
        <row r="1">
          <cell r="A1" t="str">
            <v>GIÁ TRỊ PHỤ LỤC 13 - HĐ 37/2018/HĐ/OIC-SEAREE ký ngày 07/02/2018</v>
          </cell>
        </row>
      </sheetData>
      <sheetData sheetId="5335">
        <row r="1">
          <cell r="A1" t="str">
            <v>GIÁ TRỊ PHỤ LỤC 13 - HĐ 37/2018/HĐ/OIC-SEAREE ký ngày 07/02/2018</v>
          </cell>
        </row>
      </sheetData>
      <sheetData sheetId="5336">
        <row r="1">
          <cell r="A1" t="str">
            <v>GIÁ TRỊ PHỤ LỤC 13 - HĐ 37/2018/HĐ/OIC-SEAREE ký ngày 07/02/2018</v>
          </cell>
        </row>
      </sheetData>
      <sheetData sheetId="5337">
        <row r="1">
          <cell r="A1" t="str">
            <v>GIÁ TRỊ PHỤ LỤC 13 - HĐ 37/2018/HĐ/OIC-SEAREE ký ngày 07/02/2018</v>
          </cell>
        </row>
      </sheetData>
      <sheetData sheetId="5338">
        <row r="1">
          <cell r="A1" t="str">
            <v>GIÁ TRỊ PHỤ LỤC 13 - HĐ 37/2018/HĐ/OIC-SEAREE ký ngày 07/02/2018</v>
          </cell>
        </row>
      </sheetData>
      <sheetData sheetId="5339">
        <row r="1">
          <cell r="A1" t="str">
            <v>GIÁ TRỊ PHỤ LỤC 13 - HĐ 37/2018/HĐ/OIC-SEAREE ký ngày 07/02/2018</v>
          </cell>
        </row>
      </sheetData>
      <sheetData sheetId="5340">
        <row r="1">
          <cell r="A1" t="str">
            <v>GIÁ TRỊ PHỤ LỤC 13 - HĐ 37/2018/HĐ/OIC-SEAREE ký ngày 07/02/2018</v>
          </cell>
        </row>
      </sheetData>
      <sheetData sheetId="5341">
        <row r="1">
          <cell r="A1" t="str">
            <v>GIÁ TRỊ PHỤ LỤC 13 - HĐ 37/2018/HĐ/OIC-SEAREE ký ngày 07/02/2018</v>
          </cell>
        </row>
      </sheetData>
      <sheetData sheetId="5342">
        <row r="1">
          <cell r="A1" t="str">
            <v>GIÁ TRỊ PHỤ LỤC 13 - HĐ 37/2018/HĐ/OIC-SEAREE ký ngày 07/02/2018</v>
          </cell>
        </row>
      </sheetData>
      <sheetData sheetId="5343">
        <row r="1">
          <cell r="A1" t="str">
            <v>GIÁ TRỊ PHỤ LỤC 13 - HĐ 37/2018/HĐ/OIC-SEAREE ký ngày 07/02/2018</v>
          </cell>
        </row>
      </sheetData>
      <sheetData sheetId="5344">
        <row r="1">
          <cell r="A1" t="str">
            <v>GIÁ TRỊ PHỤ LỤC 13 - HĐ 37/2018/HĐ/OIC-SEAREE ký ngày 07/02/2018</v>
          </cell>
        </row>
      </sheetData>
      <sheetData sheetId="5345">
        <row r="1">
          <cell r="A1" t="str">
            <v>GIÁ TRỊ PHỤ LỤC 13 - HĐ 37/2018/HĐ/OIC-SEAREE ký ngày 07/02/2018</v>
          </cell>
        </row>
      </sheetData>
      <sheetData sheetId="5346">
        <row r="1">
          <cell r="A1" t="str">
            <v>GIÁ TRỊ PHỤ LỤC 13 - HĐ 37/2018/HĐ/OIC-SEAREE ký ngày 07/02/2018</v>
          </cell>
        </row>
      </sheetData>
      <sheetData sheetId="5347">
        <row r="1">
          <cell r="A1" t="str">
            <v>GIÁ TRỊ PHỤ LỤC 13 - HĐ 37/2018/HĐ/OIC-SEAREE ký ngày 07/02/2018</v>
          </cell>
        </row>
      </sheetData>
      <sheetData sheetId="5348">
        <row r="1">
          <cell r="A1" t="str">
            <v>GIÁ TRỊ PHỤ LỤC 13 - HĐ 37/2018/HĐ/OIC-SEAREE ký ngày 07/02/2018</v>
          </cell>
        </row>
      </sheetData>
      <sheetData sheetId="5349">
        <row r="1">
          <cell r="A1" t="str">
            <v>GIÁ TRỊ PHỤ LỤC 13 - HĐ 37/2018/HĐ/OIC-SEAREE ký ngày 07/02/2018</v>
          </cell>
        </row>
      </sheetData>
      <sheetData sheetId="5350">
        <row r="1">
          <cell r="A1" t="str">
            <v>Linksshape LTD</v>
          </cell>
        </row>
      </sheetData>
      <sheetData sheetId="5351">
        <row r="1">
          <cell r="A1" t="str">
            <v>Linksshape LTD</v>
          </cell>
        </row>
      </sheetData>
      <sheetData sheetId="5352">
        <row r="1">
          <cell r="A1" t="str">
            <v>GIÁ TRỊ PHỤ LỤC 13 - HĐ 37/2018/HĐ/OIC-SEAREE ký ngày 07/02/2018</v>
          </cell>
        </row>
      </sheetData>
      <sheetData sheetId="5353">
        <row r="1">
          <cell r="A1" t="str">
            <v>Linksshape LTD</v>
          </cell>
        </row>
      </sheetData>
      <sheetData sheetId="5354">
        <row r="1">
          <cell r="A1" t="str">
            <v>GIÁ TRỊ PHỤ LỤC 13 - HĐ 37/2018/HĐ/OIC-SEAREE ký ngày 07/02/2018</v>
          </cell>
        </row>
      </sheetData>
      <sheetData sheetId="5355">
        <row r="1">
          <cell r="A1" t="str">
            <v>GIÁ TRỊ PHỤ LỤC 13 - HĐ 37/2018/HĐ/OIC-SEAREE ký ngày 07/02/2018</v>
          </cell>
        </row>
      </sheetData>
      <sheetData sheetId="5356">
        <row r="1">
          <cell r="A1" t="str">
            <v>Linksshape LTD</v>
          </cell>
        </row>
      </sheetData>
      <sheetData sheetId="5357">
        <row r="1">
          <cell r="A1" t="str">
            <v>GIÁ TRỊ PHỤ LỤC 13 - HĐ 37/2018/HĐ/OIC-SEAREE ký ngày 07/02/2018</v>
          </cell>
        </row>
      </sheetData>
      <sheetData sheetId="5358">
        <row r="1">
          <cell r="A1" t="str">
            <v>GIÁ TRỊ PHỤ LỤC 13 - HĐ 37/2018/HĐ/OIC-SEAREE ký ngày 07/02/2018</v>
          </cell>
        </row>
      </sheetData>
      <sheetData sheetId="5359">
        <row r="1">
          <cell r="A1" t="str">
            <v>GIÁ TRỊ PHỤ LỤC 13 - HĐ 37/2018/HĐ/OIC-SEAREE ký ngày 07/02/2018</v>
          </cell>
        </row>
      </sheetData>
      <sheetData sheetId="5360">
        <row r="1">
          <cell r="A1" t="str">
            <v>GIÁ TRỊ PHỤ LỤC 13 - HĐ 37/2018/HĐ/OIC-SEAREE ký ngày 07/02/2018</v>
          </cell>
        </row>
      </sheetData>
      <sheetData sheetId="5361">
        <row r="1">
          <cell r="A1" t="str">
            <v>Linksshape LTD</v>
          </cell>
        </row>
      </sheetData>
      <sheetData sheetId="5362">
        <row r="1">
          <cell r="A1" t="str">
            <v>Linksshape LTD</v>
          </cell>
        </row>
      </sheetData>
      <sheetData sheetId="5363">
        <row r="1">
          <cell r="A1" t="str">
            <v>Linksshape LTD</v>
          </cell>
        </row>
      </sheetData>
      <sheetData sheetId="5364">
        <row r="1">
          <cell r="A1" t="str">
            <v>Linksshape LTD</v>
          </cell>
        </row>
      </sheetData>
      <sheetData sheetId="5365">
        <row r="1">
          <cell r="A1" t="str">
            <v>GIÁ TRỊ PHỤ LỤC 13 - HĐ 37/2018/HĐ/OIC-SEAREE ký ngày 07/02/2018</v>
          </cell>
        </row>
      </sheetData>
      <sheetData sheetId="5366">
        <row r="1">
          <cell r="A1" t="str">
            <v>Linksshape LTD</v>
          </cell>
        </row>
      </sheetData>
      <sheetData sheetId="5367">
        <row r="1">
          <cell r="A1" t="str">
            <v>GIÁ TRỊ PHỤ LỤC 13 - HĐ 37/2018/HĐ/OIC-SEAREE ký ngày 07/02/2018</v>
          </cell>
        </row>
      </sheetData>
      <sheetData sheetId="5368">
        <row r="1">
          <cell r="A1" t="str">
            <v>GIÁ TRỊ PHỤ LỤC 13 - HĐ 37/2018/HĐ/OIC-SEAREE ký ngày 07/02/2018</v>
          </cell>
        </row>
      </sheetData>
      <sheetData sheetId="5369">
        <row r="1">
          <cell r="A1" t="str">
            <v>Linksshape LTD</v>
          </cell>
        </row>
      </sheetData>
      <sheetData sheetId="5370">
        <row r="1">
          <cell r="A1" t="str">
            <v>Linksshape LTD</v>
          </cell>
        </row>
      </sheetData>
      <sheetData sheetId="5371">
        <row r="1">
          <cell r="A1" t="str">
            <v>Linksshape LTD</v>
          </cell>
        </row>
      </sheetData>
      <sheetData sheetId="5372">
        <row r="1">
          <cell r="A1" t="str">
            <v>Linksshape LTD</v>
          </cell>
        </row>
      </sheetData>
      <sheetData sheetId="5373">
        <row r="1">
          <cell r="A1" t="str">
            <v>Linksshape LTD</v>
          </cell>
        </row>
      </sheetData>
      <sheetData sheetId="5374">
        <row r="1">
          <cell r="A1" t="str">
            <v>Linksshape LTD</v>
          </cell>
        </row>
      </sheetData>
      <sheetData sheetId="5375">
        <row r="1">
          <cell r="A1" t="str">
            <v>Linksshape LTD</v>
          </cell>
        </row>
      </sheetData>
      <sheetData sheetId="5376">
        <row r="1">
          <cell r="A1" t="str">
            <v>Linksshape LTD</v>
          </cell>
        </row>
      </sheetData>
      <sheetData sheetId="5377">
        <row r="1">
          <cell r="A1" t="str">
            <v>Linksshape LTD</v>
          </cell>
        </row>
      </sheetData>
      <sheetData sheetId="5378">
        <row r="1">
          <cell r="A1" t="str">
            <v>GIÁ TRỊ PHỤ LỤC 13 - HĐ 37/2018/HĐ/OIC-SEAREE ký ngày 07/02/2018</v>
          </cell>
        </row>
      </sheetData>
      <sheetData sheetId="5379">
        <row r="1">
          <cell r="A1" t="str">
            <v>Linksshape LTD</v>
          </cell>
        </row>
      </sheetData>
      <sheetData sheetId="5380">
        <row r="1">
          <cell r="A1" t="str">
            <v>Linksshape LTD</v>
          </cell>
        </row>
      </sheetData>
      <sheetData sheetId="5381">
        <row r="1">
          <cell r="A1" t="str">
            <v>Linksshape LTD</v>
          </cell>
        </row>
      </sheetData>
      <sheetData sheetId="5382">
        <row r="1">
          <cell r="A1" t="str">
            <v>Linksshape LTD</v>
          </cell>
        </row>
      </sheetData>
      <sheetData sheetId="5383">
        <row r="1">
          <cell r="A1" t="str">
            <v>Linksshape LTD</v>
          </cell>
        </row>
      </sheetData>
      <sheetData sheetId="5384">
        <row r="1">
          <cell r="A1" t="str">
            <v>Linksshape LTD</v>
          </cell>
        </row>
      </sheetData>
      <sheetData sheetId="5385">
        <row r="1">
          <cell r="A1" t="str">
            <v>Linksshape LTD</v>
          </cell>
        </row>
      </sheetData>
      <sheetData sheetId="5386">
        <row r="1">
          <cell r="A1" t="str">
            <v>Linksshape LTD</v>
          </cell>
        </row>
      </sheetData>
      <sheetData sheetId="5387">
        <row r="1">
          <cell r="A1" t="str">
            <v>Linksshape LTD</v>
          </cell>
        </row>
      </sheetData>
      <sheetData sheetId="5388">
        <row r="1">
          <cell r="A1" t="str">
            <v>Linksshape LTD</v>
          </cell>
        </row>
      </sheetData>
      <sheetData sheetId="5389">
        <row r="1">
          <cell r="A1" t="str">
            <v>Linksshape LTD</v>
          </cell>
        </row>
      </sheetData>
      <sheetData sheetId="5390">
        <row r="1">
          <cell r="A1" t="str">
            <v>Linksshape LTD</v>
          </cell>
        </row>
      </sheetData>
      <sheetData sheetId="5391">
        <row r="1">
          <cell r="A1" t="str">
            <v>Linksshape LTD</v>
          </cell>
        </row>
      </sheetData>
      <sheetData sheetId="5392">
        <row r="1">
          <cell r="A1" t="str">
            <v>Linksshape LTD</v>
          </cell>
        </row>
      </sheetData>
      <sheetData sheetId="5393">
        <row r="1">
          <cell r="A1" t="str">
            <v>Linksshape LTD</v>
          </cell>
        </row>
      </sheetData>
      <sheetData sheetId="5394">
        <row r="1">
          <cell r="A1" t="str">
            <v>Linksshape LTD</v>
          </cell>
        </row>
      </sheetData>
      <sheetData sheetId="5395">
        <row r="1">
          <cell r="A1" t="str">
            <v>Linksshape LTD</v>
          </cell>
        </row>
      </sheetData>
      <sheetData sheetId="5396">
        <row r="1">
          <cell r="A1" t="str">
            <v>Linksshape LTD</v>
          </cell>
        </row>
      </sheetData>
      <sheetData sheetId="5397">
        <row r="1">
          <cell r="A1" t="str">
            <v>Linksshape LTD</v>
          </cell>
        </row>
      </sheetData>
      <sheetData sheetId="5398">
        <row r="1">
          <cell r="A1" t="str">
            <v>Linksshape LTD</v>
          </cell>
        </row>
      </sheetData>
      <sheetData sheetId="5399">
        <row r="1">
          <cell r="A1" t="str">
            <v>Linksshape LTD</v>
          </cell>
        </row>
      </sheetData>
      <sheetData sheetId="5400">
        <row r="1">
          <cell r="A1" t="str">
            <v>Linksshape LTD</v>
          </cell>
        </row>
      </sheetData>
      <sheetData sheetId="5401">
        <row r="1">
          <cell r="A1" t="str">
            <v>Linksshape LTD</v>
          </cell>
        </row>
      </sheetData>
      <sheetData sheetId="5402">
        <row r="1">
          <cell r="A1" t="str">
            <v>Linksshape LTD</v>
          </cell>
        </row>
      </sheetData>
      <sheetData sheetId="5403">
        <row r="1">
          <cell r="A1" t="str">
            <v>Linksshape LTD</v>
          </cell>
        </row>
      </sheetData>
      <sheetData sheetId="5404">
        <row r="1">
          <cell r="A1" t="str">
            <v>Linksshape LTD</v>
          </cell>
        </row>
      </sheetData>
      <sheetData sheetId="5405">
        <row r="1">
          <cell r="A1" t="str">
            <v>Linksshape LTD</v>
          </cell>
        </row>
      </sheetData>
      <sheetData sheetId="5406">
        <row r="1">
          <cell r="A1" t="str">
            <v>Linksshape LTD</v>
          </cell>
        </row>
      </sheetData>
      <sheetData sheetId="5407">
        <row r="1">
          <cell r="A1" t="str">
            <v>Linksshape LTD</v>
          </cell>
        </row>
      </sheetData>
      <sheetData sheetId="5408">
        <row r="1">
          <cell r="A1" t="str">
            <v>Linksshape LTD</v>
          </cell>
        </row>
      </sheetData>
      <sheetData sheetId="5409">
        <row r="1">
          <cell r="A1" t="str">
            <v>Linksshape LTD</v>
          </cell>
        </row>
      </sheetData>
      <sheetData sheetId="5410">
        <row r="1">
          <cell r="A1" t="str">
            <v>Linksshape LTD</v>
          </cell>
        </row>
      </sheetData>
      <sheetData sheetId="5411">
        <row r="1">
          <cell r="A1" t="str">
            <v>Linksshape LTD</v>
          </cell>
        </row>
      </sheetData>
      <sheetData sheetId="5412">
        <row r="1">
          <cell r="A1" t="str">
            <v>Linksshape LTD</v>
          </cell>
        </row>
      </sheetData>
      <sheetData sheetId="5413">
        <row r="1">
          <cell r="A1" t="str">
            <v>Linksshape LTD</v>
          </cell>
        </row>
      </sheetData>
      <sheetData sheetId="5414">
        <row r="1">
          <cell r="A1" t="str">
            <v>Linksshape LTD</v>
          </cell>
        </row>
      </sheetData>
      <sheetData sheetId="5415">
        <row r="1">
          <cell r="A1" t="str">
            <v>Linksshape LTD</v>
          </cell>
        </row>
      </sheetData>
      <sheetData sheetId="5416">
        <row r="1">
          <cell r="A1" t="str">
            <v>Linksshape LTD</v>
          </cell>
        </row>
      </sheetData>
      <sheetData sheetId="5417">
        <row r="1">
          <cell r="A1" t="str">
            <v>Linksshape LTD</v>
          </cell>
        </row>
      </sheetData>
      <sheetData sheetId="5418">
        <row r="1">
          <cell r="A1" t="str">
            <v>Linksshape LTD</v>
          </cell>
        </row>
      </sheetData>
      <sheetData sheetId="5419">
        <row r="1">
          <cell r="A1" t="str">
            <v>Linksshape LTD</v>
          </cell>
        </row>
      </sheetData>
      <sheetData sheetId="5420">
        <row r="1">
          <cell r="A1" t="str">
            <v>Linksshape LTD</v>
          </cell>
        </row>
      </sheetData>
      <sheetData sheetId="5421">
        <row r="1">
          <cell r="A1" t="str">
            <v>Linksshape LTD</v>
          </cell>
        </row>
      </sheetData>
      <sheetData sheetId="5422">
        <row r="1">
          <cell r="A1" t="str">
            <v>Linksshape LTD</v>
          </cell>
        </row>
      </sheetData>
      <sheetData sheetId="5423">
        <row r="1">
          <cell r="A1" t="str">
            <v>Linksshape LTD</v>
          </cell>
        </row>
      </sheetData>
      <sheetData sheetId="5424">
        <row r="1">
          <cell r="A1" t="str">
            <v>Linksshape LTD</v>
          </cell>
        </row>
      </sheetData>
      <sheetData sheetId="5425">
        <row r="1">
          <cell r="A1" t="str">
            <v>Linksshape LTD</v>
          </cell>
        </row>
      </sheetData>
      <sheetData sheetId="5426">
        <row r="1">
          <cell r="A1" t="str">
            <v>Linksshape LTD</v>
          </cell>
        </row>
      </sheetData>
      <sheetData sheetId="5427">
        <row r="1">
          <cell r="A1" t="str">
            <v>Linksshape LTD</v>
          </cell>
        </row>
      </sheetData>
      <sheetData sheetId="5428">
        <row r="1">
          <cell r="A1" t="str">
            <v>Linksshape LTD</v>
          </cell>
        </row>
      </sheetData>
      <sheetData sheetId="5429">
        <row r="1">
          <cell r="A1" t="str">
            <v>Linksshape LTD</v>
          </cell>
        </row>
      </sheetData>
      <sheetData sheetId="5430">
        <row r="1">
          <cell r="A1" t="str">
            <v>Linksshape LTD</v>
          </cell>
        </row>
      </sheetData>
      <sheetData sheetId="5431">
        <row r="1">
          <cell r="A1" t="str">
            <v>Linksshape LTD</v>
          </cell>
        </row>
      </sheetData>
      <sheetData sheetId="5432">
        <row r="1">
          <cell r="A1" t="str">
            <v>Linksshape LTD</v>
          </cell>
        </row>
      </sheetData>
      <sheetData sheetId="5433">
        <row r="1">
          <cell r="A1" t="str">
            <v>Linksshape LTD</v>
          </cell>
        </row>
      </sheetData>
      <sheetData sheetId="5434">
        <row r="1">
          <cell r="A1" t="str">
            <v>Linksshape LTD</v>
          </cell>
        </row>
      </sheetData>
      <sheetData sheetId="5435">
        <row r="1">
          <cell r="A1" t="str">
            <v>Linksshape LTD</v>
          </cell>
        </row>
      </sheetData>
      <sheetData sheetId="5436">
        <row r="1">
          <cell r="A1" t="str">
            <v>Linksshape LTD</v>
          </cell>
        </row>
      </sheetData>
      <sheetData sheetId="5437">
        <row r="1">
          <cell r="A1" t="str">
            <v>Linksshape LTD</v>
          </cell>
        </row>
      </sheetData>
      <sheetData sheetId="5438">
        <row r="1">
          <cell r="A1" t="str">
            <v>Linksshape LTD</v>
          </cell>
        </row>
      </sheetData>
      <sheetData sheetId="5439">
        <row r="1">
          <cell r="A1" t="str">
            <v>Linksshape LTD</v>
          </cell>
        </row>
      </sheetData>
      <sheetData sheetId="5440">
        <row r="1">
          <cell r="A1" t="str">
            <v>Linksshape LTD</v>
          </cell>
        </row>
      </sheetData>
      <sheetData sheetId="5441">
        <row r="1">
          <cell r="A1" t="str">
            <v>Linksshape LTD</v>
          </cell>
        </row>
      </sheetData>
      <sheetData sheetId="5442">
        <row r="1">
          <cell r="A1" t="str">
            <v>Linksshape LTD</v>
          </cell>
        </row>
      </sheetData>
      <sheetData sheetId="5443">
        <row r="1">
          <cell r="A1" t="str">
            <v>Linksshape LTD</v>
          </cell>
        </row>
      </sheetData>
      <sheetData sheetId="5444">
        <row r="1">
          <cell r="A1" t="str">
            <v>Linksshape LTD</v>
          </cell>
        </row>
      </sheetData>
      <sheetData sheetId="5445">
        <row r="1">
          <cell r="A1" t="str">
            <v>Linksshape LTD</v>
          </cell>
        </row>
      </sheetData>
      <sheetData sheetId="5446">
        <row r="1">
          <cell r="A1" t="str">
            <v>Linksshape LTD</v>
          </cell>
        </row>
      </sheetData>
      <sheetData sheetId="5447">
        <row r="1">
          <cell r="A1" t="str">
            <v>Linksshape LTD</v>
          </cell>
        </row>
      </sheetData>
      <sheetData sheetId="5448">
        <row r="1">
          <cell r="A1" t="str">
            <v>Linksshape LTD</v>
          </cell>
        </row>
      </sheetData>
      <sheetData sheetId="5449">
        <row r="1">
          <cell r="A1" t="str">
            <v>Linksshape LTD</v>
          </cell>
        </row>
      </sheetData>
      <sheetData sheetId="5450">
        <row r="1">
          <cell r="A1" t="str">
            <v>Linksshape LTD</v>
          </cell>
        </row>
      </sheetData>
      <sheetData sheetId="5451">
        <row r="1">
          <cell r="A1" t="str">
            <v>Linksshape LTD</v>
          </cell>
        </row>
      </sheetData>
      <sheetData sheetId="5452">
        <row r="1">
          <cell r="A1" t="str">
            <v>Linksshape LTD</v>
          </cell>
        </row>
      </sheetData>
      <sheetData sheetId="5453">
        <row r="1">
          <cell r="A1" t="str">
            <v>Linksshape LTD</v>
          </cell>
        </row>
      </sheetData>
      <sheetData sheetId="5454">
        <row r="1">
          <cell r="A1" t="str">
            <v>Linksshape LTD</v>
          </cell>
        </row>
      </sheetData>
      <sheetData sheetId="5455">
        <row r="1">
          <cell r="A1" t="str">
            <v>Linksshape LTD</v>
          </cell>
        </row>
      </sheetData>
      <sheetData sheetId="5456">
        <row r="1">
          <cell r="A1" t="str">
            <v>Linksshape LTD</v>
          </cell>
        </row>
      </sheetData>
      <sheetData sheetId="5457">
        <row r="1">
          <cell r="A1" t="str">
            <v>Linksshape LTD</v>
          </cell>
        </row>
      </sheetData>
      <sheetData sheetId="5458">
        <row r="1">
          <cell r="A1" t="str">
            <v>Linksshape LTD</v>
          </cell>
        </row>
      </sheetData>
      <sheetData sheetId="5459">
        <row r="1">
          <cell r="A1" t="str">
            <v>Linksshape LTD</v>
          </cell>
        </row>
      </sheetData>
      <sheetData sheetId="5460">
        <row r="1">
          <cell r="A1" t="str">
            <v>Linksshape LTD</v>
          </cell>
        </row>
      </sheetData>
      <sheetData sheetId="5461">
        <row r="1">
          <cell r="A1" t="str">
            <v>Linksshape LTD</v>
          </cell>
        </row>
      </sheetData>
      <sheetData sheetId="5462">
        <row r="1">
          <cell r="A1" t="str">
            <v>Linksshape LTD</v>
          </cell>
        </row>
      </sheetData>
      <sheetData sheetId="5463">
        <row r="1">
          <cell r="A1" t="str">
            <v>Linksshape LTD</v>
          </cell>
        </row>
      </sheetData>
      <sheetData sheetId="5464">
        <row r="1">
          <cell r="A1" t="str">
            <v>Linksshape LTD</v>
          </cell>
        </row>
      </sheetData>
      <sheetData sheetId="5465">
        <row r="1">
          <cell r="A1" t="str">
            <v>Linksshape LTD</v>
          </cell>
        </row>
      </sheetData>
      <sheetData sheetId="5466">
        <row r="1">
          <cell r="A1" t="str">
            <v>Linksshape LTD</v>
          </cell>
        </row>
      </sheetData>
      <sheetData sheetId="5467">
        <row r="1">
          <cell r="A1" t="str">
            <v>Linksshape LTD</v>
          </cell>
        </row>
      </sheetData>
      <sheetData sheetId="5468">
        <row r="1">
          <cell r="A1" t="str">
            <v>Linksshape LTD</v>
          </cell>
        </row>
      </sheetData>
      <sheetData sheetId="5469">
        <row r="1">
          <cell r="A1" t="str">
            <v>Linksshape LTD</v>
          </cell>
        </row>
      </sheetData>
      <sheetData sheetId="5470">
        <row r="1">
          <cell r="A1" t="str">
            <v>Linksshape LTD</v>
          </cell>
        </row>
      </sheetData>
      <sheetData sheetId="5471">
        <row r="1">
          <cell r="A1" t="str">
            <v>Linksshape LTD</v>
          </cell>
        </row>
      </sheetData>
      <sheetData sheetId="5472">
        <row r="1">
          <cell r="A1" t="str">
            <v>Linksshape LTD</v>
          </cell>
        </row>
      </sheetData>
      <sheetData sheetId="5473">
        <row r="1">
          <cell r="A1" t="str">
            <v>Linksshape LTD</v>
          </cell>
        </row>
      </sheetData>
      <sheetData sheetId="5474">
        <row r="1">
          <cell r="A1" t="str">
            <v>Linksshape LTD</v>
          </cell>
        </row>
      </sheetData>
      <sheetData sheetId="5475">
        <row r="1">
          <cell r="A1" t="str">
            <v>Linksshape LTD</v>
          </cell>
        </row>
      </sheetData>
      <sheetData sheetId="5476">
        <row r="1">
          <cell r="A1" t="str">
            <v>Linksshape LTD</v>
          </cell>
        </row>
      </sheetData>
      <sheetData sheetId="5477">
        <row r="1">
          <cell r="A1" t="str">
            <v>Linksshape LTD</v>
          </cell>
        </row>
      </sheetData>
      <sheetData sheetId="5478">
        <row r="1">
          <cell r="A1" t="str">
            <v>Linksshape LTD</v>
          </cell>
        </row>
      </sheetData>
      <sheetData sheetId="5479">
        <row r="1">
          <cell r="A1" t="str">
            <v>Linksshape LTD</v>
          </cell>
        </row>
      </sheetData>
      <sheetData sheetId="5480">
        <row r="1">
          <cell r="A1" t="str">
            <v>Linksshape LTD</v>
          </cell>
        </row>
      </sheetData>
      <sheetData sheetId="5481">
        <row r="1">
          <cell r="A1" t="str">
            <v>Linksshape LTD</v>
          </cell>
        </row>
      </sheetData>
      <sheetData sheetId="5482">
        <row r="1">
          <cell r="A1" t="str">
            <v>Linksshape LTD</v>
          </cell>
        </row>
      </sheetData>
      <sheetData sheetId="5483">
        <row r="1">
          <cell r="A1" t="str">
            <v>Linksshape LTD</v>
          </cell>
        </row>
      </sheetData>
      <sheetData sheetId="5484">
        <row r="1">
          <cell r="A1" t="str">
            <v>Linksshape LTD</v>
          </cell>
        </row>
      </sheetData>
      <sheetData sheetId="5485">
        <row r="1">
          <cell r="A1" t="str">
            <v>Linksshape LTD</v>
          </cell>
        </row>
      </sheetData>
      <sheetData sheetId="5486">
        <row r="1">
          <cell r="A1" t="str">
            <v>Linksshape LTD</v>
          </cell>
        </row>
      </sheetData>
      <sheetData sheetId="5487">
        <row r="1">
          <cell r="A1" t="str">
            <v>Linksshape LTD</v>
          </cell>
        </row>
      </sheetData>
      <sheetData sheetId="5488">
        <row r="1">
          <cell r="A1" t="str">
            <v>Linksshape LTD</v>
          </cell>
        </row>
      </sheetData>
      <sheetData sheetId="5489">
        <row r="1">
          <cell r="A1" t="str">
            <v>GIÁ TRỊ PHỤ LỤC 13 - HĐ 37/2018/HĐ/OIC-SEAREE ký ngày 07/02/2018</v>
          </cell>
        </row>
      </sheetData>
      <sheetData sheetId="5490">
        <row r="1">
          <cell r="A1" t="str">
            <v>Linksshape LTD</v>
          </cell>
        </row>
      </sheetData>
      <sheetData sheetId="5491">
        <row r="1">
          <cell r="A1" t="str">
            <v>GIÁ TRỊ PHỤ LỤC 13 - HĐ 37/2018/HĐ/OIC-SEAREE ký ngày 07/02/2018</v>
          </cell>
        </row>
      </sheetData>
      <sheetData sheetId="5492">
        <row r="1">
          <cell r="A1" t="str">
            <v>Linksshape LTD</v>
          </cell>
        </row>
      </sheetData>
      <sheetData sheetId="5493">
        <row r="1">
          <cell r="A1" t="str">
            <v>Linksshape LTD</v>
          </cell>
        </row>
      </sheetData>
      <sheetData sheetId="5494">
        <row r="1">
          <cell r="A1" t="str">
            <v>GIÁ TRỊ PHỤ LỤC 13 - HĐ 37/2018/HĐ/OIC-SEAREE ký ngày 07/02/2018</v>
          </cell>
        </row>
      </sheetData>
      <sheetData sheetId="5495">
        <row r="1">
          <cell r="A1" t="str">
            <v>Linksshape LTD</v>
          </cell>
        </row>
      </sheetData>
      <sheetData sheetId="5496">
        <row r="1">
          <cell r="A1" t="str">
            <v>GIÁ TRỊ PHỤ LỤC 13 - HĐ 37/2018/HĐ/OIC-SEAREE ký ngày 07/02/2018</v>
          </cell>
        </row>
      </sheetData>
      <sheetData sheetId="5497">
        <row r="1">
          <cell r="A1" t="str">
            <v>GIÁ TRỊ PHỤ LỤC 13 - HĐ 37/2018/HĐ/OIC-SEAREE ký ngày 07/02/2018</v>
          </cell>
        </row>
      </sheetData>
      <sheetData sheetId="5498">
        <row r="1">
          <cell r="A1" t="str">
            <v>Linksshape LTD</v>
          </cell>
        </row>
      </sheetData>
      <sheetData sheetId="5499">
        <row r="1">
          <cell r="A1" t="str">
            <v>GIÁ TRỊ PHỤ LỤC 13 - HĐ 37/2018/HĐ/OIC-SEAREE ký ngày 07/02/2018</v>
          </cell>
        </row>
      </sheetData>
      <sheetData sheetId="5500">
        <row r="1">
          <cell r="A1" t="str">
            <v>Linksshape LTD</v>
          </cell>
        </row>
      </sheetData>
      <sheetData sheetId="5501">
        <row r="1">
          <cell r="A1" t="str">
            <v>GIÁ TRỊ PHỤ LỤC 13 - HĐ 37/2018/HĐ/OIC-SEAREE ký ngày 07/02/2018</v>
          </cell>
        </row>
      </sheetData>
      <sheetData sheetId="5502">
        <row r="1">
          <cell r="A1" t="str">
            <v>GIÁ TRỊ PHỤ LỤC 13 - HĐ 37/2018/HĐ/OIC-SEAREE ký ngày 07/02/2018</v>
          </cell>
        </row>
      </sheetData>
      <sheetData sheetId="5503">
        <row r="1">
          <cell r="A1" t="str">
            <v>Linksshape LTD</v>
          </cell>
        </row>
      </sheetData>
      <sheetData sheetId="5504">
        <row r="1">
          <cell r="A1" t="str">
            <v>Linksshape LTD</v>
          </cell>
        </row>
      </sheetData>
      <sheetData sheetId="5505">
        <row r="1">
          <cell r="A1" t="str">
            <v>Linksshape LTD</v>
          </cell>
        </row>
      </sheetData>
      <sheetData sheetId="5506">
        <row r="1">
          <cell r="A1" t="str">
            <v>Linksshape LTD</v>
          </cell>
        </row>
      </sheetData>
      <sheetData sheetId="5507">
        <row r="1">
          <cell r="A1" t="str">
            <v>Linksshape LTD</v>
          </cell>
        </row>
      </sheetData>
      <sheetData sheetId="5508">
        <row r="1">
          <cell r="A1" t="str">
            <v>Linksshape LTD</v>
          </cell>
        </row>
      </sheetData>
      <sheetData sheetId="5509">
        <row r="1">
          <cell r="A1" t="str">
            <v>Linksshape LTD</v>
          </cell>
        </row>
      </sheetData>
      <sheetData sheetId="5510">
        <row r="1">
          <cell r="A1" t="str">
            <v>Linksshape LTD</v>
          </cell>
        </row>
      </sheetData>
      <sheetData sheetId="5511">
        <row r="1">
          <cell r="A1" t="str">
            <v>Linksshape LTD</v>
          </cell>
        </row>
      </sheetData>
      <sheetData sheetId="5512">
        <row r="1">
          <cell r="A1" t="str">
            <v>Linksshape LTD</v>
          </cell>
        </row>
      </sheetData>
      <sheetData sheetId="5513">
        <row r="1">
          <cell r="A1" t="str">
            <v>Linksshape LTD</v>
          </cell>
        </row>
      </sheetData>
      <sheetData sheetId="5514">
        <row r="1">
          <cell r="A1" t="str">
            <v>GIÁ TRỊ PHỤ LỤC 13 - HĐ 37/2018/HĐ/OIC-SEAREE ký ngày 07/02/2018</v>
          </cell>
        </row>
      </sheetData>
      <sheetData sheetId="5515">
        <row r="1">
          <cell r="A1" t="str">
            <v>GIÁ TRỊ PHỤ LỤC 13 - HĐ 37/2018/HĐ/OIC-SEAREE ký ngày 07/02/2018</v>
          </cell>
        </row>
      </sheetData>
      <sheetData sheetId="5516">
        <row r="1">
          <cell r="A1" t="str">
            <v>Linksshape LTD</v>
          </cell>
        </row>
      </sheetData>
      <sheetData sheetId="5517">
        <row r="1">
          <cell r="A1" t="str">
            <v>GIÁ TRỊ PHỤ LỤC 13 - HĐ 37/2018/HĐ/OIC-SEAREE ký ngày 07/02/2018</v>
          </cell>
        </row>
      </sheetData>
      <sheetData sheetId="5518">
        <row r="1">
          <cell r="A1" t="str">
            <v>Linksshape LTD</v>
          </cell>
        </row>
      </sheetData>
      <sheetData sheetId="5519">
        <row r="1">
          <cell r="A1" t="str">
            <v>Linksshape LTD</v>
          </cell>
        </row>
      </sheetData>
      <sheetData sheetId="5520">
        <row r="1">
          <cell r="A1" t="str">
            <v>GIÁ TRỊ PHỤ LỤC 13 - HĐ 37/2018/HĐ/OIC-SEAREE ký ngày 07/02/2018</v>
          </cell>
        </row>
      </sheetData>
      <sheetData sheetId="5521">
        <row r="1">
          <cell r="A1" t="str">
            <v>Linksshape LTD</v>
          </cell>
        </row>
      </sheetData>
      <sheetData sheetId="5522">
        <row r="1">
          <cell r="A1" t="str">
            <v>GIÁ TRỊ PHỤ LỤC 13 - HĐ 37/2018/HĐ/OIC-SEAREE ký ngày 07/02/2018</v>
          </cell>
        </row>
      </sheetData>
      <sheetData sheetId="5523">
        <row r="1">
          <cell r="A1" t="str">
            <v>GIÁ TRỊ PHỤ LỤC 13 - HĐ 37/2018/HĐ/OIC-SEAREE ký ngày 07/02/2018</v>
          </cell>
        </row>
      </sheetData>
      <sheetData sheetId="5524">
        <row r="1">
          <cell r="A1" t="str">
            <v>GIÁ TRỊ PHỤ LỤC 13 - HĐ 37/2018/HĐ/OIC-SEAREE ký ngày 07/02/2018</v>
          </cell>
        </row>
      </sheetData>
      <sheetData sheetId="5525">
        <row r="1">
          <cell r="A1" t="str">
            <v>GIÁ TRỊ PHỤ LỤC 13 - HĐ 37/2018/HĐ/OIC-SEAREE ký ngày 07/02/2018</v>
          </cell>
        </row>
      </sheetData>
      <sheetData sheetId="5526">
        <row r="1">
          <cell r="A1" t="str">
            <v>GIÁ TRỊ PHỤ LỤC 13 - HĐ 37/2018/HĐ/OIC-SEAREE ký ngày 07/02/2018</v>
          </cell>
        </row>
      </sheetData>
      <sheetData sheetId="5527">
        <row r="1">
          <cell r="A1" t="str">
            <v>GIÁ TRỊ PHỤ LỤC 13 - HĐ 37/2018/HĐ/OIC-SEAREE ký ngày 07/02/2018</v>
          </cell>
        </row>
      </sheetData>
      <sheetData sheetId="5528">
        <row r="1">
          <cell r="A1" t="str">
            <v>GIÁ TRỊ PHỤ LỤC 13 - HĐ 37/2018/HĐ/OIC-SEAREE ký ngày 07/02/2018</v>
          </cell>
        </row>
      </sheetData>
      <sheetData sheetId="5529">
        <row r="1">
          <cell r="A1" t="str">
            <v>GIÁ TRỊ PHỤ LỤC 13 - HĐ 37/2018/HĐ/OIC-SEAREE ký ngày 07/02/2018</v>
          </cell>
        </row>
      </sheetData>
      <sheetData sheetId="5530">
        <row r="1">
          <cell r="A1" t="str">
            <v>GIÁ TRỊ PHỤ LỤC 13 - HĐ 37/2018/HĐ/OIC-SEAREE ký ngày 07/02/2018</v>
          </cell>
        </row>
      </sheetData>
      <sheetData sheetId="5531">
        <row r="1">
          <cell r="A1" t="str">
            <v>GIÁ TRỊ PHỤ LỤC 13 - HĐ 37/2018/HĐ/OIC-SEAREE ký ngày 07/02/2018</v>
          </cell>
        </row>
      </sheetData>
      <sheetData sheetId="5532">
        <row r="1">
          <cell r="A1" t="str">
            <v>GIÁ TRỊ PHỤ LỤC 13 - HĐ 37/2018/HĐ/OIC-SEAREE ký ngày 07/02/2018</v>
          </cell>
        </row>
      </sheetData>
      <sheetData sheetId="5533">
        <row r="1">
          <cell r="A1" t="str">
            <v>GIÁ TRỊ PHỤ LỤC 13 - HĐ 37/2018/HĐ/OIC-SEAREE ký ngày 07/02/2018</v>
          </cell>
        </row>
      </sheetData>
      <sheetData sheetId="5534">
        <row r="1">
          <cell r="A1" t="str">
            <v>GIÁ TRỊ PHỤ LỤC 13 - HĐ 37/2018/HĐ/OIC-SEAREE ký ngày 07/02/2018</v>
          </cell>
        </row>
      </sheetData>
      <sheetData sheetId="5535">
        <row r="1">
          <cell r="A1" t="str">
            <v>GIÁ TRỊ PHỤ LỤC 13 - HĐ 37/2018/HĐ/OIC-SEAREE ký ngày 07/02/2018</v>
          </cell>
        </row>
      </sheetData>
      <sheetData sheetId="5536">
        <row r="1">
          <cell r="A1" t="str">
            <v>GIÁ TRỊ PHỤ LỤC 13 - HĐ 37/2018/HĐ/OIC-SEAREE ký ngày 07/02/2018</v>
          </cell>
        </row>
      </sheetData>
      <sheetData sheetId="5537">
        <row r="1">
          <cell r="A1" t="str">
            <v>GIÁ TRỊ PHỤ LỤC 13 - HĐ 37/2018/HĐ/OIC-SEAREE ký ngày 07/02/2018</v>
          </cell>
        </row>
      </sheetData>
      <sheetData sheetId="5538">
        <row r="1">
          <cell r="A1" t="str">
            <v>GIÁ TRỊ PHỤ LỤC 13 - HĐ 37/2018/HĐ/OIC-SEAREE ký ngày 07/02/2018</v>
          </cell>
        </row>
      </sheetData>
      <sheetData sheetId="5539">
        <row r="1">
          <cell r="A1" t="str">
            <v>GIÁ TRỊ PHỤ LỤC 13 - HĐ 37/2018/HĐ/OIC-SEAREE ký ngày 07/02/2018</v>
          </cell>
        </row>
      </sheetData>
      <sheetData sheetId="5540">
        <row r="1">
          <cell r="A1" t="str">
            <v>GIÁ TRỊ PHỤ LỤC 13 - HĐ 37/2018/HĐ/OIC-SEAREE ký ngày 07/02/2018</v>
          </cell>
        </row>
      </sheetData>
      <sheetData sheetId="5541">
        <row r="1">
          <cell r="A1" t="str">
            <v>GIÁ TRỊ PHỤ LỤC 13 - HĐ 37/2018/HĐ/OIC-SEAREE ký ngày 07/02/2018</v>
          </cell>
        </row>
      </sheetData>
      <sheetData sheetId="5542">
        <row r="1">
          <cell r="A1" t="str">
            <v>GIÁ TRỊ PHỤ LỤC 13 - HĐ 37/2018/HĐ/OIC-SEAREE ký ngày 07/02/2018</v>
          </cell>
        </row>
      </sheetData>
      <sheetData sheetId="5543">
        <row r="1">
          <cell r="A1" t="str">
            <v>GIÁ TRỊ PHỤ LỤC 13 - HĐ 37/2018/HĐ/OIC-SEAREE ký ngày 07/02/2018</v>
          </cell>
        </row>
      </sheetData>
      <sheetData sheetId="5544">
        <row r="1">
          <cell r="A1" t="str">
            <v>GIÁ TRỊ PHỤ LỤC 13 - HĐ 37/2018/HĐ/OIC-SEAREE ký ngày 07/02/2018</v>
          </cell>
        </row>
      </sheetData>
      <sheetData sheetId="5545">
        <row r="1">
          <cell r="A1" t="str">
            <v>GIÁ TRỊ PHỤ LỤC 13 - HĐ 37/2018/HĐ/OIC-SEAREE ký ngày 07/02/2018</v>
          </cell>
        </row>
      </sheetData>
      <sheetData sheetId="5546">
        <row r="1">
          <cell r="A1" t="str">
            <v>GIÁ TRỊ PHỤ LỤC 13 - HĐ 37/2018/HĐ/OIC-SEAREE ký ngày 07/02/2018</v>
          </cell>
        </row>
      </sheetData>
      <sheetData sheetId="5547">
        <row r="1">
          <cell r="A1" t="str">
            <v>GIÁ TRỊ PHỤ LỤC 13 - HĐ 37/2018/HĐ/OIC-SEAREE ký ngày 07/02/2018</v>
          </cell>
        </row>
      </sheetData>
      <sheetData sheetId="5548">
        <row r="1">
          <cell r="A1" t="str">
            <v>GIÁ TRỊ PHỤ LỤC 13 - HĐ 37/2018/HĐ/OIC-SEAREE ký ngày 07/02/2018</v>
          </cell>
        </row>
      </sheetData>
      <sheetData sheetId="5549">
        <row r="1">
          <cell r="A1" t="str">
            <v>GIÁ TRỊ PHỤ LỤC 13 - HĐ 37/2018/HĐ/OIC-SEAREE ký ngày 07/02/2018</v>
          </cell>
        </row>
      </sheetData>
      <sheetData sheetId="5550">
        <row r="1">
          <cell r="A1" t="str">
            <v>GIÁ TRỊ PHỤ LỤC 13 - HĐ 37/2018/HĐ/OIC-SEAREE ký ngày 07/02/2018</v>
          </cell>
        </row>
      </sheetData>
      <sheetData sheetId="5551">
        <row r="1">
          <cell r="A1" t="str">
            <v>GIÁ TRỊ PHỤ LỤC 13 - HĐ 37/2018/HĐ/OIC-SEAREE ký ngày 07/02/2018</v>
          </cell>
        </row>
      </sheetData>
      <sheetData sheetId="5552">
        <row r="1">
          <cell r="A1" t="str">
            <v>GIÁ TRỊ PHỤ LỤC 13 - HĐ 37/2018/HĐ/OIC-SEAREE ký ngày 07/02/2018</v>
          </cell>
        </row>
      </sheetData>
      <sheetData sheetId="5553">
        <row r="1">
          <cell r="A1" t="str">
            <v>GIÁ TRỊ PHỤ LỤC 13 - HĐ 37/2018/HĐ/OIC-SEAREE ký ngày 07/02/2018</v>
          </cell>
        </row>
      </sheetData>
      <sheetData sheetId="5554">
        <row r="1">
          <cell r="A1" t="str">
            <v>GIÁ TRỊ PHỤ LỤC 13 - HĐ 37/2018/HĐ/OIC-SEAREE ký ngày 07/02/2018</v>
          </cell>
        </row>
      </sheetData>
      <sheetData sheetId="5555">
        <row r="1">
          <cell r="A1" t="str">
            <v>GIÁ TRỊ PHỤ LỤC 13 - HĐ 37/2018/HĐ/OIC-SEAREE ký ngày 07/02/2018</v>
          </cell>
        </row>
      </sheetData>
      <sheetData sheetId="5556">
        <row r="1">
          <cell r="A1" t="str">
            <v>GIÁ TRỊ PHỤ LỤC 13 - HĐ 37/2018/HĐ/OIC-SEAREE ký ngày 07/02/2018</v>
          </cell>
        </row>
      </sheetData>
      <sheetData sheetId="5557">
        <row r="1">
          <cell r="A1" t="str">
            <v>GIÁ TRỊ PHỤ LỤC 13 - HĐ 37/2018/HĐ/OIC-SEAREE ký ngày 07/02/2018</v>
          </cell>
        </row>
      </sheetData>
      <sheetData sheetId="5558">
        <row r="1">
          <cell r="A1" t="str">
            <v>GIÁ TRỊ PHỤ LỤC 13 - HĐ 37/2018/HĐ/OIC-SEAREE ký ngày 07/02/2018</v>
          </cell>
        </row>
      </sheetData>
      <sheetData sheetId="5559">
        <row r="1">
          <cell r="A1" t="str">
            <v>GIÁ TRỊ PHỤ LỤC 13 - HĐ 37/2018/HĐ/OIC-SEAREE ký ngày 07/02/2018</v>
          </cell>
        </row>
      </sheetData>
      <sheetData sheetId="5560">
        <row r="1">
          <cell r="A1" t="str">
            <v>GIÁ TRỊ PHỤ LỤC 13 - HĐ 37/2018/HĐ/OIC-SEAREE ký ngày 07/02/2018</v>
          </cell>
        </row>
      </sheetData>
      <sheetData sheetId="5561">
        <row r="1">
          <cell r="A1" t="str">
            <v>GIÁ TRỊ PHỤ LỤC 13 - HĐ 37/2018/HĐ/OIC-SEAREE ký ngày 07/02/2018</v>
          </cell>
        </row>
      </sheetData>
      <sheetData sheetId="5562">
        <row r="1">
          <cell r="A1" t="str">
            <v>GIÁ TRỊ PHỤ LỤC 13 - HĐ 37/2018/HĐ/OIC-SEAREE ký ngày 07/02/2018</v>
          </cell>
        </row>
      </sheetData>
      <sheetData sheetId="5563">
        <row r="1">
          <cell r="A1" t="str">
            <v>GIÁ TRỊ PHỤ LỤC 13 - HĐ 37/2018/HĐ/OIC-SEAREE ký ngày 07/02/2018</v>
          </cell>
        </row>
      </sheetData>
      <sheetData sheetId="5564">
        <row r="1">
          <cell r="A1" t="str">
            <v>GIÁ TRỊ PHỤ LỤC 13 - HĐ 37/2018/HĐ/OIC-SEAREE ký ngày 07/02/2018</v>
          </cell>
        </row>
      </sheetData>
      <sheetData sheetId="5565">
        <row r="1">
          <cell r="A1" t="str">
            <v>GIÁ TRỊ PHỤ LỤC 13 - HĐ 37/2018/HĐ/OIC-SEAREE ký ngày 07/02/2018</v>
          </cell>
        </row>
      </sheetData>
      <sheetData sheetId="5566">
        <row r="1">
          <cell r="A1" t="str">
            <v>GIÁ TRỊ PHỤ LỤC 13 - HĐ 37/2018/HĐ/OIC-SEAREE ký ngày 07/02/2018</v>
          </cell>
        </row>
      </sheetData>
      <sheetData sheetId="5567">
        <row r="1">
          <cell r="A1" t="str">
            <v>GIÁ TRỊ PHỤ LỤC 13 - HĐ 37/2018/HĐ/OIC-SEAREE ký ngày 07/02/2018</v>
          </cell>
        </row>
      </sheetData>
      <sheetData sheetId="5568">
        <row r="1">
          <cell r="A1" t="str">
            <v>GIÁ TRỊ PHỤ LỤC 13 - HĐ 37/2018/HĐ/OIC-SEAREE ký ngày 07/02/2018</v>
          </cell>
        </row>
      </sheetData>
      <sheetData sheetId="5569">
        <row r="1">
          <cell r="A1" t="str">
            <v>GIÁ TRỊ PHỤ LỤC 13 - HĐ 37/2018/HĐ/OIC-SEAREE ký ngày 07/02/2018</v>
          </cell>
        </row>
      </sheetData>
      <sheetData sheetId="5570">
        <row r="1">
          <cell r="A1" t="str">
            <v>GIÁ TRỊ PHỤ LỤC 13 - HĐ 37/2018/HĐ/OIC-SEAREE ký ngày 07/02/2018</v>
          </cell>
        </row>
      </sheetData>
      <sheetData sheetId="5571">
        <row r="1">
          <cell r="A1" t="str">
            <v>GIÁ TRỊ PHỤ LỤC 13 - HĐ 37/2018/HĐ/OIC-SEAREE ký ngày 07/02/2018</v>
          </cell>
        </row>
      </sheetData>
      <sheetData sheetId="5572">
        <row r="1">
          <cell r="A1" t="str">
            <v>GIÁ TRỊ PHỤ LỤC 13 - HĐ 37/2018/HĐ/OIC-SEAREE ký ngày 07/02/2018</v>
          </cell>
        </row>
      </sheetData>
      <sheetData sheetId="5573">
        <row r="1">
          <cell r="A1" t="str">
            <v>GIÁ TRỊ PHỤ LỤC 13 - HĐ 37/2018/HĐ/OIC-SEAREE ký ngày 07/02/2018</v>
          </cell>
        </row>
      </sheetData>
      <sheetData sheetId="5574">
        <row r="1">
          <cell r="A1" t="str">
            <v>GIÁ TRỊ PHỤ LỤC 13 - HĐ 37/2018/HĐ/OIC-SEAREE ký ngày 07/02/2018</v>
          </cell>
        </row>
      </sheetData>
      <sheetData sheetId="5575">
        <row r="1">
          <cell r="A1" t="str">
            <v>GIÁ TRỊ PHỤ LỤC 13 - HĐ 37/2018/HĐ/OIC-SEAREE ký ngày 07/02/2018</v>
          </cell>
        </row>
      </sheetData>
      <sheetData sheetId="5576">
        <row r="1">
          <cell r="A1" t="str">
            <v>GIÁ TRỊ PHỤ LỤC 13 - HĐ 37/2018/HĐ/OIC-SEAREE ký ngày 07/02/2018</v>
          </cell>
        </row>
      </sheetData>
      <sheetData sheetId="5577">
        <row r="1">
          <cell r="A1" t="str">
            <v>GIÁ TRỊ PHỤ LỤC 13 - HĐ 37/2018/HĐ/OIC-SEAREE ký ngày 07/02/2018</v>
          </cell>
        </row>
      </sheetData>
      <sheetData sheetId="5578">
        <row r="1">
          <cell r="A1" t="str">
            <v>GIÁ TRỊ PHỤ LỤC 13 - HĐ 37/2018/HĐ/OIC-SEAREE ký ngày 07/02/2018</v>
          </cell>
        </row>
      </sheetData>
      <sheetData sheetId="5579">
        <row r="1">
          <cell r="A1" t="str">
            <v>GIÁ TRỊ PHỤ LỤC 13 - HĐ 37/2018/HĐ/OIC-SEAREE ký ngày 07/02/2018</v>
          </cell>
        </row>
      </sheetData>
      <sheetData sheetId="5580">
        <row r="1">
          <cell r="A1" t="str">
            <v>GIÁ TRỊ PHỤ LỤC 13 - HĐ 37/2018/HĐ/OIC-SEAREE ký ngày 07/02/2018</v>
          </cell>
        </row>
      </sheetData>
      <sheetData sheetId="5581">
        <row r="1">
          <cell r="A1" t="str">
            <v>GIÁ TRỊ PHỤ LỤC 13 - HĐ 37/2018/HĐ/OIC-SEAREE ký ngày 07/02/2018</v>
          </cell>
        </row>
      </sheetData>
      <sheetData sheetId="5582">
        <row r="1">
          <cell r="A1" t="str">
            <v>GIÁ TRỊ PHỤ LỤC 13 - HĐ 37/2018/HĐ/OIC-SEAREE ký ngày 07/02/2018</v>
          </cell>
        </row>
      </sheetData>
      <sheetData sheetId="5583">
        <row r="1">
          <cell r="A1" t="str">
            <v>GIÁ TRỊ PHỤ LỤC 13 - HĐ 37/2018/HĐ/OIC-SEAREE ký ngày 07/02/2018</v>
          </cell>
        </row>
      </sheetData>
      <sheetData sheetId="5584">
        <row r="1">
          <cell r="A1" t="str">
            <v>GIÁ TRỊ PHỤ LỤC 13 - HĐ 37/2018/HĐ/OIC-SEAREE ký ngày 07/02/2018</v>
          </cell>
        </row>
      </sheetData>
      <sheetData sheetId="5585">
        <row r="1">
          <cell r="A1" t="str">
            <v>GIÁ TRỊ PHỤ LỤC 13 - HĐ 37/2018/HĐ/OIC-SEAREE ký ngày 07/02/2018</v>
          </cell>
        </row>
      </sheetData>
      <sheetData sheetId="5586">
        <row r="1">
          <cell r="A1" t="str">
            <v>GIÁ TRỊ PHỤ LỤC 13 - HĐ 37/2018/HĐ/OIC-SEAREE ký ngày 07/02/2018</v>
          </cell>
        </row>
      </sheetData>
      <sheetData sheetId="5587">
        <row r="1">
          <cell r="A1" t="str">
            <v>GIÁ TRỊ PHỤ LỤC 13 - HĐ 37/2018/HĐ/OIC-SEAREE ký ngày 07/02/2018</v>
          </cell>
        </row>
      </sheetData>
      <sheetData sheetId="5588">
        <row r="1">
          <cell r="A1" t="str">
            <v>GIÁ TRỊ PHỤ LỤC 13 - HĐ 37/2018/HĐ/OIC-SEAREE ký ngày 07/02/2018</v>
          </cell>
        </row>
      </sheetData>
      <sheetData sheetId="5589">
        <row r="1">
          <cell r="A1" t="str">
            <v>GIÁ TRỊ PHỤ LỤC 13 - HĐ 37/2018/HĐ/OIC-SEAREE ký ngày 07/02/2018</v>
          </cell>
        </row>
      </sheetData>
      <sheetData sheetId="5590">
        <row r="1">
          <cell r="A1" t="str">
            <v>GIÁ TRỊ PHỤ LỤC 13 - HĐ 37/2018/HĐ/OIC-SEAREE ký ngày 07/02/2018</v>
          </cell>
        </row>
      </sheetData>
      <sheetData sheetId="5591">
        <row r="1">
          <cell r="A1" t="str">
            <v>GIÁ TRỊ PHỤ LỤC 13 - HĐ 37/2018/HĐ/OIC-SEAREE ký ngày 07/02/2018</v>
          </cell>
        </row>
      </sheetData>
      <sheetData sheetId="5592">
        <row r="1">
          <cell r="A1" t="str">
            <v>GIÁ TRỊ PHỤ LỤC 13 - HĐ 37/2018/HĐ/OIC-SEAREE ký ngày 07/02/2018</v>
          </cell>
        </row>
      </sheetData>
      <sheetData sheetId="5593">
        <row r="1">
          <cell r="A1" t="str">
            <v>GIÁ TRỊ PHỤ LỤC 13 - HĐ 37/2018/HĐ/OIC-SEAREE ký ngày 07/02/2018</v>
          </cell>
        </row>
      </sheetData>
      <sheetData sheetId="5594">
        <row r="1">
          <cell r="A1" t="str">
            <v>GIÁ TRỊ PHỤ LỤC 13 - HĐ 37/2018/HĐ/OIC-SEAREE ký ngày 07/02/2018</v>
          </cell>
        </row>
      </sheetData>
      <sheetData sheetId="5595">
        <row r="1">
          <cell r="A1" t="str">
            <v>GIÁ TRỊ PHỤ LỤC 13 - HĐ 37/2018/HĐ/OIC-SEAREE ký ngày 07/02/2018</v>
          </cell>
        </row>
      </sheetData>
      <sheetData sheetId="5596">
        <row r="1">
          <cell r="A1" t="str">
            <v>GIÁ TRỊ PHỤ LỤC 13 - HĐ 37/2018/HĐ/OIC-SEAREE ký ngày 07/02/2018</v>
          </cell>
        </row>
      </sheetData>
      <sheetData sheetId="5597">
        <row r="1">
          <cell r="A1" t="str">
            <v>GIÁ TRỊ PHỤ LỤC 13 - HĐ 37/2018/HĐ/OIC-SEAREE ký ngày 07/02/2018</v>
          </cell>
        </row>
      </sheetData>
      <sheetData sheetId="5598">
        <row r="1">
          <cell r="A1" t="str">
            <v>GIÁ TRỊ PHỤ LỤC 13 - HĐ 37/2018/HĐ/OIC-SEAREE ký ngày 07/02/2018</v>
          </cell>
        </row>
      </sheetData>
      <sheetData sheetId="5599">
        <row r="1">
          <cell r="A1" t="str">
            <v>GIÁ TRỊ PHỤ LỤC 13 - HĐ 37/2018/HĐ/OIC-SEAREE ký ngày 07/02/2018</v>
          </cell>
        </row>
      </sheetData>
      <sheetData sheetId="5600">
        <row r="1">
          <cell r="A1" t="str">
            <v>GIÁ TRỊ PHỤ LỤC 13 - HĐ 37/2018/HĐ/OIC-SEAREE ký ngày 07/02/2018</v>
          </cell>
        </row>
      </sheetData>
      <sheetData sheetId="5601">
        <row r="1">
          <cell r="A1" t="str">
            <v>GIÁ TRỊ PHỤ LỤC 13 - HĐ 37/2018/HĐ/OIC-SEAREE ký ngày 07/02/2018</v>
          </cell>
        </row>
      </sheetData>
      <sheetData sheetId="5602">
        <row r="1">
          <cell r="A1" t="str">
            <v>GIÁ TRỊ PHỤ LỤC 13 - HĐ 37/2018/HĐ/OIC-SEAREE ký ngày 07/02/2018</v>
          </cell>
        </row>
      </sheetData>
      <sheetData sheetId="5603">
        <row r="1">
          <cell r="A1" t="str">
            <v>GIÁ TRỊ PHỤ LỤC 13 - HĐ 37/2018/HĐ/OIC-SEAREE ký ngày 07/02/2018</v>
          </cell>
        </row>
      </sheetData>
      <sheetData sheetId="5604">
        <row r="1">
          <cell r="A1" t="str">
            <v>GIÁ TRỊ PHỤ LỤC 13 - HĐ 37/2018/HĐ/OIC-SEAREE ký ngày 07/02/2018</v>
          </cell>
        </row>
      </sheetData>
      <sheetData sheetId="5605">
        <row r="1">
          <cell r="A1" t="str">
            <v>GIÁ TRỊ PHỤ LỤC 13 - HĐ 37/2018/HĐ/OIC-SEAREE ký ngày 07/02/2018</v>
          </cell>
        </row>
      </sheetData>
      <sheetData sheetId="5606">
        <row r="1">
          <cell r="A1" t="str">
            <v>GIÁ TRỊ PHỤ LỤC 13 - HĐ 37/2018/HĐ/OIC-SEAREE ký ngày 07/02/2018</v>
          </cell>
        </row>
      </sheetData>
      <sheetData sheetId="5607">
        <row r="1">
          <cell r="A1" t="str">
            <v>GIÁ TRỊ PHỤ LỤC 13 - HĐ 37/2018/HĐ/OIC-SEAREE ký ngày 07/02/2018</v>
          </cell>
        </row>
      </sheetData>
      <sheetData sheetId="5608">
        <row r="1">
          <cell r="A1" t="str">
            <v>GIÁ TRỊ PHỤ LỤC 13 - HĐ 37/2018/HĐ/OIC-SEAREE ký ngày 07/02/2018</v>
          </cell>
        </row>
      </sheetData>
      <sheetData sheetId="5609" refreshError="1"/>
      <sheetData sheetId="5610" refreshError="1"/>
      <sheetData sheetId="5611" refreshError="1"/>
      <sheetData sheetId="5612" refreshError="1"/>
      <sheetData sheetId="5613" refreshError="1"/>
      <sheetData sheetId="5614"/>
      <sheetData sheetId="5615"/>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ow r="1">
          <cell r="A1" t="str">
            <v>Linksshape LTD</v>
          </cell>
        </row>
      </sheetData>
      <sheetData sheetId="5631">
        <row r="1">
          <cell r="A1" t="str">
            <v>GIÁ TRỊ PHỤ LỤC 13 - HĐ 37/2018/HĐ/OIC-SEAREE ký ngày 07/02/2018</v>
          </cell>
        </row>
      </sheetData>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ow r="1">
          <cell r="A1" t="str">
            <v>GIÁ TRỊ PHỤ LỤC 13 - HĐ 37/2018/HĐ/OIC-SEAREE ký ngày 07/02/2018</v>
          </cell>
        </row>
      </sheetData>
      <sheetData sheetId="5654">
        <row r="1">
          <cell r="A1" t="str">
            <v>GIÁ TRỊ PHỤ LỤC 13 - HĐ 37/2018/HĐ/OIC-SEAREE ký ngày 07/02/2018</v>
          </cell>
        </row>
      </sheetData>
      <sheetData sheetId="5655">
        <row r="1">
          <cell r="A1" t="str">
            <v>GIÁ TRỊ PHỤ LỤC 13 - HĐ 37/2018/HĐ/OIC-SEAREE ký ngày 07/02/2018</v>
          </cell>
        </row>
      </sheetData>
      <sheetData sheetId="5656" refreshError="1"/>
      <sheetData sheetId="5657" refreshError="1"/>
      <sheetData sheetId="5658">
        <row r="1">
          <cell r="A1" t="str">
            <v>Linksshape LTD</v>
          </cell>
        </row>
      </sheetData>
      <sheetData sheetId="5659">
        <row r="1">
          <cell r="A1" t="str">
            <v>Linksshape LTD</v>
          </cell>
        </row>
      </sheetData>
      <sheetData sheetId="5660">
        <row r="1">
          <cell r="A1" t="str">
            <v>Linksshape LTD</v>
          </cell>
        </row>
      </sheetData>
      <sheetData sheetId="5661">
        <row r="1">
          <cell r="A1" t="str">
            <v>Linksshape LTD</v>
          </cell>
        </row>
      </sheetData>
      <sheetData sheetId="5662">
        <row r="1">
          <cell r="A1" t="str">
            <v>GIÁ TRỊ PHỤ LỤC 13 - HĐ 37/2018/HĐ/OIC-SEAREE ký ngày 07/02/2018</v>
          </cell>
        </row>
      </sheetData>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ow r="1">
          <cell r="A1" t="str">
            <v>Linksshape LTD</v>
          </cell>
        </row>
      </sheetData>
      <sheetData sheetId="5673">
        <row r="1">
          <cell r="A1" t="str">
            <v>Linksshape LTD</v>
          </cell>
        </row>
      </sheetData>
      <sheetData sheetId="5674">
        <row r="1">
          <cell r="A1" t="str">
            <v>Linksshape LTD</v>
          </cell>
        </row>
      </sheetData>
      <sheetData sheetId="5675">
        <row r="1">
          <cell r="A1" t="str">
            <v>Linksshape LTD</v>
          </cell>
        </row>
      </sheetData>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ow r="1">
          <cell r="A1" t="str">
            <v>GIÁ TRỊ PHỤ LỤC 13 - HĐ 37/2018/HĐ/OIC-SEAREE ký ngày 07/02/2018</v>
          </cell>
        </row>
      </sheetData>
      <sheetData sheetId="5722">
        <row r="1">
          <cell r="A1" t="str">
            <v>GIÁ TRỊ PHỤ LỤC 13 - HĐ 37/2018/HĐ/OIC-SEAREE ký ngày 07/02/2018</v>
          </cell>
        </row>
      </sheetData>
      <sheetData sheetId="5723">
        <row r="1">
          <cell r="A1" t="str">
            <v>GIÁ TRỊ PHỤ LỤC 13 - HĐ 37/2018/HĐ/OIC-SEAREE ký ngày 07/02/2018</v>
          </cell>
        </row>
      </sheetData>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A1" t="str">
            <v>DỰ ÁN:  KHU NHÀ Ở DIỆN TÍCH 4,2777 HA PHƯỜNG THẠNH MỸ LỢI, QUẬN 2 (VICTORIA VILLAGE)</v>
          </cell>
        </row>
      </sheetData>
      <sheetData sheetId="5760" refreshError="1"/>
      <sheetData sheetId="5761">
        <row r="1">
          <cell r="A1" t="str">
            <v>DỰ ÁN:  KHU NHÀ Ở DIỆN TÍCH 4,2777 HA PHƯỜNG THẠNH MỸ LỢI, QUẬN 2 (VICTORIA VILLAGE)</v>
          </cell>
        </row>
      </sheetData>
      <sheetData sheetId="5762">
        <row r="1">
          <cell r="A1" t="str">
            <v>DỰ ÁN:  KHU NHÀ Ở DIỆN TÍCH 4,2777 HA PHƯỜNG THẠNH MỸ LỢI, QUẬN 2 (VICTORIA VILLAGE)</v>
          </cell>
        </row>
      </sheetData>
      <sheetData sheetId="5763">
        <row r="1">
          <cell r="A1" t="str">
            <v>DỰ ÁN:  KHU NHÀ Ở DIỆN TÍCH 4,2777 HA PHƯỜNG THẠNH MỸ LỢI, QUẬN 2 (VICTORIA VILLAGE)</v>
          </cell>
        </row>
      </sheetData>
      <sheetData sheetId="5764">
        <row r="1">
          <cell r="A1" t="str">
            <v>DỰ ÁN:  KHU NHÀ Ở DIỆN TÍCH 4,2777 HA PHƯỜNG THẠNH MỸ LỢI, QUẬN 2 (VICTORIA VILLAGE)</v>
          </cell>
        </row>
      </sheetData>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ow r="1">
          <cell r="A1" t="str">
            <v>DỰ ÁN:  KHU NHÀ Ở DIỆN TÍCH 4,2777 HA PHƯỜNG THẠNH MỸ LỢI, QUẬN 2 (VICTORIA VILLAGE)</v>
          </cell>
        </row>
      </sheetData>
      <sheetData sheetId="5782" refreshError="1"/>
      <sheetData sheetId="5783" refreshError="1"/>
      <sheetData sheetId="5784" refreshError="1"/>
      <sheetData sheetId="5785" refreshError="1"/>
      <sheetData sheetId="5786" refreshError="1"/>
      <sheetData sheetId="5787">
        <row r="1">
          <cell r="A1" t="str">
            <v>Linksshape LTD</v>
          </cell>
        </row>
      </sheetData>
      <sheetData sheetId="5788">
        <row r="1">
          <cell r="A1" t="str">
            <v>Linksshape LTD</v>
          </cell>
        </row>
      </sheetData>
      <sheetData sheetId="5789">
        <row r="1">
          <cell r="A1" t="str">
            <v>GIÁ TRỊ PHỤ LỤC 13 - HĐ 37/2018/HĐ/OIC-SEAREE ký ngày 07/02/2018</v>
          </cell>
        </row>
      </sheetData>
      <sheetData sheetId="5790">
        <row r="1">
          <cell r="A1" t="str">
            <v>GIÁ TRỊ PHỤ LỤC 13 - HĐ 37/2018/HĐ/OIC-SEAREE ký ngày 07/02/2018</v>
          </cell>
        </row>
      </sheetData>
      <sheetData sheetId="5791">
        <row r="1">
          <cell r="A1" t="str">
            <v>GIÁ TRỊ PHỤ LỤC 13 - HĐ 37/2018/HĐ/OIC-SEAREE ký ngày 07/02/2018</v>
          </cell>
        </row>
      </sheetData>
      <sheetData sheetId="5792">
        <row r="1">
          <cell r="A1" t="str">
            <v>GIÁ TRỊ PHỤ LỤC 13 - HĐ 37/2018/HĐ/OIC-SEAREE ký ngày 07/02/2018</v>
          </cell>
        </row>
      </sheetData>
      <sheetData sheetId="5793">
        <row r="1">
          <cell r="A1" t="str">
            <v>GIÁ TRỊ PHỤ LỤC 13 - HĐ 37/2018/HĐ/OIC-SEAREE ký ngày 07/02/2018</v>
          </cell>
        </row>
      </sheetData>
      <sheetData sheetId="5794">
        <row r="1">
          <cell r="A1" t="str">
            <v>GIÁ TRỊ PHỤ LỤC 13 - HĐ 37/2018/HĐ/OIC-SEAREE ký ngày 07/02/2018</v>
          </cell>
        </row>
      </sheetData>
      <sheetData sheetId="5795">
        <row r="1">
          <cell r="A1" t="str">
            <v>Linksshape LTD</v>
          </cell>
        </row>
      </sheetData>
      <sheetData sheetId="5796">
        <row r="1">
          <cell r="A1" t="str">
            <v>GIÁ TRỊ PHỤ LỤC 13 - HĐ 37/2018/HĐ/OIC-SEAREE ký ngày 07/02/2018</v>
          </cell>
        </row>
      </sheetData>
      <sheetData sheetId="5797">
        <row r="1">
          <cell r="A1" t="str">
            <v>GIÁ TRỊ PHỤ LỤC 13 - HĐ 37/2018/HĐ/OIC-SEAREE ký ngày 07/02/2018</v>
          </cell>
        </row>
      </sheetData>
      <sheetData sheetId="5798">
        <row r="1">
          <cell r="A1" t="str">
            <v>GIÁ TRỊ PHỤ LỤC 13 - HĐ 37/2018/HĐ/OIC-SEAREE ký ngày 07/02/2018</v>
          </cell>
        </row>
      </sheetData>
      <sheetData sheetId="5799">
        <row r="1">
          <cell r="A1" t="str">
            <v>GIÁ TRỊ PHỤ LỤC 13 - HĐ 37/2018/HĐ/OIC-SEAREE ký ngày 07/02/2018</v>
          </cell>
        </row>
      </sheetData>
      <sheetData sheetId="5800">
        <row r="1">
          <cell r="A1" t="str">
            <v>GIÁ TRỊ PHỤ LỤC 13 - HĐ 37/2018/HĐ/OIC-SEAREE ký ngày 07/02/2018</v>
          </cell>
        </row>
      </sheetData>
      <sheetData sheetId="5801">
        <row r="1">
          <cell r="A1" t="str">
            <v>GIÁ TRỊ PHỤ LỤC 13 - HĐ 37/2018/HĐ/OIC-SEAREE ký ngày 07/02/2018</v>
          </cell>
        </row>
      </sheetData>
      <sheetData sheetId="5802">
        <row r="1">
          <cell r="A1" t="str">
            <v>GIÁ TRỊ PHỤ LỤC 13 - HĐ 37/2018/HĐ/OIC-SEAREE ký ngày 07/02/2018</v>
          </cell>
        </row>
      </sheetData>
      <sheetData sheetId="5803">
        <row r="1">
          <cell r="A1" t="str">
            <v>GIÁ TRỊ PHỤ LỤC 13 - HĐ 37/2018/HĐ/OIC-SEAREE ký ngày 07/02/2018</v>
          </cell>
        </row>
      </sheetData>
      <sheetData sheetId="5804">
        <row r="1">
          <cell r="A1" t="str">
            <v>GIÁ TRỊ PHỤ LỤC 13 - HĐ 37/2018/HĐ/OIC-SEAREE ký ngày 07/02/2018</v>
          </cell>
        </row>
      </sheetData>
      <sheetData sheetId="5805">
        <row r="1">
          <cell r="A1" t="str">
            <v>GIÁ TRỊ PHỤ LỤC 13 - HĐ 37/2018/HĐ/OIC-SEAREE ký ngày 07/02/2018</v>
          </cell>
        </row>
      </sheetData>
      <sheetData sheetId="5806">
        <row r="1">
          <cell r="A1" t="str">
            <v>GIÁ TRỊ PHỤ LỤC 13 - HĐ 37/2018/HĐ/OIC-SEAREE ký ngày 07/02/2018</v>
          </cell>
        </row>
      </sheetData>
      <sheetData sheetId="5807">
        <row r="1">
          <cell r="A1" t="str">
            <v>Linksshape LTD</v>
          </cell>
        </row>
      </sheetData>
      <sheetData sheetId="5808">
        <row r="1">
          <cell r="A1" t="str">
            <v>DỰ ÁN:  KHU NHÀ Ở DIỆN TÍCH 4,2777 HA PHƯỜNG THẠNH MỸ LỢI, QUẬN 2 (VICTORIA VILLAGE)</v>
          </cell>
        </row>
      </sheetData>
      <sheetData sheetId="5809">
        <row r="1">
          <cell r="A1" t="str">
            <v>GIÁ TRỊ PHỤ LỤC 13 - HĐ 37/2018/HĐ/OIC-SEAREE ký ngày 07/02/2018</v>
          </cell>
        </row>
      </sheetData>
      <sheetData sheetId="5810">
        <row r="1">
          <cell r="A1" t="str">
            <v>GIÁ TRỊ PHỤ LỤC 13 - HĐ 37/2018/HĐ/OIC-SEAREE ký ngày 07/02/2018</v>
          </cell>
        </row>
      </sheetData>
      <sheetData sheetId="5811">
        <row r="1">
          <cell r="A1" t="str">
            <v>GIÁ TRỊ PHỤ LỤC 13 - HĐ 37/2018/HĐ/OIC-SEAREE ký ngày 07/02/2018</v>
          </cell>
        </row>
      </sheetData>
      <sheetData sheetId="5812">
        <row r="1">
          <cell r="A1" t="str">
            <v>GIÁ TRỊ PHỤ LỤC 13 - HĐ 37/2018/HĐ/OIC-SEAREE ký ngày 07/02/2018</v>
          </cell>
        </row>
      </sheetData>
      <sheetData sheetId="5813">
        <row r="1">
          <cell r="A1" t="str">
            <v>GIÁ TRỊ PHỤ LỤC 13 - HĐ 37/2018/HĐ/OIC-SEAREE ký ngày 07/02/2018</v>
          </cell>
        </row>
      </sheetData>
      <sheetData sheetId="5814">
        <row r="1">
          <cell r="A1" t="str">
            <v>GIÁ TRỊ PHỤ LỤC 13 - HĐ 37/2018/HĐ/OIC-SEAREE ký ngày 07/02/2018</v>
          </cell>
        </row>
      </sheetData>
      <sheetData sheetId="5815">
        <row r="1">
          <cell r="A1" t="str">
            <v>GIÁ TRỊ PHỤ LỤC 13 - HĐ 37/2018/HĐ/OIC-SEAREE ký ngày 07/02/2018</v>
          </cell>
        </row>
      </sheetData>
      <sheetData sheetId="5816">
        <row r="1">
          <cell r="A1" t="str">
            <v>GIÁ TRỊ PHỤ LỤC 13 - HĐ 37/2018/HĐ/OIC-SEAREE ký ngày 07/02/2018</v>
          </cell>
        </row>
      </sheetData>
      <sheetData sheetId="5817">
        <row r="1">
          <cell r="A1" t="str">
            <v>GIÁ TRỊ PHỤ LỤC 13 - HĐ 37/2018/HĐ/OIC-SEAREE ký ngày 07/02/2018</v>
          </cell>
        </row>
      </sheetData>
      <sheetData sheetId="5818">
        <row r="1">
          <cell r="A1" t="str">
            <v>GIÁ TRỊ PHỤ LỤC 13 - HĐ 37/2018/HĐ/OIC-SEAREE ký ngày 07/02/2018</v>
          </cell>
        </row>
      </sheetData>
      <sheetData sheetId="5819">
        <row r="1">
          <cell r="A1" t="str">
            <v>GIÁ TRỊ PHỤ LỤC 13 - HĐ 37/2018/HĐ/OIC-SEAREE ký ngày 07/02/2018</v>
          </cell>
        </row>
      </sheetData>
      <sheetData sheetId="5820">
        <row r="1">
          <cell r="A1" t="str">
            <v>DỰ ÁN:  KHU NHÀ Ở DIỆN TÍCH 4,2777 HA PHƯỜNG THẠNH MỸ LỢI, QUẬN 2 (VICTORIA VILLAGE)</v>
          </cell>
        </row>
      </sheetData>
      <sheetData sheetId="5821">
        <row r="1">
          <cell r="A1" t="str">
            <v>GIÁ TRỊ PHỤ LỤC 13 - HĐ 37/2018/HĐ/OIC-SEAREE ký ngày 07/02/2018</v>
          </cell>
        </row>
      </sheetData>
      <sheetData sheetId="5822">
        <row r="1">
          <cell r="A1" t="str">
            <v>GIÁ TRỊ PHỤ LỤC 13 - HĐ 37/2018/HĐ/OIC-SEAREE ký ngày 07/02/2018</v>
          </cell>
        </row>
      </sheetData>
      <sheetData sheetId="5823">
        <row r="1">
          <cell r="A1" t="str">
            <v>GIÁ TRỊ PHỤ LỤC 13 - HĐ 37/2018/HĐ/OIC-SEAREE ký ngày 07/02/2018</v>
          </cell>
        </row>
      </sheetData>
      <sheetData sheetId="5824">
        <row r="1">
          <cell r="A1" t="str">
            <v>GIÁ TRỊ PHỤ LỤC 13 - HĐ 37/2018/HĐ/OIC-SEAREE ký ngày 07/02/2018</v>
          </cell>
        </row>
      </sheetData>
      <sheetData sheetId="5825">
        <row r="1">
          <cell r="A1" t="str">
            <v>GIÁ TRỊ PHỤ LỤC 13 - HĐ 37/2018/HĐ/OIC-SEAREE ký ngày 07/02/2018</v>
          </cell>
        </row>
      </sheetData>
      <sheetData sheetId="5826">
        <row r="1">
          <cell r="A1" t="str">
            <v>GIÁ TRỊ PHỤ LỤC 13 - HĐ 37/2018/HĐ/OIC-SEAREE ký ngày 07/02/2018</v>
          </cell>
        </row>
      </sheetData>
      <sheetData sheetId="5827">
        <row r="1">
          <cell r="A1" t="str">
            <v>GIÁ TRỊ PHỤ LỤC 13 - HĐ 37/2018/HĐ/OIC-SEAREE ký ngày 07/02/2018</v>
          </cell>
        </row>
      </sheetData>
      <sheetData sheetId="5828">
        <row r="1">
          <cell r="A1" t="str">
            <v>GIÁ TRỊ PHỤ LỤC 13 - HĐ 37/2018/HĐ/OIC-SEAREE ký ngày 07/02/2018</v>
          </cell>
        </row>
      </sheetData>
      <sheetData sheetId="5829">
        <row r="1">
          <cell r="A1" t="str">
            <v>GIÁ TRỊ PHỤ LỤC 13 - HĐ 37/2018/HĐ/OIC-SEAREE ký ngày 07/02/2018</v>
          </cell>
        </row>
      </sheetData>
      <sheetData sheetId="5830">
        <row r="1">
          <cell r="A1" t="str">
            <v>GIÁ TRỊ PHỤ LỤC 13 - HĐ 37/2018/HĐ/OIC-SEAREE ký ngày 07/02/2018</v>
          </cell>
        </row>
      </sheetData>
      <sheetData sheetId="5831">
        <row r="1">
          <cell r="A1" t="str">
            <v>GIÁ TRỊ PHỤ LỤC 13 - HĐ 37/2018/HĐ/OIC-SEAREE ký ngày 07/02/2018</v>
          </cell>
        </row>
      </sheetData>
      <sheetData sheetId="5832">
        <row r="1">
          <cell r="A1" t="str">
            <v>GIÁ TRỊ PHỤ LỤC 13 - HĐ 37/2018/HĐ/OIC-SEAREE ký ngày 07/02/2018</v>
          </cell>
        </row>
      </sheetData>
      <sheetData sheetId="5833">
        <row r="1">
          <cell r="A1" t="str">
            <v>GIÁ TRỊ PHỤ LỤC 13 - HĐ 37/2018/HĐ/OIC-SEAREE ký ngày 07/02/2018</v>
          </cell>
        </row>
      </sheetData>
      <sheetData sheetId="5834">
        <row r="1">
          <cell r="A1" t="str">
            <v>GIÁ TRỊ PHỤ LỤC 13 - HĐ 37/2018/HĐ/OIC-SEAREE ký ngày 07/02/2018</v>
          </cell>
        </row>
      </sheetData>
      <sheetData sheetId="5835">
        <row r="1">
          <cell r="A1" t="str">
            <v>GIÁ TRỊ PHỤ LỤC 13 - HĐ 37/2018/HĐ/OIC-SEAREE ký ngày 07/02/2018</v>
          </cell>
        </row>
      </sheetData>
      <sheetData sheetId="5836">
        <row r="1">
          <cell r="A1" t="str">
            <v>GIÁ TRỊ PHỤ LỤC 13 - HĐ 37/2018/HĐ/OIC-SEAREE ký ngày 07/02/2018</v>
          </cell>
        </row>
      </sheetData>
      <sheetData sheetId="5837">
        <row r="1">
          <cell r="A1" t="str">
            <v>GIÁ TRỊ PHỤ LỤC 13 - HĐ 37/2018/HĐ/OIC-SEAREE ký ngày 07/02/2018</v>
          </cell>
        </row>
      </sheetData>
      <sheetData sheetId="5838">
        <row r="1">
          <cell r="A1" t="str">
            <v>GIÁ TRỊ PHỤ LỤC 13 - HĐ 37/2018/HĐ/OIC-SEAREE ký ngày 07/02/2018</v>
          </cell>
        </row>
      </sheetData>
      <sheetData sheetId="5839">
        <row r="1">
          <cell r="A1" t="str">
            <v>GIÁ TRỊ PHỤ LỤC 13 - HĐ 37/2018/HĐ/OIC-SEAREE ký ngày 07/02/2018</v>
          </cell>
        </row>
      </sheetData>
      <sheetData sheetId="5840">
        <row r="1">
          <cell r="A1" t="str">
            <v>GIÁ TRỊ PHỤ LỤC 13 - HĐ 37/2018/HĐ/OIC-SEAREE ký ngày 07/02/2018</v>
          </cell>
        </row>
      </sheetData>
      <sheetData sheetId="5841">
        <row r="1">
          <cell r="A1" t="str">
            <v>GIÁ TRỊ PHỤ LỤC 13 - HĐ 37/2018/HĐ/OIC-SEAREE ký ngày 07/02/2018</v>
          </cell>
        </row>
      </sheetData>
      <sheetData sheetId="5842">
        <row r="1">
          <cell r="A1" t="str">
            <v>GIÁ TRỊ PHỤ LỤC 13 - HĐ 37/2018/HĐ/OIC-SEAREE ký ngày 07/02/2018</v>
          </cell>
        </row>
      </sheetData>
      <sheetData sheetId="5843">
        <row r="1">
          <cell r="A1" t="str">
            <v>GIÁ TRỊ PHỤ LỤC 13 - HĐ 37/2018/HĐ/OIC-SEAREE ký ngày 07/02/2018</v>
          </cell>
        </row>
      </sheetData>
      <sheetData sheetId="5844">
        <row r="1">
          <cell r="A1" t="str">
            <v>GIÁ TRỊ PHỤ LỤC 13 - HĐ 37/2018/HĐ/OIC-SEAREE ký ngày 07/02/2018</v>
          </cell>
        </row>
      </sheetData>
      <sheetData sheetId="5845">
        <row r="1">
          <cell r="A1" t="str">
            <v>GIÁ TRỊ PHỤ LỤC 13 - HĐ 37/2018/HĐ/OIC-SEAREE ký ngày 07/02/2018</v>
          </cell>
        </row>
      </sheetData>
      <sheetData sheetId="5846">
        <row r="1">
          <cell r="A1" t="str">
            <v>GIÁ TRỊ PHỤ LỤC 13 - HĐ 37/2018/HĐ/OIC-SEAREE ký ngày 07/02/2018</v>
          </cell>
        </row>
      </sheetData>
      <sheetData sheetId="5847">
        <row r="1">
          <cell r="A1" t="str">
            <v>GIÁ TRỊ PHỤ LỤC 13 - HĐ 37/2018/HĐ/OIC-SEAREE ký ngày 07/02/2018</v>
          </cell>
        </row>
      </sheetData>
      <sheetData sheetId="5848">
        <row r="1">
          <cell r="A1" t="str">
            <v>GIÁ TRỊ PHỤ LỤC 13 - HĐ 37/2018/HĐ/OIC-SEAREE ký ngày 07/02/2018</v>
          </cell>
        </row>
      </sheetData>
      <sheetData sheetId="5849">
        <row r="1">
          <cell r="A1" t="str">
            <v>GIÁ TRỊ PHỤ LỤC 13 - HĐ 37/2018/HĐ/OIC-SEAREE ký ngày 07/02/2018</v>
          </cell>
        </row>
      </sheetData>
      <sheetData sheetId="5850">
        <row r="1">
          <cell r="A1" t="str">
            <v>GIÁ TRỊ PHỤ LỤC 13 - HĐ 37/2018/HĐ/OIC-SEAREE ký ngày 07/02/2018</v>
          </cell>
        </row>
      </sheetData>
      <sheetData sheetId="5851">
        <row r="1">
          <cell r="A1" t="str">
            <v>GIÁ TRỊ PHỤ LỤC 13 - HĐ 37/2018/HĐ/OIC-SEAREE ký ngày 07/02/2018</v>
          </cell>
        </row>
      </sheetData>
      <sheetData sheetId="5852">
        <row r="1">
          <cell r="A1" t="str">
            <v>GIÁ TRỊ PHỤ LỤC 13 - HĐ 37/2018/HĐ/OIC-SEAREE ký ngày 07/02/2018</v>
          </cell>
        </row>
      </sheetData>
      <sheetData sheetId="5853">
        <row r="1">
          <cell r="A1" t="str">
            <v>GIÁ TRỊ PHỤ LỤC 13 - HĐ 37/2018/HĐ/OIC-SEAREE ký ngày 07/02/2018</v>
          </cell>
        </row>
      </sheetData>
      <sheetData sheetId="5854">
        <row r="1">
          <cell r="A1" t="str">
            <v>GIÁ TRỊ PHỤ LỤC 13 - HĐ 37/2018/HĐ/OIC-SEAREE ký ngày 07/02/2018</v>
          </cell>
        </row>
      </sheetData>
      <sheetData sheetId="5855">
        <row r="1">
          <cell r="A1" t="str">
            <v>GIÁ TRỊ PHỤ LỤC 13 - HĐ 37/2018/HĐ/OIC-SEAREE ký ngày 07/02/2018</v>
          </cell>
        </row>
      </sheetData>
      <sheetData sheetId="5856">
        <row r="1">
          <cell r="A1" t="str">
            <v>GIÁ TRỊ PHỤ LỤC 13 - HĐ 37/2018/HĐ/OIC-SEAREE ký ngày 07/02/2018</v>
          </cell>
        </row>
      </sheetData>
      <sheetData sheetId="5857">
        <row r="1">
          <cell r="A1" t="str">
            <v>GIÁ TRỊ PHỤ LỤC 13 - HĐ 37/2018/HĐ/OIC-SEAREE ký ngày 07/02/2018</v>
          </cell>
        </row>
      </sheetData>
      <sheetData sheetId="5858">
        <row r="1">
          <cell r="A1" t="str">
            <v>GIÁ TRỊ PHỤ LỤC 13 - HĐ 37/2018/HĐ/OIC-SEAREE ký ngày 07/02/2018</v>
          </cell>
        </row>
      </sheetData>
      <sheetData sheetId="5859">
        <row r="1">
          <cell r="A1" t="str">
            <v>GIÁ TRỊ PHỤ LỤC 13 - HĐ 37/2018/HĐ/OIC-SEAREE ký ngày 07/02/2018</v>
          </cell>
        </row>
      </sheetData>
      <sheetData sheetId="5860">
        <row r="1">
          <cell r="A1" t="str">
            <v>GIÁ TRỊ PHỤ LỤC 13 - HĐ 37/2018/HĐ/OIC-SEAREE ký ngày 07/02/2018</v>
          </cell>
        </row>
      </sheetData>
      <sheetData sheetId="5861">
        <row r="1">
          <cell r="A1" t="str">
            <v>GIÁ TRỊ PHỤ LỤC 13 - HĐ 37/2018/HĐ/OIC-SEAREE ký ngày 07/02/2018</v>
          </cell>
        </row>
      </sheetData>
      <sheetData sheetId="5862">
        <row r="1">
          <cell r="A1" t="str">
            <v>GIÁ TRỊ PHỤ LỤC 13 - HĐ 37/2018/HĐ/OIC-SEAREE ký ngày 07/02/2018</v>
          </cell>
        </row>
      </sheetData>
      <sheetData sheetId="5863">
        <row r="1">
          <cell r="A1" t="str">
            <v>GIÁ TRỊ PHỤ LỤC 13 - HĐ 37/2018/HĐ/OIC-SEAREE ký ngày 07/02/2018</v>
          </cell>
        </row>
      </sheetData>
      <sheetData sheetId="5864">
        <row r="1">
          <cell r="A1" t="str">
            <v>GIÁ TRỊ PHỤ LỤC 13 - HĐ 37/2018/HĐ/OIC-SEAREE ký ngày 07/02/2018</v>
          </cell>
        </row>
      </sheetData>
      <sheetData sheetId="5865">
        <row r="1">
          <cell r="A1" t="str">
            <v>GIÁ TRỊ PHỤ LỤC 13 - HĐ 37/2018/HĐ/OIC-SEAREE ký ngày 07/02/2018</v>
          </cell>
        </row>
      </sheetData>
      <sheetData sheetId="5866">
        <row r="1">
          <cell r="A1" t="str">
            <v>GIÁ TRỊ PHỤ LỤC 13 - HĐ 37/2018/HĐ/OIC-SEAREE ký ngày 07/02/2018</v>
          </cell>
        </row>
      </sheetData>
      <sheetData sheetId="5867">
        <row r="1">
          <cell r="A1" t="str">
            <v>GIÁ TRỊ PHỤ LỤC 13 - HĐ 37/2018/HĐ/OIC-SEAREE ký ngày 07/02/2018</v>
          </cell>
        </row>
      </sheetData>
      <sheetData sheetId="5868">
        <row r="1">
          <cell r="A1" t="str">
            <v>GIÁ TRỊ PHỤ LỤC 13 - HĐ 37/2018/HĐ/OIC-SEAREE ký ngày 07/02/2018</v>
          </cell>
        </row>
      </sheetData>
      <sheetData sheetId="5869">
        <row r="1">
          <cell r="A1" t="str">
            <v>GIÁ TRỊ PHỤ LỤC 13 - HĐ 37/2018/HĐ/OIC-SEAREE ký ngày 07/02/2018</v>
          </cell>
        </row>
      </sheetData>
      <sheetData sheetId="5870">
        <row r="1">
          <cell r="A1" t="str">
            <v>GIÁ TRỊ PHỤ LỤC 13 - HĐ 37/2018/HĐ/OIC-SEAREE ký ngày 07/02/2018</v>
          </cell>
        </row>
      </sheetData>
      <sheetData sheetId="5871">
        <row r="1">
          <cell r="A1" t="str">
            <v>GIÁ TRỊ PHỤ LỤC 13 - HĐ 37/2018/HĐ/OIC-SEAREE ký ngày 07/02/2018</v>
          </cell>
        </row>
      </sheetData>
      <sheetData sheetId="5872">
        <row r="1">
          <cell r="A1" t="str">
            <v>GIÁ TRỊ PHỤ LỤC 13 - HĐ 37/2018/HĐ/OIC-SEAREE ký ngày 07/02/2018</v>
          </cell>
        </row>
      </sheetData>
      <sheetData sheetId="5873">
        <row r="1">
          <cell r="A1" t="str">
            <v>GIÁ TRỊ PHỤ LỤC 13 - HĐ 37/2018/HĐ/OIC-SEAREE ký ngày 07/02/2018</v>
          </cell>
        </row>
      </sheetData>
      <sheetData sheetId="5874">
        <row r="1">
          <cell r="A1" t="str">
            <v>GIÁ TRỊ PHỤ LỤC 13 - HĐ 37/2018/HĐ/OIC-SEAREE ký ngày 07/02/2018</v>
          </cell>
        </row>
      </sheetData>
      <sheetData sheetId="5875">
        <row r="1">
          <cell r="A1" t="str">
            <v>GIÁ TRỊ PHỤ LỤC 13 - HĐ 37/2018/HĐ/OIC-SEAREE ký ngày 07/02/2018</v>
          </cell>
        </row>
      </sheetData>
      <sheetData sheetId="5876">
        <row r="1">
          <cell r="A1" t="str">
            <v>GIÁ TRỊ PHỤ LỤC 13 - HĐ 37/2018/HĐ/OIC-SEAREE ký ngày 07/02/2018</v>
          </cell>
        </row>
      </sheetData>
      <sheetData sheetId="5877">
        <row r="1">
          <cell r="A1" t="str">
            <v>GIÁ TRỊ PHỤ LỤC 13 - HĐ 37/2018/HĐ/OIC-SEAREE ký ngày 07/02/2018</v>
          </cell>
        </row>
      </sheetData>
      <sheetData sheetId="5878">
        <row r="1">
          <cell r="A1" t="str">
            <v>GIÁ TRỊ PHỤ LỤC 13 - HĐ 37/2018/HĐ/OIC-SEAREE ký ngày 07/02/2018</v>
          </cell>
        </row>
      </sheetData>
      <sheetData sheetId="5879">
        <row r="1">
          <cell r="A1" t="str">
            <v>GIÁ TRỊ PHỤ LỤC 13 - HĐ 37/2018/HĐ/OIC-SEAREE ký ngày 07/02/2018</v>
          </cell>
        </row>
      </sheetData>
      <sheetData sheetId="5880">
        <row r="1">
          <cell r="A1" t="str">
            <v>GIÁ TRỊ PHỤ LỤC 13 - HĐ 37/2018/HĐ/OIC-SEAREE ký ngày 07/02/2018</v>
          </cell>
        </row>
      </sheetData>
      <sheetData sheetId="5881">
        <row r="1">
          <cell r="A1" t="str">
            <v>GIÁ TRỊ PHỤ LỤC 13 - HĐ 37/2018/HĐ/OIC-SEAREE ký ngày 07/02/2018</v>
          </cell>
        </row>
      </sheetData>
      <sheetData sheetId="5882">
        <row r="1">
          <cell r="A1" t="str">
            <v>GIÁ TRỊ PHỤ LỤC 13 - HĐ 37/2018/HĐ/OIC-SEAREE ký ngày 07/02/2018</v>
          </cell>
        </row>
      </sheetData>
      <sheetData sheetId="5883">
        <row r="1">
          <cell r="A1" t="str">
            <v>GIÁ TRỊ PHỤ LỤC 13 - HĐ 37/2018/HĐ/OIC-SEAREE ký ngày 07/02/2018</v>
          </cell>
        </row>
      </sheetData>
      <sheetData sheetId="5884">
        <row r="1">
          <cell r="A1" t="str">
            <v>GIÁ TRỊ PHỤ LỤC 13 - HĐ 37/2018/HĐ/OIC-SEAREE ký ngày 07/02/2018</v>
          </cell>
        </row>
      </sheetData>
      <sheetData sheetId="5885">
        <row r="1">
          <cell r="A1" t="str">
            <v>GIÁ TRỊ PHỤ LỤC 13 - HĐ 37/2018/HĐ/OIC-SEAREE ký ngày 07/02/2018</v>
          </cell>
        </row>
      </sheetData>
      <sheetData sheetId="5886">
        <row r="1">
          <cell r="A1" t="str">
            <v>GIÁ TRỊ PHỤ LỤC 13 - HĐ 37/2018/HĐ/OIC-SEAREE ký ngày 07/02/2018</v>
          </cell>
        </row>
      </sheetData>
      <sheetData sheetId="5887">
        <row r="1">
          <cell r="A1" t="str">
            <v>GIÁ TRỊ PHỤ LỤC 13 - HĐ 37/2018/HĐ/OIC-SEAREE ký ngày 07/02/2018</v>
          </cell>
        </row>
      </sheetData>
      <sheetData sheetId="5888">
        <row r="1">
          <cell r="A1" t="str">
            <v>GIÁ TRỊ PHỤ LỤC 13 - HĐ 37/2018/HĐ/OIC-SEAREE ký ngày 07/02/2018</v>
          </cell>
        </row>
      </sheetData>
      <sheetData sheetId="5889">
        <row r="1">
          <cell r="A1" t="str">
            <v>GIÁ TRỊ PHỤ LỤC 13 - HĐ 37/2018/HĐ/OIC-SEAREE ký ngày 07/02/2018</v>
          </cell>
        </row>
      </sheetData>
      <sheetData sheetId="5890">
        <row r="1">
          <cell r="A1" t="str">
            <v>GIÁ TRỊ PHỤ LỤC 13 - HĐ 37/2018/HĐ/OIC-SEAREE ký ngày 07/02/2018</v>
          </cell>
        </row>
      </sheetData>
      <sheetData sheetId="5891">
        <row r="1">
          <cell r="A1" t="str">
            <v>GIÁ TRỊ PHỤ LỤC 13 - HĐ 37/2018/HĐ/OIC-SEAREE ký ngày 07/02/2018</v>
          </cell>
        </row>
      </sheetData>
      <sheetData sheetId="5892">
        <row r="1">
          <cell r="A1" t="str">
            <v>GIÁ TRỊ PHỤ LỤC 13 - HĐ 37/2018/HĐ/OIC-SEAREE ký ngày 07/02/2018</v>
          </cell>
        </row>
      </sheetData>
      <sheetData sheetId="5893">
        <row r="1">
          <cell r="A1" t="str">
            <v>GIÁ TRỊ PHỤ LỤC 13 - HĐ 37/2018/HĐ/OIC-SEAREE ký ngày 07/02/2018</v>
          </cell>
        </row>
      </sheetData>
      <sheetData sheetId="5894">
        <row r="1">
          <cell r="A1" t="str">
            <v>GIÁ TRỊ PHỤ LỤC 13 - HĐ 37/2018/HĐ/OIC-SEAREE ký ngày 07/02/2018</v>
          </cell>
        </row>
      </sheetData>
      <sheetData sheetId="5895">
        <row r="1">
          <cell r="A1" t="str">
            <v>GIÁ TRỊ PHỤ LỤC 13 - HĐ 37/2018/HĐ/OIC-SEAREE ký ngày 07/02/2018</v>
          </cell>
        </row>
      </sheetData>
      <sheetData sheetId="5896">
        <row r="1">
          <cell r="A1" t="str">
            <v>GIÁ TRỊ PHỤ LỤC 13 - HĐ 37/2018/HĐ/OIC-SEAREE ký ngày 07/02/2018</v>
          </cell>
        </row>
      </sheetData>
      <sheetData sheetId="5897">
        <row r="1">
          <cell r="A1" t="str">
            <v>GIÁ TRỊ PHỤ LỤC 13 - HĐ 37/2018/HĐ/OIC-SEAREE ký ngày 07/02/2018</v>
          </cell>
        </row>
      </sheetData>
      <sheetData sheetId="5898">
        <row r="1">
          <cell r="A1" t="str">
            <v>GIÁ TRỊ PHỤ LỤC 13 - HĐ 37/2018/HĐ/OIC-SEAREE ký ngày 07/02/2018</v>
          </cell>
        </row>
      </sheetData>
      <sheetData sheetId="5899">
        <row r="1">
          <cell r="A1" t="str">
            <v>GIÁ TRỊ PHỤ LỤC 13 - HĐ 37/2018/HĐ/OIC-SEAREE ký ngày 07/02/2018</v>
          </cell>
        </row>
      </sheetData>
      <sheetData sheetId="5900">
        <row r="1">
          <cell r="A1" t="str">
            <v>GIÁ TRỊ PHỤ LỤC 13 - HĐ 37/2018/HĐ/OIC-SEAREE ký ngày 07/02/2018</v>
          </cell>
        </row>
      </sheetData>
      <sheetData sheetId="5901">
        <row r="1">
          <cell r="A1" t="str">
            <v>GIÁ TRỊ PHỤ LỤC 13 - HĐ 37/2018/HĐ/OIC-SEAREE ký ngày 07/02/2018</v>
          </cell>
        </row>
      </sheetData>
      <sheetData sheetId="5902">
        <row r="1">
          <cell r="A1" t="str">
            <v>GIÁ TRỊ PHỤ LỤC 13 - HĐ 37/2018/HĐ/OIC-SEAREE ký ngày 07/02/2018</v>
          </cell>
        </row>
      </sheetData>
      <sheetData sheetId="5903">
        <row r="1">
          <cell r="A1" t="str">
            <v>GIÁ TRỊ PHỤ LỤC 13 - HĐ 37/2018/HĐ/OIC-SEAREE ký ngày 07/02/2018</v>
          </cell>
        </row>
      </sheetData>
      <sheetData sheetId="5904">
        <row r="1">
          <cell r="A1" t="str">
            <v>GIÁ TRỊ PHỤ LỤC 13 - HĐ 37/2018/HĐ/OIC-SEAREE ký ngày 07/02/2018</v>
          </cell>
        </row>
      </sheetData>
      <sheetData sheetId="5905">
        <row r="1">
          <cell r="A1" t="str">
            <v>GIÁ TRỊ PHỤ LỤC 13 - HĐ 37/2018/HĐ/OIC-SEAREE ký ngày 07/02/2018</v>
          </cell>
        </row>
      </sheetData>
      <sheetData sheetId="5906">
        <row r="1">
          <cell r="A1" t="str">
            <v>GIÁ TRỊ PHỤ LỤC 13 - HĐ 37/2018/HĐ/OIC-SEAREE ký ngày 07/02/2018</v>
          </cell>
        </row>
      </sheetData>
      <sheetData sheetId="5907">
        <row r="1">
          <cell r="A1" t="str">
            <v>GIÁ TRỊ PHỤ LỤC 13 - HĐ 37/2018/HĐ/OIC-SEAREE ký ngày 07/02/2018</v>
          </cell>
        </row>
      </sheetData>
      <sheetData sheetId="5908">
        <row r="1">
          <cell r="A1" t="str">
            <v>GIÁ TRỊ PHỤ LỤC 13 - HĐ 37/2018/HĐ/OIC-SEAREE ký ngày 07/02/2018</v>
          </cell>
        </row>
      </sheetData>
      <sheetData sheetId="5909">
        <row r="1">
          <cell r="A1" t="str">
            <v>GIÁ TRỊ PHỤ LỤC 13 - HĐ 37/2018/HĐ/OIC-SEAREE ký ngày 07/02/2018</v>
          </cell>
        </row>
      </sheetData>
      <sheetData sheetId="5910">
        <row r="1">
          <cell r="A1" t="str">
            <v>GIÁ TRỊ PHỤ LỤC 13 - HĐ 37/2018/HĐ/OIC-SEAREE ký ngày 07/02/2018</v>
          </cell>
        </row>
      </sheetData>
      <sheetData sheetId="5911">
        <row r="1">
          <cell r="A1" t="str">
            <v>GIÁ TRỊ PHỤ LỤC 13 - HĐ 37/2018/HĐ/OIC-SEAREE ký ngày 07/02/2018</v>
          </cell>
        </row>
      </sheetData>
      <sheetData sheetId="5912">
        <row r="1">
          <cell r="A1" t="str">
            <v>GIÁ TRỊ PHỤ LỤC 13 - HĐ 37/2018/HĐ/OIC-SEAREE ký ngày 07/02/2018</v>
          </cell>
        </row>
      </sheetData>
      <sheetData sheetId="5913">
        <row r="1">
          <cell r="A1" t="str">
            <v>GIÁ TRỊ PHỤ LỤC 13 - HĐ 37/2018/HĐ/OIC-SEAREE ký ngày 07/02/2018</v>
          </cell>
        </row>
      </sheetData>
      <sheetData sheetId="5914">
        <row r="1">
          <cell r="A1" t="str">
            <v>GIÁ TRỊ PHỤ LỤC 13 - HĐ 37/2018/HĐ/OIC-SEAREE ký ngày 07/02/2018</v>
          </cell>
        </row>
      </sheetData>
      <sheetData sheetId="5915">
        <row r="1">
          <cell r="A1" t="str">
            <v>GIÁ TRỊ PHỤ LỤC 13 - HĐ 37/2018/HĐ/OIC-SEAREE ký ngày 07/02/2018</v>
          </cell>
        </row>
      </sheetData>
      <sheetData sheetId="5916">
        <row r="1">
          <cell r="A1" t="str">
            <v>GIÁ TRỊ PHỤ LỤC 13 - HĐ 37/2018/HĐ/OIC-SEAREE ký ngày 07/02/2018</v>
          </cell>
        </row>
      </sheetData>
      <sheetData sheetId="5917">
        <row r="1">
          <cell r="A1" t="str">
            <v>GIÁ TRỊ PHỤ LỤC 13 - HĐ 37/2018/HĐ/OIC-SEAREE ký ngày 07/02/2018</v>
          </cell>
        </row>
      </sheetData>
      <sheetData sheetId="5918">
        <row r="1">
          <cell r="A1" t="str">
            <v>GIÁ TRỊ PHỤ LỤC 13 - HĐ 37/2018/HĐ/OIC-SEAREE ký ngày 07/02/2018</v>
          </cell>
        </row>
      </sheetData>
      <sheetData sheetId="5919">
        <row r="1">
          <cell r="A1" t="str">
            <v>GIÁ TRỊ PHỤ LỤC 13 - HĐ 37/2018/HĐ/OIC-SEAREE ký ngày 07/02/2018</v>
          </cell>
        </row>
      </sheetData>
      <sheetData sheetId="5920">
        <row r="1">
          <cell r="A1" t="str">
            <v>GIÁ TRỊ PHỤ LỤC 13 - HĐ 37/2018/HĐ/OIC-SEAREE ký ngày 07/02/2018</v>
          </cell>
        </row>
      </sheetData>
      <sheetData sheetId="5921">
        <row r="1">
          <cell r="A1" t="str">
            <v>GIÁ TRỊ PHỤ LỤC 13 - HĐ 37/2018/HĐ/OIC-SEAREE ký ngày 07/02/2018</v>
          </cell>
        </row>
      </sheetData>
      <sheetData sheetId="5922">
        <row r="1">
          <cell r="A1" t="str">
            <v>GIÁ TRỊ PHỤ LỤC 13 - HĐ 37/2018/HĐ/OIC-SEAREE ký ngày 07/02/2018</v>
          </cell>
        </row>
      </sheetData>
      <sheetData sheetId="5923">
        <row r="1">
          <cell r="A1" t="str">
            <v>GIÁ TRỊ PHỤ LỤC 13 - HĐ 37/2018/HĐ/OIC-SEAREE ký ngày 07/02/2018</v>
          </cell>
        </row>
      </sheetData>
      <sheetData sheetId="5924">
        <row r="1">
          <cell r="A1" t="str">
            <v>GIÁ TRỊ PHỤ LỤC 13 - HĐ 37/2018/HĐ/OIC-SEAREE ký ngày 07/02/2018</v>
          </cell>
        </row>
      </sheetData>
      <sheetData sheetId="5925">
        <row r="1">
          <cell r="A1" t="str">
            <v>GIÁ TRỊ PHỤ LỤC 13 - HĐ 37/2018/HĐ/OIC-SEAREE ký ngày 07/02/2018</v>
          </cell>
        </row>
      </sheetData>
      <sheetData sheetId="5926">
        <row r="1">
          <cell r="A1" t="str">
            <v>GIÁ TRỊ PHỤ LỤC 13 - HĐ 37/2018/HĐ/OIC-SEAREE ký ngày 07/02/2018</v>
          </cell>
        </row>
      </sheetData>
      <sheetData sheetId="5927">
        <row r="1">
          <cell r="A1" t="str">
            <v>GIÁ TRỊ PHỤ LỤC 13 - HĐ 37/2018/HĐ/OIC-SEAREE ký ngày 07/02/2018</v>
          </cell>
        </row>
      </sheetData>
      <sheetData sheetId="5928">
        <row r="1">
          <cell r="A1" t="str">
            <v>GIÁ TRỊ PHỤ LỤC 13 - HĐ 37/2018/HĐ/OIC-SEAREE ký ngày 07/02/2018</v>
          </cell>
        </row>
      </sheetData>
      <sheetData sheetId="5929">
        <row r="1">
          <cell r="A1" t="str">
            <v>GIÁ TRỊ PHỤ LỤC 13 - HĐ 37/2018/HĐ/OIC-SEAREE ký ngày 07/02/2018</v>
          </cell>
        </row>
      </sheetData>
      <sheetData sheetId="5930">
        <row r="1">
          <cell r="A1" t="str">
            <v>GIÁ TRỊ PHỤ LỤC 13 - HĐ 37/2018/HĐ/OIC-SEAREE ký ngày 07/02/2018</v>
          </cell>
        </row>
      </sheetData>
      <sheetData sheetId="5931">
        <row r="1">
          <cell r="A1" t="str">
            <v>GIÁ TRỊ PHỤ LỤC 13 - HĐ 37/2018/HĐ/OIC-SEAREE ký ngày 07/02/2018</v>
          </cell>
        </row>
      </sheetData>
      <sheetData sheetId="5932">
        <row r="1">
          <cell r="A1" t="str">
            <v>GIÁ TRỊ PHỤ LỤC 13 - HĐ 37/2018/HĐ/OIC-SEAREE ký ngày 07/02/2018</v>
          </cell>
        </row>
      </sheetData>
      <sheetData sheetId="5933">
        <row r="1">
          <cell r="A1" t="str">
            <v>GIÁ TRỊ PHỤ LỤC 13 - HĐ 37/2018/HĐ/OIC-SEAREE ký ngày 07/02/2018</v>
          </cell>
        </row>
      </sheetData>
      <sheetData sheetId="5934">
        <row r="1">
          <cell r="A1" t="str">
            <v>GIÁ TRỊ PHỤ LỤC 13 - HĐ 37/2018/HĐ/OIC-SEAREE ký ngày 07/02/2018</v>
          </cell>
        </row>
      </sheetData>
      <sheetData sheetId="5935">
        <row r="1">
          <cell r="A1" t="str">
            <v>GIÁ TRỊ PHỤ LỤC 13 - HĐ 37/2018/HĐ/OIC-SEAREE ký ngày 07/02/2018</v>
          </cell>
        </row>
      </sheetData>
      <sheetData sheetId="5936">
        <row r="1">
          <cell r="A1" t="str">
            <v>GIÁ TRỊ PHỤ LỤC 13 - HĐ 37/2018/HĐ/OIC-SEAREE ký ngày 07/02/2018</v>
          </cell>
        </row>
      </sheetData>
      <sheetData sheetId="5937">
        <row r="1">
          <cell r="A1" t="str">
            <v>GIÁ TRỊ PHỤ LỤC 13 - HĐ 37/2018/HĐ/OIC-SEAREE ký ngày 07/02/2018</v>
          </cell>
        </row>
      </sheetData>
      <sheetData sheetId="5938">
        <row r="1">
          <cell r="A1" t="str">
            <v>GIÁ TRỊ PHỤ LỤC 13 - HĐ 37/2018/HĐ/OIC-SEAREE ký ngày 07/02/2018</v>
          </cell>
        </row>
      </sheetData>
      <sheetData sheetId="5939">
        <row r="1">
          <cell r="A1" t="str">
            <v>GIÁ TRỊ PHỤ LỤC 13 - HĐ 37/2018/HĐ/OIC-SEAREE ký ngày 07/02/2018</v>
          </cell>
        </row>
      </sheetData>
      <sheetData sheetId="5940">
        <row r="1">
          <cell r="A1" t="str">
            <v>GIÁ TRỊ PHỤ LỤC 13 - HĐ 37/2018/HĐ/OIC-SEAREE ký ngày 07/02/2018</v>
          </cell>
        </row>
      </sheetData>
      <sheetData sheetId="5941">
        <row r="1">
          <cell r="A1" t="str">
            <v>Linksshape LTD</v>
          </cell>
        </row>
      </sheetData>
      <sheetData sheetId="5942">
        <row r="1">
          <cell r="A1" t="str">
            <v>GIÁ TRỊ PHỤ LỤC 13 - HĐ 37/2018/HĐ/OIC-SEAREE ký ngày 07/02/2018</v>
          </cell>
        </row>
      </sheetData>
      <sheetData sheetId="5943">
        <row r="1">
          <cell r="A1" t="str">
            <v>GIÁ TRỊ PHỤ LỤC 13 - HĐ 37/2018/HĐ/OIC-SEAREE ký ngày 07/02/2018</v>
          </cell>
        </row>
      </sheetData>
      <sheetData sheetId="5944">
        <row r="1">
          <cell r="A1" t="str">
            <v>GIÁ TRỊ PHỤ LỤC 13 - HĐ 37/2018/HĐ/OIC-SEAREE ký ngày 07/02/2018</v>
          </cell>
        </row>
      </sheetData>
      <sheetData sheetId="5945">
        <row r="1">
          <cell r="A1" t="str">
            <v>GIÁ TRỊ PHỤ LỤC 13 - HĐ 37/2018/HĐ/OIC-SEAREE ký ngày 07/02/2018</v>
          </cell>
        </row>
      </sheetData>
      <sheetData sheetId="5946">
        <row r="1">
          <cell r="A1" t="str">
            <v>GIÁ TRỊ PHỤ LỤC 13 - HĐ 37/2018/HĐ/OIC-SEAREE ký ngày 07/02/2018</v>
          </cell>
        </row>
      </sheetData>
      <sheetData sheetId="5947">
        <row r="1">
          <cell r="A1" t="str">
            <v>GIÁ TRỊ PHỤ LỤC 13 - HĐ 37/2018/HĐ/OIC-SEAREE ký ngày 07/02/2018</v>
          </cell>
        </row>
      </sheetData>
      <sheetData sheetId="5948">
        <row r="1">
          <cell r="A1" t="str">
            <v>GIÁ TRỊ PHỤ LỤC 13 - HĐ 37/2018/HĐ/OIC-SEAREE ký ngày 07/02/2018</v>
          </cell>
        </row>
      </sheetData>
      <sheetData sheetId="5949">
        <row r="1">
          <cell r="A1" t="str">
            <v>GIÁ TRỊ PHỤ LỤC 13 - HĐ 37/2018/HĐ/OIC-SEAREE ký ngày 07/02/2018</v>
          </cell>
        </row>
      </sheetData>
      <sheetData sheetId="5950">
        <row r="1">
          <cell r="A1" t="str">
            <v>GIÁ TRỊ PHỤ LỤC 13 - HĐ 37/2018/HĐ/OIC-SEAREE ký ngày 07/02/2018</v>
          </cell>
        </row>
      </sheetData>
      <sheetData sheetId="5951">
        <row r="1">
          <cell r="A1" t="str">
            <v>GIÁ TRỊ PHỤ LỤC 13 - HĐ 37/2018/HĐ/OIC-SEAREE ký ngày 07/02/2018</v>
          </cell>
        </row>
      </sheetData>
      <sheetData sheetId="5952">
        <row r="1">
          <cell r="A1" t="str">
            <v>GIÁ TRỊ PHỤ LỤC 13 - HĐ 37/2018/HĐ/OIC-SEAREE ký ngày 07/02/2018</v>
          </cell>
        </row>
      </sheetData>
      <sheetData sheetId="5953">
        <row r="1">
          <cell r="A1" t="str">
            <v>GIÁ TRỊ PHỤ LỤC 13 - HĐ 37/2018/HĐ/OIC-SEAREE ký ngày 07/02/2018</v>
          </cell>
        </row>
      </sheetData>
      <sheetData sheetId="5954">
        <row r="1">
          <cell r="A1" t="str">
            <v>GIÁ TRỊ PHỤ LỤC 13 - HĐ 37/2018/HĐ/OIC-SEAREE ký ngày 07/02/2018</v>
          </cell>
        </row>
      </sheetData>
      <sheetData sheetId="5955">
        <row r="1">
          <cell r="A1" t="str">
            <v>GIÁ TRỊ PHỤ LỤC 13 - HĐ 37/2018/HĐ/OIC-SEAREE ký ngày 07/02/2018</v>
          </cell>
        </row>
      </sheetData>
      <sheetData sheetId="5956">
        <row r="1">
          <cell r="A1" t="str">
            <v>GIÁ TRỊ PHỤ LỤC 13 - HĐ 37/2018/HĐ/OIC-SEAREE ký ngày 07/02/2018</v>
          </cell>
        </row>
      </sheetData>
      <sheetData sheetId="5957">
        <row r="1">
          <cell r="A1" t="str">
            <v>GIÁ TRỊ PHỤ LỤC 13 - HĐ 37/2018/HĐ/OIC-SEAREE ký ngày 07/02/2018</v>
          </cell>
        </row>
      </sheetData>
      <sheetData sheetId="5958">
        <row r="1">
          <cell r="A1" t="str">
            <v>GIÁ TRỊ PHỤ LỤC 13 - HĐ 37/2018/HĐ/OIC-SEAREE ký ngày 07/02/2018</v>
          </cell>
        </row>
      </sheetData>
      <sheetData sheetId="5959">
        <row r="1">
          <cell r="A1" t="str">
            <v>GIÁ TRỊ PHỤ LỤC 13 - HĐ 37/2018/HĐ/OIC-SEAREE ký ngày 07/02/2018</v>
          </cell>
        </row>
      </sheetData>
      <sheetData sheetId="5960">
        <row r="1">
          <cell r="A1" t="str">
            <v>GIÁ TRỊ PHỤ LỤC 13 - HĐ 37/2018/HĐ/OIC-SEAREE ký ngày 07/02/2018</v>
          </cell>
        </row>
      </sheetData>
      <sheetData sheetId="5961">
        <row r="1">
          <cell r="A1" t="str">
            <v>GIÁ TRỊ PHỤ LỤC 13 - HĐ 37/2018/HĐ/OIC-SEAREE ký ngày 07/02/2018</v>
          </cell>
        </row>
      </sheetData>
      <sheetData sheetId="5962">
        <row r="1">
          <cell r="A1" t="str">
            <v>GIÁ TRỊ PHỤ LỤC 13 - HĐ 37/2018/HĐ/OIC-SEAREE ký ngày 07/02/2018</v>
          </cell>
        </row>
      </sheetData>
      <sheetData sheetId="5963">
        <row r="1">
          <cell r="A1" t="str">
            <v>GIÁ TRỊ PHỤ LỤC 13 - HĐ 37/2018/HĐ/OIC-SEAREE ký ngày 07/02/2018</v>
          </cell>
        </row>
      </sheetData>
      <sheetData sheetId="5964">
        <row r="1">
          <cell r="A1" t="str">
            <v>GIÁ TRỊ PHỤ LỤC 13 - HĐ 37/2018/HĐ/OIC-SEAREE ký ngày 07/02/2018</v>
          </cell>
        </row>
      </sheetData>
      <sheetData sheetId="5965">
        <row r="1">
          <cell r="A1" t="str">
            <v>GIÁ TRỊ PHỤ LỤC 13 - HĐ 37/2018/HĐ/OIC-SEAREE ký ngày 07/02/2018</v>
          </cell>
        </row>
      </sheetData>
      <sheetData sheetId="5966">
        <row r="1">
          <cell r="A1" t="str">
            <v>GIÁ TRỊ PHỤ LỤC 13 - HĐ 37/2018/HĐ/OIC-SEAREE ký ngày 07/02/2018</v>
          </cell>
        </row>
      </sheetData>
      <sheetData sheetId="5967">
        <row r="1">
          <cell r="A1" t="str">
            <v>GIÁ TRỊ PHỤ LỤC 13 - HĐ 37/2018/HĐ/OIC-SEAREE ký ngày 07/02/2018</v>
          </cell>
        </row>
      </sheetData>
      <sheetData sheetId="5968">
        <row r="1">
          <cell r="A1" t="str">
            <v>GIÁ TRỊ PHỤ LỤC 13 - HĐ 37/2018/HĐ/OIC-SEAREE ký ngày 07/02/2018</v>
          </cell>
        </row>
      </sheetData>
      <sheetData sheetId="5969">
        <row r="1">
          <cell r="A1" t="str">
            <v>GIÁ TRỊ PHỤ LỤC 13 - HĐ 37/2018/HĐ/OIC-SEAREE ký ngày 07/02/2018</v>
          </cell>
        </row>
      </sheetData>
      <sheetData sheetId="5970">
        <row r="1">
          <cell r="A1" t="str">
            <v>GIÁ TRỊ PHỤ LỤC 13 - HĐ 37/2018/HĐ/OIC-SEAREE ký ngày 07/02/2018</v>
          </cell>
        </row>
      </sheetData>
      <sheetData sheetId="5971">
        <row r="1">
          <cell r="A1" t="str">
            <v>GIÁ TRỊ PHỤ LỤC 13 - HĐ 37/2018/HĐ/OIC-SEAREE ký ngày 07/02/2018</v>
          </cell>
        </row>
      </sheetData>
      <sheetData sheetId="5972">
        <row r="1">
          <cell r="A1" t="str">
            <v>GIÁ TRỊ PHỤ LỤC 13 - HĐ 37/2018/HĐ/OIC-SEAREE ký ngày 07/02/2018</v>
          </cell>
        </row>
      </sheetData>
      <sheetData sheetId="5973">
        <row r="1">
          <cell r="A1" t="str">
            <v>GIÁ TRỊ PHỤ LỤC 13 - HĐ 37/2018/HĐ/OIC-SEAREE ký ngày 07/02/2018</v>
          </cell>
        </row>
      </sheetData>
      <sheetData sheetId="5974">
        <row r="1">
          <cell r="A1" t="str">
            <v>GIÁ TRỊ PHỤ LỤC 13 - HĐ 37/2018/HĐ/OIC-SEAREE ký ngày 07/02/2018</v>
          </cell>
        </row>
      </sheetData>
      <sheetData sheetId="5975">
        <row r="1">
          <cell r="A1" t="str">
            <v>GIÁ TRỊ PHỤ LỤC 13 - HĐ 37/2018/HĐ/OIC-SEAREE ký ngày 07/02/2018</v>
          </cell>
        </row>
      </sheetData>
      <sheetData sheetId="5976">
        <row r="1">
          <cell r="A1" t="str">
            <v>GIÁ TRỊ PHỤ LỤC 13 - HĐ 37/2018/HĐ/OIC-SEAREE ký ngày 07/02/2018</v>
          </cell>
        </row>
      </sheetData>
      <sheetData sheetId="5977">
        <row r="1">
          <cell r="A1" t="str">
            <v>GIÁ TRỊ PHỤ LỤC 13 - HĐ 37/2018/HĐ/OIC-SEAREE ký ngày 07/02/2018</v>
          </cell>
        </row>
      </sheetData>
      <sheetData sheetId="5978">
        <row r="1">
          <cell r="A1" t="str">
            <v>GIÁ TRỊ PHỤ LỤC 13 - HĐ 37/2018/HĐ/OIC-SEAREE ký ngày 07/02/2018</v>
          </cell>
        </row>
      </sheetData>
      <sheetData sheetId="5979">
        <row r="1">
          <cell r="A1" t="str">
            <v>GIÁ TRỊ PHỤ LỤC 13 - HĐ 37/2018/HĐ/OIC-SEAREE ký ngày 07/02/2018</v>
          </cell>
        </row>
      </sheetData>
      <sheetData sheetId="5980">
        <row r="1">
          <cell r="A1" t="str">
            <v>GIÁ TRỊ PHỤ LỤC 13 - HĐ 37/2018/HĐ/OIC-SEAREE ký ngày 07/02/2018</v>
          </cell>
        </row>
      </sheetData>
      <sheetData sheetId="5981">
        <row r="1">
          <cell r="A1" t="str">
            <v>GIÁ TRỊ PHỤ LỤC 13 - HĐ 37/2018/HĐ/OIC-SEAREE ký ngày 07/02/2018</v>
          </cell>
        </row>
      </sheetData>
      <sheetData sheetId="5982">
        <row r="1">
          <cell r="A1" t="str">
            <v>GIÁ TRỊ PHỤ LỤC 13 - HĐ 37/2018/HĐ/OIC-SEAREE ký ngày 07/02/2018</v>
          </cell>
        </row>
      </sheetData>
      <sheetData sheetId="5983">
        <row r="1">
          <cell r="A1" t="str">
            <v>GIÁ TRỊ PHỤ LỤC 13 - HĐ 37/2018/HĐ/OIC-SEAREE ký ngày 07/02/2018</v>
          </cell>
        </row>
      </sheetData>
      <sheetData sheetId="5984">
        <row r="1">
          <cell r="A1" t="str">
            <v>GIÁ TRỊ PHỤ LỤC 13 - HĐ 37/2018/HĐ/OIC-SEAREE ký ngày 07/02/2018</v>
          </cell>
        </row>
      </sheetData>
      <sheetData sheetId="5985">
        <row r="1">
          <cell r="A1" t="str">
            <v>GIÁ TRỊ PHỤ LỤC 13 - HĐ 37/2018/HĐ/OIC-SEAREE ký ngày 07/02/2018</v>
          </cell>
        </row>
      </sheetData>
      <sheetData sheetId="5986">
        <row r="1">
          <cell r="A1" t="str">
            <v>GIÁ TRỊ PHỤ LỤC 13 - HĐ 37/2018/HĐ/OIC-SEAREE ký ngày 07/02/2018</v>
          </cell>
        </row>
      </sheetData>
      <sheetData sheetId="5987">
        <row r="1">
          <cell r="A1" t="str">
            <v>GIÁ TRỊ PHỤ LỤC 13 - HĐ 37/2018/HĐ/OIC-SEAREE ký ngày 07/02/2018</v>
          </cell>
        </row>
      </sheetData>
      <sheetData sheetId="5988">
        <row r="1">
          <cell r="A1" t="str">
            <v>GIÁ TRỊ PHỤ LỤC 13 - HĐ 37/2018/HĐ/OIC-SEAREE ký ngày 07/02/2018</v>
          </cell>
        </row>
      </sheetData>
      <sheetData sheetId="5989">
        <row r="1">
          <cell r="A1" t="str">
            <v>GIÁ TRỊ PHỤ LỤC 13 - HĐ 37/2018/HĐ/OIC-SEAREE ký ngày 07/02/2018</v>
          </cell>
        </row>
      </sheetData>
      <sheetData sheetId="5990">
        <row r="1">
          <cell r="A1" t="str">
            <v>GIÁ TRỊ PHỤ LỤC 13 - HĐ 37/2018/HĐ/OIC-SEAREE ký ngày 07/02/2018</v>
          </cell>
        </row>
      </sheetData>
      <sheetData sheetId="5991">
        <row r="1">
          <cell r="A1" t="str">
            <v>GIÁ TRỊ PHỤ LỤC 13 - HĐ 37/2018/HĐ/OIC-SEAREE ký ngày 07/02/2018</v>
          </cell>
        </row>
      </sheetData>
      <sheetData sheetId="5992">
        <row r="1">
          <cell r="A1" t="str">
            <v>GIÁ TRỊ PHỤ LỤC 13 - HĐ 37/2018/HĐ/OIC-SEAREE ký ngày 07/02/2018</v>
          </cell>
        </row>
      </sheetData>
      <sheetData sheetId="5993">
        <row r="1">
          <cell r="A1" t="str">
            <v>GIÁ TRỊ PHỤ LỤC 13 - HĐ 37/2018/HĐ/OIC-SEAREE ký ngày 07/02/2018</v>
          </cell>
        </row>
      </sheetData>
      <sheetData sheetId="5994">
        <row r="1">
          <cell r="A1" t="str">
            <v>GIÁ TRỊ PHỤ LỤC 13 - HĐ 37/2018/HĐ/OIC-SEAREE ký ngày 07/02/2018</v>
          </cell>
        </row>
      </sheetData>
      <sheetData sheetId="5995">
        <row r="1">
          <cell r="A1" t="str">
            <v>GIÁ TRỊ PHỤ LỤC 13 - HĐ 37/2018/HĐ/OIC-SEAREE ký ngày 07/02/2018</v>
          </cell>
        </row>
      </sheetData>
      <sheetData sheetId="5996">
        <row r="1">
          <cell r="A1" t="str">
            <v>GIÁ TRỊ PHỤ LỤC 13 - HĐ 37/2018/HĐ/OIC-SEAREE ký ngày 07/02/2018</v>
          </cell>
        </row>
      </sheetData>
      <sheetData sheetId="5997">
        <row r="1">
          <cell r="A1" t="str">
            <v>GIÁ TRỊ PHỤ LỤC 13 - HĐ 37/2018/HĐ/OIC-SEAREE ký ngày 07/02/2018</v>
          </cell>
        </row>
      </sheetData>
      <sheetData sheetId="5998">
        <row r="1">
          <cell r="A1" t="str">
            <v>GIÁ TRỊ PHỤ LỤC 13 - HĐ 37/2018/HĐ/OIC-SEAREE ký ngày 07/02/2018</v>
          </cell>
        </row>
      </sheetData>
      <sheetData sheetId="5999">
        <row r="1">
          <cell r="A1" t="str">
            <v>GIÁ TRỊ PHỤ LỤC 13 - HĐ 37/2018/HĐ/OIC-SEAREE ký ngày 07/02/2018</v>
          </cell>
        </row>
      </sheetData>
      <sheetData sheetId="6000">
        <row r="1">
          <cell r="A1" t="str">
            <v>GIÁ TRỊ PHỤ LỤC 13 - HĐ 37/2018/HĐ/OIC-SEAREE ký ngày 07/02/2018</v>
          </cell>
        </row>
      </sheetData>
      <sheetData sheetId="6001">
        <row r="1">
          <cell r="A1" t="str">
            <v>GIÁ TRỊ PHỤ LỤC 13 - HĐ 37/2018/HĐ/OIC-SEAREE ký ngày 07/02/2018</v>
          </cell>
        </row>
      </sheetData>
      <sheetData sheetId="6002">
        <row r="1">
          <cell r="A1" t="str">
            <v>GIÁ TRỊ PHỤ LỤC 13 - HĐ 37/2018/HĐ/OIC-SEAREE ký ngày 07/02/2018</v>
          </cell>
        </row>
      </sheetData>
      <sheetData sheetId="6003">
        <row r="1">
          <cell r="A1" t="str">
            <v>GIÁ TRỊ PHỤ LỤC 13 - HĐ 37/2018/HĐ/OIC-SEAREE ký ngày 07/02/2018</v>
          </cell>
        </row>
      </sheetData>
      <sheetData sheetId="6004">
        <row r="1">
          <cell r="A1" t="str">
            <v>GIÁ TRỊ PHỤ LỤC 13 - HĐ 37/2018/HĐ/OIC-SEAREE ký ngày 07/02/2018</v>
          </cell>
        </row>
      </sheetData>
      <sheetData sheetId="6005">
        <row r="1">
          <cell r="A1" t="str">
            <v>GIÁ TRỊ PHỤ LỤC 13 - HĐ 37/2018/HĐ/OIC-SEAREE ký ngày 07/02/2018</v>
          </cell>
        </row>
      </sheetData>
      <sheetData sheetId="6006">
        <row r="1">
          <cell r="A1" t="str">
            <v>GIÁ TRỊ PHỤ LỤC 13 - HĐ 37/2018/HĐ/OIC-SEAREE ký ngày 07/02/2018</v>
          </cell>
        </row>
      </sheetData>
      <sheetData sheetId="6007">
        <row r="1">
          <cell r="A1" t="str">
            <v>GIÁ TRỊ PHỤ LỤC 13 - HĐ 37/2018/HĐ/OIC-SEAREE ký ngày 07/02/2018</v>
          </cell>
        </row>
      </sheetData>
      <sheetData sheetId="6008">
        <row r="1">
          <cell r="A1" t="str">
            <v>GIÁ TRỊ PHỤ LỤC 13 - HĐ 37/2018/HĐ/OIC-SEAREE ký ngày 07/02/2018</v>
          </cell>
        </row>
      </sheetData>
      <sheetData sheetId="6009">
        <row r="1">
          <cell r="A1" t="str">
            <v>GIÁ TRỊ PHỤ LỤC 13 - HĐ 37/2018/HĐ/OIC-SEAREE ký ngày 07/02/2018</v>
          </cell>
        </row>
      </sheetData>
      <sheetData sheetId="6010">
        <row r="1">
          <cell r="A1" t="str">
            <v>GIÁ TRỊ PHỤ LỤC 13 - HĐ 37/2018/HĐ/OIC-SEAREE ký ngày 07/02/2018</v>
          </cell>
        </row>
      </sheetData>
      <sheetData sheetId="6011">
        <row r="1">
          <cell r="A1" t="str">
            <v>GIÁ TRỊ PHỤ LỤC 13 - HĐ 37/2018/HĐ/OIC-SEAREE ký ngày 07/02/2018</v>
          </cell>
        </row>
      </sheetData>
      <sheetData sheetId="6012">
        <row r="1">
          <cell r="A1" t="str">
            <v>GIÁ TRỊ PHỤ LỤC 13 - HĐ 37/2018/HĐ/OIC-SEAREE ký ngày 07/02/2018</v>
          </cell>
        </row>
      </sheetData>
      <sheetData sheetId="6013">
        <row r="1">
          <cell r="A1" t="str">
            <v>GIÁ TRỊ PHỤ LỤC 13 - HĐ 37/2018/HĐ/OIC-SEAREE ký ngày 07/02/2018</v>
          </cell>
        </row>
      </sheetData>
      <sheetData sheetId="6014">
        <row r="1">
          <cell r="A1" t="str">
            <v>GIÁ TRỊ PHỤ LỤC 13 - HĐ 37/2018/HĐ/OIC-SEAREE ký ngày 07/02/2018</v>
          </cell>
        </row>
      </sheetData>
      <sheetData sheetId="6015">
        <row r="1">
          <cell r="A1" t="str">
            <v>GIÁ TRỊ PHỤ LỤC 13 - HĐ 37/2018/HĐ/OIC-SEAREE ký ngày 07/02/2018</v>
          </cell>
        </row>
      </sheetData>
      <sheetData sheetId="6016">
        <row r="1">
          <cell r="A1" t="str">
            <v>GIÁ TRỊ PHỤ LỤC 13 - HĐ 37/2018/HĐ/OIC-SEAREE ký ngày 07/02/2018</v>
          </cell>
        </row>
      </sheetData>
      <sheetData sheetId="6017">
        <row r="1">
          <cell r="A1" t="str">
            <v>GIÁ TRỊ PHỤ LỤC 13 - HĐ 37/2018/HĐ/OIC-SEAREE ký ngày 07/02/2018</v>
          </cell>
        </row>
      </sheetData>
      <sheetData sheetId="6018">
        <row r="1">
          <cell r="A1" t="str">
            <v>GIÁ TRỊ PHỤ LỤC 13 - HĐ 37/2018/HĐ/OIC-SEAREE ký ngày 07/02/2018</v>
          </cell>
        </row>
      </sheetData>
      <sheetData sheetId="6019">
        <row r="1">
          <cell r="A1" t="str">
            <v>GIÁ TRỊ PHỤ LỤC 13 - HĐ 37/2018/HĐ/OIC-SEAREE ký ngày 07/02/2018</v>
          </cell>
        </row>
      </sheetData>
      <sheetData sheetId="6020">
        <row r="1">
          <cell r="A1" t="str">
            <v>GIÁ TRỊ PHỤ LỤC 13 - HĐ 37/2018/HĐ/OIC-SEAREE ký ngày 07/02/2018</v>
          </cell>
        </row>
      </sheetData>
      <sheetData sheetId="6021">
        <row r="1">
          <cell r="A1" t="str">
            <v>GIÁ TRỊ PHỤ LỤC 13 - HĐ 37/2018/HĐ/OIC-SEAREE ký ngày 07/02/2018</v>
          </cell>
        </row>
      </sheetData>
      <sheetData sheetId="6022">
        <row r="1">
          <cell r="A1" t="str">
            <v>GIÁ TRỊ PHỤ LỤC 13 - HĐ 37/2018/HĐ/OIC-SEAREE ký ngày 07/02/2018</v>
          </cell>
        </row>
      </sheetData>
      <sheetData sheetId="6023">
        <row r="1">
          <cell r="A1" t="str">
            <v>GIÁ TRỊ PHỤ LỤC 13 - HĐ 37/2018/HĐ/OIC-SEAREE ký ngày 07/02/2018</v>
          </cell>
        </row>
      </sheetData>
      <sheetData sheetId="6024">
        <row r="1">
          <cell r="A1" t="str">
            <v>GIÁ TRỊ PHỤ LỤC 13 - HĐ 37/2018/HĐ/OIC-SEAREE ký ngày 07/02/2018</v>
          </cell>
        </row>
      </sheetData>
      <sheetData sheetId="6025">
        <row r="1">
          <cell r="A1" t="str">
            <v>GIÁ TRỊ PHỤ LỤC 13 - HĐ 37/2018/HĐ/OIC-SEAREE ký ngày 07/02/2018</v>
          </cell>
        </row>
      </sheetData>
      <sheetData sheetId="6026">
        <row r="1">
          <cell r="A1" t="str">
            <v>GIÁ TRỊ PHỤ LỤC 13 - HĐ 37/2018/HĐ/OIC-SEAREE ký ngày 07/02/2018</v>
          </cell>
        </row>
      </sheetData>
      <sheetData sheetId="6027">
        <row r="1">
          <cell r="A1" t="str">
            <v>GIÁ TRỊ PHỤ LỤC 13 - HĐ 37/2018/HĐ/OIC-SEAREE ký ngày 07/02/2018</v>
          </cell>
        </row>
      </sheetData>
      <sheetData sheetId="6028">
        <row r="1">
          <cell r="A1" t="str">
            <v>Linksshape LTD</v>
          </cell>
        </row>
      </sheetData>
      <sheetData sheetId="6029">
        <row r="1">
          <cell r="A1" t="str">
            <v>GIÁ TRỊ PHỤ LỤC 13 - HĐ 37/2018/HĐ/OIC-SEAREE ký ngày 07/02/2018</v>
          </cell>
        </row>
      </sheetData>
      <sheetData sheetId="6030">
        <row r="1">
          <cell r="A1" t="str">
            <v>Linksshape LTD</v>
          </cell>
        </row>
      </sheetData>
      <sheetData sheetId="6031">
        <row r="1">
          <cell r="A1" t="str">
            <v>Linksshape LTD</v>
          </cell>
        </row>
      </sheetData>
      <sheetData sheetId="6032">
        <row r="1">
          <cell r="A1" t="str">
            <v>GIÁ TRỊ PHỤ LỤC 13 - HĐ 37/2018/HĐ/OIC-SEAREE ký ngày 07/02/2018</v>
          </cell>
        </row>
      </sheetData>
      <sheetData sheetId="6033">
        <row r="1">
          <cell r="A1" t="str">
            <v>GIÁ TRỊ PHỤ LỤC 13 - HĐ 37/2018/HĐ/OIC-SEAREE ký ngày 07/02/2018</v>
          </cell>
        </row>
      </sheetData>
      <sheetData sheetId="6034">
        <row r="1">
          <cell r="A1" t="str">
            <v>GIÁ TRỊ PHỤ LỤC 13 - HĐ 37/2018/HĐ/OIC-SEAREE ký ngày 07/02/2018</v>
          </cell>
        </row>
      </sheetData>
      <sheetData sheetId="6035">
        <row r="1">
          <cell r="A1" t="str">
            <v>GIÁ TRỊ PHỤ LỤC 13 - HĐ 37/2018/HĐ/OIC-SEAREE ký ngày 07/02/2018</v>
          </cell>
        </row>
      </sheetData>
      <sheetData sheetId="6036">
        <row r="1">
          <cell r="A1" t="str">
            <v>GIÁ TRỊ PHỤ LỤC 13 - HĐ 37/2018/HĐ/OIC-SEAREE ký ngày 07/02/2018</v>
          </cell>
        </row>
      </sheetData>
      <sheetData sheetId="6037">
        <row r="1">
          <cell r="A1" t="str">
            <v>GIÁ TRỊ PHỤ LỤC 13 - HĐ 37/2018/HĐ/OIC-SEAREE ký ngày 07/02/2018</v>
          </cell>
        </row>
      </sheetData>
      <sheetData sheetId="6038">
        <row r="1">
          <cell r="A1" t="str">
            <v>GIÁ TRỊ PHỤ LỤC 13 - HĐ 37/2018/HĐ/OIC-SEAREE ký ngày 07/02/2018</v>
          </cell>
        </row>
      </sheetData>
      <sheetData sheetId="6039">
        <row r="1">
          <cell r="A1" t="str">
            <v>GIÁ TRỊ PHỤ LỤC 13 - HĐ 37/2018/HĐ/OIC-SEAREE ký ngày 07/02/2018</v>
          </cell>
        </row>
      </sheetData>
      <sheetData sheetId="6040">
        <row r="1">
          <cell r="A1" t="str">
            <v>GIÁ TRỊ PHỤ LỤC 13 - HĐ 37/2018/HĐ/OIC-SEAREE ký ngày 07/02/2018</v>
          </cell>
        </row>
      </sheetData>
      <sheetData sheetId="6041">
        <row r="1">
          <cell r="A1" t="str">
            <v>GIÁ TRỊ PHỤ LỤC 13 - HĐ 37/2018/HĐ/OIC-SEAREE ký ngày 07/02/2018</v>
          </cell>
        </row>
      </sheetData>
      <sheetData sheetId="6042">
        <row r="1">
          <cell r="A1" t="str">
            <v>GIÁ TRỊ PHỤ LỤC 13 - HĐ 37/2018/HĐ/OIC-SEAREE ký ngày 07/02/2018</v>
          </cell>
        </row>
      </sheetData>
      <sheetData sheetId="6043">
        <row r="1">
          <cell r="A1" t="str">
            <v>Linksshape LTD</v>
          </cell>
        </row>
      </sheetData>
      <sheetData sheetId="6044">
        <row r="1">
          <cell r="A1" t="str">
            <v>Linksshape LTD</v>
          </cell>
        </row>
      </sheetData>
      <sheetData sheetId="6045">
        <row r="1">
          <cell r="A1" t="str">
            <v>Linksshape LTD</v>
          </cell>
        </row>
      </sheetData>
      <sheetData sheetId="6046">
        <row r="1">
          <cell r="A1" t="str">
            <v>Linksshape LTD</v>
          </cell>
        </row>
      </sheetData>
      <sheetData sheetId="6047">
        <row r="1">
          <cell r="A1" t="str">
            <v>Linksshape LTD</v>
          </cell>
        </row>
      </sheetData>
      <sheetData sheetId="6048">
        <row r="1">
          <cell r="A1" t="str">
            <v>Linksshape LTD</v>
          </cell>
        </row>
      </sheetData>
      <sheetData sheetId="6049">
        <row r="1">
          <cell r="A1" t="str">
            <v>GIÁ TRỊ PHỤ LỤC 13 - HĐ 37/2018/HĐ/OIC-SEAREE ký ngày 07/02/2018</v>
          </cell>
        </row>
      </sheetData>
      <sheetData sheetId="6050">
        <row r="1">
          <cell r="A1" t="str">
            <v>GIÁ TRỊ PHỤ LỤC 13 - HĐ 37/2018/HĐ/OIC-SEAREE ký ngày 07/02/2018</v>
          </cell>
        </row>
      </sheetData>
      <sheetData sheetId="6051">
        <row r="1">
          <cell r="A1" t="str">
            <v>GIÁ TRỊ PHỤ LỤC 13 - HĐ 37/2018/HĐ/OIC-SEAREE ký ngày 07/02/2018</v>
          </cell>
        </row>
      </sheetData>
      <sheetData sheetId="6052">
        <row r="1">
          <cell r="A1" t="str">
            <v>GIÁ TRỊ PHỤ LỤC 13 - HĐ 37/2018/HĐ/OIC-SEAREE ký ngày 07/02/2018</v>
          </cell>
        </row>
      </sheetData>
      <sheetData sheetId="6053">
        <row r="1">
          <cell r="A1" t="str">
            <v>GIÁ TRỊ PHỤ LỤC 13 - HĐ 37/2018/HĐ/OIC-SEAREE ký ngày 07/02/2018</v>
          </cell>
        </row>
      </sheetData>
      <sheetData sheetId="6054">
        <row r="1">
          <cell r="A1" t="str">
            <v>GIÁ TRỊ PHỤ LỤC 13 - HĐ 37/2018/HĐ/OIC-SEAREE ký ngày 07/02/2018</v>
          </cell>
        </row>
      </sheetData>
      <sheetData sheetId="6055">
        <row r="1">
          <cell r="A1" t="str">
            <v>GIÁ TRỊ PHỤ LỤC 13 - HĐ 37/2018/HĐ/OIC-SEAREE ký ngày 07/02/2018</v>
          </cell>
        </row>
      </sheetData>
      <sheetData sheetId="6056">
        <row r="1">
          <cell r="A1" t="str">
            <v>GIÁ TRỊ PHỤ LỤC 13 - HĐ 37/2018/HĐ/OIC-SEAREE ký ngày 07/02/2018</v>
          </cell>
        </row>
      </sheetData>
      <sheetData sheetId="6057">
        <row r="1">
          <cell r="A1" t="str">
            <v>GIÁ TRỊ PHỤ LỤC 13 - HĐ 37/2018/HĐ/OIC-SEAREE ký ngày 07/02/2018</v>
          </cell>
        </row>
      </sheetData>
      <sheetData sheetId="6058">
        <row r="1">
          <cell r="A1" t="str">
            <v>GIÁ TRỊ PHỤ LỤC 13 - HĐ 37/2018/HĐ/OIC-SEAREE ký ngày 07/02/2018</v>
          </cell>
        </row>
      </sheetData>
      <sheetData sheetId="6059">
        <row r="1">
          <cell r="A1" t="str">
            <v>GIÁ TRỊ PHỤ LỤC 13 - HĐ 37/2018/HĐ/OIC-SEAREE ký ngày 07/02/2018</v>
          </cell>
        </row>
      </sheetData>
      <sheetData sheetId="6060">
        <row r="1">
          <cell r="A1" t="str">
            <v>GIÁ TRỊ PHỤ LỤC 13 - HĐ 37/2018/HĐ/OIC-SEAREE ký ngày 07/02/2018</v>
          </cell>
        </row>
      </sheetData>
      <sheetData sheetId="6061">
        <row r="1">
          <cell r="A1" t="str">
            <v>GIÁ TRỊ PHỤ LỤC 13 - HĐ 37/2018/HĐ/OIC-SEAREE ký ngày 07/02/2018</v>
          </cell>
        </row>
      </sheetData>
      <sheetData sheetId="6062">
        <row r="1">
          <cell r="A1" t="str">
            <v>Linksshape LTD</v>
          </cell>
        </row>
      </sheetData>
      <sheetData sheetId="6063">
        <row r="1">
          <cell r="A1" t="str">
            <v>Linksshape LTD</v>
          </cell>
        </row>
      </sheetData>
      <sheetData sheetId="6064">
        <row r="1">
          <cell r="A1" t="str">
            <v>Linksshape LTD</v>
          </cell>
        </row>
      </sheetData>
      <sheetData sheetId="6065">
        <row r="1">
          <cell r="A1" t="str">
            <v>Linksshape LTD</v>
          </cell>
        </row>
      </sheetData>
      <sheetData sheetId="6066">
        <row r="1">
          <cell r="A1" t="str">
            <v>Linksshape LTD</v>
          </cell>
        </row>
      </sheetData>
      <sheetData sheetId="6067">
        <row r="1">
          <cell r="A1" t="str">
            <v>Linksshape LTD</v>
          </cell>
        </row>
      </sheetData>
      <sheetData sheetId="6068">
        <row r="1">
          <cell r="A1" t="str">
            <v>GIÁ TRỊ PHỤ LỤC 13 - HĐ 37/2018/HĐ/OIC-SEAREE ký ngày 07/02/2018</v>
          </cell>
        </row>
      </sheetData>
      <sheetData sheetId="6069">
        <row r="1">
          <cell r="A1" t="str">
            <v>GIÁ TRỊ PHỤ LỤC 13 - HĐ 37/2018/HĐ/OIC-SEAREE ký ngày 07/02/2018</v>
          </cell>
        </row>
      </sheetData>
      <sheetData sheetId="6070">
        <row r="1">
          <cell r="A1" t="str">
            <v>GIÁ TRỊ PHỤ LỤC 13 - HĐ 37/2018/HĐ/OIC-SEAREE ký ngày 07/02/2018</v>
          </cell>
        </row>
      </sheetData>
      <sheetData sheetId="6071">
        <row r="1">
          <cell r="A1" t="str">
            <v>Linksshape LTD</v>
          </cell>
        </row>
      </sheetData>
      <sheetData sheetId="6072">
        <row r="1">
          <cell r="A1" t="str">
            <v>Linksshape LTD</v>
          </cell>
        </row>
      </sheetData>
      <sheetData sheetId="6073">
        <row r="1">
          <cell r="A1" t="str">
            <v>Linksshape LTD</v>
          </cell>
        </row>
      </sheetData>
      <sheetData sheetId="6074">
        <row r="1">
          <cell r="A1" t="str">
            <v>Linksshape LTD</v>
          </cell>
        </row>
      </sheetData>
      <sheetData sheetId="6075">
        <row r="1">
          <cell r="A1" t="str">
            <v>Linksshape LTD</v>
          </cell>
        </row>
      </sheetData>
      <sheetData sheetId="6076">
        <row r="1">
          <cell r="A1" t="str">
            <v>Linksshape LTD</v>
          </cell>
        </row>
      </sheetData>
      <sheetData sheetId="6077">
        <row r="1">
          <cell r="A1" t="str">
            <v>GIÁ TRỊ PHỤ LỤC 13 - HĐ 37/2018/HĐ/OIC-SEAREE ký ngày 07/02/2018</v>
          </cell>
        </row>
      </sheetData>
      <sheetData sheetId="6078">
        <row r="1">
          <cell r="A1" t="str">
            <v>GIÁ TRỊ PHỤ LỤC 13 - HĐ 37/2018/HĐ/OIC-SEAREE ký ngày 07/02/2018</v>
          </cell>
        </row>
      </sheetData>
      <sheetData sheetId="6079">
        <row r="1">
          <cell r="A1" t="str">
            <v>GIÁ TRỊ PHỤ LỤC 13 - HĐ 37/2018/HĐ/OIC-SEAREE ký ngày 07/02/2018</v>
          </cell>
        </row>
      </sheetData>
      <sheetData sheetId="6080">
        <row r="1">
          <cell r="A1" t="str">
            <v>GIÁ TRỊ PHỤ LỤC 13 - HĐ 37/2018/HĐ/OIC-SEAREE ký ngày 07/02/2018</v>
          </cell>
        </row>
      </sheetData>
      <sheetData sheetId="6081">
        <row r="1">
          <cell r="A1" t="str">
            <v>Linksshape LTD</v>
          </cell>
        </row>
      </sheetData>
      <sheetData sheetId="6082">
        <row r="1">
          <cell r="A1" t="str">
            <v>Linksshape LTD</v>
          </cell>
        </row>
      </sheetData>
      <sheetData sheetId="6083">
        <row r="1">
          <cell r="A1" t="str">
            <v>Linksshape LTD</v>
          </cell>
        </row>
      </sheetData>
      <sheetData sheetId="6084">
        <row r="1">
          <cell r="A1" t="str">
            <v>Linksshape LTD</v>
          </cell>
        </row>
      </sheetData>
      <sheetData sheetId="6085">
        <row r="1">
          <cell r="A1" t="str">
            <v>Linksshape LTD</v>
          </cell>
        </row>
      </sheetData>
      <sheetData sheetId="6086">
        <row r="1">
          <cell r="A1" t="str">
            <v>GIÁ TRỊ PHỤ LỤC 13 - HĐ 37/2018/HĐ/OIC-SEAREE ký ngày 07/02/2018</v>
          </cell>
        </row>
      </sheetData>
      <sheetData sheetId="6087">
        <row r="1">
          <cell r="A1" t="str">
            <v>GIÁ TRỊ PHỤ LỤC 13 - HĐ 37/2018/HĐ/OIC-SEAREE ký ngày 07/02/2018</v>
          </cell>
        </row>
      </sheetData>
      <sheetData sheetId="6088">
        <row r="1">
          <cell r="A1" t="str">
            <v>GIÁ TRỊ PHỤ LỤC 13 - HĐ 37/2018/HĐ/OIC-SEAREE ký ngày 07/02/2018</v>
          </cell>
        </row>
      </sheetData>
      <sheetData sheetId="6089">
        <row r="1">
          <cell r="A1" t="str">
            <v>GIÁ TRỊ PHỤ LỤC 13 - HĐ 37/2018/HĐ/OIC-SEAREE ký ngày 07/02/2018</v>
          </cell>
        </row>
      </sheetData>
      <sheetData sheetId="6090">
        <row r="1">
          <cell r="A1" t="str">
            <v>GIÁ TRỊ PHỤ LỤC 13 - HĐ 37/2018/HĐ/OIC-SEAREE ký ngày 07/02/2018</v>
          </cell>
        </row>
      </sheetData>
      <sheetData sheetId="6091">
        <row r="1">
          <cell r="A1" t="str">
            <v>Linksshape LTD</v>
          </cell>
        </row>
      </sheetData>
      <sheetData sheetId="6092">
        <row r="1">
          <cell r="A1" t="str">
            <v>Linksshape LTD</v>
          </cell>
        </row>
      </sheetData>
      <sheetData sheetId="6093">
        <row r="1">
          <cell r="A1" t="str">
            <v>Linksshape LTD</v>
          </cell>
        </row>
      </sheetData>
      <sheetData sheetId="6094">
        <row r="1">
          <cell r="A1" t="str">
            <v>Linksshape LTD</v>
          </cell>
        </row>
      </sheetData>
      <sheetData sheetId="6095">
        <row r="1">
          <cell r="A1" t="str">
            <v>Linksshape LTD</v>
          </cell>
        </row>
      </sheetData>
      <sheetData sheetId="6096">
        <row r="1">
          <cell r="A1" t="str">
            <v>GIÁ TRỊ PHỤ LỤC 13 - HĐ 37/2018/HĐ/OIC-SEAREE ký ngày 07/02/2018</v>
          </cell>
        </row>
      </sheetData>
      <sheetData sheetId="6097">
        <row r="1">
          <cell r="A1" t="str">
            <v>GIÁ TRỊ PHỤ LỤC 13 - HĐ 37/2018/HĐ/OIC-SEAREE ký ngày 07/02/2018</v>
          </cell>
        </row>
      </sheetData>
      <sheetData sheetId="6098">
        <row r="1">
          <cell r="A1" t="str">
            <v>GIÁ TRỊ PHỤ LỤC 13 - HĐ 37/2018/HĐ/OIC-SEAREE ký ngày 07/02/2018</v>
          </cell>
        </row>
      </sheetData>
      <sheetData sheetId="6099">
        <row r="1">
          <cell r="A1" t="str">
            <v>GIÁ TRỊ PHỤ LỤC 13 - HĐ 37/2018/HĐ/OIC-SEAREE ký ngày 07/02/2018</v>
          </cell>
        </row>
      </sheetData>
      <sheetData sheetId="6100">
        <row r="1">
          <cell r="A1" t="str">
            <v>GIÁ TRỊ PHỤ LỤC 13 - HĐ 37/2018/HĐ/OIC-SEAREE ký ngày 07/02/2018</v>
          </cell>
        </row>
      </sheetData>
      <sheetData sheetId="6101">
        <row r="1">
          <cell r="A1" t="str">
            <v>GIÁ TRỊ PHỤ LỤC 13 - HĐ 37/2018/HĐ/OIC-SEAREE ký ngày 07/02/2018</v>
          </cell>
        </row>
      </sheetData>
      <sheetData sheetId="6102">
        <row r="1">
          <cell r="A1" t="str">
            <v>GIÁ TRỊ PHỤ LỤC 13 - HĐ 37/2018/HĐ/OIC-SEAREE ký ngày 07/02/2018</v>
          </cell>
        </row>
      </sheetData>
      <sheetData sheetId="6103">
        <row r="1">
          <cell r="A1" t="str">
            <v>GIÁ TRỊ PHỤ LỤC 13 - HĐ 37/2018/HĐ/OIC-SEAREE ký ngày 07/02/2018</v>
          </cell>
        </row>
      </sheetData>
      <sheetData sheetId="6104">
        <row r="1">
          <cell r="A1" t="str">
            <v>GIÁ TRỊ PHỤ LỤC 13 - HĐ 37/2018/HĐ/OIC-SEAREE ký ngày 07/02/2018</v>
          </cell>
        </row>
      </sheetData>
      <sheetData sheetId="6105">
        <row r="1">
          <cell r="A1" t="str">
            <v>GIÁ TRỊ PHỤ LỤC 13 - HĐ 37/2018/HĐ/OIC-SEAREE ký ngày 07/02/2018</v>
          </cell>
        </row>
      </sheetData>
      <sheetData sheetId="6106">
        <row r="1">
          <cell r="A1" t="str">
            <v>GIÁ TRỊ PHỤ LỤC 13 - HĐ 37/2018/HĐ/OIC-SEAREE ký ngày 07/02/2018</v>
          </cell>
        </row>
      </sheetData>
      <sheetData sheetId="6107">
        <row r="1">
          <cell r="A1" t="str">
            <v>GIÁ TRỊ PHỤ LỤC 13 - HĐ 37/2018/HĐ/OIC-SEAREE ký ngày 07/02/2018</v>
          </cell>
        </row>
      </sheetData>
      <sheetData sheetId="6108">
        <row r="1">
          <cell r="A1" t="str">
            <v>GIÁ TRỊ PHỤ LỤC 13 - HĐ 37/2018/HĐ/OIC-SEAREE ký ngày 07/02/2018</v>
          </cell>
        </row>
      </sheetData>
      <sheetData sheetId="6109">
        <row r="1">
          <cell r="A1" t="str">
            <v>GIÁ TRỊ PHỤ LỤC 13 - HĐ 37/2018/HĐ/OIC-SEAREE ký ngày 07/02/2018</v>
          </cell>
        </row>
      </sheetData>
      <sheetData sheetId="6110">
        <row r="1">
          <cell r="A1" t="str">
            <v>GIÁ TRỊ PHỤ LỤC 13 - HĐ 37/2018/HĐ/OIC-SEAREE ký ngày 07/02/2018</v>
          </cell>
        </row>
      </sheetData>
      <sheetData sheetId="6111">
        <row r="1">
          <cell r="A1" t="str">
            <v>GIÁ TRỊ PHỤ LỤC 13 - HĐ 37/2018/HĐ/OIC-SEAREE ký ngày 07/02/2018</v>
          </cell>
        </row>
      </sheetData>
      <sheetData sheetId="6112">
        <row r="1">
          <cell r="A1" t="str">
            <v>GIÁ TRỊ PHỤ LỤC 13 - HĐ 37/2018/HĐ/OIC-SEAREE ký ngày 07/02/2018</v>
          </cell>
        </row>
      </sheetData>
      <sheetData sheetId="6113">
        <row r="1">
          <cell r="A1" t="str">
            <v>GIÁ TRỊ PHỤ LỤC 13 - HĐ 37/2018/HĐ/OIC-SEAREE ký ngày 07/02/2018</v>
          </cell>
        </row>
      </sheetData>
      <sheetData sheetId="6114">
        <row r="1">
          <cell r="A1" t="str">
            <v>GIÁ TRỊ PHỤ LỤC 13 - HĐ 37/2018/HĐ/OIC-SEAREE ký ngày 07/02/2018</v>
          </cell>
        </row>
      </sheetData>
      <sheetData sheetId="6115">
        <row r="1">
          <cell r="A1" t="str">
            <v>GIÁ TRỊ PHỤ LỤC 13 - HĐ 37/2018/HĐ/OIC-SEAREE ký ngày 07/02/2018</v>
          </cell>
        </row>
      </sheetData>
      <sheetData sheetId="6116">
        <row r="1">
          <cell r="A1" t="str">
            <v>GIÁ TRỊ PHỤ LỤC 13 - HĐ 37/2018/HĐ/OIC-SEAREE ký ngày 07/02/2018</v>
          </cell>
        </row>
      </sheetData>
      <sheetData sheetId="6117">
        <row r="1">
          <cell r="A1" t="str">
            <v>GIÁ TRỊ PHỤ LỤC 13 - HĐ 37/2018/HĐ/OIC-SEAREE ký ngày 07/02/2018</v>
          </cell>
        </row>
      </sheetData>
      <sheetData sheetId="6118">
        <row r="1">
          <cell r="A1" t="str">
            <v>GIÁ TRỊ PHỤ LỤC 13 - HĐ 37/2018/HĐ/OIC-SEAREE ký ngày 07/02/2018</v>
          </cell>
        </row>
      </sheetData>
      <sheetData sheetId="6119">
        <row r="1">
          <cell r="A1" t="str">
            <v>GIÁ TRỊ PHỤ LỤC 13 - HĐ 37/2018/HĐ/OIC-SEAREE ký ngày 07/02/2018</v>
          </cell>
        </row>
      </sheetData>
      <sheetData sheetId="6120">
        <row r="1">
          <cell r="A1" t="str">
            <v>GIÁ TRỊ PHỤ LỤC 13 - HĐ 37/2018/HĐ/OIC-SEAREE ký ngày 07/02/2018</v>
          </cell>
        </row>
      </sheetData>
      <sheetData sheetId="6121">
        <row r="1">
          <cell r="A1" t="str">
            <v>GIÁ TRỊ PHỤ LỤC 13 - HĐ 37/2018/HĐ/OIC-SEAREE ký ngày 07/02/2018</v>
          </cell>
        </row>
      </sheetData>
      <sheetData sheetId="6122">
        <row r="1">
          <cell r="A1" t="str">
            <v>GIÁ TRỊ PHỤ LỤC 13 - HĐ 37/2018/HĐ/OIC-SEAREE ký ngày 07/02/2018</v>
          </cell>
        </row>
      </sheetData>
      <sheetData sheetId="6123">
        <row r="1">
          <cell r="A1" t="str">
            <v>GIÁ TRỊ PHỤ LỤC 13 - HĐ 37/2018/HĐ/OIC-SEAREE ký ngày 07/02/2018</v>
          </cell>
        </row>
      </sheetData>
      <sheetData sheetId="6124">
        <row r="1">
          <cell r="A1" t="str">
            <v>DỰ ÁN:  KHU NHÀ Ở DIỆN TÍCH 4,2777 HA PHƯỜNG THẠNH MỸ LỢI, QUẬN 2 (VICTORIA VILLAGE)</v>
          </cell>
        </row>
      </sheetData>
      <sheetData sheetId="6125">
        <row r="1">
          <cell r="A1" t="str">
            <v>DỰ ÁN:  KHU NHÀ Ở DIỆN TÍCH 4,2777 HA PHƯỜNG THẠNH MỸ LỢI, QUẬN 2 (VICTORIA VILLAGE)</v>
          </cell>
        </row>
      </sheetData>
      <sheetData sheetId="6126">
        <row r="1">
          <cell r="A1" t="str">
            <v>DỰ ÁN:  KHU NHÀ Ở DIỆN TÍCH 4,2777 HA PHƯỜNG THẠNH MỸ LỢI, QUẬN 2 (VICTORIA VILLAGE)</v>
          </cell>
        </row>
      </sheetData>
      <sheetData sheetId="6127">
        <row r="1">
          <cell r="A1" t="str">
            <v>GIÁ TRỊ PHỤ LỤC 13 - HĐ 37/2018/HĐ/OIC-SEAREE ký ngày 07/02/2018</v>
          </cell>
        </row>
      </sheetData>
      <sheetData sheetId="6128">
        <row r="1">
          <cell r="A1" t="str">
            <v>Linksshape LTD</v>
          </cell>
        </row>
      </sheetData>
      <sheetData sheetId="6129">
        <row r="1">
          <cell r="A1" t="str">
            <v>Linksshape LTD</v>
          </cell>
        </row>
      </sheetData>
      <sheetData sheetId="6130">
        <row r="1">
          <cell r="A1" t="str">
            <v>Linksshape LTD</v>
          </cell>
        </row>
      </sheetData>
      <sheetData sheetId="6131">
        <row r="1">
          <cell r="A1" t="str">
            <v>GIÁ TRỊ PHỤ LỤC 13 - HĐ 37/2018/HĐ/OIC-SEAREE ký ngày 07/02/2018</v>
          </cell>
        </row>
      </sheetData>
      <sheetData sheetId="6132">
        <row r="1">
          <cell r="A1" t="str">
            <v>GIÁ TRỊ PHỤ LỤC 13 - HĐ 37/2018/HĐ/OIC-SEAREE ký ngày 07/02/2018</v>
          </cell>
        </row>
      </sheetData>
      <sheetData sheetId="6133">
        <row r="1">
          <cell r="A1" t="str">
            <v>GIÁ TRỊ PHỤ LỤC 13 - HĐ 37/2018/HĐ/OIC-SEAREE ký ngày 07/02/2018</v>
          </cell>
        </row>
      </sheetData>
      <sheetData sheetId="6134">
        <row r="1">
          <cell r="A1" t="str">
            <v>GIÁ TRỊ PHỤ LỤC 13 - HĐ 37/2018/HĐ/OIC-SEAREE ký ngày 07/02/2018</v>
          </cell>
        </row>
      </sheetData>
      <sheetData sheetId="6135">
        <row r="1">
          <cell r="A1" t="str">
            <v>GIÁ TRỊ PHỤ LỤC 13 - HĐ 37/2018/HĐ/OIC-SEAREE ký ngày 07/02/2018</v>
          </cell>
        </row>
      </sheetData>
      <sheetData sheetId="6136">
        <row r="1">
          <cell r="A1" t="str">
            <v>GIÁ TRỊ PHỤ LỤC 13 - HĐ 37/2018/HĐ/OIC-SEAREE ký ngày 07/02/2018</v>
          </cell>
        </row>
      </sheetData>
      <sheetData sheetId="6137">
        <row r="1">
          <cell r="A1" t="str">
            <v>GIÁ TRỊ PHỤ LỤC 13 - HĐ 37/2018/HĐ/OIC-SEAREE ký ngày 07/02/2018</v>
          </cell>
        </row>
      </sheetData>
      <sheetData sheetId="6138">
        <row r="1">
          <cell r="A1" t="str">
            <v>GIÁ TRỊ PHỤ LỤC 13 - HĐ 37/2018/HĐ/OIC-SEAREE ký ngày 07/02/2018</v>
          </cell>
        </row>
      </sheetData>
      <sheetData sheetId="6139">
        <row r="1">
          <cell r="A1" t="str">
            <v>GIÁ TRỊ PHỤ LỤC 13 - HĐ 37/2018/HĐ/OIC-SEAREE ký ngày 07/02/2018</v>
          </cell>
        </row>
      </sheetData>
      <sheetData sheetId="6140">
        <row r="1">
          <cell r="A1" t="str">
            <v>GIÁ TRỊ PHỤ LỤC 13 - HĐ 37/2018/HĐ/OIC-SEAREE ký ngày 07/02/2018</v>
          </cell>
        </row>
      </sheetData>
      <sheetData sheetId="6141">
        <row r="1">
          <cell r="A1" t="str">
            <v>GIÁ TRỊ PHỤ LỤC 13 - HĐ 37/2018/HĐ/OIC-SEAREE ký ngày 07/02/2018</v>
          </cell>
        </row>
      </sheetData>
      <sheetData sheetId="6142">
        <row r="1">
          <cell r="A1" t="str">
            <v>GIÁ TRỊ PHỤ LỤC 13 - HĐ 37/2018/HĐ/OIC-SEAREE ký ngày 07/02/2018</v>
          </cell>
        </row>
      </sheetData>
      <sheetData sheetId="6143">
        <row r="1">
          <cell r="A1" t="str">
            <v>GIÁ TRỊ PHỤ LỤC 13 - HĐ 37/2018/HĐ/OIC-SEAREE ký ngày 07/02/2018</v>
          </cell>
        </row>
      </sheetData>
      <sheetData sheetId="6144">
        <row r="1">
          <cell r="A1" t="str">
            <v>GIÁ TRỊ PHỤ LỤC 13 - HĐ 37/2018/HĐ/OIC-SEAREE ký ngày 07/02/2018</v>
          </cell>
        </row>
      </sheetData>
      <sheetData sheetId="6145">
        <row r="1">
          <cell r="A1" t="str">
            <v>GIÁ TRỊ PHỤ LỤC 13 - HĐ 37/2018/HĐ/OIC-SEAREE ký ngày 07/02/2018</v>
          </cell>
        </row>
      </sheetData>
      <sheetData sheetId="6146">
        <row r="1">
          <cell r="A1" t="str">
            <v>GIÁ TRỊ PHỤ LỤC 13 - HĐ 37/2018/HĐ/OIC-SEAREE ký ngày 07/02/2018</v>
          </cell>
        </row>
      </sheetData>
      <sheetData sheetId="6147">
        <row r="1">
          <cell r="A1" t="str">
            <v>GIÁ TRỊ PHỤ LỤC 13 - HĐ 37/2018/HĐ/OIC-SEAREE ký ngày 07/02/2018</v>
          </cell>
        </row>
      </sheetData>
      <sheetData sheetId="6148">
        <row r="1">
          <cell r="A1" t="str">
            <v>GIÁ TRỊ PHỤ LỤC 13 - HĐ 37/2018/HĐ/OIC-SEAREE ký ngày 07/02/2018</v>
          </cell>
        </row>
      </sheetData>
      <sheetData sheetId="6149">
        <row r="1">
          <cell r="A1" t="str">
            <v>GIÁ TRỊ PHỤ LỤC 13 - HĐ 37/2018/HĐ/OIC-SEAREE ký ngày 07/02/2018</v>
          </cell>
        </row>
      </sheetData>
      <sheetData sheetId="6150">
        <row r="1">
          <cell r="A1" t="str">
            <v>GIÁ TRỊ PHỤ LỤC 13 - HĐ 37/2018/HĐ/OIC-SEAREE ký ngày 07/02/2018</v>
          </cell>
        </row>
      </sheetData>
      <sheetData sheetId="6151">
        <row r="1">
          <cell r="A1" t="str">
            <v>GIÁ TRỊ PHỤ LỤC 13 - HĐ 37/2018/HĐ/OIC-SEAREE ký ngày 07/02/2018</v>
          </cell>
        </row>
      </sheetData>
      <sheetData sheetId="6152">
        <row r="1">
          <cell r="A1" t="str">
            <v>GIÁ TRỊ PHỤ LỤC 13 - HĐ 37/2018/HĐ/OIC-SEAREE ký ngày 07/02/2018</v>
          </cell>
        </row>
      </sheetData>
      <sheetData sheetId="6153">
        <row r="1">
          <cell r="A1" t="str">
            <v>DỰ ÁN:  KHU NHÀ Ở DIỆN TÍCH 4,2777 HA PHƯỜNG THẠNH MỸ LỢI, QUẬN 2 (VICTORIA VILLAGE)</v>
          </cell>
        </row>
      </sheetData>
      <sheetData sheetId="6154">
        <row r="1">
          <cell r="A1" t="str">
            <v>DỰ ÁN:  KHU NHÀ Ở DIỆN TÍCH 4,2777 HA PHƯỜNG THẠNH MỸ LỢI, QUẬN 2 (VICTORIA VILLAGE)</v>
          </cell>
        </row>
      </sheetData>
      <sheetData sheetId="6155">
        <row r="1">
          <cell r="A1" t="str">
            <v>Linksshape LTD</v>
          </cell>
        </row>
      </sheetData>
      <sheetData sheetId="6156">
        <row r="1">
          <cell r="A1" t="str">
            <v>GIÁ TRỊ PHỤ LỤC 13 - HĐ 37/2018/HĐ/OIC-SEAREE ký ngày 07/02/2018</v>
          </cell>
        </row>
      </sheetData>
      <sheetData sheetId="6157">
        <row r="1">
          <cell r="A1" t="str">
            <v>Linksshape LTD</v>
          </cell>
        </row>
      </sheetData>
      <sheetData sheetId="6158">
        <row r="1">
          <cell r="A1" t="str">
            <v>Linksshape LTD</v>
          </cell>
        </row>
      </sheetData>
      <sheetData sheetId="6159">
        <row r="1">
          <cell r="A1" t="str">
            <v>GIÁ TRỊ PHỤ LỤC 13 - HĐ 37/2018/HĐ/OIC-SEAREE ký ngày 07/02/2018</v>
          </cell>
        </row>
      </sheetData>
      <sheetData sheetId="6160">
        <row r="1">
          <cell r="A1" t="str">
            <v>GIÁ TRỊ PHỤ LỤC 13 - HĐ 37/2018/HĐ/OIC-SEAREE ký ngày 07/02/2018</v>
          </cell>
        </row>
      </sheetData>
      <sheetData sheetId="6161">
        <row r="1">
          <cell r="A1" t="str">
            <v>GIÁ TRỊ PHỤ LỤC 13 - HĐ 37/2018/HĐ/OIC-SEAREE ký ngày 07/02/2018</v>
          </cell>
        </row>
      </sheetData>
      <sheetData sheetId="6162">
        <row r="1">
          <cell r="A1" t="str">
            <v>GIÁ TRỊ PHỤ LỤC 13 - HĐ 37/2018/HĐ/OIC-SEAREE ký ngày 07/02/2018</v>
          </cell>
        </row>
      </sheetData>
      <sheetData sheetId="6163">
        <row r="1">
          <cell r="A1" t="str">
            <v>GIÁ TRỊ PHỤ LỤC 13 - HĐ 37/2018/HĐ/OIC-SEAREE ký ngày 07/02/2018</v>
          </cell>
        </row>
      </sheetData>
      <sheetData sheetId="6164">
        <row r="1">
          <cell r="A1" t="str">
            <v>GIÁ TRỊ PHỤ LỤC 13 - HĐ 37/2018/HĐ/OIC-SEAREE ký ngày 07/02/2018</v>
          </cell>
        </row>
      </sheetData>
      <sheetData sheetId="6165">
        <row r="1">
          <cell r="A1" t="str">
            <v>GIÁ TRỊ PHỤ LỤC 13 - HĐ 37/2018/HĐ/OIC-SEAREE ký ngày 07/02/2018</v>
          </cell>
        </row>
      </sheetData>
      <sheetData sheetId="6166">
        <row r="1">
          <cell r="A1" t="str">
            <v>GIÁ TRỊ PHỤ LỤC 13 - HĐ 37/2018/HĐ/OIC-SEAREE ký ngày 07/02/2018</v>
          </cell>
        </row>
      </sheetData>
      <sheetData sheetId="6167">
        <row r="1">
          <cell r="A1" t="str">
            <v>GIÁ TRỊ PHỤ LỤC 13 - HĐ 37/2018/HĐ/OIC-SEAREE ký ngày 07/02/2018</v>
          </cell>
        </row>
      </sheetData>
      <sheetData sheetId="6168">
        <row r="1">
          <cell r="A1" t="str">
            <v>GIÁ TRỊ PHỤ LỤC 13 - HĐ 37/2018/HĐ/OIC-SEAREE ký ngày 07/02/2018</v>
          </cell>
        </row>
      </sheetData>
      <sheetData sheetId="6169">
        <row r="1">
          <cell r="A1" t="str">
            <v>DỰ ÁN:  KHU NHÀ Ở DIỆN TÍCH 4,2777 HA PHƯỜNG THẠNH MỸ LỢI, QUẬN 2 (VICTORIA VILLAGE)</v>
          </cell>
        </row>
      </sheetData>
      <sheetData sheetId="6170">
        <row r="1">
          <cell r="A1" t="str">
            <v>DỰ ÁN:  KHU NHÀ Ở DIỆN TÍCH 4,2777 HA PHƯỜNG THẠNH MỸ LỢI, QUẬN 2 (VICTORIA VILLAGE)</v>
          </cell>
        </row>
      </sheetData>
      <sheetData sheetId="6171">
        <row r="1">
          <cell r="A1" t="str">
            <v>DỰ ÁN:  KHU NHÀ Ở DIỆN TÍCH 4,2777 HA PHƯỜNG THẠNH MỸ LỢI, QUẬN 2 (VICTORIA VILLAGE)</v>
          </cell>
        </row>
      </sheetData>
      <sheetData sheetId="6172">
        <row r="1">
          <cell r="A1" t="str">
            <v>GIÁ TRỊ PHỤ LỤC 13 - HĐ 37/2018/HĐ/OIC-SEAREE ký ngày 07/02/2018</v>
          </cell>
        </row>
      </sheetData>
      <sheetData sheetId="6173">
        <row r="1">
          <cell r="A1" t="str">
            <v>GIÁ TRỊ PHỤ LỤC 13 - HĐ 37/2018/HĐ/OIC-SEAREE ký ngày 07/02/2018</v>
          </cell>
        </row>
      </sheetData>
      <sheetData sheetId="6174">
        <row r="1">
          <cell r="A1" t="str">
            <v>Linksshape LTD</v>
          </cell>
        </row>
      </sheetData>
      <sheetData sheetId="6175">
        <row r="1">
          <cell r="A1" t="str">
            <v>Linksshape LTD</v>
          </cell>
        </row>
      </sheetData>
      <sheetData sheetId="6176">
        <row r="1">
          <cell r="A1" t="str">
            <v>Linksshape LTD</v>
          </cell>
        </row>
      </sheetData>
      <sheetData sheetId="6177">
        <row r="1">
          <cell r="A1" t="str">
            <v>Linksshape LTD</v>
          </cell>
        </row>
      </sheetData>
      <sheetData sheetId="6178">
        <row r="1">
          <cell r="A1" t="str">
            <v>Linksshape LTD</v>
          </cell>
        </row>
      </sheetData>
      <sheetData sheetId="6179">
        <row r="1">
          <cell r="A1" t="str">
            <v>DỰ ÁN:  KHU NHÀ Ở DIỆN TÍCH 4,2777 HA PHƯỜNG THẠNH MỸ LỢI, QUẬN 2 (VICTORIA VILLAGE)</v>
          </cell>
        </row>
      </sheetData>
      <sheetData sheetId="6180">
        <row r="1">
          <cell r="A1" t="str">
            <v>GIÁ TRỊ PHỤ LỤC 13 - HĐ 37/2018/HĐ/OIC-SEAREE ký ngày 07/02/2018</v>
          </cell>
        </row>
      </sheetData>
      <sheetData sheetId="6181">
        <row r="1">
          <cell r="A1" t="str">
            <v>GIÁ TRỊ PHỤ LỤC 13 - HĐ 37/2018/HĐ/OIC-SEAREE ký ngày 07/02/2018</v>
          </cell>
        </row>
      </sheetData>
      <sheetData sheetId="6182">
        <row r="1">
          <cell r="A1" t="str">
            <v>GIÁ TRỊ PHỤ LỤC 13 - HĐ 37/2018/HĐ/OIC-SEAREE ký ngày 07/02/2018</v>
          </cell>
        </row>
      </sheetData>
      <sheetData sheetId="6183">
        <row r="1">
          <cell r="A1" t="str">
            <v>GIÁ TRỊ PHỤ LỤC 13 - HĐ 37/2018/HĐ/OIC-SEAREE ký ngày 07/02/2018</v>
          </cell>
        </row>
      </sheetData>
      <sheetData sheetId="6184">
        <row r="1">
          <cell r="A1" t="str">
            <v>GIÁ TRỊ PHỤ LỤC 13 - HĐ 37/2018/HĐ/OIC-SEAREE ký ngày 07/02/2018</v>
          </cell>
        </row>
      </sheetData>
      <sheetData sheetId="6185">
        <row r="1">
          <cell r="A1" t="str">
            <v>GIÁ TRỊ PHỤ LỤC 13 - HĐ 37/2018/HĐ/OIC-SEAREE ký ngày 07/02/2018</v>
          </cell>
        </row>
      </sheetData>
      <sheetData sheetId="6186">
        <row r="1">
          <cell r="A1" t="str">
            <v>GIÁ TRỊ PHỤ LỤC 13 - HĐ 37/2018/HĐ/OIC-SEAREE ký ngày 07/02/2018</v>
          </cell>
        </row>
      </sheetData>
      <sheetData sheetId="6187">
        <row r="1">
          <cell r="A1" t="str">
            <v>GIÁ TRỊ PHỤ LỤC 13 - HĐ 37/2018/HĐ/OIC-SEAREE ký ngày 07/02/2018</v>
          </cell>
        </row>
      </sheetData>
      <sheetData sheetId="6188">
        <row r="1">
          <cell r="A1" t="str">
            <v>GIÁ TRỊ PHỤ LỤC 13 - HĐ 37/2018/HĐ/OIC-SEAREE ký ngày 07/02/2018</v>
          </cell>
        </row>
      </sheetData>
      <sheetData sheetId="6189">
        <row r="1">
          <cell r="A1" t="str">
            <v>GIÁ TRỊ PHỤ LỤC 13 - HĐ 37/2018/HĐ/OIC-SEAREE ký ngày 07/02/2018</v>
          </cell>
        </row>
      </sheetData>
      <sheetData sheetId="6190">
        <row r="1">
          <cell r="A1" t="str">
            <v>DỰ ÁN:  KHU NHÀ Ở DIỆN TÍCH 4,2777 HA PHƯỜNG THẠNH MỸ LỢI, QUẬN 2 (VICTORIA VILLAGE)</v>
          </cell>
        </row>
      </sheetData>
      <sheetData sheetId="6191">
        <row r="1">
          <cell r="A1" t="str">
            <v>DỰ ÁN:  KHU NHÀ Ở DIỆN TÍCH 4,2777 HA PHƯỜNG THẠNH MỸ LỢI, QUẬN 2 (VICTORIA VILLAGE)</v>
          </cell>
        </row>
      </sheetData>
      <sheetData sheetId="6192">
        <row r="1">
          <cell r="A1" t="str">
            <v>GIÁ TRỊ PHỤ LỤC 13 - HĐ 37/2018/HĐ/OIC-SEAREE ký ngày 07/02/2018</v>
          </cell>
        </row>
      </sheetData>
      <sheetData sheetId="6193">
        <row r="1">
          <cell r="A1" t="str">
            <v>Linksshape LTD</v>
          </cell>
        </row>
      </sheetData>
      <sheetData sheetId="6194">
        <row r="1">
          <cell r="A1" t="str">
            <v>Linksshape LTD</v>
          </cell>
        </row>
      </sheetData>
      <sheetData sheetId="6195">
        <row r="1">
          <cell r="A1" t="str">
            <v>Linksshape LTD</v>
          </cell>
        </row>
      </sheetData>
      <sheetData sheetId="6196">
        <row r="1">
          <cell r="A1" t="str">
            <v>GIÁ TRỊ PHỤ LỤC 13 - HĐ 37/2018/HĐ/OIC-SEAREE ký ngày 07/02/2018</v>
          </cell>
        </row>
      </sheetData>
      <sheetData sheetId="6197">
        <row r="1">
          <cell r="A1" t="str">
            <v>GIÁ TRỊ PHỤ LỤC 13 - HĐ 37/2018/HĐ/OIC-SEAREE ký ngày 07/02/2018</v>
          </cell>
        </row>
      </sheetData>
      <sheetData sheetId="6198">
        <row r="1">
          <cell r="A1" t="str">
            <v>GIÁ TRỊ PHỤ LỤC 13 - HĐ 37/2018/HĐ/OIC-SEAREE ký ngày 07/02/2018</v>
          </cell>
        </row>
      </sheetData>
      <sheetData sheetId="6199">
        <row r="1">
          <cell r="A1" t="str">
            <v>GIÁ TRỊ PHỤ LỤC 13 - HĐ 37/2018/HĐ/OIC-SEAREE ký ngày 07/02/2018</v>
          </cell>
        </row>
      </sheetData>
      <sheetData sheetId="6200">
        <row r="1">
          <cell r="A1" t="str">
            <v>GIÁ TRỊ PHỤ LỤC 13 - HĐ 37/2018/HĐ/OIC-SEAREE ký ngày 07/02/2018</v>
          </cell>
        </row>
      </sheetData>
      <sheetData sheetId="6201">
        <row r="1">
          <cell r="A1" t="str">
            <v>GIÁ TRỊ PHỤ LỤC 13 - HĐ 37/2018/HĐ/OIC-SEAREE ký ngày 07/02/2018</v>
          </cell>
        </row>
      </sheetData>
      <sheetData sheetId="6202">
        <row r="1">
          <cell r="A1" t="str">
            <v>GIÁ TRỊ PHỤ LỤC 13 - HĐ 37/2018/HĐ/OIC-SEAREE ký ngày 07/02/2018</v>
          </cell>
        </row>
      </sheetData>
      <sheetData sheetId="6203">
        <row r="1">
          <cell r="A1" t="str">
            <v>Linksshape LTD</v>
          </cell>
        </row>
      </sheetData>
      <sheetData sheetId="6204">
        <row r="1">
          <cell r="A1" t="str">
            <v>GIÁ TRỊ PHỤ LỤC 13 - HĐ 37/2018/HĐ/OIC-SEAREE ký ngày 07/02/2018</v>
          </cell>
        </row>
      </sheetData>
      <sheetData sheetId="6205">
        <row r="1">
          <cell r="A1" t="str">
            <v>GIÁ TRỊ PHỤ LỤC 13 - HĐ 37/2018/HĐ/OIC-SEAREE ký ngày 07/02/2018</v>
          </cell>
        </row>
      </sheetData>
      <sheetData sheetId="6206">
        <row r="1">
          <cell r="A1" t="str">
            <v>GIÁ TRỊ PHỤ LỤC 13 - HĐ 37/2018/HĐ/OIC-SEAREE ký ngày 07/02/2018</v>
          </cell>
        </row>
      </sheetData>
      <sheetData sheetId="6207">
        <row r="1">
          <cell r="A1" t="str">
            <v>GIÁ TRỊ PHỤ LỤC 13 - HĐ 37/2018/HĐ/OIC-SEAREE ký ngày 07/02/2018</v>
          </cell>
        </row>
      </sheetData>
      <sheetData sheetId="6208">
        <row r="1">
          <cell r="A1" t="str">
            <v>GIÁ TRỊ PHỤ LỤC 13 - HĐ 37/2018/HĐ/OIC-SEAREE ký ngày 07/02/2018</v>
          </cell>
        </row>
      </sheetData>
      <sheetData sheetId="6209">
        <row r="1">
          <cell r="A1" t="str">
            <v>GIÁ TRỊ PHỤ LỤC 13 - HĐ 37/2018/HĐ/OIC-SEAREE ký ngày 07/02/2018</v>
          </cell>
        </row>
      </sheetData>
      <sheetData sheetId="6210">
        <row r="1">
          <cell r="A1" t="str">
            <v>GIÁ TRỊ PHỤ LỤC 13 - HĐ 37/2018/HĐ/OIC-SEAREE ký ngày 07/02/2018</v>
          </cell>
        </row>
      </sheetData>
      <sheetData sheetId="6211">
        <row r="1">
          <cell r="A1" t="str">
            <v>GIÁ TRỊ PHỤ LỤC 13 - HĐ 37/2018/HĐ/OIC-SEAREE ký ngày 07/02/2018</v>
          </cell>
        </row>
      </sheetData>
      <sheetData sheetId="6212">
        <row r="1">
          <cell r="A1" t="str">
            <v>GIÁ TRỊ PHỤ LỤC 13 - HĐ 37/2018/HĐ/OIC-SEAREE ký ngày 07/02/2018</v>
          </cell>
        </row>
      </sheetData>
      <sheetData sheetId="6213">
        <row r="1">
          <cell r="A1" t="str">
            <v>GIÁ TRỊ PHỤ LỤC 13 - HĐ 37/2018/HĐ/OIC-SEAREE ký ngày 07/02/2018</v>
          </cell>
        </row>
      </sheetData>
      <sheetData sheetId="6214">
        <row r="1">
          <cell r="A1" t="str">
            <v>GIÁ TRỊ PHỤ LỤC 13 - HĐ 37/2018/HĐ/OIC-SEAREE ký ngày 07/02/2018</v>
          </cell>
        </row>
      </sheetData>
      <sheetData sheetId="6215">
        <row r="1">
          <cell r="A1" t="str">
            <v>GIÁ TRỊ PHỤ LỤC 13 - HĐ 37/2018/HĐ/OIC-SEAREE ký ngày 07/02/2018</v>
          </cell>
        </row>
      </sheetData>
      <sheetData sheetId="6216">
        <row r="1">
          <cell r="A1" t="str">
            <v>GIÁ TRỊ PHỤ LỤC 13 - HĐ 37/2018/HĐ/OIC-SEAREE ký ngày 07/02/2018</v>
          </cell>
        </row>
      </sheetData>
      <sheetData sheetId="6217">
        <row r="1">
          <cell r="A1" t="str">
            <v>GIÁ TRỊ PHỤ LỤC 13 - HĐ 37/2018/HĐ/OIC-SEAREE ký ngày 07/02/2018</v>
          </cell>
        </row>
      </sheetData>
      <sheetData sheetId="6218">
        <row r="1">
          <cell r="A1" t="str">
            <v>GIÁ TRỊ PHỤ LỤC 13 - HĐ 37/2018/HĐ/OIC-SEAREE ký ngày 07/02/2018</v>
          </cell>
        </row>
      </sheetData>
      <sheetData sheetId="6219">
        <row r="1">
          <cell r="A1" t="str">
            <v>GIÁ TRỊ PHỤ LỤC 13 - HĐ 37/2018/HĐ/OIC-SEAREE ký ngày 07/02/2018</v>
          </cell>
        </row>
      </sheetData>
      <sheetData sheetId="6220">
        <row r="1">
          <cell r="A1" t="str">
            <v>GIÁ TRỊ PHỤ LỤC 13 - HĐ 37/2018/HĐ/OIC-SEAREE ký ngày 07/02/2018</v>
          </cell>
        </row>
      </sheetData>
      <sheetData sheetId="6221">
        <row r="1">
          <cell r="A1" t="str">
            <v>GIÁ TRỊ PHỤ LỤC 13 - HĐ 37/2018/HĐ/OIC-SEAREE ký ngày 07/02/2018</v>
          </cell>
        </row>
      </sheetData>
      <sheetData sheetId="6222">
        <row r="1">
          <cell r="A1" t="str">
            <v>GIÁ TRỊ PHỤ LỤC 13 - HĐ 37/2018/HĐ/OIC-SEAREE ký ngày 07/02/2018</v>
          </cell>
        </row>
      </sheetData>
      <sheetData sheetId="6223">
        <row r="1">
          <cell r="A1" t="str">
            <v>GIÁ TRỊ PHỤ LỤC 13 - HĐ 37/2018/HĐ/OIC-SEAREE ký ngày 07/02/2018</v>
          </cell>
        </row>
      </sheetData>
      <sheetData sheetId="6224">
        <row r="1">
          <cell r="A1" t="str">
            <v>GIÁ TRỊ PHỤ LỤC 13 - HĐ 37/2018/HĐ/OIC-SEAREE ký ngày 07/02/2018</v>
          </cell>
        </row>
      </sheetData>
      <sheetData sheetId="6225">
        <row r="1">
          <cell r="A1" t="str">
            <v>GIÁ TRỊ PHỤ LỤC 13 - HĐ 37/2018/HĐ/OIC-SEAREE ký ngày 07/02/2018</v>
          </cell>
        </row>
      </sheetData>
      <sheetData sheetId="6226">
        <row r="1">
          <cell r="A1" t="str">
            <v>GIÁ TRỊ PHỤ LỤC 13 - HĐ 37/2018/HĐ/OIC-SEAREE ký ngày 07/02/2018</v>
          </cell>
        </row>
      </sheetData>
      <sheetData sheetId="6227">
        <row r="1">
          <cell r="A1" t="str">
            <v>GIÁ TRỊ PHỤ LỤC 13 - HĐ 37/2018/HĐ/OIC-SEAREE ký ngày 07/02/2018</v>
          </cell>
        </row>
      </sheetData>
      <sheetData sheetId="6228">
        <row r="1">
          <cell r="A1" t="str">
            <v>GIÁ TRỊ PHỤ LỤC 13 - HĐ 37/2018/HĐ/OIC-SEAREE ký ngày 07/02/2018</v>
          </cell>
        </row>
      </sheetData>
      <sheetData sheetId="6229">
        <row r="1">
          <cell r="A1" t="str">
            <v>GIÁ TRỊ PHỤ LỤC 13 - HĐ 37/2018/HĐ/OIC-SEAREE ký ngày 07/02/2018</v>
          </cell>
        </row>
      </sheetData>
      <sheetData sheetId="6230">
        <row r="1">
          <cell r="A1" t="str">
            <v>GIÁ TRỊ PHỤ LỤC 13 - HĐ 37/2018/HĐ/OIC-SEAREE ký ngày 07/02/2018</v>
          </cell>
        </row>
      </sheetData>
      <sheetData sheetId="6231">
        <row r="1">
          <cell r="A1" t="str">
            <v>GIÁ TRỊ PHỤ LỤC 13 - HĐ 37/2018/HĐ/OIC-SEAREE ký ngày 07/02/2018</v>
          </cell>
        </row>
      </sheetData>
      <sheetData sheetId="6232">
        <row r="1">
          <cell r="A1" t="str">
            <v>GIÁ TRỊ PHỤ LỤC 13 - HĐ 37/2018/HĐ/OIC-SEAREE ký ngày 07/02/2018</v>
          </cell>
        </row>
      </sheetData>
      <sheetData sheetId="6233">
        <row r="1">
          <cell r="A1" t="str">
            <v>GIÁ TRỊ PHỤ LỤC 13 - HĐ 37/2018/HĐ/OIC-SEAREE ký ngày 07/02/2018</v>
          </cell>
        </row>
      </sheetData>
      <sheetData sheetId="6234">
        <row r="1">
          <cell r="A1" t="str">
            <v>GIÁ TRỊ PHỤ LỤC 13 - HĐ 37/2018/HĐ/OIC-SEAREE ký ngày 07/02/2018</v>
          </cell>
        </row>
      </sheetData>
      <sheetData sheetId="6235">
        <row r="1">
          <cell r="A1" t="str">
            <v>GIÁ TRỊ PHỤ LỤC 13 - HĐ 37/2018/HĐ/OIC-SEAREE ký ngày 07/02/2018</v>
          </cell>
        </row>
      </sheetData>
      <sheetData sheetId="6236">
        <row r="1">
          <cell r="A1" t="str">
            <v>GIÁ TRỊ PHỤ LỤC 13 - HĐ 37/2018/HĐ/OIC-SEAREE ký ngày 07/02/2018</v>
          </cell>
        </row>
      </sheetData>
      <sheetData sheetId="6237">
        <row r="1">
          <cell r="A1" t="str">
            <v>GIÁ TRỊ PHỤ LỤC 13 - HĐ 37/2018/HĐ/OIC-SEAREE ký ngày 07/02/2018</v>
          </cell>
        </row>
      </sheetData>
      <sheetData sheetId="6238">
        <row r="1">
          <cell r="A1" t="str">
            <v>GIÁ TRỊ PHỤ LỤC 13 - HĐ 37/2018/HĐ/OIC-SEAREE ký ngày 07/02/2018</v>
          </cell>
        </row>
      </sheetData>
      <sheetData sheetId="6239">
        <row r="1">
          <cell r="A1" t="str">
            <v>GIÁ TRỊ PHỤ LỤC 13 - HĐ 37/2018/HĐ/OIC-SEAREE ký ngày 07/02/2018</v>
          </cell>
        </row>
      </sheetData>
      <sheetData sheetId="6240">
        <row r="1">
          <cell r="A1" t="str">
            <v>GIÁ TRỊ PHỤ LỤC 13 - HĐ 37/2018/HĐ/OIC-SEAREE ký ngày 07/02/2018</v>
          </cell>
        </row>
      </sheetData>
      <sheetData sheetId="6241">
        <row r="1">
          <cell r="A1" t="str">
            <v>GIÁ TRỊ PHỤ LỤC 13 - HĐ 37/2018/HĐ/OIC-SEAREE ký ngày 07/02/2018</v>
          </cell>
        </row>
      </sheetData>
      <sheetData sheetId="6242">
        <row r="1">
          <cell r="A1" t="str">
            <v>GIÁ TRỊ PHỤ LỤC 13 - HĐ 37/2018/HĐ/OIC-SEAREE ký ngày 07/02/2018</v>
          </cell>
        </row>
      </sheetData>
      <sheetData sheetId="6243">
        <row r="1">
          <cell r="A1" t="str">
            <v>GIÁ TRỊ PHỤ LỤC 13 - HĐ 37/2018/HĐ/OIC-SEAREE ký ngày 07/02/2018</v>
          </cell>
        </row>
      </sheetData>
      <sheetData sheetId="6244">
        <row r="1">
          <cell r="A1" t="str">
            <v>GIÁ TRỊ PHỤ LỤC 13 - HĐ 37/2018/HĐ/OIC-SEAREE ký ngày 07/02/2018</v>
          </cell>
        </row>
      </sheetData>
      <sheetData sheetId="6245">
        <row r="1">
          <cell r="A1" t="str">
            <v>GIÁ TRỊ PHỤ LỤC 13 - HĐ 37/2018/HĐ/OIC-SEAREE ký ngày 07/02/2018</v>
          </cell>
        </row>
      </sheetData>
      <sheetData sheetId="6246">
        <row r="1">
          <cell r="A1" t="str">
            <v>GIÁ TRỊ PHỤ LỤC 13 - HĐ 37/2018/HĐ/OIC-SEAREE ký ngày 07/02/2018</v>
          </cell>
        </row>
      </sheetData>
      <sheetData sheetId="6247">
        <row r="1">
          <cell r="A1" t="str">
            <v>GIÁ TRỊ PHỤ LỤC 13 - HĐ 37/2018/HĐ/OIC-SEAREE ký ngày 07/02/2018</v>
          </cell>
        </row>
      </sheetData>
      <sheetData sheetId="6248">
        <row r="1">
          <cell r="A1" t="str">
            <v>GIÁ TRỊ PHỤ LỤC 13 - HĐ 37/2018/HĐ/OIC-SEAREE ký ngày 07/02/2018</v>
          </cell>
        </row>
      </sheetData>
      <sheetData sheetId="6249">
        <row r="1">
          <cell r="A1" t="str">
            <v>GIÁ TRỊ PHỤ LỤC 13 - HĐ 37/2018/HĐ/OIC-SEAREE ký ngày 07/02/2018</v>
          </cell>
        </row>
      </sheetData>
      <sheetData sheetId="6250">
        <row r="1">
          <cell r="A1" t="str">
            <v>GIÁ TRỊ PHỤ LỤC 13 - HĐ 37/2018/HĐ/OIC-SEAREE ký ngày 07/02/2018</v>
          </cell>
        </row>
      </sheetData>
      <sheetData sheetId="6251">
        <row r="1">
          <cell r="A1" t="str">
            <v>GIÁ TRỊ PHỤ LỤC 13 - HĐ 37/2018/HĐ/OIC-SEAREE ký ngày 07/02/2018</v>
          </cell>
        </row>
      </sheetData>
      <sheetData sheetId="6252">
        <row r="1">
          <cell r="A1" t="str">
            <v>GIÁ TRỊ PHỤ LỤC 13 - HĐ 37/2018/HĐ/OIC-SEAREE ký ngày 07/02/2018</v>
          </cell>
        </row>
      </sheetData>
      <sheetData sheetId="6253">
        <row r="1">
          <cell r="A1" t="str">
            <v>GIÁ TRỊ PHỤ LỤC 13 - HĐ 37/2018/HĐ/OIC-SEAREE ký ngày 07/02/2018</v>
          </cell>
        </row>
      </sheetData>
      <sheetData sheetId="6254">
        <row r="1">
          <cell r="A1" t="str">
            <v>GIÁ TRỊ PHỤ LỤC 13 - HĐ 37/2018/HĐ/OIC-SEAREE ký ngày 07/02/2018</v>
          </cell>
        </row>
      </sheetData>
      <sheetData sheetId="6255">
        <row r="1">
          <cell r="A1" t="str">
            <v>GIÁ TRỊ PHỤ LỤC 13 - HĐ 37/2018/HĐ/OIC-SEAREE ký ngày 07/02/2018</v>
          </cell>
        </row>
      </sheetData>
      <sheetData sheetId="6256">
        <row r="1">
          <cell r="A1" t="str">
            <v>GIÁ TRỊ PHỤ LỤC 13 - HĐ 37/2018/HĐ/OIC-SEAREE ký ngày 07/02/2018</v>
          </cell>
        </row>
      </sheetData>
      <sheetData sheetId="6257">
        <row r="1">
          <cell r="A1" t="str">
            <v>GIÁ TRỊ PHỤ LỤC 13 - HĐ 37/2018/HĐ/OIC-SEAREE ký ngày 07/02/2018</v>
          </cell>
        </row>
      </sheetData>
      <sheetData sheetId="6258">
        <row r="1">
          <cell r="A1" t="str">
            <v>GIÁ TRỊ PHỤ LỤC 13 - HĐ 37/2018/HĐ/OIC-SEAREE ký ngày 07/02/2018</v>
          </cell>
        </row>
      </sheetData>
      <sheetData sheetId="6259">
        <row r="1">
          <cell r="A1" t="str">
            <v>GIÁ TRỊ PHỤ LỤC 13 - HĐ 37/2018/HĐ/OIC-SEAREE ký ngày 07/02/2018</v>
          </cell>
        </row>
      </sheetData>
      <sheetData sheetId="6260">
        <row r="1">
          <cell r="A1" t="str">
            <v>GIÁ TRỊ PHỤ LỤC 13 - HĐ 37/2018/HĐ/OIC-SEAREE ký ngày 07/02/2018</v>
          </cell>
        </row>
      </sheetData>
      <sheetData sheetId="6261">
        <row r="1">
          <cell r="A1" t="str">
            <v>GIÁ TRỊ PHỤ LỤC 13 - HĐ 37/2018/HĐ/OIC-SEAREE ký ngày 07/02/2018</v>
          </cell>
        </row>
      </sheetData>
      <sheetData sheetId="6262">
        <row r="1">
          <cell r="A1" t="str">
            <v>GIÁ TRỊ PHỤ LỤC 13 - HĐ 37/2018/HĐ/OIC-SEAREE ký ngày 07/02/2018</v>
          </cell>
        </row>
      </sheetData>
      <sheetData sheetId="6263">
        <row r="1">
          <cell r="A1" t="str">
            <v>GIÁ TRỊ PHỤ LỤC 13 - HĐ 37/2018/HĐ/OIC-SEAREE ký ngày 07/02/2018</v>
          </cell>
        </row>
      </sheetData>
      <sheetData sheetId="6264">
        <row r="1">
          <cell r="A1" t="str">
            <v>GIÁ TRỊ PHỤ LỤC 13 - HĐ 37/2018/HĐ/OIC-SEAREE ký ngày 07/02/2018</v>
          </cell>
        </row>
      </sheetData>
      <sheetData sheetId="6265">
        <row r="1">
          <cell r="A1" t="str">
            <v>GIÁ TRỊ PHỤ LỤC 13 - HĐ 37/2018/HĐ/OIC-SEAREE ký ngày 07/02/2018</v>
          </cell>
        </row>
      </sheetData>
      <sheetData sheetId="6266">
        <row r="1">
          <cell r="A1" t="str">
            <v>GIÁ TRỊ PHỤ LỤC 13 - HĐ 37/2018/HĐ/OIC-SEAREE ký ngày 07/02/2018</v>
          </cell>
        </row>
      </sheetData>
      <sheetData sheetId="6267">
        <row r="1">
          <cell r="A1" t="str">
            <v>GIÁ TRỊ PHỤ LỤC 13 - HĐ 37/2018/HĐ/OIC-SEAREE ký ngày 07/02/2018</v>
          </cell>
        </row>
      </sheetData>
      <sheetData sheetId="6268">
        <row r="1">
          <cell r="A1" t="str">
            <v>GIÁ TRỊ PHỤ LỤC 13 - HĐ 37/2018/HĐ/OIC-SEAREE ký ngày 07/02/2018</v>
          </cell>
        </row>
      </sheetData>
      <sheetData sheetId="6269">
        <row r="1">
          <cell r="A1" t="str">
            <v>GIÁ TRỊ PHỤ LỤC 13 - HĐ 37/2018/HĐ/OIC-SEAREE ký ngày 07/02/2018</v>
          </cell>
        </row>
      </sheetData>
      <sheetData sheetId="6270">
        <row r="1">
          <cell r="A1" t="str">
            <v>GIÁ TRỊ PHỤ LỤC 13 - HĐ 37/2018/HĐ/OIC-SEAREE ký ngày 07/02/2018</v>
          </cell>
        </row>
      </sheetData>
      <sheetData sheetId="6271">
        <row r="1">
          <cell r="A1" t="str">
            <v>GIÁ TRỊ PHỤ LỤC 13 - HĐ 37/2018/HĐ/OIC-SEAREE ký ngày 07/02/2018</v>
          </cell>
        </row>
      </sheetData>
      <sheetData sheetId="6272">
        <row r="1">
          <cell r="A1" t="str">
            <v>GIÁ TRỊ PHỤ LỤC 13 - HĐ 37/2018/HĐ/OIC-SEAREE ký ngày 07/02/2018</v>
          </cell>
        </row>
      </sheetData>
      <sheetData sheetId="6273">
        <row r="1">
          <cell r="A1" t="str">
            <v>GIÁ TRỊ PHỤ LỤC 13 - HĐ 37/2018/HĐ/OIC-SEAREE ký ngày 07/02/2018</v>
          </cell>
        </row>
      </sheetData>
      <sheetData sheetId="6274">
        <row r="1">
          <cell r="A1" t="str">
            <v>GIÁ TRỊ PHỤ LỤC 13 - HĐ 37/2018/HĐ/OIC-SEAREE ký ngày 07/02/2018</v>
          </cell>
        </row>
      </sheetData>
      <sheetData sheetId="6275">
        <row r="1">
          <cell r="A1" t="str">
            <v>GIÁ TRỊ PHỤ LỤC 13 - HĐ 37/2018/HĐ/OIC-SEAREE ký ngày 07/02/2018</v>
          </cell>
        </row>
      </sheetData>
      <sheetData sheetId="6276">
        <row r="1">
          <cell r="A1" t="str">
            <v>GIÁ TRỊ PHỤ LỤC 13 - HĐ 37/2018/HĐ/OIC-SEAREE ký ngày 07/02/2018</v>
          </cell>
        </row>
      </sheetData>
      <sheetData sheetId="6277">
        <row r="1">
          <cell r="A1" t="str">
            <v>GIÁ TRỊ PHỤ LỤC 13 - HĐ 37/2018/HĐ/OIC-SEAREE ký ngày 07/02/2018</v>
          </cell>
        </row>
      </sheetData>
      <sheetData sheetId="6278">
        <row r="1">
          <cell r="A1" t="str">
            <v>GIÁ TRỊ PHỤ LỤC 13 - HĐ 37/2018/HĐ/OIC-SEAREE ký ngày 07/02/2018</v>
          </cell>
        </row>
      </sheetData>
      <sheetData sheetId="6279">
        <row r="1">
          <cell r="A1" t="str">
            <v>GIÁ TRỊ PHỤ LỤC 13 - HĐ 37/2018/HĐ/OIC-SEAREE ký ngày 07/02/2018</v>
          </cell>
        </row>
      </sheetData>
      <sheetData sheetId="6280">
        <row r="1">
          <cell r="A1" t="str">
            <v>GIÁ TRỊ PHỤ LỤC 13 - HĐ 37/2018/HĐ/OIC-SEAREE ký ngày 07/02/2018</v>
          </cell>
        </row>
      </sheetData>
      <sheetData sheetId="6281">
        <row r="1">
          <cell r="A1" t="str">
            <v>GIÁ TRỊ PHỤ LỤC 13 - HĐ 37/2018/HĐ/OIC-SEAREE ký ngày 07/02/2018</v>
          </cell>
        </row>
      </sheetData>
      <sheetData sheetId="6282">
        <row r="1">
          <cell r="A1" t="str">
            <v>GIÁ TRỊ PHỤ LỤC 13 - HĐ 37/2018/HĐ/OIC-SEAREE ký ngày 07/02/2018</v>
          </cell>
        </row>
      </sheetData>
      <sheetData sheetId="6283">
        <row r="1">
          <cell r="A1" t="str">
            <v>GIÁ TRỊ PHỤ LỤC 13 - HĐ 37/2018/HĐ/OIC-SEAREE ký ngày 07/02/2018</v>
          </cell>
        </row>
      </sheetData>
      <sheetData sheetId="6284">
        <row r="1">
          <cell r="A1" t="str">
            <v>GIÁ TRỊ PHỤ LỤC 13 - HĐ 37/2018/HĐ/OIC-SEAREE ký ngày 07/02/2018</v>
          </cell>
        </row>
      </sheetData>
      <sheetData sheetId="6285">
        <row r="1">
          <cell r="A1" t="str">
            <v>GIÁ TRỊ PHỤ LỤC 13 - HĐ 37/2018/HĐ/OIC-SEAREE ký ngày 07/02/2018</v>
          </cell>
        </row>
      </sheetData>
      <sheetData sheetId="6286">
        <row r="1">
          <cell r="A1" t="str">
            <v>GIÁ TRỊ PHỤ LỤC 13 - HĐ 37/2018/HĐ/OIC-SEAREE ký ngày 07/02/2018</v>
          </cell>
        </row>
      </sheetData>
      <sheetData sheetId="6287">
        <row r="1">
          <cell r="A1" t="str">
            <v>GIÁ TRỊ PHỤ LỤC 13 - HĐ 37/2018/HĐ/OIC-SEAREE ký ngày 07/02/2018</v>
          </cell>
        </row>
      </sheetData>
      <sheetData sheetId="6288">
        <row r="1">
          <cell r="A1" t="str">
            <v>GIÁ TRỊ PHỤ LỤC 13 - HĐ 37/2018/HĐ/OIC-SEAREE ký ngày 07/02/2018</v>
          </cell>
        </row>
      </sheetData>
      <sheetData sheetId="6289">
        <row r="1">
          <cell r="A1" t="str">
            <v>GIÁ TRỊ PHỤ LỤC 13 - HĐ 37/2018/HĐ/OIC-SEAREE ký ngày 07/02/2018</v>
          </cell>
        </row>
      </sheetData>
      <sheetData sheetId="6290">
        <row r="1">
          <cell r="A1" t="str">
            <v>GIÁ TRỊ PHỤ LỤC 13 - HĐ 37/2018/HĐ/OIC-SEAREE ký ngày 07/02/2018</v>
          </cell>
        </row>
      </sheetData>
      <sheetData sheetId="6291">
        <row r="1">
          <cell r="A1" t="str">
            <v>GIÁ TRỊ PHỤ LỤC 13 - HĐ 37/2018/HĐ/OIC-SEAREE ký ngày 07/02/2018</v>
          </cell>
        </row>
      </sheetData>
      <sheetData sheetId="6292">
        <row r="1">
          <cell r="A1" t="str">
            <v>GIÁ TRỊ PHỤ LỤC 13 - HĐ 37/2018/HĐ/OIC-SEAREE ký ngày 07/02/2018</v>
          </cell>
        </row>
      </sheetData>
      <sheetData sheetId="6293">
        <row r="1">
          <cell r="A1" t="str">
            <v>GIÁ TRỊ PHỤ LỤC 13 - HĐ 37/2018/HĐ/OIC-SEAREE ký ngày 07/02/2018</v>
          </cell>
        </row>
      </sheetData>
      <sheetData sheetId="6294">
        <row r="1">
          <cell r="A1" t="str">
            <v>GIÁ TRỊ PHỤ LỤC 13 - HĐ 37/2018/HĐ/OIC-SEAREE ký ngày 07/02/2018</v>
          </cell>
        </row>
      </sheetData>
      <sheetData sheetId="6295">
        <row r="1">
          <cell r="A1" t="str">
            <v>GIÁ TRỊ PHỤ LỤC 13 - HĐ 37/2018/HĐ/OIC-SEAREE ký ngày 07/02/2018</v>
          </cell>
        </row>
      </sheetData>
      <sheetData sheetId="6296">
        <row r="1">
          <cell r="A1" t="str">
            <v>GIÁ TRỊ PHỤ LỤC 13 - HĐ 37/2018/HĐ/OIC-SEAREE ký ngày 07/02/2018</v>
          </cell>
        </row>
      </sheetData>
      <sheetData sheetId="6297">
        <row r="1">
          <cell r="A1" t="str">
            <v>GIÁ TRỊ PHỤ LỤC 13 - HĐ 37/2018/HĐ/OIC-SEAREE ký ngày 07/02/2018</v>
          </cell>
        </row>
      </sheetData>
      <sheetData sheetId="6298">
        <row r="1">
          <cell r="A1" t="str">
            <v>GIÁ TRỊ PHỤ LỤC 13 - HĐ 37/2018/HĐ/OIC-SEAREE ký ngày 07/02/2018</v>
          </cell>
        </row>
      </sheetData>
      <sheetData sheetId="6299">
        <row r="1">
          <cell r="A1" t="str">
            <v>GIÁ TRỊ PHỤ LỤC 13 - HĐ 37/2018/HĐ/OIC-SEAREE ký ngày 07/02/2018</v>
          </cell>
        </row>
      </sheetData>
      <sheetData sheetId="6300">
        <row r="1">
          <cell r="A1" t="str">
            <v>GIÁ TRỊ PHỤ LỤC 13 - HĐ 37/2018/HĐ/OIC-SEAREE ký ngày 07/02/2018</v>
          </cell>
        </row>
      </sheetData>
      <sheetData sheetId="6301">
        <row r="1">
          <cell r="A1" t="str">
            <v>GIÁ TRỊ PHỤ LỤC 13 - HĐ 37/2018/HĐ/OIC-SEAREE ký ngày 07/02/2018</v>
          </cell>
        </row>
      </sheetData>
      <sheetData sheetId="6302">
        <row r="1">
          <cell r="A1" t="str">
            <v>GIÁ TRỊ PHỤ LỤC 13 - HĐ 37/2018/HĐ/OIC-SEAREE ký ngày 07/02/2018</v>
          </cell>
        </row>
      </sheetData>
      <sheetData sheetId="6303">
        <row r="1">
          <cell r="A1" t="str">
            <v>GIÁ TRỊ PHỤ LỤC 13 - HĐ 37/2018/HĐ/OIC-SEAREE ký ngày 07/02/2018</v>
          </cell>
        </row>
      </sheetData>
      <sheetData sheetId="6304">
        <row r="1">
          <cell r="A1" t="str">
            <v>GIÁ TRỊ PHỤ LỤC 13 - HĐ 37/2018/HĐ/OIC-SEAREE ký ngày 07/02/2018</v>
          </cell>
        </row>
      </sheetData>
      <sheetData sheetId="6305">
        <row r="1">
          <cell r="A1" t="str">
            <v>GIÁ TRỊ PHỤ LỤC 13 - HĐ 37/2018/HĐ/OIC-SEAREE ký ngày 07/02/2018</v>
          </cell>
        </row>
      </sheetData>
      <sheetData sheetId="6306">
        <row r="1">
          <cell r="A1" t="str">
            <v>GIÁ TRỊ PHỤ LỤC 13 - HĐ 37/2018/HĐ/OIC-SEAREE ký ngày 07/02/2018</v>
          </cell>
        </row>
      </sheetData>
      <sheetData sheetId="6307">
        <row r="1">
          <cell r="A1" t="str">
            <v>GIÁ TRỊ PHỤ LỤC 13 - HĐ 37/2018/HĐ/OIC-SEAREE ký ngày 07/02/2018</v>
          </cell>
        </row>
      </sheetData>
      <sheetData sheetId="6308">
        <row r="1">
          <cell r="A1" t="str">
            <v>GIÁ TRỊ PHỤ LỤC 13 - HĐ 37/2018/HĐ/OIC-SEAREE ký ngày 07/02/2018</v>
          </cell>
        </row>
      </sheetData>
      <sheetData sheetId="6309">
        <row r="1">
          <cell r="A1" t="str">
            <v>GIÁ TRỊ PHỤ LỤC 13 - HĐ 37/2018/HĐ/OIC-SEAREE ký ngày 07/02/2018</v>
          </cell>
        </row>
      </sheetData>
      <sheetData sheetId="6310">
        <row r="1">
          <cell r="A1" t="str">
            <v>GIÁ TRỊ PHỤ LỤC 13 - HĐ 37/2018/HĐ/OIC-SEAREE ký ngày 07/02/2018</v>
          </cell>
        </row>
      </sheetData>
      <sheetData sheetId="6311">
        <row r="1">
          <cell r="A1" t="str">
            <v>GIÁ TRỊ PHỤ LỤC 13 - HĐ 37/2018/HĐ/OIC-SEAREE ký ngày 07/02/2018</v>
          </cell>
        </row>
      </sheetData>
      <sheetData sheetId="6312">
        <row r="1">
          <cell r="A1" t="str">
            <v>GIÁ TRỊ PHỤ LỤC 13 - HĐ 37/2018/HĐ/OIC-SEAREE ký ngày 07/02/2018</v>
          </cell>
        </row>
      </sheetData>
      <sheetData sheetId="6313">
        <row r="1">
          <cell r="A1" t="str">
            <v>GIÁ TRỊ PHỤ LỤC 13 - HĐ 37/2018/HĐ/OIC-SEAREE ký ngày 07/02/2018</v>
          </cell>
        </row>
      </sheetData>
      <sheetData sheetId="6314">
        <row r="1">
          <cell r="A1" t="str">
            <v>GIÁ TRỊ PHỤ LỤC 13 - HĐ 37/2018/HĐ/OIC-SEAREE ký ngày 07/02/2018</v>
          </cell>
        </row>
      </sheetData>
      <sheetData sheetId="6315">
        <row r="1">
          <cell r="A1" t="str">
            <v>GIÁ TRỊ PHỤ LỤC 13 - HĐ 37/2018/HĐ/OIC-SEAREE ký ngày 07/02/2018</v>
          </cell>
        </row>
      </sheetData>
      <sheetData sheetId="6316">
        <row r="1">
          <cell r="A1" t="str">
            <v>GIÁ TRỊ PHỤ LỤC 13 - HĐ 37/2018/HĐ/OIC-SEAREE ký ngày 07/02/2018</v>
          </cell>
        </row>
      </sheetData>
      <sheetData sheetId="6317">
        <row r="1">
          <cell r="A1" t="str">
            <v>GIÁ TRỊ PHỤ LỤC 13 - HĐ 37/2018/HĐ/OIC-SEAREE ký ngày 07/02/2018</v>
          </cell>
        </row>
      </sheetData>
      <sheetData sheetId="6318">
        <row r="1">
          <cell r="A1" t="str">
            <v>GIÁ TRỊ PHỤ LỤC 13 - HĐ 37/2018/HĐ/OIC-SEAREE ký ngày 07/02/2018</v>
          </cell>
        </row>
      </sheetData>
      <sheetData sheetId="6319">
        <row r="1">
          <cell r="A1" t="str">
            <v>GIÁ TRỊ PHỤ LỤC 13 - HĐ 37/2018/HĐ/OIC-SEAREE ký ngày 07/02/2018</v>
          </cell>
        </row>
      </sheetData>
      <sheetData sheetId="6320">
        <row r="1">
          <cell r="A1" t="str">
            <v>GIÁ TRỊ PHỤ LỤC 13 - HĐ 37/2018/HĐ/OIC-SEAREE ký ngày 07/02/2018</v>
          </cell>
        </row>
      </sheetData>
      <sheetData sheetId="6321">
        <row r="1">
          <cell r="A1" t="str">
            <v>GIÁ TRỊ PHỤ LỤC 13 - HĐ 37/2018/HĐ/OIC-SEAREE ký ngày 07/02/2018</v>
          </cell>
        </row>
      </sheetData>
      <sheetData sheetId="6322">
        <row r="1">
          <cell r="A1" t="str">
            <v>GIÁ TRỊ PHỤ LỤC 13 - HĐ 37/2018/HĐ/OIC-SEAREE ký ngày 07/02/2018</v>
          </cell>
        </row>
      </sheetData>
      <sheetData sheetId="6323">
        <row r="1">
          <cell r="A1" t="str">
            <v>GIÁ TRỊ PHỤ LỤC 13 - HĐ 37/2018/HĐ/OIC-SEAREE ký ngày 07/02/2018</v>
          </cell>
        </row>
      </sheetData>
      <sheetData sheetId="6324">
        <row r="1">
          <cell r="A1" t="str">
            <v>GIÁ TRỊ PHỤ LỤC 13 - HĐ 37/2018/HĐ/OIC-SEAREE ký ngày 07/02/2018</v>
          </cell>
        </row>
      </sheetData>
      <sheetData sheetId="6325">
        <row r="1">
          <cell r="A1" t="str">
            <v>GIÁ TRỊ PHỤ LỤC 13 - HĐ 37/2018/HĐ/OIC-SEAREE ký ngày 07/02/2018</v>
          </cell>
        </row>
      </sheetData>
      <sheetData sheetId="6326">
        <row r="1">
          <cell r="A1" t="str">
            <v>GIÁ TRỊ PHỤ LỤC 13 - HĐ 37/2018/HĐ/OIC-SEAREE ký ngày 07/02/2018</v>
          </cell>
        </row>
      </sheetData>
      <sheetData sheetId="6327">
        <row r="1">
          <cell r="A1" t="str">
            <v>GIÁ TRỊ PHỤ LỤC 13 - HĐ 37/2018/HĐ/OIC-SEAREE ký ngày 07/02/2018</v>
          </cell>
        </row>
      </sheetData>
      <sheetData sheetId="6328">
        <row r="1">
          <cell r="A1" t="str">
            <v>GIÁ TRỊ PHỤ LỤC 13 - HĐ 37/2018/HĐ/OIC-SEAREE ký ngày 07/02/2018</v>
          </cell>
        </row>
      </sheetData>
      <sheetData sheetId="6329">
        <row r="1">
          <cell r="A1" t="str">
            <v>GIÁ TRỊ PHỤ LỤC 13 - HĐ 37/2018/HĐ/OIC-SEAREE ký ngày 07/02/2018</v>
          </cell>
        </row>
      </sheetData>
      <sheetData sheetId="6330">
        <row r="1">
          <cell r="A1" t="str">
            <v>GIÁ TRỊ PHỤ LỤC 13 - HĐ 37/2018/HĐ/OIC-SEAREE ký ngày 07/02/2018</v>
          </cell>
        </row>
      </sheetData>
      <sheetData sheetId="6331">
        <row r="1">
          <cell r="A1" t="str">
            <v>Linksshape LTD</v>
          </cell>
        </row>
      </sheetData>
      <sheetData sheetId="6332">
        <row r="1">
          <cell r="A1" t="str">
            <v>GIÁ TRỊ PHỤ LỤC 13 - HĐ 37/2018/HĐ/OIC-SEAREE ký ngày 07/02/2018</v>
          </cell>
        </row>
      </sheetData>
      <sheetData sheetId="6333">
        <row r="1">
          <cell r="A1" t="str">
            <v>GIÁ TRỊ PHỤ LỤC 13 - HĐ 37/2018/HĐ/OIC-SEAREE ký ngày 07/02/2018</v>
          </cell>
        </row>
      </sheetData>
      <sheetData sheetId="6334">
        <row r="1">
          <cell r="A1" t="str">
            <v>GIÁ TRỊ PHỤ LỤC 13 - HĐ 37/2018/HĐ/OIC-SEAREE ký ngày 07/02/2018</v>
          </cell>
        </row>
      </sheetData>
      <sheetData sheetId="6335">
        <row r="1">
          <cell r="A1" t="str">
            <v>GIÁ TRỊ PHỤ LỤC 13 - HĐ 37/2018/HĐ/OIC-SEAREE ký ngày 07/02/2018</v>
          </cell>
        </row>
      </sheetData>
      <sheetData sheetId="6336">
        <row r="1">
          <cell r="A1" t="str">
            <v>GIÁ TRỊ PHỤ LỤC 13 - HĐ 37/2018/HĐ/OIC-SEAREE ký ngày 07/02/2018</v>
          </cell>
        </row>
      </sheetData>
      <sheetData sheetId="6337">
        <row r="1">
          <cell r="A1" t="str">
            <v>GIÁ TRỊ PHỤ LỤC 13 - HĐ 37/2018/HĐ/OIC-SEAREE ký ngày 07/02/2018</v>
          </cell>
        </row>
      </sheetData>
      <sheetData sheetId="6338">
        <row r="1">
          <cell r="A1" t="str">
            <v>GIÁ TRỊ PHỤ LỤC 13 - HĐ 37/2018/HĐ/OIC-SEAREE ký ngày 07/02/2018</v>
          </cell>
        </row>
      </sheetData>
      <sheetData sheetId="6339">
        <row r="1">
          <cell r="A1" t="str">
            <v>GIÁ TRỊ PHỤ LỤC 13 - HĐ 37/2018/HĐ/OIC-SEAREE ký ngày 07/02/2018</v>
          </cell>
        </row>
      </sheetData>
      <sheetData sheetId="6340">
        <row r="1">
          <cell r="A1" t="str">
            <v>GIÁ TRỊ PHỤ LỤC 13 - HĐ 37/2018/HĐ/OIC-SEAREE ký ngày 07/02/2018</v>
          </cell>
        </row>
      </sheetData>
      <sheetData sheetId="6341">
        <row r="1">
          <cell r="A1" t="str">
            <v>GIÁ TRỊ PHỤ LỤC 13 - HĐ 37/2018/HĐ/OIC-SEAREE ký ngày 07/02/2018</v>
          </cell>
        </row>
      </sheetData>
      <sheetData sheetId="6342">
        <row r="1">
          <cell r="A1" t="str">
            <v>GIÁ TRỊ PHỤ LỤC 13 - HĐ 37/2018/HĐ/OIC-SEAREE ký ngày 07/02/2018</v>
          </cell>
        </row>
      </sheetData>
      <sheetData sheetId="6343">
        <row r="1">
          <cell r="A1" t="str">
            <v>GIÁ TRỊ PHỤ LỤC 13 - HĐ 37/2018/HĐ/OIC-SEAREE ký ngày 07/02/2018</v>
          </cell>
        </row>
      </sheetData>
      <sheetData sheetId="6344">
        <row r="1">
          <cell r="A1" t="str">
            <v>GIÁ TRỊ PHỤ LỤC 13 - HĐ 37/2018/HĐ/OIC-SEAREE ký ngày 07/02/2018</v>
          </cell>
        </row>
      </sheetData>
      <sheetData sheetId="6345">
        <row r="1">
          <cell r="A1" t="str">
            <v>GIÁ TRỊ PHỤ LỤC 13 - HĐ 37/2018/HĐ/OIC-SEAREE ký ngày 07/02/2018</v>
          </cell>
        </row>
      </sheetData>
      <sheetData sheetId="6346">
        <row r="1">
          <cell r="A1" t="str">
            <v>GIÁ TRỊ PHỤ LỤC 13 - HĐ 37/2018/HĐ/OIC-SEAREE ký ngày 07/02/2018</v>
          </cell>
        </row>
      </sheetData>
      <sheetData sheetId="6347">
        <row r="1">
          <cell r="A1" t="str">
            <v>GIÁ TRỊ PHỤ LỤC 13 - HĐ 37/2018/HĐ/OIC-SEAREE ký ngày 07/02/2018</v>
          </cell>
        </row>
      </sheetData>
      <sheetData sheetId="6348">
        <row r="1">
          <cell r="A1" t="str">
            <v>GIÁ TRỊ PHỤ LỤC 13 - HĐ 37/2018/HĐ/OIC-SEAREE ký ngày 07/02/2018</v>
          </cell>
        </row>
      </sheetData>
      <sheetData sheetId="6349">
        <row r="1">
          <cell r="A1" t="str">
            <v>GIÁ TRỊ PHỤ LỤC 13 - HĐ 37/2018/HĐ/OIC-SEAREE ký ngày 07/02/2018</v>
          </cell>
        </row>
      </sheetData>
      <sheetData sheetId="6350">
        <row r="1">
          <cell r="A1" t="str">
            <v>GIÁ TRỊ PHỤ LỤC 13 - HĐ 37/2018/HĐ/OIC-SEAREE ký ngày 07/02/2018</v>
          </cell>
        </row>
      </sheetData>
      <sheetData sheetId="6351">
        <row r="1">
          <cell r="A1" t="str">
            <v>Linksshape LTD</v>
          </cell>
        </row>
      </sheetData>
      <sheetData sheetId="6352">
        <row r="1">
          <cell r="A1" t="str">
            <v>GIÁ TRỊ PHỤ LỤC 13 - HĐ 37/2018/HĐ/OIC-SEAREE ký ngày 07/02/2018</v>
          </cell>
        </row>
      </sheetData>
      <sheetData sheetId="6353">
        <row r="1">
          <cell r="A1" t="str">
            <v>GIÁ TRỊ PHỤ LỤC 13 - HĐ 37/2018/HĐ/OIC-SEAREE ký ngày 07/02/2018</v>
          </cell>
        </row>
      </sheetData>
      <sheetData sheetId="6354">
        <row r="1">
          <cell r="A1" t="str">
            <v>GIÁ TRỊ PHỤ LỤC 13 - HĐ 37/2018/HĐ/OIC-SEAREE ký ngày 07/02/2018</v>
          </cell>
        </row>
      </sheetData>
      <sheetData sheetId="6355">
        <row r="1">
          <cell r="A1" t="str">
            <v>GIÁ TRỊ PHỤ LỤC 13 - HĐ 37/2018/HĐ/OIC-SEAREE ký ngày 07/02/2018</v>
          </cell>
        </row>
      </sheetData>
      <sheetData sheetId="6356">
        <row r="1">
          <cell r="A1" t="str">
            <v>GIÁ TRỊ PHỤ LỤC 13 - HĐ 37/2018/HĐ/OIC-SEAREE ký ngày 07/02/2018</v>
          </cell>
        </row>
      </sheetData>
      <sheetData sheetId="6357">
        <row r="1">
          <cell r="A1" t="str">
            <v>GIÁ TRỊ PHỤ LỤC 13 - HĐ 37/2018/HĐ/OIC-SEAREE ký ngày 07/02/2018</v>
          </cell>
        </row>
      </sheetData>
      <sheetData sheetId="6358">
        <row r="1">
          <cell r="A1" t="str">
            <v>GIÁ TRỊ PHỤ LỤC 13 - HĐ 37/2018/HĐ/OIC-SEAREE ký ngày 07/02/2018</v>
          </cell>
        </row>
      </sheetData>
      <sheetData sheetId="6359">
        <row r="1">
          <cell r="A1" t="str">
            <v>GIÁ TRỊ PHỤ LỤC 13 - HĐ 37/2018/HĐ/OIC-SEAREE ký ngày 07/02/2018</v>
          </cell>
        </row>
      </sheetData>
      <sheetData sheetId="6360">
        <row r="1">
          <cell r="A1" t="str">
            <v>Linksshape LTD</v>
          </cell>
        </row>
      </sheetData>
      <sheetData sheetId="6361">
        <row r="1">
          <cell r="A1" t="str">
            <v>GIÁ TRỊ PHỤ LỤC 13 - HĐ 37/2018/HĐ/OIC-SEAREE ký ngày 07/02/2018</v>
          </cell>
        </row>
      </sheetData>
      <sheetData sheetId="6362">
        <row r="1">
          <cell r="A1" t="str">
            <v>GIÁ TRỊ PHỤ LỤC 13 - HĐ 37/2018/HĐ/OIC-SEAREE ký ngày 07/02/2018</v>
          </cell>
        </row>
      </sheetData>
      <sheetData sheetId="6363">
        <row r="1">
          <cell r="A1" t="str">
            <v>GIÁ TRỊ PHỤ LỤC 13 - HĐ 37/2018/HĐ/OIC-SEAREE ký ngày 07/02/2018</v>
          </cell>
        </row>
      </sheetData>
      <sheetData sheetId="6364">
        <row r="1">
          <cell r="A1" t="str">
            <v>GIÁ TRỊ PHỤ LỤC 13 - HĐ 37/2018/HĐ/OIC-SEAREE ký ngày 07/02/2018</v>
          </cell>
        </row>
      </sheetData>
      <sheetData sheetId="6365">
        <row r="1">
          <cell r="A1" t="str">
            <v>GIÁ TRỊ PHỤ LỤC 13 - HĐ 37/2018/HĐ/OIC-SEAREE ký ngày 07/02/2018</v>
          </cell>
        </row>
      </sheetData>
      <sheetData sheetId="6366">
        <row r="1">
          <cell r="A1" t="str">
            <v>GIÁ TRỊ PHỤ LỤC 13 - HĐ 37/2018/HĐ/OIC-SEAREE ký ngày 07/02/2018</v>
          </cell>
        </row>
      </sheetData>
      <sheetData sheetId="6367">
        <row r="1">
          <cell r="A1" t="str">
            <v>GIÁ TRỊ PHỤ LỤC 13 - HĐ 37/2018/HĐ/OIC-SEAREE ký ngày 07/02/2018</v>
          </cell>
        </row>
      </sheetData>
      <sheetData sheetId="6368">
        <row r="1">
          <cell r="A1" t="str">
            <v>GIÁ TRỊ PHỤ LỤC 13 - HĐ 37/2018/HĐ/OIC-SEAREE ký ngày 07/02/2018</v>
          </cell>
        </row>
      </sheetData>
      <sheetData sheetId="6369">
        <row r="1">
          <cell r="A1" t="str">
            <v>GIÁ TRỊ PHỤ LỤC 13 - HĐ 37/2018/HĐ/OIC-SEAREE ký ngày 07/02/2018</v>
          </cell>
        </row>
      </sheetData>
      <sheetData sheetId="6370">
        <row r="1">
          <cell r="A1" t="str">
            <v>GIÁ TRỊ PHỤ LỤC 13 - HĐ 37/2018/HĐ/OIC-SEAREE ký ngày 07/02/2018</v>
          </cell>
        </row>
      </sheetData>
      <sheetData sheetId="6371">
        <row r="1">
          <cell r="A1" t="str">
            <v>GIÁ TRỊ PHỤ LỤC 13 - HĐ 37/2018/HĐ/OIC-SEAREE ký ngày 07/02/2018</v>
          </cell>
        </row>
      </sheetData>
      <sheetData sheetId="6372">
        <row r="1">
          <cell r="A1" t="str">
            <v>GIÁ TRỊ PHỤ LỤC 13 - HĐ 37/2018/HĐ/OIC-SEAREE ký ngày 07/02/2018</v>
          </cell>
        </row>
      </sheetData>
      <sheetData sheetId="6373">
        <row r="1">
          <cell r="A1" t="str">
            <v>GIÁ TRỊ PHỤ LỤC 13 - HĐ 37/2018/HĐ/OIC-SEAREE ký ngày 07/02/2018</v>
          </cell>
        </row>
      </sheetData>
      <sheetData sheetId="6374">
        <row r="1">
          <cell r="A1" t="str">
            <v>GIÁ TRỊ PHỤ LỤC 13 - HĐ 37/2018/HĐ/OIC-SEAREE ký ngày 07/02/2018</v>
          </cell>
        </row>
      </sheetData>
      <sheetData sheetId="6375">
        <row r="1">
          <cell r="A1" t="str">
            <v>GIÁ TRỊ PHỤ LỤC 13 - HĐ 37/2018/HĐ/OIC-SEAREE ký ngày 07/02/2018</v>
          </cell>
        </row>
      </sheetData>
      <sheetData sheetId="6376">
        <row r="1">
          <cell r="A1" t="str">
            <v>GIÁ TRỊ PHỤ LỤC 13 - HĐ 37/2018/HĐ/OIC-SEAREE ký ngày 07/02/2018</v>
          </cell>
        </row>
      </sheetData>
      <sheetData sheetId="6377">
        <row r="1">
          <cell r="A1" t="str">
            <v>GIÁ TRỊ PHỤ LỤC 13 - HĐ 37/2018/HĐ/OIC-SEAREE ký ngày 07/02/2018</v>
          </cell>
        </row>
      </sheetData>
      <sheetData sheetId="6378">
        <row r="1">
          <cell r="A1" t="str">
            <v>GIÁ TRỊ PHỤ LỤC 13 - HĐ 37/2018/HĐ/OIC-SEAREE ký ngày 07/02/2018</v>
          </cell>
        </row>
      </sheetData>
      <sheetData sheetId="6379">
        <row r="1">
          <cell r="A1" t="str">
            <v>Linksshape LTD</v>
          </cell>
        </row>
      </sheetData>
      <sheetData sheetId="6380">
        <row r="1">
          <cell r="A1" t="str">
            <v>Linksshape LTD</v>
          </cell>
        </row>
      </sheetData>
      <sheetData sheetId="6381">
        <row r="1">
          <cell r="A1" t="str">
            <v>GIÁ TRỊ PHỤ LỤC 13 - HĐ 37/2018/HĐ/OIC-SEAREE ký ngày 07/02/2018</v>
          </cell>
        </row>
      </sheetData>
      <sheetData sheetId="6382">
        <row r="1">
          <cell r="A1" t="str">
            <v>GIÁ TRỊ PHỤ LỤC 13 - HĐ 37/2018/HĐ/OIC-SEAREE ký ngày 07/02/2018</v>
          </cell>
        </row>
      </sheetData>
      <sheetData sheetId="6383">
        <row r="1">
          <cell r="A1" t="str">
            <v>GIÁ TRỊ PHỤ LỤC 13 - HĐ 37/2018/HĐ/OIC-SEAREE ký ngày 07/02/2018</v>
          </cell>
        </row>
      </sheetData>
      <sheetData sheetId="6384">
        <row r="1">
          <cell r="A1" t="str">
            <v>GIÁ TRỊ PHỤ LỤC 13 - HĐ 37/2018/HĐ/OIC-SEAREE ký ngày 07/02/2018</v>
          </cell>
        </row>
      </sheetData>
      <sheetData sheetId="6385">
        <row r="1">
          <cell r="A1" t="str">
            <v>GIÁ TRỊ PHỤ LỤC 13 - HĐ 37/2018/HĐ/OIC-SEAREE ký ngày 07/02/2018</v>
          </cell>
        </row>
      </sheetData>
      <sheetData sheetId="6386">
        <row r="1">
          <cell r="A1" t="str">
            <v>GIÁ TRỊ PHỤ LỤC 13 - HĐ 37/2018/HĐ/OIC-SEAREE ký ngày 07/02/2018</v>
          </cell>
        </row>
      </sheetData>
      <sheetData sheetId="6387">
        <row r="1">
          <cell r="A1" t="str">
            <v>GIÁ TRỊ PHỤ LỤC 13 - HĐ 37/2018/HĐ/OIC-SEAREE ký ngày 07/02/2018</v>
          </cell>
        </row>
      </sheetData>
      <sheetData sheetId="6388">
        <row r="1">
          <cell r="A1" t="str">
            <v>GIÁ TRỊ PHỤ LỤC 13 - HĐ 37/2018/HĐ/OIC-SEAREE ký ngày 07/02/2018</v>
          </cell>
        </row>
      </sheetData>
      <sheetData sheetId="6389">
        <row r="1">
          <cell r="A1" t="str">
            <v>GIÁ TRỊ PHỤ LỤC 13 - HĐ 37/2018/HĐ/OIC-SEAREE ký ngày 07/02/2018</v>
          </cell>
        </row>
      </sheetData>
      <sheetData sheetId="6390">
        <row r="1">
          <cell r="A1" t="str">
            <v>GIÁ TRỊ PHỤ LỤC 13 - HĐ 37/2018/HĐ/OIC-SEAREE ký ngày 07/02/2018</v>
          </cell>
        </row>
      </sheetData>
      <sheetData sheetId="6391">
        <row r="1">
          <cell r="A1" t="str">
            <v>GIÁ TRỊ PHỤ LỤC 13 - HĐ 37/2018/HĐ/OIC-SEAREE ký ngày 07/02/2018</v>
          </cell>
        </row>
      </sheetData>
      <sheetData sheetId="6392">
        <row r="1">
          <cell r="A1" t="str">
            <v>GIÁ TRỊ PHỤ LỤC 13 - HĐ 37/2018/HĐ/OIC-SEAREE ký ngày 07/02/2018</v>
          </cell>
        </row>
      </sheetData>
      <sheetData sheetId="6393">
        <row r="1">
          <cell r="A1" t="str">
            <v>GIÁ TRỊ PHỤ LỤC 13 - HĐ 37/2018/HĐ/OIC-SEAREE ký ngày 07/02/2018</v>
          </cell>
        </row>
      </sheetData>
      <sheetData sheetId="6394">
        <row r="1">
          <cell r="A1" t="str">
            <v>GIÁ TRỊ PHỤ LỤC 13 - HĐ 37/2018/HĐ/OIC-SEAREE ký ngày 07/02/2018</v>
          </cell>
        </row>
      </sheetData>
      <sheetData sheetId="6395">
        <row r="1">
          <cell r="A1" t="str">
            <v>GIÁ TRỊ PHỤ LỤC 13 - HĐ 37/2018/HĐ/OIC-SEAREE ký ngày 07/02/2018</v>
          </cell>
        </row>
      </sheetData>
      <sheetData sheetId="6396">
        <row r="1">
          <cell r="A1" t="str">
            <v>GIÁ TRỊ PHỤ LỤC 13 - HĐ 37/2018/HĐ/OIC-SEAREE ký ngày 07/02/2018</v>
          </cell>
        </row>
      </sheetData>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row r="1">
          <cell r="A1" t="str">
            <v>GIÁ TRỊ PHỤ LỤC 13 - HĐ 37/2018/HĐ/OIC-SEAREE ký ngày 07/02/2018</v>
          </cell>
        </row>
      </sheetData>
      <sheetData sheetId="6416">
        <row r="1">
          <cell r="A1" t="str">
            <v>GIÁ TRỊ PHỤ LỤC 13 - HĐ 37/2018/HĐ/OIC-SEAREE ký ngày 07/02/2018</v>
          </cell>
        </row>
      </sheetData>
      <sheetData sheetId="6417"/>
      <sheetData sheetId="6418">
        <row r="1">
          <cell r="A1" t="str">
            <v>GIÁ TRỊ PHỤ LỤC 13 - HĐ 37/2018/HĐ/OIC-SEAREE ký ngày 07/02/2018</v>
          </cell>
        </row>
      </sheetData>
      <sheetData sheetId="6419">
        <row r="1">
          <cell r="A1" t="str">
            <v>GIÁ TRỊ PHỤ LỤC 13 - HĐ 37/2018/HĐ/OIC-SEAREE ký ngày 07/02/2018</v>
          </cell>
        </row>
      </sheetData>
      <sheetData sheetId="6420">
        <row r="1">
          <cell r="A1" t="str">
            <v>GIÁ TRỊ PHỤ LỤC 13 - HĐ 37/2018/HĐ/OIC-SEAREE ký ngày 07/02/2018</v>
          </cell>
        </row>
      </sheetData>
      <sheetData sheetId="6421">
        <row r="1">
          <cell r="A1" t="str">
            <v>GIÁ TRỊ PHỤ LỤC 13 - HĐ 37/2018/HĐ/OIC-SEAREE ký ngày 07/02/2018</v>
          </cell>
        </row>
      </sheetData>
      <sheetData sheetId="6422">
        <row r="1">
          <cell r="A1" t="str">
            <v>GIÁ TRỊ PHỤ LỤC 13 - HĐ 37/2018/HĐ/OIC-SEAREE ký ngày 07/02/2018</v>
          </cell>
        </row>
      </sheetData>
      <sheetData sheetId="6423"/>
      <sheetData sheetId="6424">
        <row r="1">
          <cell r="A1" t="str">
            <v>GIÁ TRỊ PHỤ LỤC 13 - HĐ 37/2018/HĐ/OIC-SEAREE ký ngày 07/02/2018</v>
          </cell>
        </row>
      </sheetData>
      <sheetData sheetId="6425">
        <row r="1">
          <cell r="A1" t="str">
            <v>GIÁ TRỊ PHỤ LỤC 13 - HĐ 37/2018/HĐ/OIC-SEAREE ký ngày 07/02/2018</v>
          </cell>
        </row>
      </sheetData>
      <sheetData sheetId="6426"/>
      <sheetData sheetId="6427">
        <row r="1">
          <cell r="A1" t="str">
            <v>GIÁ TRỊ PHỤ LỤC 13 - HĐ 37/2018/HĐ/OIC-SEAREE ký ngày 07/02/2018</v>
          </cell>
        </row>
      </sheetData>
      <sheetData sheetId="6428">
        <row r="1">
          <cell r="A1" t="str">
            <v>GIÁ TRỊ PHỤ LỤC 13 - HĐ 37/2018/HĐ/OIC-SEAREE ký ngày 07/02/2018</v>
          </cell>
        </row>
      </sheetData>
      <sheetData sheetId="6429">
        <row r="1">
          <cell r="A1" t="str">
            <v>DỰ ÁN:  KHU NHÀ Ở DIỆN TÍCH 4,2777 HA PHƯỜNG THẠNH MỸ LỢI, QUẬN 2 (VICTORIA VILLAGE)</v>
          </cell>
        </row>
      </sheetData>
      <sheetData sheetId="6430">
        <row r="1">
          <cell r="A1" t="str">
            <v>GIÁ TRỊ PHỤ LỤC 13 - HĐ 37/2018/HĐ/OIC-SEAREE ký ngày 07/02/2018</v>
          </cell>
        </row>
      </sheetData>
      <sheetData sheetId="6431">
        <row r="1">
          <cell r="A1" t="str">
            <v>GIÁ TRỊ PHỤ LỤC 13 - HĐ 37/2018/HĐ/OIC-SEAREE ký ngày 07/02/2018</v>
          </cell>
        </row>
      </sheetData>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row r="1">
          <cell r="A1" t="str">
            <v>GIÁ TRỊ PHỤ LỤC 13 - HĐ 37/2018/HĐ/OIC-SEAREE ký ngày 07/02/2018</v>
          </cell>
        </row>
      </sheetData>
      <sheetData sheetId="6446"/>
      <sheetData sheetId="6447"/>
      <sheetData sheetId="6448"/>
      <sheetData sheetId="6449"/>
      <sheetData sheetId="6450"/>
      <sheetData sheetId="6451"/>
      <sheetData sheetId="6452"/>
      <sheetData sheetId="6453"/>
      <sheetData sheetId="6454"/>
      <sheetData sheetId="6455"/>
      <sheetData sheetId="6456">
        <row r="1">
          <cell r="A1" t="str">
            <v>DỰ ÁN:  KHU NHÀ Ở DIỆN TÍCH 4,2777 HA PHƯỜNG THẠNH MỸ LỢI, QUẬN 2 (VICTORIA VILLAGE)</v>
          </cell>
        </row>
      </sheetData>
      <sheetData sheetId="6457">
        <row r="1">
          <cell r="A1" t="str">
            <v>DỰ ÁN:  KHU NHÀ Ở DIỆN TÍCH 4,2777 HA PHƯỜNG THẠNH MỸ LỢI, QUẬN 2 (VICTORIA VILLAGE)</v>
          </cell>
        </row>
      </sheetData>
      <sheetData sheetId="6458">
        <row r="1">
          <cell r="A1" t="str">
            <v>DỰ ÁN:  KHU NHÀ Ở DIỆN TÍCH 4,2777 HA PHƯỜNG THẠNH MỸ LỢI, QUẬN 2 (VICTORIA VILLAGE)</v>
          </cell>
        </row>
      </sheetData>
      <sheetData sheetId="6459">
        <row r="1">
          <cell r="A1" t="str">
            <v>DỰ ÁN:  KHU NHÀ Ở DIỆN TÍCH 4,2777 HA PHƯỜNG THẠNH MỸ LỢI, QUẬN 2 (VICTORIA VILLAGE)</v>
          </cell>
        </row>
      </sheetData>
      <sheetData sheetId="6460">
        <row r="1">
          <cell r="A1" t="str">
            <v>DỰ ÁN:  KHU NHÀ Ở DIỆN TÍCH 4,2777 HA PHƯỜNG THẠNH MỸ LỢI, QUẬN 2 (VICTORIA VILLAGE)</v>
          </cell>
        </row>
      </sheetData>
      <sheetData sheetId="6461">
        <row r="1">
          <cell r="A1" t="str">
            <v>DỰ ÁN:  KHU NHÀ Ở DIỆN TÍCH 4,2777 HA PHƯỜNG THẠNH MỸ LỢI, QUẬN 2 (VICTORIA VILLAGE)</v>
          </cell>
        </row>
      </sheetData>
      <sheetData sheetId="6462">
        <row r="1">
          <cell r="A1" t="str">
            <v>DỰ ÁN:  KHU NHÀ Ở DIỆN TÍCH 4,2777 HA PHƯỜNG THẠNH MỸ LỢI, QUẬN 2 (VICTORIA VILLAGE)</v>
          </cell>
        </row>
      </sheetData>
      <sheetData sheetId="6463">
        <row r="1">
          <cell r="A1" t="str">
            <v>DỰ ÁN:  KHU NHÀ Ở DIỆN TÍCH 4,2777 HA PHƯỜNG THẠNH MỸ LỢI, QUẬN 2 (VICTORIA VILLAGE)</v>
          </cell>
        </row>
      </sheetData>
      <sheetData sheetId="6464">
        <row r="1">
          <cell r="A1" t="str">
            <v>DỰ ÁN:  KHU NHÀ Ở DIỆN TÍCH 4,2777 HA PHƯỜNG THẠNH MỸ LỢI, QUẬN 2 (VICTORIA VILLAGE)</v>
          </cell>
        </row>
      </sheetData>
      <sheetData sheetId="6465">
        <row r="1">
          <cell r="A1" t="str">
            <v>DỰ ÁN:  KHU NHÀ Ở DIỆN TÍCH 4,2777 HA PHƯỜNG THẠNH MỸ LỢI, QUẬN 2 (VICTORIA VILLAGE)</v>
          </cell>
        </row>
      </sheetData>
      <sheetData sheetId="6466">
        <row r="1">
          <cell r="A1" t="str">
            <v>DỰ ÁN:  KHU NHÀ Ở DIỆN TÍCH 4,2777 HA PHƯỜNG THẠNH MỸ LỢI, QUẬN 2 (VICTORIA VILLAGE)</v>
          </cell>
        </row>
      </sheetData>
      <sheetData sheetId="6467">
        <row r="1">
          <cell r="A1" t="str">
            <v>DỰ ÁN:  KHU NHÀ Ở DIỆN TÍCH 4,2777 HA PHƯỜNG THẠNH MỸ LỢI, QUẬN 2 (VICTORIA VILLAGE)</v>
          </cell>
        </row>
      </sheetData>
      <sheetData sheetId="6468">
        <row r="1">
          <cell r="A1" t="str">
            <v>DỰ ÁN:  KHU NHÀ Ở DIỆN TÍCH 4,2777 HA PHƯỜNG THẠNH MỸ LỢI, QUẬN 2 (VICTORIA VILLAGE)</v>
          </cell>
        </row>
      </sheetData>
      <sheetData sheetId="6469">
        <row r="1">
          <cell r="A1" t="str">
            <v>DỰ ÁN:  KHU NHÀ Ở DIỆN TÍCH 4,2777 HA PHƯỜNG THẠNH MỸ LỢI, QUẬN 2 (VICTORIA VILLAGE)</v>
          </cell>
        </row>
      </sheetData>
      <sheetData sheetId="6470">
        <row r="1">
          <cell r="A1" t="str">
            <v>DỰ ÁN:  KHU NHÀ Ở DIỆN TÍCH 4,2777 HA PHƯỜNG THẠNH MỸ LỢI, QUẬN 2 (VICTORIA VILLAGE)</v>
          </cell>
        </row>
      </sheetData>
      <sheetData sheetId="6471">
        <row r="1">
          <cell r="A1" t="str">
            <v>DỰ ÁN:  KHU NHÀ Ở DIỆN TÍCH 4,2777 HA PHƯỜNG THẠNH MỸ LỢI, QUẬN 2 (VICTORIA VILLAGE)</v>
          </cell>
        </row>
      </sheetData>
      <sheetData sheetId="6472">
        <row r="1">
          <cell r="A1" t="str">
            <v>DỰ ÁN:  KHU NHÀ Ở DIỆN TÍCH 4,2777 HA PHƯỜNG THẠNH MỸ LỢI, QUẬN 2 (VICTORIA VILLAGE)</v>
          </cell>
        </row>
      </sheetData>
      <sheetData sheetId="6473">
        <row r="1">
          <cell r="A1" t="str">
            <v>DỰ ÁN:  KHU NHÀ Ở DIỆN TÍCH 4,2777 HA PHƯỜNG THẠNH MỸ LỢI, QUẬN 2 (VICTORIA VILLAGE)</v>
          </cell>
        </row>
      </sheetData>
      <sheetData sheetId="6474">
        <row r="1">
          <cell r="A1" t="str">
            <v>DỰ ÁN:  KHU NHÀ Ở DIỆN TÍCH 4,2777 HA PHƯỜNG THẠNH MỸ LỢI, QUẬN 2 (VICTORIA VILLAGE)</v>
          </cell>
        </row>
      </sheetData>
      <sheetData sheetId="6475"/>
      <sheetData sheetId="6476"/>
      <sheetData sheetId="6477"/>
      <sheetData sheetId="6478"/>
      <sheetData sheetId="6479">
        <row r="1">
          <cell r="A1" t="str">
            <v>Linksshape LTD</v>
          </cell>
        </row>
      </sheetData>
      <sheetData sheetId="6480"/>
      <sheetData sheetId="6481">
        <row r="1">
          <cell r="A1" t="str">
            <v>Linksshape LTD</v>
          </cell>
        </row>
      </sheetData>
      <sheetData sheetId="6482"/>
      <sheetData sheetId="6483">
        <row r="1">
          <cell r="A1" t="str">
            <v>Linksshape LTD</v>
          </cell>
        </row>
      </sheetData>
      <sheetData sheetId="6484">
        <row r="1">
          <cell r="A1" t="str">
            <v>DỰ ÁN:  KHU NHÀ Ở DIỆN TÍCH 4,2777 HA PHƯỜNG THẠNH MỸ LỢI, QUẬN 2 (VICTORIA VILLAGE)</v>
          </cell>
        </row>
      </sheetData>
      <sheetData sheetId="6485">
        <row r="1">
          <cell r="A1" t="str">
            <v>DỰ ÁN:  KHU NHÀ Ở DIỆN TÍCH 4,2777 HA PHƯỜNG THẠNH MỸ LỢI, QUẬN 2 (VICTORIA VILLAGE)</v>
          </cell>
        </row>
      </sheetData>
      <sheetData sheetId="6486">
        <row r="1">
          <cell r="A1" t="str">
            <v>DỰ ÁN:  KHU NHÀ Ở DIỆN TÍCH 4,2777 HA PHƯỜNG THẠNH MỸ LỢI, QUẬN 2 (VICTORIA VILLAGE)</v>
          </cell>
        </row>
      </sheetData>
      <sheetData sheetId="6487"/>
      <sheetData sheetId="6488">
        <row r="1">
          <cell r="A1" t="str">
            <v>DỰ ÁN:  KHU NHÀ Ở DIỆN TÍCH 4,2777 HA PHƯỜNG THẠNH MỸ LỢI, QUẬN 2 (VICTORIA VILLAGE)</v>
          </cell>
        </row>
      </sheetData>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row r="1">
          <cell r="A1" t="str">
            <v>GIÁ TRỊ PHỤ LỤC 13 - HĐ 37/2018/HĐ/OIC-SEAREE ký ngày 07/02/2018</v>
          </cell>
        </row>
      </sheetData>
      <sheetData sheetId="6512">
        <row r="1">
          <cell r="A1" t="str">
            <v>GIÁ TRỊ PHỤ LỤC 13 - HĐ 37/2018/HĐ/OIC-SEAREE ký ngày 07/02/2018</v>
          </cell>
        </row>
      </sheetData>
      <sheetData sheetId="6513">
        <row r="1">
          <cell r="A1" t="str">
            <v>GIÁ TRỊ PHỤ LỤC 13 - HĐ 37/2018/HĐ/OIC-SEAREE ký ngày 07/02/2018</v>
          </cell>
        </row>
      </sheetData>
      <sheetData sheetId="6514">
        <row r="1">
          <cell r="A1" t="str">
            <v>GIÁ TRỊ PHỤ LỤC 13 - HĐ 37/2018/HĐ/OIC-SEAREE ký ngày 07/02/2018</v>
          </cell>
        </row>
      </sheetData>
      <sheetData sheetId="6515">
        <row r="1">
          <cell r="A1" t="str">
            <v>GIÁ TRỊ PHỤ LỤC 13 - HĐ 37/2018/HĐ/OIC-SEAREE ký ngày 07/02/2018</v>
          </cell>
        </row>
      </sheetData>
      <sheetData sheetId="6516">
        <row r="1">
          <cell r="A1" t="str">
            <v>GIÁ TRỊ PHỤ LỤC 13 - HĐ 37/2018/HĐ/OIC-SEAREE ký ngày 07/02/2018</v>
          </cell>
        </row>
      </sheetData>
      <sheetData sheetId="6517">
        <row r="1">
          <cell r="A1" t="str">
            <v>GIÁ TRỊ PHỤ LỤC 13 - HĐ 37/2018/HĐ/OIC-SEAREE ký ngày 07/02/2018</v>
          </cell>
        </row>
      </sheetData>
      <sheetData sheetId="6518">
        <row r="1">
          <cell r="A1" t="str">
            <v>Linksshape LTD</v>
          </cell>
        </row>
      </sheetData>
      <sheetData sheetId="6519">
        <row r="1">
          <cell r="A1" t="str">
            <v>Linksshape LTD</v>
          </cell>
        </row>
      </sheetData>
      <sheetData sheetId="6520">
        <row r="1">
          <cell r="A1" t="str">
            <v>Linksshape LTD</v>
          </cell>
        </row>
      </sheetData>
      <sheetData sheetId="6521">
        <row r="1">
          <cell r="A1" t="str">
            <v>Linksshape LTD</v>
          </cell>
        </row>
      </sheetData>
      <sheetData sheetId="6522">
        <row r="1">
          <cell r="A1" t="str">
            <v>Linksshape LTD</v>
          </cell>
        </row>
      </sheetData>
      <sheetData sheetId="6523">
        <row r="1">
          <cell r="A1" t="str">
            <v>Linksshape LTD</v>
          </cell>
        </row>
      </sheetData>
      <sheetData sheetId="6524">
        <row r="1">
          <cell r="A1" t="str">
            <v>Linksshape LTD</v>
          </cell>
        </row>
      </sheetData>
      <sheetData sheetId="6525">
        <row r="1">
          <cell r="A1" t="str">
            <v>Linksshape LTD</v>
          </cell>
        </row>
      </sheetData>
      <sheetData sheetId="6526">
        <row r="1">
          <cell r="A1" t="str">
            <v>Linksshape LTD</v>
          </cell>
        </row>
      </sheetData>
      <sheetData sheetId="6527">
        <row r="1">
          <cell r="A1" t="str">
            <v>Linksshape LTD</v>
          </cell>
        </row>
      </sheetData>
      <sheetData sheetId="6528">
        <row r="1">
          <cell r="A1" t="str">
            <v>Linksshape LTD</v>
          </cell>
        </row>
      </sheetData>
      <sheetData sheetId="6529">
        <row r="1">
          <cell r="A1" t="str">
            <v>Linksshape LTD</v>
          </cell>
        </row>
      </sheetData>
      <sheetData sheetId="6530">
        <row r="1">
          <cell r="A1" t="str">
            <v>Linksshape LTD</v>
          </cell>
        </row>
      </sheetData>
      <sheetData sheetId="6531">
        <row r="1">
          <cell r="A1" t="str">
            <v>Linksshape LTD</v>
          </cell>
        </row>
      </sheetData>
      <sheetData sheetId="6532">
        <row r="1">
          <cell r="A1" t="str">
            <v>Linksshape LTD</v>
          </cell>
        </row>
      </sheetData>
      <sheetData sheetId="6533">
        <row r="1">
          <cell r="A1" t="str">
            <v>Linksshape LTD</v>
          </cell>
        </row>
      </sheetData>
      <sheetData sheetId="6534">
        <row r="1">
          <cell r="A1" t="str">
            <v>Linksshape LTD</v>
          </cell>
        </row>
      </sheetData>
      <sheetData sheetId="6535">
        <row r="1">
          <cell r="A1" t="str">
            <v>Linksshape LTD</v>
          </cell>
        </row>
      </sheetData>
      <sheetData sheetId="6536"/>
      <sheetData sheetId="6537"/>
      <sheetData sheetId="6538"/>
      <sheetData sheetId="6539"/>
      <sheetData sheetId="6540"/>
      <sheetData sheetId="6541">
        <row r="1">
          <cell r="A1" t="str">
            <v>GIÁ TRỊ PHỤ LỤC 13 - HĐ 37/2018/HĐ/OIC-SEAREE ký ngày 07/02/2018</v>
          </cell>
        </row>
      </sheetData>
      <sheetData sheetId="6542">
        <row r="1">
          <cell r="A1" t="str">
            <v>GIÁ TRỊ PHỤ LỤC 13 - HĐ 37/2018/HĐ/OIC-SEAREE ký ngày 07/02/2018</v>
          </cell>
        </row>
      </sheetData>
      <sheetData sheetId="6543"/>
      <sheetData sheetId="6544">
        <row r="1">
          <cell r="A1" t="str">
            <v>GIÁ TRỊ PHỤ LỤC 13 - HĐ 37/2018/HĐ/OIC-SEAREE ký ngày 07/02/2018</v>
          </cell>
        </row>
      </sheetData>
      <sheetData sheetId="6545">
        <row r="1">
          <cell r="A1" t="str">
            <v>GIÁ TRỊ PHỤ LỤC 13 - HĐ 37/2018/HĐ/OIC-SEAREE ký ngày 07/02/2018</v>
          </cell>
        </row>
      </sheetData>
      <sheetData sheetId="6546">
        <row r="1">
          <cell r="A1" t="str">
            <v>GIÁ TRỊ PHỤ LỤC 13 - HĐ 37/2018/HĐ/OIC-SEAREE ký ngày 07/02/2018</v>
          </cell>
        </row>
      </sheetData>
      <sheetData sheetId="6547">
        <row r="1">
          <cell r="A1" t="str">
            <v>GIÁ TRỊ PHỤ LỤC 13 - HĐ 37/2018/HĐ/OIC-SEAREE ký ngày 07/02/2018</v>
          </cell>
        </row>
      </sheetData>
      <sheetData sheetId="6548">
        <row r="1">
          <cell r="A1" t="str">
            <v>GIÁ TRỊ PHỤ LỤC 13 - HĐ 37/2018/HĐ/OIC-SEAREE ký ngày 07/02/2018</v>
          </cell>
        </row>
      </sheetData>
      <sheetData sheetId="6549">
        <row r="1">
          <cell r="A1" t="str">
            <v>GIÁ TRỊ PHỤ LỤC 13 - HĐ 37/2018/HĐ/OIC-SEAREE ký ngày 07/02/2018</v>
          </cell>
        </row>
      </sheetData>
      <sheetData sheetId="6550">
        <row r="1">
          <cell r="A1" t="str">
            <v>GIÁ TRỊ PHỤ LỤC 13 - HĐ 37/2018/HĐ/OIC-SEAREE ký ngày 07/02/2018</v>
          </cell>
        </row>
      </sheetData>
      <sheetData sheetId="6551">
        <row r="1">
          <cell r="A1" t="str">
            <v>GIÁ TRỊ PHỤ LỤC 13 - HĐ 37/2018/HĐ/OIC-SEAREE ký ngày 07/02/2018</v>
          </cell>
        </row>
      </sheetData>
      <sheetData sheetId="6552">
        <row r="1">
          <cell r="A1" t="str">
            <v>GIÁ TRỊ PHỤ LỤC 13 - HĐ 37/2018/HĐ/OIC-SEAREE ký ngày 07/02/2018</v>
          </cell>
        </row>
      </sheetData>
      <sheetData sheetId="6553">
        <row r="1">
          <cell r="A1" t="str">
            <v>GIÁ TRỊ PHỤ LỤC 13 - HĐ 37/2018/HĐ/OIC-SEAREE ký ngày 07/02/2018</v>
          </cell>
        </row>
      </sheetData>
      <sheetData sheetId="6554">
        <row r="1">
          <cell r="A1" t="str">
            <v>GIÁ TRỊ PHỤ LỤC 13 - HĐ 37/2018/HĐ/OIC-SEAREE ký ngày 07/02/2018</v>
          </cell>
        </row>
      </sheetData>
      <sheetData sheetId="6555">
        <row r="1">
          <cell r="A1" t="str">
            <v>Linksshape LTD</v>
          </cell>
        </row>
      </sheetData>
      <sheetData sheetId="6556">
        <row r="1">
          <cell r="A1" t="str">
            <v>Linksshape LTD</v>
          </cell>
        </row>
      </sheetData>
      <sheetData sheetId="6557">
        <row r="1">
          <cell r="A1" t="str">
            <v>Linksshape LTD</v>
          </cell>
        </row>
      </sheetData>
      <sheetData sheetId="6558">
        <row r="1">
          <cell r="A1" t="str">
            <v>Linksshape LTD</v>
          </cell>
        </row>
      </sheetData>
      <sheetData sheetId="6559">
        <row r="1">
          <cell r="A1" t="str">
            <v>Linksshape LTD</v>
          </cell>
        </row>
      </sheetData>
      <sheetData sheetId="6560">
        <row r="1">
          <cell r="A1" t="str">
            <v>Linksshape LTD</v>
          </cell>
        </row>
      </sheetData>
      <sheetData sheetId="6561">
        <row r="1">
          <cell r="A1" t="str">
            <v>GIÁ TRỊ PHỤ LỤC 13 - HĐ 37/2018/HĐ/OIC-SEAREE ký ngày 07/02/2018</v>
          </cell>
        </row>
      </sheetData>
      <sheetData sheetId="6562">
        <row r="1">
          <cell r="A1" t="str">
            <v>GIÁ TRỊ PHỤ LỤC 13 - HĐ 37/2018/HĐ/OIC-SEAREE ký ngày 07/02/2018</v>
          </cell>
        </row>
      </sheetData>
      <sheetData sheetId="6563">
        <row r="1">
          <cell r="A1" t="str">
            <v>GIÁ TRỊ PHỤ LỤC 13 - HĐ 37/2018/HĐ/OIC-SEAREE ký ngày 07/02/2018</v>
          </cell>
        </row>
      </sheetData>
      <sheetData sheetId="6564">
        <row r="1">
          <cell r="A1" t="str">
            <v>GIÁ TRỊ PHỤ LỤC 13 - HĐ 37/2018/HĐ/OIC-SEAREE ký ngày 07/02/2018</v>
          </cell>
        </row>
      </sheetData>
      <sheetData sheetId="6565">
        <row r="1">
          <cell r="A1" t="str">
            <v>GIÁ TRỊ PHỤ LỤC 13 - HĐ 37/2018/HĐ/OIC-SEAREE ký ngày 07/02/2018</v>
          </cell>
        </row>
      </sheetData>
      <sheetData sheetId="6566">
        <row r="1">
          <cell r="A1" t="str">
            <v>Linksshape LTD</v>
          </cell>
        </row>
      </sheetData>
      <sheetData sheetId="6567">
        <row r="1">
          <cell r="A1" t="str">
            <v>Linksshape LTD</v>
          </cell>
        </row>
      </sheetData>
      <sheetData sheetId="6568">
        <row r="1">
          <cell r="A1" t="str">
            <v>Linksshape LTD</v>
          </cell>
        </row>
      </sheetData>
      <sheetData sheetId="6569">
        <row r="1">
          <cell r="A1" t="str">
            <v>Linksshape LTD</v>
          </cell>
        </row>
      </sheetData>
      <sheetData sheetId="6570">
        <row r="1">
          <cell r="A1" t="str">
            <v>Linksshape LTD</v>
          </cell>
        </row>
      </sheetData>
      <sheetData sheetId="6571">
        <row r="1">
          <cell r="A1" t="str">
            <v>Linksshape LTD</v>
          </cell>
        </row>
      </sheetData>
      <sheetData sheetId="6572">
        <row r="1">
          <cell r="A1" t="str">
            <v>GIÁ TRỊ PHỤ LỤC 13 - HĐ 37/2018/HĐ/OIC-SEAREE ký ngày 07/02/2018</v>
          </cell>
        </row>
      </sheetData>
      <sheetData sheetId="6573">
        <row r="1">
          <cell r="A1" t="str">
            <v>GIÁ TRỊ PHỤ LỤC 13 - HĐ 37/2018/HĐ/OIC-SEAREE ký ngày 07/02/2018</v>
          </cell>
        </row>
      </sheetData>
      <sheetData sheetId="6574">
        <row r="1">
          <cell r="A1" t="str">
            <v>GIÁ TRỊ PHỤ LỤC 13 - HĐ 37/2018/HĐ/OIC-SEAREE ký ngày 07/02/2018</v>
          </cell>
        </row>
      </sheetData>
      <sheetData sheetId="6575">
        <row r="1">
          <cell r="A1" t="str">
            <v>GIÁ TRỊ PHỤ LỤC 13 - HĐ 37/2018/HĐ/OIC-SEAREE ký ngày 07/02/2018</v>
          </cell>
        </row>
      </sheetData>
      <sheetData sheetId="6576">
        <row r="1">
          <cell r="A1" t="str">
            <v>GIÁ TRỊ PHỤ LỤC 13 - HĐ 37/2018/HĐ/OIC-SEAREE ký ngày 07/02/2018</v>
          </cell>
        </row>
      </sheetData>
      <sheetData sheetId="6577">
        <row r="1">
          <cell r="A1" t="str">
            <v>GIÁ TRỊ PHỤ LỤC 13 - HĐ 37/2018/HĐ/OIC-SEAREE ký ngày 07/02/2018</v>
          </cell>
        </row>
      </sheetData>
      <sheetData sheetId="6578">
        <row r="1">
          <cell r="A1" t="str">
            <v>GIÁ TRỊ PHỤ LỤC 13 - HĐ 37/2018/HĐ/OIC-SEAREE ký ngày 07/02/2018</v>
          </cell>
        </row>
      </sheetData>
      <sheetData sheetId="6579">
        <row r="1">
          <cell r="A1" t="str">
            <v>GIÁ TRỊ PHỤ LỤC 13 - HĐ 37/2018/HĐ/OIC-SEAREE ký ngày 07/02/2018</v>
          </cell>
        </row>
      </sheetData>
      <sheetData sheetId="6580">
        <row r="1">
          <cell r="A1" t="str">
            <v>GIÁ TRỊ PHỤ LỤC 13 - HĐ 37/2018/HĐ/OIC-SEAREE ký ngày 07/02/2018</v>
          </cell>
        </row>
      </sheetData>
      <sheetData sheetId="6581">
        <row r="1">
          <cell r="A1" t="str">
            <v>GIÁ TRỊ PHỤ LỤC 13 - HĐ 37/2018/HĐ/OIC-SEAREE ký ngày 07/02/2018</v>
          </cell>
        </row>
      </sheetData>
      <sheetData sheetId="6582">
        <row r="1">
          <cell r="A1" t="str">
            <v>GIÁ TRỊ PHỤ LỤC 13 - HĐ 37/2018/HĐ/OIC-SEAREE ký ngày 07/02/2018</v>
          </cell>
        </row>
      </sheetData>
      <sheetData sheetId="6583">
        <row r="1">
          <cell r="A1" t="str">
            <v>GIÁ TRỊ PHỤ LỤC 13 - HĐ 37/2018/HĐ/OIC-SEAREE ký ngày 07/02/2018</v>
          </cell>
        </row>
      </sheetData>
      <sheetData sheetId="6584">
        <row r="1">
          <cell r="A1" t="str">
            <v>GIÁ TRỊ PHỤ LỤC 13 - HĐ 37/2018/HĐ/OIC-SEAREE ký ngày 07/02/2018</v>
          </cell>
        </row>
      </sheetData>
      <sheetData sheetId="6585">
        <row r="1">
          <cell r="A1" t="str">
            <v>GIÁ TRỊ PHỤ LỤC 13 - HĐ 37/2018/HĐ/OIC-SEAREE ký ngày 07/02/2018</v>
          </cell>
        </row>
      </sheetData>
      <sheetData sheetId="6586">
        <row r="1">
          <cell r="A1" t="str">
            <v>GIÁ TRỊ PHỤ LỤC 13 - HĐ 37/2018/HĐ/OIC-SEAREE ký ngày 07/02/2018</v>
          </cell>
        </row>
      </sheetData>
      <sheetData sheetId="6587">
        <row r="1">
          <cell r="A1" t="str">
            <v>Linksshape LTD</v>
          </cell>
        </row>
      </sheetData>
      <sheetData sheetId="6588">
        <row r="1">
          <cell r="A1" t="str">
            <v>Linksshape LTD</v>
          </cell>
        </row>
      </sheetData>
      <sheetData sheetId="6589">
        <row r="1">
          <cell r="A1" t="str">
            <v>GIÁ TRỊ PHỤ LỤC 13 - HĐ 37/2018/HĐ/OIC-SEAREE ký ngày 07/02/2018</v>
          </cell>
        </row>
      </sheetData>
      <sheetData sheetId="6590">
        <row r="1">
          <cell r="A1" t="str">
            <v>GIÁ TRỊ PHỤ LỤC 13 - HĐ 37/2018/HĐ/OIC-SEAREE ký ngày 07/02/2018</v>
          </cell>
        </row>
      </sheetData>
      <sheetData sheetId="6591">
        <row r="1">
          <cell r="A1" t="str">
            <v>Linksshape LTD</v>
          </cell>
        </row>
      </sheetData>
      <sheetData sheetId="6592">
        <row r="1">
          <cell r="A1" t="str">
            <v>GIÁ TRỊ PHỤ LỤC 13 - HĐ 37/2018/HĐ/OIC-SEAREE ký ngày 07/02/2018</v>
          </cell>
        </row>
      </sheetData>
      <sheetData sheetId="6593">
        <row r="1">
          <cell r="A1" t="str">
            <v>DỰ ÁN:  KHU NHÀ Ở DIỆN TÍCH 4,2777 HA PHƯỜNG THẠNH MỸ LỢI, QUẬN 2 (VICTORIA VILLAGE)</v>
          </cell>
        </row>
      </sheetData>
      <sheetData sheetId="6594">
        <row r="1">
          <cell r="A1" t="str">
            <v>GIÁ TRỊ PHỤ LỤC 13 - HĐ 37/2018/HĐ/OIC-SEAREE ký ngày 07/02/2018</v>
          </cell>
        </row>
      </sheetData>
      <sheetData sheetId="6595">
        <row r="1">
          <cell r="A1" t="str">
            <v>GIÁ TRỊ PHỤ LỤC 13 - HĐ 37/2018/HĐ/OIC-SEAREE ký ngày 07/02/2018</v>
          </cell>
        </row>
      </sheetData>
      <sheetData sheetId="6596">
        <row r="1">
          <cell r="A1" t="str">
            <v>GIÁ TRỊ PHỤ LỤC 13 - HĐ 37/2018/HĐ/OIC-SEAREE ký ngày 07/02/2018</v>
          </cell>
        </row>
      </sheetData>
      <sheetData sheetId="6597">
        <row r="1">
          <cell r="A1" t="str">
            <v>DỰ ÁN:  KHU NHÀ Ở DIỆN TÍCH 4,2777 HA PHƯỜNG THẠNH MỸ LỢI, QUẬN 2 (VICTORIA VILLAGE)</v>
          </cell>
        </row>
      </sheetData>
      <sheetData sheetId="6598">
        <row r="1">
          <cell r="A1" t="str">
            <v>GIÁ TRỊ PHỤ LỤC 13 - HĐ 37/2018/HĐ/OIC-SEAREE ký ngày 07/02/2018</v>
          </cell>
        </row>
      </sheetData>
      <sheetData sheetId="6599">
        <row r="1">
          <cell r="A1" t="str">
            <v>GIÁ TRỊ PHỤ LỤC 13 - HĐ 37/2018/HĐ/OIC-SEAREE ký ngày 07/02/2018</v>
          </cell>
        </row>
      </sheetData>
      <sheetData sheetId="6600">
        <row r="1">
          <cell r="A1" t="str">
            <v>GIÁ TRỊ PHỤ LỤC 13 - HĐ 37/2018/HĐ/OIC-SEAREE ký ngày 07/02/2018</v>
          </cell>
        </row>
      </sheetData>
      <sheetData sheetId="6601">
        <row r="1">
          <cell r="A1" t="str">
            <v>Linksshape LTD</v>
          </cell>
        </row>
      </sheetData>
      <sheetData sheetId="6602">
        <row r="1">
          <cell r="A1" t="str">
            <v>Linksshape LTD</v>
          </cell>
        </row>
      </sheetData>
      <sheetData sheetId="6603">
        <row r="1">
          <cell r="A1" t="str">
            <v>Linksshape LTD</v>
          </cell>
        </row>
      </sheetData>
      <sheetData sheetId="6604">
        <row r="1">
          <cell r="A1" t="str">
            <v>GIÁ TRỊ PHỤ LỤC 13 - HĐ 37/2018/HĐ/OIC-SEAREE ký ngày 07/02/2018</v>
          </cell>
        </row>
      </sheetData>
      <sheetData sheetId="6605">
        <row r="1">
          <cell r="A1" t="str">
            <v>Linksshape LTD</v>
          </cell>
        </row>
      </sheetData>
      <sheetData sheetId="6606">
        <row r="1">
          <cell r="A1" t="str">
            <v>Linksshape LTD</v>
          </cell>
        </row>
      </sheetData>
      <sheetData sheetId="6607">
        <row r="1">
          <cell r="A1" t="str">
            <v>GIÁ TRỊ PHỤ LỤC 13 - HĐ 37/2018/HĐ/OIC-SEAREE ký ngày 07/02/2018</v>
          </cell>
        </row>
      </sheetData>
      <sheetData sheetId="6608">
        <row r="1">
          <cell r="A1" t="str">
            <v>DỰ ÁN:  KHU NHÀ Ở DIỆN TÍCH 4,2777 HA PHƯỜNG THẠNH MỸ LỢI, QUẬN 2 (VICTORIA VILLAGE)</v>
          </cell>
        </row>
      </sheetData>
      <sheetData sheetId="6609">
        <row r="1">
          <cell r="A1" t="str">
            <v>DỰ ÁN:  KHU NHÀ Ở DIỆN TÍCH 4,2777 HA PHƯỜNG THẠNH MỸ LỢI, QUẬN 2 (VICTORIA VILLAGE)</v>
          </cell>
        </row>
      </sheetData>
      <sheetData sheetId="6610">
        <row r="1">
          <cell r="A1" t="str">
            <v>GIÁ TRỊ PHỤ LỤC 13 - HĐ 37/2018/HĐ/OIC-SEAREE ký ngày 07/02/2018</v>
          </cell>
        </row>
      </sheetData>
      <sheetData sheetId="6611">
        <row r="1">
          <cell r="A1" t="str">
            <v>GIÁ TRỊ PHỤ LỤC 13 - HĐ 37/2018/HĐ/OIC-SEAREE ký ngày 07/02/2018</v>
          </cell>
        </row>
      </sheetData>
      <sheetData sheetId="6612">
        <row r="1">
          <cell r="A1" t="str">
            <v>GIÁ TRỊ PHỤ LỤC 13 - HĐ 37/2018/HĐ/OIC-SEAREE ký ngày 07/02/2018</v>
          </cell>
        </row>
      </sheetData>
      <sheetData sheetId="6613">
        <row r="1">
          <cell r="A1" t="str">
            <v>GIÁ TRỊ PHỤ LỤC 13 - HĐ 37/2018/HĐ/OIC-SEAREE ký ngày 07/02/2018</v>
          </cell>
        </row>
      </sheetData>
      <sheetData sheetId="6614">
        <row r="1">
          <cell r="A1" t="str">
            <v>DỰ ÁN:  KHU NHÀ Ở DIỆN TÍCH 4,2777 HA PHƯỜNG THẠNH MỸ LỢI, QUẬN 2 (VICTORIA VILLAGE)</v>
          </cell>
        </row>
      </sheetData>
      <sheetData sheetId="6615">
        <row r="1">
          <cell r="A1" t="str">
            <v>DỰ ÁN:  KHU NHÀ Ở DIỆN TÍCH 4,2777 HA PHƯỜNG THẠNH MỸ LỢI, QUẬN 2 (VICTORIA VILLAGE)</v>
          </cell>
        </row>
      </sheetData>
      <sheetData sheetId="6616">
        <row r="1">
          <cell r="A1" t="str">
            <v>Linksshape LTD</v>
          </cell>
        </row>
      </sheetData>
      <sheetData sheetId="6617">
        <row r="1">
          <cell r="A1" t="str">
            <v>GIÁ TRỊ PHỤ LỤC 13 - HĐ 37/2018/HĐ/OIC-SEAREE ký ngày 07/02/2018</v>
          </cell>
        </row>
      </sheetData>
      <sheetData sheetId="6618">
        <row r="1">
          <cell r="A1" t="str">
            <v>GIÁ TRỊ PHỤ LỤC 13 - HĐ 37/2018/HĐ/OIC-SEAREE ký ngày 07/02/2018</v>
          </cell>
        </row>
      </sheetData>
      <sheetData sheetId="6619">
        <row r="1">
          <cell r="A1" t="str">
            <v>GIÁ TRỊ PHỤ LỤC 13 - HĐ 37/2018/HĐ/OIC-SEAREE ký ngày 07/02/2018</v>
          </cell>
        </row>
      </sheetData>
      <sheetData sheetId="6620">
        <row r="1">
          <cell r="A1" t="str">
            <v>GIÁ TRỊ PHỤ LỤC 13 - HĐ 37/2018/HĐ/OIC-SEAREE ký ngày 07/02/2018</v>
          </cell>
        </row>
      </sheetData>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ow r="1">
          <cell r="A1" t="str">
            <v>DỰ ÁN:  KHU NHÀ Ở DIỆN TÍCH 4,2777 HA PHƯỜNG THẠNH MỸ LỢI, QUẬN 2 (VICTORIA VILLAGE)</v>
          </cell>
        </row>
      </sheetData>
      <sheetData sheetId="6675"/>
      <sheetData sheetId="6676"/>
      <sheetData sheetId="6677">
        <row r="1">
          <cell r="A1" t="str">
            <v>DỰ ÁN:  KHU NHÀ Ở DIỆN TÍCH 4,2777 HA PHƯỜNG THẠNH MỸ LỢI, QUẬN 2 (VICTORIA VILLAGE)</v>
          </cell>
        </row>
      </sheetData>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ow r="1">
          <cell r="A1" t="str">
            <v>GIÁ TRỊ PHỤ LỤC 13 - HĐ 37/2018/HĐ/OIC-SEAREE ký ngày 07/02/2018</v>
          </cell>
        </row>
      </sheetData>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row r="1">
          <cell r="A1" t="str">
            <v>GIÁ TRỊ PHỤ LỤC 13 - HĐ 37/2018/HĐ/OIC-SEAREE ký ngày 07/02/2018</v>
          </cell>
        </row>
      </sheetData>
      <sheetData sheetId="6772">
        <row r="1">
          <cell r="A1" t="str">
            <v>GIÁ TRỊ PHỤ LỤC 13 - HĐ 37/2018/HĐ/OIC-SEAREE ký ngày 07/02/2018</v>
          </cell>
        </row>
      </sheetData>
      <sheetData sheetId="6773">
        <row r="1">
          <cell r="A1" t="str">
            <v>GIÁ TRỊ PHỤ LỤC 13 - HĐ 37/2018/HĐ/OIC-SEAREE ký ngày 07/02/2018</v>
          </cell>
        </row>
      </sheetData>
      <sheetData sheetId="6774">
        <row r="1">
          <cell r="A1" t="str">
            <v>GIÁ TRỊ PHỤ LỤC 13 - HĐ 37/2018/HĐ/OIC-SEAREE ký ngày 07/02/2018</v>
          </cell>
        </row>
      </sheetData>
      <sheetData sheetId="6775">
        <row r="1">
          <cell r="A1" t="str">
            <v>GIÁ TRỊ PHỤ LỤC 13 - HĐ 37/2018/HĐ/OIC-SEAREE ký ngày 07/02/2018</v>
          </cell>
        </row>
      </sheetData>
      <sheetData sheetId="6776">
        <row r="1">
          <cell r="A1" t="str">
            <v>GIÁ TRỊ PHỤ LỤC 13 - HĐ 37/2018/HĐ/OIC-SEAREE ký ngày 07/02/2018</v>
          </cell>
        </row>
      </sheetData>
      <sheetData sheetId="6777">
        <row r="1">
          <cell r="A1" t="str">
            <v>GIÁ TRỊ PHỤ LỤC 13 - HĐ 37/2018/HĐ/OIC-SEAREE ký ngày 07/02/2018</v>
          </cell>
        </row>
      </sheetData>
      <sheetData sheetId="6778">
        <row r="1">
          <cell r="A1" t="str">
            <v>GIÁ TRỊ PHỤ LỤC 13 - HĐ 37/2018/HĐ/OIC-SEAREE ký ngày 07/02/2018</v>
          </cell>
        </row>
      </sheetData>
      <sheetData sheetId="6779">
        <row r="1">
          <cell r="A1" t="str">
            <v>GIÁ TRỊ PHỤ LỤC 13 - HĐ 37/2018/HĐ/OIC-SEAREE ký ngày 07/02/2018</v>
          </cell>
        </row>
      </sheetData>
      <sheetData sheetId="6780">
        <row r="1">
          <cell r="A1" t="str">
            <v>GIÁ TRỊ PHỤ LỤC 13 - HĐ 37/2018/HĐ/OIC-SEAREE ký ngày 07/02/2018</v>
          </cell>
        </row>
      </sheetData>
      <sheetData sheetId="6781">
        <row r="1">
          <cell r="A1" t="str">
            <v>GIÁ TRỊ PHỤ LỤC 13 - HĐ 37/2018/HĐ/OIC-SEAREE ký ngày 07/02/2018</v>
          </cell>
        </row>
      </sheetData>
      <sheetData sheetId="6782">
        <row r="1">
          <cell r="A1" t="str">
            <v>GIÁ TRỊ PHỤ LỤC 13 - HĐ 37/2018/HĐ/OIC-SEAREE ký ngày 07/02/2018</v>
          </cell>
        </row>
      </sheetData>
      <sheetData sheetId="6783">
        <row r="1">
          <cell r="A1" t="str">
            <v>GIÁ TRỊ PHỤ LỤC 13 - HĐ 37/2018/HĐ/OIC-SEAREE ký ngày 07/02/2018</v>
          </cell>
        </row>
      </sheetData>
      <sheetData sheetId="6784">
        <row r="1">
          <cell r="A1" t="str">
            <v>GIÁ TRỊ PHỤ LỤC 13 - HĐ 37/2018/HĐ/OIC-SEAREE ký ngày 07/02/2018</v>
          </cell>
        </row>
      </sheetData>
      <sheetData sheetId="6785">
        <row r="1">
          <cell r="A1" t="str">
            <v>GIÁ TRỊ PHỤ LỤC 13 - HĐ 37/2018/HĐ/OIC-SEAREE ký ngày 07/02/2018</v>
          </cell>
        </row>
      </sheetData>
      <sheetData sheetId="6786">
        <row r="1">
          <cell r="A1" t="str">
            <v>GIÁ TRỊ PHỤ LỤC 13 - HĐ 37/2018/HĐ/OIC-SEAREE ký ngày 07/02/2018</v>
          </cell>
        </row>
      </sheetData>
      <sheetData sheetId="6787">
        <row r="1">
          <cell r="A1" t="str">
            <v>GIÁ TRỊ PHỤ LỤC 13 - HĐ 37/2018/HĐ/OIC-SEAREE ký ngày 07/02/2018</v>
          </cell>
        </row>
      </sheetData>
      <sheetData sheetId="6788">
        <row r="1">
          <cell r="A1" t="str">
            <v>GIÁ TRỊ PHỤ LỤC 13 - HĐ 37/2018/HĐ/OIC-SEAREE ký ngày 07/02/2018</v>
          </cell>
        </row>
      </sheetData>
      <sheetData sheetId="6789">
        <row r="1">
          <cell r="A1" t="str">
            <v>GIÁ TRỊ PHỤ LỤC 13 - HĐ 37/2018/HĐ/OIC-SEAREE ký ngày 07/02/2018</v>
          </cell>
        </row>
      </sheetData>
      <sheetData sheetId="6790">
        <row r="1">
          <cell r="A1" t="str">
            <v>GIÁ TRỊ PHỤ LỤC 13 - HĐ 37/2018/HĐ/OIC-SEAREE ký ngày 07/02/2018</v>
          </cell>
        </row>
      </sheetData>
      <sheetData sheetId="6791">
        <row r="1">
          <cell r="A1" t="str">
            <v>GIÁ TRỊ PHỤ LỤC 13 - HĐ 37/2018/HĐ/OIC-SEAREE ký ngày 07/02/2018</v>
          </cell>
        </row>
      </sheetData>
      <sheetData sheetId="6792">
        <row r="1">
          <cell r="A1" t="str">
            <v>GIÁ TRỊ PHỤ LỤC 13 - HĐ 37/2018/HĐ/OIC-SEAREE ký ngày 07/02/2018</v>
          </cell>
        </row>
      </sheetData>
      <sheetData sheetId="6793">
        <row r="1">
          <cell r="A1" t="str">
            <v>GIÁ TRỊ PHỤ LỤC 13 - HĐ 37/2018/HĐ/OIC-SEAREE ký ngày 07/02/2018</v>
          </cell>
        </row>
      </sheetData>
      <sheetData sheetId="6794">
        <row r="1">
          <cell r="A1" t="str">
            <v>GIÁ TRỊ PHỤ LỤC 13 - HĐ 37/2018/HĐ/OIC-SEAREE ký ngày 07/02/2018</v>
          </cell>
        </row>
      </sheetData>
      <sheetData sheetId="6795">
        <row r="1">
          <cell r="A1" t="str">
            <v>GIÁ TRỊ PHỤ LỤC 13 - HĐ 37/2018/HĐ/OIC-SEAREE ký ngày 07/02/2018</v>
          </cell>
        </row>
      </sheetData>
      <sheetData sheetId="6796">
        <row r="1">
          <cell r="A1" t="str">
            <v>GIÁ TRỊ PHỤ LỤC 13 - HĐ 37/2018/HĐ/OIC-SEAREE ký ngày 07/02/2018</v>
          </cell>
        </row>
      </sheetData>
      <sheetData sheetId="6797">
        <row r="1">
          <cell r="A1" t="str">
            <v>GIÁ TRỊ PHỤ LỤC 13 - HĐ 37/2018/HĐ/OIC-SEAREE ký ngày 07/02/2018</v>
          </cell>
        </row>
      </sheetData>
      <sheetData sheetId="6798">
        <row r="1">
          <cell r="A1" t="str">
            <v>GIÁ TRỊ PHỤ LỤC 13 - HĐ 37/2018/HĐ/OIC-SEAREE ký ngày 07/02/2018</v>
          </cell>
        </row>
      </sheetData>
      <sheetData sheetId="6799">
        <row r="1">
          <cell r="A1" t="str">
            <v>GIÁ TRỊ PHỤ LỤC 13 - HĐ 37/2018/HĐ/OIC-SEAREE ký ngày 07/02/2018</v>
          </cell>
        </row>
      </sheetData>
      <sheetData sheetId="6800">
        <row r="1">
          <cell r="A1" t="str">
            <v>GIÁ TRỊ PHỤ LỤC 13 - HĐ 37/2018/HĐ/OIC-SEAREE ký ngày 07/02/2018</v>
          </cell>
        </row>
      </sheetData>
      <sheetData sheetId="6801">
        <row r="1">
          <cell r="A1" t="str">
            <v>GIÁ TRỊ PHỤ LỤC 13 - HĐ 37/2018/HĐ/OIC-SEAREE ký ngày 07/02/2018</v>
          </cell>
        </row>
      </sheetData>
      <sheetData sheetId="6802">
        <row r="1">
          <cell r="A1" t="str">
            <v>GIÁ TRỊ PHỤ LỤC 13 - HĐ 37/2018/HĐ/OIC-SEAREE ký ngày 07/02/2018</v>
          </cell>
        </row>
      </sheetData>
      <sheetData sheetId="6803">
        <row r="1">
          <cell r="A1" t="str">
            <v>GIÁ TRỊ PHỤ LỤC 13 - HĐ 37/2018/HĐ/OIC-SEAREE ký ngày 07/02/2018</v>
          </cell>
        </row>
      </sheetData>
      <sheetData sheetId="6804">
        <row r="1">
          <cell r="A1" t="str">
            <v>GIÁ TRỊ PHỤ LỤC 13 - HĐ 37/2018/HĐ/OIC-SEAREE ký ngày 07/02/2018</v>
          </cell>
        </row>
      </sheetData>
      <sheetData sheetId="6805">
        <row r="1">
          <cell r="A1" t="str">
            <v>GIÁ TRỊ PHỤ LỤC 13 - HĐ 37/2018/HĐ/OIC-SEAREE ký ngày 07/02/2018</v>
          </cell>
        </row>
      </sheetData>
      <sheetData sheetId="6806">
        <row r="1">
          <cell r="A1" t="str">
            <v>GIÁ TRỊ PHỤ LỤC 13 - HĐ 37/2018/HĐ/OIC-SEAREE ký ngày 07/02/2018</v>
          </cell>
        </row>
      </sheetData>
      <sheetData sheetId="6807">
        <row r="1">
          <cell r="A1" t="str">
            <v>GIÁ TRỊ PHỤ LỤC 13 - HĐ 37/2018/HĐ/OIC-SEAREE ký ngày 07/02/2018</v>
          </cell>
        </row>
      </sheetData>
      <sheetData sheetId="6808">
        <row r="1">
          <cell r="A1" t="str">
            <v>GIÁ TRỊ PHỤ LỤC 13 - HĐ 37/2018/HĐ/OIC-SEAREE ký ngày 07/02/2018</v>
          </cell>
        </row>
      </sheetData>
      <sheetData sheetId="6809">
        <row r="1">
          <cell r="A1" t="str">
            <v>GIÁ TRỊ PHỤ LỤC 13 - HĐ 37/2018/HĐ/OIC-SEAREE ký ngày 07/02/2018</v>
          </cell>
        </row>
      </sheetData>
      <sheetData sheetId="6810">
        <row r="1">
          <cell r="A1" t="str">
            <v>GIÁ TRỊ PHỤ LỤC 13 - HĐ 37/2018/HĐ/OIC-SEAREE ký ngày 07/02/2018</v>
          </cell>
        </row>
      </sheetData>
      <sheetData sheetId="6811">
        <row r="1">
          <cell r="A1" t="str">
            <v>GIÁ TRỊ PHỤ LỤC 13 - HĐ 37/2018/HĐ/OIC-SEAREE ký ngày 07/02/2018</v>
          </cell>
        </row>
      </sheetData>
      <sheetData sheetId="6812">
        <row r="1">
          <cell r="A1" t="str">
            <v>GIÁ TRỊ PHỤ LỤC 13 - HĐ 37/2018/HĐ/OIC-SEAREE ký ngày 07/02/2018</v>
          </cell>
        </row>
      </sheetData>
      <sheetData sheetId="6813">
        <row r="1">
          <cell r="A1" t="str">
            <v>GIÁ TRỊ PHỤ LỤC 13 - HĐ 37/2018/HĐ/OIC-SEAREE ký ngày 07/02/2018</v>
          </cell>
        </row>
      </sheetData>
      <sheetData sheetId="6814">
        <row r="1">
          <cell r="A1" t="str">
            <v>GIÁ TRỊ PHỤ LỤC 13 - HĐ 37/2018/HĐ/OIC-SEAREE ký ngày 07/02/2018</v>
          </cell>
        </row>
      </sheetData>
      <sheetData sheetId="6815">
        <row r="1">
          <cell r="A1" t="str">
            <v>GIÁ TRỊ PHỤ LỤC 13 - HĐ 37/2018/HĐ/OIC-SEAREE ký ngày 07/02/2018</v>
          </cell>
        </row>
      </sheetData>
      <sheetData sheetId="6816">
        <row r="1">
          <cell r="A1" t="str">
            <v>GIÁ TRỊ PHỤ LỤC 13 - HĐ 37/2018/HĐ/OIC-SEAREE ký ngày 07/02/2018</v>
          </cell>
        </row>
      </sheetData>
      <sheetData sheetId="6817">
        <row r="1">
          <cell r="A1" t="str">
            <v>GIÁ TRỊ PHỤ LỤC 13 - HĐ 37/2018/HĐ/OIC-SEAREE ký ngày 07/02/2018</v>
          </cell>
        </row>
      </sheetData>
      <sheetData sheetId="6818">
        <row r="1">
          <cell r="A1" t="str">
            <v>GIÁ TRỊ PHỤ LỤC 13 - HĐ 37/2018/HĐ/OIC-SEAREE ký ngày 07/02/2018</v>
          </cell>
        </row>
      </sheetData>
      <sheetData sheetId="6819">
        <row r="1">
          <cell r="A1" t="str">
            <v>GIÁ TRỊ PHỤ LỤC 13 - HĐ 37/2018/HĐ/OIC-SEAREE ký ngày 07/02/2018</v>
          </cell>
        </row>
      </sheetData>
      <sheetData sheetId="6820">
        <row r="1">
          <cell r="A1" t="str">
            <v>GIÁ TRỊ PHỤ LỤC 13 - HĐ 37/2018/HĐ/OIC-SEAREE ký ngày 07/02/2018</v>
          </cell>
        </row>
      </sheetData>
      <sheetData sheetId="6821">
        <row r="1">
          <cell r="A1" t="str">
            <v>GIÁ TRỊ PHỤ LỤC 13 - HĐ 37/2018/HĐ/OIC-SEAREE ký ngày 07/02/2018</v>
          </cell>
        </row>
      </sheetData>
      <sheetData sheetId="6822">
        <row r="1">
          <cell r="A1" t="str">
            <v>GIÁ TRỊ PHỤ LỤC 13 - HĐ 37/2018/HĐ/OIC-SEAREE ký ngày 07/02/2018</v>
          </cell>
        </row>
      </sheetData>
      <sheetData sheetId="6823">
        <row r="1">
          <cell r="A1" t="str">
            <v>GIÁ TRỊ PHỤ LỤC 13 - HĐ 37/2018/HĐ/OIC-SEAREE ký ngày 07/02/2018</v>
          </cell>
        </row>
      </sheetData>
      <sheetData sheetId="6824">
        <row r="1">
          <cell r="A1" t="str">
            <v>GIÁ TRỊ PHỤ LỤC 13 - HĐ 37/2018/HĐ/OIC-SEAREE ký ngày 07/02/2018</v>
          </cell>
        </row>
      </sheetData>
      <sheetData sheetId="6825">
        <row r="1">
          <cell r="A1" t="str">
            <v>GIÁ TRỊ PHỤ LỤC 13 - HĐ 37/2018/HĐ/OIC-SEAREE ký ngày 07/02/2018</v>
          </cell>
        </row>
      </sheetData>
      <sheetData sheetId="6826">
        <row r="1">
          <cell r="A1" t="str">
            <v>GIÁ TRỊ PHỤ LỤC 13 - HĐ 37/2018/HĐ/OIC-SEAREE ký ngày 07/02/2018</v>
          </cell>
        </row>
      </sheetData>
      <sheetData sheetId="6827">
        <row r="1">
          <cell r="A1" t="str">
            <v>GIÁ TRỊ PHỤ LỤC 13 - HĐ 37/2018/HĐ/OIC-SEAREE ký ngày 07/02/2018</v>
          </cell>
        </row>
      </sheetData>
      <sheetData sheetId="6828">
        <row r="1">
          <cell r="A1" t="str">
            <v>GIÁ TRỊ PHỤ LỤC 13 - HĐ 37/2018/HĐ/OIC-SEAREE ký ngày 07/02/2018</v>
          </cell>
        </row>
      </sheetData>
      <sheetData sheetId="6829">
        <row r="1">
          <cell r="A1" t="str">
            <v>GIÁ TRỊ PHỤ LỤC 13 - HĐ 37/2018/HĐ/OIC-SEAREE ký ngày 07/02/2018</v>
          </cell>
        </row>
      </sheetData>
      <sheetData sheetId="6830">
        <row r="1">
          <cell r="A1" t="str">
            <v>GIÁ TRỊ PHỤ LỤC 13 - HĐ 37/2018/HĐ/OIC-SEAREE ký ngày 07/02/2018</v>
          </cell>
        </row>
      </sheetData>
      <sheetData sheetId="6831">
        <row r="1">
          <cell r="A1" t="str">
            <v>GIÁ TRỊ PHỤ LỤC 13 - HĐ 37/2018/HĐ/OIC-SEAREE ký ngày 07/02/2018</v>
          </cell>
        </row>
      </sheetData>
      <sheetData sheetId="6832">
        <row r="1">
          <cell r="A1" t="str">
            <v>GIÁ TRỊ PHỤ LỤC 13 - HĐ 37/2018/HĐ/OIC-SEAREE ký ngày 07/02/2018</v>
          </cell>
        </row>
      </sheetData>
      <sheetData sheetId="6833">
        <row r="1">
          <cell r="A1" t="str">
            <v>GIÁ TRỊ PHỤ LỤC 13 - HĐ 37/2018/HĐ/OIC-SEAREE ký ngày 07/02/2018</v>
          </cell>
        </row>
      </sheetData>
      <sheetData sheetId="6834">
        <row r="1">
          <cell r="A1" t="str">
            <v>GIÁ TRỊ PHỤ LỤC 13 - HĐ 37/2018/HĐ/OIC-SEAREE ký ngày 07/02/2018</v>
          </cell>
        </row>
      </sheetData>
      <sheetData sheetId="6835">
        <row r="1">
          <cell r="A1" t="str">
            <v>GIÁ TRỊ PHỤ LỤC 13 - HĐ 37/2018/HĐ/OIC-SEAREE ký ngày 07/02/2018</v>
          </cell>
        </row>
      </sheetData>
      <sheetData sheetId="6836">
        <row r="1">
          <cell r="A1" t="str">
            <v>GIÁ TRỊ PHỤ LỤC 13 - HĐ 37/2018/HĐ/OIC-SEAREE ký ngày 07/02/2018</v>
          </cell>
        </row>
      </sheetData>
      <sheetData sheetId="6837">
        <row r="1">
          <cell r="A1" t="str">
            <v>GIÁ TRỊ PHỤ LỤC 13 - HĐ 37/2018/HĐ/OIC-SEAREE ký ngày 07/02/2018</v>
          </cell>
        </row>
      </sheetData>
      <sheetData sheetId="6838">
        <row r="1">
          <cell r="A1" t="str">
            <v>GIÁ TRỊ PHỤ LỤC 13 - HĐ 37/2018/HĐ/OIC-SEAREE ký ngày 07/02/2018</v>
          </cell>
        </row>
      </sheetData>
      <sheetData sheetId="6839">
        <row r="1">
          <cell r="A1" t="str">
            <v>GIÁ TRỊ PHỤ LỤC 13 - HĐ 37/2018/HĐ/OIC-SEAREE ký ngày 07/02/2018</v>
          </cell>
        </row>
      </sheetData>
      <sheetData sheetId="6840">
        <row r="1">
          <cell r="A1" t="str">
            <v>GIÁ TRỊ PHỤ LỤC 13 - HĐ 37/2018/HĐ/OIC-SEAREE ký ngày 07/02/2018</v>
          </cell>
        </row>
      </sheetData>
      <sheetData sheetId="6841">
        <row r="1">
          <cell r="A1" t="str">
            <v>GIÁ TRỊ PHỤ LỤC 13 - HĐ 37/2018/HĐ/OIC-SEAREE ký ngày 07/02/2018</v>
          </cell>
        </row>
      </sheetData>
      <sheetData sheetId="6842">
        <row r="1">
          <cell r="A1" t="str">
            <v>GIÁ TRỊ PHỤ LỤC 13 - HĐ 37/2018/HĐ/OIC-SEAREE ký ngày 07/02/2018</v>
          </cell>
        </row>
      </sheetData>
      <sheetData sheetId="6843">
        <row r="1">
          <cell r="A1" t="str">
            <v>GIÁ TRỊ PHỤ LỤC 13 - HĐ 37/2018/HĐ/OIC-SEAREE ký ngày 07/02/2018</v>
          </cell>
        </row>
      </sheetData>
      <sheetData sheetId="6844">
        <row r="1">
          <cell r="A1" t="str">
            <v>GIÁ TRỊ PHỤ LỤC 13 - HĐ 37/2018/HĐ/OIC-SEAREE ký ngày 07/02/2018</v>
          </cell>
        </row>
      </sheetData>
      <sheetData sheetId="6845">
        <row r="1">
          <cell r="A1" t="str">
            <v>GIÁ TRỊ PHỤ LỤC 13 - HĐ 37/2018/HĐ/OIC-SEAREE ký ngày 07/02/2018</v>
          </cell>
        </row>
      </sheetData>
      <sheetData sheetId="6846">
        <row r="1">
          <cell r="A1" t="str">
            <v>GIÁ TRỊ PHỤ LỤC 13 - HĐ 37/2018/HĐ/OIC-SEAREE ký ngày 07/02/2018</v>
          </cell>
        </row>
      </sheetData>
      <sheetData sheetId="6847">
        <row r="1">
          <cell r="A1" t="str">
            <v>GIÁ TRỊ PHỤ LỤC 13 - HĐ 37/2018/HĐ/OIC-SEAREE ký ngày 07/02/2018</v>
          </cell>
        </row>
      </sheetData>
      <sheetData sheetId="6848">
        <row r="1">
          <cell r="A1" t="str">
            <v>GIÁ TRỊ PHỤ LỤC 13 - HĐ 37/2018/HĐ/OIC-SEAREE ký ngày 07/02/2018</v>
          </cell>
        </row>
      </sheetData>
      <sheetData sheetId="6849">
        <row r="1">
          <cell r="A1" t="str">
            <v>GIÁ TRỊ PHỤ LỤC 13 - HĐ 37/2018/HĐ/OIC-SEAREE ký ngày 07/02/2018</v>
          </cell>
        </row>
      </sheetData>
      <sheetData sheetId="6850">
        <row r="1">
          <cell r="A1" t="str">
            <v>GIÁ TRỊ PHỤ LỤC 13 - HĐ 37/2018/HĐ/OIC-SEAREE ký ngày 07/02/2018</v>
          </cell>
        </row>
      </sheetData>
      <sheetData sheetId="6851">
        <row r="1">
          <cell r="A1" t="str">
            <v>GIÁ TRỊ PHỤ LỤC 13 - HĐ 37/2018/HĐ/OIC-SEAREE ký ngày 07/02/2018</v>
          </cell>
        </row>
      </sheetData>
      <sheetData sheetId="6852">
        <row r="1">
          <cell r="A1" t="str">
            <v>GIÁ TRỊ PHỤ LỤC 13 - HĐ 37/2018/HĐ/OIC-SEAREE ký ngày 07/02/2018</v>
          </cell>
        </row>
      </sheetData>
      <sheetData sheetId="6853">
        <row r="1">
          <cell r="A1" t="str">
            <v>GIÁ TRỊ PHỤ LỤC 13 - HĐ 37/2018/HĐ/OIC-SEAREE ký ngày 07/02/2018</v>
          </cell>
        </row>
      </sheetData>
      <sheetData sheetId="6854">
        <row r="1">
          <cell r="A1" t="str">
            <v>GIÁ TRỊ PHỤ LỤC 13 - HĐ 37/2018/HĐ/OIC-SEAREE ký ngày 07/02/2018</v>
          </cell>
        </row>
      </sheetData>
      <sheetData sheetId="6855">
        <row r="1">
          <cell r="A1" t="str">
            <v>GIÁ TRỊ PHỤ LỤC 13 - HĐ 37/2018/HĐ/OIC-SEAREE ký ngày 07/02/2018</v>
          </cell>
        </row>
      </sheetData>
      <sheetData sheetId="6856">
        <row r="1">
          <cell r="A1" t="str">
            <v>GIÁ TRỊ PHỤ LỤC 13 - HĐ 37/2018/HĐ/OIC-SEAREE ký ngày 07/02/2018</v>
          </cell>
        </row>
      </sheetData>
      <sheetData sheetId="6857">
        <row r="1">
          <cell r="A1" t="str">
            <v>GIÁ TRỊ PHỤ LỤC 13 - HĐ 37/2018/HĐ/OIC-SEAREE ký ngày 07/02/2018</v>
          </cell>
        </row>
      </sheetData>
      <sheetData sheetId="6858">
        <row r="1">
          <cell r="A1" t="str">
            <v>GIÁ TRỊ PHỤ LỤC 13 - HĐ 37/2018/HĐ/OIC-SEAREE ký ngày 07/02/2018</v>
          </cell>
        </row>
      </sheetData>
      <sheetData sheetId="6859">
        <row r="1">
          <cell r="A1" t="str">
            <v>GIÁ TRỊ PHỤ LỤC 13 - HĐ 37/2018/HĐ/OIC-SEAREE ký ngày 07/02/2018</v>
          </cell>
        </row>
      </sheetData>
      <sheetData sheetId="6860">
        <row r="1">
          <cell r="A1" t="str">
            <v>GIÁ TRỊ PHỤ LỤC 13 - HĐ 37/2018/HĐ/OIC-SEAREE ký ngày 07/02/2018</v>
          </cell>
        </row>
      </sheetData>
      <sheetData sheetId="6861">
        <row r="1">
          <cell r="A1" t="str">
            <v>GIÁ TRỊ PHỤ LỤC 13 - HĐ 37/2018/HĐ/OIC-SEAREE ký ngày 07/02/2018</v>
          </cell>
        </row>
      </sheetData>
      <sheetData sheetId="6862">
        <row r="1">
          <cell r="A1" t="str">
            <v>GIÁ TRỊ PHỤ LỤC 13 - HĐ 37/2018/HĐ/OIC-SEAREE ký ngày 07/02/2018</v>
          </cell>
        </row>
      </sheetData>
      <sheetData sheetId="6863">
        <row r="1">
          <cell r="A1" t="str">
            <v>GIÁ TRỊ PHỤ LỤC 13 - HĐ 37/2018/HĐ/OIC-SEAREE ký ngày 07/02/2018</v>
          </cell>
        </row>
      </sheetData>
      <sheetData sheetId="6864">
        <row r="1">
          <cell r="A1" t="str">
            <v>GIÁ TRỊ PHỤ LỤC 13 - HĐ 37/2018/HĐ/OIC-SEAREE ký ngày 07/02/2018</v>
          </cell>
        </row>
      </sheetData>
      <sheetData sheetId="6865">
        <row r="1">
          <cell r="A1" t="str">
            <v>GIÁ TRỊ PHỤ LỤC 13 - HĐ 37/2018/HĐ/OIC-SEAREE ký ngày 07/02/2018</v>
          </cell>
        </row>
      </sheetData>
      <sheetData sheetId="6866">
        <row r="1">
          <cell r="A1" t="str">
            <v>GIÁ TRỊ PHỤ LỤC 13 - HĐ 37/2018/HĐ/OIC-SEAREE ký ngày 07/02/2018</v>
          </cell>
        </row>
      </sheetData>
      <sheetData sheetId="6867">
        <row r="1">
          <cell r="A1" t="str">
            <v>GIÁ TRỊ PHỤ LỤC 13 - HĐ 37/2018/HĐ/OIC-SEAREE ký ngày 07/02/2018</v>
          </cell>
        </row>
      </sheetData>
      <sheetData sheetId="6868">
        <row r="1">
          <cell r="A1" t="str">
            <v>GIÁ TRỊ PHỤ LỤC 13 - HĐ 37/2018/HĐ/OIC-SEAREE ký ngày 07/02/2018</v>
          </cell>
        </row>
      </sheetData>
      <sheetData sheetId="6869">
        <row r="1">
          <cell r="A1" t="str">
            <v>GIÁ TRỊ PHỤ LỤC 13 - HĐ 37/2018/HĐ/OIC-SEAREE ký ngày 07/02/2018</v>
          </cell>
        </row>
      </sheetData>
      <sheetData sheetId="6870">
        <row r="1">
          <cell r="A1" t="str">
            <v>GIÁ TRỊ PHỤ LỤC 13 - HĐ 37/2018/HĐ/OIC-SEAREE ký ngày 07/02/2018</v>
          </cell>
        </row>
      </sheetData>
      <sheetData sheetId="6871">
        <row r="1">
          <cell r="A1" t="str">
            <v>GIÁ TRỊ PHỤ LỤC 13 - HĐ 37/2018/HĐ/OIC-SEAREE ký ngày 07/02/2018</v>
          </cell>
        </row>
      </sheetData>
      <sheetData sheetId="6872">
        <row r="1">
          <cell r="A1" t="str">
            <v>GIÁ TRỊ PHỤ LỤC 13 - HĐ 37/2018/HĐ/OIC-SEAREE ký ngày 07/02/2018</v>
          </cell>
        </row>
      </sheetData>
      <sheetData sheetId="6873">
        <row r="1">
          <cell r="A1" t="str">
            <v>GIÁ TRỊ PHỤ LỤC 13 - HĐ 37/2018/HĐ/OIC-SEAREE ký ngày 07/02/2018</v>
          </cell>
        </row>
      </sheetData>
      <sheetData sheetId="6874">
        <row r="1">
          <cell r="A1" t="str">
            <v>GIÁ TRỊ PHỤ LỤC 13 - HĐ 37/2018/HĐ/OIC-SEAREE ký ngày 07/02/2018</v>
          </cell>
        </row>
      </sheetData>
      <sheetData sheetId="6875">
        <row r="1">
          <cell r="A1" t="str">
            <v>GIÁ TRỊ PHỤ LỤC 13 - HĐ 37/2018/HĐ/OIC-SEAREE ký ngày 07/02/2018</v>
          </cell>
        </row>
      </sheetData>
      <sheetData sheetId="6876">
        <row r="1">
          <cell r="A1" t="str">
            <v>GIÁ TRỊ PHỤ LỤC 13 - HĐ 37/2018/HĐ/OIC-SEAREE ký ngày 07/02/2018</v>
          </cell>
        </row>
      </sheetData>
      <sheetData sheetId="6877">
        <row r="1">
          <cell r="A1" t="str">
            <v>GIÁ TRỊ PHỤ LỤC 13 - HĐ 37/2018/HĐ/OIC-SEAREE ký ngày 07/02/2018</v>
          </cell>
        </row>
      </sheetData>
      <sheetData sheetId="6878">
        <row r="1">
          <cell r="A1" t="str">
            <v>GIÁ TRỊ PHỤ LỤC 13 - HĐ 37/2018/HĐ/OIC-SEAREE ký ngày 07/02/2018</v>
          </cell>
        </row>
      </sheetData>
      <sheetData sheetId="6879">
        <row r="1">
          <cell r="A1" t="str">
            <v>GIÁ TRỊ PHỤ LỤC 13 - HĐ 37/2018/HĐ/OIC-SEAREE ký ngày 07/02/2018</v>
          </cell>
        </row>
      </sheetData>
      <sheetData sheetId="6880">
        <row r="1">
          <cell r="A1" t="str">
            <v>GIÁ TRỊ PHỤ LỤC 13 - HĐ 37/2018/HĐ/OIC-SEAREE ký ngày 07/02/2018</v>
          </cell>
        </row>
      </sheetData>
      <sheetData sheetId="6881">
        <row r="1">
          <cell r="A1" t="str">
            <v>GIÁ TRỊ PHỤ LỤC 13 - HĐ 37/2018/HĐ/OIC-SEAREE ký ngày 07/02/2018</v>
          </cell>
        </row>
      </sheetData>
      <sheetData sheetId="6882">
        <row r="1">
          <cell r="A1" t="str">
            <v>GIÁ TRỊ PHỤ LỤC 13 - HĐ 37/2018/HĐ/OIC-SEAREE ký ngày 07/02/2018</v>
          </cell>
        </row>
      </sheetData>
      <sheetData sheetId="6883">
        <row r="1">
          <cell r="A1" t="str">
            <v>GIÁ TRỊ PHỤ LỤC 13 - HĐ 37/2018/HĐ/OIC-SEAREE ký ngày 07/02/2018</v>
          </cell>
        </row>
      </sheetData>
      <sheetData sheetId="6884">
        <row r="1">
          <cell r="A1" t="str">
            <v>GIÁ TRỊ PHỤ LỤC 13 - HĐ 37/2018/HĐ/OIC-SEAREE ký ngày 07/02/2018</v>
          </cell>
        </row>
      </sheetData>
      <sheetData sheetId="6885">
        <row r="1">
          <cell r="A1" t="str">
            <v>GIÁ TRỊ PHỤ LỤC 13 - HĐ 37/2018/HĐ/OIC-SEAREE ký ngày 07/02/2018</v>
          </cell>
        </row>
      </sheetData>
      <sheetData sheetId="6886">
        <row r="1">
          <cell r="A1" t="str">
            <v>GIÁ TRỊ PHỤ LỤC 13 - HĐ 37/2018/HĐ/OIC-SEAREE ký ngày 07/02/2018</v>
          </cell>
        </row>
      </sheetData>
      <sheetData sheetId="6887">
        <row r="1">
          <cell r="A1" t="str">
            <v>GIÁ TRỊ PHỤ LỤC 13 - HĐ 37/2018/HĐ/OIC-SEAREE ký ngày 07/02/2018</v>
          </cell>
        </row>
      </sheetData>
      <sheetData sheetId="6888">
        <row r="1">
          <cell r="A1" t="str">
            <v>GIÁ TRỊ PHỤ LỤC 13 - HĐ 37/2018/HĐ/OIC-SEAREE ký ngày 07/02/2018</v>
          </cell>
        </row>
      </sheetData>
      <sheetData sheetId="6889">
        <row r="1">
          <cell r="A1" t="str">
            <v>GIÁ TRỊ PHỤ LỤC 13 - HĐ 37/2018/HĐ/OIC-SEAREE ký ngày 07/02/2018</v>
          </cell>
        </row>
      </sheetData>
      <sheetData sheetId="6890">
        <row r="1">
          <cell r="A1" t="str">
            <v>GIÁ TRỊ PHỤ LỤC 13 - HĐ 37/2018/HĐ/OIC-SEAREE ký ngày 07/02/2018</v>
          </cell>
        </row>
      </sheetData>
      <sheetData sheetId="6891">
        <row r="1">
          <cell r="A1" t="str">
            <v>GIÁ TRỊ PHỤ LỤC 13 - HĐ 37/2018/HĐ/OIC-SEAREE ký ngày 07/02/2018</v>
          </cell>
        </row>
      </sheetData>
      <sheetData sheetId="6892">
        <row r="1">
          <cell r="A1" t="str">
            <v>GIÁ TRỊ PHỤ LỤC 13 - HĐ 37/2018/HĐ/OIC-SEAREE ký ngày 07/02/2018</v>
          </cell>
        </row>
      </sheetData>
      <sheetData sheetId="6893">
        <row r="1">
          <cell r="A1" t="str">
            <v>GIÁ TRỊ PHỤ LỤC 13 - HĐ 37/2018/HĐ/OIC-SEAREE ký ngày 07/02/2018</v>
          </cell>
        </row>
      </sheetData>
      <sheetData sheetId="6894">
        <row r="1">
          <cell r="A1" t="str">
            <v>GIÁ TRỊ PHỤ LỤC 13 - HĐ 37/2018/HĐ/OIC-SEAREE ký ngày 07/02/2018</v>
          </cell>
        </row>
      </sheetData>
      <sheetData sheetId="6895">
        <row r="1">
          <cell r="A1" t="str">
            <v>GIÁ TRỊ PHỤ LỤC 13 - HĐ 37/2018/HĐ/OIC-SEAREE ký ngày 07/02/2018</v>
          </cell>
        </row>
      </sheetData>
      <sheetData sheetId="6896">
        <row r="1">
          <cell r="A1" t="str">
            <v>GIÁ TRỊ PHỤ LỤC 13 - HĐ 37/2018/HĐ/OIC-SEAREE ký ngày 07/02/2018</v>
          </cell>
        </row>
      </sheetData>
      <sheetData sheetId="6897">
        <row r="1">
          <cell r="A1" t="str">
            <v>GIÁ TRỊ PHỤ LỤC 13 - HĐ 37/2018/HĐ/OIC-SEAREE ký ngày 07/02/2018</v>
          </cell>
        </row>
      </sheetData>
      <sheetData sheetId="6898">
        <row r="1">
          <cell r="A1" t="str">
            <v>GIÁ TRỊ PHỤ LỤC 13 - HĐ 37/2018/HĐ/OIC-SEAREE ký ngày 07/02/2018</v>
          </cell>
        </row>
      </sheetData>
      <sheetData sheetId="6899">
        <row r="1">
          <cell r="A1" t="str">
            <v>GIÁ TRỊ PHỤ LỤC 13 - HĐ 37/2018/HĐ/OIC-SEAREE ký ngày 07/02/2018</v>
          </cell>
        </row>
      </sheetData>
      <sheetData sheetId="6900">
        <row r="1">
          <cell r="A1" t="str">
            <v>GIÁ TRỊ PHỤ LỤC 13 - HĐ 37/2018/HĐ/OIC-SEAREE ký ngày 07/02/2018</v>
          </cell>
        </row>
      </sheetData>
      <sheetData sheetId="6901">
        <row r="1">
          <cell r="A1" t="str">
            <v>GIÁ TRỊ PHỤ LỤC 13 - HĐ 37/2018/HĐ/OIC-SEAREE ký ngày 07/02/2018</v>
          </cell>
        </row>
      </sheetData>
      <sheetData sheetId="6902">
        <row r="1">
          <cell r="A1" t="str">
            <v>GIÁ TRỊ PHỤ LỤC 13 - HĐ 37/2018/HĐ/OIC-SEAREE ký ngày 07/02/2018</v>
          </cell>
        </row>
      </sheetData>
      <sheetData sheetId="6903">
        <row r="1">
          <cell r="A1" t="str">
            <v>GIÁ TRỊ PHỤ LỤC 13 - HĐ 37/2018/HĐ/OIC-SEAREE ký ngày 07/02/2018</v>
          </cell>
        </row>
      </sheetData>
      <sheetData sheetId="6904">
        <row r="1">
          <cell r="A1" t="str">
            <v>GIÁ TRỊ PHỤ LỤC 13 - HĐ 37/2018/HĐ/OIC-SEAREE ký ngày 07/02/2018</v>
          </cell>
        </row>
      </sheetData>
      <sheetData sheetId="6905">
        <row r="1">
          <cell r="A1" t="str">
            <v>GIÁ TRỊ PHỤ LỤC 13 - HĐ 37/2018/HĐ/OIC-SEAREE ký ngày 07/02/2018</v>
          </cell>
        </row>
      </sheetData>
      <sheetData sheetId="6906">
        <row r="1">
          <cell r="A1" t="str">
            <v>GIÁ TRỊ PHỤ LỤC 13 - HĐ 37/2018/HĐ/OIC-SEAREE ký ngày 07/02/2018</v>
          </cell>
        </row>
      </sheetData>
      <sheetData sheetId="6907">
        <row r="1">
          <cell r="A1" t="str">
            <v>GIÁ TRỊ PHỤ LỤC 13 - HĐ 37/2018/HĐ/OIC-SEAREE ký ngày 07/02/2018</v>
          </cell>
        </row>
      </sheetData>
      <sheetData sheetId="6908">
        <row r="1">
          <cell r="A1" t="str">
            <v>GIÁ TRỊ PHỤ LỤC 13 - HĐ 37/2018/HĐ/OIC-SEAREE ký ngày 07/02/2018</v>
          </cell>
        </row>
      </sheetData>
      <sheetData sheetId="6909">
        <row r="1">
          <cell r="A1" t="str">
            <v>GIÁ TRỊ PHỤ LỤC 13 - HĐ 37/2018/HĐ/OIC-SEAREE ký ngày 07/02/2018</v>
          </cell>
        </row>
      </sheetData>
      <sheetData sheetId="6910">
        <row r="1">
          <cell r="A1" t="str">
            <v>GIÁ TRỊ PHỤ LỤC 13 - HĐ 37/2018/HĐ/OIC-SEAREE ký ngày 07/02/2018</v>
          </cell>
        </row>
      </sheetData>
      <sheetData sheetId="6911">
        <row r="1">
          <cell r="A1" t="str">
            <v>GIÁ TRỊ PHỤ LỤC 13 - HĐ 37/2018/HĐ/OIC-SEAREE ký ngày 07/02/2018</v>
          </cell>
        </row>
      </sheetData>
      <sheetData sheetId="6912">
        <row r="1">
          <cell r="A1" t="str">
            <v>GIÁ TRỊ PHỤ LỤC 13 - HĐ 37/2018/HĐ/OIC-SEAREE ký ngày 07/02/2018</v>
          </cell>
        </row>
      </sheetData>
      <sheetData sheetId="6913">
        <row r="1">
          <cell r="A1" t="str">
            <v>GIÁ TRỊ PHỤ LỤC 13 - HĐ 37/2018/HĐ/OIC-SEAREE ký ngày 07/02/2018</v>
          </cell>
        </row>
      </sheetData>
      <sheetData sheetId="6914">
        <row r="1">
          <cell r="A1" t="str">
            <v>GIÁ TRỊ PHỤ LỤC 13 - HĐ 37/2018/HĐ/OIC-SEAREE ký ngày 07/02/2018</v>
          </cell>
        </row>
      </sheetData>
      <sheetData sheetId="6915">
        <row r="1">
          <cell r="A1" t="str">
            <v>GIÁ TRỊ PHỤ LỤC 13 - HĐ 37/2018/HĐ/OIC-SEAREE ký ngày 07/02/2018</v>
          </cell>
        </row>
      </sheetData>
      <sheetData sheetId="6916">
        <row r="1">
          <cell r="A1" t="str">
            <v>GIÁ TRỊ PHỤ LỤC 13 - HĐ 37/2018/HĐ/OIC-SEAREE ký ngày 07/02/2018</v>
          </cell>
        </row>
      </sheetData>
      <sheetData sheetId="6917">
        <row r="1">
          <cell r="A1" t="str">
            <v>GIÁ TRỊ PHỤ LỤC 13 - HĐ 37/2018/HĐ/OIC-SEAREE ký ngày 07/02/2018</v>
          </cell>
        </row>
      </sheetData>
      <sheetData sheetId="6918">
        <row r="1">
          <cell r="A1" t="str">
            <v>GIÁ TRỊ PHỤ LỤC 13 - HĐ 37/2018/HĐ/OIC-SEAREE ký ngày 07/02/2018</v>
          </cell>
        </row>
      </sheetData>
      <sheetData sheetId="6919">
        <row r="1">
          <cell r="A1" t="str">
            <v>GIÁ TRỊ PHỤ LỤC 13 - HĐ 37/2018/HĐ/OIC-SEAREE ký ngày 07/02/2018</v>
          </cell>
        </row>
      </sheetData>
      <sheetData sheetId="6920">
        <row r="1">
          <cell r="A1" t="str">
            <v>GIÁ TRỊ PHỤ LỤC 13 - HĐ 37/2018/HĐ/OIC-SEAREE ký ngày 07/02/2018</v>
          </cell>
        </row>
      </sheetData>
      <sheetData sheetId="6921">
        <row r="1">
          <cell r="A1" t="str">
            <v>GIÁ TRỊ PHỤ LỤC 13 - HĐ 37/2018/HĐ/OIC-SEAREE ký ngày 07/02/2018</v>
          </cell>
        </row>
      </sheetData>
      <sheetData sheetId="6922">
        <row r="1">
          <cell r="A1" t="str">
            <v>GIÁ TRỊ PHỤ LỤC 13 - HĐ 37/2018/HĐ/OIC-SEAREE ký ngày 07/02/2018</v>
          </cell>
        </row>
      </sheetData>
      <sheetData sheetId="6923">
        <row r="1">
          <cell r="A1" t="str">
            <v>GIÁ TRỊ PHỤ LỤC 13 - HĐ 37/2018/HĐ/OIC-SEAREE ký ngày 07/02/2018</v>
          </cell>
        </row>
      </sheetData>
      <sheetData sheetId="6924">
        <row r="1">
          <cell r="A1" t="str">
            <v>GIÁ TRỊ PHỤ LỤC 13 - HĐ 37/2018/HĐ/OIC-SEAREE ký ngày 07/02/2018</v>
          </cell>
        </row>
      </sheetData>
      <sheetData sheetId="6925">
        <row r="1">
          <cell r="A1" t="str">
            <v>GIÁ TRỊ PHỤ LỤC 13 - HĐ 37/2018/HĐ/OIC-SEAREE ký ngày 07/02/2018</v>
          </cell>
        </row>
      </sheetData>
      <sheetData sheetId="6926">
        <row r="1">
          <cell r="A1" t="str">
            <v>GIÁ TRỊ PHỤ LỤC 13 - HĐ 37/2018/HĐ/OIC-SEAREE ký ngày 07/02/2018</v>
          </cell>
        </row>
      </sheetData>
      <sheetData sheetId="6927">
        <row r="1">
          <cell r="A1" t="str">
            <v>GIÁ TRỊ PHỤ LỤC 13 - HĐ 37/2018/HĐ/OIC-SEAREE ký ngày 07/02/2018</v>
          </cell>
        </row>
      </sheetData>
      <sheetData sheetId="6928">
        <row r="1">
          <cell r="A1" t="str">
            <v>GIÁ TRỊ PHỤ LỤC 13 - HĐ 37/2018/HĐ/OIC-SEAREE ký ngày 07/02/2018</v>
          </cell>
        </row>
      </sheetData>
      <sheetData sheetId="6929">
        <row r="1">
          <cell r="A1" t="str">
            <v>GIÁ TRỊ PHỤ LỤC 13 - HĐ 37/2018/HĐ/OIC-SEAREE ký ngày 07/02/2018</v>
          </cell>
        </row>
      </sheetData>
      <sheetData sheetId="6930">
        <row r="1">
          <cell r="A1" t="str">
            <v>GIÁ TRỊ PHỤ LỤC 13 - HĐ 37/2018/HĐ/OIC-SEAREE ký ngày 07/02/2018</v>
          </cell>
        </row>
      </sheetData>
      <sheetData sheetId="6931">
        <row r="1">
          <cell r="A1" t="str">
            <v>GIÁ TRỊ PHỤ LỤC 13 - HĐ 37/2018/HĐ/OIC-SEAREE ký ngày 07/02/2018</v>
          </cell>
        </row>
      </sheetData>
      <sheetData sheetId="6932">
        <row r="1">
          <cell r="A1" t="str">
            <v>GIÁ TRỊ PHỤ LỤC 13 - HĐ 37/2018/HĐ/OIC-SEAREE ký ngày 07/02/2018</v>
          </cell>
        </row>
      </sheetData>
      <sheetData sheetId="6933">
        <row r="1">
          <cell r="A1" t="str">
            <v>GIÁ TRỊ PHỤ LỤC 13 - HĐ 37/2018/HĐ/OIC-SEAREE ký ngày 07/02/2018</v>
          </cell>
        </row>
      </sheetData>
      <sheetData sheetId="6934">
        <row r="1">
          <cell r="A1" t="str">
            <v>GIÁ TRỊ PHỤ LỤC 13 - HĐ 37/2018/HĐ/OIC-SEAREE ký ngày 07/02/2018</v>
          </cell>
        </row>
      </sheetData>
      <sheetData sheetId="6935">
        <row r="1">
          <cell r="A1" t="str">
            <v>GIÁ TRỊ PHỤ LỤC 13 - HĐ 37/2018/HĐ/OIC-SEAREE ký ngày 07/02/2018</v>
          </cell>
        </row>
      </sheetData>
      <sheetData sheetId="6936">
        <row r="1">
          <cell r="A1" t="str">
            <v>GIÁ TRỊ PHỤ LỤC 13 - HĐ 37/2018/HĐ/OIC-SEAREE ký ngày 07/02/2018</v>
          </cell>
        </row>
      </sheetData>
      <sheetData sheetId="6937">
        <row r="1">
          <cell r="A1" t="str">
            <v>GIÁ TRỊ PHỤ LỤC 13 - HĐ 37/2018/HĐ/OIC-SEAREE ký ngày 07/02/2018</v>
          </cell>
        </row>
      </sheetData>
      <sheetData sheetId="6938">
        <row r="1">
          <cell r="A1" t="str">
            <v>GIÁ TRỊ PHỤ LỤC 13 - HĐ 37/2018/HĐ/OIC-SEAREE ký ngày 07/02/2018</v>
          </cell>
        </row>
      </sheetData>
      <sheetData sheetId="6939">
        <row r="1">
          <cell r="A1" t="str">
            <v>GIÁ TRỊ PHỤ LỤC 13 - HĐ 37/2018/HĐ/OIC-SEAREE ký ngày 07/02/2018</v>
          </cell>
        </row>
      </sheetData>
      <sheetData sheetId="6940">
        <row r="1">
          <cell r="A1" t="str">
            <v>GIÁ TRỊ PHỤ LỤC 13 - HĐ 37/2018/HĐ/OIC-SEAREE ký ngày 07/02/2018</v>
          </cell>
        </row>
      </sheetData>
      <sheetData sheetId="6941">
        <row r="1">
          <cell r="A1" t="str">
            <v>GIÁ TRỊ PHỤ LỤC 13 - HĐ 37/2018/HĐ/OIC-SEAREE ký ngày 07/02/2018</v>
          </cell>
        </row>
      </sheetData>
      <sheetData sheetId="6942">
        <row r="1">
          <cell r="A1" t="str">
            <v>GIÁ TRỊ PHỤ LỤC 13 - HĐ 37/2018/HĐ/OIC-SEAREE ký ngày 07/02/2018</v>
          </cell>
        </row>
      </sheetData>
      <sheetData sheetId="6943">
        <row r="1">
          <cell r="A1" t="str">
            <v>GIÁ TRỊ PHỤ LỤC 13 - HĐ 37/2018/HĐ/OIC-SEAREE ký ngày 07/02/2018</v>
          </cell>
        </row>
      </sheetData>
      <sheetData sheetId="6944">
        <row r="1">
          <cell r="A1" t="str">
            <v>GIÁ TRỊ PHỤ LỤC 13 - HĐ 37/2018/HĐ/OIC-SEAREE ký ngày 07/02/2018</v>
          </cell>
        </row>
      </sheetData>
      <sheetData sheetId="6945">
        <row r="1">
          <cell r="A1" t="str">
            <v>GIÁ TRỊ PHỤ LỤC 13 - HĐ 37/2018/HĐ/OIC-SEAREE ký ngày 07/02/2018</v>
          </cell>
        </row>
      </sheetData>
      <sheetData sheetId="6946">
        <row r="1">
          <cell r="A1" t="str">
            <v>GIÁ TRỊ PHỤ LỤC 13 - HĐ 37/2018/HĐ/OIC-SEAREE ký ngày 07/02/2018</v>
          </cell>
        </row>
      </sheetData>
      <sheetData sheetId="6947">
        <row r="1">
          <cell r="A1" t="str">
            <v>GIÁ TRỊ PHỤ LỤC 13 - HĐ 37/2018/HĐ/OIC-SEAREE ký ngày 07/02/2018</v>
          </cell>
        </row>
      </sheetData>
      <sheetData sheetId="6948">
        <row r="1">
          <cell r="A1" t="str">
            <v>GIÁ TRỊ PHỤ LỤC 13 - HĐ 37/2018/HĐ/OIC-SEAREE ký ngày 07/02/2018</v>
          </cell>
        </row>
      </sheetData>
      <sheetData sheetId="6949">
        <row r="1">
          <cell r="A1" t="str">
            <v>GIÁ TRỊ PHỤ LỤC 13 - HĐ 37/2018/HĐ/OIC-SEAREE ký ngày 07/02/2018</v>
          </cell>
        </row>
      </sheetData>
      <sheetData sheetId="6950">
        <row r="1">
          <cell r="A1" t="str">
            <v>GIÁ TRỊ PHỤ LỤC 13 - HĐ 37/2018/HĐ/OIC-SEAREE ký ngày 07/02/2018</v>
          </cell>
        </row>
      </sheetData>
      <sheetData sheetId="6951">
        <row r="1">
          <cell r="A1" t="str">
            <v>GIÁ TRỊ PHỤ LỤC 13 - HĐ 37/2018/HĐ/OIC-SEAREE ký ngày 07/02/2018</v>
          </cell>
        </row>
      </sheetData>
      <sheetData sheetId="6952">
        <row r="1">
          <cell r="A1" t="str">
            <v>GIÁ TRỊ PHỤ LỤC 13 - HĐ 37/2018/HĐ/OIC-SEAREE ký ngày 07/02/2018</v>
          </cell>
        </row>
      </sheetData>
      <sheetData sheetId="6953">
        <row r="1">
          <cell r="A1" t="str">
            <v>GIÁ TRỊ PHỤ LỤC 13 - HĐ 37/2018/HĐ/OIC-SEAREE ký ngày 07/02/2018</v>
          </cell>
        </row>
      </sheetData>
      <sheetData sheetId="6954">
        <row r="1">
          <cell r="A1" t="str">
            <v>GIÁ TRỊ PHỤ LỤC 13 - HĐ 37/2018/HĐ/OIC-SEAREE ký ngày 07/02/2018</v>
          </cell>
        </row>
      </sheetData>
      <sheetData sheetId="6955">
        <row r="1">
          <cell r="A1" t="str">
            <v>GIÁ TRỊ PHỤ LỤC 13 - HĐ 37/2018/HĐ/OIC-SEAREE ký ngày 07/02/2018</v>
          </cell>
        </row>
      </sheetData>
      <sheetData sheetId="6956">
        <row r="1">
          <cell r="A1" t="str">
            <v>GIÁ TRỊ PHỤ LỤC 13 - HĐ 37/2018/HĐ/OIC-SEAREE ký ngày 07/02/2018</v>
          </cell>
        </row>
      </sheetData>
      <sheetData sheetId="6957">
        <row r="1">
          <cell r="A1" t="str">
            <v>GIÁ TRỊ PHỤ LỤC 13 - HĐ 37/2018/HĐ/OIC-SEAREE ký ngày 07/02/2018</v>
          </cell>
        </row>
      </sheetData>
      <sheetData sheetId="6958">
        <row r="1">
          <cell r="A1" t="str">
            <v>GIÁ TRỊ PHỤ LỤC 13 - HĐ 37/2018/HĐ/OIC-SEAREE ký ngày 07/02/2018</v>
          </cell>
        </row>
      </sheetData>
      <sheetData sheetId="6959">
        <row r="1">
          <cell r="A1" t="str">
            <v>GIÁ TRỊ PHỤ LỤC 13 - HĐ 37/2018/HĐ/OIC-SEAREE ký ngày 07/02/2018</v>
          </cell>
        </row>
      </sheetData>
      <sheetData sheetId="6960">
        <row r="1">
          <cell r="A1" t="str">
            <v>GIÁ TRỊ PHỤ LỤC 13 - HĐ 37/2018/HĐ/OIC-SEAREE ký ngày 07/02/2018</v>
          </cell>
        </row>
      </sheetData>
      <sheetData sheetId="6961">
        <row r="1">
          <cell r="A1" t="str">
            <v>GIÁ TRỊ PHỤ LỤC 13 - HĐ 37/2018/HĐ/OIC-SEAREE ký ngày 07/02/2018</v>
          </cell>
        </row>
      </sheetData>
      <sheetData sheetId="6962">
        <row r="1">
          <cell r="A1" t="str">
            <v>GIÁ TRỊ PHỤ LỤC 13 - HĐ 37/2018/HĐ/OIC-SEAREE ký ngày 07/02/2018</v>
          </cell>
        </row>
      </sheetData>
      <sheetData sheetId="6963">
        <row r="1">
          <cell r="A1" t="str">
            <v>GIÁ TRỊ PHỤ LỤC 13 - HĐ 37/2018/HĐ/OIC-SEAREE ký ngày 07/02/2018</v>
          </cell>
        </row>
      </sheetData>
      <sheetData sheetId="6964">
        <row r="1">
          <cell r="A1" t="str">
            <v>GIÁ TRỊ PHỤ LỤC 13 - HĐ 37/2018/HĐ/OIC-SEAREE ký ngày 07/02/2018</v>
          </cell>
        </row>
      </sheetData>
      <sheetData sheetId="6965">
        <row r="1">
          <cell r="A1" t="str">
            <v>GIÁ TRỊ PHỤ LỤC 13 - HĐ 37/2018/HĐ/OIC-SEAREE ký ngày 07/02/2018</v>
          </cell>
        </row>
      </sheetData>
      <sheetData sheetId="6966">
        <row r="1">
          <cell r="A1" t="str">
            <v>GIÁ TRỊ PHỤ LỤC 13 - HĐ 37/2018/HĐ/OIC-SEAREE ký ngày 07/02/2018</v>
          </cell>
        </row>
      </sheetData>
      <sheetData sheetId="6967">
        <row r="1">
          <cell r="A1" t="str">
            <v>GIÁ TRỊ PHỤ LỤC 13 - HĐ 37/2018/HĐ/OIC-SEAREE ký ngày 07/02/2018</v>
          </cell>
        </row>
      </sheetData>
      <sheetData sheetId="6968">
        <row r="1">
          <cell r="A1" t="str">
            <v>GIÁ TRỊ PHỤ LỤC 13 - HĐ 37/2018/HĐ/OIC-SEAREE ký ngày 07/02/2018</v>
          </cell>
        </row>
      </sheetData>
      <sheetData sheetId="6969">
        <row r="1">
          <cell r="A1" t="str">
            <v>GIÁ TRỊ PHỤ LỤC 13 - HĐ 37/2018/HĐ/OIC-SEAREE ký ngày 07/02/2018</v>
          </cell>
        </row>
      </sheetData>
      <sheetData sheetId="6970">
        <row r="1">
          <cell r="A1" t="str">
            <v>GIÁ TRỊ PHỤ LỤC 13 - HĐ 37/2018/HĐ/OIC-SEAREE ký ngày 07/02/2018</v>
          </cell>
        </row>
      </sheetData>
      <sheetData sheetId="6971">
        <row r="1">
          <cell r="A1" t="str">
            <v>GIÁ TRỊ PHỤ LỤC 13 - HĐ 37/2018/HĐ/OIC-SEAREE ký ngày 07/02/2018</v>
          </cell>
        </row>
      </sheetData>
      <sheetData sheetId="6972">
        <row r="1">
          <cell r="A1" t="str">
            <v>GIÁ TRỊ PHỤ LỤC 13 - HĐ 37/2018/HĐ/OIC-SEAREE ký ngày 07/02/2018</v>
          </cell>
        </row>
      </sheetData>
      <sheetData sheetId="6973">
        <row r="1">
          <cell r="A1" t="str">
            <v>GIÁ TRỊ PHỤ LỤC 13 - HĐ 37/2018/HĐ/OIC-SEAREE ký ngày 07/02/2018</v>
          </cell>
        </row>
      </sheetData>
      <sheetData sheetId="6974">
        <row r="1">
          <cell r="A1" t="str">
            <v>GIÁ TRỊ PHỤ LỤC 13 - HĐ 37/2018/HĐ/OIC-SEAREE ký ngày 07/02/2018</v>
          </cell>
        </row>
      </sheetData>
      <sheetData sheetId="6975">
        <row r="1">
          <cell r="A1" t="str">
            <v>GIÁ TRỊ PHỤ LỤC 13 - HĐ 37/2018/HĐ/OIC-SEAREE ký ngày 07/02/2018</v>
          </cell>
        </row>
      </sheetData>
      <sheetData sheetId="6976">
        <row r="1">
          <cell r="A1" t="str">
            <v>GIÁ TRỊ PHỤ LỤC 13 - HĐ 37/2018/HĐ/OIC-SEAREE ký ngày 07/02/2018</v>
          </cell>
        </row>
      </sheetData>
      <sheetData sheetId="6977">
        <row r="1">
          <cell r="A1" t="str">
            <v>GIÁ TRỊ PHỤ LỤC 13 - HĐ 37/2018/HĐ/OIC-SEAREE ký ngày 07/02/2018</v>
          </cell>
        </row>
      </sheetData>
      <sheetData sheetId="6978">
        <row r="1">
          <cell r="A1" t="str">
            <v>GIÁ TRỊ PHỤ LỤC 13 - HĐ 37/2018/HĐ/OIC-SEAREE ký ngày 07/02/2018</v>
          </cell>
        </row>
      </sheetData>
      <sheetData sheetId="6979">
        <row r="1">
          <cell r="A1" t="str">
            <v>GIÁ TRỊ PHỤ LỤC 13 - HĐ 37/2018/HĐ/OIC-SEAREE ký ngày 07/02/2018</v>
          </cell>
        </row>
      </sheetData>
      <sheetData sheetId="6980">
        <row r="1">
          <cell r="A1" t="str">
            <v>GIÁ TRỊ PHỤ LỤC 13 - HĐ 37/2018/HĐ/OIC-SEAREE ký ngày 07/02/2018</v>
          </cell>
        </row>
      </sheetData>
      <sheetData sheetId="6981">
        <row r="1">
          <cell r="A1" t="str">
            <v>GIÁ TRỊ PHỤ LỤC 13 - HĐ 37/2018/HĐ/OIC-SEAREE ký ngày 07/02/2018</v>
          </cell>
        </row>
      </sheetData>
      <sheetData sheetId="6982">
        <row r="1">
          <cell r="A1" t="str">
            <v>GIÁ TRỊ PHỤ LỤC 13 - HĐ 37/2018/HĐ/OIC-SEAREE ký ngày 07/02/2018</v>
          </cell>
        </row>
      </sheetData>
      <sheetData sheetId="6983">
        <row r="1">
          <cell r="A1" t="str">
            <v>GIÁ TRỊ PHỤ LỤC 13 - HĐ 37/2018/HĐ/OIC-SEAREE ký ngày 07/02/2018</v>
          </cell>
        </row>
      </sheetData>
      <sheetData sheetId="6984">
        <row r="1">
          <cell r="A1" t="str">
            <v>GIÁ TRỊ PHỤ LỤC 13 - HĐ 37/2018/HĐ/OIC-SEAREE ký ngày 07/02/2018</v>
          </cell>
        </row>
      </sheetData>
      <sheetData sheetId="6985">
        <row r="1">
          <cell r="A1" t="str">
            <v>GIÁ TRỊ PHỤ LỤC 13 - HĐ 37/2018/HĐ/OIC-SEAREE ký ngày 07/02/2018</v>
          </cell>
        </row>
      </sheetData>
      <sheetData sheetId="6986">
        <row r="1">
          <cell r="A1" t="str">
            <v>GIÁ TRỊ PHỤ LỤC 13 - HĐ 37/2018/HĐ/OIC-SEAREE ký ngày 07/02/2018</v>
          </cell>
        </row>
      </sheetData>
      <sheetData sheetId="6987">
        <row r="1">
          <cell r="A1" t="str">
            <v>GIÁ TRỊ PHỤ LỤC 13 - HĐ 37/2018/HĐ/OIC-SEAREE ký ngày 07/02/2018</v>
          </cell>
        </row>
      </sheetData>
      <sheetData sheetId="6988">
        <row r="1">
          <cell r="A1" t="str">
            <v>GIÁ TRỊ PHỤ LỤC 13 - HĐ 37/2018/HĐ/OIC-SEAREE ký ngày 07/02/2018</v>
          </cell>
        </row>
      </sheetData>
      <sheetData sheetId="6989">
        <row r="1">
          <cell r="A1" t="str">
            <v>GIÁ TRỊ PHỤ LỤC 13 - HĐ 37/2018/HĐ/OIC-SEAREE ký ngày 07/02/2018</v>
          </cell>
        </row>
      </sheetData>
      <sheetData sheetId="6990">
        <row r="1">
          <cell r="A1" t="str">
            <v>GIÁ TRỊ PHỤ LỤC 13 - HĐ 37/2018/HĐ/OIC-SEAREE ký ngày 07/02/2018</v>
          </cell>
        </row>
      </sheetData>
      <sheetData sheetId="6991">
        <row r="1">
          <cell r="A1" t="str">
            <v>GIÁ TRỊ PHỤ LỤC 13 - HĐ 37/2018/HĐ/OIC-SEAREE ký ngày 07/02/2018</v>
          </cell>
        </row>
      </sheetData>
      <sheetData sheetId="6992">
        <row r="1">
          <cell r="A1" t="str">
            <v>GIÁ TRỊ PHỤ LỤC 13 - HĐ 37/2018/HĐ/OIC-SEAREE ký ngày 07/02/2018</v>
          </cell>
        </row>
      </sheetData>
      <sheetData sheetId="6993">
        <row r="1">
          <cell r="A1" t="str">
            <v>GIÁ TRỊ PHỤ LỤC 13 - HĐ 37/2018/HĐ/OIC-SEAREE ký ngày 07/02/2018</v>
          </cell>
        </row>
      </sheetData>
      <sheetData sheetId="6994">
        <row r="1">
          <cell r="A1" t="str">
            <v>GIÁ TRỊ PHỤ LỤC 13 - HĐ 37/2018/HĐ/OIC-SEAREE ký ngày 07/02/2018</v>
          </cell>
        </row>
      </sheetData>
      <sheetData sheetId="6995">
        <row r="1">
          <cell r="A1" t="str">
            <v>GIÁ TRỊ PHỤ LỤC 13 - HĐ 37/2018/HĐ/OIC-SEAREE ký ngày 07/02/2018</v>
          </cell>
        </row>
      </sheetData>
      <sheetData sheetId="6996">
        <row r="1">
          <cell r="A1" t="str">
            <v>GIÁ TRỊ PHỤ LỤC 13 - HĐ 37/2018/HĐ/OIC-SEAREE ký ngày 07/02/2018</v>
          </cell>
        </row>
      </sheetData>
      <sheetData sheetId="6997">
        <row r="1">
          <cell r="A1" t="str">
            <v>GIÁ TRỊ PHỤ LỤC 13 - HĐ 37/2018/HĐ/OIC-SEAREE ký ngày 07/02/2018</v>
          </cell>
        </row>
      </sheetData>
      <sheetData sheetId="6998">
        <row r="1">
          <cell r="A1" t="str">
            <v>GIÁ TRỊ PHỤ LỤC 13 - HĐ 37/2018/HĐ/OIC-SEAREE ký ngày 07/02/2018</v>
          </cell>
        </row>
      </sheetData>
      <sheetData sheetId="6999">
        <row r="1">
          <cell r="A1" t="str">
            <v>GIÁ TRỊ PHỤ LỤC 13 - HĐ 37/2018/HĐ/OIC-SEAREE ký ngày 07/02/2018</v>
          </cell>
        </row>
      </sheetData>
      <sheetData sheetId="7000">
        <row r="1">
          <cell r="A1" t="str">
            <v>GIÁ TRỊ PHỤ LỤC 13 - HĐ 37/2018/HĐ/OIC-SEAREE ký ngày 07/02/2018</v>
          </cell>
        </row>
      </sheetData>
      <sheetData sheetId="7001">
        <row r="1">
          <cell r="A1" t="str">
            <v>GIÁ TRỊ PHỤ LỤC 13 - HĐ 37/2018/HĐ/OIC-SEAREE ký ngày 07/02/2018</v>
          </cell>
        </row>
      </sheetData>
      <sheetData sheetId="7002">
        <row r="1">
          <cell r="A1" t="str">
            <v>GIÁ TRỊ PHỤ LỤC 13 - HĐ 37/2018/HĐ/OIC-SEAREE ký ngày 07/02/2018</v>
          </cell>
        </row>
      </sheetData>
      <sheetData sheetId="7003">
        <row r="1">
          <cell r="A1" t="str">
            <v>GIÁ TRỊ PHỤ LỤC 13 - HĐ 37/2018/HĐ/OIC-SEAREE ký ngày 07/02/2018</v>
          </cell>
        </row>
      </sheetData>
      <sheetData sheetId="7004">
        <row r="1">
          <cell r="A1" t="str">
            <v>GIÁ TRỊ PHỤ LỤC 13 - HĐ 37/2018/HĐ/OIC-SEAREE ký ngày 07/02/2018</v>
          </cell>
        </row>
      </sheetData>
      <sheetData sheetId="7005">
        <row r="1">
          <cell r="A1" t="str">
            <v>GIÁ TRỊ PHỤ LỤC 13 - HĐ 37/2018/HĐ/OIC-SEAREE ký ngày 07/02/2018</v>
          </cell>
        </row>
      </sheetData>
      <sheetData sheetId="7006">
        <row r="1">
          <cell r="A1" t="str">
            <v>GIÁ TRỊ PHỤ LỤC 13 - HĐ 37/2018/HĐ/OIC-SEAREE ký ngày 07/02/2018</v>
          </cell>
        </row>
      </sheetData>
      <sheetData sheetId="7007">
        <row r="1">
          <cell r="A1" t="str">
            <v>GIÁ TRỊ PHỤ LỤC 13 - HĐ 37/2018/HĐ/OIC-SEAREE ký ngày 07/02/2018</v>
          </cell>
        </row>
      </sheetData>
      <sheetData sheetId="7008">
        <row r="1">
          <cell r="A1" t="str">
            <v>GIÁ TRỊ PHỤ LỤC 13 - HĐ 37/2018/HĐ/OIC-SEAREE ký ngày 07/02/2018</v>
          </cell>
        </row>
      </sheetData>
      <sheetData sheetId="7009">
        <row r="1">
          <cell r="A1" t="str">
            <v>GIÁ TRỊ PHỤ LỤC 13 - HĐ 37/2018/HĐ/OIC-SEAREE ký ngày 07/02/2018</v>
          </cell>
        </row>
      </sheetData>
      <sheetData sheetId="7010">
        <row r="1">
          <cell r="A1" t="str">
            <v>GIÁ TRỊ PHỤ LỤC 13 - HĐ 37/2018/HĐ/OIC-SEAREE ký ngày 07/02/2018</v>
          </cell>
        </row>
      </sheetData>
      <sheetData sheetId="7011">
        <row r="1">
          <cell r="A1" t="str">
            <v>GIÁ TRỊ PHỤ LỤC 13 - HĐ 37/2018/HĐ/OIC-SEAREE ký ngày 07/02/2018</v>
          </cell>
        </row>
      </sheetData>
      <sheetData sheetId="7012">
        <row r="1">
          <cell r="A1" t="str">
            <v>GIÁ TRỊ PHỤ LỤC 13 - HĐ 37/2018/HĐ/OIC-SEAREE ký ngày 07/02/2018</v>
          </cell>
        </row>
      </sheetData>
      <sheetData sheetId="7013">
        <row r="1">
          <cell r="A1" t="str">
            <v>GIÁ TRỊ PHỤ LỤC 13 - HĐ 37/2018/HĐ/OIC-SEAREE ký ngày 07/02/2018</v>
          </cell>
        </row>
      </sheetData>
      <sheetData sheetId="7014">
        <row r="1">
          <cell r="A1" t="str">
            <v>GIÁ TRỊ PHỤ LỤC 13 - HĐ 37/2018/HĐ/OIC-SEAREE ký ngày 07/02/2018</v>
          </cell>
        </row>
      </sheetData>
      <sheetData sheetId="7015">
        <row r="1">
          <cell r="A1" t="str">
            <v>GIÁ TRỊ PHỤ LỤC 13 - HĐ 37/2018/HĐ/OIC-SEAREE ký ngày 07/02/2018</v>
          </cell>
        </row>
      </sheetData>
      <sheetData sheetId="7016">
        <row r="1">
          <cell r="A1" t="str">
            <v>GIÁ TRỊ PHỤ LỤC 13 - HĐ 37/2018/HĐ/OIC-SEAREE ký ngày 07/02/2018</v>
          </cell>
        </row>
      </sheetData>
      <sheetData sheetId="7017">
        <row r="1">
          <cell r="A1" t="str">
            <v>GIÁ TRỊ PHỤ LỤC 13 - HĐ 37/2018/HĐ/OIC-SEAREE ký ngày 07/02/2018</v>
          </cell>
        </row>
      </sheetData>
      <sheetData sheetId="7018">
        <row r="1">
          <cell r="A1" t="str">
            <v>GIÁ TRỊ PHỤ LỤC 13 - HĐ 37/2018/HĐ/OIC-SEAREE ký ngày 07/02/2018</v>
          </cell>
        </row>
      </sheetData>
      <sheetData sheetId="7019">
        <row r="1">
          <cell r="A1" t="str">
            <v>GIÁ TRỊ PHỤ LỤC 13 - HĐ 37/2018/HĐ/OIC-SEAREE ký ngày 07/02/2018</v>
          </cell>
        </row>
      </sheetData>
      <sheetData sheetId="7020">
        <row r="1">
          <cell r="A1" t="str">
            <v>GIÁ TRỊ PHỤ LỤC 13 - HĐ 37/2018/HĐ/OIC-SEAREE ký ngày 07/02/2018</v>
          </cell>
        </row>
      </sheetData>
      <sheetData sheetId="7021">
        <row r="1">
          <cell r="A1" t="str">
            <v>GIÁ TRỊ PHỤ LỤC 13 - HĐ 37/2018/HĐ/OIC-SEAREE ký ngày 07/02/2018</v>
          </cell>
        </row>
      </sheetData>
      <sheetData sheetId="7022">
        <row r="1">
          <cell r="A1" t="str">
            <v>GIÁ TRỊ PHỤ LỤC 13 - HĐ 37/2018/HĐ/OIC-SEAREE ký ngày 07/02/2018</v>
          </cell>
        </row>
      </sheetData>
      <sheetData sheetId="7023">
        <row r="1">
          <cell r="A1" t="str">
            <v>GIÁ TRỊ PHỤ LỤC 13 - HĐ 37/2018/HĐ/OIC-SEAREE ký ngày 07/02/2018</v>
          </cell>
        </row>
      </sheetData>
      <sheetData sheetId="7024">
        <row r="1">
          <cell r="A1" t="str">
            <v>GIÁ TRỊ PHỤ LỤC 13 - HĐ 37/2018/HĐ/OIC-SEAREE ký ngày 07/02/2018</v>
          </cell>
        </row>
      </sheetData>
      <sheetData sheetId="7025">
        <row r="1">
          <cell r="A1" t="str">
            <v>GIÁ TRỊ PHỤ LỤC 13 - HĐ 37/2018/HĐ/OIC-SEAREE ký ngày 07/02/2018</v>
          </cell>
        </row>
      </sheetData>
      <sheetData sheetId="7026">
        <row r="1">
          <cell r="A1" t="str">
            <v>GIÁ TRỊ PHỤ LỤC 13 - HĐ 37/2018/HĐ/OIC-SEAREE ký ngày 07/02/2018</v>
          </cell>
        </row>
      </sheetData>
      <sheetData sheetId="7027">
        <row r="1">
          <cell r="A1" t="str">
            <v>GIÁ TRỊ PHỤ LỤC 13 - HĐ 37/2018/HĐ/OIC-SEAREE ký ngày 07/02/2018</v>
          </cell>
        </row>
      </sheetData>
      <sheetData sheetId="7028">
        <row r="1">
          <cell r="A1" t="str">
            <v>GIÁ TRỊ PHỤ LỤC 13 - HĐ 37/2018/HĐ/OIC-SEAREE ký ngày 07/02/2018</v>
          </cell>
        </row>
      </sheetData>
      <sheetData sheetId="7029">
        <row r="1">
          <cell r="A1" t="str">
            <v>GIÁ TRỊ PHỤ LỤC 13 - HĐ 37/2018/HĐ/OIC-SEAREE ký ngày 07/02/2018</v>
          </cell>
        </row>
      </sheetData>
      <sheetData sheetId="7030">
        <row r="1">
          <cell r="A1" t="str">
            <v>GIÁ TRỊ PHỤ LỤC 13 - HĐ 37/2018/HĐ/OIC-SEAREE ký ngày 07/02/2018</v>
          </cell>
        </row>
      </sheetData>
      <sheetData sheetId="7031">
        <row r="1">
          <cell r="A1" t="str">
            <v>GIÁ TRỊ PHỤ LỤC 13 - HĐ 37/2018/HĐ/OIC-SEAREE ký ngày 07/02/2018</v>
          </cell>
        </row>
      </sheetData>
      <sheetData sheetId="7032">
        <row r="1">
          <cell r="A1" t="str">
            <v>GIÁ TRỊ PHỤ LỤC 13 - HĐ 37/2018/HĐ/OIC-SEAREE ký ngày 07/02/2018</v>
          </cell>
        </row>
      </sheetData>
      <sheetData sheetId="7033">
        <row r="1">
          <cell r="A1" t="str">
            <v>GIÁ TRỊ PHỤ LỤC 13 - HĐ 37/2018/HĐ/OIC-SEAREE ký ngày 07/02/2018</v>
          </cell>
        </row>
      </sheetData>
      <sheetData sheetId="7034">
        <row r="1">
          <cell r="A1" t="str">
            <v>GIÁ TRỊ PHỤ LỤC 13 - HĐ 37/2018/HĐ/OIC-SEAREE ký ngày 07/02/2018</v>
          </cell>
        </row>
      </sheetData>
      <sheetData sheetId="7035">
        <row r="1">
          <cell r="A1" t="str">
            <v>GIÁ TRỊ PHỤ LỤC 13 - HĐ 37/2018/HĐ/OIC-SEAREE ký ngày 07/02/2018</v>
          </cell>
        </row>
      </sheetData>
      <sheetData sheetId="7036">
        <row r="1">
          <cell r="A1" t="str">
            <v>GIÁ TRỊ PHỤ LỤC 13 - HĐ 37/2018/HĐ/OIC-SEAREE ký ngày 07/02/2018</v>
          </cell>
        </row>
      </sheetData>
      <sheetData sheetId="7037">
        <row r="1">
          <cell r="A1" t="str">
            <v>GIÁ TRỊ PHỤ LỤC 13 - HĐ 37/2018/HĐ/OIC-SEAREE ký ngày 07/02/2018</v>
          </cell>
        </row>
      </sheetData>
      <sheetData sheetId="7038">
        <row r="1">
          <cell r="A1" t="str">
            <v>GIÁ TRỊ PHỤ LỤC 13 - HĐ 37/2018/HĐ/OIC-SEAREE ký ngày 07/02/2018</v>
          </cell>
        </row>
      </sheetData>
      <sheetData sheetId="7039">
        <row r="1">
          <cell r="A1" t="str">
            <v>GIÁ TRỊ PHỤ LỤC 13 - HĐ 37/2018/HĐ/OIC-SEAREE ký ngày 07/02/2018</v>
          </cell>
        </row>
      </sheetData>
      <sheetData sheetId="7040">
        <row r="1">
          <cell r="A1" t="str">
            <v>GIÁ TRỊ PHỤ LỤC 13 - HĐ 37/2018/HĐ/OIC-SEAREE ký ngày 07/02/2018</v>
          </cell>
        </row>
      </sheetData>
      <sheetData sheetId="7041">
        <row r="1">
          <cell r="A1" t="str">
            <v>GIÁ TRỊ PHỤ LỤC 13 - HĐ 37/2018/HĐ/OIC-SEAREE ký ngày 07/02/2018</v>
          </cell>
        </row>
      </sheetData>
      <sheetData sheetId="7042">
        <row r="1">
          <cell r="A1" t="str">
            <v>GIÁ TRỊ PHỤ LỤC 13 - HĐ 37/2018/HĐ/OIC-SEAREE ký ngày 07/02/2018</v>
          </cell>
        </row>
      </sheetData>
      <sheetData sheetId="7043">
        <row r="1">
          <cell r="A1" t="str">
            <v>GIÁ TRỊ PHỤ LỤC 13 - HĐ 37/2018/HĐ/OIC-SEAREE ký ngày 07/02/2018</v>
          </cell>
        </row>
      </sheetData>
      <sheetData sheetId="7044">
        <row r="1">
          <cell r="A1" t="str">
            <v>GIÁ TRỊ PHỤ LỤC 13 - HĐ 37/2018/HĐ/OIC-SEAREE ký ngày 07/02/2018</v>
          </cell>
        </row>
      </sheetData>
      <sheetData sheetId="7045">
        <row r="1">
          <cell r="A1" t="str">
            <v>GIÁ TRỊ PHỤ LỤC 13 - HĐ 37/2018/HĐ/OIC-SEAREE ký ngày 07/02/2018</v>
          </cell>
        </row>
      </sheetData>
      <sheetData sheetId="7046">
        <row r="1">
          <cell r="A1" t="str">
            <v>GIÁ TRỊ PHỤ LỤC 13 - HĐ 37/2018/HĐ/OIC-SEAREE ký ngày 07/02/2018</v>
          </cell>
        </row>
      </sheetData>
      <sheetData sheetId="7047">
        <row r="1">
          <cell r="A1" t="str">
            <v>GIÁ TRỊ PHỤ LỤC 13 - HĐ 37/2018/HĐ/OIC-SEAREE ký ngày 07/02/2018</v>
          </cell>
        </row>
      </sheetData>
      <sheetData sheetId="7048">
        <row r="1">
          <cell r="A1" t="str">
            <v>GIÁ TRỊ PHỤ LỤC 13 - HĐ 37/2018/HĐ/OIC-SEAREE ký ngày 07/02/2018</v>
          </cell>
        </row>
      </sheetData>
      <sheetData sheetId="7049">
        <row r="1">
          <cell r="A1" t="str">
            <v>GIÁ TRỊ PHỤ LỤC 13 - HĐ 37/2018/HĐ/OIC-SEAREE ký ngày 07/02/2018</v>
          </cell>
        </row>
      </sheetData>
      <sheetData sheetId="7050">
        <row r="1">
          <cell r="A1" t="str">
            <v>GIÁ TRỊ PHỤ LỤC 13 - HĐ 37/2018/HĐ/OIC-SEAREE ký ngày 07/02/2018</v>
          </cell>
        </row>
      </sheetData>
      <sheetData sheetId="7051">
        <row r="1">
          <cell r="A1" t="str">
            <v>GIÁ TRỊ PHỤ LỤC 13 - HĐ 37/2018/HĐ/OIC-SEAREE ký ngày 07/02/2018</v>
          </cell>
        </row>
      </sheetData>
      <sheetData sheetId="7052">
        <row r="1">
          <cell r="A1" t="str">
            <v>GIÁ TRỊ PHỤ LỤC 13 - HĐ 37/2018/HĐ/OIC-SEAREE ký ngày 07/02/2018</v>
          </cell>
        </row>
      </sheetData>
      <sheetData sheetId="7053">
        <row r="1">
          <cell r="A1" t="str">
            <v>GIÁ TRỊ PHỤ LỤC 13 - HĐ 37/2018/HĐ/OIC-SEAREE ký ngày 07/02/2018</v>
          </cell>
        </row>
      </sheetData>
      <sheetData sheetId="7054">
        <row r="1">
          <cell r="A1" t="str">
            <v>GIÁ TRỊ PHỤ LỤC 13 - HĐ 37/2018/HĐ/OIC-SEAREE ký ngày 07/02/2018</v>
          </cell>
        </row>
      </sheetData>
      <sheetData sheetId="7055">
        <row r="1">
          <cell r="A1" t="str">
            <v>GIÁ TRỊ PHỤ LỤC 13 - HĐ 37/2018/HĐ/OIC-SEAREE ký ngày 07/02/2018</v>
          </cell>
        </row>
      </sheetData>
      <sheetData sheetId="7056">
        <row r="1">
          <cell r="A1" t="str">
            <v>GIÁ TRỊ PHỤ LỤC 13 - HĐ 37/2018/HĐ/OIC-SEAREE ký ngày 07/02/2018</v>
          </cell>
        </row>
      </sheetData>
      <sheetData sheetId="7057">
        <row r="1">
          <cell r="A1" t="str">
            <v>GIÁ TRỊ PHỤ LỤC 13 - HĐ 37/2018/HĐ/OIC-SEAREE ký ngày 07/02/2018</v>
          </cell>
        </row>
      </sheetData>
      <sheetData sheetId="7058">
        <row r="1">
          <cell r="A1" t="str">
            <v>GIÁ TRỊ PHỤ LỤC 13 - HĐ 37/2018/HĐ/OIC-SEAREE ký ngày 07/02/2018</v>
          </cell>
        </row>
      </sheetData>
      <sheetData sheetId="7059">
        <row r="1">
          <cell r="A1" t="str">
            <v>GIÁ TRỊ PHỤ LỤC 13 - HĐ 37/2018/HĐ/OIC-SEAREE ký ngày 07/02/2018</v>
          </cell>
        </row>
      </sheetData>
      <sheetData sheetId="7060">
        <row r="1">
          <cell r="A1" t="str">
            <v>GIÁ TRỊ PHỤ LỤC 13 - HĐ 37/2018/HĐ/OIC-SEAREE ký ngày 07/02/2018</v>
          </cell>
        </row>
      </sheetData>
      <sheetData sheetId="7061">
        <row r="1">
          <cell r="A1" t="str">
            <v>GIÁ TRỊ PHỤ LỤC 13 - HĐ 37/2018/HĐ/OIC-SEAREE ký ngày 07/02/2018</v>
          </cell>
        </row>
      </sheetData>
      <sheetData sheetId="7062">
        <row r="1">
          <cell r="A1" t="str">
            <v>GIÁ TRỊ PHỤ LỤC 13 - HĐ 37/2018/HĐ/OIC-SEAREE ký ngày 07/02/2018</v>
          </cell>
        </row>
      </sheetData>
      <sheetData sheetId="7063">
        <row r="1">
          <cell r="A1" t="str">
            <v>GIÁ TRỊ PHỤ LỤC 13 - HĐ 37/2018/HĐ/OIC-SEAREE ký ngày 07/02/2018</v>
          </cell>
        </row>
      </sheetData>
      <sheetData sheetId="7064">
        <row r="1">
          <cell r="A1" t="str">
            <v>GIÁ TRỊ PHỤ LỤC 13 - HĐ 37/2018/HĐ/OIC-SEAREE ký ngày 07/02/2018</v>
          </cell>
        </row>
      </sheetData>
      <sheetData sheetId="7065">
        <row r="1">
          <cell r="A1" t="str">
            <v>GIÁ TRỊ PHỤ LỤC 13 - HĐ 37/2018/HĐ/OIC-SEAREE ký ngày 07/02/2018</v>
          </cell>
        </row>
      </sheetData>
      <sheetData sheetId="7066">
        <row r="1">
          <cell r="A1" t="str">
            <v>GIÁ TRỊ PHỤ LỤC 13 - HĐ 37/2018/HĐ/OIC-SEAREE ký ngày 07/02/2018</v>
          </cell>
        </row>
      </sheetData>
      <sheetData sheetId="7067">
        <row r="1">
          <cell r="A1" t="str">
            <v>GIÁ TRỊ PHỤ LỤC 13 - HĐ 37/2018/HĐ/OIC-SEAREE ký ngày 07/02/2018</v>
          </cell>
        </row>
      </sheetData>
      <sheetData sheetId="7068">
        <row r="1">
          <cell r="A1" t="str">
            <v>GIÁ TRỊ PHỤ LỤC 13 - HĐ 37/2018/HĐ/OIC-SEAREE ký ngày 07/02/2018</v>
          </cell>
        </row>
      </sheetData>
      <sheetData sheetId="7069">
        <row r="1">
          <cell r="A1" t="str">
            <v>GIÁ TRỊ PHỤ LỤC 13 - HĐ 37/2018/HĐ/OIC-SEAREE ký ngày 07/02/2018</v>
          </cell>
        </row>
      </sheetData>
      <sheetData sheetId="7070">
        <row r="1">
          <cell r="A1" t="str">
            <v>GIÁ TRỊ PHỤ LỤC 13 - HĐ 37/2018/HĐ/OIC-SEAREE ký ngày 07/02/2018</v>
          </cell>
        </row>
      </sheetData>
      <sheetData sheetId="7071">
        <row r="1">
          <cell r="A1" t="str">
            <v>GIÁ TRỊ PHỤ LỤC 13 - HĐ 37/2018/HĐ/OIC-SEAREE ký ngày 07/02/2018</v>
          </cell>
        </row>
      </sheetData>
      <sheetData sheetId="7072">
        <row r="1">
          <cell r="A1" t="str">
            <v>GIÁ TRỊ PHỤ LỤC 13 - HĐ 37/2018/HĐ/OIC-SEAREE ký ngày 07/02/2018</v>
          </cell>
        </row>
      </sheetData>
      <sheetData sheetId="7073">
        <row r="1">
          <cell r="A1" t="str">
            <v>GIÁ TRỊ PHỤ LỤC 13 - HĐ 37/2018/HĐ/OIC-SEAREE ký ngày 07/02/2018</v>
          </cell>
        </row>
      </sheetData>
      <sheetData sheetId="7074">
        <row r="1">
          <cell r="A1" t="str">
            <v>GIÁ TRỊ PHỤ LỤC 13 - HĐ 37/2018/HĐ/OIC-SEAREE ký ngày 07/02/2018</v>
          </cell>
        </row>
      </sheetData>
      <sheetData sheetId="7075">
        <row r="1">
          <cell r="A1" t="str">
            <v>GIÁ TRỊ PHỤ LỤC 13 - HĐ 37/2018/HĐ/OIC-SEAREE ký ngày 07/02/2018</v>
          </cell>
        </row>
      </sheetData>
      <sheetData sheetId="7076">
        <row r="1">
          <cell r="A1" t="str">
            <v>GIÁ TRỊ PHỤ LỤC 13 - HĐ 37/2018/HĐ/OIC-SEAREE ký ngày 07/02/2018</v>
          </cell>
        </row>
      </sheetData>
      <sheetData sheetId="7077">
        <row r="1">
          <cell r="A1" t="str">
            <v>GIÁ TRỊ PHỤ LỤC 13 - HĐ 37/2018/HĐ/OIC-SEAREE ký ngày 07/02/2018</v>
          </cell>
        </row>
      </sheetData>
      <sheetData sheetId="7078">
        <row r="1">
          <cell r="A1" t="str">
            <v>GIÁ TRỊ PHỤ LỤC 13 - HĐ 37/2018/HĐ/OIC-SEAREE ký ngày 07/02/2018</v>
          </cell>
        </row>
      </sheetData>
      <sheetData sheetId="7079">
        <row r="1">
          <cell r="A1" t="str">
            <v>GIÁ TRỊ PHỤ LỤC 13 - HĐ 37/2018/HĐ/OIC-SEAREE ký ngày 07/02/2018</v>
          </cell>
        </row>
      </sheetData>
      <sheetData sheetId="7080">
        <row r="1">
          <cell r="A1" t="str">
            <v>GIÁ TRỊ PHỤ LỤC 13 - HĐ 37/2018/HĐ/OIC-SEAREE ký ngày 07/02/2018</v>
          </cell>
        </row>
      </sheetData>
      <sheetData sheetId="7081">
        <row r="1">
          <cell r="A1" t="str">
            <v>GIÁ TRỊ PHỤ LỤC 13 - HĐ 37/2018/HĐ/OIC-SEAREE ký ngày 07/02/2018</v>
          </cell>
        </row>
      </sheetData>
      <sheetData sheetId="7082">
        <row r="1">
          <cell r="A1" t="str">
            <v>GIÁ TRỊ PHỤ LỤC 13 - HĐ 37/2018/HĐ/OIC-SEAREE ký ngày 07/02/2018</v>
          </cell>
        </row>
      </sheetData>
      <sheetData sheetId="7083">
        <row r="1">
          <cell r="A1" t="str">
            <v>GIÁ TRỊ PHỤ LỤC 13 - HĐ 37/2018/HĐ/OIC-SEAREE ký ngày 07/02/2018</v>
          </cell>
        </row>
      </sheetData>
      <sheetData sheetId="7084">
        <row r="1">
          <cell r="A1" t="str">
            <v>GIÁ TRỊ PHỤ LỤC 13 - HĐ 37/2018/HĐ/OIC-SEAREE ký ngày 07/02/2018</v>
          </cell>
        </row>
      </sheetData>
      <sheetData sheetId="7085">
        <row r="1">
          <cell r="A1" t="str">
            <v>GIÁ TRỊ PHỤ LỤC 13 - HĐ 37/2018/HĐ/OIC-SEAREE ký ngày 07/02/2018</v>
          </cell>
        </row>
      </sheetData>
      <sheetData sheetId="7086">
        <row r="1">
          <cell r="A1" t="str">
            <v>GIÁ TRỊ PHỤ LỤC 13 - HĐ 37/2018/HĐ/OIC-SEAREE ký ngày 07/02/2018</v>
          </cell>
        </row>
      </sheetData>
      <sheetData sheetId="7087">
        <row r="1">
          <cell r="A1" t="str">
            <v>GIÁ TRỊ PHỤ LỤC 13 - HĐ 37/2018/HĐ/OIC-SEAREE ký ngày 07/02/2018</v>
          </cell>
        </row>
      </sheetData>
      <sheetData sheetId="7088">
        <row r="1">
          <cell r="A1" t="str">
            <v>GIÁ TRỊ PHỤ LỤC 13 - HĐ 37/2018/HĐ/OIC-SEAREE ký ngày 07/02/2018</v>
          </cell>
        </row>
      </sheetData>
      <sheetData sheetId="7089">
        <row r="1">
          <cell r="A1" t="str">
            <v>GIÁ TRỊ PHỤ LỤC 13 - HĐ 37/2018/HĐ/OIC-SEAREE ký ngày 07/02/2018</v>
          </cell>
        </row>
      </sheetData>
      <sheetData sheetId="7090">
        <row r="1">
          <cell r="A1" t="str">
            <v>GIÁ TRỊ PHỤ LỤC 13 - HĐ 37/2018/HĐ/OIC-SEAREE ký ngày 07/02/2018</v>
          </cell>
        </row>
      </sheetData>
      <sheetData sheetId="7091"/>
      <sheetData sheetId="7092"/>
      <sheetData sheetId="7093"/>
      <sheetData sheetId="7094"/>
      <sheetData sheetId="7095"/>
      <sheetData sheetId="7096"/>
      <sheetData sheetId="7097"/>
      <sheetData sheetId="7098"/>
      <sheetData sheetId="7099"/>
      <sheetData sheetId="7100"/>
      <sheetData sheetId="7101"/>
      <sheetData sheetId="7102">
        <row r="1">
          <cell r="A1" t="str">
            <v>GIÁ TRỊ PHỤ LỤC 13 - HĐ 37/2018/HĐ/OIC-SEAREE ký ngày 07/02/2018</v>
          </cell>
        </row>
      </sheetData>
      <sheetData sheetId="7103">
        <row r="1">
          <cell r="A1" t="str">
            <v>GIÁ TRỊ PHỤ LỤC 13 - HĐ 37/2018/HĐ/OIC-SEAREE ký ngày 07/02/2018</v>
          </cell>
        </row>
      </sheetData>
      <sheetData sheetId="7104">
        <row r="1">
          <cell r="A1" t="str">
            <v>GIÁ TRỊ PHỤ LỤC 13 - HĐ 37/2018/HĐ/OIC-SEAREE ký ngày 07/02/2018</v>
          </cell>
        </row>
      </sheetData>
      <sheetData sheetId="7105">
        <row r="1">
          <cell r="A1" t="str">
            <v>GIÁ TRỊ PHỤ LỤC 13 - HĐ 37/2018/HĐ/OIC-SEAREE ký ngày 07/02/2018</v>
          </cell>
        </row>
      </sheetData>
      <sheetData sheetId="7106">
        <row r="1">
          <cell r="A1" t="str">
            <v>GIÁ TRỊ PHỤ LỤC 13 - HĐ 37/2018/HĐ/OIC-SEAREE ký ngày 07/02/2018</v>
          </cell>
        </row>
      </sheetData>
      <sheetData sheetId="7107">
        <row r="1">
          <cell r="A1" t="str">
            <v>GIÁ TRỊ PHỤ LỤC 13 - HĐ 37/2018/HĐ/OIC-SEAREE ký ngày 07/02/2018</v>
          </cell>
        </row>
      </sheetData>
      <sheetData sheetId="7108">
        <row r="1">
          <cell r="A1" t="str">
            <v>GIÁ TRỊ PHỤ LỤC 13 - HĐ 37/2018/HĐ/OIC-SEAREE ký ngày 07/02/2018</v>
          </cell>
        </row>
      </sheetData>
      <sheetData sheetId="7109">
        <row r="1">
          <cell r="A1" t="str">
            <v>GIÁ TRỊ PHỤ LỤC 13 - HĐ 37/2018/HĐ/OIC-SEAREE ký ngày 07/02/2018</v>
          </cell>
        </row>
      </sheetData>
      <sheetData sheetId="7110">
        <row r="1">
          <cell r="A1" t="str">
            <v>GIÁ TRỊ PHỤ LỤC 13 - HĐ 37/2018/HĐ/OIC-SEAREE ký ngày 07/02/2018</v>
          </cell>
        </row>
      </sheetData>
      <sheetData sheetId="7111">
        <row r="1">
          <cell r="A1" t="str">
            <v>GIÁ TRỊ PHỤ LỤC 13 - HĐ 37/2018/HĐ/OIC-SEAREE ký ngày 07/02/2018</v>
          </cell>
        </row>
      </sheetData>
      <sheetData sheetId="7112">
        <row r="1">
          <cell r="A1" t="str">
            <v>GIÁ TRỊ PHỤ LỤC 13 - HĐ 37/2018/HĐ/OIC-SEAREE ký ngày 07/02/2018</v>
          </cell>
        </row>
      </sheetData>
      <sheetData sheetId="7113">
        <row r="1">
          <cell r="A1" t="str">
            <v>GIÁ TRỊ PHỤ LỤC 13 - HĐ 37/2018/HĐ/OIC-SEAREE ký ngày 07/02/2018</v>
          </cell>
        </row>
      </sheetData>
      <sheetData sheetId="7114">
        <row r="1">
          <cell r="A1" t="str">
            <v>GIÁ TRỊ PHỤ LỤC 13 - HĐ 37/2018/HĐ/OIC-SEAREE ký ngày 07/02/2018</v>
          </cell>
        </row>
      </sheetData>
      <sheetData sheetId="7115">
        <row r="1">
          <cell r="A1" t="str">
            <v>GIÁ TRỊ PHỤ LỤC 13 - HĐ 37/2018/HĐ/OIC-SEAREE ký ngày 07/02/2018</v>
          </cell>
        </row>
      </sheetData>
      <sheetData sheetId="7116">
        <row r="1">
          <cell r="A1" t="str">
            <v>GIÁ TRỊ PHỤ LỤC 13 - HĐ 37/2018/HĐ/OIC-SEAREE ký ngày 07/02/2018</v>
          </cell>
        </row>
      </sheetData>
      <sheetData sheetId="7117">
        <row r="1">
          <cell r="A1" t="str">
            <v>GIÁ TRỊ PHỤ LỤC 13 - HĐ 37/2018/HĐ/OIC-SEAREE ký ngày 07/02/2018</v>
          </cell>
        </row>
      </sheetData>
      <sheetData sheetId="7118">
        <row r="1">
          <cell r="A1" t="str">
            <v>GIÁ TRỊ PHỤ LỤC 13 - HĐ 37/2018/HĐ/OIC-SEAREE ký ngày 07/02/2018</v>
          </cell>
        </row>
      </sheetData>
      <sheetData sheetId="7119">
        <row r="1">
          <cell r="A1" t="str">
            <v>GIÁ TRỊ PHỤ LỤC 13 - HĐ 37/2018/HĐ/OIC-SEAREE ký ngày 07/02/2018</v>
          </cell>
        </row>
      </sheetData>
      <sheetData sheetId="7120">
        <row r="1">
          <cell r="A1" t="str">
            <v>GIÁ TRỊ PHỤ LỤC 13 - HĐ 37/2018/HĐ/OIC-SEAREE ký ngày 07/02/2018</v>
          </cell>
        </row>
      </sheetData>
      <sheetData sheetId="7121">
        <row r="1">
          <cell r="A1" t="str">
            <v>GIÁ TRỊ PHỤ LỤC 13 - HĐ 37/2018/HĐ/OIC-SEAREE ký ngày 07/02/2018</v>
          </cell>
        </row>
      </sheetData>
      <sheetData sheetId="7122">
        <row r="1">
          <cell r="A1" t="str">
            <v>GIÁ TRỊ PHỤ LỤC 13 - HĐ 37/2018/HĐ/OIC-SEAREE ký ngày 07/02/2018</v>
          </cell>
        </row>
      </sheetData>
      <sheetData sheetId="7123">
        <row r="1">
          <cell r="A1" t="str">
            <v>GIÁ TRỊ PHỤ LỤC 13 - HĐ 37/2018/HĐ/OIC-SEAREE ký ngày 07/02/2018</v>
          </cell>
        </row>
      </sheetData>
      <sheetData sheetId="7124">
        <row r="1">
          <cell r="A1" t="str">
            <v>GIÁ TRỊ PHỤ LỤC 13 - HĐ 37/2018/HĐ/OIC-SEAREE ký ngày 07/02/2018</v>
          </cell>
        </row>
      </sheetData>
      <sheetData sheetId="7125">
        <row r="1">
          <cell r="A1" t="str">
            <v>GIÁ TRỊ PHỤ LỤC 13 - HĐ 37/2018/HĐ/OIC-SEAREE ký ngày 07/02/2018</v>
          </cell>
        </row>
      </sheetData>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row r="1">
          <cell r="A1" t="str">
            <v>DỰ ÁN:  KHU NHÀ Ở DIỆN TÍCH 4,2777 HA PHƯỜNG THẠNH MỸ LỢI, QUẬN 2 (VICTORIA VILLAGE)</v>
          </cell>
        </row>
      </sheetData>
      <sheetData sheetId="7267">
        <row r="1">
          <cell r="A1" t="str">
            <v>DỰ ÁN:  KHU NHÀ Ở DIỆN TÍCH 4,2777 HA PHƯỜNG THẠNH MỸ LỢI, QUẬN 2 (VICTORIA VILLAGE)</v>
          </cell>
        </row>
      </sheetData>
      <sheetData sheetId="7268">
        <row r="1">
          <cell r="A1" t="str">
            <v>DỰ ÁN:  KHU NHÀ Ở DIỆN TÍCH 4,2777 HA PHƯỜNG THẠNH MỸ LỢI, QUẬN 2 (VICTORIA VILLAGE)</v>
          </cell>
        </row>
      </sheetData>
      <sheetData sheetId="7269">
        <row r="1">
          <cell r="A1" t="str">
            <v>DỰ ÁN:  KHU NHÀ Ở DIỆN TÍCH 4,2777 HA PHƯỜNG THẠNH MỸ LỢI, QUẬN 2 (VICTORIA VILLAGE)</v>
          </cell>
        </row>
      </sheetData>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ow r="1">
          <cell r="A1" t="str">
            <v>GIÁ TRỊ PHỤ LỤC 13 - HĐ 37/2018/HĐ/OIC-SEAREE ký ngày 07/02/2018</v>
          </cell>
        </row>
      </sheetData>
      <sheetData sheetId="7393">
        <row r="1">
          <cell r="A1" t="str">
            <v>GIÁ TRỊ PHỤ LỤC 13 - HĐ 37/2018/HĐ/OIC-SEAREE ký ngày 07/02/2018</v>
          </cell>
        </row>
      </sheetData>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row r="1">
          <cell r="A1" t="str">
            <v>GIÁ TRỊ PHỤ LỤC 13 - HĐ 37/2018/HĐ/OIC-SEAREE ký ngày 07/02/2018</v>
          </cell>
        </row>
      </sheetData>
      <sheetData sheetId="7431">
        <row r="1">
          <cell r="A1" t="str">
            <v>GIÁ TRỊ PHỤ LỤC 13 - HĐ 37/2018/HĐ/OIC-SEAREE ký ngày 07/02/2018</v>
          </cell>
        </row>
      </sheetData>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row r="1">
          <cell r="A1" t="str">
            <v>GIÁ TRỊ PHỤ LỤC 13 - HĐ 37/2018/HĐ/OIC-SEAREE ký ngày 07/02/2018</v>
          </cell>
        </row>
      </sheetData>
      <sheetData sheetId="7494">
        <row r="1">
          <cell r="A1" t="str">
            <v>GIÁ TRỊ PHỤ LỤC 13 - HĐ 37/2018/HĐ/OIC-SEAREE ký ngày 07/02/2018</v>
          </cell>
        </row>
      </sheetData>
      <sheetData sheetId="7495">
        <row r="1">
          <cell r="A1" t="str">
            <v>GIÁ TRỊ PHỤ LỤC 13 - HĐ 37/2018/HĐ/OIC-SEAREE ký ngày 07/02/2018</v>
          </cell>
        </row>
      </sheetData>
      <sheetData sheetId="7496">
        <row r="1">
          <cell r="A1" t="str">
            <v>GIÁ TRỊ PHỤ LỤC 13 - HĐ 37/2018/HĐ/OIC-SEAREE ký ngày 07/02/2018</v>
          </cell>
        </row>
      </sheetData>
      <sheetData sheetId="7497">
        <row r="1">
          <cell r="A1" t="str">
            <v>GIÁ TRỊ PHỤ LỤC 13 - HĐ 37/2018/HĐ/OIC-SEAREE ký ngày 07/02/2018</v>
          </cell>
        </row>
      </sheetData>
      <sheetData sheetId="7498">
        <row r="1">
          <cell r="A1" t="str">
            <v>GIÁ TRỊ PHỤ LỤC 13 - HĐ 37/2018/HĐ/OIC-SEAREE ký ngày 07/02/2018</v>
          </cell>
        </row>
      </sheetData>
      <sheetData sheetId="7499">
        <row r="1">
          <cell r="A1" t="str">
            <v>GIÁ TRỊ PHỤ LỤC 13 - HĐ 37/2018/HĐ/OIC-SEAREE ký ngày 07/02/2018</v>
          </cell>
        </row>
      </sheetData>
      <sheetData sheetId="7500">
        <row r="1">
          <cell r="A1" t="str">
            <v>GIÁ TRỊ PHỤ LỤC 13 - HĐ 37/2018/HĐ/OIC-SEAREE ký ngày 07/02/2018</v>
          </cell>
        </row>
      </sheetData>
      <sheetData sheetId="7501">
        <row r="1">
          <cell r="A1" t="str">
            <v>GIÁ TRỊ PHỤ LỤC 13 - HĐ 37/2018/HĐ/OIC-SEAREE ký ngày 07/02/2018</v>
          </cell>
        </row>
      </sheetData>
      <sheetData sheetId="7502">
        <row r="1">
          <cell r="A1" t="str">
            <v>GIÁ TRỊ PHỤ LỤC 13 - HĐ 37/2018/HĐ/OIC-SEAREE ký ngày 07/02/2018</v>
          </cell>
        </row>
      </sheetData>
      <sheetData sheetId="7503">
        <row r="1">
          <cell r="A1" t="str">
            <v>GIÁ TRỊ PHỤ LỤC 13 - HĐ 37/2018/HĐ/OIC-SEAREE ký ngày 07/02/2018</v>
          </cell>
        </row>
      </sheetData>
      <sheetData sheetId="7504">
        <row r="1">
          <cell r="A1" t="str">
            <v>GIÁ TRỊ PHỤ LỤC 13 - HĐ 37/2018/HĐ/OIC-SEAREE ký ngày 07/02/2018</v>
          </cell>
        </row>
      </sheetData>
      <sheetData sheetId="7505">
        <row r="1">
          <cell r="A1" t="str">
            <v>GIÁ TRỊ PHỤ LỤC 13 - HĐ 37/2018/HĐ/OIC-SEAREE ký ngày 07/02/2018</v>
          </cell>
        </row>
      </sheetData>
      <sheetData sheetId="7506">
        <row r="1">
          <cell r="A1" t="str">
            <v>GIÁ TRỊ PHỤ LỤC 13 - HĐ 37/2018/HĐ/OIC-SEAREE ký ngày 07/02/2018</v>
          </cell>
        </row>
      </sheetData>
      <sheetData sheetId="7507">
        <row r="1">
          <cell r="A1" t="str">
            <v>GIÁ TRỊ PHỤ LỤC 13 - HĐ 37/2018/HĐ/OIC-SEAREE ký ngày 07/02/2018</v>
          </cell>
        </row>
      </sheetData>
      <sheetData sheetId="7508">
        <row r="1">
          <cell r="A1" t="str">
            <v>GIÁ TRỊ PHỤ LỤC 13 - HĐ 37/2018/HĐ/OIC-SEAREE ký ngày 07/02/2018</v>
          </cell>
        </row>
      </sheetData>
      <sheetData sheetId="7509">
        <row r="1">
          <cell r="A1" t="str">
            <v>GIÁ TRỊ PHỤ LỤC 13 - HĐ 37/2018/HĐ/OIC-SEAREE ký ngày 07/02/2018</v>
          </cell>
        </row>
      </sheetData>
      <sheetData sheetId="7510">
        <row r="1">
          <cell r="A1" t="str">
            <v>GIÁ TRỊ PHỤ LỤC 13 - HĐ 37/2018/HĐ/OIC-SEAREE ký ngày 07/02/2018</v>
          </cell>
        </row>
      </sheetData>
      <sheetData sheetId="7511">
        <row r="1">
          <cell r="A1" t="str">
            <v>GIÁ TRỊ PHỤ LỤC 13 - HĐ 37/2018/HĐ/OIC-SEAREE ký ngày 07/02/2018</v>
          </cell>
        </row>
      </sheetData>
      <sheetData sheetId="7512">
        <row r="1">
          <cell r="A1" t="str">
            <v>GIÁ TRỊ PHỤ LỤC 13 - HĐ 37/2018/HĐ/OIC-SEAREE ký ngày 07/02/2018</v>
          </cell>
        </row>
      </sheetData>
      <sheetData sheetId="7513">
        <row r="1">
          <cell r="A1" t="str">
            <v>GIÁ TRỊ PHỤ LỤC 13 - HĐ 37/2018/HĐ/OIC-SEAREE ký ngày 07/02/2018</v>
          </cell>
        </row>
      </sheetData>
      <sheetData sheetId="7514">
        <row r="1">
          <cell r="A1" t="str">
            <v>GIÁ TRỊ PHỤ LỤC 13 - HĐ 37/2018/HĐ/OIC-SEAREE ký ngày 07/02/2018</v>
          </cell>
        </row>
      </sheetData>
      <sheetData sheetId="7515">
        <row r="1">
          <cell r="A1" t="str">
            <v>GIÁ TRỊ PHỤ LỤC 13 - HĐ 37/2018/HĐ/OIC-SEAREE ký ngày 07/02/2018</v>
          </cell>
        </row>
      </sheetData>
      <sheetData sheetId="7516">
        <row r="1">
          <cell r="A1" t="str">
            <v>GIÁ TRỊ PHỤ LỤC 13 - HĐ 37/2018/HĐ/OIC-SEAREE ký ngày 07/02/2018</v>
          </cell>
        </row>
      </sheetData>
      <sheetData sheetId="7517">
        <row r="1">
          <cell r="A1" t="str">
            <v>GIÁ TRỊ PHỤ LỤC 13 - HĐ 37/2018/HĐ/OIC-SEAREE ký ngày 07/02/2018</v>
          </cell>
        </row>
      </sheetData>
      <sheetData sheetId="7518">
        <row r="1">
          <cell r="A1" t="str">
            <v>GIÁ TRỊ PHỤ LỤC 13 - HĐ 37/2018/HĐ/OIC-SEAREE ký ngày 07/02/2018</v>
          </cell>
        </row>
      </sheetData>
      <sheetData sheetId="7519">
        <row r="1">
          <cell r="A1" t="str">
            <v>GIÁ TRỊ PHỤ LỤC 13 - HĐ 37/2018/HĐ/OIC-SEAREE ký ngày 07/02/2018</v>
          </cell>
        </row>
      </sheetData>
      <sheetData sheetId="7520">
        <row r="1">
          <cell r="A1" t="str">
            <v>GIÁ TRỊ PHỤ LỤC 13 - HĐ 37/2018/HĐ/OIC-SEAREE ký ngày 07/02/2018</v>
          </cell>
        </row>
      </sheetData>
      <sheetData sheetId="7521">
        <row r="1">
          <cell r="A1" t="str">
            <v>GIÁ TRỊ PHỤ LỤC 13 - HĐ 37/2018/HĐ/OIC-SEAREE ký ngày 07/02/2018</v>
          </cell>
        </row>
      </sheetData>
      <sheetData sheetId="7522">
        <row r="1">
          <cell r="A1" t="str">
            <v>GIÁ TRỊ PHỤ LỤC 13 - HĐ 37/2018/HĐ/OIC-SEAREE ký ngày 07/02/2018</v>
          </cell>
        </row>
      </sheetData>
      <sheetData sheetId="7523">
        <row r="1">
          <cell r="A1" t="str">
            <v>GIÁ TRỊ PHỤ LỤC 13 - HĐ 37/2018/HĐ/OIC-SEAREE ký ngày 07/02/2018</v>
          </cell>
        </row>
      </sheetData>
      <sheetData sheetId="7524">
        <row r="1">
          <cell r="A1" t="str">
            <v>GIÁ TRỊ PHỤ LỤC 13 - HĐ 37/2018/HĐ/OIC-SEAREE ký ngày 07/02/2018</v>
          </cell>
        </row>
      </sheetData>
      <sheetData sheetId="7525">
        <row r="1">
          <cell r="A1" t="str">
            <v>GIÁ TRỊ PHỤ LỤC 13 - HĐ 37/2018/HĐ/OIC-SEAREE ký ngày 07/02/2018</v>
          </cell>
        </row>
      </sheetData>
      <sheetData sheetId="7526">
        <row r="1">
          <cell r="A1" t="str">
            <v>GIÁ TRỊ PHỤ LỤC 13 - HĐ 37/2018/HĐ/OIC-SEAREE ký ngày 07/02/2018</v>
          </cell>
        </row>
      </sheetData>
      <sheetData sheetId="7527">
        <row r="1">
          <cell r="A1" t="str">
            <v>GIÁ TRỊ PHỤ LỤC 13 - HĐ 37/2018/HĐ/OIC-SEAREE ký ngày 07/02/2018</v>
          </cell>
        </row>
      </sheetData>
      <sheetData sheetId="7528">
        <row r="1">
          <cell r="A1" t="str">
            <v>GIÁ TRỊ PHỤ LỤC 13 - HĐ 37/2018/HĐ/OIC-SEAREE ký ngày 07/02/2018</v>
          </cell>
        </row>
      </sheetData>
      <sheetData sheetId="7529">
        <row r="1">
          <cell r="A1" t="str">
            <v>GIÁ TRỊ PHỤ LỤC 13 - HĐ 37/2018/HĐ/OIC-SEAREE ký ngày 07/02/2018</v>
          </cell>
        </row>
      </sheetData>
      <sheetData sheetId="7530">
        <row r="1">
          <cell r="A1" t="str">
            <v>GIÁ TRỊ PHỤ LỤC 13 - HĐ 37/2018/HĐ/OIC-SEAREE ký ngày 07/02/2018</v>
          </cell>
        </row>
      </sheetData>
      <sheetData sheetId="7531">
        <row r="1">
          <cell r="A1" t="str">
            <v>GIÁ TRỊ PHỤ LỤC 13 - HĐ 37/2018/HĐ/OIC-SEAREE ký ngày 07/02/2018</v>
          </cell>
        </row>
      </sheetData>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row r="1">
          <cell r="A1" t="str">
            <v>GIÁ TRỊ PHỤ LỤC 13 - HĐ 37/2018/HĐ/OIC-SEAREE ký ngày 07/02/2018</v>
          </cell>
        </row>
      </sheetData>
      <sheetData sheetId="7590">
        <row r="1">
          <cell r="A1" t="str">
            <v>GIÁ TRỊ PHỤ LỤC 13 - HĐ 37/2018/HĐ/OIC-SEAREE ký ngày 07/02/2018</v>
          </cell>
        </row>
      </sheetData>
      <sheetData sheetId="7591"/>
      <sheetData sheetId="7592">
        <row r="1">
          <cell r="A1" t="str">
            <v>Linksshape LTD</v>
          </cell>
        </row>
      </sheetData>
      <sheetData sheetId="7593">
        <row r="1">
          <cell r="A1" t="str">
            <v>Linksshape LTD</v>
          </cell>
        </row>
      </sheetData>
      <sheetData sheetId="7594">
        <row r="1">
          <cell r="A1" t="str">
            <v>GIÁ TRỊ PHỤ LỤC 13 - HĐ 37/2018/HĐ/OIC-SEAREE ký ngày 07/02/2018</v>
          </cell>
        </row>
      </sheetData>
      <sheetData sheetId="7595">
        <row r="1">
          <cell r="A1" t="str">
            <v>Linksshape LTD</v>
          </cell>
        </row>
      </sheetData>
      <sheetData sheetId="7596">
        <row r="1">
          <cell r="A1" t="str">
            <v>Linksshape LTD</v>
          </cell>
        </row>
      </sheetData>
      <sheetData sheetId="7597">
        <row r="1">
          <cell r="A1" t="str">
            <v>Linksshape LTD</v>
          </cell>
        </row>
      </sheetData>
      <sheetData sheetId="7598">
        <row r="1">
          <cell r="A1" t="str">
            <v>Linksshape LTD</v>
          </cell>
        </row>
      </sheetData>
      <sheetData sheetId="7599">
        <row r="1">
          <cell r="A1" t="str">
            <v>Linksshape LTD</v>
          </cell>
        </row>
      </sheetData>
      <sheetData sheetId="7600">
        <row r="1">
          <cell r="A1" t="str">
            <v>DỰ ÁN:  KHU NHÀ Ở DIỆN TÍCH 4,2777 HA PHƯỜNG THẠNH MỸ LỢI, QUẬN 2 (VICTORIA VILLAGE)</v>
          </cell>
        </row>
      </sheetData>
      <sheetData sheetId="7601">
        <row r="1">
          <cell r="A1" t="str">
            <v>DỰ ÁN:  KHU NHÀ Ở DIỆN TÍCH 4,2777 HA PHƯỜNG THẠNH MỸ LỢI, QUẬN 2 (VICTORIA VILLAGE)</v>
          </cell>
        </row>
      </sheetData>
      <sheetData sheetId="7602">
        <row r="1">
          <cell r="A1" t="str">
            <v>DỰ ÁN:  KHU NHÀ Ở DIỆN TÍCH 4,2777 HA PHƯỜNG THẠNH MỸ LỢI, QUẬN 2 (VICTORIA VILLAGE)</v>
          </cell>
        </row>
      </sheetData>
      <sheetData sheetId="7603">
        <row r="1">
          <cell r="A1" t="str">
            <v>DỰ ÁN:  KHU NHÀ Ở DIỆN TÍCH 4,2777 HA PHƯỜNG THẠNH MỸ LỢI, QUẬN 2 (VICTORIA VILLAGE)</v>
          </cell>
        </row>
      </sheetData>
      <sheetData sheetId="7604">
        <row r="1">
          <cell r="A1" t="str">
            <v>DỰ ÁN:  KHU NHÀ Ở DIỆN TÍCH 4,2777 HA PHƯỜNG THẠNH MỸ LỢI, QUẬN 2 (VICTORIA VILLAGE)</v>
          </cell>
        </row>
      </sheetData>
      <sheetData sheetId="7605">
        <row r="1">
          <cell r="A1" t="str">
            <v>DỰ ÁN:  KHU NHÀ Ở DIỆN TÍCH 4,2777 HA PHƯỜNG THẠNH MỸ LỢI, QUẬN 2 (VICTORIA VILLAGE)</v>
          </cell>
        </row>
      </sheetData>
      <sheetData sheetId="7606">
        <row r="1">
          <cell r="A1" t="str">
            <v>DỰ ÁN:  KHU NHÀ Ở DIỆN TÍCH 4,2777 HA PHƯỜNG THẠNH MỸ LỢI, QUẬN 2 (VICTORIA VILLAGE)</v>
          </cell>
        </row>
      </sheetData>
      <sheetData sheetId="7607">
        <row r="1">
          <cell r="A1" t="str">
            <v>DỰ ÁN:  KHU NHÀ Ở DIỆN TÍCH 4,2777 HA PHƯỜNG THẠNH MỸ LỢI, QUẬN 2 (VICTORIA VILLAGE)</v>
          </cell>
        </row>
      </sheetData>
      <sheetData sheetId="7608">
        <row r="1">
          <cell r="A1" t="str">
            <v>GIÁ TRỊ PHỤ LỤC 13 - HĐ 37/2018/HĐ/OIC-SEAREE ký ngày 07/02/2018</v>
          </cell>
        </row>
      </sheetData>
      <sheetData sheetId="7609">
        <row r="1">
          <cell r="A1" t="str">
            <v>GIÁ TRỊ PHỤ LỤC 13 - HĐ 37/2018/HĐ/OIC-SEAREE ký ngày 07/02/2018</v>
          </cell>
        </row>
      </sheetData>
      <sheetData sheetId="7610">
        <row r="1">
          <cell r="A1" t="str">
            <v>GIÁ TRỊ PHỤ LỤC 13 - HĐ 37/2018/HĐ/OIC-SEAREE ký ngày 07/02/2018</v>
          </cell>
        </row>
      </sheetData>
      <sheetData sheetId="7611">
        <row r="1">
          <cell r="A1" t="str">
            <v>GIÁ TRỊ PHỤ LỤC 13 - HĐ 37/2018/HĐ/OIC-SEAREE ký ngày 07/02/2018</v>
          </cell>
        </row>
      </sheetData>
      <sheetData sheetId="7612">
        <row r="1">
          <cell r="A1" t="str">
            <v>DỰ ÁN:  KHU NHÀ Ở DIỆN TÍCH 4,2777 HA PHƯỜNG THẠNH MỸ LỢI, QUẬN 2 (VICTORIA VILLAGE)</v>
          </cell>
        </row>
      </sheetData>
      <sheetData sheetId="7613">
        <row r="1">
          <cell r="A1" t="str">
            <v>DỰ ÁN:  KHU NHÀ Ở DIỆN TÍCH 4,2777 HA PHƯỜNG THẠNH MỸ LỢI, QUẬN 2 (VICTORIA VILLAGE)</v>
          </cell>
        </row>
      </sheetData>
      <sheetData sheetId="7614">
        <row r="1">
          <cell r="A1" t="str">
            <v>DỰ ÁN:  KHU NHÀ Ở DIỆN TÍCH 4,2777 HA PHƯỜNG THẠNH MỸ LỢI, QUẬN 2 (VICTORIA VILLAGE)</v>
          </cell>
        </row>
      </sheetData>
      <sheetData sheetId="7615">
        <row r="1">
          <cell r="A1" t="str">
            <v>Linksshape LTD</v>
          </cell>
        </row>
      </sheetData>
      <sheetData sheetId="7616">
        <row r="1">
          <cell r="A1" t="str">
            <v>Linksshape LTD</v>
          </cell>
        </row>
      </sheetData>
      <sheetData sheetId="7617">
        <row r="1">
          <cell r="A1" t="str">
            <v>Linksshape LTD</v>
          </cell>
        </row>
      </sheetData>
      <sheetData sheetId="7618">
        <row r="1">
          <cell r="A1" t="str">
            <v>Linksshape LTD</v>
          </cell>
        </row>
      </sheetData>
      <sheetData sheetId="7619">
        <row r="1">
          <cell r="A1" t="str">
            <v>Linksshape LTD</v>
          </cell>
        </row>
      </sheetData>
      <sheetData sheetId="7620">
        <row r="1">
          <cell r="A1" t="str">
            <v>Linksshape LTD</v>
          </cell>
        </row>
      </sheetData>
      <sheetData sheetId="7621">
        <row r="1">
          <cell r="A1" t="str">
            <v>DỰ ÁN:  KHU NHÀ Ở DIỆN TÍCH 4,2777 HA PHƯỜNG THẠNH MỸ LỢI, QUẬN 2 (VICTORIA VILLAGE)</v>
          </cell>
        </row>
      </sheetData>
      <sheetData sheetId="7622">
        <row r="1">
          <cell r="A1" t="str">
            <v>GIÁ TRỊ PHỤ LỤC 13 - HĐ 37/2018/HĐ/OIC-SEAREE ký ngày 07/02/2018</v>
          </cell>
        </row>
      </sheetData>
      <sheetData sheetId="7623">
        <row r="1">
          <cell r="A1" t="str">
            <v>GIÁ TRỊ PHỤ LỤC 13 - HĐ 37/2018/HĐ/OIC-SEAREE ký ngày 07/02/2018</v>
          </cell>
        </row>
      </sheetData>
      <sheetData sheetId="7624">
        <row r="1">
          <cell r="A1" t="str">
            <v>DỰ ÁN:  KHU NHÀ Ở DIỆN TÍCH 4,2777 HA PHƯỜNG THẠNH MỸ LỢI, QUẬN 2 (VICTORIA VILLAGE)</v>
          </cell>
        </row>
      </sheetData>
      <sheetData sheetId="7625">
        <row r="1">
          <cell r="A1" t="str">
            <v>Linksshape LTD</v>
          </cell>
        </row>
      </sheetData>
      <sheetData sheetId="7626">
        <row r="1">
          <cell r="A1" t="str">
            <v>Linksshape LTD</v>
          </cell>
        </row>
      </sheetData>
      <sheetData sheetId="7627">
        <row r="1">
          <cell r="A1" t="str">
            <v>Linksshape LTD</v>
          </cell>
        </row>
      </sheetData>
      <sheetData sheetId="7628">
        <row r="1">
          <cell r="A1" t="str">
            <v>Linksshape LTD</v>
          </cell>
        </row>
      </sheetData>
      <sheetData sheetId="7629">
        <row r="1">
          <cell r="A1" t="str">
            <v>Linksshape LTD</v>
          </cell>
        </row>
      </sheetData>
      <sheetData sheetId="7630">
        <row r="1">
          <cell r="A1" t="str">
            <v>Linksshape LTD</v>
          </cell>
        </row>
      </sheetData>
      <sheetData sheetId="7631"/>
      <sheetData sheetId="7632"/>
      <sheetData sheetId="7633"/>
      <sheetData sheetId="7634"/>
      <sheetData sheetId="7635">
        <row r="1">
          <cell r="A1" t="str">
            <v>Linksshape LTD</v>
          </cell>
        </row>
      </sheetData>
      <sheetData sheetId="7636">
        <row r="1">
          <cell r="A1" t="str">
            <v>DỰ ÁN:  KHU NHÀ Ở DIỆN TÍCH 4,2777 HA PHƯỜNG THẠNH MỸ LỢI, QUẬN 2 (VICTORIA VILLAGE)</v>
          </cell>
        </row>
      </sheetData>
      <sheetData sheetId="7637">
        <row r="1">
          <cell r="A1" t="str">
            <v>DỰ ÁN:  KHU NHÀ Ở DIỆN TÍCH 4,2777 HA PHƯỜNG THẠNH MỸ LỢI, QUẬN 2 (VICTORIA VILLAGE)</v>
          </cell>
        </row>
      </sheetData>
      <sheetData sheetId="7638">
        <row r="1">
          <cell r="A1" t="str">
            <v>DỰ ÁN:  KHU NHÀ Ở DIỆN TÍCH 4,2777 HA PHƯỜNG THẠNH MỸ LỢI, QUẬN 2 (VICTORIA VILLAGE)</v>
          </cell>
        </row>
      </sheetData>
      <sheetData sheetId="7639">
        <row r="1">
          <cell r="A1" t="str">
            <v>DỰ ÁN:  KHU NHÀ Ở DIỆN TÍCH 4,2777 HA PHƯỜNG THẠNH MỸ LỢI, QUẬN 2 (VICTORIA VILLAGE)</v>
          </cell>
        </row>
      </sheetData>
      <sheetData sheetId="7640">
        <row r="1">
          <cell r="A1" t="str">
            <v>DỰ ÁN:  KHU NHÀ Ở DIỆN TÍCH 4,2777 HA PHƯỜNG THẠNH MỸ LỢI, QUẬN 2 (VICTORIA VILLAGE)</v>
          </cell>
        </row>
      </sheetData>
      <sheetData sheetId="7641">
        <row r="1">
          <cell r="A1" t="str">
            <v>DỰ ÁN:  KHU NHÀ Ở DIỆN TÍCH 4,2777 HA PHƯỜNG THẠNH MỸ LỢI, QUẬN 2 (VICTORIA VILLAGE)</v>
          </cell>
        </row>
      </sheetData>
      <sheetData sheetId="7642">
        <row r="1">
          <cell r="A1" t="str">
            <v>DỰ ÁN:  KHU NHÀ Ở DIỆN TÍCH 4,2777 HA PHƯỜNG THẠNH MỸ LỢI, QUẬN 2 (VICTORIA VILLAGE)</v>
          </cell>
        </row>
      </sheetData>
      <sheetData sheetId="7643">
        <row r="1">
          <cell r="A1" t="str">
            <v>DỰ ÁN:  KHU NHÀ Ở DIỆN TÍCH 4,2777 HA PHƯỜNG THẠNH MỸ LỢI, QUẬN 2 (VICTORIA VILLAGE)</v>
          </cell>
        </row>
      </sheetData>
      <sheetData sheetId="7644">
        <row r="1">
          <cell r="A1" t="str">
            <v>DỰ ÁN:  KHU NHÀ Ở DIỆN TÍCH 4,2777 HA PHƯỜNG THẠNH MỸ LỢI, QUẬN 2 (VICTORIA VILLAGE)</v>
          </cell>
        </row>
      </sheetData>
      <sheetData sheetId="7645">
        <row r="1">
          <cell r="A1" t="str">
            <v>DỰ ÁN:  KHU NHÀ Ở DIỆN TÍCH 4,2777 HA PHƯỜNG THẠNH MỸ LỢI, QUẬN 2 (VICTORIA VILLAGE)</v>
          </cell>
        </row>
      </sheetData>
      <sheetData sheetId="7646">
        <row r="1">
          <cell r="A1" t="str">
            <v>DỰ ÁN:  KHU NHÀ Ở DIỆN TÍCH 4,2777 HA PHƯỜNG THẠNH MỸ LỢI, QUẬN 2 (VICTORIA VILLAGE)</v>
          </cell>
        </row>
      </sheetData>
      <sheetData sheetId="7647">
        <row r="1">
          <cell r="A1" t="str">
            <v>DỰ ÁN:  KHU NHÀ Ở DIỆN TÍCH 4,2777 HA PHƯỜNG THẠNH MỸ LỢI, QUẬN 2 (VICTORIA VILLAGE)</v>
          </cell>
        </row>
      </sheetData>
      <sheetData sheetId="7648">
        <row r="1">
          <cell r="A1" t="str">
            <v>DỰ ÁN:  KHU NHÀ Ở DIỆN TÍCH 4,2777 HA PHƯỜNG THẠNH MỸ LỢI, QUẬN 2 (VICTORIA VILLAGE)</v>
          </cell>
        </row>
      </sheetData>
      <sheetData sheetId="7649">
        <row r="1">
          <cell r="A1" t="str">
            <v>DỰ ÁN:  KHU NHÀ Ở DIỆN TÍCH 4,2777 HA PHƯỜNG THẠNH MỸ LỢI, QUẬN 2 (VICTORIA VILLAGE)</v>
          </cell>
        </row>
      </sheetData>
      <sheetData sheetId="7650">
        <row r="1">
          <cell r="A1" t="str">
            <v>DỰ ÁN:  KHU NHÀ Ở DIỆN TÍCH 4,2777 HA PHƯỜNG THẠNH MỸ LỢI, QUẬN 2 (VICTORIA VILLAGE)</v>
          </cell>
        </row>
      </sheetData>
      <sheetData sheetId="7651">
        <row r="1">
          <cell r="A1" t="str">
            <v>DỰ ÁN:  KHU NHÀ Ở DIỆN TÍCH 4,2777 HA PHƯỜNG THẠNH MỸ LỢI, QUẬN 2 (VICTORIA VILLAGE)</v>
          </cell>
        </row>
      </sheetData>
      <sheetData sheetId="7652">
        <row r="1">
          <cell r="A1" t="str">
            <v>DỰ ÁN:  KHU NHÀ Ở DIỆN TÍCH 4,2777 HA PHƯỜNG THẠNH MỸ LỢI, QUẬN 2 (VICTORIA VILLAGE)</v>
          </cell>
        </row>
      </sheetData>
      <sheetData sheetId="7653">
        <row r="1">
          <cell r="A1" t="str">
            <v>DỰ ÁN:  KHU NHÀ Ở DIỆN TÍCH 4,2777 HA PHƯỜNG THẠNH MỸ LỢI, QUẬN 2 (VICTORIA VILLAGE)</v>
          </cell>
        </row>
      </sheetData>
      <sheetData sheetId="7654">
        <row r="1">
          <cell r="A1" t="str">
            <v>DỰ ÁN:  KHU NHÀ Ở DIỆN TÍCH 4,2777 HA PHƯỜNG THẠNH MỸ LỢI, QUẬN 2 (VICTORIA VILLAGE)</v>
          </cell>
        </row>
      </sheetData>
      <sheetData sheetId="7655">
        <row r="1">
          <cell r="A1" t="str">
            <v>DỰ ÁN:  KHU NHÀ Ở DIỆN TÍCH 4,2777 HA PHƯỜNG THẠNH MỸ LỢI, QUẬN 2 (VICTORIA VILLAGE)</v>
          </cell>
        </row>
      </sheetData>
      <sheetData sheetId="7656">
        <row r="1">
          <cell r="A1" t="str">
            <v>DỰ ÁN:  KHU NHÀ Ở DIỆN TÍCH 4,2777 HA PHƯỜNG THẠNH MỸ LỢI, QUẬN 2 (VICTORIA VILLAGE)</v>
          </cell>
        </row>
      </sheetData>
      <sheetData sheetId="7657">
        <row r="1">
          <cell r="A1" t="str">
            <v>DỰ ÁN:  KHU NHÀ Ở DIỆN TÍCH 4,2777 HA PHƯỜNG THẠNH MỸ LỢI, QUẬN 2 (VICTORIA VILLAGE)</v>
          </cell>
        </row>
      </sheetData>
      <sheetData sheetId="7658">
        <row r="1">
          <cell r="A1" t="str">
            <v>DỰ ÁN:  KHU NHÀ Ở DIỆN TÍCH 4,2777 HA PHƯỜNG THẠNH MỸ LỢI, QUẬN 2 (VICTORIA VILLAGE)</v>
          </cell>
        </row>
      </sheetData>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sheetData sheetId="7708"/>
      <sheetData sheetId="7709"/>
      <sheetData sheetId="7710"/>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sheetData sheetId="7723"/>
      <sheetData sheetId="7724"/>
      <sheetData sheetId="7725"/>
      <sheetData sheetId="7726"/>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sheetData sheetId="7779"/>
      <sheetData sheetId="7780"/>
      <sheetData sheetId="778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refreshError="1"/>
      <sheetData sheetId="7887" refreshError="1"/>
      <sheetData sheetId="7888" refreshError="1"/>
      <sheetData sheetId="7889" refreshError="1"/>
      <sheetData sheetId="7890"/>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노임단가"/>
      <sheetName val="예산서"/>
      <sheetName val="내역서 총괄표"/>
      <sheetName val="건축공사내역총괄"/>
      <sheetName val="LC공사내역총괄"/>
      <sheetName val="현장시스템내역총괄"/>
      <sheetName val="일위목록"/>
      <sheetName val="일위대가표"/>
      <sheetName val="단가산출"/>
      <sheetName val="1,2공구원가계산서"/>
      <sheetName val="2공구산출내역"/>
      <sheetName val="1공구산출내역서"/>
      <sheetName val="백암비스타내역"/>
      <sheetName val="일위대가"/>
      <sheetName val="#2_일위대가목록"/>
      <sheetName val="자재단가비교표"/>
      <sheetName val="N賃率-職"/>
      <sheetName val="일위산출근거"/>
      <sheetName val=" HIT-&gt;HMC 견적(3900)"/>
      <sheetName val="수량집계(일반통신)"/>
      <sheetName val="여과지동"/>
      <sheetName val="기초자료"/>
      <sheetName val="철거산출근거"/>
      <sheetName val="일위(지장이설)"/>
      <sheetName val="일위"/>
      <sheetName val="간선계산"/>
      <sheetName val="일대"/>
      <sheetName val="조건표"/>
      <sheetName val="9GNG운반"/>
      <sheetName val="J直材4"/>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가표"/>
      <sheetName val="조건표 (2)"/>
      <sheetName val="실내건축일위대가"/>
      <sheetName val="자재단가"/>
      <sheetName val="노무비 근거"/>
      <sheetName val="설계명세서"/>
      <sheetName val="일위대가_복합"/>
      <sheetName val="효율표"/>
      <sheetName val="일위대가(TRS)"/>
      <sheetName val="전체"/>
      <sheetName val="전기내역서(총계)"/>
      <sheetName val="5.일위대가"/>
      <sheetName val="CODE"/>
      <sheetName val="총괄집계표"/>
      <sheetName val="내역서_총괄표"/>
      <sheetName val="_HIT-&gt;HMC_견적(3900)"/>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SORCE1"/>
      <sheetName val="공종목록표"/>
      <sheetName val="파일의이용"/>
      <sheetName val="데리네이타현황"/>
      <sheetName val="산출근거"/>
      <sheetName val="몰탈재료산출"/>
      <sheetName val="일위대가9803"/>
      <sheetName val="현황산출서"/>
      <sheetName val="#REF"/>
      <sheetName val="말뚝지지력산정"/>
      <sheetName val="비탈면보호공수량산출"/>
      <sheetName val="6PILE  (돌출)"/>
      <sheetName val="ABUT수량-A1"/>
      <sheetName val="이토변실(A3-LINE)"/>
      <sheetName val="7.PILE  (돌출)"/>
      <sheetName val="터파기및재료"/>
      <sheetName val="Sheet1"/>
      <sheetName val="웅진교-S2"/>
      <sheetName val="노임단가"/>
      <sheetName val="내역서"/>
      <sheetName val="참고자료"/>
      <sheetName val="일위대가(가설)"/>
      <sheetName val="수량집계"/>
      <sheetName val="TOTAL_BOQ"/>
      <sheetName val="A2"/>
      <sheetName val="증감내역서"/>
      <sheetName val="실행철강하도"/>
      <sheetName val="N賃率-職"/>
      <sheetName val="슬래브"/>
      <sheetName val="수량산출"/>
      <sheetName val="Sheet1 (2)"/>
      <sheetName val="노견단위수량"/>
      <sheetName val="1,2,3,4,5단위수량"/>
      <sheetName val="내역"/>
      <sheetName val="설계서을"/>
      <sheetName val="가도공"/>
      <sheetName val="성곽내역서"/>
      <sheetName val="인건비"/>
      <sheetName val="노임"/>
      <sheetName val="목록"/>
      <sheetName val="일위대가목록"/>
      <sheetName val="단"/>
      <sheetName val="8.PILE  (돌출)"/>
      <sheetName val="건축내역"/>
      <sheetName val="횡배수관집현황(2공구)"/>
      <sheetName val="설계내역서"/>
      <sheetName val="C.배수관공"/>
      <sheetName val="공통자료"/>
      <sheetName val="BDATA"/>
      <sheetName val="수목표준대가"/>
      <sheetName val="입력"/>
      <sheetName val="상행-교대(A1-A2)"/>
      <sheetName val="하부철근수량"/>
      <sheetName val="bid"/>
      <sheetName val="코드표"/>
      <sheetName val="단 box"/>
      <sheetName val="DATE"/>
      <sheetName val="공사비"/>
      <sheetName val="대창(장성)"/>
      <sheetName val="변압기 및 발전기 용량"/>
      <sheetName val="Sheet2"/>
      <sheetName val="유림골조"/>
      <sheetName val="토사(PE)"/>
      <sheetName val="경산"/>
      <sheetName val="7급줄떼"/>
      <sheetName val="별첨4_전담운영PM(1)"/>
      <sheetName val="일위대가"/>
      <sheetName val="날개벽수량표"/>
      <sheetName val="wall"/>
      <sheetName val="보호공"/>
      <sheetName val="요율"/>
      <sheetName val="Baby일위대가"/>
      <sheetName val="3련 BOX"/>
      <sheetName val="실행(ALT1)"/>
      <sheetName val="실행내역서 "/>
      <sheetName val="APT"/>
      <sheetName val="내역서 (2)"/>
      <sheetName val="Pier 3"/>
      <sheetName val="비교표"/>
      <sheetName val="입찰안"/>
      <sheetName val="교대철근집계"/>
      <sheetName val="노임이"/>
      <sheetName val="9811"/>
      <sheetName val="총집계표"/>
      <sheetName val="대비"/>
      <sheetName val="을"/>
      <sheetName val="배수량"/>
      <sheetName val="2000년1차"/>
      <sheetName val="구조물철거타공정이월"/>
      <sheetName val="7단가"/>
      <sheetName val="Y-WORK"/>
      <sheetName val="수자재단위당"/>
      <sheetName val="코드"/>
      <sheetName val="DATA"/>
      <sheetName val="데이타"/>
      <sheetName val="식생블럭단위수량"/>
      <sheetName val="자재"/>
      <sheetName val="단위수량"/>
      <sheetName val="우수공"/>
      <sheetName val="덕전리"/>
      <sheetName val="이음개소"/>
      <sheetName val="노임단"/>
      <sheetName val="영업권조서"/>
      <sheetName val="토지조서"/>
      <sheetName val="공구"/>
      <sheetName val="공사"/>
      <sheetName val="증명지번목록"/>
      <sheetName val="3연box"/>
      <sheetName val="직노"/>
      <sheetName val="6공구(당초)"/>
      <sheetName val="기본데이타입력"/>
      <sheetName val="물건조서"/>
      <sheetName val="2000전체분"/>
      <sheetName val="절대지우지말것"/>
      <sheetName val="보도공제면적"/>
      <sheetName val="계정별실적"/>
      <sheetName val="안정검토(온1)"/>
      <sheetName val="단면 (2)"/>
      <sheetName val="투찰금액"/>
      <sheetName val="45,46"/>
      <sheetName val="자재단가"/>
      <sheetName val="추정설계"/>
      <sheetName val="프랜트면허"/>
      <sheetName val="화설내"/>
      <sheetName val="2설계 (웅촌고연)"/>
      <sheetName val="토목내역서"/>
      <sheetName val="단가 및 재료비"/>
      <sheetName val="중기사용료산출근거"/>
      <sheetName val="맨홀수량"/>
      <sheetName val="마산방향"/>
      <sheetName val="진주방향"/>
      <sheetName val="작업금지"/>
      <sheetName val="주식"/>
      <sheetName val="4.2유효폭의 계산"/>
      <sheetName val="총괄"/>
      <sheetName val="산출내역서"/>
      <sheetName val="98수문일위"/>
      <sheetName val="부안일위"/>
      <sheetName val="기자재비"/>
      <sheetName val="설계"/>
      <sheetName val="단면가정"/>
      <sheetName val="월말"/>
      <sheetName val="원가계산 (2)"/>
      <sheetName val="tggwan(mac)"/>
      <sheetName val="가계부"/>
      <sheetName val="제품목록"/>
      <sheetName val="매입매출관리"/>
      <sheetName val="맨홀수량산출"/>
      <sheetName val="시운전연료"/>
      <sheetName val="주현(해보)"/>
      <sheetName val="주현(영광)"/>
      <sheetName val="옥룡잡비"/>
      <sheetName val="포장총괄집계표"/>
      <sheetName val="자료입력"/>
      <sheetName val="시화점실행"/>
      <sheetName val="유림총괄"/>
      <sheetName val="5.정산서"/>
      <sheetName val="이설도로유용토"/>
      <sheetName val="EQ"/>
      <sheetName val="밸브설치"/>
      <sheetName val="TYPE1"/>
      <sheetName val="철근량"/>
      <sheetName val="단위단가"/>
      <sheetName val="SLAB"/>
      <sheetName val="1호맨홀가감수량"/>
      <sheetName val="단가산출"/>
      <sheetName val="소분류목록"/>
      <sheetName val="1"/>
      <sheetName val="2"/>
      <sheetName val="3"/>
      <sheetName val="4"/>
      <sheetName val="5"/>
      <sheetName val="6"/>
      <sheetName val="구간별"/>
      <sheetName val="마산월령동골조물량변경"/>
      <sheetName val="자가"/>
      <sheetName val="공양식"/>
      <sheetName val="이름표"/>
      <sheetName val="토지가격산출기초"/>
      <sheetName val="공시지가"/>
      <sheetName val="포장면적산출"/>
      <sheetName val="조도계산서 (도서)"/>
      <sheetName val="일반수량총괄집계"/>
      <sheetName val="내역서(기성청구)"/>
      <sheetName val="단가산출서"/>
      <sheetName val="5지진시"/>
      <sheetName val="부대내역"/>
      <sheetName val="일위대가표"/>
      <sheetName val="부대공"/>
      <sheetName val="간접"/>
      <sheetName val="여비"/>
      <sheetName val="인건비 "/>
      <sheetName val="교각"/>
      <sheetName val="원가계산"/>
      <sheetName val="공사비증감"/>
      <sheetName val="INPUT"/>
      <sheetName val="A1(토공)"/>
      <sheetName val="A1(구조물)"/>
      <sheetName val="수량집계(1)"/>
      <sheetName val="철근집계표"/>
      <sheetName val="포장직선구간"/>
      <sheetName val="Sheet17"/>
      <sheetName val="설계조건"/>
      <sheetName val="J형측구단위수량"/>
      <sheetName val="가압장구체수량산출서"/>
      <sheetName val="24분기"/>
      <sheetName val="노면및방향"/>
      <sheetName val="노임목록"/>
      <sheetName val="1.설계조건"/>
      <sheetName val="물가"/>
      <sheetName val="별표 "/>
      <sheetName val="실행"/>
      <sheetName val="DATA 입력부"/>
      <sheetName val="전기일위대가"/>
      <sheetName val="봉산운반"/>
      <sheetName val="토공산근"/>
      <sheetName val="9GNG운반"/>
      <sheetName val="1,2공구원가계산서"/>
      <sheetName val="2공구산출내역"/>
      <sheetName val="1공구산출내역서"/>
      <sheetName val="新철폐복2"/>
      <sheetName val="新철폐복3"/>
      <sheetName val="수량산출서"/>
      <sheetName val="노무단가"/>
      <sheetName val="덧씌우기구간수량산출1"/>
      <sheetName val="단가(1)"/>
      <sheetName val="횡배수관"/>
      <sheetName val="8.1.에너지"/>
      <sheetName val="비교1"/>
      <sheetName val="구의33고"/>
      <sheetName val="규격"/>
      <sheetName val="전기단가조사서"/>
      <sheetName val="지급자재"/>
      <sheetName val="차액보증"/>
      <sheetName val="일위"/>
      <sheetName val="대로근거"/>
      <sheetName val="총괄내역"/>
      <sheetName val="토공(우물통,기타) "/>
      <sheetName val="규준틀"/>
      <sheetName val="역T형옹벽(3.0)"/>
      <sheetName val="흙쌓기도수로설치현황"/>
      <sheetName val="슬래브수량"/>
      <sheetName val="8.석축단위(H=1.5M)"/>
      <sheetName val="대치판정"/>
      <sheetName val="흄관기초"/>
      <sheetName val="기계경비"/>
      <sheetName val="빗물받이(910-510-410)"/>
      <sheetName val="우배수"/>
      <sheetName val="수토공단위당"/>
      <sheetName val="COPING"/>
      <sheetName val="흄관수량"/>
      <sheetName val="000000"/>
      <sheetName val="중로근거"/>
      <sheetName val="내역서 "/>
      <sheetName val="단가"/>
      <sheetName val="견적990322"/>
      <sheetName val="갑지"/>
      <sheetName val="대비표"/>
      <sheetName val="danga"/>
      <sheetName val="ilch"/>
      <sheetName val="6MONTHS"/>
      <sheetName val="침하계"/>
      <sheetName val="금액내역서"/>
      <sheetName val="6PILE__(돌출)"/>
      <sheetName val="내역서_"/>
      <sheetName val="1_설계조건"/>
      <sheetName val="Sheet3"/>
      <sheetName val="예상"/>
      <sheetName val="2.2 S-Curve"/>
      <sheetName val="일위대가목차"/>
      <sheetName val="일위대가표(유단가)"/>
      <sheetName val="6PILE__(돌출)1"/>
      <sheetName val="내역서_1"/>
      <sheetName val="1_설계조건1"/>
      <sheetName val="교각1"/>
      <sheetName val="플랜트 설치"/>
      <sheetName val="원형맨홀수량"/>
      <sheetName val="찍기"/>
      <sheetName val="정부노임단가"/>
      <sheetName val="토목"/>
      <sheetName val="설명서 "/>
      <sheetName val="가중치"/>
      <sheetName val="70%"/>
      <sheetName val="견적조건"/>
      <sheetName val="개략"/>
      <sheetName val="2호맨홀공제수량"/>
      <sheetName val="기둥(원형)"/>
      <sheetName val="철근단면적"/>
      <sheetName val="CODE"/>
      <sheetName val="하도금액분계"/>
      <sheetName val="대전21토목내역서"/>
      <sheetName val="guard(mac)"/>
      <sheetName val="SLAB&quot;1&quot;"/>
      <sheetName val="WVAL"/>
      <sheetName val="ITEM"/>
      <sheetName val="용산1(해보)"/>
      <sheetName val="방음벽기초(H=4m)"/>
      <sheetName val="3BL공동구 수량"/>
      <sheetName val="합계금액"/>
      <sheetName val="총괄표"/>
      <sheetName val="Macro(전선)"/>
      <sheetName val="hvac(제어동)"/>
      <sheetName val="Front"/>
      <sheetName val="송라터널총괄"/>
      <sheetName val="INPUT(덕도방향-시점)"/>
      <sheetName val="hvac내역서(제어동)"/>
      <sheetName val="참조"/>
      <sheetName val="분석"/>
      <sheetName val="변화치수"/>
      <sheetName val="대포2교접속"/>
      <sheetName val="천방교접속"/>
      <sheetName val="약품공급2"/>
      <sheetName val="실행대비"/>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산근"/>
      <sheetName val="기안"/>
      <sheetName val="1단계"/>
      <sheetName val="테이블"/>
      <sheetName val="토목주소"/>
      <sheetName val="건축"/>
      <sheetName val="기계경비(시간당)"/>
      <sheetName val="램머"/>
      <sheetName val="장비집계"/>
      <sheetName val="자재집계표"/>
      <sheetName val="용수량(생활용수)"/>
      <sheetName val="제-노임"/>
      <sheetName val="제직재"/>
      <sheetName val="신표지1"/>
      <sheetName val="구천"/>
      <sheetName val="평가데이터"/>
      <sheetName val="청천내"/>
      <sheetName val="산출금액내역"/>
      <sheetName val="도급예산내역서봉투"/>
      <sheetName val="공사원가계산서"/>
      <sheetName val="설계산출표지"/>
      <sheetName val="도급예산내역서총괄표"/>
      <sheetName val="을부담운반비"/>
      <sheetName val="운반비산출"/>
      <sheetName val="주차구획선수량"/>
      <sheetName val="현장예산"/>
      <sheetName val="예총"/>
      <sheetName val="준검 내역서"/>
      <sheetName val="명세서"/>
      <sheetName val="조경내역서"/>
      <sheetName val="3BL공동구_수량"/>
      <sheetName val="안정검토"/>
      <sheetName val="단면설계"/>
      <sheetName val="Total"/>
      <sheetName val="공사기본내용입력"/>
      <sheetName val="동원인원"/>
      <sheetName val="설계예산서"/>
      <sheetName val="2공구하도급내역서"/>
      <sheetName val="포장공"/>
      <sheetName val="3.공통공사대비"/>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총투입계"/>
      <sheetName val="대창(함평)"/>
      <sheetName val="대창(함평)-창열"/>
      <sheetName val="원가"/>
      <sheetName val="연습"/>
      <sheetName val="Sheet5"/>
      <sheetName val="견적"/>
      <sheetName val="조명율표"/>
      <sheetName val="수량3"/>
      <sheetName val="골재산출"/>
      <sheetName val="바닥판"/>
      <sheetName val="입력DATA"/>
      <sheetName val="흥양2교토공집계표"/>
      <sheetName val="토공"/>
      <sheetName val="COMPARISON TABLE"/>
      <sheetName val="crude.SLAB RE-bar"/>
      <sheetName val="CRUDE RE-bar"/>
      <sheetName val="부대공Ⅱ"/>
      <sheetName val="자료"/>
      <sheetName val="총집계"/>
      <sheetName val="보온자재단가표"/>
      <sheetName val="전기"/>
      <sheetName val="물량표S"/>
      <sheetName val="PAINT"/>
      <sheetName val="SUMMARY"/>
      <sheetName val="물량표"/>
      <sheetName val="Macro1"/>
      <sheetName val="예산대비"/>
      <sheetName val="지장물C"/>
      <sheetName val="법면"/>
      <sheetName val="구조물공"/>
      <sheetName val="중기일위대가"/>
      <sheetName val="배수공1"/>
      <sheetName val="전체"/>
      <sheetName val="공통가설"/>
      <sheetName val="원형1호맨홀토공수량"/>
      <sheetName val="본체"/>
      <sheetName val="TYPE-A"/>
      <sheetName val="1.설계기준"/>
      <sheetName val="기기리스트"/>
      <sheetName val="sw1"/>
      <sheetName val="W3단면"/>
      <sheetName val="설직재-1"/>
      <sheetName val="관리,공감"/>
      <sheetName val="업체별기성내역"/>
      <sheetName val="물량표(신)"/>
      <sheetName val="안산기계장치"/>
      <sheetName val="가로등내역서"/>
      <sheetName val="내력서"/>
      <sheetName val="배수통관(좌)"/>
      <sheetName val="토목품셈"/>
      <sheetName val="음료실행"/>
      <sheetName val="안정계산"/>
      <sheetName val="단면검토"/>
      <sheetName val="신규 수주분(사용자 정의)"/>
      <sheetName val="DATA2000"/>
      <sheetName val="역T형"/>
      <sheetName val="하수급견적대비"/>
      <sheetName val="일반부표"/>
      <sheetName val="설계예산"/>
      <sheetName val="교각계산"/>
      <sheetName val="손익분석"/>
      <sheetName val="연령현황"/>
      <sheetName val="99노임기준"/>
      <sheetName val="일위대가(건축)"/>
      <sheetName val="20관리비율"/>
      <sheetName val="세목전체"/>
      <sheetName val="좌측"/>
      <sheetName val="WORK"/>
      <sheetName val="1.2.1 마루높이결정"/>
      <sheetName val="갑지(추정)"/>
      <sheetName val="개산공사비"/>
      <sheetName val="3.하중산정4.지지력"/>
      <sheetName val="표지 (2)"/>
      <sheetName val="일위대가(계측기설치)"/>
      <sheetName val="단가산출서1"/>
      <sheetName val="식재총괄"/>
      <sheetName val="토적계산서"/>
      <sheetName val="2.입력sheet"/>
      <sheetName val="마산방향철근집계"/>
      <sheetName val="DATA 입력란"/>
      <sheetName val="CPM챠트"/>
      <sheetName val="H-pile(298x299)"/>
      <sheetName val="H-pile(250x250)"/>
      <sheetName val="총괄내역서"/>
      <sheetName val="1.우편집중내역서"/>
      <sheetName val="물가자료"/>
      <sheetName val="2.가정단면"/>
      <sheetName val="원가계산서"/>
      <sheetName val="수입"/>
      <sheetName val="조경"/>
      <sheetName val="SILICATE"/>
      <sheetName val="TB-내역서"/>
      <sheetName val="시설물기초"/>
      <sheetName val="뚝토공"/>
      <sheetName val="UEC영화관본공사내역"/>
      <sheetName val="대운산출"/>
      <sheetName val="정렬"/>
      <sheetName val="금융비용"/>
      <sheetName val="토공총괄집계"/>
      <sheetName val="건축공사"/>
      <sheetName val="교대(A1)"/>
      <sheetName val="지주목시비량산출서"/>
      <sheetName val="일반공사"/>
      <sheetName val="원하도급내역서(당초)"/>
      <sheetName val="견적서"/>
      <sheetName val="배수공"/>
      <sheetName val="조작대(1연)"/>
      <sheetName val="내역표지"/>
      <sheetName val="&lt;목록&gt;"/>
      <sheetName val="직공비"/>
      <sheetName val="plan&amp;section of foundation"/>
      <sheetName val="pile bearing capa &amp; arrenge"/>
      <sheetName val="design load"/>
      <sheetName val="working load at the btm ft."/>
      <sheetName val="stability check"/>
      <sheetName val="design criteria"/>
      <sheetName val="산근(PE,300)"/>
      <sheetName val="특2호부관하천산근"/>
      <sheetName val="특2호하천산근"/>
      <sheetName val="PAD TR보호대기초"/>
      <sheetName val="가로등기초"/>
      <sheetName val="전력"/>
      <sheetName val="CTG"/>
      <sheetName val="소비자가"/>
      <sheetName val="기초단가"/>
      <sheetName val="중기손료"/>
      <sheetName val="설계명세서"/>
      <sheetName val="#3_일위대가목록"/>
      <sheetName val="차수공개요"/>
      <sheetName val="공사비산출내역"/>
      <sheetName val="당초"/>
      <sheetName val="PIPING"/>
      <sheetName val="#2_일위대가목록"/>
      <sheetName val="중기"/>
      <sheetName val="DB"/>
      <sheetName val="Thuc thanh"/>
      <sheetName val="품셈"/>
      <sheetName val="공비대비"/>
      <sheetName val="사  업  비  수  지  예  산  서"/>
      <sheetName val="2공종별예산조서"/>
      <sheetName val="포장재료집계표"/>
      <sheetName val="포장수량집계"/>
      <sheetName val="96보완계획7.12"/>
      <sheetName val="시멘,골재"/>
      <sheetName val="콘크집계"/>
      <sheetName val="낙차공"/>
      <sheetName val="자재집계1"/>
      <sheetName val="측구날개벽"/>
      <sheetName val="호안공재료집계표"/>
      <sheetName val="포장물량집계"/>
      <sheetName val="新철폐복"/>
      <sheetName val="FAB별"/>
      <sheetName val="Xunit (단위환산)"/>
      <sheetName val="고객사 관리 코드"/>
      <sheetName val="연부97-1"/>
      <sheetName val="울산자동제어"/>
      <sheetName val="6PILE__(돌출)2"/>
      <sheetName val="내역서_2"/>
      <sheetName val="1_설계조건2"/>
      <sheetName val="2_2_S-Curve"/>
      <sheetName val="플랜트_설치"/>
      <sheetName val="설명서_"/>
      <sheetName val="8_PILE__(돌출)"/>
      <sheetName val="3BL공동구_수량1"/>
      <sheetName val="돌담교_상부수량1"/>
      <sheetName val="8_석축단위(H=1_5M)"/>
      <sheetName val="준검_내역서"/>
      <sheetName val="3_공통공사대비"/>
      <sheetName val="방배동내역_(총괄)"/>
      <sheetName val="COMPARISON_TABLE"/>
      <sheetName val="crude_SLAB_RE-bar"/>
      <sheetName val="CRUDE_RE-bar"/>
      <sheetName val="1_설계기준"/>
      <sheetName val="신규_수주분(사용자_정의)"/>
      <sheetName val="단면_(2)"/>
      <sheetName val="1_2_1_마루높이결정"/>
      <sheetName val="3_하중산정4_지지력"/>
      <sheetName val="표지_(2)"/>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PAD_TR보호대기초"/>
      <sheetName val="실행내역서_"/>
      <sheetName val="Thuc_thanh"/>
      <sheetName val="Xunit_(단위환산)"/>
      <sheetName val="고객사_관리_코드"/>
      <sheetName val="DTCT"/>
      <sheetName val="Chiet tinh dz35"/>
      <sheetName val="가압장(토목)"/>
      <sheetName val="RFP002"/>
      <sheetName val="01"/>
      <sheetName val="Rooms"/>
      <sheetName val="영동(D)"/>
      <sheetName val="TABLE DB"/>
      <sheetName val="쌍용 data base"/>
      <sheetName val="업무분장"/>
      <sheetName val="전력구구조물산근"/>
      <sheetName val="설계명세"/>
      <sheetName val="GIAVLIEU"/>
      <sheetName val="SAP"/>
      <sheetName val="Sheet4"/>
      <sheetName val="code HTT Thap"/>
      <sheetName val="Notes"/>
      <sheetName val="Mall"/>
      <sheetName val="escon"/>
      <sheetName val="FitOutConfCentre"/>
      <sheetName val="D&amp;W def."/>
      <sheetName val="GVL"/>
      <sheetName val="RAB AR&amp;STR"/>
      <sheetName val="SEX"/>
      <sheetName val="125x125"/>
      <sheetName val="2.1 受電設備棟"/>
      <sheetName val="2.2 受・防火水槽"/>
      <sheetName val="2.3 排水処理設備棟"/>
      <sheetName val="2.4 倉庫棟"/>
      <sheetName val="2.5 守衛棟"/>
      <sheetName val="SCOPE OF WORK"/>
      <sheetName val="인상효1"/>
      <sheetName val="TOSHIBA-Structure"/>
      <sheetName val="RATE"/>
      <sheetName val="電気設備表"/>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주경기-오배수"/>
      <sheetName val="식재일위대가"/>
      <sheetName val="설계변경원가계산총괄표"/>
      <sheetName val="품셈TABLE"/>
      <sheetName val="식재인부"/>
      <sheetName val="소방현물"/>
      <sheetName val="인명부"/>
      <sheetName val="내역및총괄"/>
      <sheetName val="M1"/>
      <sheetName val="(3.품질관리 시험 총괄표)"/>
      <sheetName val="공사비예산서(토목분)"/>
      <sheetName val="토량1-1"/>
      <sheetName val="산출내역서집계표"/>
      <sheetName val="단가조사-2"/>
      <sheetName val="VE절감"/>
      <sheetName val="수량집계표"/>
      <sheetName val="수량BOQ"/>
      <sheetName val="거래처등록"/>
      <sheetName val="도장수량(하1)"/>
      <sheetName val="주형"/>
      <sheetName val="TEL"/>
      <sheetName val="물류최종8월7"/>
      <sheetName val="264"/>
      <sheetName val="Coax Designer"/>
      <sheetName val="(3_품질관리_시험_총괄표)"/>
      <sheetName val="DI-ESTI"/>
      <sheetName val="견적대비"/>
      <sheetName val="단가조사서"/>
      <sheetName val="목차"/>
      <sheetName val="절취및터파기"/>
      <sheetName val="통영LNG입찰현황"/>
      <sheetName val="CON포장수량"/>
      <sheetName val="CONUNIT"/>
      <sheetName val="자재목록"/>
      <sheetName val="BOILING검토"/>
      <sheetName val="입찰보고"/>
      <sheetName val="COL"/>
      <sheetName val="간지9)"/>
      <sheetName val="WEON"/>
      <sheetName val="차선도색현황"/>
      <sheetName val="지구단위계획"/>
      <sheetName val="세부내역"/>
      <sheetName val="Civil. Sub-Station 1"/>
      <sheetName val="CTEMCOST"/>
      <sheetName val="tong du toan"/>
      <sheetName val="DAF-2"/>
      <sheetName val="Quantity"/>
      <sheetName val="MAIN GATE HOUSE"/>
      <sheetName val="Gia"/>
      <sheetName val="PH 5"/>
      <sheetName val="Parem"/>
      <sheetName val="Dầm -4.7m"/>
      <sheetName val="BIDDING-SUM"/>
      <sheetName val="入力作成表"/>
      <sheetName val="ESTI."/>
      <sheetName val="BQ-E20-02(Rp)"/>
      <sheetName val="electrical"/>
      <sheetName val="NKC6"/>
      <sheetName val="학생내역"/>
      <sheetName val="Div26 - Elect"/>
      <sheetName val="Ma TP"/>
      <sheetName val="6PILE__(돌출)3"/>
      <sheetName val="내역서_3"/>
      <sheetName val="1_설계조건3"/>
      <sheetName val="Thuc_thanh1"/>
      <sheetName val="2_2_S-Curve1"/>
      <sheetName val="8_PILE__(돌출)1"/>
      <sheetName val="Chiet_tinh_dz35"/>
      <sheetName val="TABLE_DB"/>
      <sheetName val="쌍용_data_base"/>
      <sheetName val="플랜트_설치1"/>
      <sheetName val="단면_(2)1"/>
      <sheetName val="code_HTT_Thap"/>
      <sheetName val="D&amp;W_def_"/>
      <sheetName val="RAB_AR&amp;STR"/>
      <sheetName val="설명서_1"/>
      <sheetName val="3BL공동구_수량2"/>
      <sheetName val="돌담교_상부수량2"/>
      <sheetName val="8_석축단위(H=1_5M)1"/>
      <sheetName val="준검_내역서1"/>
      <sheetName val="3_공통공사대비1"/>
      <sheetName val="방배동내역_(총괄)1"/>
      <sheetName val="COMPARISON_TABLE1"/>
      <sheetName val="crude_SLAB_RE-bar1"/>
      <sheetName val="CRUDE_RE-bar1"/>
      <sheetName val="1_설계기준1"/>
      <sheetName val="신규_수주분(사용자_정의)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PAD_TR보호대기초1"/>
      <sheetName val="실행내역서_1"/>
      <sheetName val="2_1_受電設備棟"/>
      <sheetName val="2_2_受・防火水槽"/>
      <sheetName val="2_3_排水処理設備棟"/>
      <sheetName val="2_4_倉庫棟"/>
      <sheetName val="2_5_守衛棟"/>
      <sheetName val="dongia_(2)"/>
      <sheetName val="t-h_HA_THE"/>
      <sheetName val="THPDMoi__(2)"/>
      <sheetName val="DON_GIA"/>
      <sheetName val="CHITIET_VL-NC-TT_-1p"/>
      <sheetName val="TONG_HOP_VL-NC_TT"/>
      <sheetName val="TH_XL"/>
      <sheetName val="CHITIET_VL-NC-TT-3p"/>
      <sheetName val="KPVC-BD_"/>
      <sheetName val="CHITIET_VL-NC"/>
      <sheetName val="B3A_-_TOWER_A"/>
      <sheetName val="4-Lane_bridge"/>
      <sheetName val="(3_품질관리_시험_총괄표)1"/>
      <sheetName val="별표_"/>
      <sheetName val="토공(우물통,기타)_"/>
      <sheetName val="Coax_Designer"/>
      <sheetName val="Civil__Sub-Station_1"/>
      <sheetName val="tong_du_toan"/>
      <sheetName val="MAIN_GATE_HOUSE"/>
      <sheetName val="Xunit_(단위환산)1"/>
      <sheetName val="고객사_관리_코드1"/>
      <sheetName val="SCOPE_OF_WORK"/>
      <sheetName val="Dầm_-4_7m"/>
      <sheetName val="PH_5"/>
      <sheetName val="ESTI_"/>
      <sheetName val="Internal Finish"/>
      <sheetName val="상부공"/>
      <sheetName val="방송(체육관)"/>
      <sheetName val="BOX"/>
      <sheetName val="4.1DNR기계(공법)"/>
      <sheetName val="콘크리트타설집계표"/>
      <sheetName val="아스팔트 포장총괄집계표"/>
      <sheetName val="단가 "/>
      <sheetName val="일위총괄표"/>
      <sheetName val="CC16-내역서"/>
      <sheetName val="복주일위대가"/>
      <sheetName val="자재비"/>
      <sheetName val="지급(1)"/>
      <sheetName val="I.설계조건"/>
      <sheetName val="설-원가"/>
      <sheetName val="교대(A1-A2)"/>
      <sheetName val="2.건축"/>
      <sheetName val="개소별수량산출"/>
      <sheetName val="측구터파기공수량집계"/>
      <sheetName val="배수공 시멘트 및 골재량 산출"/>
      <sheetName val="구조물터파기수량집계"/>
      <sheetName val="간지(5.04)"/>
      <sheetName val="물집"/>
      <sheetName val="배관배선 단가조사"/>
      <sheetName val="일위대가집계"/>
      <sheetName val="관급자재"/>
      <sheetName val="을지"/>
      <sheetName val="중기목록"/>
      <sheetName val="연결임시"/>
      <sheetName val="현금및현금등가물"/>
      <sheetName val="개별직종노임단가(2005.1)"/>
      <sheetName val="단가조사"/>
      <sheetName val="시설대가"/>
      <sheetName val="인공대가"/>
      <sheetName val="장부(05상)"/>
      <sheetName val="횡배수관토공수량"/>
      <sheetName val="전압강하"/>
      <sheetName val="4차원가계산서"/>
      <sheetName val="교각토공"/>
      <sheetName val="물가시세"/>
      <sheetName val="기초코드"/>
      <sheetName val="저"/>
      <sheetName val="자  재"/>
      <sheetName val="건축외주"/>
      <sheetName val="공사비집계"/>
      <sheetName val="공종"/>
      <sheetName val="상촌2교-일반수량집계"/>
      <sheetName val="시설장비"/>
      <sheetName val="맨홀조서"/>
      <sheetName val="기초일위"/>
      <sheetName val="시설일위"/>
      <sheetName val="식재일위"/>
      <sheetName val="일위목록"/>
      <sheetName val="노무비"/>
      <sheetName val="인공산출"/>
      <sheetName val="ⴭⴭⴭⴭⴭ"/>
      <sheetName val="노임단가 "/>
      <sheetName val="s"/>
      <sheetName val="철콘공사"/>
      <sheetName val="실행내역서"/>
      <sheetName val="식대장부"/>
      <sheetName val="토공총괄표"/>
      <sheetName val="예산명세서"/>
      <sheetName val="보안등"/>
      <sheetName val="단재적표"/>
      <sheetName val="골막이(야매)"/>
      <sheetName val="단가산출2"/>
      <sheetName val="기존단가 (2)"/>
      <sheetName val="단가표 (2)"/>
      <sheetName val="표준차도부연장집계-ASP"/>
      <sheetName val="입력란"/>
      <sheetName val="97노임단가"/>
      <sheetName val="신대방33(적용)"/>
      <sheetName val="sand토적"/>
      <sheetName val="망미"/>
      <sheetName val="0Title"/>
      <sheetName val="MOTOR"/>
      <sheetName val="제경비최종"/>
      <sheetName val="상하차비용(기계상차)"/>
      <sheetName val="수간보호"/>
      <sheetName val="운반비"/>
      <sheetName val="단가목록"/>
      <sheetName val="1공구내역서(1)"/>
      <sheetName val="신평리 권리자명부"/>
      <sheetName val="동일리 권리자명부"/>
      <sheetName val="가격산출"/>
      <sheetName val="현금및현금등가물1"/>
      <sheetName val="회사정보"/>
      <sheetName val="의견란-발송용"/>
      <sheetName val="목창호"/>
      <sheetName val="배수설비"/>
      <sheetName val="98NS-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refreshError="1"/>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집계표"/>
      <sheetName val="내역"/>
      <sheetName val="관급"/>
      <sheetName val="조명시설"/>
      <sheetName val="위치"/>
      <sheetName val="장비단가"/>
      <sheetName val="자재단가"/>
      <sheetName val="1단계"/>
      <sheetName val="터파기및재료"/>
      <sheetName val="총괄표"/>
      <sheetName val="노임단가"/>
      <sheetName val="입찰안"/>
      <sheetName val="총괄내역서"/>
      <sheetName val="일위대가"/>
      <sheetName val="단가"/>
      <sheetName val="DATE"/>
      <sheetName val="원가서"/>
      <sheetName val="DANGA"/>
      <sheetName val="기본단가표"/>
      <sheetName val="환율change"/>
      <sheetName val="옥외외등집계표"/>
      <sheetName val="원본(갑지)"/>
      <sheetName val="일위대가표"/>
      <sheetName val="산출내역서집계표"/>
      <sheetName val="공통(20-91)"/>
      <sheetName val="WORK"/>
      <sheetName val="참조자료"/>
      <sheetName val="신고조서"/>
      <sheetName val="원남울진낙찰내역(99.4.13 부산청)"/>
      <sheetName val="공사비집계"/>
      <sheetName val="차액보증"/>
      <sheetName val="공통가설"/>
      <sheetName val="I一般比"/>
      <sheetName val="Sheet6"/>
      <sheetName val="원도급"/>
      <sheetName val="하도급"/>
      <sheetName val="전기공사"/>
      <sheetName val="공사"/>
      <sheetName val="SOS_PLC &amp; Panel"/>
      <sheetName val="wall"/>
      <sheetName val="A01"/>
      <sheetName val="A11"/>
      <sheetName val="A16"/>
      <sheetName val="A02"/>
      <sheetName val="A03"/>
      <sheetName val="A04"/>
      <sheetName val="A05"/>
      <sheetName val="A06"/>
      <sheetName val="A07"/>
      <sheetName val="A08a"/>
      <sheetName val="A08b"/>
      <sheetName val="#REF"/>
      <sheetName val="N賃率-職"/>
      <sheetName val="내역서"/>
      <sheetName val="S0"/>
      <sheetName val="신천3호용수로"/>
      <sheetName val="여과지동"/>
      <sheetName val="기초자료"/>
      <sheetName val="포장(수량)-관로부"/>
      <sheetName val="설계내역서"/>
      <sheetName val="기계경비(시간당)"/>
      <sheetName val="현장별"/>
      <sheetName val="Sheet1"/>
      <sheetName val="일위대가(1)"/>
      <sheetName val=" 갑지"/>
      <sheetName val="갑지"/>
      <sheetName val="개산공사비"/>
      <sheetName val="집 계 표"/>
      <sheetName val="단가표"/>
      <sheetName val="Total"/>
      <sheetName val="골조시행"/>
      <sheetName val="_갑지"/>
      <sheetName val="대공종"/>
      <sheetName val="원하대비"/>
      <sheetName val="Sheet3"/>
      <sheetName val="시화점실행"/>
      <sheetName val="2.대외공문"/>
      <sheetName val="금융비용"/>
      <sheetName val="월별수입"/>
      <sheetName val="수량산출"/>
      <sheetName val="마산월령동골조물량변경"/>
      <sheetName val="대림경상68억"/>
      <sheetName val="data"/>
      <sheetName val="문학간접"/>
      <sheetName val="인건비"/>
      <sheetName val="도급"/>
      <sheetName val="손익분석"/>
      <sheetName val="원가"/>
      <sheetName val="제경비"/>
      <sheetName val="준검 내역서"/>
      <sheetName val="날개벽수량표"/>
      <sheetName val="BID"/>
      <sheetName val="DHEQSUPT"/>
      <sheetName val="갑지(추정)"/>
      <sheetName val="CAUDIT"/>
      <sheetName val="세부추진"/>
      <sheetName val="상용보강"/>
      <sheetName val="형강단중집계"/>
      <sheetName val="목차"/>
      <sheetName val="전 기"/>
      <sheetName val="표지"/>
      <sheetName val="영업소실적"/>
      <sheetName val="옥외배관기본공량"/>
      <sheetName val="개요"/>
      <sheetName val="하조서"/>
      <sheetName val="변경비교-을"/>
      <sheetName val="sh1"/>
      <sheetName val="잡철물"/>
      <sheetName val="실행(ALT1)"/>
      <sheetName val="정보"/>
      <sheetName val="Customer Databas"/>
      <sheetName val="TEL"/>
      <sheetName val="1,2공구원가계산서"/>
      <sheetName val="2공구산출내역"/>
      <sheetName val="1공구산출내역서"/>
      <sheetName val="배수공"/>
      <sheetName val="공사비증감"/>
      <sheetName val="프랜트면허"/>
      <sheetName val="토목주소"/>
      <sheetName val="부대공Ⅱ"/>
      <sheetName val="Sheet4"/>
      <sheetName val="견적정보"/>
      <sheetName val="선급금신청서"/>
      <sheetName val="98지급계획"/>
      <sheetName val="추가예산"/>
      <sheetName val="전체"/>
      <sheetName val="2.건축"/>
      <sheetName val="Y-WORK"/>
      <sheetName val="C10집계2"/>
      <sheetName val="예총"/>
      <sheetName val="공사개요"/>
      <sheetName val="실행(표지,갑,을)"/>
      <sheetName val="소비자가"/>
      <sheetName val="9GNG운반"/>
      <sheetName val="4 LINE"/>
      <sheetName val="7 th"/>
      <sheetName val="견적을지"/>
      <sheetName val="내역(전체)"/>
      <sheetName val="개인별 순위표"/>
      <sheetName val="GRDBS"/>
      <sheetName val="FANDBS"/>
      <sheetName val="GRDATA"/>
      <sheetName val="SHAFTDBSE"/>
      <sheetName val="CAPVC"/>
      <sheetName val="그림"/>
      <sheetName val="BSD (2)"/>
      <sheetName val="입력"/>
      <sheetName val="입찰품의서"/>
      <sheetName val="부하계산서"/>
      <sheetName val="6호기"/>
      <sheetName val="지급자재"/>
      <sheetName val="부문손익"/>
      <sheetName val="HERO01"/>
      <sheetName val="단면치수"/>
      <sheetName val="ABUT수량-A1"/>
      <sheetName val="퍼스트"/>
      <sheetName val="실행내역"/>
      <sheetName val="신우"/>
      <sheetName val="IT-BAT"/>
      <sheetName val="5.전사투자계획종함안"/>
      <sheetName val="Xunit (단위환산)"/>
      <sheetName val="소야공정계획표"/>
      <sheetName val="합의서"/>
      <sheetName val="45,46"/>
      <sheetName val="1-Master"/>
      <sheetName val="돈암사업"/>
      <sheetName val="현지판매"/>
      <sheetName val="실_x0000_짠"/>
      <sheetName val="대비2"/>
      <sheetName val="RD제품개발투자비(매가)"/>
      <sheetName val="1차배부(JB포함)"/>
      <sheetName val="원가 (2)"/>
      <sheetName val="내역서2안"/>
      <sheetName val="98NS-N"/>
      <sheetName val="관급자재"/>
      <sheetName val="정렬"/>
      <sheetName val="교각1"/>
      <sheetName val="1.수인터널"/>
      <sheetName val="용수간선"/>
      <sheetName val="원남울진낙찰내역(99_4_13_부산청)"/>
      <sheetName val="준검_내역서"/>
      <sheetName val="SOS_PLC_&amp;_Panel"/>
      <sheetName val="기안"/>
      <sheetName val="제4절-1"/>
      <sheetName val="증감대비"/>
      <sheetName val="경율산정.XLS"/>
      <sheetName val="횡배수관토공수량"/>
      <sheetName val="3F"/>
      <sheetName val="A-4"/>
      <sheetName val="낙찰표"/>
      <sheetName val="강북라우터"/>
      <sheetName val="날개벽"/>
      <sheetName val="우수"/>
      <sheetName val="8.석축단위(H=1.5M)"/>
      <sheetName val="5_BANG I"/>
      <sheetName val="Re-bar"/>
      <sheetName val="수안보-MBR1"/>
      <sheetName val="데리네이타현황"/>
      <sheetName val="수주현황2월"/>
      <sheetName val="#REF!"/>
      <sheetName val="물가시세"/>
      <sheetName val="전기단가조사서"/>
      <sheetName val="Sheet2"/>
      <sheetName val="일반공사"/>
      <sheetName val="기초작업"/>
      <sheetName val="설비"/>
      <sheetName val="산출근거"/>
      <sheetName val="변경품셈총괄"/>
      <sheetName val="인력터파기품"/>
      <sheetName val="터널조도"/>
      <sheetName val="하수급견적대비"/>
      <sheetName val="플랜트 설치"/>
      <sheetName val="POOM_MOTO"/>
      <sheetName val="POOM_MOTO2"/>
      <sheetName val="마산방향"/>
      <sheetName val="진주방향"/>
      <sheetName val="소상 &quot;1&quot;"/>
      <sheetName val="건축집계"/>
      <sheetName val="Table"/>
      <sheetName val="정부노임단가"/>
      <sheetName val="JUCK"/>
      <sheetName val="장비명"/>
      <sheetName val="와동25-3(변경)"/>
      <sheetName val="밸브설치"/>
      <sheetName val="약품공급2"/>
      <sheetName val="6PILE  (돌출)"/>
      <sheetName val="우각부보강"/>
      <sheetName val="우배수"/>
      <sheetName val="계산식"/>
      <sheetName val="설명"/>
      <sheetName val="일위대가(가설)"/>
      <sheetName val="단가산출"/>
      <sheetName val="간접"/>
      <sheetName val="현황산출서"/>
      <sheetName val="구의33고"/>
      <sheetName val="s"/>
      <sheetName val="인사자료총집계"/>
      <sheetName val="공비대비"/>
      <sheetName val="PAINT"/>
      <sheetName val="01"/>
      <sheetName val="cable-data"/>
      <sheetName val="BACK DATA"/>
      <sheetName val="현장관리비 산출내역"/>
      <sheetName val="c_balju"/>
      <sheetName val="외천교"/>
      <sheetName val="금액내역서"/>
      <sheetName val="기성(1차) "/>
      <sheetName val="코드표"/>
      <sheetName val="9-1차이내역"/>
      <sheetName val="기초계산(Pmax)"/>
      <sheetName val="견적조건"/>
      <sheetName val="Module1"/>
      <sheetName val="Stem Footing"/>
      <sheetName val="Piping Design Data"/>
      <sheetName val="2000년1차"/>
      <sheetName val="코딩 (2)"/>
      <sheetName val="자금청구"/>
      <sheetName val="콘크리트타설집계표"/>
      <sheetName val="RFP002"/>
      <sheetName val="Input"/>
      <sheetName val="CAL"/>
      <sheetName val="Quantity"/>
      <sheetName val="IBASE"/>
      <sheetName val="DTCT"/>
      <sheetName val="원남울진낙찰내역(99.4.13%20부산청).xls"/>
      <sheetName val="%EC%9B%90%EB%82%A8%EC%9A%B8%EC%"/>
      <sheetName val="PROJECT BRIEF"/>
      <sheetName val="단"/>
      <sheetName val="감액총괄표"/>
      <sheetName val="A-LINE"/>
      <sheetName val="cp1"/>
      <sheetName val="유림총괄"/>
      <sheetName val="자재단가비교표"/>
      <sheetName val="SP-B1"/>
      <sheetName val="네고율"/>
      <sheetName val="간접(90)"/>
      <sheetName val="남양내역"/>
      <sheetName val="Macro(차단기)"/>
      <sheetName val="일위_파일"/>
      <sheetName val="COVER"/>
      <sheetName val="단양 00 아파트-세부내역"/>
      <sheetName val="선정요령"/>
      <sheetName val="관경별우수관집계"/>
      <sheetName val="차수"/>
      <sheetName val="대치판정"/>
      <sheetName val="예산조서"/>
      <sheetName val="노임"/>
      <sheetName val="FAB별"/>
      <sheetName val="orignal"/>
      <sheetName val="SUMMARY"/>
      <sheetName val="연부97-1"/>
      <sheetName val="직재"/>
      <sheetName val="재집"/>
      <sheetName val="매입세"/>
      <sheetName val="98수문일위"/>
      <sheetName val="Macro2"/>
      <sheetName val="TB(BS)"/>
      <sheetName val="TB(PL)"/>
      <sheetName val="EQT-ESTN"/>
      <sheetName val="구조물철거타공정이월"/>
      <sheetName val="신대방33(적용)"/>
      <sheetName val="산근"/>
      <sheetName val="실행"/>
      <sheetName val="울산자동제어"/>
      <sheetName val="APT"/>
      <sheetName val="교통대책내역"/>
      <sheetName val="자료입력"/>
      <sheetName val="화설내"/>
      <sheetName val="토목내역"/>
      <sheetName val="아파트-가설"/>
      <sheetName val="소방사항"/>
      <sheetName val="비교1"/>
      <sheetName val="내역서 (2)"/>
      <sheetName val="3월"/>
      <sheetName val="물량산출근거"/>
      <sheetName val="덕전리"/>
      <sheetName val="물량표"/>
      <sheetName val="Graph (LGEN)"/>
      <sheetName val="out_prog"/>
      <sheetName val="선적schedule (2)"/>
      <sheetName val="집수정(600-700)"/>
      <sheetName val="예정(3)"/>
      <sheetName val="archi(본사)"/>
      <sheetName val="타공종이기"/>
      <sheetName val="P-산#1-1(WOWA1)"/>
      <sheetName val="간접비"/>
      <sheetName val="동해title"/>
      <sheetName val="관람석제출"/>
      <sheetName val="기초자료입력"/>
      <sheetName val="내역서을지"/>
      <sheetName val="전체내역 (2)"/>
      <sheetName val="수리결과"/>
      <sheetName val="TABLE DB"/>
      <sheetName val="쌍용 data base"/>
      <sheetName val="코드"/>
      <sheetName val="Data&amp;Result"/>
      <sheetName val="위치조서"/>
      <sheetName val="견적내역"/>
      <sheetName val="건축공사실행"/>
      <sheetName val="건축원가"/>
      <sheetName val="조직"/>
      <sheetName val="기본사항"/>
      <sheetName val="노임이"/>
      <sheetName val="노무비"/>
      <sheetName val="0Title"/>
      <sheetName val="건축공사"/>
      <sheetName val="득점현황"/>
      <sheetName val="감가상각"/>
      <sheetName val="nys"/>
      <sheetName val="첨부1"/>
      <sheetName val="용선 C.L"/>
      <sheetName val="목록"/>
      <sheetName val="부대내역"/>
      <sheetName val="BOL"/>
      <sheetName val="화재 탐지 설비"/>
      <sheetName val="손익차9월2"/>
      <sheetName val="충주"/>
      <sheetName val="전기"/>
      <sheetName val="ESTI."/>
      <sheetName val="DI-ESTI"/>
      <sheetName val="증감내역서"/>
      <sheetName val="토목"/>
      <sheetName val="125x125"/>
      <sheetName val="HARSAT"/>
      <sheetName val="Hrg.Sat"/>
      <sheetName val="8_석축단위(H=1_5M)"/>
      <sheetName val="5_BANG_I"/>
      <sheetName val="플랜트_설치"/>
      <sheetName val="기성(1차)_"/>
      <sheetName val="소상_&quot;1&quot;"/>
      <sheetName val="6PILE__(돌출)"/>
      <sheetName val="BACK_DATA"/>
      <sheetName val="현장관리비_산출내역"/>
      <sheetName val="2_건축"/>
      <sheetName val="Sheet5"/>
      <sheetName val="변경증감내역서"/>
      <sheetName val="투자예산"/>
      <sheetName val="예산"/>
      <sheetName val="SG"/>
      <sheetName val="울산자금"/>
      <sheetName val="실행예산"/>
      <sheetName val="Macro(전동기)"/>
      <sheetName val="철근량"/>
      <sheetName val="배수공 주요자재 집계표"/>
      <sheetName val="기초코드"/>
      <sheetName val="철근집계표"/>
      <sheetName val="설계명세서"/>
      <sheetName val="예산명세서"/>
      <sheetName val="경비2내역"/>
      <sheetName val="금호"/>
      <sheetName val="제잡비"/>
      <sheetName val="공정별계획(생산,발송)"/>
      <sheetName val="영동(D)"/>
      <sheetName val="CONCRETE"/>
      <sheetName val="단중"/>
      <sheetName val="kimre scrubber"/>
      <sheetName val="부하(성남)"/>
      <sheetName val="RE9604"/>
      <sheetName val="MEXICO-C"/>
      <sheetName val="도급양식"/>
      <sheetName val="ROOF(ALKALI)"/>
      <sheetName val="데이타"/>
      <sheetName val="할증 "/>
      <sheetName val="G.R300경비"/>
      <sheetName val="신설개소별 총집계표(동해-배전)"/>
      <sheetName val="안평역사 총집계"/>
      <sheetName val="냉천부속동"/>
      <sheetName val="전기실-1"/>
      <sheetName val="MATRLDATA"/>
      <sheetName val="전체공내역서"/>
      <sheetName val="기초단가"/>
      <sheetName val="BASE DATA1"/>
      <sheetName val="안양동교 1안"/>
      <sheetName val="평당자료"/>
      <sheetName val="00상노임"/>
      <sheetName val="기계경비"/>
      <sheetName val="본사인상전"/>
      <sheetName val="갱폼수직망"/>
      <sheetName val="시설물 설치표"/>
      <sheetName val="JUCKEYK"/>
      <sheetName val="PROJECT BRIEF(EX.NEW)"/>
      <sheetName val="건축공사집계"/>
      <sheetName val="본실행경비"/>
      <sheetName val="Baby일위대가"/>
      <sheetName val="대가표(품셈)"/>
      <sheetName val="중동상가"/>
      <sheetName val="SCH"/>
      <sheetName val="내역서단가산출용"/>
      <sheetName val="연습장소"/>
      <sheetName val="STORAGE"/>
      <sheetName val="설계"/>
      <sheetName val="CTEMCOST"/>
      <sheetName val="노원열병합  건축공사기성내역서"/>
      <sheetName val="시설일위"/>
      <sheetName val="기초일위"/>
      <sheetName val="조명일위"/>
      <sheetName val="Pjny"/>
      <sheetName val="매입세율"/>
      <sheetName val="학생내역"/>
      <sheetName val="배관길이"/>
      <sheetName val="자재단가표"/>
      <sheetName val="신공"/>
      <sheetName val="실행내역서 "/>
      <sheetName val="본공사"/>
      <sheetName val="확산동"/>
      <sheetName val="1차 내역서"/>
      <sheetName val="70%"/>
      <sheetName val="견적서"/>
      <sheetName val="건축(을)"/>
      <sheetName val="음료실행"/>
      <sheetName val="시운전연료"/>
      <sheetName val="Sheet1 (2)"/>
      <sheetName val="C-노임단가"/>
      <sheetName val="식재가격"/>
      <sheetName val="식재총괄"/>
      <sheetName val="보안등"/>
      <sheetName val="본부장"/>
      <sheetName val="EACT10"/>
      <sheetName val="3BL공동구 수량"/>
      <sheetName val="가로등내역서"/>
      <sheetName val="화전내"/>
      <sheetName val="대비"/>
      <sheetName val="자재"/>
      <sheetName val="물가기준년"/>
      <sheetName val="장비기준"/>
      <sheetName val="내역(중앙)"/>
      <sheetName val="내역(창신)"/>
      <sheetName val="기계내역"/>
      <sheetName val="포천송우교회_CheckList"/>
      <sheetName val="MOKDONG(1)"/>
      <sheetName val="일위목록"/>
      <sheetName val="수정금지"/>
      <sheetName val="B.O.M"/>
      <sheetName val="신공항A-9(원가수정)"/>
      <sheetName val="토공사"/>
      <sheetName val="전라자금"/>
      <sheetName val="예산입력(전)"/>
      <sheetName val="단가 (2)"/>
      <sheetName val="유림골조"/>
      <sheetName val="경비"/>
      <sheetName val="Sheet9"/>
      <sheetName val="단위중량표"/>
      <sheetName val="내역서변경성원"/>
      <sheetName val="품셈TABLE"/>
      <sheetName val="입고장부 (4)"/>
      <sheetName val="파이프류"/>
      <sheetName val="용량(1-2)"/>
      <sheetName val="배수내역 (2)"/>
      <sheetName val="NOMUBI"/>
      <sheetName val="sw1"/>
      <sheetName val="DATA LISTS"/>
      <sheetName val="대"/>
      <sheetName val="MOTOR"/>
      <sheetName val="DATA1"/>
      <sheetName val="계정"/>
      <sheetName val="일반부표"/>
      <sheetName val="시멘트"/>
      <sheetName val="내역표지"/>
      <sheetName val="식재인부"/>
      <sheetName val="설계가"/>
      <sheetName val="T형( 파일기초) 공현1교"/>
      <sheetName val="(A)내역서"/>
      <sheetName val="총괄-1"/>
      <sheetName val="조건"/>
      <sheetName val="기둥(원형)"/>
      <sheetName val="옹벽수량집계표"/>
      <sheetName val="중기사용료"/>
      <sheetName val="Factor"/>
      <sheetName val="costing_CV"/>
      <sheetName val="HRSG SMALL07220"/>
      <sheetName val="X17-TOTAL"/>
      <sheetName val="쌍송교"/>
      <sheetName val="배수내역"/>
      <sheetName val="실행대비"/>
      <sheetName val="cost"/>
      <sheetName val="001"/>
      <sheetName val="원형1호맨홀토공수량"/>
      <sheetName val="Sheet22"/>
      <sheetName val="GAEYO"/>
      <sheetName val="DESIGN CRETERIA"/>
      <sheetName val="인부신상자료"/>
      <sheetName val="기기리스트"/>
      <sheetName val="다이꾸"/>
      <sheetName val="부하LOAD"/>
      <sheetName val="Cost bd-&quot;A&quot;"/>
      <sheetName val="Macro1"/>
      <sheetName val="을"/>
      <sheetName val="3.하중산정4.지지력"/>
      <sheetName val="제출내역 (2)"/>
      <sheetName val="D-623D"/>
      <sheetName val="AILC004"/>
      <sheetName val="도면자료제출일정"/>
      <sheetName val="기초공"/>
      <sheetName val=" 견적서"/>
      <sheetName val="투찰"/>
      <sheetName val="관접합및부설"/>
      <sheetName val="자압"/>
      <sheetName val="ⴭⴭⴭⴭ"/>
      <sheetName val="교각계산"/>
      <sheetName val="스케즐"/>
      <sheetName val="⑻동원인원산출서⑧"/>
      <sheetName val="준공변경요약서(4차1회)"/>
      <sheetName val="원가계산서 (전체변경)"/>
      <sheetName val="결과조달"/>
      <sheetName val="각형맨홀"/>
      <sheetName val="단가조사서"/>
      <sheetName val="견적산출"/>
      <sheetName val="설-원가"/>
      <sheetName val="시중노임"/>
      <sheetName val="배수설비"/>
      <sheetName val="설계예산서"/>
      <sheetName val="수량집계"/>
      <sheetName val="맨홀수량"/>
      <sheetName val="빗물받이(910-510-410)"/>
      <sheetName val="가계부"/>
      <sheetName val="제품목록"/>
      <sheetName val="매입매출관리"/>
      <sheetName val="일위대가목차"/>
      <sheetName val="개소별수량산출"/>
      <sheetName val="을지"/>
      <sheetName val="호표"/>
      <sheetName val="단가목록"/>
      <sheetName val="기흥하도용"/>
      <sheetName val="4.전기"/>
      <sheetName val="5.동별횡주관경"/>
      <sheetName val="1.우편집중내역서"/>
      <sheetName val="단중표"/>
      <sheetName val="시운전연료비"/>
      <sheetName val="비교표"/>
      <sheetName val="99년원가"/>
      <sheetName val="DC-O-4-S(설명서)"/>
      <sheetName val="단가일람"/>
      <sheetName val="조경일람"/>
      <sheetName val="산출내역서"/>
      <sheetName val="월별계획"/>
      <sheetName val="총 원가계산"/>
      <sheetName val="사통"/>
      <sheetName val="7.공정표"/>
      <sheetName val="CABLE SIZE-1"/>
      <sheetName val="포장공"/>
      <sheetName val="화재_탐지_설비"/>
      <sheetName val="ESTI_"/>
      <sheetName val="원남울진낙찰내역(99_4_13_부산청)1"/>
      <sheetName val="8_석축단위(H=1_5M)1"/>
      <sheetName val="5_BANG_I1"/>
      <sheetName val="플랜트_설치1"/>
      <sheetName val="소상_&quot;1&quot;1"/>
      <sheetName val="6PILE__(돌출)1"/>
      <sheetName val="2_건축1"/>
      <sheetName val="SOS_PLC_&amp;_Panel1"/>
      <sheetName val="기성(1차)_1"/>
      <sheetName val="현장관리비_산출내역1"/>
      <sheetName val="Stem_Footing"/>
      <sheetName val="Piping_Design_Data"/>
      <sheetName val="BACK_DATA1"/>
      <sheetName val="코딩_(2)"/>
      <sheetName val="_갑지1"/>
      <sheetName val="PROJECT_BRIEF"/>
      <sheetName val="BSD_(2)"/>
      <sheetName val="5_전사투자계획종함안"/>
      <sheetName val="단양_00_아파트-세부내역"/>
      <sheetName val="준검_내역서1"/>
      <sheetName val="Hrg_Sat"/>
      <sheetName val="내역서_(2)"/>
      <sheetName val="4_LINE"/>
      <sheetName val="7_th"/>
      <sheetName val="Customer_Databas"/>
      <sheetName val="개인별_순위표"/>
      <sheetName val="원남울진낙찰내역(99_4_13%20부산청)_xls"/>
      <sheetName val="배수공_주요자재_집계표"/>
      <sheetName val="kimre_scrubber"/>
      <sheetName val="할증_"/>
      <sheetName val="G_R300경비"/>
      <sheetName val="신설개소별_총집계표(동해-배전)"/>
      <sheetName val="안평역사_총집계"/>
      <sheetName val="BASE_DATA1"/>
      <sheetName val="안양동교_1안"/>
      <sheetName val="시설물_설치표"/>
      <sheetName val="PROJECT_BRIEF(EX_NEW)"/>
      <sheetName val="노원열병합__건축공사기성내역서"/>
      <sheetName val="실행내역서_"/>
      <sheetName val="1차_내역서"/>
      <sheetName val="Sheet1_(2)"/>
      <sheetName val="3BL공동구_수량"/>
      <sheetName val="2_대외공문"/>
      <sheetName val="B_O_M"/>
      <sheetName val="단가_(2)"/>
      <sheetName val="입고장부_(4)"/>
      <sheetName val="배수내역_(2)"/>
      <sheetName val="DATA_LISTS"/>
      <sheetName val="T형(_파일기초)_공현1교"/>
      <sheetName val="HRSG_SMALL07220"/>
      <sheetName val="Graph_(LGEN)"/>
      <sheetName val="선적schedule_(2)"/>
      <sheetName val="DESIGN_CRETERIA"/>
      <sheetName val="Cost_bd-&quot;A&quot;"/>
      <sheetName val="3_하중산정4_지지력"/>
      <sheetName val="제출내역_(2)"/>
      <sheetName val="_견적서"/>
      <sheetName val="원가계산서_(전체변경)"/>
      <sheetName val="전_기"/>
      <sheetName val="집_계_표"/>
      <sheetName val="원가_(2)"/>
      <sheetName val="1_수인터널"/>
      <sheetName val="경율산정_XLS"/>
      <sheetName val="4_전기"/>
      <sheetName val="5_동별횡주관경"/>
      <sheetName val="Xunit_(단위환산)"/>
      <sheetName val="1_우편집중내역서"/>
      <sheetName val="일위(시설)"/>
      <sheetName val="tggwan(mac)"/>
      <sheetName val="PIPING"/>
      <sheetName val="우석문틀"/>
      <sheetName val="실"/>
      <sheetName val="견적 집계"/>
      <sheetName val="품의서(TL)"/>
      <sheetName val="1.설계조건"/>
      <sheetName val="변전실재분리"/>
      <sheetName val="근로자자료입력"/>
      <sheetName val="참고자료"/>
      <sheetName val="지주설치제원"/>
      <sheetName val="본문"/>
      <sheetName val="No.6-5토공부 ; Type1,2,3"/>
      <sheetName val="물가자료"/>
      <sheetName val="연습"/>
      <sheetName val="준공갑지"/>
      <sheetName val="7.경제성결과"/>
      <sheetName val="공사비"/>
      <sheetName val="잔수량(작성)"/>
      <sheetName val="공량산출서"/>
      <sheetName val="카렌스센터계량기설치공사"/>
      <sheetName val="업체별기성내역"/>
      <sheetName val="계수시트"/>
      <sheetName val="원가계산서"/>
      <sheetName val="직노"/>
      <sheetName val="COPING"/>
      <sheetName val="전차선로 물량표"/>
      <sheetName val="바닥판(1)"/>
      <sheetName val="3련 BOX"/>
      <sheetName val="총괄"/>
      <sheetName val="내역1"/>
      <sheetName val="실행간접비용"/>
      <sheetName val="woo(mac)"/>
      <sheetName val="BQ"/>
      <sheetName val="J直材4"/>
      <sheetName val="라이닝보강"/>
      <sheetName val="현장별계약현황('98.10.31)"/>
      <sheetName val="집계"/>
      <sheetName val="123"/>
      <sheetName val="광통신 견적내역서1"/>
      <sheetName val="일위대가표(DEEP)"/>
      <sheetName val="국산화"/>
      <sheetName val="물량 및 할증 적용 내역서(기계 배관)"/>
      <sheetName val="01. DATA"/>
      <sheetName val="03. TK THEP LANH TO"/>
      <sheetName val="SAP"/>
      <sheetName val="lokasari-el"/>
      <sheetName val="Bảng KL công tác chính"/>
      <sheetName val="tifico"/>
      <sheetName val="UTSBSPC1"/>
      <sheetName val="TONG HOP HOI NGHI"/>
      <sheetName val="02. VK, BT, HT"/>
      <sheetName val="03. TK THEP"/>
      <sheetName val="04. HOÀN THIỆN"/>
      <sheetName val="CTG"/>
      <sheetName val="SEX"/>
      <sheetName val="DonGia chetao"/>
      <sheetName val="DonGia VatTuLK"/>
      <sheetName val="CHITIET VL-NCHT1 (2)"/>
      <sheetName val="Sheet"/>
      <sheetName val="Q-7100-001"/>
      <sheetName val="Parem"/>
      <sheetName val="gvl"/>
      <sheetName val="夹层"/>
      <sheetName val="拉条"/>
      <sheetName val="支撑"/>
      <sheetName val="檩条"/>
      <sheetName val="气楼"/>
      <sheetName val="理重表"/>
      <sheetName val="系杆"/>
      <sheetName val="行车"/>
      <sheetName val="钢架"/>
      <sheetName val="钢梁"/>
      <sheetName val="门"/>
      <sheetName val="隅撑"/>
      <sheetName val="雨篷"/>
      <sheetName val="预埋"/>
      <sheetName val="p"/>
      <sheetName val="TDTKP"/>
      <sheetName val="Currency"/>
      <sheetName val="PRE (RICONS)"/>
      <sheetName val="DGG"/>
      <sheetName val="外構・目次"/>
      <sheetName val="工場棟・目次"/>
      <sheetName val="事務棟・目次"/>
      <sheetName val="단가비교"/>
      <sheetName val="INSTR"/>
      <sheetName val="용량계산"/>
      <sheetName val="물량 및 할증 적용 내역서"/>
      <sheetName val="1-1-2.고순도용접"/>
      <sheetName val="1-4CHEM"/>
      <sheetName val="1-5"/>
      <sheetName val="Upgrades pricing"/>
      <sheetName val="__MAIN"/>
      <sheetName val="CALCULATION"/>
      <sheetName val="GRACE"/>
      <sheetName val="장비당단가 (1)"/>
      <sheetName val="Summary Sheets"/>
      <sheetName val="Site Expenses"/>
      <sheetName val="4 &amp; 10-inch, CO2 Combo &amp; Sweep"/>
      <sheetName val="근거 자료"/>
      <sheetName val="설계조건"/>
      <sheetName val="ITEM"/>
      <sheetName val="경상비"/>
      <sheetName val="옹벽"/>
      <sheetName val="당초"/>
      <sheetName val="SRC-B3U2"/>
      <sheetName val="분뇨"/>
      <sheetName val="품의서"/>
      <sheetName val="광주"/>
      <sheetName val="K2-02월"/>
      <sheetName val="유형분류"/>
      <sheetName val="시스템구분"/>
      <sheetName val="빌딩 안내"/>
      <sheetName val="Dulieu"/>
      <sheetName val="8.식재일위"/>
      <sheetName val="B시설가격"/>
      <sheetName val="조경"/>
      <sheetName val="물량"/>
      <sheetName val="전체내역_(2)"/>
      <sheetName val="TABLE_DB"/>
      <sheetName val="쌍용_data_base"/>
      <sheetName val="광통신_견적내역서1"/>
      <sheetName val="물량_및_할증_적용_내역서(기계_배관)"/>
      <sheetName val="7_경제성결과"/>
      <sheetName val="전차선로_물량표"/>
      <sheetName val="3련_BOX"/>
      <sheetName val="현장별계약현황('98_10_31)"/>
      <sheetName val="실행갑지"/>
      <sheetName val="총괄집계"/>
      <sheetName val="새공통"/>
      <sheetName val="사기도장"/>
      <sheetName val="모래기초"/>
      <sheetName val="건축내역"/>
      <sheetName val="청산공사"/>
      <sheetName val="시중노임단가"/>
      <sheetName val="한눌~상록"/>
      <sheetName val="노무비단가"/>
      <sheetName val="sand토적"/>
      <sheetName val="청천내"/>
      <sheetName val="주차구획선수량"/>
      <sheetName val="간지"/>
      <sheetName val="b_balju"/>
      <sheetName val="TOTAL_BOQ"/>
      <sheetName val="샌딩 에폭시 도장"/>
      <sheetName val="건축"/>
      <sheetName val="공종별"/>
      <sheetName val="주경기-오배수"/>
      <sheetName val="電気設備表"/>
      <sheetName val="Level-DATA"/>
      <sheetName val="Fr Revit"/>
      <sheetName val="NSA Summary"/>
      <sheetName val="ma-pt"/>
      <sheetName val="sanitary-ware tower3&amp;4"/>
      <sheetName val="VATTU"/>
      <sheetName val="2Piling"/>
      <sheetName val="입출재고현황 (2)"/>
      <sheetName val="견적"/>
      <sheetName val="改加胶玻璃、室外栏杆"/>
      <sheetName val="토공집계표"/>
      <sheetName val="MAIN"/>
      <sheetName val="D_MUC"/>
      <sheetName val="BIDDING-SUM"/>
      <sheetName val="Section"/>
      <sheetName val="Settings"/>
      <sheetName val="Planning"/>
      <sheetName val="HS"/>
      <sheetName val="B-B"/>
      <sheetName val="detai cable..."/>
      <sheetName val="BG"/>
      <sheetName val="TH-Dien"/>
      <sheetName val="Area Cal"/>
      <sheetName val="갑지1"/>
      <sheetName val="MAIN GATE HOUSE"/>
      <sheetName val="LOC"/>
      <sheetName val="4641"/>
      <sheetName val="BoQ Coke"/>
      <sheetName val="TOSHIBA-Structure"/>
      <sheetName val="1.R18 BF"/>
      <sheetName val="A"/>
      <sheetName val="G"/>
      <sheetName val="F-B"/>
      <sheetName val="H-J"/>
      <sheetName val="6.External works-R18"/>
      <sheetName val="NNgung"/>
      <sheetName val="00-Pipe Schedule for QS rev01"/>
      <sheetName val="Earthwork"/>
      <sheetName val="CHIẾT TÍNH ĐƠN GIÁ"/>
      <sheetName val="Price"/>
      <sheetName val="Huong dan"/>
      <sheetName val="Bảng mã VT"/>
      <sheetName val="chiettinh"/>
      <sheetName val="Define finishing"/>
      <sheetName val="Bang tinh hao hut thep"/>
      <sheetName val="CHITIET VL-NC-TT1p"/>
      <sheetName val="Breakdown"/>
      <sheetName val="XL4Poppy"/>
      <sheetName val="Gia VLNCMTC"/>
      <sheetName val="Don gia chi tiet"/>
      <sheetName val="Index"/>
      <sheetName val="BQ(E)"/>
      <sheetName val="TONGKE3p"/>
      <sheetName val="Rebar"/>
      <sheetName val="Dinh nghia"/>
      <sheetName val="중기"/>
      <sheetName val="PI"/>
      <sheetName val="물량내역서"/>
      <sheetName val="수목표준대가"/>
      <sheetName val="현장관리비"/>
      <sheetName val="기초목"/>
      <sheetName val="database"/>
      <sheetName val="현장경비"/>
      <sheetName val="Div26 - Elect"/>
      <sheetName val="월별손익"/>
      <sheetName val="Material Schedule"/>
      <sheetName val="PhanTich"/>
      <sheetName val="Chenh lech vat tu"/>
      <sheetName val="escon"/>
      <sheetName val="TH kinh phi"/>
      <sheetName val="KLDT DIEN"/>
      <sheetName val="Dinh muc CP KTCB khac"/>
      <sheetName val="Demolish 1"/>
      <sheetName val="G-EstFinValue"/>
      <sheetName val="D-TB"/>
      <sheetName val=" Beams-pms"/>
      <sheetName val="THCP"/>
      <sheetName val="Dầm 1"/>
      <sheetName val="05-LV Cabling"/>
      <sheetName val="Main_Mech"/>
      <sheetName val="Sub_Mech"/>
      <sheetName val="Bill 7-Elec"/>
      <sheetName val="Price Database"/>
      <sheetName val="VatLieu"/>
      <sheetName val="Phan tich"/>
      <sheetName val="SITE-E"/>
      <sheetName val="RAB AR&amp;STR"/>
      <sheetName val="고객사 관리 코드"/>
      <sheetName val="NEW-PANEL"/>
      <sheetName val="THop"/>
      <sheetName val="DG Cong C1,C2,C3,C4,C5"/>
      <sheetName val="NKC6"/>
      <sheetName val="入力作成表"/>
      <sheetName val="6.1 Quantity-Bill.1-Prelim"/>
      <sheetName val="gia vt,nc,may"/>
      <sheetName val="Chi tiet"/>
      <sheetName val="KTCK"/>
      <sheetName val="LEGEND"/>
      <sheetName val="Units"/>
      <sheetName val="mvt"/>
      <sheetName val="sanitary-ware_tower3&amp;4"/>
      <sheetName val="_Beams-pms"/>
      <sheetName val="TH_kinh_phi"/>
      <sheetName val="KLDT_DIEN"/>
      <sheetName val="Dinh_muc_CP_KTCB_khac"/>
      <sheetName val="입출재고현황_(2)"/>
      <sheetName val="Area_Cal"/>
      <sheetName val="detai_cable___"/>
      <sheetName val="00-Pipe_Schedule_for_QS_rev01"/>
      <sheetName val="MAIN_GATE_HOUSE"/>
      <sheetName val="CHIẾT_TÍNH_ĐƠN_GIÁ"/>
      <sheetName val="BoQ_Coke"/>
      <sheetName val="1_R18_BF"/>
      <sheetName val="6_External_works-R18"/>
      <sheetName val="Demolish_1"/>
      <sheetName val="6_1_Quantity-Bill_1-Prelim"/>
      <sheetName val="SCOPE OF WORK"/>
      <sheetName val="VT190111"/>
      <sheetName val="Ts"/>
      <sheetName val="dtct cong"/>
      <sheetName val="sat"/>
      <sheetName val="ptvt"/>
      <sheetName val="1"/>
      <sheetName val="TH-XL"/>
      <sheetName val="Huong_dan"/>
      <sheetName val="Bảng_mã_VT"/>
      <sheetName val="Gia_VLNCMTC"/>
      <sheetName val="VIN_Index"/>
      <sheetName val="DAF-2"/>
      <sheetName val="Xaytuong"/>
      <sheetName val="tong du toan"/>
      <sheetName val="고객사_관리_코드"/>
      <sheetName val="Dinh_nghia"/>
      <sheetName val="7_공정표"/>
      <sheetName val="CHITIET_VL-NC-TT1p"/>
      <sheetName val="Gia"/>
      <sheetName val="PS-Labour_M"/>
      <sheetName val="BMS"/>
      <sheetName val="Div26_-_Elect"/>
      <sheetName val="DG"/>
      <sheetName val="07_Themal"/>
      <sheetName val="Xây tô"/>
      <sheetName val="THVT"/>
      <sheetName val="ESTI_1"/>
      <sheetName val="sanitary-ware_tower3&amp;41"/>
      <sheetName val="입출재고현황_(2)1"/>
      <sheetName val="detai_cable___1"/>
      <sheetName val="Area_Cal1"/>
      <sheetName val="00-Pipe_Schedule_for_QS_rev011"/>
      <sheetName val="MAIN_GATE_HOUSE1"/>
      <sheetName val="CHIẾT_TÍNH_ĐƠN_GIÁ1"/>
      <sheetName val="BoQ_Coke1"/>
      <sheetName val="1_R18_BF1"/>
      <sheetName val="6_External_works-R181"/>
      <sheetName val="Huong_dan1"/>
      <sheetName val="Bảng_mã_VT1"/>
      <sheetName val="CHITIET_VL-NC-TT1p1"/>
      <sheetName val="Bang_tinh_hao_hut_thep"/>
      <sheetName val="Define_finishing"/>
      <sheetName val="Gia_VLNCMTC1"/>
      <sheetName val="Don_gia_chi_tiet"/>
      <sheetName val="Dinh_nghia1"/>
      <sheetName val="1차_내역서1"/>
      <sheetName val="Sheet1_(2)1"/>
      <sheetName val="Div26_-_Elect1"/>
      <sheetName val="Material_Schedule"/>
      <sheetName val="Chenh_lech_vat_tu"/>
      <sheetName val="05-LV_Cabling"/>
      <sheetName val="TH_kinh_phi1"/>
      <sheetName val="KLDT_DIEN1"/>
      <sheetName val="Dinh_muc_CP_KTCB_khac1"/>
      <sheetName val="Demolish_11"/>
      <sheetName val="_Beams-pms1"/>
      <sheetName val="Dầm_1"/>
      <sheetName val="Bill_7-Elec"/>
      <sheetName val="Price_Database"/>
      <sheetName val="Phan_tich"/>
      <sheetName val="RAB_AR&amp;STR"/>
      <sheetName val="고객사_관리_코드1"/>
      <sheetName val="Xunit_(단위환산)1"/>
      <sheetName val="7_공정표1"/>
      <sheetName val="DG_Cong_C1,C2,C3,C4,C5"/>
      <sheetName val="gia_vt,nc,may"/>
      <sheetName val="Chi_tiet"/>
      <sheetName val="6_1_Quantity-Bill_1-Prelim1"/>
      <sheetName val="DonGia_chetao"/>
      <sheetName val="DonGia_VatTuLK"/>
      <sheetName val="dtct_cong"/>
      <sheetName val="tong_du_toan"/>
      <sheetName val="SCOPE_OF_WORK"/>
      <sheetName val="CHITIET_VL-NCHT1_(2)"/>
      <sheetName val="Xây_tô"/>
      <sheetName val="ESTI_2"/>
      <sheetName val="원남울진낙찰내역(99_4_13_부산청)2"/>
      <sheetName val="sanitary-ware_tower3&amp;42"/>
      <sheetName val="입출재고현황_(2)2"/>
      <sheetName val="BoQ_Coke2"/>
      <sheetName val="1_R18_BF2"/>
      <sheetName val="6_External_works-R182"/>
      <sheetName val="Area_Cal2"/>
      <sheetName val="detai_cable___2"/>
      <sheetName val="00-Pipe_Schedule_for_QS_rev012"/>
      <sheetName val="Define_finishing1"/>
      <sheetName val="Bang_tinh_hao_hut_thep1"/>
      <sheetName val="CHITIET_VL-NC-TT1p2"/>
      <sheetName val="Huong_dan2"/>
      <sheetName val="Bảng_mã_VT2"/>
      <sheetName val="MAIN_GATE_HOUSE2"/>
      <sheetName val="CHIẾT_TÍNH_ĐƠN_GIÁ2"/>
      <sheetName val="Gia_VLNCMTC2"/>
      <sheetName val="Don_gia_chi_tiet1"/>
      <sheetName val="Dinh_nghia2"/>
      <sheetName val="1차_내역서2"/>
      <sheetName val="Sheet1_(2)2"/>
      <sheetName val="Div26_-_Elect2"/>
      <sheetName val="Material_Schedule1"/>
      <sheetName val="Chenh_lech_vat_tu1"/>
      <sheetName val="05-LV_Cabling1"/>
      <sheetName val="TH_kinh_phi2"/>
      <sheetName val="KLDT_DIEN2"/>
      <sheetName val="Dinh_muc_CP_KTCB_khac2"/>
      <sheetName val="Demolish_12"/>
      <sheetName val="_Beams-pms2"/>
      <sheetName val="Dầm_11"/>
      <sheetName val="Bill_7-Elec1"/>
      <sheetName val="Price_Database1"/>
      <sheetName val="Phan_tich1"/>
      <sheetName val="RAB_AR&amp;STR1"/>
      <sheetName val="고객사_관리_코드2"/>
      <sheetName val="Xunit_(단위환산)2"/>
      <sheetName val="7_공정표2"/>
      <sheetName val="DG_Cong_C1,C2,C3,C4,C51"/>
      <sheetName val="gia_vt,nc,may1"/>
      <sheetName val="Chi_tiet1"/>
      <sheetName val="6_1_Quantity-Bill_1-Prelim2"/>
      <sheetName val="DonGia_chetao1"/>
      <sheetName val="DonGia_VatTuLK1"/>
      <sheetName val="dtct_cong1"/>
      <sheetName val="tong_du_toan1"/>
      <sheetName val="SCOPE_OF_WORK1"/>
      <sheetName val="8_석축단위(H=1_5M)2"/>
      <sheetName val="5_BANG_I2"/>
      <sheetName val="플랜트_설치2"/>
      <sheetName val="기성(1차)_2"/>
      <sheetName val="현장관리비_산출내역2"/>
      <sheetName val="Stem_Footing1"/>
      <sheetName val="Piping_Design_Data1"/>
      <sheetName val="소상_&quot;1&quot;2"/>
      <sheetName val="6PILE__(돌출)2"/>
      <sheetName val="BACK_DATA2"/>
      <sheetName val="코딩_(2)1"/>
      <sheetName val="2_건축2"/>
      <sheetName val="_갑지2"/>
      <sheetName val="SOS_PLC_&amp;_Panel2"/>
      <sheetName val="PROJECT_BRIEF1"/>
      <sheetName val="BSD_(2)1"/>
      <sheetName val="5_전사투자계획종함안1"/>
      <sheetName val="단양_00_아파트-세부내역1"/>
      <sheetName val="Hrg_Sat1"/>
      <sheetName val="CHITIET_VL-NCHT1_(2)1"/>
      <sheetName val="내역서_(2)1"/>
      <sheetName val="4_LINE1"/>
      <sheetName val="7_th1"/>
      <sheetName val="Customer_Databas1"/>
      <sheetName val="개인별_순위표1"/>
      <sheetName val="원남울진낙찰내역(99_4_13%20부산청)_xls1"/>
      <sheetName val="Xây_tô1"/>
      <sheetName val="2_대외공문1"/>
      <sheetName val="전체내역_(2)1"/>
      <sheetName val="TABLE_DB1"/>
      <sheetName val="쌍용_data_base1"/>
      <sheetName val="Graph_(LGEN)1"/>
      <sheetName val="선적schedule_(2)1"/>
      <sheetName val="화재_탐지_설비1"/>
      <sheetName val="배수공_주요자재_집계표1"/>
      <sheetName val="kimre_scrubber1"/>
      <sheetName val="할증_1"/>
      <sheetName val="G_R300경비1"/>
      <sheetName val="신설개소별_총집계표(동해-배전)1"/>
      <sheetName val="안평역사_총집계1"/>
      <sheetName val="BASE_DATA11"/>
      <sheetName val="안양동교_1안1"/>
      <sheetName val="시설물_설치표1"/>
      <sheetName val="PROJECT_BRIEF(EX_NEW)1"/>
      <sheetName val="노원열병합__건축공사기성내역서1"/>
      <sheetName val="실행내역서_1"/>
      <sheetName val="3BL공동구_수량1"/>
      <sheetName val="광통신_견적내역서11"/>
      <sheetName val="물량_및_할증_적용_내역서(기계_배관)1"/>
      <sheetName val="7_경제성결과1"/>
      <sheetName val="T형(_파일기초)_공현1교1"/>
      <sheetName val="Cost_bd-&quot;A&quot;1"/>
      <sheetName val="3_하중산정4_지지력1"/>
      <sheetName val="제출내역_(2)1"/>
      <sheetName val="HRSG_SMALL072201"/>
      <sheetName val="전차선로_물량표1"/>
      <sheetName val="3련_BOX1"/>
      <sheetName val="_견적서1"/>
      <sheetName val="현장별계약현황('98_10_31)1"/>
      <sheetName val="원가계산서_(전체변경)1"/>
      <sheetName val="원가_(2)1"/>
      <sheetName val="전_기1"/>
      <sheetName val="집_계_표1"/>
      <sheetName val="물량_및_할증_적용_내역서"/>
      <sheetName val="1-1-2_고순도용접"/>
      <sheetName val="Upgrades_pricing"/>
      <sheetName val="장비당단가_(1)"/>
      <sheetName val="Summary_Sheets"/>
      <sheetName val="Site_Expenses"/>
      <sheetName val="4_&amp;_10-inch,_CO2_Combo_&amp;_Sweep"/>
      <sheetName val="근거_자료"/>
      <sheetName val="빌딩_안내"/>
      <sheetName val="8_식재일위"/>
      <sheetName val="견적_집계"/>
      <sheetName val="1_설계조건"/>
      <sheetName val="TTTram"/>
      <sheetName val="Material HT"/>
      <sheetName val="Material KC"/>
      <sheetName val="총괄집계표"/>
      <sheetName val="1공구(을)"/>
      <sheetName val="1을"/>
      <sheetName val="기계경비일람"/>
      <sheetName val="预算"/>
      <sheetName val="Buy vs. Lease Car"/>
      <sheetName val="HT Ham"/>
      <sheetName val="Summary - Budget"/>
      <sheetName val="Chi tiet - Dv lap"/>
      <sheetName val="TH KHTC"/>
      <sheetName val="000"/>
      <sheetName val="00000000"/>
      <sheetName val="Van chuyen"/>
      <sheetName val="THKP (2)"/>
      <sheetName val="THKP"/>
      <sheetName val="T.Bi"/>
      <sheetName val="Thiet ke"/>
      <sheetName val="CT"/>
      <sheetName val="K.luong"/>
      <sheetName val="TT L2"/>
      <sheetName val="TT L1"/>
      <sheetName val="Thue Ngoai"/>
      <sheetName val="KLHT"/>
      <sheetName val="KL XL2000"/>
      <sheetName val="KLXL2001"/>
      <sheetName val="THKP2001"/>
      <sheetName val="KLphanbo"/>
      <sheetName val="Chiet tinh"/>
      <sheetName val="KH"/>
      <sheetName val="DM"/>
      <sheetName val="DD&amp;TV"/>
      <sheetName val="CDSL"/>
      <sheetName val="PTSL"/>
      <sheetName val="VT"/>
      <sheetName val="NL"/>
      <sheetName val="SoSanh"/>
      <sheetName val="QTVT"/>
      <sheetName val="QTNC"/>
      <sheetName val="BC_KKTSCD"/>
      <sheetName val="Chitiet"/>
      <sheetName val="Sheet2 (2)"/>
      <sheetName val="Mau_BC_KKTSCD"/>
      <sheetName val="Dong Dau"/>
      <sheetName val="Dong Dau (2)"/>
      <sheetName val="Sau dong"/>
      <sheetName val="Ma xa"/>
      <sheetName val="My dinh"/>
      <sheetName val="Tong cong"/>
      <sheetName val="KH 2003 (moi max)"/>
      <sheetName val="Chart2"/>
      <sheetName val="Chart1"/>
      <sheetName val="be tong"/>
      <sheetName val="Thep"/>
      <sheetName val="Tong hop thep"/>
      <sheetName val="XXXXXXXX"/>
      <sheetName val="MD"/>
      <sheetName val="ND"/>
      <sheetName val="CONG"/>
      <sheetName val="DGCT"/>
      <sheetName val="PIPE-03E"/>
      <sheetName val="VL"/>
      <sheetName val="CTXD"/>
      <sheetName val=".."/>
      <sheetName val="CTDN"/>
      <sheetName val="san vuon"/>
      <sheetName val="khu phu tro"/>
      <sheetName val="TH"/>
      <sheetName val="Sheet7"/>
      <sheetName val="Sheet8"/>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Thuyet minh"/>
      <sheetName val="CQ-HQ"/>
      <sheetName val="KH12"/>
      <sheetName val="CN12"/>
      <sheetName val="HD12"/>
      <sheetName val="KH1"/>
      <sheetName val="KM"/>
      <sheetName val="KHOANMUC"/>
      <sheetName val="CPQL"/>
      <sheetName val="SANLUONG"/>
      <sheetName val="SSCP-SL"/>
      <sheetName val="CPSX"/>
      <sheetName val="KQKD"/>
      <sheetName val="CDSL (2)"/>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Interim payment"/>
      <sheetName val="Letter"/>
      <sheetName val="Bid Sum"/>
      <sheetName val="Item B"/>
      <sheetName val="Dg A"/>
      <sheetName val="Dg B&amp;C"/>
      <sheetName val="Rates&amp;Prices"/>
      <sheetName val="Material at site"/>
      <sheetName val="tscd"/>
      <sheetName val="00000001"/>
      <sheetName val="00000002"/>
      <sheetName val="00000003"/>
      <sheetName val="00000004"/>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116(300)"/>
      <sheetName val="116(200)"/>
      <sheetName val="116(150)"/>
      <sheetName val="Phu luc"/>
      <sheetName val="Gia trÞ"/>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Gia VL"/>
      <sheetName val="Bang gia ca may"/>
      <sheetName val="Bang luong CB"/>
      <sheetName val="Bang P.tich CT"/>
      <sheetName val="D.toan chi tiet"/>
      <sheetName val="Bang TH Dtoan"/>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Thep "/>
      <sheetName val="Chi tiet Khoi luong"/>
      <sheetName val="TH khoi luong"/>
      <sheetName val="Chiet tinh vat lieu "/>
      <sheetName val="TH KL VL"/>
      <sheetName val="DTHH"/>
      <sheetName val="Bang1"/>
      <sheetName val="TAI TRONG"/>
      <sheetName val="NOI LUC"/>
      <sheetName val="TINH DUYET THTT CHINH"/>
      <sheetName val="TDUYET THTT PHU"/>
      <sheetName val="TINH DAO DONG VA DO VONG"/>
      <sheetName val="TINH NEO"/>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t.Dam "/>
      <sheetName val="Ct.Duoi"/>
      <sheetName val="Ct.Tren"/>
      <sheetName val="CtVKdam"/>
      <sheetName val="asphal"/>
      <sheetName val="Gvua"/>
      <sheetName val="D.giaMay"/>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PTCT"/>
      <sheetName val="CDghino"/>
      <sheetName val="Tonghop"/>
      <sheetName val="TH (T1-6)"/>
      <sheetName val="ThueTB"/>
      <sheetName val="SCD5"/>
      <sheetName val=" NL"/>
      <sheetName val="CPVL-CPM"/>
      <sheetName val="PTVL"/>
      <sheetName val="CD1"/>
      <sheetName val=" NL (2)"/>
      <sheetName val="CDTHCT"/>
      <sheetName val="CDTHCT (3)"/>
      <sheetName val="Quyet toan"/>
      <sheetName val="Thu hoi"/>
      <sheetName val="Lai vay"/>
      <sheetName val="Tien vay"/>
      <sheetName val="Cong no"/>
      <sheetName val="Cop pha"/>
      <sheetName val="20000000"/>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cd viaK0-T6"/>
      <sheetName val="cdvia T6-Tc24"/>
      <sheetName val="cdvia Tc24-T46"/>
      <sheetName val="cdbtnL2ko-k0+361"/>
      <sheetName val="cd btnL2k0+361-T19"/>
      <sheetName val="02"/>
      <sheetName val="03"/>
      <sheetName val="04"/>
      <sheetName val="05"/>
      <sheetName val="Sheet13"/>
      <sheetName val="Sheet14"/>
      <sheetName val="Sheet15"/>
      <sheetName val="Sheet16"/>
      <sheetName val="Sheet17"/>
      <sheetName val="Sheet18"/>
      <sheetName val="Sheet19"/>
      <sheetName val="Sheet20"/>
      <sheetName val="DT"/>
      <sheetName val="THND"/>
      <sheetName val="THMD"/>
      <sheetName val="Phtro1"/>
      <sheetName val="DTKS1"/>
      <sheetName val="CT1m"/>
      <sheetName val="CHIT"/>
      <sheetName val="THXH"/>
      <sheetName val="BHXH"/>
      <sheetName val="DS them luong qui 4-2002"/>
      <sheetName val="Phuc loi 2-9-02"/>
      <sheetName val="PCLB-2002"/>
      <sheetName val="Thuong nhan dip 21-12-02"/>
      <sheetName val="Thuong dip nhan danh hieu AHL§"/>
      <sheetName val="Thang luong thu 13 nam 2002"/>
      <sheetName val="Luong SX# dip Tet Qui Mui(dong)"/>
      <sheetName val="phan tich DG"/>
      <sheetName val="gia vat lieu"/>
      <sheetName val="gia xe may"/>
      <sheetName val="gia nhan cong"/>
      <sheetName val="clvl"/>
      <sheetName val="Chenh lech"/>
      <sheetName val="Kinh phí"/>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dutoan1"/>
      <sheetName val="Anhtoan"/>
      <sheetName val="dutoan2"/>
      <sheetName val="vat tu"/>
      <sheetName val="9"/>
      <sheetName val="10"/>
      <sheetName val="PXuat"/>
      <sheetName val="THVT.T5"/>
      <sheetName val="XL1.t5"/>
      <sheetName val="XL2.T5"/>
      <sheetName val="XL3.T5"/>
      <sheetName val="XL5.T5"/>
      <sheetName val="THCCDCXN"/>
      <sheetName val="CC.XL1"/>
      <sheetName val="XL2"/>
      <sheetName val="XL3"/>
      <sheetName val="XL5"/>
      <sheetName val="Cpa"/>
      <sheetName val="khXN"/>
      <sheetName val="KKTS.04"/>
      <sheetName val="nha kct"/>
      <sheetName val="BKVT"/>
      <sheetName val="sent to"/>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Dutoan"/>
      <sheetName val="congtac vien-uy"/>
      <sheetName val="Nhan luc2001"/>
      <sheetName val="Vattu2"/>
      <sheetName val="cong Q2"/>
      <sheetName val="T.U luong Q1"/>
      <sheetName val="T.U luong Q2"/>
      <sheetName val="T.U luong Q3"/>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uang Tri"/>
      <sheetName val="TTHue"/>
      <sheetName val="Da Nang"/>
      <sheetName val="Quang Nam"/>
      <sheetName val="Quang Ngai"/>
      <sheetName val="TH DH-QN"/>
      <sheetName val="KP HD"/>
      <sheetName val="DB HD"/>
      <sheetName val="C45A-BH"/>
      <sheetName val="C46A-BH"/>
      <sheetName val="C47A-BH"/>
      <sheetName val="C48A-BH"/>
      <sheetName val="S-53-1"/>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KL VL"/>
      <sheetName val="KHCTiet"/>
      <sheetName val="QT 9-6"/>
      <sheetName val="Thuong luu HB"/>
      <sheetName val="QT03"/>
      <sheetName val="QT"/>
      <sheetName val="PTmay"/>
      <sheetName val="KK"/>
      <sheetName val="QT Ky T"/>
      <sheetName val="BCKT"/>
      <sheetName val="bc vt TON BAI"/>
      <sheetName val="XXXXXXX0"/>
      <sheetName val="HTSD6LD"/>
      <sheetName val="HTSDDNN"/>
      <sheetName val="HTSDKT"/>
      <sheetName val="BD"/>
      <sheetName val="HTNT"/>
      <sheetName val="CHART"/>
      <sheetName val="HTDT"/>
      <sheetName val="HTSDD"/>
      <sheetName val="Tien ung"/>
      <sheetName val="phi luong3"/>
      <sheetName val="CT xa"/>
      <sheetName val="TLGC"/>
      <sheetName val="BL"/>
      <sheetName val="tc"/>
      <sheetName val="TDT"/>
      <sheetName val="xl"/>
      <sheetName val="NN"/>
      <sheetName val="Tralaivay"/>
      <sheetName val="TBTN"/>
      <sheetName val="CPTV"/>
      <sheetName val="PCCHAY"/>
      <sheetName val="dtks"/>
      <sheetName val="Caodo"/>
      <sheetName val="Dat"/>
      <sheetName val="KL-CTTK"/>
      <sheetName val="BTH"/>
      <sheetName val="TM"/>
      <sheetName val="BU-gian"/>
      <sheetName val="Bu-Ha"/>
      <sheetName val="Gia DAN"/>
      <sheetName val="Dan"/>
      <sheetName val="Cuoc"/>
      <sheetName val="Bugia"/>
      <sheetName val="KL57"/>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Thang 12"/>
      <sheetName val="THDGK"/>
      <sheetName val="cong bien t10"/>
      <sheetName val="luong t9 "/>
      <sheetName val="bb t9"/>
      <sheetName val="XETT10-03"/>
      <sheetName val="bxet"/>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HDGTT"/>
      <sheetName val="Cong hop"/>
      <sheetName val="nt+dd+cl"/>
      <sheetName val="kc+conlaiql"/>
      <sheetName val="kc+clai(107)"/>
      <sheetName val="duong(107)"/>
      <sheetName val="qui1"/>
      <sheetName val="1,3-30,4"/>
      <sheetName val="kldukien"/>
      <sheetName val="kldukien (107)"/>
      <sheetName val="thang4"/>
      <sheetName val="qui1 (2)"/>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TH du toan "/>
      <sheetName val="Du toan "/>
      <sheetName val="C.Tinh"/>
      <sheetName val="TK_cap"/>
      <sheetName val="binh do"/>
      <sheetName val="cot lieu"/>
      <sheetName val="van khuon"/>
      <sheetName val="CT BT"/>
      <sheetName val="lay mau"/>
      <sheetName val="mat ngoai goi"/>
      <sheetName val="coc tram-bt"/>
      <sheetName val="T1(T1)04"/>
      <sheetName val="Q1-02"/>
      <sheetName val="Q2-02"/>
      <sheetName val="Q3-02"/>
      <sheetName val="Phu luc HD"/>
      <sheetName val="Gia du thau"/>
      <sheetName val="PTDG"/>
      <sheetName val="Ca xe"/>
      <sheetName val="Cau 2(3)"/>
      <sheetName val="TK331A"/>
      <sheetName val="TK131B"/>
      <sheetName val="TK131A"/>
      <sheetName val="TK 331c1"/>
      <sheetName val="TK331C"/>
      <sheetName val="CT331-2003"/>
      <sheetName val="CT 331"/>
      <sheetName val="CT131-2003"/>
      <sheetName val="CT 131"/>
      <sheetName val="TK331B"/>
      <sheetName val="KH 200³ (moi max)"/>
      <sheetName val="CTTSCD"/>
      <sheetName val="TSCD ko dung"/>
      <sheetName val="Tong vat tu"/>
      <sheetName val="VT luu"/>
      <sheetName val="VTu1"/>
      <sheetName val="Vtu u dong"/>
      <sheetName val="TSLD khac"/>
      <sheetName val="CC da pbo het"/>
      <sheetName val="Phaitra"/>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ong Thu"/>
      <sheetName val="Tong Chi"/>
      <sheetName val="Truong hoc"/>
      <sheetName val="Cty CP"/>
      <sheetName val="G.thau 3B"/>
      <sheetName val="T.Hop Thu-chi"/>
      <sheetName val="THDT"/>
      <sheetName val="DM-Goc"/>
      <sheetName val="Gia-CT"/>
      <sheetName val="PTCP"/>
      <sheetName val="cphoi"/>
      <sheetName val="KH-2001"/>
      <sheetName val="KH-2002"/>
      <sheetName val="KH-2003"/>
      <sheetName val="DGTL"/>
      <sheetName val="®¬ngi¸"/>
      <sheetName val="dongle"/>
      <sheetName val="XE DAU"/>
      <sheetName val="XE XANG"/>
      <sheetName val="Hat 1"/>
      <sheetName val="H9Bson"/>
      <sheetName val=" H8 duong"/>
      <sheetName val="VP"/>
      <sheetName val="Hat 7dg"/>
      <sheetName val="TH duong 1B"/>
      <sheetName val="TK111"/>
      <sheetName val="MLDV"/>
      <sheetName val="catongcu"/>
      <sheetName val="BC"/>
      <sheetName val="NNCONGNHAN"/>
      <sheetName val="bangtonghop"/>
      <sheetName val="B T HOP"/>
      <sheetName val="HT HE DUONG"/>
      <sheetName val="MLPP"/>
      <sheetName val="DH D1,2"/>
      <sheetName val="Tro giup"/>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H cau 1B"/>
      <sheetName val="cauH9"/>
      <sheetName val="cauH7"/>
      <sheetName val="cau H1"/>
      <sheetName val="Clech"/>
      <sheetName val="CPVL"/>
      <sheetName val="Son dg"/>
      <sheetName val="h"/>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VTCYA10"/>
      <sheetName val="CLVLA10"/>
      <sheetName val="QTA10"/>
      <sheetName val="THKL1"/>
      <sheetName val="Cong1"/>
      <sheetName val="VTCY1"/>
      <sheetName val="CLVL1"/>
      <sheetName val="QTCC1"/>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CT 03"/>
      <sheetName val="TH 0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XN79"/>
      <sheetName val="CTMT"/>
      <sheetName val="T1"/>
      <sheetName val="N1111"/>
      <sheetName val="C1111"/>
      <sheetName val="1121"/>
      <sheetName val="daura"/>
      <sheetName val="dauvao"/>
      <sheetName val="DGXDCB"/>
      <sheetName val="VAT TU NHAN TXQN"/>
      <sheetName val="bang tong ke khoi luong vat tu"/>
      <sheetName val="hcong tkhe"/>
      <sheetName val="VAT TU NHAN TKHE"/>
      <sheetName val="hcong qn"/>
      <sheetName val="VAT TU NHAN (2)"/>
      <sheetName val="Level"/>
      <sheetName val="DEM"/>
      <sheetName val="KHOILUONG"/>
      <sheetName val="DONGIA"/>
      <sheetName val="CPKSTK"/>
      <sheetName val="THIETBI"/>
      <sheetName val="VC1"/>
      <sheetName val="VC2"/>
      <sheetName val="VC3"/>
      <sheetName val="VC4"/>
      <sheetName val="VC5"/>
      <sheetName val="BaoCao"/>
      <sheetName val="TT"/>
      <sheetName val="CO SO DU LIEU PTVL"/>
      <sheetName val="00000005"/>
      <sheetName val="00000006"/>
      <sheetName val="QT Duoc (Hai)"/>
      <sheetName val="Cua"/>
      <sheetName val="NS"/>
      <sheetName val="SILICATE"/>
      <sheetName val="기계시공"/>
      <sheetName val="TH mau moi tu T10"/>
      <sheetName val="Tong hop Quy IV"/>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BLR 1"/>
      <sheetName val="GEN"/>
      <sheetName val="GAS"/>
      <sheetName val="DEAE"/>
      <sheetName val="BLR2"/>
      <sheetName val="BLR3"/>
      <sheetName val="BLR4"/>
      <sheetName val="BLR5"/>
      <sheetName val="SAM"/>
      <sheetName val="CHEM"/>
      <sheetName val="COP"/>
      <sheetName val="bugiatheùpmong"/>
      <sheetName val="gia phan mong"/>
      <sheetName val="SILICAT_x0005_"/>
      <sheetName val="NAM 2004"/>
      <sheetName val="huy dong von"/>
      <sheetName val="Lai vayxd"/>
      <sheetName val="Lai vayphaitra"/>
      <sheetName val="Lai vay "/>
      <sheetName val="tra von"/>
      <sheetName val="KH chi tiet"/>
      <sheetName val="nguyen lieu"/>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ND13-13+374"/>
      <sheetName val="MTO REV.0"/>
      <sheetName val="CostBook"/>
      <sheetName val="BANGMTC"/>
      <sheetName val="Bang gia NC"/>
      <sheetName val="TIEN"/>
      <sheetName val="PHUONG"/>
      <sheetName val="ANH"/>
      <sheetName val="HUYNH"/>
      <sheetName val="TONKHO"/>
      <sheetName val="BANLE"/>
      <sheetName val="NHAPKHO"/>
      <sheetName val="THDZ0,4"/>
      <sheetName val="TH DZ35"/>
      <sheetName val="THTram"/>
      <sheetName val="D.Da0"/>
      <sheetName val="Muavao6"/>
      <sheetName val="Muavao7"/>
      <sheetName val="Thang 1"/>
      <sheetName val="moi"/>
      <sheetName val="Thang 12 (2)"/>
      <sheetName val="Thang 01"/>
      <sheetName val="hoan von"/>
      <sheetName val="dothi npv"/>
      <sheetName val="diem hoa von"/>
      <sheetName val="nop ngan sach"/>
      <sheetName val="chi tieu"/>
      <sheetName val="T9"/>
      <sheetName val="T6"/>
      <sheetName val="B3D"/>
      <sheetName val="402"/>
      <sheetName val="Div. A"/>
      <sheetName val="nphuၯck"/>
      <sheetName val="26+960-27+050.9"/>
      <sheetName val="luong thang 10"/>
      <sheetName val="tong hop thang 10"/>
      <sheetName val="loung11"/>
      <sheetName val="TH 11"/>
      <sheetName val="T122"/>
      <sheetName val="T121"/>
      <sheetName val="px khai thac 2"/>
      <sheetName val="dao lo so 2"/>
      <sheetName val="luong vp thang 10"/>
      <sheetName val="Du toan"/>
      <sheetName val="DGCT1"/>
      <sheetName val="Phan tich vat tu"/>
      <sheetName val="Tong hop vat tu"/>
      <sheetName val="Gia tri vat tu"/>
      <sheetName val="Chi phi van chuyen"/>
      <sheetName val="Du thau"/>
      <sheetName val="Tong hop kinh phi"/>
      <sheetName val="Tu van Thiet ke"/>
      <sheetName val="Tien do thi cong"/>
      <sheetName val="Bia du toan"/>
      <sheetName val="Config"/>
      <sheetName val="PTS䁌"/>
      <sheetName val="T12"/>
      <sheetName val="T11"/>
      <sheetName val="T10"/>
      <sheetName val="T8"/>
      <sheetName val="T7"/>
      <sheetName val="T5"/>
      <sheetName val="T4"/>
      <sheetName val="T3"/>
      <sheetName val="T2"/>
      <sheetName val="_x0002__x0001_"/>
      <sheetName val="_x0000__x0000__x0005__x0000_"/>
      <sheetName val="B"/>
      <sheetName val="C"/>
      <sheetName val="D"/>
      <sheetName val="F"/>
      <sheetName val="I"/>
      <sheetName val="K"/>
      <sheetName val="L"/>
      <sheetName val="M"/>
      <sheetName val="N"/>
      <sheetName val="O"/>
      <sheetName val="U"/>
      <sheetName val="T"/>
      <sheetName val="XNT"/>
      <sheetName val="BBKKT11"/>
      <sheetName val="T_x0003__x0000_ong dip nhan danh hieu AHL§"/>
      <sheetName val="Dec3X"/>
      <sheetName val="tuan"/>
      <sheetName val="Phan tich don gia (doc)"/>
      <sheetName val="Pipe"/>
      <sheetName val="THGT"/>
      <sheetName val="11"/>
      <sheetName val="DMVT1 (2)"/>
      <sheetName val="DTGG1"/>
      <sheetName val="DTBB1"/>
      <sheetName val="DTK1"/>
      <sheetName val="TH1"/>
      <sheetName val="DMVT1"/>
      <sheetName val="LB"/>
      <sheetName val="Chiet tinh 6at lieu "/>
      <sheetName val="gia vat ,ieu"/>
      <sheetName val="P.LIST"/>
      <sheetName val="INSPECTION"/>
      <sheetName val="INVOICE"/>
      <sheetName val="BOOKING"/>
      <sheetName val="MAKING BILL"/>
      <sheetName val="CO FORM A"/>
      <sheetName val="EC"/>
      <sheetName val="HOI PHIEU"/>
      <sheetName val="YEU CAU TT TECH (LC)"/>
      <sheetName val="beneficiary"/>
      <sheetName val="shipping advice"/>
      <sheetName val="SAMPLE"/>
      <sheetName val="ch"/>
      <sheetName val="cv019"/>
      <sheetName val="cv013"/>
      <sheetName val="cv012"/>
      <sheetName val="cv010"/>
      <sheetName val="cv09"/>
      <sheetName val="Tong hop gia"/>
      <sheetName val="May thi cong"/>
      <sheetName val="Chi phi chung"/>
      <sheetName val="DU_LIEU"/>
      <sheetName val="GHKII"/>
      <sheetName val="TH K II"/>
      <sheetName val="TH K I"/>
      <sheetName val="phieu-dgio"/>
      <sheetName val="BKE CT GOC"/>
      <sheetName val="BK-CT"/>
      <sheetName val="CTGS10"/>
      <sheetName val="BKE CT GOC (2)"/>
      <sheetName val="CTGS10 (2)"/>
      <sheetName val="28+!60-28+420.5K95"/>
      <sheetName val="Thi sinh"/>
      <sheetName val="SPS"/>
      <sheetName val="DSNV"/>
      <sheetName val="Cham cong"/>
      <sheetName val="Bang luong"/>
      <sheetName val="LCB"/>
      <sheetName val="CN131"/>
      <sheetName val="STH 152"/>
      <sheetName val="CN 331"/>
      <sheetName val="VLSPHH"/>
      <sheetName val="DVKH"/>
      <sheetName val="Kho"/>
      <sheetName val="THV CHI 6"/>
      <sheetName val="27+500-700.4(k85)"/>
      <sheetName val="n`nh"/>
      <sheetName val="CHIET TINH TBA"/>
      <sheetName val="CHIET TINH DZ 0,4"/>
      <sheetName val="CHIET TINH CCT"/>
      <sheetName val="GIAVLIEU"/>
      <sheetName val="cong bien t1&lt;"/>
      <sheetName val="Bang 2B"/>
      <sheetName val="GiaVL"/>
      <sheetName val="Dgia vat tu"/>
      <sheetName val="Don gia_III"/>
      <sheetName val="Dgia VT"/>
      <sheetName val="dnc4"/>
      <sheetName val="LUAN_CHUYEN"/>
      <sheetName val="KE_QUY"/>
      <sheetName val="LUONGGIAN_TIEP"/>
      <sheetName val="VAY_VON"/>
      <sheetName val="O_THAO"/>
      <sheetName val="Q_TRUNG"/>
      <sheetName val="Y_THANH"/>
      <sheetName val="Gia_VL"/>
      <sheetName val="Bang_gia_ca_may"/>
      <sheetName val="Bang_luong_CB"/>
      <sheetName val="Bang_P_tich_CT"/>
      <sheetName val="D_toan_chi_tiet"/>
      <sheetName val="Bang_TH_Dtoan"/>
      <sheetName val="Interim_payment"/>
      <sheetName val="Bid_Sum"/>
      <sheetName val="Item_B"/>
      <sheetName val="Dg_A"/>
      <sheetName val="Dg_B&amp;C"/>
      <sheetName val="Material_at_site"/>
      <sheetName val="KL_XL2000"/>
      <sheetName val="Chiet_tinh"/>
      <sheetName val="Van_chuyen"/>
      <sheetName val="THKP_(2)"/>
      <sheetName val="T_Bi"/>
      <sheetName val="Thiet_ke"/>
      <sheetName val="K_luong"/>
      <sheetName val="TT_L2"/>
      <sheetName val="TT_L1"/>
      <sheetName val="Thue_Ngoai"/>
      <sheetName val="Sheet2_(2)"/>
      <sheetName val="KH_2003_(moi_max)"/>
      <sheetName val="Quang_Tri"/>
      <sheetName val="Da_Nang"/>
      <sheetName val="Quang_Nam"/>
      <sheetName val="Quang_Ngai"/>
      <sheetName val="TH_DH-QN"/>
      <sheetName val="KP_HD"/>
      <sheetName val="DB_HD"/>
      <sheetName val="BCC_(2)"/>
      <sheetName val="Bao_cao"/>
      <sheetName val="Bao_cao_2"/>
      <sheetName val="Khoi_luong"/>
      <sheetName val="Khoi_luong_mat"/>
      <sheetName val="Bang_ke"/>
      <sheetName val="T_HopKL"/>
      <sheetName val="S_Luong"/>
      <sheetName val="D_Dap"/>
      <sheetName val="Q_Toan"/>
      <sheetName val="Phan_tich_chi_phi"/>
      <sheetName val="Chi_phi_nen_theo_BVTC"/>
      <sheetName val="nhan_cong_phu"/>
      <sheetName val="nhan_cong_Hung"/>
      <sheetName val="Nhan_cong"/>
      <sheetName val="Khoi_luong_nen_theo_BVTC"/>
      <sheetName val="Chi_tiet_-_Dv_lap"/>
      <sheetName val="TH_KHTC"/>
      <sheetName val="CDTHU_CHI_T1"/>
      <sheetName val="THUCHI_2"/>
      <sheetName val="THU_CHI3"/>
      <sheetName val="THU_CHI_4"/>
      <sheetName val="THU_CHI5"/>
      <sheetName val="THU_CHI_6"/>
      <sheetName val="TU_CHI_7"/>
      <sheetName val="THU_CHI9"/>
      <sheetName val="THU_CHI_8"/>
      <sheetName val="THU_CHI_10"/>
      <sheetName val="THU_CHI_11"/>
      <sheetName val="THU_CHI_12"/>
      <sheetName val="tong_hop_thanh_toan_thue"/>
      <sheetName val="bang_ke_nop_thue"/>
      <sheetName val="Tonh_hop_chi_phi"/>
      <sheetName val="BK_chi_phi"/>
      <sheetName val="KTra_DS_va_thue_GTGT"/>
      <sheetName val="Kiãøm_tra_DS_thue_GTGT"/>
      <sheetName val="XUAT(gia_von)"/>
      <sheetName val="Xuat_(gia_ban)"/>
      <sheetName val="Dchinh_TH_N-X-T"/>
      <sheetName val="Tong_hop_N-X-T"/>
      <sheetName val="thue_TH"/>
      <sheetName val="tong_hop_2001"/>
      <sheetName val="qUYET_TOAN_THUE"/>
      <sheetName val="DG_SOC"/>
      <sheetName val="DG_HQ"/>
      <sheetName val="Bot_Giat_C"/>
      <sheetName val="Bot_Giat_P_"/>
      <sheetName val="THAY_THUNG_H"/>
      <sheetName val="thi_nghiem"/>
      <sheetName val="BU_CTPH"/>
      <sheetName val="BU_tran3+360_22"/>
      <sheetName val="Tran3+360_22"/>
      <sheetName val="BU_tran2+386_4"/>
      <sheetName val="Tran2+386_4"/>
      <sheetName val="DTcong_4-5"/>
      <sheetName val="Bu_1-2"/>
      <sheetName val="Bu_12-13"/>
      <sheetName val="DTcong_12-13"/>
      <sheetName val="DT_cong13-13+"/>
      <sheetName val="BU-_nhanh"/>
      <sheetName val="dtcong_nh1-2"/>
      <sheetName val="dtcong_nh0-1"/>
      <sheetName val="BU_11-12"/>
      <sheetName val="DTcong_11-12"/>
      <sheetName val="Pr-_CC"/>
      <sheetName val="MD_3-4"/>
      <sheetName val="ND_3-4"/>
      <sheetName val="MD_1-2"/>
      <sheetName val="ND_1-2"/>
      <sheetName val="MD_0-1"/>
      <sheetName val="ND_0-1"/>
      <sheetName val="Tong_hop"/>
      <sheetName val="KL_tong"/>
      <sheetName val="AC_PC"/>
      <sheetName val="Bang_VL"/>
      <sheetName val="VL(No_V-c)"/>
      <sheetName val="He_so"/>
      <sheetName val="PL_Vua"/>
      <sheetName val="Chitieu-dam_cac_loai"/>
      <sheetName val="DG_Dam"/>
      <sheetName val="DG_chung"/>
      <sheetName val="VL-dac_chung"/>
      <sheetName val="CT_1md_&amp;_dau_cong"/>
      <sheetName val="CT_cong"/>
      <sheetName val="dg_cong"/>
      <sheetName val="Dong_Dau"/>
      <sheetName val="Dong_Dau_(2)"/>
      <sheetName val="Sau_dong"/>
      <sheetName val="Ma_xa"/>
      <sheetName val="My_dinh"/>
      <sheetName val="Tong_cong"/>
      <sheetName val="__"/>
      <sheetName val="san_vuon"/>
      <sheetName val="khu_phu_tro"/>
      <sheetName val="26+180-400_2"/>
      <sheetName val="26+180_Sub1"/>
      <sheetName val="26+180_Sub4"/>
      <sheetName val="26+180-400_5(k95)"/>
      <sheetName val="26+400-620_3(k95)"/>
      <sheetName val="26+400-640_1(k95)"/>
      <sheetName val="26+960-27+150_9"/>
      <sheetName val="26+960-27+150_10"/>
      <sheetName val="26+960-27+150_11"/>
      <sheetName val="26+960-27+150_12"/>
      <sheetName val="26+960-27+150_5(k95)"/>
      <sheetName val="26+960-27+150_4(k95)"/>
      <sheetName val="26+960-27+150_1(k95)"/>
      <sheetName val="27+500-700_5(k95)"/>
      <sheetName val="27+500-700_4(k95)"/>
      <sheetName val="27+500-700_3(k95)"/>
      <sheetName val="27+500-700_1(k95)"/>
      <sheetName val="27+740-920_3(k95)"/>
      <sheetName val="27+740-920_21"/>
      <sheetName val="27+920-28+040_6,7"/>
      <sheetName val="27+920-28+040_10"/>
      <sheetName val="27+920-28+160_Su3"/>
      <sheetName val="28+160-28+420_5K95"/>
      <sheetName val="28+430-657_7"/>
      <sheetName val="Km28+430-657_8"/>
      <sheetName val="28+430-657_9"/>
      <sheetName val="28+430-667_10"/>
      <sheetName val="28+430-657_11"/>
      <sheetName val="28+430-657_4k95"/>
      <sheetName val="28+500-657_18"/>
      <sheetName val="28+520-657_19"/>
      <sheetName val="be_tong"/>
      <sheetName val="Tong_hop_thep"/>
      <sheetName val="Thuyet_minh"/>
      <sheetName val="TAI_TRONG"/>
      <sheetName val="NOI_LUC"/>
      <sheetName val="TINH_DUYET_THTT_CHINH"/>
      <sheetName val="TDUYET_THTT_PHU"/>
      <sheetName val="TINH_DAO_DONG_VA_DO_VONG"/>
      <sheetName val="TINH_NEO"/>
      <sheetName val="Phu_luc"/>
      <sheetName val="Gia_trÞ"/>
      <sheetName val="TH_(T1-6)"/>
      <sheetName val="_NL"/>
      <sheetName val="_NL_(2)"/>
      <sheetName val="CDTHCT_(3)"/>
      <sheetName val="thkl_(2)"/>
      <sheetName val="long_tec"/>
      <sheetName val="CDSL_(2)"/>
      <sheetName val="Thep_"/>
      <sheetName val="Chi_tiet_Khoi_luong"/>
      <sheetName val="TH_khoi_luong"/>
      <sheetName val="Chiet_tinh_vat_lieu_"/>
      <sheetName val="TH_KL_VL"/>
      <sheetName val="DS_them_luong_qui_4-2002"/>
      <sheetName val="Phuc_loi_2-9-02"/>
      <sheetName val="Thuong_nhan_dip_21-12-02"/>
      <sheetName val="Thuong_dip_nhan_danh_hieu_AHL§"/>
      <sheetName val="Thang_luong_thu_13_nam_2002"/>
      <sheetName val="Luong_SX#_dip_Tet_Qui_Mui(dong)"/>
      <sheetName val="cap_cho_cac_DT"/>
      <sheetName val="Ung_-_hoan"/>
      <sheetName val="CP_may"/>
      <sheetName val="vat_tu"/>
      <sheetName val="sent_to"/>
      <sheetName val="CT_Duong"/>
      <sheetName val="D_gia"/>
      <sheetName val="T_hop"/>
      <sheetName val="CtP_tro"/>
      <sheetName val="Nha_moi"/>
      <sheetName val="TT-T_Tron_So_2"/>
      <sheetName val="Ct_Dam_"/>
      <sheetName val="Ct_Duoi"/>
      <sheetName val="Ct_Tren"/>
      <sheetName val="D_giaMay"/>
      <sheetName val="C_TIEU"/>
      <sheetName val="T_Luong"/>
      <sheetName val="T_HAO"/>
      <sheetName val="DT_TUYEN"/>
      <sheetName val="DT_GIA"/>
      <sheetName val="KHDT_(2)"/>
      <sheetName val="CL_"/>
      <sheetName val="KQ_(2)"/>
      <sheetName val="phan_tich_DG"/>
      <sheetName val="gia_vat_lieu"/>
      <sheetName val="gia_xe_may"/>
      <sheetName val="gia_nhan_cong"/>
      <sheetName val="cd_viaK0-T6"/>
      <sheetName val="cdvia_T6-Tc24"/>
      <sheetName val="cdvia_Tc24-T46"/>
      <sheetName val="cd_btnL2k0+361-T19"/>
      <sheetName val="Dc_Dau"/>
      <sheetName val="_o_to_Hien_8"/>
      <sheetName val="_o_to_Hien9"/>
      <sheetName val="_o_to_Hien10"/>
      <sheetName val="_o_to_Hien11"/>
      <sheetName val="_o_to_Hien12)"/>
      <sheetName val="_o_to_Hien1"/>
      <sheetName val="_o_to_Hien2"/>
      <sheetName val="_o_to_Hien3"/>
      <sheetName val="_o_to_Hien4"/>
      <sheetName val="_o_to_Hien5"/>
      <sheetName val="_o_to_Phong_8"/>
      <sheetName val="_o_to_Phong9"/>
      <sheetName val="_o_to_Phong10"/>
      <sheetName val="_o_to_Phong11"/>
      <sheetName val="_o_to_Phong12)"/>
      <sheetName val="_o_to_Phong1"/>
      <sheetName val="_o_to_Phong2"/>
      <sheetName val="_o_to_Phong3"/>
      <sheetName val="_o_to_Phong4"/>
      <sheetName val="_o_to_Phong5"/>
      <sheetName val="_o_to_Dung_8_"/>
      <sheetName val="_D_tt_dau8"/>
      <sheetName val="_o_to_Dung_9"/>
      <sheetName val="_D9_tt_dau"/>
      <sheetName val="_D10_tt_dau"/>
      <sheetName val="_o_to_Dung_10"/>
      <sheetName val="_o_to_Dung_11"/>
      <sheetName val="_o_to_Dung_12)"/>
      <sheetName val="_o_to_Dung_1"/>
      <sheetName val="_o_to_Dung2"/>
      <sheetName val="_o_to_Dung3"/>
      <sheetName val="_o_to_Dung4"/>
      <sheetName val="_o_totrongT10-12"/>
      <sheetName val="_o_totrongT2"/>
      <sheetName val="_o_totrungT10-12"/>
      <sheetName val="_o_toMinhT10-12_"/>
      <sheetName val="_o_toMinhT2"/>
      <sheetName val="_o_toTrieuT10-12__"/>
      <sheetName val="Luong_8_SP"/>
      <sheetName val="Luong_9_SP_"/>
      <sheetName val="Luong_10_SP_"/>
      <sheetName val="Luong_11_SP_"/>
      <sheetName val="Luong_12_SP"/>
      <sheetName val="Luong_1_SP1"/>
      <sheetName val="Luong_2_SP2"/>
      <sheetName val="Luong_3_SP3"/>
      <sheetName val="Luong_4_SP4"/>
      <sheetName val="Luong_4_SP5"/>
      <sheetName val="K249_K98"/>
      <sheetName val="K249_K98_(2)"/>
      <sheetName val="K251_K98"/>
      <sheetName val="K251_SBase"/>
      <sheetName val="K251_AC"/>
      <sheetName val="K252_K98"/>
      <sheetName val="K252_SBase"/>
      <sheetName val="K252_AC"/>
      <sheetName val="K253_K98"/>
      <sheetName val="K253_Subbase"/>
      <sheetName val="K253_Base_"/>
      <sheetName val="K253_SBase"/>
      <sheetName val="K253_AC"/>
      <sheetName val="K255_SBase"/>
      <sheetName val="K259_K98"/>
      <sheetName val="K259_Subbase"/>
      <sheetName val="K259_Base_"/>
      <sheetName val="K259_AC"/>
      <sheetName val="K260_K98"/>
      <sheetName val="K260_Subbase"/>
      <sheetName val="K260_Base"/>
      <sheetName val="K260_AC"/>
      <sheetName val="K261_K98"/>
      <sheetName val="K261_Base"/>
      <sheetName val="K261_AC"/>
      <sheetName val="cong_Q2"/>
      <sheetName val="T_U_luong_Q1"/>
      <sheetName val="T_U_luong_Q2"/>
      <sheetName val="T_U_luong_Q3"/>
      <sheetName val="Xep_hang_201"/>
      <sheetName val="toan_Cty"/>
      <sheetName val="Cong_ty"/>
      <sheetName val="XN_2"/>
      <sheetName val="XN_ong_CHi"/>
      <sheetName val="N_XDCT&amp;_XKLD"/>
      <sheetName val="CN_HCM"/>
      <sheetName val="TT_XKLD(Nhan)"/>
      <sheetName val="Ong_Hong"/>
      <sheetName val="CN_hung_yen"/>
      <sheetName val="Dong_nai"/>
      <sheetName val="Gia_DAN"/>
      <sheetName val="KLTong_hop"/>
      <sheetName val="Lan_can"/>
      <sheetName val="Ranh_doc_(2)"/>
      <sheetName val="Ranh_doc"/>
      <sheetName val="Coc_tieu"/>
      <sheetName val="Bien_bao"/>
      <sheetName val="Nan_tuyen"/>
      <sheetName val="Lan_1"/>
      <sheetName val="Lan__2"/>
      <sheetName val="Lan_3"/>
      <sheetName val="Gia_tri"/>
      <sheetName val="Lan_5"/>
      <sheetName val="KL_VL"/>
      <sheetName val="QT_9-6"/>
      <sheetName val="Thuong_luu_HB"/>
      <sheetName val="QT_Ky_T"/>
      <sheetName val="bc_vt_TON_BAI"/>
      <sheetName val="binh_do"/>
      <sheetName val="cot_lieu"/>
      <sheetName val="van_khuon"/>
      <sheetName val="CT_BT"/>
      <sheetName val="lay_mau"/>
      <sheetName val="mat_ngoai_goi"/>
      <sheetName val="coc_tram-bt"/>
      <sheetName val="Cong_hop"/>
      <sheetName val="kldukien_(107)"/>
      <sheetName val="qui1_(2)"/>
      <sheetName val="Phu_luc_HD"/>
      <sheetName val="Gia_du_thau"/>
      <sheetName val="Ca_xe"/>
      <sheetName val="Cau_2(3)"/>
      <sheetName val="Quyet_toan"/>
      <sheetName val="Thu_hoi"/>
      <sheetName val="Lai_vay"/>
      <sheetName val="Tien_vay"/>
      <sheetName val="Cong_no"/>
      <sheetName val="Cop_pha"/>
      <sheetName val="Tien_ung"/>
      <sheetName val="phi_luong3"/>
      <sheetName val="CT_xa"/>
      <sheetName val="Hat_1"/>
      <sheetName val="_H8_duong"/>
      <sheetName val="Hat_7dg"/>
      <sheetName val="TH_duong_1B"/>
      <sheetName val="TH_cau_1B"/>
      <sheetName val="cau_H1"/>
      <sheetName val="Son_dg"/>
      <sheetName val="THKL_H9"/>
      <sheetName val="THKL_H4"/>
      <sheetName val="TH_du_toan_"/>
      <sheetName val="Du_toan_"/>
      <sheetName val="C_Tinh"/>
      <sheetName val="KH_200³_(moi_max)"/>
      <sheetName val="KL_Tram_Cty"/>
      <sheetName val="Gam_may_Cty"/>
      <sheetName val="KL_tram_KH"/>
      <sheetName val="Gam_may_KH"/>
      <sheetName val="Cach_dien"/>
      <sheetName val="Mang_tai"/>
      <sheetName val="KL_DDK"/>
      <sheetName val="Mang_tai_DDK"/>
      <sheetName val="KL_DDK0,4"/>
      <sheetName val="TT_Ky_thuat"/>
      <sheetName val="CT_moi"/>
      <sheetName val="Tu_dien"/>
      <sheetName val="May_cat"/>
      <sheetName val="Dao_Cly"/>
      <sheetName val="Dao_Ptai"/>
      <sheetName val="Tu_RMU"/>
      <sheetName val="C_set"/>
      <sheetName val="Sco_Cap"/>
      <sheetName val="Sco_TB"/>
      <sheetName val="THVT_T5"/>
      <sheetName val="XL1_t5"/>
      <sheetName val="XL2_T5"/>
      <sheetName val="XL3_T5"/>
      <sheetName val="XL5_T5"/>
      <sheetName val="CC_XL1"/>
      <sheetName val="KKTS_04"/>
      <sheetName val="nha_kct"/>
      <sheetName val="TN_tram"/>
      <sheetName val="TN_C_set"/>
      <sheetName val="TN_TD_DDay"/>
      <sheetName val="Phan_chung"/>
      <sheetName val="cap_so_lan_2"/>
      <sheetName val="cap_so_BHXH"/>
      <sheetName val="tru_tien"/>
      <sheetName val="yt_q2"/>
      <sheetName val="c45_t3"/>
      <sheetName val="c45_t6"/>
      <sheetName val="BHYT_Q3_2003"/>
      <sheetName val="C45_t7"/>
      <sheetName val="C47-t07_2003"/>
      <sheetName val="C45_t8"/>
      <sheetName val="C47-t08_2003"/>
      <sheetName val="C45_t09"/>
      <sheetName val="C47-t09_2003"/>
      <sheetName val="C47_T12"/>
      <sheetName val="BHYT_Q4-2003"/>
      <sheetName val="C45_T10"/>
      <sheetName val="cong_bien_t10"/>
      <sheetName val="luong_t9_"/>
      <sheetName val="bb_t9"/>
      <sheetName val="XE_DAU"/>
      <sheetName val="XE_XANG"/>
      <sheetName val="Thang_12"/>
      <sheetName val="Thang_1"/>
      <sheetName val="Thang_12_(2)"/>
      <sheetName val="Thang_01"/>
      <sheetName val="Co_quan_TCT"/>
      <sheetName val="BOT_(PA_chon)"/>
      <sheetName val="Yaly_&amp;_Ri_Ninh"/>
      <sheetName val="Thuy_dien_Na_Loi"/>
      <sheetName val="bang_so_sanh_tong_hop"/>
      <sheetName val="bang_so_sanh_tong_hop_(ty_le)"/>
      <sheetName val="thu_nhap_binh_quan_(2)"/>
      <sheetName val="dang_huong"/>
      <sheetName val="phuong_an_1"/>
      <sheetName val="phuong_an_1_(2)"/>
      <sheetName val="phuong_an2"/>
      <sheetName val="tong_hop_BQ"/>
      <sheetName val="tong_hop_BQ-1"/>
      <sheetName val="phuong_an_chon"/>
      <sheetName val="bang_so_sanh_tong_hop_(_PA_chon"/>
      <sheetName val="dang_ap_dung"/>
      <sheetName val="bang_tong_hop_(dang_huong)"/>
      <sheetName val="CO_SO_DU_LIEU_PTVL"/>
      <sheetName val="huy_dong_von"/>
      <sheetName val="Lai_vayxd"/>
      <sheetName val="Lai_vayphaitra"/>
      <sheetName val="Lai_vay_"/>
      <sheetName val="tra_von"/>
      <sheetName val="KH_chi_tiet"/>
      <sheetName val="nguyen_lieu"/>
      <sheetName val="soi_tho_soi_det"/>
      <sheetName val="soi_thuong"/>
      <sheetName val="vai_det"/>
      <sheetName val="chi_phi_1tan"/>
      <sheetName val="von_luu_dong"/>
      <sheetName val="thue_VAT"/>
      <sheetName val="doanh_thu"/>
      <sheetName val="doanh_thu_loi_nhuan"/>
      <sheetName val="dong_tien"/>
      <sheetName val="thu_hoi_von"/>
      <sheetName val="hoan_von"/>
      <sheetName val="dothi_npv"/>
      <sheetName val="diem_hoa_von"/>
      <sheetName val="nop_ngan_sach"/>
      <sheetName val="chi_tieu"/>
      <sheetName val="congtac_vien-uy"/>
      <sheetName val="Nhan_luc2001"/>
      <sheetName val="CT_03"/>
      <sheetName val="TH_03"/>
      <sheetName val="Chenh_lech"/>
      <sheetName val="Kinh_phí"/>
      <sheetName val="NAM_2004"/>
      <sheetName val="CAT_5"/>
      <sheetName val="단면가정"/>
      <sheetName val="ITB COST"/>
      <sheetName val="costing_ESDV"/>
      <sheetName val="costing_FE"/>
      <sheetName val="costing_Misc"/>
      <sheetName val="costing_MOV"/>
      <sheetName val="costing_Press"/>
      <sheetName val="BU6-_x0005_"/>
      <sheetName val="TIEN GOI"/>
      <sheetName val="TB-내역서"/>
      <sheetName val="NHAT KY THU TIEN T.GOI"/>
      <sheetName val="LUONG GIAN TIEP"/>
      <sheetName val="NHAT KY THU TIEN TM"/>
      <sheetName val="UOC THUC HIEN THUE TNDN"/>
      <sheetName val="QUY TM"/>
      <sheetName val="131"/>
      <sheetName val="NKCT - 01"/>
      <sheetName val="w't table"/>
      <sheetName val="LAI - LO"/>
      <sheetName val="TO KHAI CHI TIET"/>
      <sheetName val="THUE PII"/>
      <sheetName val="THUE PIII"/>
      <sheetName val="QUYET TOAN THUE TNDN"/>
      <sheetName val="BANG CAN DOI RUT GON"/>
      <sheetName val="BANG CAN DOI"/>
      <sheetName val="NHAT KY CHI TIEN"/>
      <sheetName val="LAI LO"/>
      <sheetName val="TO KHAI THUE DT -TNDN- CP"/>
      <sheetName val="QUYET TOAN THUE- CAC KHOAN"/>
      <sheetName val="GIA THANH"/>
      <sheetName val="BAI DUNG "/>
      <sheetName val="BIA NAM"/>
      <sheetName val="TM BAO CAO"/>
      <sheetName val="SXKD"/>
      <sheetName val="기계锼_x0013_"/>
      <sheetName val="기계ᰖ〚"/>
      <sheetName val="기계灼_x0013_"/>
      <sheetName val="Ki泺m tra DS thue GTGT"/>
      <sheetName val="27+740-820.3(k95)"/>
      <sheetName val="COT"/>
      <sheetName val="MONG"/>
      <sheetName val="Liệt kê"/>
      <sheetName val="CLVC"/>
      <sheetName val="THDN MBA phu tai"/>
      <sheetName val="TBA CC"/>
      <sheetName val="L D1704"/>
      <sheetName val="Annual_CFs_Asset"/>
      <sheetName val="Purchase Order"/>
      <sheetName val="Customize Your Purchase Order"/>
      <sheetName val="Comparison"/>
      <sheetName val="A .Building  "/>
      <sheetName val="Qty-(Arc )"/>
      <sheetName val="Electrical Breakdown"/>
      <sheetName val="PIPE-03E.XLS"/>
      <sheetName val="MD03-4"/>
      <sheetName val="UBi"/>
      <sheetName val="Group"/>
      <sheetName val="THGTXL"/>
      <sheetName val="Kenh"/>
      <sheetName val="BVCkenh"/>
      <sheetName val="THKenh"/>
      <sheetName val="congn140"/>
      <sheetName val="BVCc40"/>
      <sheetName val="cong30"/>
      <sheetName val="BVCcong30"/>
      <sheetName val="congQD"/>
      <sheetName val="BVCCQD"/>
      <sheetName val="tran"/>
      <sheetName val="Bvctran"/>
      <sheetName val="KTCB"/>
      <sheetName val="PXL+TB"/>
      <sheetName val="klctiet"/>
      <sheetName val="VC MONG"/>
      <sheetName val="LUONG NC"/>
      <sheetName val="3000000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Cong doan"/>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01"/>
      <sheetName val="T04"/>
      <sheetName val="XXXXXXX_x0018_"/>
      <sheetName val="LM"/>
      <sheetName val="START"/>
      <sheetName val="DTcojg 4-5"/>
      <sheetName val="LUAN_CHUYEN1"/>
      <sheetName val="KE_QUY1"/>
      <sheetName val="LUONGGIAN_TIEP1"/>
      <sheetName val="VAY_VON1"/>
      <sheetName val="O_THAO1"/>
      <sheetName val="Q_TRUNG1"/>
      <sheetName val="Y_THANH1"/>
      <sheetName val="Interim_payment1"/>
      <sheetName val="Bid_Sum1"/>
      <sheetName val="Item_B1"/>
      <sheetName val="Dg_A1"/>
      <sheetName val="Dg_B&amp;C1"/>
      <sheetName val="Material_at_site1"/>
      <sheetName val="KL_XL20001"/>
      <sheetName val="Chiet_tinh1"/>
      <sheetName val="Van_chuyen1"/>
      <sheetName val="THKP_(2)1"/>
      <sheetName val="T_Bi1"/>
      <sheetName val="Thiet_ke1"/>
      <sheetName val="K_luong1"/>
      <sheetName val="TT_L21"/>
      <sheetName val="TT_L11"/>
      <sheetName val="Thue_Ngoai1"/>
      <sheetName val="Chi_tiet_-_Dv_lap1"/>
      <sheetName val="TH_KHTC1"/>
      <sheetName val="be_tong1"/>
      <sheetName val="Tong_hop_thep1"/>
      <sheetName val="Sheet2_(2)1"/>
      <sheetName val="KH_2003_(moi_max)1"/>
      <sheetName val="Dong_Dau1"/>
      <sheetName val="Dong_Dau_(2)1"/>
      <sheetName val="Sau_dong1"/>
      <sheetName val="Ma_xa1"/>
      <sheetName val="My_dinh1"/>
      <sheetName val="Tong_cong1"/>
      <sheetName val="BCC_(2)1"/>
      <sheetName val="Bao_cao1"/>
      <sheetName val="Bao_cao_21"/>
      <sheetName val="Khoi_luong1"/>
      <sheetName val="Khoi_luong_mat1"/>
      <sheetName val="Bang_ke1"/>
      <sheetName val="T_HopKL1"/>
      <sheetName val="S_Luong1"/>
      <sheetName val="D_Dap1"/>
      <sheetName val="Q_Toan1"/>
      <sheetName val="Phan_tich_chi_phi1"/>
      <sheetName val="Chi_phi_nen_theo_BVTC1"/>
      <sheetName val="nhan_cong_phu1"/>
      <sheetName val="nhan_cong_Hung1"/>
      <sheetName val="Nhan_cong1"/>
      <sheetName val="Khoi_luong_nen_theo_BVTC1"/>
      <sheetName val="Bang_VL1"/>
      <sheetName val="VL(No_V-c)1"/>
      <sheetName val="He_so1"/>
      <sheetName val="PL_Vua1"/>
      <sheetName val="Chitieu-dam_cac_loai1"/>
      <sheetName val="DG_Dam1"/>
      <sheetName val="DG_chung1"/>
      <sheetName val="VL-dac_chung1"/>
      <sheetName val="CT_1md_&amp;_dau_cong1"/>
      <sheetName val="Tong_hop1"/>
      <sheetName val="CT_cong1"/>
      <sheetName val="dg_cong1"/>
      <sheetName val="Gia_VL1"/>
      <sheetName val="Bang_gia_ca_may1"/>
      <sheetName val="Bang_luong_CB1"/>
      <sheetName val="Bang_P_tich_CT1"/>
      <sheetName val="D_toan_chi_tiet1"/>
      <sheetName val="Bang_TH_Dtoan1"/>
      <sheetName val="BU_CTPH1"/>
      <sheetName val="BU_tran3+360_221"/>
      <sheetName val="Tran3+360_221"/>
      <sheetName val="BU_tran2+386_41"/>
      <sheetName val="Tran2+386_41"/>
      <sheetName val="DTcong_4-51"/>
      <sheetName val="Bu_1-21"/>
      <sheetName val="Bu_12-131"/>
      <sheetName val="DTcong_12-131"/>
      <sheetName val="DT_cong13-13+1"/>
      <sheetName val="BU-_nhanh1"/>
      <sheetName val="dtcong_nh1-21"/>
      <sheetName val="dtcong_nh0-11"/>
      <sheetName val="BU_11-121"/>
      <sheetName val="DTcong_11-121"/>
      <sheetName val="Pr-_CC1"/>
      <sheetName val="MD_3-41"/>
      <sheetName val="ND_3-41"/>
      <sheetName val="MD_1-21"/>
      <sheetName val="ND_1-21"/>
      <sheetName val="MD_0-11"/>
      <sheetName val="ND_0-11"/>
      <sheetName val="KL_tong1"/>
      <sheetName val="AC_PC1"/>
      <sheetName val="cd_viaK0-T61"/>
      <sheetName val="cdvia_T6-Tc241"/>
      <sheetName val="cdvia_Tc24-T461"/>
      <sheetName val="cd_btnL2k0+361-T191"/>
      <sheetName val="TAI_TRONG1"/>
      <sheetName val="NOI_LUC1"/>
      <sheetName val="TINH_DUYET_THTT_CHINH1"/>
      <sheetName val="TDUYET_THTT_PHU1"/>
      <sheetName val="TINH_DAO_DONG_VA_DO_VONG1"/>
      <sheetName val="TINH_NEO1"/>
      <sheetName val="26+180-400_21"/>
      <sheetName val="26+180_Sub11"/>
      <sheetName val="26+180_Sub41"/>
      <sheetName val="26+180-400_5(k95)1"/>
      <sheetName val="26+400-620_3(k95)1"/>
      <sheetName val="26+400-640_1(k95)1"/>
      <sheetName val="26+960-27+150_91"/>
      <sheetName val="26+960-27+150_101"/>
      <sheetName val="26+960-27+150_111"/>
      <sheetName val="26+960-27+150_121"/>
      <sheetName val="26+960-27+150_5(k95)1"/>
      <sheetName val="26+960-27+150_4(k95)1"/>
      <sheetName val="26+960-27+150_1(k95)1"/>
      <sheetName val="27+500-700_5(k95)1"/>
      <sheetName val="27+500-700_4(k95)1"/>
      <sheetName val="27+500-700_3(k95)1"/>
      <sheetName val="27+500-700_1(k95)1"/>
      <sheetName val="27+740-920_3(k95)1"/>
      <sheetName val="27+740-920_211"/>
      <sheetName val="27+920-28+040_6,71"/>
      <sheetName val="27+920-28+040_101"/>
      <sheetName val="27+920-28+160_Su31"/>
      <sheetName val="28+160-28+420_5K951"/>
      <sheetName val="28+430-657_71"/>
      <sheetName val="Km28+430-657_81"/>
      <sheetName val="28+430-657_91"/>
      <sheetName val="28+430-667_101"/>
      <sheetName val="28+430-657_111"/>
      <sheetName val="28+430-657_4k951"/>
      <sheetName val="28+500-657_181"/>
      <sheetName val="28+520-657_191"/>
      <sheetName val="__1"/>
      <sheetName val="san_vuon1"/>
      <sheetName val="khu_phu_tro1"/>
      <sheetName val="Thuyet_minh1"/>
      <sheetName val="Quang_Tri1"/>
      <sheetName val="Da_Nang1"/>
      <sheetName val="Quang_Nam1"/>
      <sheetName val="Quang_Ngai1"/>
      <sheetName val="TH_DH-QN1"/>
      <sheetName val="KP_HD1"/>
      <sheetName val="DB_HD1"/>
      <sheetName val="Phu_luc1"/>
      <sheetName val="Gia_trÞ1"/>
      <sheetName val="thkl_(2)1"/>
      <sheetName val="long_tec1"/>
      <sheetName val="DS_them_luong_qui_4-20021"/>
      <sheetName val="Phuc_loi_2-9-021"/>
      <sheetName val="Thuong_nhan_dip_21-12-021"/>
      <sheetName val="Thuong_dip_nhan_danh_hieu_AHL§1"/>
      <sheetName val="Thang_luong_thu_13_nam_20021"/>
      <sheetName val="Luong_SX#_dip_Tet_Qui_Mui(dong1"/>
      <sheetName val="vat_tu1"/>
      <sheetName val="CDSL_(2)1"/>
      <sheetName val="cap_cho_cac_DT1"/>
      <sheetName val="Ung_-_hoan1"/>
      <sheetName val="CP_may1"/>
      <sheetName val="CT_xa1"/>
      <sheetName val="CT_Duong1"/>
      <sheetName val="D_gia1"/>
      <sheetName val="T_hop1"/>
      <sheetName val="CtP_tro1"/>
      <sheetName val="Nha_moi1"/>
      <sheetName val="TT-T_Tron_So_21"/>
      <sheetName val="Ct_Dam_1"/>
      <sheetName val="Ct_Duoi1"/>
      <sheetName val="Ct_Tren1"/>
      <sheetName val="D_giaMay1"/>
      <sheetName val="Dc_Dau1"/>
      <sheetName val="_o_to_Hien_81"/>
      <sheetName val="_o_to_Hien91"/>
      <sheetName val="_o_to_Hien101"/>
      <sheetName val="_o_to_Hien111"/>
      <sheetName val="_o_to_Hien12)1"/>
      <sheetName val="_o_to_Hien12"/>
      <sheetName val="_o_to_Hien21"/>
      <sheetName val="_o_to_Hien31"/>
      <sheetName val="_o_to_Hien41"/>
      <sheetName val="_o_to_Hien51"/>
      <sheetName val="_o_to_Phong_81"/>
      <sheetName val="_o_to_Phong91"/>
      <sheetName val="_o_to_Phong101"/>
      <sheetName val="_o_to_Phong111"/>
      <sheetName val="_o_to_Phong12)1"/>
      <sheetName val="_o_to_Phong12"/>
      <sheetName val="_o_to_Phong21"/>
      <sheetName val="_o_to_Phong31"/>
      <sheetName val="_o_to_Phong41"/>
      <sheetName val="_o_to_Phong51"/>
      <sheetName val="_o_to_Dung_8_1"/>
      <sheetName val="_D_tt_dau81"/>
      <sheetName val="_o_to_Dung_91"/>
      <sheetName val="_D9_tt_dau1"/>
      <sheetName val="_D10_tt_dau1"/>
      <sheetName val="_o_to_Dung_101"/>
      <sheetName val="_o_to_Dung_111"/>
      <sheetName val="_o_to_Dung_12)1"/>
      <sheetName val="_o_to_Dung_12"/>
      <sheetName val="_o_to_Dung21"/>
      <sheetName val="_o_to_Dung31"/>
      <sheetName val="_o_to_Dung41"/>
      <sheetName val="_o_totrongT10-121"/>
      <sheetName val="_o_totrongT21"/>
      <sheetName val="_o_totrungT10-121"/>
      <sheetName val="_o_toMinhT10-12_1"/>
      <sheetName val="_o_toMinhT21"/>
      <sheetName val="_o_toTrieuT10-12__1"/>
      <sheetName val="Luong_8_SP1"/>
      <sheetName val="Luong_9_SP_1"/>
      <sheetName val="Luong_10_SP_1"/>
      <sheetName val="Luong_11_SP_1"/>
      <sheetName val="Luong_12_SP1"/>
      <sheetName val="Luong_1_SP11"/>
      <sheetName val="Luong_2_SP21"/>
      <sheetName val="Luong_3_SP31"/>
      <sheetName val="Luong_4_SP41"/>
      <sheetName val="Luong_4_SP51"/>
      <sheetName val="TH_(T1-6)1"/>
      <sheetName val="_NL1"/>
      <sheetName val="_NL_(2)1"/>
      <sheetName val="CDTHCT_(3)1"/>
      <sheetName val="K249_K981"/>
      <sheetName val="K249_K98_(2)1"/>
      <sheetName val="K251_K981"/>
      <sheetName val="K251_SBase1"/>
      <sheetName val="K251_AC1"/>
      <sheetName val="K252_K981"/>
      <sheetName val="K252_SBase1"/>
      <sheetName val="K252_AC1"/>
      <sheetName val="K253_K981"/>
      <sheetName val="K253_Subbase1"/>
      <sheetName val="K253_Base_1"/>
      <sheetName val="K253_SBase1"/>
      <sheetName val="K253_AC1"/>
      <sheetName val="K255_SBase1"/>
      <sheetName val="K259_K981"/>
      <sheetName val="K259_Subbase1"/>
      <sheetName val="K259_Base_1"/>
      <sheetName val="K259_AC1"/>
      <sheetName val="K260_K981"/>
      <sheetName val="K260_Subbase1"/>
      <sheetName val="K260_Base1"/>
      <sheetName val="K260_AC1"/>
      <sheetName val="K261_K981"/>
      <sheetName val="K261_Base1"/>
      <sheetName val="K261_AC1"/>
      <sheetName val="tong_hop_thanh_toan_thue1"/>
      <sheetName val="bang_ke_nop_thue1"/>
      <sheetName val="Tonh_hop_chi_phi1"/>
      <sheetName val="BK_chi_phi1"/>
      <sheetName val="KTra_DS_va_thue_GTGT1"/>
      <sheetName val="Kiãøm_tra_DS_thue_GTGT1"/>
      <sheetName val="XUAT(gia_von)1"/>
      <sheetName val="Xuat_(gia_ban)1"/>
      <sheetName val="Dchinh_TH_N-X-T1"/>
      <sheetName val="Tong_hop_N-X-T1"/>
      <sheetName val="thue_TH1"/>
      <sheetName val="tong_hop_20011"/>
      <sheetName val="qUYET_TOAN_THUE1"/>
      <sheetName val="Thep_1"/>
      <sheetName val="Chi_tiet_Khoi_luong1"/>
      <sheetName val="TH_khoi_luong1"/>
      <sheetName val="Chiet_tinh_vat_lieu_1"/>
      <sheetName val="TH_KL_VL1"/>
      <sheetName val="Cong_hop1"/>
      <sheetName val="kldukien_(107)1"/>
      <sheetName val="qui1_(2)1"/>
      <sheetName val="Gia_DAN1"/>
      <sheetName val="KLTong_hop1"/>
      <sheetName val="Lan_can1"/>
      <sheetName val="Ranh_doc_(2)1"/>
      <sheetName val="Ranh_doc1"/>
      <sheetName val="Coc_tieu1"/>
      <sheetName val="Bien_bao1"/>
      <sheetName val="Nan_tuyen1"/>
      <sheetName val="Lan_11"/>
      <sheetName val="Lan__21"/>
      <sheetName val="Lan_31"/>
      <sheetName val="Gia_tri1"/>
      <sheetName val="Lan_51"/>
      <sheetName val="phan_tich_DG1"/>
      <sheetName val="gia_vat_lieu1"/>
      <sheetName val="gia_xe_may1"/>
      <sheetName val="gia_nhan_cong1"/>
      <sheetName val="KL_VL1"/>
      <sheetName val="QT_9-61"/>
      <sheetName val="Thuong_luu_HB1"/>
      <sheetName val="QT_Ky_T1"/>
      <sheetName val="bc_vt_TON_BAI1"/>
      <sheetName val="cong_Q21"/>
      <sheetName val="T_U_luong_Q11"/>
      <sheetName val="T_U_luong_Q21"/>
      <sheetName val="T_U_luong_Q31"/>
      <sheetName val="sent_to1"/>
      <sheetName val="CDTHU_CHI_T11"/>
      <sheetName val="THUCHI_21"/>
      <sheetName val="THU_CHI31"/>
      <sheetName val="THU_CHI_41"/>
      <sheetName val="THU_CHI51"/>
      <sheetName val="THU_CHI_61"/>
      <sheetName val="TU_CHI_71"/>
      <sheetName val="THU_CHI91"/>
      <sheetName val="THU_CHI_81"/>
      <sheetName val="THU_CHI_101"/>
      <sheetName val="THU_CHI_111"/>
      <sheetName val="THU_CHI_121"/>
      <sheetName val="Tien_ung1"/>
      <sheetName val="phi_luong31"/>
      <sheetName val="binh_do1"/>
      <sheetName val="cot_lieu1"/>
      <sheetName val="van_khuon1"/>
      <sheetName val="CT_BT1"/>
      <sheetName val="lay_mau1"/>
      <sheetName val="mat_ngoai_goi1"/>
      <sheetName val="coc_tram-bt1"/>
      <sheetName val="Quyet_toan1"/>
      <sheetName val="Thu_hoi1"/>
      <sheetName val="Lai_vay1"/>
      <sheetName val="Tien_vay1"/>
      <sheetName val="Cong_no1"/>
      <sheetName val="Cop_pha1"/>
      <sheetName val="KL_Tram_Cty1"/>
      <sheetName val="Gam_may_Cty1"/>
      <sheetName val="KL_tram_KH1"/>
      <sheetName val="Gam_may_KH1"/>
      <sheetName val="Cach_dien1"/>
      <sheetName val="Mang_tai1"/>
      <sheetName val="KL_DDK1"/>
      <sheetName val="Mang_tai_DDK1"/>
      <sheetName val="KL_DDK0,41"/>
      <sheetName val="TT_Ky_thuat1"/>
      <sheetName val="CT_moi1"/>
      <sheetName val="Tu_dien1"/>
      <sheetName val="May_cat1"/>
      <sheetName val="Dao_Cly1"/>
      <sheetName val="Dao_Ptai1"/>
      <sheetName val="Tu_RMU1"/>
      <sheetName val="C_set1"/>
      <sheetName val="Sco_Cap1"/>
      <sheetName val="Sco_TB1"/>
      <sheetName val="TN_tram1"/>
      <sheetName val="TN_C_set1"/>
      <sheetName val="TN_TD_DDay1"/>
      <sheetName val="Phan_chung1"/>
      <sheetName val="THVT_T51"/>
      <sheetName val="XL1_t51"/>
      <sheetName val="XL2_T51"/>
      <sheetName val="XL3_T51"/>
      <sheetName val="XL5_T51"/>
      <sheetName val="CC_XL11"/>
      <sheetName val="KKTS_041"/>
      <sheetName val="nha_kct1"/>
      <sheetName val="Xep_hang_2011"/>
      <sheetName val="Thang_121"/>
      <sheetName val="Thang_11"/>
      <sheetName val="Thang_12_(2)1"/>
      <sheetName val="Thang_011"/>
      <sheetName val="XE_DAU1"/>
      <sheetName val="XE_XANG1"/>
      <sheetName val="toan_Cty1"/>
      <sheetName val="Cong_ty1"/>
      <sheetName val="XN_21"/>
      <sheetName val="XN_ong_CHi1"/>
      <sheetName val="N_XDCT&amp;_XKLD1"/>
      <sheetName val="CN_HCM1"/>
      <sheetName val="TT_XKLD(Nhan)1"/>
      <sheetName val="Ong_Hong1"/>
      <sheetName val="CN_hung_yen1"/>
      <sheetName val="Dong_nai1"/>
      <sheetName val="Phu_luc_HD1"/>
      <sheetName val="Gia_du_thau1"/>
      <sheetName val="Ca_xe1"/>
      <sheetName val="Cau_2(3)1"/>
      <sheetName val="cap_so_lan_21"/>
      <sheetName val="cap_so_BHXH1"/>
      <sheetName val="tru_tien1"/>
      <sheetName val="yt_q21"/>
      <sheetName val="c45_t31"/>
      <sheetName val="c45_t61"/>
      <sheetName val="BHYT_Q3_20031"/>
      <sheetName val="C45_t71"/>
      <sheetName val="C47-t07_20031"/>
      <sheetName val="C45_t81"/>
      <sheetName val="C47-t08_20031"/>
      <sheetName val="C45_t091"/>
      <sheetName val="C47-t09_20031"/>
      <sheetName val="C47_T121"/>
      <sheetName val="BHYT_Q4-20031"/>
      <sheetName val="C45_T101"/>
      <sheetName val="C_TIEU1"/>
      <sheetName val="T_Luong1"/>
      <sheetName val="T_HAO1"/>
      <sheetName val="DT_TUYEN1"/>
      <sheetName val="DT_GIA1"/>
      <sheetName val="KHDT_(2)1"/>
      <sheetName val="CL_1"/>
      <sheetName val="KQ_(2)1"/>
      <sheetName val="cong_bien_t101"/>
      <sheetName val="luong_t9_1"/>
      <sheetName val="bb_t91"/>
      <sheetName val="congtac_vien-uy1"/>
      <sheetName val="Nhan_luc20011"/>
      <sheetName val="Tong_Thu"/>
      <sheetName val="Tong_Chi"/>
      <sheetName val="Truong_hoc"/>
      <sheetName val="Cty_CP"/>
      <sheetName val="G_thau_3B"/>
      <sheetName val="T_Hop_Thu-chi"/>
      <sheetName val="KH_200³_(moi_max)1"/>
      <sheetName val="DG_SOC1"/>
      <sheetName val="DG_HQ1"/>
      <sheetName val="Hat_11"/>
      <sheetName val="_H8_duong1"/>
      <sheetName val="Hat_7dg1"/>
      <sheetName val="TH_duong_1B1"/>
      <sheetName val="TH_cau_1B1"/>
      <sheetName val="cau_H11"/>
      <sheetName val="Son_dg1"/>
      <sheetName val="THKL_H91"/>
      <sheetName val="THKL_H41"/>
      <sheetName val="Co_quan_TCT1"/>
      <sheetName val="BOT_(PA_chon)1"/>
      <sheetName val="Yaly_&amp;_Ri_Ninh1"/>
      <sheetName val="Thuy_dien_Na_Loi1"/>
      <sheetName val="bang_so_sanh_tong_hop1"/>
      <sheetName val="bang_so_sanh_tong_hop_(ty_le)1"/>
      <sheetName val="thu_nhap_binh_quan_(2)1"/>
      <sheetName val="dang_huong1"/>
      <sheetName val="phuong_an_11"/>
      <sheetName val="phuong_an_1_(2)1"/>
      <sheetName val="phuong_an21"/>
      <sheetName val="tong_hop_BQ1"/>
      <sheetName val="tong_hop_BQ-11"/>
      <sheetName val="phuong_an_chon1"/>
      <sheetName val="bang_so_sanh_tong_hop_(_PA_cho1"/>
      <sheetName val="dang_ap_dung1"/>
      <sheetName val="bang_tong_hop_(dang_huong)1"/>
      <sheetName val="TH_du_toan_1"/>
      <sheetName val="Du_toan_1"/>
      <sheetName val="C_Tinh1"/>
      <sheetName val="B_T_HOP"/>
      <sheetName val="HT_HE_DUONG"/>
      <sheetName val="DH_D1,2"/>
      <sheetName val="Tro_giup"/>
      <sheetName val="BB_NT_GD_H-thanh"/>
      <sheetName val="BB_NT_KL"/>
      <sheetName val="CL_PP"/>
      <sheetName val="TH_DgPP"/>
      <sheetName val="Dg_PP"/>
      <sheetName val="CL_DgPP"/>
      <sheetName val="TH_DDau"/>
      <sheetName val="TH_DVu"/>
      <sheetName val="CL_Dvu"/>
      <sheetName val="TH_DgDvu"/>
      <sheetName val="Dg_DV"/>
      <sheetName val="C_O"/>
      <sheetName val="TH_dg_OC"/>
      <sheetName val="CL_CatOng"/>
      <sheetName val="Bang_qui_cach_Vtu"/>
      <sheetName val="CT_031"/>
      <sheetName val="TH_031"/>
      <sheetName val="Chenh_lech1"/>
      <sheetName val="Kinh_phí1"/>
      <sheetName val="VAT_TU_NHAN_TXQN"/>
      <sheetName val="bang_tong_ke_khoi_luong_vat_tu"/>
      <sheetName val="hcong_tkhe"/>
      <sheetName val="VAT_TU_NHAN_TKHE"/>
      <sheetName val="hcong_qn"/>
      <sheetName val="VAT_TU_NHAN_(2)"/>
      <sheetName val="CO_SO_DU_LIEU_PTVL1"/>
      <sheetName val="QT_Duoc_(Hai)"/>
      <sheetName val="TH_mau_moi_tu_T10"/>
      <sheetName val="Tong_hop_Quy_IV"/>
      <sheetName val="Bot_Giat_C1"/>
      <sheetName val="Bot_Giat_P_1"/>
      <sheetName val="THAY_THUNG_H1"/>
      <sheetName val="thi_nghiem1"/>
      <sheetName val="BLR_1"/>
      <sheetName val="gia_phan_mong"/>
      <sheetName val="SILICAT"/>
      <sheetName val="NAM_20041"/>
      <sheetName val="huy_dong_von1"/>
      <sheetName val="Lai_vayxd1"/>
      <sheetName val="Lai_vayphaitra1"/>
      <sheetName val="Lai_vay_1"/>
      <sheetName val="tra_von1"/>
      <sheetName val="KH_chi_tiet1"/>
      <sheetName val="nguyen_lieu1"/>
      <sheetName val="soi_tho_soi_det1"/>
      <sheetName val="soi_thuong1"/>
      <sheetName val="vai_det1"/>
      <sheetName val="chi_phi_1tan1"/>
      <sheetName val="von_luu_dong1"/>
      <sheetName val="thue_VAT1"/>
      <sheetName val="doanh_thu1"/>
      <sheetName val="doanh_thu_loi_nhuan1"/>
      <sheetName val="dong_tien1"/>
      <sheetName val="thu_hoi_von1"/>
      <sheetName val="MTO_REV_0"/>
      <sheetName val="Bang_gia_NC"/>
      <sheetName val="TH_DZ35"/>
      <sheetName val="D_Da0"/>
      <sheetName val="hoan_von1"/>
      <sheetName val="dothi_npv1"/>
      <sheetName val="diem_hoa_von1"/>
      <sheetName val="nop_ngan_sach1"/>
      <sheetName val="chi_tieu1"/>
      <sheetName val="Div__A"/>
      <sheetName val="TSCD_ko_dung"/>
      <sheetName val="Tong_vat_tu"/>
      <sheetName val="VT_luu"/>
      <sheetName val="Vtu_u_dong"/>
      <sheetName val="TSLD_khac"/>
      <sheetName val="CC_da_pbo_het"/>
      <sheetName val="26+960-27+050_9"/>
      <sheetName val="luong_thang_10"/>
      <sheetName val="tong_hop_thang_10"/>
      <sheetName val="TH_11"/>
      <sheetName val="px_khai_thac_2"/>
      <sheetName val="dao_lo_so_2"/>
      <sheetName val="luong_vp_thang_10"/>
      <sheetName val="Du_thau"/>
      <sheetName val="Phan_tich_don_gia_(doc)"/>
      <sheetName val="Tong_dip_nhan_danh_hieu_AHL§"/>
      <sheetName val="THV_CHI_6"/>
      <sheetName val="27+500-700_4(k85)"/>
      <sheetName val="CHIET_TINH_TBA"/>
      <sheetName val="CHIET_TINH_DZ_0,4"/>
      <sheetName val="CHIET_TINH_CCT"/>
      <sheetName val="Du_toan"/>
      <sheetName val="Phan_tich_vat_tu"/>
      <sheetName val="Tong_hop_vat_tu"/>
      <sheetName val="Tong_hop_gia"/>
      <sheetName val="TK_331c1"/>
      <sheetName val="cong_bien_t1&lt;"/>
      <sheetName val="Bang_2B"/>
      <sheetName val="Dgia_vat_tu"/>
      <sheetName val="Don_gia_III"/>
      <sheetName val="Dgia_VT"/>
      <sheetName val="Gia_tri_vat_tu"/>
      <sheetName val="Chi_phi_van_chuyen"/>
      <sheetName val="Tong_hop_kinh_phi"/>
      <sheetName val="Tu_van_Thiet_ke"/>
      <sheetName val="Tien_do_thi_cong"/>
      <sheetName val="Bia_du_toan"/>
      <sheetName val="L_D1704"/>
      <sheetName val="CT_331"/>
      <sheetName val="CT_131"/>
      <sheetName val="28+!60-28+420_5K95"/>
      <sheetName val="Thi_sinh"/>
      <sheetName val="Cham_cong"/>
      <sheetName val="Bang_luong"/>
      <sheetName val="STH_152"/>
      <sheetName val="CN_331"/>
      <sheetName val="VC_MONG"/>
      <sheetName val="LUONG_NC"/>
      <sheetName val="BKE_CT_GOC"/>
      <sheetName val="BKE_CT_GOC_(2)"/>
      <sheetName val="CTGS10_(2)"/>
      <sheetName val="PIPE-03E_XLS"/>
      <sheetName val="Cong_doan"/>
      <sheetName val="B9_SCL_(2)"/>
      <sheetName val="Thang_7-05"/>
      <sheetName val="Bia_dvi"/>
      <sheetName val="B3_Tonghop_thang"/>
      <sheetName val="DGchitiet "/>
      <sheetName val="CPcttam"/>
      <sheetName val="CPTB"/>
      <sheetName val="WH-CPTP,Todoi"/>
      <sheetName val="\MGT-DRT\MGT-IMPR\MGT-SC@\BA039"/>
      <sheetName val="\N\MGT-DRT\MGT-IMPR\MGT-SC@\BA0"/>
      <sheetName val="van phong Quy 1"/>
      <sheetName val="Cong ty Quy 1"/>
      <sheetName val="20.9.05"/>
      <sheetName val="Thanh toan"/>
      <sheetName val="B11B"/>
      <sheetName val="B11C"/>
      <sheetName val="B 11D "/>
      <sheetName val="pt0-1"/>
      <sheetName val="kp0-1"/>
      <sheetName val="0-1"/>
      <sheetName val="pt2-3"/>
      <sheetName val="thkp2-3"/>
      <sheetName val="2-3"/>
      <sheetName val="cl1-2"/>
      <sheetName val="thkp1-2"/>
      <sheetName val="clvl1-2"/>
      <sheetName val="1-2"/>
      <sheetName val="Bang luong _x0011_"/>
      <sheetName val="Keothep"/>
      <sheetName val="Gia tr?"/>
      <sheetName val="Ki??m tra DS thue GTGT"/>
      <sheetName val="Thuong dip nhan danh hieu AHL?"/>
      <sheetName val="ND13-1_x0013_+334"/>
      <sheetName val="Sheet耵"/>
      <sheetName val="26+960-27+150.5(k95!"/>
      <sheetName val="[PIPE-03E.XLSÝ26+960-27+150.4(k"/>
      <sheetName val="Tojg hop thep"/>
      <sheetName val="TH du toanþ"/>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CDԀ"/>
      <sheetName val="TH du toan¸"/>
      <sheetName val="TH du toann"/>
      <sheetName val="Assumptions"/>
      <sheetName val="SL"/>
      <sheetName val="tph AAHSTOT27"/>
      <sheetName val="TPH10x20"/>
      <sheetName val="TPH5x10"/>
      <sheetName val="TPH0x5"/>
      <sheetName val="TPHCVang"/>
      <sheetName val="TPHBDa"/>
      <sheetName val="MTL$-INTER"/>
      <sheetName val="C45A-BÈ"/>
      <sheetName val="T_x0003_"/>
      <sheetName val="dtxl"/>
      <sheetName val="Dchinh(chinhthuc)"/>
      <sheetName val="THDÃ"/>
      <sheetName val="Ca.D"/>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HD_x0010_"/>
      <sheetName val="THDm"/>
      <sheetName val="THD_x0008_"/>
      <sheetName val="Cước CG"/>
      <sheetName val="gia tri theo phong"/>
      <sheetName val="ctbetong"/>
      <sheetName val="COMP"/>
      <sheetName val="LUU"/>
      <sheetName val="BAONO"/>
      <sheetName val="BAONOCHUAXONG"/>
      <sheetName val="PHI"/>
      <sheetName val="CỘT HỐ PIT"/>
      <sheetName val="Don gia"/>
      <sheetName val="DF"/>
      <sheetName val="Mucluc"/>
      <sheetName val="TMDT"/>
      <sheetName val="PBVDT"/>
      <sheetName val="LPS"/>
      <sheetName val="VONTB"/>
      <sheetName val="KHTN"/>
      <sheetName val="GT"/>
      <sheetName val="Chart5"/>
      <sheetName val="LL"/>
      <sheetName val="CDTN"/>
      <sheetName val="HV"/>
      <sheetName val="lUONGTIEN"/>
      <sheetName val="Chart3"/>
      <sheetName val="Chart4"/>
      <sheetName val="Chart6"/>
      <sheetName val="DN"/>
      <sheetName val="CSDV"/>
      <sheetName val="PTKT"/>
      <sheetName val="ၔonghop"/>
      <sheetName val="Analysis"/>
      <sheetName val="C-C"/>
      <sheetName val="D-D"/>
      <sheetName val="Y_WORK"/>
      <sheetName val="??-BLDG"/>
      <sheetName val="Jan"/>
      <sheetName val="ﾃｽﾄﾃﾞｰﾀ一覧"/>
      <sheetName val="@.Dap"/>
      <sheetName val="QG"/>
      <sheetName val="Summary (1)"/>
      <sheetName val="List of Houses"/>
      <sheetName val="B1-General"/>
      <sheetName val="B2.SITE WORKS"/>
      <sheetName val="B3.CONCRETE WORKS"/>
      <sheetName val="B4.MASONRY WORKS"/>
      <sheetName val="B5.METAL WORKS"/>
      <sheetName val="B6.THERMAL&amp;MOITURE"/>
      <sheetName val="B7.ALU.GLASS D&amp;W"/>
      <sheetName val="B8.FINISHING WORKS"/>
      <sheetName val="B12.EXTERNAL WORKS"/>
      <sheetName val="DMVT - 2"/>
      <sheetName val="B. Additional items"/>
      <sheetName val="C. VE items Add1"/>
      <sheetName val="F. VE items Updated Add1"/>
      <sheetName val="G. Duplicated items"/>
      <sheetName val="Unit price"/>
      <sheetName val="gia vtu, ncong"/>
      <sheetName val="CPV"/>
      <sheetName val="dao dat"/>
      <sheetName val="chong tham"/>
      <sheetName val="Yeu cau gia"/>
      <sheetName val="B0_SUM"/>
      <sheetName val="Phan chia tien ich"/>
      <sheetName val="Prelim HP5-ham"/>
      <sheetName val="BPTC"/>
      <sheetName val="B3_Mong&amp;ham "/>
      <sheetName val="Prelim HP5-than"/>
      <sheetName val="B4_Than&amp;Hoan thien"/>
      <sheetName val="VK"/>
      <sheetName val="DMVT"/>
      <sheetName val="Summary_-_Budget"/>
      <sheetName val="Chi_tiet_-_Dv_lap2"/>
      <sheetName val="TH_KHTC2"/>
      <sheetName val="Van_chuyen2"/>
      <sheetName val="THKP_(2)2"/>
      <sheetName val="T_Bi2"/>
      <sheetName val="Thiet_ke2"/>
      <sheetName val="K_luong2"/>
      <sheetName val="TT_L22"/>
      <sheetName val="TT_L12"/>
      <sheetName val="Thue_Ngoai2"/>
      <sheetName val="KL_XL20002"/>
      <sheetName val="Chiet_tinh2"/>
      <sheetName val="Sheet2_(2)2"/>
      <sheetName val="Dong_Dau2"/>
      <sheetName val="Dong_Dau_(2)2"/>
      <sheetName val="Sau_dong2"/>
      <sheetName val="Ma_xa2"/>
      <sheetName val="My_dinh2"/>
      <sheetName val="Tong_cong2"/>
      <sheetName val="KH_2003_(moi_max)2"/>
      <sheetName val="be_tong2"/>
      <sheetName val="Tong_hop_thep2"/>
      <sheetName val="__2"/>
      <sheetName val="san_vuon2"/>
      <sheetName val="khu_phu_tro2"/>
      <sheetName val="LUAN_CHUYEN2"/>
      <sheetName val="KE_QUY2"/>
      <sheetName val="LUONGGIAN_TIEP2"/>
      <sheetName val="VAY_VON2"/>
      <sheetName val="O_THAO2"/>
      <sheetName val="Q_TRUNG2"/>
      <sheetName val="Y_THANH2"/>
      <sheetName val="Thuyet_minh2"/>
      <sheetName val="CDSL_(2)2"/>
      <sheetName val="26+180-400_22"/>
      <sheetName val="26+180_Sub12"/>
      <sheetName val="26+180_Sub42"/>
      <sheetName val="26+180-400_5(k95)2"/>
      <sheetName val="26+400-620_3(k95)2"/>
      <sheetName val="26+400-640_1(k95)2"/>
      <sheetName val="26+960-27+150_92"/>
      <sheetName val="26+960-27+150_102"/>
      <sheetName val="26+960-27+150_112"/>
      <sheetName val="26+960-27+150_122"/>
      <sheetName val="26+960-27+150_5(k95)2"/>
      <sheetName val="26+960-27+150_4(k95)2"/>
      <sheetName val="26+960-27+150_1(k95)2"/>
      <sheetName val="27+500-700_5(k95)2"/>
      <sheetName val="27+500-700_4(k95)2"/>
      <sheetName val="27+500-700_3(k95)2"/>
      <sheetName val="27+500-700_1(k95)2"/>
      <sheetName val="27+740-920_3(k95)2"/>
      <sheetName val="27+740-920_212"/>
      <sheetName val="27+920-28+040_6,72"/>
      <sheetName val="27+920-28+040_102"/>
      <sheetName val="27+920-28+160_Su32"/>
      <sheetName val="28+160-28+420_5K952"/>
      <sheetName val="28+430-657_72"/>
      <sheetName val="Km28+430-657_82"/>
      <sheetName val="28+430-657_92"/>
      <sheetName val="28+430-667_102"/>
      <sheetName val="28+430-657_112"/>
      <sheetName val="28+430-657_4k952"/>
      <sheetName val="28+500-657_182"/>
      <sheetName val="28+520-657_192"/>
      <sheetName val="Interim_payment2"/>
      <sheetName val="Bid_Sum2"/>
      <sheetName val="Item_B2"/>
      <sheetName val="Dg_A2"/>
      <sheetName val="Dg_B&amp;C2"/>
      <sheetName val="Material_at_site2"/>
      <sheetName val="BCC_(2)2"/>
      <sheetName val="Bao_cao2"/>
      <sheetName val="Bao_cao_22"/>
      <sheetName val="Khoi_luong2"/>
      <sheetName val="Khoi_luong_mat2"/>
      <sheetName val="Bang_ke2"/>
      <sheetName val="T_HopKL2"/>
      <sheetName val="S_Luong2"/>
      <sheetName val="D_Dap2"/>
      <sheetName val="Q_Toan2"/>
      <sheetName val="Phan_tich_chi_phi2"/>
      <sheetName val="Chi_phi_nen_theo_BVTC2"/>
      <sheetName val="nhan_cong_phu2"/>
      <sheetName val="nhan_cong_Hung2"/>
      <sheetName val="Nhan_cong2"/>
      <sheetName val="Khoi_luong_nen_theo_BVTC2"/>
      <sheetName val="Phu_luc2"/>
      <sheetName val="Gia_trÞ2"/>
      <sheetName val="AC_PC2"/>
      <sheetName val="Gia_VL2"/>
      <sheetName val="Bang_gia_ca_may2"/>
      <sheetName val="Bang_luong_CB2"/>
      <sheetName val="Bang_P_tich_CT2"/>
      <sheetName val="D_toan_chi_tiet2"/>
      <sheetName val="Bang_TH_Dtoan2"/>
      <sheetName val="cap_cho_cac_DT2"/>
      <sheetName val="Ung_-_hoan2"/>
      <sheetName val="CP_may2"/>
      <sheetName val="Thep_2"/>
      <sheetName val="Chi_tiet_Khoi_luong2"/>
      <sheetName val="TH_khoi_luong2"/>
      <sheetName val="Chiet_tinh_vat_lieu_2"/>
      <sheetName val="TH_KL_VL2"/>
      <sheetName val="TAI_TRONG2"/>
      <sheetName val="NOI_LUC2"/>
      <sheetName val="TINH_DUYET_THTT_CHINH2"/>
      <sheetName val="TDUYET_THTT_PHU2"/>
      <sheetName val="TINH_DAO_DONG_VA_DO_VONG2"/>
      <sheetName val="TINH_NEO2"/>
      <sheetName val="Bang_VL2"/>
      <sheetName val="VL(No_V-c)2"/>
      <sheetName val="He_so2"/>
      <sheetName val="PL_Vua2"/>
      <sheetName val="Chitieu-dam_cac_loai2"/>
      <sheetName val="DG_Dam2"/>
      <sheetName val="DG_chung2"/>
      <sheetName val="VL-dac_chung2"/>
      <sheetName val="CT_1md_&amp;_dau_cong2"/>
      <sheetName val="Tong_hop2"/>
      <sheetName val="CT_cong2"/>
      <sheetName val="dg_cong2"/>
      <sheetName val="CT_Duong2"/>
      <sheetName val="D_gia2"/>
      <sheetName val="T_hop2"/>
      <sheetName val="CtP_tro2"/>
      <sheetName val="Nha_moi2"/>
      <sheetName val="TT-T_Tron_So_22"/>
      <sheetName val="Ct_Dam_2"/>
      <sheetName val="Ct_Duoi2"/>
      <sheetName val="Ct_Tren2"/>
      <sheetName val="D_giaMay2"/>
      <sheetName val="BU_CTPH2"/>
      <sheetName val="BU_tran3+360_222"/>
      <sheetName val="Tran3+360_222"/>
      <sheetName val="BU_tran2+386_42"/>
      <sheetName val="Tran2+386_42"/>
      <sheetName val="DTcong_4-52"/>
      <sheetName val="Bu_1-22"/>
      <sheetName val="Bu_12-132"/>
      <sheetName val="DTcong_12-132"/>
      <sheetName val="DT_cong13-13+2"/>
      <sheetName val="BU-_nhanh2"/>
      <sheetName val="dtcong_nh1-22"/>
      <sheetName val="dtcong_nh0-12"/>
      <sheetName val="BU_11-122"/>
      <sheetName val="DTcong_11-122"/>
      <sheetName val="Pr-_CC2"/>
      <sheetName val="MD_3-42"/>
      <sheetName val="ND_3-42"/>
      <sheetName val="MD_1-22"/>
      <sheetName val="ND_1-22"/>
      <sheetName val="MD_0-12"/>
      <sheetName val="ND_0-12"/>
      <sheetName val="KL_tong2"/>
      <sheetName val="TH_(T1-6)2"/>
      <sheetName val="_NL2"/>
      <sheetName val="_NL_(2)2"/>
      <sheetName val="CDTHCT_(3)2"/>
      <sheetName val="Quyet_toan2"/>
      <sheetName val="Thu_hoi2"/>
      <sheetName val="Lai_vay2"/>
      <sheetName val="Tien_vay2"/>
      <sheetName val="Cong_no2"/>
      <sheetName val="Cop_pha2"/>
      <sheetName val="thkl_(2)2"/>
      <sheetName val="long_tec2"/>
      <sheetName val="cd_viaK0-T62"/>
      <sheetName val="cdvia_T6-Tc242"/>
      <sheetName val="cdvia_Tc24-T462"/>
      <sheetName val="cd_btnL2k0+361-T192"/>
      <sheetName val="DS_them_luong_qui_4-20022"/>
      <sheetName val="Phuc_loi_2-9-022"/>
      <sheetName val="Thuong_nhan_dip_21-12-022"/>
      <sheetName val="Thuong_dip_nhan_danh_hieu_AHL§2"/>
      <sheetName val="Thang_luong_thu_13_nam_20022"/>
      <sheetName val="Luong_SX#_dip_Tet_Qui_Mui(dong2"/>
      <sheetName val="phan_tich_DG2"/>
      <sheetName val="gia_vat_lieu2"/>
      <sheetName val="gia_xe_may2"/>
      <sheetName val="gia_nhan_cong2"/>
      <sheetName val="Chenh_lech2"/>
      <sheetName val="Kinh_phí2"/>
      <sheetName val="CDTHU_CHI_T12"/>
      <sheetName val="THUCHI_22"/>
      <sheetName val="THU_CHI32"/>
      <sheetName val="THU_CHI_42"/>
      <sheetName val="THU_CHI52"/>
      <sheetName val="THU_CHI_62"/>
      <sheetName val="TU_CHI_72"/>
      <sheetName val="THU_CHI92"/>
      <sheetName val="THU_CHI_82"/>
      <sheetName val="THU_CHI_102"/>
      <sheetName val="THU_CHI_112"/>
      <sheetName val="THU_CHI_122"/>
      <sheetName val="tong_hop_thanh_toan_thue2"/>
      <sheetName val="bang_ke_nop_thue2"/>
      <sheetName val="Tonh_hop_chi_phi2"/>
      <sheetName val="BK_chi_phi2"/>
      <sheetName val="KTra_DS_va_thue_GTGT2"/>
      <sheetName val="Kiãøm_tra_DS_thue_GTGT2"/>
      <sheetName val="XUAT(gia_von)2"/>
      <sheetName val="Xuat_(gia_ban)2"/>
      <sheetName val="Dchinh_TH_N-X-T2"/>
      <sheetName val="Tong_hop_N-X-T2"/>
      <sheetName val="thue_TH2"/>
      <sheetName val="tong_hop_20012"/>
      <sheetName val="qUYET_TOAN_THUE2"/>
      <sheetName val="vat_tu2"/>
      <sheetName val="THVT_T52"/>
      <sheetName val="XL1_t52"/>
      <sheetName val="XL2_T52"/>
      <sheetName val="XL3_T52"/>
      <sheetName val="XL5_T52"/>
      <sheetName val="CC_XL12"/>
      <sheetName val="KKTS_042"/>
      <sheetName val="nha_kct2"/>
      <sheetName val="sent_to2"/>
      <sheetName val="KL_Tram_Cty2"/>
      <sheetName val="Gam_may_Cty2"/>
      <sheetName val="KL_tram_KH2"/>
      <sheetName val="Gam_may_KH2"/>
      <sheetName val="Cach_dien2"/>
      <sheetName val="Mang_tai2"/>
      <sheetName val="KL_DDK2"/>
      <sheetName val="Mang_tai_DDK2"/>
      <sheetName val="KL_DDK0,42"/>
      <sheetName val="TT_Ky_thuat2"/>
      <sheetName val="CT_moi2"/>
      <sheetName val="Tu_dien2"/>
      <sheetName val="May_cat2"/>
      <sheetName val="Dao_Cly2"/>
      <sheetName val="Dao_Ptai2"/>
      <sheetName val="Tu_RMU2"/>
      <sheetName val="C_set2"/>
      <sheetName val="Sco_Cap2"/>
      <sheetName val="Sco_TB2"/>
      <sheetName val="TN_tram2"/>
      <sheetName val="TN_C_set2"/>
      <sheetName val="TN_TD_DDay2"/>
      <sheetName val="Phan_chung2"/>
      <sheetName val="congtac_vien-uy2"/>
      <sheetName val="Nhan_luc20012"/>
      <sheetName val="cong_Q22"/>
      <sheetName val="T_U_luong_Q12"/>
      <sheetName val="T_U_luong_Q22"/>
      <sheetName val="T_U_luong_Q32"/>
      <sheetName val="Xep_hang_2012"/>
      <sheetName val="toan_Cty2"/>
      <sheetName val="Cong_ty2"/>
      <sheetName val="XN_22"/>
      <sheetName val="XN_ong_CHi2"/>
      <sheetName val="N_XDCT&amp;_XKLD2"/>
      <sheetName val="CN_HCM2"/>
      <sheetName val="TT_XKLD(Nhan)2"/>
      <sheetName val="Ong_Hong2"/>
      <sheetName val="CN_hung_yen2"/>
      <sheetName val="Dong_nai2"/>
      <sheetName val="Quang_Tri2"/>
      <sheetName val="Da_Nang2"/>
      <sheetName val="Quang_Nam2"/>
      <sheetName val="Quang_Ngai2"/>
      <sheetName val="TH_DH-QN2"/>
      <sheetName val="KP_HD2"/>
      <sheetName val="DB_HD2"/>
      <sheetName val="K249_K982"/>
      <sheetName val="K249_K98_(2)2"/>
      <sheetName val="K251_K982"/>
      <sheetName val="K251_SBase2"/>
      <sheetName val="K251_AC2"/>
      <sheetName val="K252_K982"/>
      <sheetName val="K252_SBase2"/>
      <sheetName val="K252_AC2"/>
      <sheetName val="K253_K982"/>
      <sheetName val="K253_Subbase2"/>
      <sheetName val="K253_Base_2"/>
      <sheetName val="K253_SBase2"/>
      <sheetName val="K253_AC2"/>
      <sheetName val="K255_SBase2"/>
      <sheetName val="K259_K982"/>
      <sheetName val="K259_Subbase2"/>
      <sheetName val="K259_Base_2"/>
      <sheetName val="K259_AC2"/>
      <sheetName val="K260_K982"/>
      <sheetName val="K260_Subbase2"/>
      <sheetName val="K260_Base2"/>
      <sheetName val="K260_AC2"/>
      <sheetName val="K261_K982"/>
      <sheetName val="K261_Base2"/>
      <sheetName val="K261_AC2"/>
      <sheetName val="KL_VL2"/>
      <sheetName val="QT_9-62"/>
      <sheetName val="Thuong_luu_HB2"/>
      <sheetName val="QT_Ky_T2"/>
      <sheetName val="bc_vt_TON_BAI2"/>
      <sheetName val="Tien_ung2"/>
      <sheetName val="phi_luong32"/>
      <sheetName val="CT_xa2"/>
      <sheetName val="Gia_DAN2"/>
      <sheetName val="KLTong_hop2"/>
      <sheetName val="Lan_can2"/>
      <sheetName val="Ranh_doc_(2)2"/>
      <sheetName val="Ranh_doc2"/>
      <sheetName val="Coc_tieu2"/>
      <sheetName val="Bien_bao2"/>
      <sheetName val="Nan_tuyen2"/>
      <sheetName val="Lan_12"/>
      <sheetName val="Lan__22"/>
      <sheetName val="Lan_32"/>
      <sheetName val="Gia_tri2"/>
      <sheetName val="Lan_52"/>
      <sheetName val="Dc_Dau2"/>
      <sheetName val="_o_to_Hien_82"/>
      <sheetName val="_o_to_Hien92"/>
      <sheetName val="_o_to_Hien102"/>
      <sheetName val="_o_to_Hien112"/>
      <sheetName val="_o_to_Hien12)2"/>
      <sheetName val="_o_to_Hien13"/>
      <sheetName val="_o_to_Hien22"/>
      <sheetName val="_o_to_Hien32"/>
      <sheetName val="_o_to_Hien42"/>
      <sheetName val="_o_to_Hien52"/>
      <sheetName val="_o_to_Phong_82"/>
      <sheetName val="_o_to_Phong92"/>
      <sheetName val="_o_to_Phong102"/>
      <sheetName val="_o_to_Phong112"/>
      <sheetName val="_o_to_Phong12)2"/>
      <sheetName val="_o_to_Phong13"/>
      <sheetName val="_o_to_Phong22"/>
      <sheetName val="_o_to_Phong32"/>
      <sheetName val="_o_to_Phong42"/>
      <sheetName val="_o_to_Phong52"/>
      <sheetName val="_o_to_Dung_8_2"/>
      <sheetName val="_D_tt_dau82"/>
      <sheetName val="_o_to_Dung_92"/>
      <sheetName val="_D9_tt_dau2"/>
      <sheetName val="_D10_tt_dau2"/>
      <sheetName val="_o_to_Dung_102"/>
      <sheetName val="_o_to_Dung_112"/>
      <sheetName val="_o_to_Dung_12)2"/>
      <sheetName val="_o_to_Dung_13"/>
      <sheetName val="_o_to_Dung22"/>
      <sheetName val="_o_to_Dung32"/>
      <sheetName val="_o_to_Dung42"/>
      <sheetName val="_o_totrongT10-122"/>
      <sheetName val="_o_totrongT22"/>
      <sheetName val="_o_totrungT10-122"/>
      <sheetName val="_o_toMinhT10-12_2"/>
      <sheetName val="_o_toMinhT22"/>
      <sheetName val="_o_toTrieuT10-12__2"/>
      <sheetName val="Luong_8_SP2"/>
      <sheetName val="Luong_9_SP_2"/>
      <sheetName val="Luong_10_SP_2"/>
      <sheetName val="Luong_11_SP_2"/>
      <sheetName val="Luong_12_SP2"/>
      <sheetName val="Thang_122"/>
      <sheetName val="cong_bien_t102"/>
      <sheetName val="luong_t9_2"/>
      <sheetName val="bb_t92"/>
      <sheetName val="Co_quan_TCT2"/>
      <sheetName val="BOT_(PA_chon)2"/>
      <sheetName val="Yaly_&amp;_Ri_Ninh2"/>
      <sheetName val="Thuy_dien_Na_Loi2"/>
      <sheetName val="bang_so_sanh_tong_hop2"/>
      <sheetName val="bang_so_sanh_tong_hop_(ty_le)2"/>
      <sheetName val="thu_nhap_binh_quan_(2)2"/>
      <sheetName val="dang_huong2"/>
      <sheetName val="phuong_an_12"/>
      <sheetName val="phuong_an_1_(2)2"/>
      <sheetName val="phuong_an22"/>
      <sheetName val="tong_hop_BQ2"/>
      <sheetName val="tong_hop_BQ-12"/>
      <sheetName val="phuong_an_chon2"/>
      <sheetName val="bang_so_sanh_tong_hop_(_PA_cho2"/>
      <sheetName val="dang_ap_dung2"/>
      <sheetName val="bang_tong_hop_(dang_huong)2"/>
      <sheetName val="Cong_hop2"/>
      <sheetName val="kldukien_(107)2"/>
      <sheetName val="qui1_(2)2"/>
      <sheetName val="Luong_1_SP12"/>
      <sheetName val="Luong_2_SP22"/>
      <sheetName val="Luong_3_SP32"/>
      <sheetName val="Luong_4_SP42"/>
      <sheetName val="Luong_4_SP52"/>
      <sheetName val="TH_du_toan_2"/>
      <sheetName val="Du_toan_2"/>
      <sheetName val="C_Tinh2"/>
      <sheetName val="binh_do2"/>
      <sheetName val="cot_lieu2"/>
      <sheetName val="van_khuon2"/>
      <sheetName val="CT_BT2"/>
      <sheetName val="lay_mau2"/>
      <sheetName val="mat_ngoai_goi2"/>
      <sheetName val="coc_tram-bt2"/>
      <sheetName val="Phu_luc_HD2"/>
      <sheetName val="Gia_du_thau2"/>
      <sheetName val="Ca_xe2"/>
      <sheetName val="Cau_2(3)2"/>
      <sheetName val="TK_331c11"/>
      <sheetName val="CT_3311"/>
      <sheetName val="CT_1311"/>
      <sheetName val="KH_200³_(moi_max)2"/>
      <sheetName val="TSCD_ko_dung1"/>
      <sheetName val="Tong_vat_tu1"/>
      <sheetName val="VT_luu1"/>
      <sheetName val="Vtu_u_dong1"/>
      <sheetName val="TSLD_khac1"/>
      <sheetName val="CC_da_pbo_het1"/>
      <sheetName val="C_TIEU2"/>
      <sheetName val="T_Luong2"/>
      <sheetName val="T_HAO2"/>
      <sheetName val="DT_TUYEN2"/>
      <sheetName val="DT_GIA2"/>
      <sheetName val="KHDT_(2)2"/>
      <sheetName val="CL_2"/>
      <sheetName val="KQ_(2)2"/>
      <sheetName val="Tong_Thu1"/>
      <sheetName val="Tong_Chi1"/>
      <sheetName val="Truong_hoc1"/>
      <sheetName val="Cty_CP1"/>
      <sheetName val="G_thau_3B1"/>
      <sheetName val="T_Hop_Thu-chi1"/>
      <sheetName val="XE_DAU2"/>
      <sheetName val="XE_XANG2"/>
      <sheetName val="Hat_12"/>
      <sheetName val="_H8_duong2"/>
      <sheetName val="Hat_7dg2"/>
      <sheetName val="TH_duong_1B2"/>
      <sheetName val="B_T_HOP1"/>
      <sheetName val="HT_HE_DUONG1"/>
      <sheetName val="DH_D1,21"/>
      <sheetName val="Tro_giup1"/>
      <sheetName val="TH_cau_1B2"/>
      <sheetName val="cau_H12"/>
      <sheetName val="Son_dg2"/>
      <sheetName val="THKL_H92"/>
      <sheetName val="THKL_H42"/>
      <sheetName val="BB_NT_GD_H-thanh1"/>
      <sheetName val="BB_NT_KL1"/>
      <sheetName val="CL_PP1"/>
      <sheetName val="TH_DgPP1"/>
      <sheetName val="Dg_PP1"/>
      <sheetName val="CL_DgPP1"/>
      <sheetName val="TH_DDau1"/>
      <sheetName val="TH_DVu1"/>
      <sheetName val="CL_Dvu1"/>
      <sheetName val="TH_DgDvu1"/>
      <sheetName val="Dg_DV1"/>
      <sheetName val="C_O1"/>
      <sheetName val="TH_dg_OC1"/>
      <sheetName val="CL_CatOng1"/>
      <sheetName val="Bang_qui_cach_Vtu1"/>
      <sheetName val="CT_032"/>
      <sheetName val="TH_032"/>
      <sheetName val="cap_so_lan_22"/>
      <sheetName val="cap_so_BHXH2"/>
      <sheetName val="tru_tien2"/>
      <sheetName val="yt_q22"/>
      <sheetName val="c45_t32"/>
      <sheetName val="c45_t62"/>
      <sheetName val="BHYT_Q3_20032"/>
      <sheetName val="C45_t72"/>
      <sheetName val="C47-t07_20032"/>
      <sheetName val="C45_t82"/>
      <sheetName val="C47-t08_20032"/>
      <sheetName val="C45_t092"/>
      <sheetName val="C47-t09_20032"/>
      <sheetName val="C47_T122"/>
      <sheetName val="BHYT_Q4-20032"/>
      <sheetName val="C45_T102"/>
      <sheetName val="VAT_TU_NHAN_TXQN1"/>
      <sheetName val="bang_tong_ke_khoi_luong_vat_tu1"/>
      <sheetName val="hcong_tkhe1"/>
      <sheetName val="VAT_TU_NHAN_TKHE1"/>
      <sheetName val="hcong_qn1"/>
      <sheetName val="VAT_TU_NHAN_(2)1"/>
      <sheetName val="CO_SO_DU_LIEU_PTVL2"/>
      <sheetName val="QT_Duoc_(Hai)1"/>
      <sheetName val="TH_mau_moi_tu_T101"/>
      <sheetName val="Tong_hop_Quy_IV1"/>
      <sheetName val="DG_SOC2"/>
      <sheetName val="DG_HQ2"/>
      <sheetName val="Bot_Giat_C2"/>
      <sheetName val="Bot_Giat_P_2"/>
      <sheetName val="THAY_THUNG_H2"/>
      <sheetName val="thi_nghiem2"/>
      <sheetName val="BLR_11"/>
      <sheetName val="gia_phan_mong1"/>
      <sheetName val="NAM_20042"/>
      <sheetName val="huy_dong_von2"/>
      <sheetName val="Lai_vayxd2"/>
      <sheetName val="Lai_vayphaitra2"/>
      <sheetName val="Lai_vay_2"/>
      <sheetName val="tra_von2"/>
      <sheetName val="KH_chi_tiet2"/>
      <sheetName val="nguyen_lieu2"/>
      <sheetName val="soi_tho_soi_det2"/>
      <sheetName val="soi_thuong2"/>
      <sheetName val="vai_det2"/>
      <sheetName val="chi_phi_1tan2"/>
      <sheetName val="von_luu_dong2"/>
      <sheetName val="thue_VAT2"/>
      <sheetName val="doanh_thu2"/>
      <sheetName val="doanh_thu_loi_nhuan2"/>
      <sheetName val="dong_tien2"/>
      <sheetName val="thu_hoi_von2"/>
      <sheetName val="MTO_REV_01"/>
      <sheetName val="Bang_gia_NC1"/>
      <sheetName val="TH_DZ351"/>
      <sheetName val="D_Da01"/>
      <sheetName val="Thang_13"/>
      <sheetName val="Thang_12_(2)2"/>
      <sheetName val="Thang_012"/>
      <sheetName val="hoan_von2"/>
      <sheetName val="dothi_npv2"/>
      <sheetName val="diem_hoa_von2"/>
      <sheetName val="nop_ngan_sach2"/>
      <sheetName val="chi_tieu2"/>
      <sheetName val="Div__A1"/>
      <sheetName val="26+960-27+050_91"/>
      <sheetName val="luong_thang_101"/>
      <sheetName val="tong_hop_thang_101"/>
      <sheetName val="TH_111"/>
      <sheetName val="px_khai_thac_21"/>
      <sheetName val="dao_lo_so_21"/>
      <sheetName val="luong_vp_thang_101"/>
      <sheetName val="Du_toan1"/>
      <sheetName val="Phan_tich_vat_tu1"/>
      <sheetName val="Tong_hop_vat_tu1"/>
      <sheetName val="Gia_tri_vat_tu1"/>
      <sheetName val="Chi_phi_van_chuyen1"/>
      <sheetName val="Du_thau1"/>
      <sheetName val="Tong_hop_kinh_phi1"/>
      <sheetName val="Tu_van_Thiet_ke1"/>
      <sheetName val="Tien_do_thi_cong1"/>
      <sheetName val="Bia_du_toan1"/>
      <sheetName val="Phan_tich_don_gia_(doc)1"/>
      <sheetName val="DMVT1_(2)"/>
      <sheetName val="Chiet_tinh_6at_lieu_"/>
      <sheetName val="gia_vat_,ieu"/>
      <sheetName val="P_LIST"/>
      <sheetName val="MAKING_BILL"/>
      <sheetName val="CO_FORM_A"/>
      <sheetName val="HOI_PHIEU"/>
      <sheetName val="YEU_CAU_TT_TECH_(LC)"/>
      <sheetName val="shipping_advice"/>
      <sheetName val="Tong_hop_gia1"/>
      <sheetName val="May_thi_cong"/>
      <sheetName val="Chi_phi_chung"/>
      <sheetName val="TH_K_II"/>
      <sheetName val="TH_K_I"/>
      <sheetName val="BKE_CT_GOC1"/>
      <sheetName val="BKE_CT_GOC_(2)1"/>
      <sheetName val="CTGS10_(2)1"/>
      <sheetName val="28+!60-28+420_5K951"/>
      <sheetName val="Thi_sinh1"/>
      <sheetName val="Cham_cong1"/>
      <sheetName val="Bang_luong1"/>
      <sheetName val="STH_1521"/>
      <sheetName val="CN_3311"/>
      <sheetName val="THV_CHI_61"/>
      <sheetName val="27+500-700_4(k85)1"/>
      <sheetName val="CHIET_TINH_TBA1"/>
      <sheetName val="CHIET_TINH_DZ_0,41"/>
      <sheetName val="CHIET_TINH_CCT1"/>
      <sheetName val="cong_bien_t1&lt;1"/>
      <sheetName val="Bang_2B1"/>
      <sheetName val="Dgia_vat_tu1"/>
      <sheetName val="Don_gia_III1"/>
      <sheetName val="Dgia_VT1"/>
      <sheetName val="ITB_COST"/>
      <sheetName val="BU6-"/>
      <sheetName val="TIEN_GOI"/>
      <sheetName val="NHAT_KY_THU_TIEN_T_GOI"/>
      <sheetName val="LUONG_GIAN_TIEP"/>
      <sheetName val="NHAT_KY_THU_TIEN_TM"/>
      <sheetName val="UOC_THUC_HIEN_THUE_TNDN"/>
      <sheetName val="QUY_TM"/>
      <sheetName val="NKCT_-_01"/>
      <sheetName val="w't_table"/>
      <sheetName val="LAI_-_LO"/>
      <sheetName val="TO_KHAI_CHI_TIET"/>
      <sheetName val="THUE_PII"/>
      <sheetName val="THUE_PIII"/>
      <sheetName val="QUYET_TOAN_THUE_TNDN"/>
      <sheetName val="BANG_CAN_DOI_RUT_GON"/>
      <sheetName val="BANG_CAN_DOI"/>
      <sheetName val="NHAT_KY_CHI_TIEN"/>
      <sheetName val="LAI_LO"/>
      <sheetName val="TO_KHAI_THUE_DT_-TNDN-_CP"/>
      <sheetName val="QUYET_TOAN_THUE-_CAC_KHOAN"/>
      <sheetName val="GIA_THANH"/>
      <sheetName val="BAI_DUNG_"/>
      <sheetName val="BIA_NAM"/>
      <sheetName val="TM_BAO_CAO"/>
      <sheetName val="기계锼"/>
      <sheetName val="기계灼"/>
      <sheetName val="Ki泺m_tra_DS_thue_GTGT"/>
      <sheetName val="27+740-820_3(k95)"/>
      <sheetName val="Liệt_kê"/>
      <sheetName val="THDN_MBA_phu_tai"/>
      <sheetName val="TBA_CC"/>
      <sheetName val="L_D17041"/>
      <sheetName val="Purchase_Order"/>
      <sheetName val="Customize_Your_Purchase_Order"/>
      <sheetName val="A__Building__"/>
      <sheetName val="Qty-(Arc_)"/>
      <sheetName val="Electrical_Breakdown"/>
      <sheetName val="PIPE-03E_XLS1"/>
      <sheetName val="VC_MONG1"/>
      <sheetName val="LUONG_NC1"/>
      <sheetName val="B9_SCL_(2)1"/>
      <sheetName val="Thang_7-051"/>
      <sheetName val="Bia_dvi1"/>
      <sheetName val="B3_Tonghop_thang1"/>
      <sheetName val="Cong_doan1"/>
      <sheetName val="VËt_liÖu"/>
      <sheetName val="K_L­¬ng_"/>
      <sheetName val="GTDT_"/>
      <sheetName val="Bï_VL_"/>
      <sheetName val="Tæng_Hîp"/>
      <sheetName val="Kinh_PhÝ"/>
      <sheetName val="T_kÕ"/>
      <sheetName val="tÝnh_VL"/>
      <sheetName val="KL_®Ëp"/>
      <sheetName val="Lµng_Lµ"/>
      <sheetName val="XXXXXXX"/>
      <sheetName val="DTcojg_4-5"/>
      <sheetName val="DGchitiet_"/>
      <sheetName val="van_phong_Quy_1"/>
      <sheetName val="Cong_ty_Quy_1"/>
      <sheetName val="20_9_05"/>
      <sheetName val="Thanh_toan"/>
      <sheetName val="B_11D_"/>
      <sheetName val="Bang_luong_"/>
      <sheetName val="Gia_tr?"/>
      <sheetName val="Ki??m_tra_DS_thue_GTGT"/>
      <sheetName val="Thuong_dip_nhan_danh_hieu_AHL?"/>
      <sheetName val="ND13-1+334"/>
      <sheetName val="26+960-27+150_5(k95!"/>
      <sheetName val="[PIPE-03E_XLSÝ26+960-27+150_4(k"/>
      <sheetName val="Tojg_hop_thep"/>
      <sheetName val="TH_du_toanþ"/>
      <sheetName val="bANG_THANH_TOAN_LUONG_SC"/>
      <sheetName val="DON_GIA_TIEN_LUONG_SXCB"/>
      <sheetName val="bang_ke_luong_sc"/>
      <sheetName val="DICH_VU"/>
      <sheetName val="BD_LE_TET"/>
      <sheetName val="BANG_THANH_TOAN_LUONG_TO_SO_CHE"/>
      <sheetName val="BANG_TONG_HOP_LUONG_SP"/>
      <sheetName val="Bang_ke_tien_luong_O_phong"/>
      <sheetName val="bang_ke_luong_SP"/>
      <sheetName val="tam_ung_luong_ky_I"/>
      <sheetName val="bao_cao_BHXH_6_thang"/>
      <sheetName val="TH_du_toan¸"/>
      <sheetName val="TH_du_toann"/>
      <sheetName val="tph_AAHSTOT27"/>
      <sheetName val="Ca_D"/>
      <sheetName val="H_long"/>
      <sheetName val="C_Mong"/>
      <sheetName val="M_Phu"/>
      <sheetName val="T_Son"/>
      <sheetName val="V_Don"/>
      <sheetName val="Y_Kien"/>
      <sheetName val="V_Quang"/>
      <sheetName val="Q_Lam"/>
      <sheetName val="P_Thu"/>
      <sheetName val="T_Coc"/>
      <sheetName val="D_Nghia"/>
      <sheetName val="TT_DH"/>
      <sheetName val="P_Phu"/>
      <sheetName val="P_Lai"/>
      <sheetName val="N_Xuyen"/>
      <sheetName val="H_quan"/>
      <sheetName val="S_Dang"/>
      <sheetName val="N_Quan"/>
      <sheetName val="C_Dam"/>
      <sheetName val="B_luan"/>
      <sheetName val="M_Luong"/>
      <sheetName val="B_Doan"/>
      <sheetName val="H_Do"/>
      <sheetName val="D_Khe"/>
      <sheetName val="P_Trung"/>
      <sheetName val="V_du"/>
      <sheetName val="THD"/>
      <sheetName val="Cước_CG"/>
      <sheetName val="gia_tri_theo_phong"/>
      <sheetName val="CỘT_HỐ_PIT"/>
      <sheetName val="Don_gia"/>
      <sheetName val="@_Dap"/>
      <sheetName val="Summary_(1)"/>
      <sheetName val="List_of_Houses"/>
      <sheetName val="B2_SITE_WORKS"/>
      <sheetName val="B3_CONCRETE_WORKS"/>
      <sheetName val="B4_MASONRY_WORKS"/>
      <sheetName val="B5_METAL_WORKS"/>
      <sheetName val="B6_THERMAL&amp;MOITURE"/>
      <sheetName val="B7_ALU_GLASS_D&amp;W"/>
      <sheetName val="B8_FINISHING_WORKS"/>
      <sheetName val="B12_EXTERNAL_WORKS"/>
      <sheetName val="DMVT_-_2"/>
      <sheetName val="B__Additional_items"/>
      <sheetName val="C__VE_items_Add1"/>
      <sheetName val="F__VE_items_Updated_Add1"/>
      <sheetName val="G__Duplicated_items"/>
      <sheetName val="Unit_price"/>
      <sheetName val="gia_vtu,_ncong"/>
      <sheetName val="dao_dat"/>
      <sheetName val="chong_tham"/>
      <sheetName val="Yeu_cau_gia"/>
      <sheetName val="Phan_chia_tien_ich"/>
      <sheetName val="Prelim_HP5-ham"/>
      <sheetName val="B3_Mong&amp;ham_"/>
      <sheetName val="Prelim_HP5-than"/>
      <sheetName val="B4_Than&amp;Hoan_thien"/>
      <sheetName val="전기일위대가"/>
      <sheetName val="집계표(OPTION)"/>
      <sheetName val="F4-F7"/>
      <sheetName val="공사비내역서"/>
      <sheetName val="원형맨홀수량"/>
      <sheetName val="공사비 내역 (가)"/>
      <sheetName val="제품별"/>
      <sheetName val="H.P견적(참조)"/>
      <sheetName val="Sat tron"/>
      <sheetName val="배수장토목공사비"/>
      <sheetName val="Project Data"/>
      <sheetName val="Bill 02-PL"/>
      <sheetName val="Mdata"/>
      <sheetName val="1995년 섹터별 매출"/>
      <sheetName val="단가산출서(기계)"/>
      <sheetName val="6,000"/>
      <sheetName val="ASEM내역"/>
      <sheetName val="118.세금과공과"/>
      <sheetName val="HSA"/>
      <sheetName val="FAB"/>
      <sheetName val="FAB4생산"/>
      <sheetName val="F1YLD"/>
      <sheetName val="F5YLD"/>
      <sheetName val="F8YLD"/>
      <sheetName val="iM1"/>
      <sheetName val="iM1p"/>
      <sheetName val="Low YLD Reject"/>
      <sheetName val="시실누(모) "/>
      <sheetName val="중장SR"/>
      <sheetName val="Income Statement"/>
      <sheetName val="20관리비율"/>
      <sheetName val="배관"/>
      <sheetName val="FRP내역서"/>
      <sheetName val="00내역서"/>
      <sheetName val="공틀공사"/>
      <sheetName val="표지 (2)"/>
      <sheetName val="UR2-Calculation"/>
      <sheetName val="차량구입"/>
      <sheetName val="BP2000 Month"/>
      <sheetName val="FOB발"/>
      <sheetName val="95TOTREV"/>
      <sheetName val="_M10C DIFF 산포 개선 사례_7자 GAS LINE"/>
      <sheetName val="Nand"/>
      <sheetName val="Nandp"/>
      <sheetName val="hMC1"/>
      <sheetName val="hMC2"/>
      <sheetName val="hMP"/>
      <sheetName val="hcYLD"/>
      <sheetName val="iMC1p"/>
      <sheetName val="iMC2p"/>
      <sheetName val="hMPp"/>
      <sheetName val="Controls"/>
      <sheetName val="NM2"/>
      <sheetName val="NW1"/>
      <sheetName val="NW2"/>
      <sheetName val="PW3"/>
      <sheetName val="PW4"/>
      <sheetName val="SC1"/>
      <sheetName val="DNW"/>
      <sheetName val="N+"/>
      <sheetName val="NE"/>
      <sheetName val="P+"/>
      <sheetName val="PE"/>
      <sheetName val="PM"/>
      <sheetName val="TR"/>
      <sheetName val="F5"/>
      <sheetName val="cM9"/>
      <sheetName val="cM9p"/>
      <sheetName val="f_in"/>
      <sheetName val="code"/>
      <sheetName val="HRG BHN"/>
      <sheetName val="control"/>
      <sheetName val="BOQ-1"/>
      <sheetName val="공사비_내역_(가)"/>
      <sheetName val="H_P견적(참조)"/>
      <sheetName val="Sat_tron"/>
      <sheetName val="Project_Data"/>
      <sheetName val="Bill_02-PL"/>
      <sheetName val="1995년_섹터별_매출"/>
      <sheetName val="118_세금과공과"/>
      <sheetName val="Low_YLD_Reject"/>
      <sheetName val="시실누(모)_"/>
      <sheetName val="Income_Statement"/>
      <sheetName val="표지_(2)"/>
      <sheetName val="BP2000_Month"/>
      <sheetName val="_M10C_DIFF_산포_개선_사례_7자_GAS_LINE"/>
      <sheetName val="HRG_BHN"/>
      <sheetName val="공사비_내역_(가)1"/>
      <sheetName val="H_P견적(참조)1"/>
      <sheetName val="Sat_tron1"/>
      <sheetName val="Project_Data1"/>
      <sheetName val="Bill_02-PL1"/>
      <sheetName val="1995년_섹터별_매출1"/>
      <sheetName val="118_세금과공과1"/>
      <sheetName val="Low_YLD_Reject1"/>
      <sheetName val="시실누(모)_1"/>
      <sheetName val="Income_Statement1"/>
      <sheetName val="표지_(2)1"/>
      <sheetName val="BP2000_Month1"/>
      <sheetName val="_M10C_DIFF_산포_개선_사례_7자_GAS_LIN1"/>
      <sheetName val="HRG_BHN1"/>
      <sheetName val="Don_gia_chi_tiet2"/>
      <sheetName val="Summary_-_Budget1"/>
      <sheetName val="Chi_tiet_-_Dv_lap3"/>
      <sheetName val="TH_KHTC3"/>
      <sheetName val="Van_chuyen3"/>
      <sheetName val="THKP_(2)3"/>
      <sheetName val="T_Bi3"/>
      <sheetName val="Thiet_ke3"/>
      <sheetName val="K_luong3"/>
      <sheetName val="TT_L23"/>
      <sheetName val="TT_L13"/>
      <sheetName val="Thue_Ngoai3"/>
      <sheetName val="KL_XL20003"/>
      <sheetName val="Chiet_tinh3"/>
      <sheetName val="Sheet2_(2)3"/>
      <sheetName val="Dong_Dau3"/>
      <sheetName val="Dong_Dau_(2)3"/>
      <sheetName val="Sau_dong3"/>
      <sheetName val="Ma_xa3"/>
      <sheetName val="My_dinh3"/>
      <sheetName val="Tong_cong3"/>
      <sheetName val="KH_2003_(moi_max)3"/>
      <sheetName val="be_tong3"/>
      <sheetName val="Tong_hop_thep3"/>
      <sheetName val="__3"/>
      <sheetName val="san_vuon3"/>
      <sheetName val="khu_phu_tro3"/>
      <sheetName val="LUAN_CHUYEN3"/>
      <sheetName val="KE_QUY3"/>
      <sheetName val="LUONGGIAN_TIEP3"/>
      <sheetName val="VAY_VON3"/>
      <sheetName val="O_THAO3"/>
      <sheetName val="Q_TRUNG3"/>
      <sheetName val="Y_THANH3"/>
      <sheetName val="Thuyet_minh3"/>
      <sheetName val="CDSL_(2)3"/>
      <sheetName val="26+180-400_23"/>
      <sheetName val="26+180_Sub13"/>
      <sheetName val="26+180_Sub43"/>
      <sheetName val="26+180-400_5(k95)3"/>
      <sheetName val="26+400-620_3(k95)3"/>
      <sheetName val="26+400-640_1(k95)3"/>
      <sheetName val="26+960-27+150_93"/>
      <sheetName val="26+960-27+150_103"/>
      <sheetName val="26+960-27+150_113"/>
      <sheetName val="26+960-27+150_123"/>
      <sheetName val="26+960-27+150_5(k95)3"/>
      <sheetName val="26+960-27+150_4(k95)3"/>
      <sheetName val="26+960-27+150_1(k95)3"/>
      <sheetName val="27+500-700_5(k95)3"/>
      <sheetName val="27+500-700_4(k95)3"/>
      <sheetName val="27+500-700_3(k95)3"/>
      <sheetName val="27+500-700_1(k95)3"/>
      <sheetName val="27+740-920_3(k95)3"/>
      <sheetName val="27+740-920_213"/>
      <sheetName val="27+920-28+040_6,73"/>
      <sheetName val="27+920-28+040_103"/>
      <sheetName val="27+920-28+160_Su33"/>
      <sheetName val="28+160-28+420_5K953"/>
      <sheetName val="28+430-657_73"/>
      <sheetName val="Km28+430-657_83"/>
      <sheetName val="28+430-657_93"/>
      <sheetName val="28+430-667_103"/>
      <sheetName val="28+430-657_113"/>
      <sheetName val="28+430-657_4k953"/>
      <sheetName val="28+500-657_183"/>
      <sheetName val="28+520-657_193"/>
      <sheetName val="Interim_payment3"/>
      <sheetName val="Bid_Sum3"/>
      <sheetName val="Item_B3"/>
      <sheetName val="Dg_A3"/>
      <sheetName val="Dg_B&amp;C3"/>
      <sheetName val="Material_at_site3"/>
      <sheetName val="BCC_(2)3"/>
      <sheetName val="Bao_cao3"/>
      <sheetName val="Bao_cao_23"/>
      <sheetName val="Khoi_luong3"/>
      <sheetName val="Khoi_luong_mat3"/>
      <sheetName val="Bang_ke3"/>
      <sheetName val="T_HopKL3"/>
      <sheetName val="S_Luong3"/>
      <sheetName val="D_Dap3"/>
      <sheetName val="Q_Toan3"/>
      <sheetName val="Phan_tich_chi_phi3"/>
      <sheetName val="Chi_phi_nen_theo_BVTC3"/>
      <sheetName val="nhan_cong_phu3"/>
      <sheetName val="nhan_cong_Hung3"/>
      <sheetName val="Nhan_cong3"/>
      <sheetName val="Khoi_luong_nen_theo_BVTC3"/>
      <sheetName val="Phu_luc3"/>
      <sheetName val="Gia_trÞ3"/>
      <sheetName val="AC_PC3"/>
      <sheetName val="Gia_VL3"/>
      <sheetName val="Bang_gia_ca_may3"/>
      <sheetName val="Bang_luong_CB3"/>
      <sheetName val="Bang_P_tich_CT3"/>
      <sheetName val="D_toan_chi_tiet3"/>
      <sheetName val="Bang_TH_Dtoan3"/>
      <sheetName val="cap_cho_cac_DT3"/>
      <sheetName val="Ung_-_hoan3"/>
      <sheetName val="CP_may3"/>
      <sheetName val="Thep_3"/>
      <sheetName val="Chi_tiet_Khoi_luong3"/>
      <sheetName val="TH_khoi_luong3"/>
      <sheetName val="Chiet_tinh_vat_lieu_3"/>
      <sheetName val="TH_KL_VL3"/>
      <sheetName val="TAI_TRONG3"/>
      <sheetName val="NOI_LUC3"/>
      <sheetName val="TINH_DUYET_THTT_CHINH3"/>
      <sheetName val="TDUYET_THTT_PHU3"/>
      <sheetName val="TINH_DAO_DONG_VA_DO_VONG3"/>
      <sheetName val="TINH_NEO3"/>
      <sheetName val="Bang_VL3"/>
      <sheetName val="VL(No_V-c)3"/>
      <sheetName val="He_so3"/>
      <sheetName val="PL_Vua3"/>
      <sheetName val="Chitieu-dam_cac_loai3"/>
      <sheetName val="DG_Dam3"/>
      <sheetName val="DG_chung3"/>
      <sheetName val="VL-dac_chung3"/>
      <sheetName val="CT_1md_&amp;_dau_cong3"/>
      <sheetName val="Tong_hop3"/>
      <sheetName val="CT_cong3"/>
      <sheetName val="dg_cong3"/>
      <sheetName val="CT_Duong3"/>
      <sheetName val="D_gia3"/>
      <sheetName val="T_hop3"/>
      <sheetName val="CtP_tro3"/>
      <sheetName val="Nha_moi3"/>
      <sheetName val="TT-T_Tron_So_23"/>
      <sheetName val="Ct_Dam_3"/>
      <sheetName val="Ct_Duoi3"/>
      <sheetName val="Ct_Tren3"/>
      <sheetName val="D_giaMay3"/>
      <sheetName val="BU_CTPH3"/>
      <sheetName val="BU_tran3+360_223"/>
      <sheetName val="Tran3+360_223"/>
      <sheetName val="BU_tran2+386_43"/>
      <sheetName val="Tran2+386_43"/>
      <sheetName val="DTcong_4-53"/>
      <sheetName val="Bu_1-23"/>
      <sheetName val="Bu_12-133"/>
      <sheetName val="DTcong_12-133"/>
      <sheetName val="DT_cong13-13+3"/>
      <sheetName val="BU-_nhanh3"/>
      <sheetName val="dtcong_nh1-23"/>
      <sheetName val="dtcong_nh0-13"/>
      <sheetName val="BU_11-123"/>
      <sheetName val="DTcong_11-123"/>
      <sheetName val="Pr-_CC3"/>
      <sheetName val="MD_3-43"/>
      <sheetName val="ND_3-43"/>
      <sheetName val="MD_1-23"/>
      <sheetName val="ND_1-23"/>
      <sheetName val="MD_0-13"/>
      <sheetName val="ND_0-13"/>
      <sheetName val="KL_tong3"/>
      <sheetName val="TH_(T1-6)3"/>
      <sheetName val="_NL3"/>
      <sheetName val="_NL_(2)3"/>
      <sheetName val="CDTHCT_(3)3"/>
      <sheetName val="Quyet_toan3"/>
      <sheetName val="Thu_hoi3"/>
      <sheetName val="Lai_vay3"/>
      <sheetName val="Tien_vay3"/>
      <sheetName val="Cong_no3"/>
      <sheetName val="Cop_pha3"/>
      <sheetName val="thkl_(2)3"/>
      <sheetName val="long_tec3"/>
      <sheetName val="cd_viaK0-T63"/>
      <sheetName val="cdvia_T6-Tc243"/>
      <sheetName val="cdvia_Tc24-T463"/>
      <sheetName val="cd_btnL2k0+361-T193"/>
      <sheetName val="DS_them_luong_qui_4-20023"/>
      <sheetName val="Phuc_loi_2-9-023"/>
      <sheetName val="Thuong_nhan_dip_21-12-023"/>
      <sheetName val="Thuong_dip_nhan_danh_hieu_AHL§3"/>
      <sheetName val="Thang_luong_thu_13_nam_20023"/>
      <sheetName val="Luong_SX#_dip_Tet_Qui_Mui(dong3"/>
      <sheetName val="phan_tich_DG3"/>
      <sheetName val="gia_vat_lieu3"/>
      <sheetName val="gia_xe_may3"/>
      <sheetName val="gia_nhan_cong3"/>
      <sheetName val="Chenh_lech3"/>
      <sheetName val="Kinh_phí3"/>
      <sheetName val="CDTHU_CHI_T13"/>
      <sheetName val="THUCHI_23"/>
      <sheetName val="THU_CHI33"/>
      <sheetName val="THU_CHI_43"/>
      <sheetName val="THU_CHI53"/>
      <sheetName val="THU_CHI_63"/>
      <sheetName val="TU_CHI_73"/>
      <sheetName val="THU_CHI93"/>
      <sheetName val="THU_CHI_83"/>
      <sheetName val="THU_CHI_103"/>
      <sheetName val="THU_CHI_113"/>
      <sheetName val="THU_CHI_123"/>
      <sheetName val="tong_hop_thanh_toan_thue3"/>
      <sheetName val="bang_ke_nop_thue3"/>
      <sheetName val="Tonh_hop_chi_phi3"/>
      <sheetName val="BK_chi_phi3"/>
      <sheetName val="KTra_DS_va_thue_GTGT3"/>
      <sheetName val="Kiãøm_tra_DS_thue_GTGT3"/>
      <sheetName val="XUAT(gia_von)3"/>
      <sheetName val="Xuat_(gia_ban)3"/>
      <sheetName val="Dchinh_TH_N-X-T3"/>
      <sheetName val="Tong_hop_N-X-T3"/>
      <sheetName val="thue_TH3"/>
      <sheetName val="tong_hop_20013"/>
      <sheetName val="qUYET_TOAN_THUE3"/>
      <sheetName val="vat_tu3"/>
      <sheetName val="THVT_T53"/>
      <sheetName val="XL1_t53"/>
      <sheetName val="XL2_T53"/>
      <sheetName val="XL3_T53"/>
      <sheetName val="XL5_T53"/>
      <sheetName val="CC_XL13"/>
      <sheetName val="KKTS_043"/>
      <sheetName val="nha_kct3"/>
      <sheetName val="sent_to3"/>
      <sheetName val="KL_Tram_Cty3"/>
      <sheetName val="Gam_may_Cty3"/>
      <sheetName val="KL_tram_KH3"/>
      <sheetName val="Gam_may_KH3"/>
      <sheetName val="Cach_dien3"/>
      <sheetName val="Mang_tai3"/>
      <sheetName val="KL_DDK3"/>
      <sheetName val="Mang_tai_DDK3"/>
      <sheetName val="KL_DDK0,43"/>
      <sheetName val="TT_Ky_thuat3"/>
      <sheetName val="CT_moi3"/>
      <sheetName val="Tu_dien3"/>
      <sheetName val="May_cat3"/>
      <sheetName val="Dao_Cly3"/>
      <sheetName val="Dao_Ptai3"/>
      <sheetName val="Tu_RMU3"/>
      <sheetName val="C_set3"/>
      <sheetName val="Sco_Cap3"/>
      <sheetName val="Sco_TB3"/>
      <sheetName val="TN_tram3"/>
      <sheetName val="TN_C_set3"/>
      <sheetName val="TN_TD_DDay3"/>
      <sheetName val="Phan_chung3"/>
      <sheetName val="congtac_vien-uy3"/>
      <sheetName val="Nhan_luc20013"/>
      <sheetName val="cong_Q23"/>
      <sheetName val="T_U_luong_Q13"/>
      <sheetName val="T_U_luong_Q23"/>
      <sheetName val="T_U_luong_Q33"/>
      <sheetName val="Xep_hang_2013"/>
      <sheetName val="toan_Cty3"/>
      <sheetName val="Cong_ty3"/>
      <sheetName val="XN_23"/>
      <sheetName val="XN_ong_CHi3"/>
      <sheetName val="N_XDCT&amp;_XKLD3"/>
      <sheetName val="CN_HCM3"/>
      <sheetName val="TT_XKLD(Nhan)3"/>
      <sheetName val="Ong_Hong3"/>
      <sheetName val="CN_hung_yen3"/>
      <sheetName val="Dong_nai3"/>
      <sheetName val="Quang_Tri3"/>
      <sheetName val="Da_Nang3"/>
      <sheetName val="Quang_Nam3"/>
      <sheetName val="Quang_Ngai3"/>
      <sheetName val="TH_DH-QN3"/>
      <sheetName val="KP_HD3"/>
      <sheetName val="DB_HD3"/>
      <sheetName val="K249_K983"/>
      <sheetName val="K249_K98_(2)3"/>
      <sheetName val="K251_K983"/>
      <sheetName val="K251_SBase3"/>
      <sheetName val="K251_AC3"/>
      <sheetName val="K252_K983"/>
      <sheetName val="K252_SBase3"/>
      <sheetName val="K252_AC3"/>
      <sheetName val="K253_K983"/>
      <sheetName val="K253_Subbase3"/>
      <sheetName val="K253_Base_3"/>
      <sheetName val="K253_SBase3"/>
      <sheetName val="K253_AC3"/>
      <sheetName val="K255_SBase3"/>
      <sheetName val="K259_K983"/>
      <sheetName val="K259_Subbase3"/>
      <sheetName val="K259_Base_3"/>
      <sheetName val="K259_AC3"/>
      <sheetName val="K260_K983"/>
      <sheetName val="K260_Subbase3"/>
      <sheetName val="K260_Base3"/>
      <sheetName val="K260_AC3"/>
      <sheetName val="K261_K983"/>
      <sheetName val="K261_Base3"/>
      <sheetName val="K261_AC3"/>
      <sheetName val="KL_VL3"/>
      <sheetName val="QT_9-63"/>
      <sheetName val="Thuong_luu_HB3"/>
      <sheetName val="QT_Ky_T3"/>
      <sheetName val="bc_vt_TON_BAI3"/>
      <sheetName val="Tien_ung3"/>
      <sheetName val="phi_luong33"/>
      <sheetName val="CT_xa3"/>
      <sheetName val="Gia_DAN3"/>
      <sheetName val="KLTong_hop3"/>
      <sheetName val="Lan_can3"/>
      <sheetName val="Ranh_doc_(2)3"/>
      <sheetName val="Ranh_doc3"/>
      <sheetName val="Coc_tieu3"/>
      <sheetName val="Bien_bao3"/>
      <sheetName val="Nan_tuyen3"/>
      <sheetName val="Lan_13"/>
      <sheetName val="Lan__23"/>
      <sheetName val="Lan_33"/>
      <sheetName val="Gia_tri3"/>
      <sheetName val="Lan_53"/>
      <sheetName val="Dc_Dau3"/>
      <sheetName val="_o_to_Hien_83"/>
      <sheetName val="_o_to_Hien93"/>
      <sheetName val="_o_to_Hien103"/>
      <sheetName val="_o_to_Hien113"/>
      <sheetName val="_o_to_Hien12)3"/>
      <sheetName val="_o_to_Hien14"/>
      <sheetName val="_o_to_Hien23"/>
      <sheetName val="_o_to_Hien33"/>
      <sheetName val="_o_to_Hien43"/>
      <sheetName val="_o_to_Hien53"/>
      <sheetName val="_o_to_Phong_83"/>
      <sheetName val="_o_to_Phong93"/>
      <sheetName val="_o_to_Phong103"/>
      <sheetName val="_o_to_Phong113"/>
      <sheetName val="_o_to_Phong12)3"/>
      <sheetName val="_o_to_Phong14"/>
      <sheetName val="_o_to_Phong23"/>
      <sheetName val="_o_to_Phong33"/>
      <sheetName val="_o_to_Phong43"/>
      <sheetName val="_o_to_Phong53"/>
      <sheetName val="_o_to_Dung_8_3"/>
      <sheetName val="_D_tt_dau83"/>
      <sheetName val="_o_to_Dung_93"/>
      <sheetName val="_D9_tt_dau3"/>
      <sheetName val="_D10_tt_dau3"/>
      <sheetName val="_o_to_Dung_103"/>
      <sheetName val="_o_to_Dung_113"/>
      <sheetName val="_o_to_Dung_12)3"/>
      <sheetName val="_o_to_Dung_14"/>
      <sheetName val="_o_to_Dung23"/>
      <sheetName val="_o_to_Dung33"/>
      <sheetName val="_o_to_Dung43"/>
      <sheetName val="_o_totrongT10-123"/>
      <sheetName val="_o_totrongT23"/>
      <sheetName val="_o_totrungT10-123"/>
      <sheetName val="_o_toMinhT10-12_3"/>
      <sheetName val="_o_toMinhT23"/>
      <sheetName val="_o_toTrieuT10-12__3"/>
      <sheetName val="Luong_8_SP3"/>
      <sheetName val="Luong_9_SP_3"/>
      <sheetName val="Luong_10_SP_3"/>
      <sheetName val="Luong_11_SP_3"/>
      <sheetName val="Luong_12_SP3"/>
      <sheetName val="Thang_123"/>
      <sheetName val="cong_bien_t103"/>
      <sheetName val="luong_t9_3"/>
      <sheetName val="bb_t93"/>
      <sheetName val="Co_quan_TCT3"/>
      <sheetName val="BOT_(PA_chon)3"/>
      <sheetName val="Yaly_&amp;_Ri_Ninh3"/>
      <sheetName val="Thuy_dien_Na_Loi3"/>
      <sheetName val="bang_so_sanh_tong_hop3"/>
      <sheetName val="bang_so_sanh_tong_hop_(ty_le)3"/>
      <sheetName val="thu_nhap_binh_quan_(2)3"/>
      <sheetName val="dang_huong3"/>
      <sheetName val="phuong_an_13"/>
      <sheetName val="phuong_an_1_(2)3"/>
      <sheetName val="phuong_an23"/>
      <sheetName val="tong_hop_BQ3"/>
      <sheetName val="tong_hop_BQ-13"/>
      <sheetName val="phuong_an_chon3"/>
      <sheetName val="bang_so_sanh_tong_hop_(_PA_cho3"/>
      <sheetName val="dang_ap_dung3"/>
      <sheetName val="bang_tong_hop_(dang_huong)3"/>
      <sheetName val="Cong_hop3"/>
      <sheetName val="kldukien_(107)3"/>
      <sheetName val="qui1_(2)3"/>
      <sheetName val="Luong_1_SP13"/>
      <sheetName val="Luong_2_SP23"/>
      <sheetName val="Luong_3_SP33"/>
      <sheetName val="Luong_4_SP43"/>
      <sheetName val="Luong_4_SP53"/>
      <sheetName val="TH_du_toan_3"/>
      <sheetName val="Du_toan_3"/>
      <sheetName val="C_Tinh3"/>
      <sheetName val="binh_do3"/>
      <sheetName val="cot_lieu3"/>
      <sheetName val="van_khuon3"/>
      <sheetName val="CT_BT3"/>
      <sheetName val="lay_mau3"/>
      <sheetName val="mat_ngoai_goi3"/>
      <sheetName val="coc_tram-bt3"/>
      <sheetName val="Phu_luc_HD3"/>
      <sheetName val="Gia_du_thau3"/>
      <sheetName val="Ca_xe3"/>
      <sheetName val="Cau_2(3)3"/>
      <sheetName val="TK_331c12"/>
      <sheetName val="CT_3312"/>
      <sheetName val="CT_1312"/>
      <sheetName val="KH_200³_(moi_max)3"/>
      <sheetName val="TSCD_ko_dung2"/>
      <sheetName val="Tong_vat_tu2"/>
      <sheetName val="VT_luu2"/>
      <sheetName val="Vtu_u_dong2"/>
      <sheetName val="TSLD_khac2"/>
      <sheetName val="CC_da_pbo_het2"/>
      <sheetName val="C_TIEU3"/>
      <sheetName val="T_Luong3"/>
      <sheetName val="T_HAO3"/>
      <sheetName val="DT_TUYEN3"/>
      <sheetName val="DT_GIA3"/>
      <sheetName val="KHDT_(2)3"/>
      <sheetName val="CL_3"/>
      <sheetName val="KQ_(2)3"/>
      <sheetName val="Tong_Thu2"/>
      <sheetName val="Tong_Chi2"/>
      <sheetName val="Truong_hoc2"/>
      <sheetName val="Cty_CP2"/>
      <sheetName val="G_thau_3B2"/>
      <sheetName val="T_Hop_Thu-chi2"/>
      <sheetName val="XE_DAU3"/>
      <sheetName val="XE_XANG3"/>
      <sheetName val="Hat_13"/>
      <sheetName val="_H8_duong3"/>
      <sheetName val="Hat_7dg3"/>
      <sheetName val="TH_duong_1B3"/>
      <sheetName val="B_T_HOP2"/>
      <sheetName val="HT_HE_DUONG2"/>
      <sheetName val="DH_D1,22"/>
      <sheetName val="Tro_giup2"/>
      <sheetName val="TH_cau_1B3"/>
      <sheetName val="cau_H13"/>
      <sheetName val="Son_dg3"/>
      <sheetName val="THKL_H93"/>
      <sheetName val="THKL_H43"/>
      <sheetName val="BB_NT_GD_H-thanh2"/>
      <sheetName val="BB_NT_KL2"/>
      <sheetName val="CL_PP2"/>
      <sheetName val="TH_DgPP2"/>
      <sheetName val="Dg_PP2"/>
      <sheetName val="CL_DgPP2"/>
      <sheetName val="TH_DDau2"/>
      <sheetName val="TH_DVu2"/>
      <sheetName val="CL_Dvu2"/>
      <sheetName val="TH_DgDvu2"/>
      <sheetName val="Dg_DV2"/>
      <sheetName val="C_O2"/>
      <sheetName val="TH_dg_OC2"/>
      <sheetName val="CL_CatOng2"/>
      <sheetName val="Bang_qui_cach_Vtu2"/>
      <sheetName val="CT_033"/>
      <sheetName val="TH_033"/>
      <sheetName val="cap_so_lan_23"/>
      <sheetName val="cap_so_BHXH3"/>
      <sheetName val="tru_tien3"/>
      <sheetName val="yt_q23"/>
      <sheetName val="c45_t33"/>
      <sheetName val="c45_t63"/>
      <sheetName val="BHYT_Q3_20033"/>
      <sheetName val="C45_t73"/>
      <sheetName val="C47-t07_20033"/>
      <sheetName val="C45_t83"/>
      <sheetName val="C47-t08_20033"/>
      <sheetName val="C45_t093"/>
      <sheetName val="C47-t09_20033"/>
      <sheetName val="C47_T123"/>
      <sheetName val="BHYT_Q4-20033"/>
      <sheetName val="C45_T103"/>
      <sheetName val="VAT_TU_NHAN_TXQN2"/>
      <sheetName val="bang_tong_ke_khoi_luong_vat_tu2"/>
      <sheetName val="hcong_tkhe2"/>
      <sheetName val="VAT_TU_NHAN_TKHE2"/>
      <sheetName val="hcong_qn2"/>
      <sheetName val="VAT_TU_NHAN_(2)2"/>
      <sheetName val="CO_SO_DU_LIEU_PTVL3"/>
      <sheetName val="QT_Duoc_(Hai)2"/>
      <sheetName val="TH_mau_moi_tu_T102"/>
      <sheetName val="Tong_hop_Quy_IV2"/>
      <sheetName val="DG_SOC3"/>
      <sheetName val="DG_HQ3"/>
      <sheetName val="Bot_Giat_C3"/>
      <sheetName val="Bot_Giat_P_3"/>
      <sheetName val="THAY_THUNG_H3"/>
      <sheetName val="thi_nghiem3"/>
      <sheetName val="BLR_12"/>
      <sheetName val="gia_phan_mong2"/>
      <sheetName val="NAM_20043"/>
      <sheetName val="huy_dong_von3"/>
      <sheetName val="Lai_vayxd3"/>
      <sheetName val="Lai_vayphaitra3"/>
      <sheetName val="Lai_vay_3"/>
      <sheetName val="tra_von3"/>
      <sheetName val="KH_chi_tiet3"/>
      <sheetName val="nguyen_lieu3"/>
      <sheetName val="soi_tho_soi_det3"/>
      <sheetName val="soi_thuong3"/>
      <sheetName val="vai_det3"/>
      <sheetName val="chi_phi_1tan3"/>
      <sheetName val="von_luu_dong3"/>
      <sheetName val="thue_VAT3"/>
      <sheetName val="doanh_thu3"/>
      <sheetName val="doanh_thu_loi_nhuan3"/>
      <sheetName val="dong_tien3"/>
      <sheetName val="thu_hoi_von3"/>
      <sheetName val="MTO_REV_02"/>
      <sheetName val="Bang_gia_NC2"/>
      <sheetName val="TH_DZ352"/>
      <sheetName val="D_Da02"/>
      <sheetName val="Thang_14"/>
      <sheetName val="Thang_12_(2)3"/>
      <sheetName val="Thang_013"/>
      <sheetName val="hoan_von3"/>
      <sheetName val="dothi_npv3"/>
      <sheetName val="diem_hoa_von3"/>
      <sheetName val="nop_ngan_sach3"/>
      <sheetName val="chi_tieu3"/>
      <sheetName val="Div__A2"/>
      <sheetName val="26+960-27+050_92"/>
      <sheetName val="luong_thang_102"/>
      <sheetName val="tong_hop_thang_102"/>
      <sheetName val="TH_112"/>
      <sheetName val="px_khai_thac_22"/>
      <sheetName val="dao_lo_so_22"/>
      <sheetName val="luong_vp_thang_102"/>
      <sheetName val="Du_toan2"/>
      <sheetName val="Chenh_lech_vat_tu2"/>
      <sheetName val="Phan_tich_vat_tu2"/>
      <sheetName val="Tong_hop_vat_tu2"/>
      <sheetName val="Gia_tri_vat_tu2"/>
      <sheetName val="Chi_phi_van_chuyen2"/>
      <sheetName val="Du_thau2"/>
      <sheetName val="Tong_hop_kinh_phi2"/>
      <sheetName val="Tu_van_Thiet_ke2"/>
      <sheetName val="Tien_do_thi_cong2"/>
      <sheetName val="Bia_du_toan2"/>
      <sheetName val="Phan_tich_don_gia_(doc)2"/>
      <sheetName val="DMVT1_(2)1"/>
      <sheetName val="Chiet_tinh_6at_lieu_1"/>
      <sheetName val="gia_vat_,ieu1"/>
      <sheetName val="P_LIST1"/>
      <sheetName val="MAKING_BILL1"/>
      <sheetName val="CO_FORM_A1"/>
      <sheetName val="HOI_PHIEU1"/>
      <sheetName val="YEU_CAU_TT_TECH_(LC)1"/>
      <sheetName val="shipping_advice1"/>
      <sheetName val="Tong_hop_gia2"/>
      <sheetName val="May_thi_cong1"/>
      <sheetName val="Chi_phi_chung1"/>
      <sheetName val="TH_K_II1"/>
      <sheetName val="TH_K_I1"/>
      <sheetName val="BKE_CT_GOC2"/>
      <sheetName val="BKE_CT_GOC_(2)2"/>
      <sheetName val="CTGS10_(2)2"/>
      <sheetName val="28+!60-28+420_5K952"/>
      <sheetName val="Thi_sinh2"/>
      <sheetName val="Cham_cong2"/>
      <sheetName val="Bang_luong2"/>
      <sheetName val="STH_1522"/>
      <sheetName val="CN_3312"/>
      <sheetName val="THV_CHI_62"/>
      <sheetName val="27+500-700_4(k85)2"/>
      <sheetName val="CHIET_TINH_TBA2"/>
      <sheetName val="CHIET_TINH_DZ_0,42"/>
      <sheetName val="CHIET_TINH_CCT2"/>
      <sheetName val="cong_bien_t1&lt;2"/>
      <sheetName val="Bang_2B2"/>
      <sheetName val="Dgia_vat_tu2"/>
      <sheetName val="Don_gia_III2"/>
      <sheetName val="Dgia_VT2"/>
      <sheetName val="ITB_COST1"/>
      <sheetName val="TIEN_GOI1"/>
      <sheetName val="NHAT_KY_THU_TIEN_T_GOI1"/>
      <sheetName val="LUONG_GIAN_TIEP1"/>
      <sheetName val="NHAT_KY_THU_TIEN_TM1"/>
      <sheetName val="UOC_THUC_HIEN_THUE_TNDN1"/>
      <sheetName val="QUY_TM1"/>
      <sheetName val="NKCT_-_011"/>
      <sheetName val="w't_table1"/>
      <sheetName val="LAI_-_LO1"/>
      <sheetName val="TO_KHAI_CHI_TIET1"/>
      <sheetName val="THUE_PII1"/>
      <sheetName val="THUE_PIII1"/>
      <sheetName val="QUYET_TOAN_THUE_TNDN1"/>
      <sheetName val="BANG_CAN_DOI_RUT_GON1"/>
      <sheetName val="BANG_CAN_DOI1"/>
      <sheetName val="NHAT_KY_CHI_TIEN1"/>
      <sheetName val="LAI_LO1"/>
      <sheetName val="TO_KHAI_THUE_DT_-TNDN-_CP1"/>
      <sheetName val="QUYET_TOAN_THUE-_CAC_KHOAN1"/>
      <sheetName val="GIA_THANH1"/>
      <sheetName val="BAI_DUNG_1"/>
      <sheetName val="BIA_NAM1"/>
      <sheetName val="TM_BAO_CAO1"/>
      <sheetName val="Ki泺m_tra_DS_thue_GTGT1"/>
      <sheetName val="27+740-820_3(k95)1"/>
      <sheetName val="Liệt_kê1"/>
      <sheetName val="THDN_MBA_phu_tai1"/>
      <sheetName val="TBA_CC1"/>
      <sheetName val="L_D17042"/>
      <sheetName val="Purchase_Order1"/>
      <sheetName val="Customize_Your_Purchase_Order1"/>
      <sheetName val="A__Building__1"/>
      <sheetName val="Qty-(Arc_)1"/>
      <sheetName val="Electrical_Breakdown1"/>
      <sheetName val="PIPE-03E_XLS2"/>
      <sheetName val="VC_MONG2"/>
      <sheetName val="LUONG_NC2"/>
      <sheetName val="B9_SCL_(2)2"/>
      <sheetName val="Thang_7-052"/>
      <sheetName val="Bia_dvi2"/>
      <sheetName val="B3_Tonghop_thang2"/>
      <sheetName val="Cong_doan2"/>
      <sheetName val="VËt_liÖu1"/>
      <sheetName val="K_L­¬ng_1"/>
      <sheetName val="GTDT_1"/>
      <sheetName val="Bï_VL_1"/>
      <sheetName val="Tæng_Hîp1"/>
      <sheetName val="Kinh_PhÝ1"/>
      <sheetName val="T_kÕ1"/>
      <sheetName val="tÝnh_VL1"/>
      <sheetName val="KL_®Ëp1"/>
      <sheetName val="Lµng_Lµ1"/>
      <sheetName val="DTcojg_4-51"/>
      <sheetName val="DGchitiet_1"/>
      <sheetName val="van_phong_Quy_11"/>
      <sheetName val="Cong_ty_Quy_11"/>
      <sheetName val="20_9_051"/>
      <sheetName val="Thanh_toan1"/>
      <sheetName val="B_11D_1"/>
      <sheetName val="Gia_tr?1"/>
      <sheetName val="Ki??m_tra_DS_thue_GTGT1"/>
      <sheetName val="Thuong_dip_nhan_danh_hieu_AHL?1"/>
      <sheetName val="26+960-27+150_5(k95!1"/>
      <sheetName val="[PIPE-03E_XLSÝ26+960-27+150_4(1"/>
      <sheetName val="Tojg_hop_thep1"/>
      <sheetName val="TH_du_toanþ1"/>
      <sheetName val="bANG_THANH_TOAN_LUONG_SC1"/>
      <sheetName val="DON_GIA_TIEN_LUONG_SXCB1"/>
      <sheetName val="bang_ke_luong_sc1"/>
      <sheetName val="DICH_VU1"/>
      <sheetName val="BD_LE_TET1"/>
      <sheetName val="BANG_THANH_TOAN_LUONG_TO_SO_CH1"/>
      <sheetName val="BANG_TONG_HOP_LUONG_SP1"/>
      <sheetName val="Bang_ke_tien_luong_O_phong1"/>
      <sheetName val="bang_ke_luong_SP1"/>
      <sheetName val="tam_ung_luong_ky_I1"/>
      <sheetName val="bao_cao_BHXH_6_thang1"/>
      <sheetName val="TH_du_toan¸1"/>
      <sheetName val="TH_du_toann1"/>
      <sheetName val="tph_AAHSTOT271"/>
      <sheetName val="Ca_D1"/>
      <sheetName val="H_long1"/>
      <sheetName val="C_Mong1"/>
      <sheetName val="M_Phu1"/>
      <sheetName val="T_Son1"/>
      <sheetName val="V_Don1"/>
      <sheetName val="Y_Kien1"/>
      <sheetName val="V_Quang1"/>
      <sheetName val="Q_Lam1"/>
      <sheetName val="P_Thu1"/>
      <sheetName val="T_Coc1"/>
      <sheetName val="D_Nghia1"/>
      <sheetName val="TT_DH1"/>
      <sheetName val="P_Phu1"/>
      <sheetName val="P_Lai1"/>
      <sheetName val="N_Xuyen1"/>
      <sheetName val="H_quan1"/>
      <sheetName val="S_Dang1"/>
      <sheetName val="N_Quan1"/>
      <sheetName val="C_Dam1"/>
      <sheetName val="B_luan1"/>
      <sheetName val="M_Luong1"/>
      <sheetName val="B_Doan1"/>
      <sheetName val="H_Do1"/>
      <sheetName val="D_Khe1"/>
      <sheetName val="P_Trung1"/>
      <sheetName val="V_du1"/>
      <sheetName val="Cước_CG1"/>
      <sheetName val="gia_tri_theo_phong1"/>
      <sheetName val="CỘT_HỐ_PIT1"/>
      <sheetName val="Don_gia1"/>
      <sheetName val="@_Dap1"/>
      <sheetName val="Summary_(1)1"/>
      <sheetName val="List_of_Houses1"/>
      <sheetName val="B2_SITE_WORKS1"/>
      <sheetName val="B3_CONCRETE_WORKS1"/>
      <sheetName val="B4_MASONRY_WORKS1"/>
      <sheetName val="B5_METAL_WORKS1"/>
      <sheetName val="B6_THERMAL&amp;MOITURE1"/>
      <sheetName val="B7_ALU_GLASS_D&amp;W1"/>
      <sheetName val="B8_FINISHING_WORKS1"/>
      <sheetName val="B12_EXTERNAL_WORKS1"/>
      <sheetName val="DMVT_-_21"/>
      <sheetName val="B__Additional_items1"/>
      <sheetName val="C__VE_items_Add11"/>
      <sheetName val="F__VE_items_Updated_Add11"/>
      <sheetName val="G__Duplicated_items1"/>
      <sheetName val="Unit_price1"/>
      <sheetName val="gia_vtu,_ncong1"/>
      <sheetName val="dao_dat1"/>
      <sheetName val="chong_tham1"/>
      <sheetName val="Yeu_cau_gia1"/>
      <sheetName val="Phan_chia_tien_ich1"/>
      <sheetName val="Prelim_HP5-ham1"/>
      <sheetName val="B3_Mong&amp;ham_1"/>
      <sheetName val="Prelim_HP5-than1"/>
      <sheetName val="B4_Than&amp;Hoan_thien1"/>
      <sheetName val="건축설비"/>
      <sheetName val="검토"/>
      <sheetName val="LE"/>
      <sheetName val="TinhGiaMTC"/>
      <sheetName val="TH MTC"/>
      <sheetName val="TH N.Cong"/>
      <sheetName val="TinhGiaNC"/>
      <sheetName val="Bang KL"/>
      <sheetName val="TH Vat tu"/>
      <sheetName val="DMCP"/>
      <sheetName val="Scheme B Estimate "/>
      <sheetName val="가설공통공사"/>
      <sheetName val="기구조직"/>
      <sheetName val="CPTNo"/>
      <sheetName val="đọc số"/>
      <sheetName val="Kiem-Toan"/>
      <sheetName val="Rate"/>
      <sheetName val="Clubhouse"/>
      <sheetName val="PTTC"/>
      <sheetName val="Bangia"/>
      <sheetName val="Goc CC"/>
      <sheetName val="GOC-KO IN"/>
      <sheetName val="Elec LG"/>
      <sheetName val="pp1p"/>
      <sheetName val="pp3p_NC"/>
      <sheetName val="pp3p "/>
      <sheetName val="Chiet tinh dz22"/>
      <sheetName val="truc tiep"/>
      <sheetName val="Note"/>
      <sheetName val="CTGX"/>
      <sheetName val="Thống kê"/>
      <sheetName val="Xuly Data"/>
      <sheetName val="침하계"/>
      <sheetName val="TRE TABLE"/>
      <sheetName val="견적대비표"/>
      <sheetName val="AHU집계"/>
      <sheetName val="공조기휀"/>
      <sheetName val="공조기"/>
      <sheetName val="현금"/>
      <sheetName val="예산변경사항"/>
      <sheetName val="조도계산서 (도서)"/>
      <sheetName val="남양시작동자105노65기1.3화1.2"/>
      <sheetName val="96수출"/>
      <sheetName val="95WBS"/>
      <sheetName val="YOEMAGUM"/>
      <sheetName val="CT "/>
      <sheetName val="8.자재비"/>
      <sheetName val="2000전체분"/>
      <sheetName val="12CGOU"/>
      <sheetName val="Chiết tính"/>
      <sheetName val="3_2_집기비품교체주기"/>
      <sheetName val="실행내역(05. 1. 5.)"/>
      <sheetName val="실행단가철(ems코드적용)"/>
      <sheetName val="교대(A1)"/>
      <sheetName val="2.1 受電設備棟"/>
      <sheetName val="2.2 受・防火水槽"/>
      <sheetName val="2.3 排水処理設備棟"/>
      <sheetName val="2.4 倉庫棟"/>
      <sheetName val="2.5 守衛棟"/>
      <sheetName val="기본입력"/>
      <sheetName val="기준단가"/>
      <sheetName val="접대비"/>
      <sheetName val="선급금"/>
      <sheetName val="하자수수료"/>
      <sheetName val="BANG TONG HOP (2)"/>
      <sheetName val="Bill 05 - FP"/>
      <sheetName val="SUM"/>
      <sheetName val="DS-Thuong 6T dau"/>
      <sheetName val="F&amp;S"/>
      <sheetName val="TT04"/>
      <sheetName val="Item-DATA"/>
      <sheetName val="NSA fr Revit"/>
      <sheetName val="MTC"/>
      <sheetName val="NC"/>
      <sheetName val="XXXX"/>
      <sheetName val="CT Thang Mo"/>
      <sheetName val="electrical"/>
      <sheetName val="NEW_PANEL"/>
      <sheetName val="부대입찰"/>
      <sheetName val="부대공"/>
      <sheetName val="적격점수"/>
      <sheetName val="자재인력"/>
      <sheetName val="입찰조건"/>
      <sheetName val="조건표"/>
      <sheetName val="member design"/>
      <sheetName val="design criteria"/>
      <sheetName val="working load at the btm ft."/>
      <sheetName val="plan&amp;section of foundation"/>
      <sheetName val="soil bearing check"/>
      <sheetName val="valeurs de base"/>
      <sheetName val="공문"/>
      <sheetName val="예산대비"/>
      <sheetName val="3.공통공사대비"/>
      <sheetName val="인천제철"/>
      <sheetName val="FAX"/>
      <sheetName val="한강운반비"/>
      <sheetName val="규격"/>
      <sheetName val="단가조사"/>
      <sheetName val="강교(Sub)"/>
      <sheetName val="일반토공견적"/>
      <sheetName val="보험료"/>
      <sheetName val="부전지"/>
      <sheetName val="해외(원화)"/>
      <sheetName val="구미4단2"/>
      <sheetName val="주안3차A-A"/>
      <sheetName val="인건비 "/>
      <sheetName val="일위"/>
      <sheetName val="기본단가"/>
      <sheetName val="_REF"/>
      <sheetName val="Apt내역"/>
      <sheetName val="하도급대비"/>
      <sheetName val="하도급기성"/>
      <sheetName val="하도급단가산출"/>
      <sheetName val="유토계획및집계"/>
      <sheetName val="유용토모식도"/>
      <sheetName val="토량산출(다짐)"/>
      <sheetName val="토공총괄"/>
      <sheetName val="직영단가"/>
      <sheetName val="하도급기성 (2)"/>
      <sheetName val="하도급단가산출 (2)"/>
      <sheetName val="Bldg"/>
      <sheetName val="一次"/>
      <sheetName val="보고서"/>
      <sheetName val="토공"/>
      <sheetName val="주식"/>
      <sheetName val="투찰추정"/>
      <sheetName val="경산"/>
      <sheetName val="원가계산서(남측)"/>
      <sheetName val="报价清单(2)"/>
      <sheetName val="예가표"/>
      <sheetName val="SP10"/>
      <sheetName val="FitOutConfCentre"/>
      <sheetName val="Fan"/>
      <sheetName val="個案9411"/>
      <sheetName val="C. NEW BLDG-PLUMBING WORK"/>
      <sheetName val="Bảng GT PS"/>
      <sheetName val="DETAIL"/>
      <sheetName val="Dien giai"/>
      <sheetName val="T_x0003__x0000_ong dip nhan dan"/>
      <sheetName val="_MGT-DRT_MGT-IMPR_MGT-SC@_BA039"/>
      <sheetName val="_N_MGT-DRT_MGT-IMPR_MGT-SC@_BA0"/>
      <sheetName val="Gia tr_"/>
      <sheetName val="Ki__m tra DS thue GTGT"/>
      <sheetName val="Thuong dip nhan danh hieu AHL_"/>
      <sheetName val="_PIPE-03E.XLSÝ26+960-27+150.4(k"/>
      <sheetName val="__-BLDG"/>
      <sheetName val="Gia_tr_"/>
      <sheetName val="Ki__m_tra_DS_thue_GTGT"/>
      <sheetName val="Thuong_dip_nhan_danh_hieu_AHL_"/>
      <sheetName val="_PIPE-03E_XLSÝ26+960-27+150_4(k"/>
      <sheetName val="Gia_tr_1"/>
      <sheetName val="Ki__m_tra_DS_thue_GTGT1"/>
      <sheetName val="Thuong_dip_nhan_danh_hieu_AHL_1"/>
      <sheetName val="_PIPE-03E_XLSÝ26+960-27+150_4(1"/>
      <sheetName val="BOQ"/>
      <sheetName val="Rate breakdown detail"/>
      <sheetName val="Cart path Q'ty"/>
      <sheetName val="Q'ty"/>
      <sheetName val="GL"/>
      <sheetName val="Bill 4 - Substructure"/>
      <sheetName val="Barrem"/>
      <sheetName val="Cấu tạo giá"/>
      <sheetName val="04 - XUONG DET B"/>
      <sheetName val="CTG-1"/>
      <sheetName val="SPEC"/>
      <sheetName val="DATA.H"/>
      <sheetName val="DATA.V"/>
      <sheetName val="DATA.OR"/>
      <sheetName val="STRUC"/>
      <sheetName val="hinhhoc"/>
      <sheetName val="Truot_nen"/>
      <sheetName val="dmvt "/>
      <sheetName val="CDKT"/>
      <sheetName val="D&amp;W"/>
      <sheetName val="Bill Prelim-CDT"/>
      <sheetName val="Prelims"/>
      <sheetName val="Bill BPTC-CDT"/>
      <sheetName val="Chi tiết BPTC"/>
      <sheetName val="Bill BPTC-CDT (PA MCT CDT)"/>
      <sheetName val="Chi tiết BPTC (PA MCT CDT)"/>
      <sheetName val="新规"/>
      <sheetName val="手动计画"/>
      <sheetName val="DTICH"/>
      <sheetName val="単価表"/>
      <sheetName val="8_식재일위1"/>
      <sheetName val="실행내역(05__1__5_)"/>
      <sheetName val="수목데이타 "/>
      <sheetName val="概総括1"/>
      <sheetName val="D &amp; W sizes"/>
      <sheetName val="Đầu vào"/>
      <sheetName val="Bill of Qty MEP"/>
      <sheetName val="ctTBA"/>
      <sheetName val="NET表"/>
      <sheetName val="BQ表"/>
      <sheetName val="EXTERNAL"/>
      <sheetName val="Electrical Works"/>
      <sheetName val="Analisa Upah &amp; Bahan Plum"/>
      <sheetName val="harmony_done"/>
      <sheetName val="[원남울진낙찰내역(99.4.13 부산청).xlsáFAX"/>
      <sheetName val="[원남울진낙찰내역(99.4.13 부산청).xlsø갑지"/>
      <sheetName val="B3A - TOWER A"/>
      <sheetName val="D+W"/>
      <sheetName val="Analisa"/>
      <sheetName val="실행별짠"/>
      <sheetName val="장비내역서"/>
      <sheetName val="기계내역서"/>
      <sheetName val="200"/>
      <sheetName val="단가 및 재료비"/>
      <sheetName val="단가산출2"/>
      <sheetName val="중기사용료산출근거"/>
      <sheetName val="단가산출1"/>
      <sheetName val="자재비"/>
      <sheetName val="일반관리비"/>
      <sheetName val="사급자재"/>
      <sheetName val="TIE-INS"/>
      <sheetName val="1.Factory+Office"/>
      <sheetName val="PROCESS"/>
      <sheetName val="Package1"/>
      <sheetName val="1-1"/>
      <sheetName val="구조물공"/>
      <sheetName val="단가산출서"/>
      <sheetName val="단가산출서 (2)"/>
      <sheetName val="평3"/>
      <sheetName val="ESTI_3"/>
      <sheetName val="원남울진낙찰내역(99_4_13_부산청)3"/>
      <sheetName val="sanitary-ware_tower3&amp;43"/>
      <sheetName val="_Beams-pms3"/>
      <sheetName val="TH_kinh_phi3"/>
      <sheetName val="KLDT_DIEN3"/>
      <sheetName val="Dinh_muc_CP_KTCB_khac3"/>
      <sheetName val="입출재고현황_(2)3"/>
      <sheetName val="Area_Cal3"/>
      <sheetName val="detai_cable___3"/>
      <sheetName val="00-Pipe_Schedule_for_QS_rev013"/>
      <sheetName val="MAIN_GATE_HOUSE3"/>
      <sheetName val="CHIẾT_TÍNH_ĐƠN_GIÁ3"/>
      <sheetName val="BoQ_Coke3"/>
      <sheetName val="1_R18_BF3"/>
      <sheetName val="6_External_works-R183"/>
      <sheetName val="Demolish_13"/>
      <sheetName val="6_1_Quantity-Bill_1-Prelim3"/>
      <sheetName val="CHITIET_VL-NC-TT1p3"/>
      <sheetName val="Bang_tinh_hao_hut_thep2"/>
      <sheetName val="Define_finishing2"/>
      <sheetName val="Huong_dan3"/>
      <sheetName val="Bảng_mã_VT3"/>
      <sheetName val="Chenh_lech_vat_tu3"/>
      <sheetName val="05-LV_Cabling2"/>
      <sheetName val="Gia_VLNCMTC3"/>
      <sheetName val="Don_gia_chi_tiet3"/>
      <sheetName val="Dinh_nghia3"/>
      <sheetName val="1차_내역서3"/>
      <sheetName val="Sheet1_(2)3"/>
      <sheetName val="Div26_-_Elect3"/>
      <sheetName val="Material_Schedule2"/>
      <sheetName val="DG_Cong_C1,C2,C3,C4,C52"/>
      <sheetName val="Dầm_12"/>
      <sheetName val="DonGia_chetao2"/>
      <sheetName val="DonGia_VatTuLK2"/>
      <sheetName val="Bill_7-Elec2"/>
      <sheetName val="Price_Database2"/>
      <sheetName val="Phan_tich2"/>
      <sheetName val="RAB_AR&amp;STR2"/>
      <sheetName val="고객사_관리_코드3"/>
      <sheetName val="Xunit_(단위환산)3"/>
      <sheetName val="7_공정표3"/>
      <sheetName val="gia_vt,nc,may2"/>
      <sheetName val="Chi_tiet2"/>
      <sheetName val="dtct_cong2"/>
      <sheetName val="tong_du_toan2"/>
      <sheetName val="8_석축단위(H=1_5M)3"/>
      <sheetName val="5_BANG_I3"/>
      <sheetName val="플랜트_설치3"/>
      <sheetName val="기성(1차)_3"/>
      <sheetName val="현장관리비_산출내역3"/>
      <sheetName val="Stem_Footing2"/>
      <sheetName val="Piping_Design_Data2"/>
      <sheetName val="소상_&quot;1&quot;3"/>
      <sheetName val="6PILE__(돌출)3"/>
      <sheetName val="BACK_DATA3"/>
      <sheetName val="코딩_(2)2"/>
      <sheetName val="2_건축3"/>
      <sheetName val="_갑지3"/>
      <sheetName val="SOS_PLC_&amp;_Panel3"/>
      <sheetName val="PROJECT_BRIEF2"/>
      <sheetName val="BSD_(2)2"/>
      <sheetName val="5_전사투자계획종함안2"/>
      <sheetName val="단양_00_아파트-세부내역2"/>
      <sheetName val="준검_내역서2"/>
      <sheetName val="Hrg_Sat2"/>
      <sheetName val="CHITIET_VL-NCHT1_(2)2"/>
      <sheetName val="내역서_(2)2"/>
      <sheetName val="4_LINE2"/>
      <sheetName val="7_th2"/>
      <sheetName val="Customer_Databas2"/>
      <sheetName val="개인별_순위표2"/>
      <sheetName val="원남울진낙찰내역(99_4_13%20부산청)_xls2"/>
      <sheetName val="SCOPE_OF_WORK2"/>
      <sheetName val="Xây_tô2"/>
      <sheetName val="HT_Ham"/>
      <sheetName val="Summary_-_Budget2"/>
      <sheetName val="Chi_tiet_-_Dv_lap4"/>
      <sheetName val="TH_KHTC4"/>
      <sheetName val="Van_chuyen4"/>
      <sheetName val="THKP_(2)4"/>
      <sheetName val="T_Bi4"/>
      <sheetName val="Thiet_ke4"/>
      <sheetName val="K_luong4"/>
      <sheetName val="TT_L24"/>
      <sheetName val="TT_L14"/>
      <sheetName val="Thue_Ngoai4"/>
      <sheetName val="KL_XL20004"/>
      <sheetName val="Chiet_tinh4"/>
      <sheetName val="Sheet2_(2)4"/>
      <sheetName val="Dong_Dau4"/>
      <sheetName val="Dong_Dau_(2)4"/>
      <sheetName val="Sau_dong4"/>
      <sheetName val="Ma_xa4"/>
      <sheetName val="My_dinh4"/>
      <sheetName val="Tong_cong4"/>
      <sheetName val="KH_2003_(moi_max)4"/>
      <sheetName val="be_tong4"/>
      <sheetName val="Tong_hop_thep4"/>
      <sheetName val="__4"/>
      <sheetName val="san_vuon4"/>
      <sheetName val="khu_phu_tro4"/>
      <sheetName val="LUAN_CHUYEN4"/>
      <sheetName val="KE_QUY4"/>
      <sheetName val="LUONGGIAN_TIEP4"/>
      <sheetName val="VAY_VON4"/>
      <sheetName val="O_THAO4"/>
      <sheetName val="Q_TRUNG4"/>
      <sheetName val="Y_THANH4"/>
      <sheetName val="Thuyet_minh4"/>
      <sheetName val="CDSL_(2)4"/>
      <sheetName val="26+180-400_24"/>
      <sheetName val="26+180_Sub14"/>
      <sheetName val="26+180_Sub44"/>
      <sheetName val="26+180-400_5(k95)4"/>
      <sheetName val="26+400-620_3(k95)4"/>
      <sheetName val="26+400-640_1(k95)4"/>
      <sheetName val="26+960-27+150_94"/>
      <sheetName val="26+960-27+150_104"/>
      <sheetName val="26+960-27+150_114"/>
      <sheetName val="26+960-27+150_124"/>
      <sheetName val="26+960-27+150_5(k95)4"/>
      <sheetName val="26+960-27+150_4(k95)4"/>
      <sheetName val="26+960-27+150_1(k95)4"/>
      <sheetName val="27+500-700_5(k95)4"/>
      <sheetName val="27+500-700_4(k95)4"/>
      <sheetName val="27+500-700_3(k95)4"/>
      <sheetName val="27+500-700_1(k95)4"/>
      <sheetName val="27+740-920_3(k95)4"/>
      <sheetName val="27+740-920_214"/>
      <sheetName val="27+920-28+040_6,74"/>
      <sheetName val="27+920-28+040_104"/>
      <sheetName val="27+920-28+160_Su34"/>
      <sheetName val="28+160-28+420_5K954"/>
      <sheetName val="28+430-657_74"/>
      <sheetName val="Km28+430-657_84"/>
      <sheetName val="28+430-657_94"/>
      <sheetName val="28+430-667_104"/>
      <sheetName val="28+430-657_114"/>
      <sheetName val="28+430-657_4k954"/>
      <sheetName val="28+500-657_184"/>
      <sheetName val="28+520-657_194"/>
      <sheetName val="Interim_payment4"/>
      <sheetName val="Bid_Sum4"/>
      <sheetName val="Item_B4"/>
      <sheetName val="Dg_A4"/>
      <sheetName val="Dg_B&amp;C4"/>
      <sheetName val="Material_at_site4"/>
      <sheetName val="BCC_(2)4"/>
      <sheetName val="Bao_cao4"/>
      <sheetName val="Bao_cao_24"/>
      <sheetName val="Khoi_luong4"/>
      <sheetName val="Khoi_luong_mat4"/>
      <sheetName val="Bang_ke4"/>
      <sheetName val="T_HopKL4"/>
      <sheetName val="S_Luong4"/>
      <sheetName val="D_Dap4"/>
      <sheetName val="Q_Toan4"/>
      <sheetName val="Phan_tich_chi_phi4"/>
      <sheetName val="Chi_phi_nen_theo_BVTC4"/>
      <sheetName val="nhan_cong_phu4"/>
      <sheetName val="nhan_cong_Hung4"/>
      <sheetName val="Nhan_cong4"/>
      <sheetName val="Khoi_luong_nen_theo_BVTC4"/>
      <sheetName val="Phu_luc4"/>
      <sheetName val="Gia_trÞ4"/>
      <sheetName val="AC_PC4"/>
      <sheetName val="Gia_VL4"/>
      <sheetName val="Bang_gia_ca_may4"/>
      <sheetName val="Bang_luong_CB4"/>
      <sheetName val="Bang_P_tich_CT4"/>
      <sheetName val="D_toan_chi_tiet4"/>
      <sheetName val="Bang_TH_Dtoan4"/>
      <sheetName val="cap_cho_cac_DT4"/>
      <sheetName val="Ung_-_hoan4"/>
      <sheetName val="CP_may4"/>
      <sheetName val="Thep_4"/>
      <sheetName val="Chi_tiet_Khoi_luong4"/>
      <sheetName val="TH_khoi_luong4"/>
      <sheetName val="Chiet_tinh_vat_lieu_4"/>
      <sheetName val="TH_KL_VL4"/>
      <sheetName val="TAI_TRONG4"/>
      <sheetName val="NOI_LUC4"/>
      <sheetName val="TINH_DUYET_THTT_CHINH4"/>
      <sheetName val="TDUYET_THTT_PHU4"/>
      <sheetName val="TINH_DAO_DONG_VA_DO_VONG4"/>
      <sheetName val="TINH_NEO4"/>
      <sheetName val="Bang_VL4"/>
      <sheetName val="VL(No_V-c)4"/>
      <sheetName val="He_so4"/>
      <sheetName val="PL_Vua4"/>
      <sheetName val="Chitieu-dam_cac_loai4"/>
      <sheetName val="DG_Dam4"/>
      <sheetName val="DG_chung4"/>
      <sheetName val="VL-dac_chung4"/>
      <sheetName val="CT_1md_&amp;_dau_cong4"/>
      <sheetName val="Tong_hop4"/>
      <sheetName val="CT_cong4"/>
      <sheetName val="dg_cong4"/>
      <sheetName val="CT_Duong4"/>
      <sheetName val="D_gia4"/>
      <sheetName val="T_hop4"/>
      <sheetName val="CtP_tro4"/>
      <sheetName val="Nha_moi4"/>
      <sheetName val="TT-T_Tron_So_24"/>
      <sheetName val="Ct_Dam_4"/>
      <sheetName val="Ct_Duoi4"/>
      <sheetName val="Ct_Tren4"/>
      <sheetName val="D_giaMay4"/>
      <sheetName val="BU_CTPH4"/>
      <sheetName val="BU_tran3+360_224"/>
      <sheetName val="Tran3+360_224"/>
      <sheetName val="BU_tran2+386_44"/>
      <sheetName val="Tran2+386_44"/>
      <sheetName val="DTcong_4-54"/>
      <sheetName val="Bu_1-24"/>
      <sheetName val="Bu_12-134"/>
      <sheetName val="DTcong_12-134"/>
      <sheetName val="DT_cong13-13+4"/>
      <sheetName val="BU-_nhanh4"/>
      <sheetName val="dtcong_nh1-24"/>
      <sheetName val="dtcong_nh0-14"/>
      <sheetName val="BU_11-124"/>
      <sheetName val="DTcong_11-124"/>
      <sheetName val="Pr-_CC4"/>
      <sheetName val="MD_3-44"/>
      <sheetName val="ND_3-44"/>
      <sheetName val="MD_1-24"/>
      <sheetName val="ND_1-24"/>
      <sheetName val="MD_0-14"/>
      <sheetName val="ND_0-14"/>
      <sheetName val="KL_tong4"/>
      <sheetName val="TH_(T1-6)4"/>
      <sheetName val="_NL4"/>
      <sheetName val="_NL_(2)4"/>
      <sheetName val="CDTHCT_(3)4"/>
      <sheetName val="Quyet_toan4"/>
      <sheetName val="Thu_hoi4"/>
      <sheetName val="Lai_vay4"/>
      <sheetName val="Tien_vay4"/>
      <sheetName val="Cong_no4"/>
      <sheetName val="Cop_pha4"/>
      <sheetName val="thkl_(2)4"/>
      <sheetName val="long_tec4"/>
      <sheetName val="cd_viaK0-T64"/>
      <sheetName val="cdvia_T6-Tc244"/>
      <sheetName val="cdvia_Tc24-T464"/>
      <sheetName val="cd_btnL2k0+361-T194"/>
      <sheetName val="DS_them_luong_qui_4-20024"/>
      <sheetName val="Phuc_loi_2-9-024"/>
      <sheetName val="Thuong_nhan_dip_21-12-024"/>
      <sheetName val="Thuong_dip_nhan_danh_hieu_AHL§4"/>
      <sheetName val="Thang_luong_thu_13_nam_20024"/>
      <sheetName val="Luong_SX#_dip_Tet_Qui_Mui(dong4"/>
      <sheetName val="phan_tich_DG4"/>
      <sheetName val="gia_vat_lieu4"/>
      <sheetName val="gia_xe_may4"/>
      <sheetName val="gia_nhan_cong4"/>
      <sheetName val="Chenh_lech4"/>
      <sheetName val="Kinh_phí4"/>
      <sheetName val="CDTHU_CHI_T14"/>
      <sheetName val="THUCHI_24"/>
      <sheetName val="THU_CHI34"/>
      <sheetName val="THU_CHI_44"/>
      <sheetName val="THU_CHI54"/>
      <sheetName val="THU_CHI_64"/>
      <sheetName val="TU_CHI_74"/>
      <sheetName val="THU_CHI94"/>
      <sheetName val="THU_CHI_84"/>
      <sheetName val="THU_CHI_104"/>
      <sheetName val="THU_CHI_114"/>
      <sheetName val="THU_CHI_124"/>
      <sheetName val="tong_hop_thanh_toan_thue4"/>
      <sheetName val="bang_ke_nop_thue4"/>
      <sheetName val="Tonh_hop_chi_phi4"/>
      <sheetName val="BK_chi_phi4"/>
      <sheetName val="KTra_DS_va_thue_GTGT4"/>
      <sheetName val="Kiãøm_tra_DS_thue_GTGT4"/>
      <sheetName val="XUAT(gia_von)4"/>
      <sheetName val="Xuat_(gia_ban)4"/>
      <sheetName val="Dchinh_TH_N-X-T4"/>
      <sheetName val="Tong_hop_N-X-T4"/>
      <sheetName val="thue_TH4"/>
      <sheetName val="tong_hop_20014"/>
      <sheetName val="qUYET_TOAN_THUE4"/>
      <sheetName val="vat_tu4"/>
      <sheetName val="THVT_T54"/>
      <sheetName val="XL1_t54"/>
      <sheetName val="XL2_T54"/>
      <sheetName val="XL3_T54"/>
      <sheetName val="XL5_T54"/>
      <sheetName val="CC_XL14"/>
      <sheetName val="KKTS_044"/>
      <sheetName val="nha_kct4"/>
      <sheetName val="sent_to4"/>
      <sheetName val="KL_Tram_Cty4"/>
      <sheetName val="Gam_may_Cty4"/>
      <sheetName val="KL_tram_KH4"/>
      <sheetName val="Gam_may_KH4"/>
      <sheetName val="Cach_dien4"/>
      <sheetName val="Mang_tai4"/>
      <sheetName val="KL_DDK4"/>
      <sheetName val="Mang_tai_DDK4"/>
      <sheetName val="KL_DDK0,44"/>
      <sheetName val="TT_Ky_thuat4"/>
      <sheetName val="CT_moi4"/>
      <sheetName val="Tu_dien4"/>
      <sheetName val="May_cat4"/>
      <sheetName val="Dao_Cly4"/>
      <sheetName val="Dao_Ptai4"/>
      <sheetName val="Tu_RMU4"/>
      <sheetName val="C_set4"/>
      <sheetName val="Sco_Cap4"/>
      <sheetName val="Sco_TB4"/>
      <sheetName val="TN_tram4"/>
      <sheetName val="TN_C_set4"/>
      <sheetName val="TN_TD_DDay4"/>
      <sheetName val="Phan_chung4"/>
      <sheetName val="congtac_vien-uy4"/>
      <sheetName val="Nhan_luc20014"/>
      <sheetName val="cong_Q24"/>
      <sheetName val="T_U_luong_Q14"/>
      <sheetName val="T_U_luong_Q24"/>
      <sheetName val="T_U_luong_Q34"/>
      <sheetName val="Xep_hang_2014"/>
      <sheetName val="toan_Cty4"/>
      <sheetName val="Cong_ty4"/>
      <sheetName val="XN_24"/>
      <sheetName val="XN_ong_CHi4"/>
      <sheetName val="N_XDCT&amp;_XKLD4"/>
      <sheetName val="CN_HCM4"/>
      <sheetName val="TT_XKLD(Nhan)4"/>
      <sheetName val="Ong_Hong4"/>
      <sheetName val="CN_hung_yen4"/>
      <sheetName val="Dong_nai4"/>
      <sheetName val="Quang_Tri4"/>
      <sheetName val="Da_Nang4"/>
      <sheetName val="Quang_Nam4"/>
      <sheetName val="Quang_Ngai4"/>
      <sheetName val="TH_DH-QN4"/>
      <sheetName val="KP_HD4"/>
      <sheetName val="DB_HD4"/>
      <sheetName val="K249_K984"/>
      <sheetName val="K249_K98_(2)4"/>
      <sheetName val="K251_K984"/>
      <sheetName val="K251_SBase4"/>
      <sheetName val="K251_AC4"/>
      <sheetName val="K252_K984"/>
      <sheetName val="K252_SBase4"/>
      <sheetName val="K252_AC4"/>
      <sheetName val="K253_K984"/>
      <sheetName val="K253_Subbase4"/>
      <sheetName val="K253_Base_4"/>
      <sheetName val="K253_SBase4"/>
      <sheetName val="K253_AC4"/>
      <sheetName val="K255_SBase4"/>
      <sheetName val="K259_K984"/>
      <sheetName val="K259_Subbase4"/>
      <sheetName val="K259_Base_4"/>
      <sheetName val="K259_AC4"/>
      <sheetName val="K260_K984"/>
      <sheetName val="K260_Subbase4"/>
      <sheetName val="K260_Base4"/>
      <sheetName val="K260_AC4"/>
      <sheetName val="K261_K984"/>
      <sheetName val="K261_Base4"/>
      <sheetName val="K261_AC4"/>
      <sheetName val="KL_VL4"/>
      <sheetName val="QT_9-64"/>
      <sheetName val="Thuong_luu_HB4"/>
      <sheetName val="QT_Ky_T4"/>
      <sheetName val="bc_vt_TON_BAI4"/>
      <sheetName val="Tien_ung4"/>
      <sheetName val="phi_luong34"/>
      <sheetName val="CT_xa4"/>
      <sheetName val="Gia_DAN4"/>
      <sheetName val="KLTong_hop4"/>
      <sheetName val="Lan_can4"/>
      <sheetName val="Ranh_doc_(2)4"/>
      <sheetName val="Ranh_doc4"/>
      <sheetName val="Coc_tieu4"/>
      <sheetName val="Bien_bao4"/>
      <sheetName val="Nan_tuyen4"/>
      <sheetName val="Lan_14"/>
      <sheetName val="Lan__24"/>
      <sheetName val="Lan_34"/>
      <sheetName val="Gia_tri4"/>
      <sheetName val="Lan_54"/>
      <sheetName val="Dc_Dau4"/>
      <sheetName val="_o_to_Hien_84"/>
      <sheetName val="_o_to_Hien94"/>
      <sheetName val="_o_to_Hien104"/>
      <sheetName val="_o_to_Hien114"/>
      <sheetName val="_o_to_Hien12)4"/>
      <sheetName val="_o_to_Hien15"/>
      <sheetName val="_o_to_Hien24"/>
      <sheetName val="_o_to_Hien34"/>
      <sheetName val="_o_to_Hien44"/>
      <sheetName val="_o_to_Hien54"/>
      <sheetName val="_o_to_Phong_84"/>
      <sheetName val="_o_to_Phong94"/>
      <sheetName val="_o_to_Phong104"/>
      <sheetName val="_o_to_Phong114"/>
      <sheetName val="_o_to_Phong12)4"/>
      <sheetName val="_o_to_Phong15"/>
      <sheetName val="_o_to_Phong24"/>
      <sheetName val="_o_to_Phong34"/>
      <sheetName val="_o_to_Phong44"/>
      <sheetName val="_o_to_Phong54"/>
      <sheetName val="_o_to_Dung_8_4"/>
      <sheetName val="_D_tt_dau84"/>
      <sheetName val="_o_to_Dung_94"/>
      <sheetName val="_D9_tt_dau4"/>
      <sheetName val="_D10_tt_dau4"/>
      <sheetName val="_o_to_Dung_104"/>
      <sheetName val="_o_to_Dung_114"/>
      <sheetName val="_o_to_Dung_12)4"/>
      <sheetName val="_o_to_Dung_15"/>
      <sheetName val="_o_to_Dung24"/>
      <sheetName val="_o_to_Dung34"/>
      <sheetName val="_o_to_Dung44"/>
      <sheetName val="_o_totrongT10-124"/>
      <sheetName val="_o_totrongT24"/>
      <sheetName val="_o_totrungT10-124"/>
      <sheetName val="_o_toMinhT10-12_4"/>
      <sheetName val="_o_toMinhT24"/>
      <sheetName val="_o_toTrieuT10-12__4"/>
      <sheetName val="Luong_8_SP4"/>
      <sheetName val="Luong_9_SP_4"/>
      <sheetName val="Luong_10_SP_4"/>
      <sheetName val="Luong_11_SP_4"/>
      <sheetName val="Luong_12_SP4"/>
      <sheetName val="Thang_124"/>
      <sheetName val="cong_bien_t104"/>
      <sheetName val="luong_t9_4"/>
      <sheetName val="bb_t94"/>
      <sheetName val="Co_quan_TCT4"/>
      <sheetName val="BOT_(PA_chon)4"/>
      <sheetName val="Yaly_&amp;_Ri_Ninh4"/>
      <sheetName val="Thuy_dien_Na_Loi4"/>
      <sheetName val="bang_so_sanh_tong_hop4"/>
      <sheetName val="bang_so_sanh_tong_hop_(ty_le)4"/>
      <sheetName val="thu_nhap_binh_quan_(2)4"/>
      <sheetName val="dang_huong4"/>
      <sheetName val="phuong_an_14"/>
      <sheetName val="phuong_an_1_(2)4"/>
      <sheetName val="phuong_an24"/>
      <sheetName val="tong_hop_BQ4"/>
      <sheetName val="tong_hop_BQ-14"/>
      <sheetName val="phuong_an_chon4"/>
      <sheetName val="bang_so_sanh_tong_hop_(_PA_cho4"/>
      <sheetName val="dang_ap_dung4"/>
      <sheetName val="bang_tong_hop_(dang_huong)4"/>
      <sheetName val="Cong_hop4"/>
      <sheetName val="kldukien_(107)4"/>
      <sheetName val="qui1_(2)4"/>
      <sheetName val="Luong_1_SP14"/>
      <sheetName val="Luong_2_SP24"/>
      <sheetName val="Luong_3_SP34"/>
      <sheetName val="Luong_4_SP44"/>
      <sheetName val="Luong_4_SP54"/>
      <sheetName val="TH_du_toan_4"/>
      <sheetName val="Du_toan_4"/>
      <sheetName val="C_Tinh4"/>
      <sheetName val="binh_do4"/>
      <sheetName val="cot_lieu4"/>
      <sheetName val="van_khuon4"/>
      <sheetName val="CT_BT4"/>
      <sheetName val="lay_mau4"/>
      <sheetName val="mat_ngoai_goi4"/>
      <sheetName val="coc_tram-bt4"/>
      <sheetName val="Phu_luc_HD4"/>
      <sheetName val="Gia_du_thau4"/>
      <sheetName val="Ca_xe4"/>
      <sheetName val="Cau_2(3)4"/>
      <sheetName val="TK_331c13"/>
      <sheetName val="CT_3313"/>
      <sheetName val="CT_1313"/>
      <sheetName val="KH_200³_(moi_max)4"/>
      <sheetName val="TSCD_ko_dung3"/>
      <sheetName val="Tong_vat_tu3"/>
      <sheetName val="VT_luu3"/>
      <sheetName val="Vtu_u_dong3"/>
      <sheetName val="TSLD_khac3"/>
      <sheetName val="CC_da_pbo_het3"/>
      <sheetName val="C_TIEU4"/>
      <sheetName val="T_Luong4"/>
      <sheetName val="T_HAO4"/>
      <sheetName val="DT_TUYEN4"/>
      <sheetName val="DT_GIA4"/>
      <sheetName val="KHDT_(2)4"/>
      <sheetName val="CL_4"/>
      <sheetName val="KQ_(2)4"/>
      <sheetName val="Tong_Thu3"/>
      <sheetName val="Tong_Chi3"/>
      <sheetName val="Truong_hoc3"/>
      <sheetName val="Cty_CP3"/>
      <sheetName val="G_thau_3B3"/>
      <sheetName val="T_Hop_Thu-chi3"/>
      <sheetName val="XE_DAU4"/>
      <sheetName val="XE_XANG4"/>
      <sheetName val="Hat_14"/>
      <sheetName val="_H8_duong4"/>
      <sheetName val="Hat_7dg4"/>
      <sheetName val="TH_duong_1B4"/>
      <sheetName val="B_T_HOP3"/>
      <sheetName val="HT_HE_DUONG3"/>
      <sheetName val="DH_D1,23"/>
      <sheetName val="Tro_giup3"/>
      <sheetName val="TH_cau_1B4"/>
      <sheetName val="cau_H14"/>
      <sheetName val="Son_dg4"/>
      <sheetName val="THKL_H94"/>
      <sheetName val="THKL_H44"/>
      <sheetName val="BB_NT_GD_H-thanh3"/>
      <sheetName val="BB_NT_KL3"/>
      <sheetName val="CL_PP3"/>
      <sheetName val="TH_DgPP3"/>
      <sheetName val="Dg_PP3"/>
      <sheetName val="CL_DgPP3"/>
      <sheetName val="TH_DDau3"/>
      <sheetName val="TH_DVu3"/>
      <sheetName val="CL_Dvu3"/>
      <sheetName val="TH_DgDvu3"/>
      <sheetName val="Dg_DV3"/>
      <sheetName val="C_O3"/>
      <sheetName val="TH_dg_OC3"/>
      <sheetName val="CL_CatOng3"/>
      <sheetName val="Bang_qui_cach_Vtu3"/>
      <sheetName val="CT_034"/>
      <sheetName val="TH_034"/>
      <sheetName val="cap_so_lan_24"/>
      <sheetName val="cap_so_BHXH4"/>
      <sheetName val="tru_tien4"/>
      <sheetName val="yt_q24"/>
      <sheetName val="c45_t34"/>
      <sheetName val="c45_t64"/>
      <sheetName val="BHYT_Q3_20034"/>
      <sheetName val="C45_t74"/>
      <sheetName val="C47-t07_20034"/>
      <sheetName val="C45_t84"/>
      <sheetName val="C47-t08_20034"/>
      <sheetName val="C45_t094"/>
      <sheetName val="C47-t09_20034"/>
      <sheetName val="C47_T124"/>
      <sheetName val="BHYT_Q4-20034"/>
      <sheetName val="C45_T104"/>
      <sheetName val="VAT_TU_NHAN_TXQN3"/>
      <sheetName val="bang_tong_ke_khoi_luong_vat_tu3"/>
      <sheetName val="hcong_tkhe3"/>
      <sheetName val="VAT_TU_NHAN_TKHE3"/>
      <sheetName val="hcong_qn3"/>
      <sheetName val="VAT_TU_NHAN_(2)3"/>
      <sheetName val="CO_SO_DU_LIEU_PTVL4"/>
      <sheetName val="QT_Duoc_(Hai)3"/>
      <sheetName val="TH_mau_moi_tu_T103"/>
      <sheetName val="Tong_hop_Quy_IV3"/>
      <sheetName val="DG_SOC4"/>
      <sheetName val="DG_HQ4"/>
      <sheetName val="Bot_Giat_C4"/>
      <sheetName val="Bot_Giat_P_4"/>
      <sheetName val="THAY_THUNG_H4"/>
      <sheetName val="thi_nghiem4"/>
      <sheetName val="BLR_13"/>
      <sheetName val="gia_phan_mong3"/>
      <sheetName val="NAM_20044"/>
      <sheetName val="huy_dong_von4"/>
      <sheetName val="Lai_vayxd4"/>
      <sheetName val="Lai_vayphaitra4"/>
      <sheetName val="Lai_vay_4"/>
      <sheetName val="tra_von4"/>
      <sheetName val="KH_chi_tiet4"/>
      <sheetName val="nguyen_lieu4"/>
      <sheetName val="soi_tho_soi_det4"/>
      <sheetName val="soi_thuong4"/>
      <sheetName val="vai_det4"/>
      <sheetName val="chi_phi_1tan4"/>
      <sheetName val="von_luu_dong4"/>
      <sheetName val="thue_VAT4"/>
      <sheetName val="doanh_thu4"/>
      <sheetName val="doanh_thu_loi_nhuan4"/>
      <sheetName val="dong_tien4"/>
      <sheetName val="thu_hoi_von4"/>
      <sheetName val="MTO_REV_03"/>
      <sheetName val="Bang_gia_NC3"/>
      <sheetName val="TH_DZ353"/>
      <sheetName val="D_Da03"/>
      <sheetName val="Thang_15"/>
      <sheetName val="Thang_12_(2)4"/>
      <sheetName val="Thang_014"/>
      <sheetName val="hoan_von4"/>
      <sheetName val="dothi_npv4"/>
      <sheetName val="diem_hoa_von4"/>
      <sheetName val="nop_ngan_sach4"/>
      <sheetName val="chi_tieu4"/>
      <sheetName val="Div__A3"/>
      <sheetName val="26+960-27+050_93"/>
      <sheetName val="luong_thang_103"/>
      <sheetName val="tong_hop_thang_103"/>
      <sheetName val="TH_113"/>
      <sheetName val="px_khai_thac_23"/>
      <sheetName val="dao_lo_so_23"/>
      <sheetName val="luong_vp_thang_103"/>
      <sheetName val="Du_toan3"/>
      <sheetName val="Phan_tich_vat_tu3"/>
      <sheetName val="Tong_hop_vat_tu3"/>
      <sheetName val="Gia_tri_vat_tu3"/>
      <sheetName val="Chi_phi_van_chuyen3"/>
      <sheetName val="Du_thau3"/>
      <sheetName val="Tong_hop_kinh_phi3"/>
      <sheetName val="Tu_van_Thiet_ke3"/>
      <sheetName val="Tien_do_thi_cong3"/>
      <sheetName val="Bia_du_toan3"/>
      <sheetName val="Phan_tich_don_gia_(doc)3"/>
      <sheetName val="DMVT1_(2)2"/>
      <sheetName val="Chiet_tinh_6at_lieu_2"/>
      <sheetName val="gia_vat_,ieu2"/>
      <sheetName val="P_LIST2"/>
      <sheetName val="MAKING_BILL2"/>
      <sheetName val="CO_FORM_A2"/>
      <sheetName val="HOI_PHIEU2"/>
      <sheetName val="YEU_CAU_TT_TECH_(LC)2"/>
      <sheetName val="shipping_advice2"/>
      <sheetName val="Tong_hop_gia3"/>
      <sheetName val="May_thi_cong2"/>
      <sheetName val="Chi_phi_chung2"/>
      <sheetName val="TH_K_II2"/>
      <sheetName val="TH_K_I2"/>
      <sheetName val="BKE_CT_GOC3"/>
      <sheetName val="BKE_CT_GOC_(2)3"/>
      <sheetName val="CTGS10_(2)3"/>
      <sheetName val="28+!60-28+420_5K953"/>
      <sheetName val="Thi_sinh3"/>
      <sheetName val="Cham_cong3"/>
      <sheetName val="Bang_luong3"/>
      <sheetName val="STH_1523"/>
      <sheetName val="CN_3313"/>
      <sheetName val="THV_CHI_63"/>
      <sheetName val="27+500-700_4(k85)3"/>
      <sheetName val="CHIET_TINH_TBA3"/>
      <sheetName val="CHIET_TINH_DZ_0,43"/>
      <sheetName val="CHIET_TINH_CCT3"/>
      <sheetName val="cong_bien_t1&lt;3"/>
      <sheetName val="Bang_2B3"/>
      <sheetName val="Dgia_vat_tu3"/>
      <sheetName val="Don_gia_III3"/>
      <sheetName val="Dgia_VT3"/>
      <sheetName val="ITB_COST2"/>
      <sheetName val="TIEN_GOI2"/>
      <sheetName val="NHAT_KY_THU_TIEN_T_GOI2"/>
      <sheetName val="LUONG_GIAN_TIEP2"/>
      <sheetName val="NHAT_KY_THU_TIEN_TM2"/>
      <sheetName val="UOC_THUC_HIEN_THUE_TNDN2"/>
      <sheetName val="QUY_TM2"/>
      <sheetName val="NKCT_-_012"/>
      <sheetName val="w't_table2"/>
      <sheetName val="LAI_-_LO2"/>
      <sheetName val="TO_KHAI_CHI_TIET2"/>
      <sheetName val="THUE_PII2"/>
      <sheetName val="THUE_PIII2"/>
      <sheetName val="QUYET_TOAN_THUE_TNDN2"/>
      <sheetName val="BANG_CAN_DOI_RUT_GON2"/>
      <sheetName val="BANG_CAN_DOI2"/>
      <sheetName val="NHAT_KY_CHI_TIEN2"/>
      <sheetName val="LAI_LO2"/>
      <sheetName val="TO_KHAI_THUE_DT_-TNDN-_CP2"/>
      <sheetName val="QUYET_TOAN_THUE-_CAC_KHOAN2"/>
      <sheetName val="GIA_THANH2"/>
      <sheetName val="BAI_DUNG_2"/>
      <sheetName val="BIA_NAM2"/>
      <sheetName val="TM_BAO_CAO2"/>
      <sheetName val="Ki泺m_tra_DS_thue_GTGT2"/>
      <sheetName val="27+740-820_3(k95)2"/>
      <sheetName val="Liệt_kê2"/>
      <sheetName val="THDN_MBA_phu_tai2"/>
      <sheetName val="TBA_CC2"/>
      <sheetName val="L_D17043"/>
      <sheetName val="Purchase_Order2"/>
      <sheetName val="Customize_Your_Purchase_Order2"/>
      <sheetName val="A__Building__2"/>
      <sheetName val="Qty-(Arc_)2"/>
      <sheetName val="Electrical_Breakdown2"/>
      <sheetName val="PIPE-03E_XLS3"/>
      <sheetName val="VC_MONG3"/>
      <sheetName val="LUONG_NC3"/>
      <sheetName val="B9_SCL_(2)3"/>
      <sheetName val="Thang_7-053"/>
      <sheetName val="Bia_dvi3"/>
      <sheetName val="B3_Tonghop_thang3"/>
      <sheetName val="Cong_doan3"/>
      <sheetName val="VËt_liÖu2"/>
      <sheetName val="K_L­¬ng_2"/>
      <sheetName val="GTDT_2"/>
      <sheetName val="Bï_VL_2"/>
      <sheetName val="Tæng_Hîp2"/>
      <sheetName val="Kinh_PhÝ2"/>
      <sheetName val="T_kÕ2"/>
      <sheetName val="tÝnh_VL2"/>
      <sheetName val="KL_®Ëp2"/>
      <sheetName val="Lµng_Lµ2"/>
      <sheetName val="DTcojg_4-52"/>
      <sheetName val="DGchitiet_2"/>
      <sheetName val="van_phong_Quy_12"/>
      <sheetName val="Cong_ty_Quy_12"/>
      <sheetName val="20_9_052"/>
      <sheetName val="Thanh_toan2"/>
      <sheetName val="B_11D_2"/>
      <sheetName val="Gia_tr?2"/>
      <sheetName val="Ki??m_tra_DS_thue_GTGT2"/>
      <sheetName val="Thuong_dip_nhan_danh_hieu_AHL?2"/>
      <sheetName val="26+960-27+150_5(k95!2"/>
      <sheetName val="[PIPE-03E_XLSÝ26+960-27+150_4(2"/>
      <sheetName val="Tojg_hop_thep2"/>
      <sheetName val="TH_du_toanþ2"/>
      <sheetName val="bANG_THANH_TOAN_LUONG_SC2"/>
      <sheetName val="DON_GIA_TIEN_LUONG_SXCB2"/>
      <sheetName val="bang_ke_luong_sc2"/>
      <sheetName val="DICH_VU2"/>
      <sheetName val="BD_LE_TET2"/>
      <sheetName val="BANG_THANH_TOAN_LUONG_TO_SO_CH2"/>
      <sheetName val="BANG_TONG_HOP_LUONG_SP2"/>
      <sheetName val="Bang_ke_tien_luong_O_phong2"/>
      <sheetName val="bang_ke_luong_SP2"/>
      <sheetName val="tam_ung_luong_ky_I2"/>
      <sheetName val="bao_cao_BHXH_6_thang2"/>
      <sheetName val="TH_du_toan¸2"/>
      <sheetName val="TH_du_toann2"/>
      <sheetName val="tph_AAHSTOT272"/>
      <sheetName val="Ca_D2"/>
      <sheetName val="H_long2"/>
      <sheetName val="C_Mong2"/>
      <sheetName val="M_Phu2"/>
      <sheetName val="T_Son2"/>
      <sheetName val="V_Don2"/>
      <sheetName val="Y_Kien2"/>
      <sheetName val="V_Quang2"/>
      <sheetName val="Q_Lam2"/>
      <sheetName val="P_Thu2"/>
      <sheetName val="T_Coc2"/>
      <sheetName val="D_Nghia2"/>
      <sheetName val="TT_DH2"/>
      <sheetName val="P_Phu2"/>
      <sheetName val="P_Lai2"/>
      <sheetName val="N_Xuyen2"/>
      <sheetName val="H_quan2"/>
      <sheetName val="S_Dang2"/>
      <sheetName val="N_Quan2"/>
      <sheetName val="C_Dam2"/>
      <sheetName val="B_luan2"/>
      <sheetName val="M_Luong2"/>
      <sheetName val="B_Doan2"/>
      <sheetName val="H_Do2"/>
      <sheetName val="D_Khe2"/>
      <sheetName val="P_Trung2"/>
      <sheetName val="V_du2"/>
      <sheetName val="Cước_CG2"/>
      <sheetName val="gia_tri_theo_phong2"/>
      <sheetName val="CỘT_HỐ_PIT2"/>
      <sheetName val="Don_gia2"/>
      <sheetName val="@_Dap2"/>
      <sheetName val="Summary_(1)2"/>
      <sheetName val="List_of_Houses2"/>
      <sheetName val="B2_SITE_WORKS2"/>
      <sheetName val="B3_CONCRETE_WORKS2"/>
      <sheetName val="B4_MASONRY_WORKS2"/>
      <sheetName val="B5_METAL_WORKS2"/>
      <sheetName val="B6_THERMAL&amp;MOITURE2"/>
      <sheetName val="B7_ALU_GLASS_D&amp;W2"/>
      <sheetName val="B8_FINISHING_WORKS2"/>
      <sheetName val="B12_EXTERNAL_WORKS2"/>
      <sheetName val="DMVT_-_22"/>
      <sheetName val="B__Additional_items2"/>
      <sheetName val="C__VE_items_Add12"/>
      <sheetName val="F__VE_items_Updated_Add12"/>
      <sheetName val="G__Duplicated_items2"/>
      <sheetName val="Unit_price2"/>
      <sheetName val="gia_vtu,_ncong2"/>
      <sheetName val="dao_dat2"/>
      <sheetName val="chong_tham2"/>
      <sheetName val="Yeu_cau_gia2"/>
      <sheetName val="Phan_chia_tien_ich2"/>
      <sheetName val="Prelim_HP5-ham2"/>
      <sheetName val="B3_Mong&amp;ham_2"/>
      <sheetName val="Prelim_HP5-than2"/>
      <sheetName val="B4_Than&amp;Hoan_thien2"/>
      <sheetName val="공사비_내역_(가)2"/>
      <sheetName val="H_P견적(참조)2"/>
      <sheetName val="Sat_tron2"/>
      <sheetName val="Project_Data2"/>
      <sheetName val="Bill_02-PL2"/>
      <sheetName val="1995년_섹터별_매출2"/>
      <sheetName val="노원열병합__건축공사기성내역서2"/>
      <sheetName val="118_세금과공과2"/>
      <sheetName val="Low_YLD_Reject2"/>
      <sheetName val="시실누(모)_2"/>
      <sheetName val="Income_Statement2"/>
      <sheetName val="표지_(2)2"/>
      <sheetName val="BP2000_Month2"/>
      <sheetName val="_M10C_DIFF_산포_개선_사례_7자_GAS_LIN2"/>
      <sheetName val="HRG_BHN2"/>
      <sheetName val="Bảng_GT_PS"/>
      <sheetName val="Dien_giai"/>
      <sheetName val="C__NEW_BLDG-PLUMBING_WORK"/>
      <sheetName val="Fr_Revit"/>
      <sheetName val="NSA_Summary"/>
      <sheetName val="Buy_vs__Lease_Car"/>
      <sheetName val="PRE_(RICONS)"/>
      <sheetName val="Goc_CC"/>
      <sheetName val="GOC-KO_IN"/>
      <sheetName val="Elec_LG"/>
      <sheetName val="pp3p_"/>
      <sheetName val="Chiet_tinh_dz22"/>
      <sheetName val="TH_MTC"/>
      <sheetName val="TH_N_Cong"/>
      <sheetName val="Bang_KL"/>
      <sheetName val="TH_Vat_tu"/>
      <sheetName val="Scheme_B_Estimate_"/>
      <sheetName val="01__DATA"/>
      <sheetName val="03__TK_THEP_LANH_TO"/>
      <sheetName val="Bảng_KL_công_tác_chính"/>
      <sheetName val="TONG_HOP_HOI_NGHI"/>
      <sheetName val="02__VK,_BT,_HT"/>
      <sheetName val="03__TK_THEP"/>
      <sheetName val="04__HOÀN_THIỆN"/>
      <sheetName val="Site_Expenses1"/>
      <sheetName val="4_&amp;_10-inch,_CO2_Combo_&amp;_Sweep1"/>
      <sheetName val="근거_자료1"/>
      <sheetName val="1_설계조건1"/>
      <sheetName val="Thống_kê"/>
      <sheetName val="đọc_số"/>
      <sheetName val="truc_tiep"/>
      <sheetName val="Xuly_Data"/>
      <sheetName val="Material_HT"/>
      <sheetName val="Material_KC"/>
      <sheetName val="TRE_TABLE"/>
      <sheetName val="조도계산서_(도서)"/>
      <sheetName val="남양시작동자105노65기1_3화1_2"/>
      <sheetName val="CT_"/>
      <sheetName val="8_자재비"/>
      <sheetName val="Chiết_tính"/>
      <sheetName val="2_1_受電設備棟"/>
      <sheetName val="2_2_受・防火水槽"/>
      <sheetName val="2_3_排水処理設備棟"/>
      <sheetName val="2_4_倉庫棟"/>
      <sheetName val="2_5_守衛棟"/>
      <sheetName val="TL rieng"/>
      <sheetName val="원가계산서_(전체변ƽ螁"/>
      <sheetName val="name"/>
      <sheetName val="STAFFSCHED "/>
      <sheetName val="Gtvl"/>
      <sheetName val="Gia_THKP"/>
      <sheetName val="GiaTH_PT2"/>
      <sheetName val="지급보증금74"/>
      <sheetName val="TKCK"/>
      <sheetName val="Standardwerte"/>
      <sheetName val="Sbq18"/>
      <sheetName val="VCV-BE-TONG"/>
      <sheetName val="GV1-D13 (Casement door)"/>
      <sheetName val="REKAP"/>
      <sheetName val="7.조직표 (수정)"/>
      <sheetName val="BANG_TONG_HOP_(2)"/>
      <sheetName val="Bill_05_-_FP"/>
      <sheetName val="DS-Thuong_6T_dau"/>
      <sheetName val="NSA_fr_Revit"/>
      <sheetName val="Rate_breakdown_detail"/>
      <sheetName val="Cart_path_Q'ty"/>
      <sheetName val="CT_Thang_Mo"/>
      <sheetName val="member_design"/>
      <sheetName val="design_criteria"/>
      <sheetName val="working_load_at_the_btm_ft_"/>
      <sheetName val="plan&amp;section_of_foundation"/>
      <sheetName val="soil_bearing_check"/>
      <sheetName val="valeurs_de_base"/>
      <sheetName val="3_공통공사대비"/>
      <sheetName val="인건비_"/>
      <sheetName val="하도급기성_(2)"/>
      <sheetName val="하도급단가산출_(2)"/>
      <sheetName val="Tong_dip_nhan_dan"/>
      <sheetName val="Gia_tr_2"/>
      <sheetName val="Ki__m_tra_DS_thue_GTGT2"/>
      <sheetName val="Thuong_dip_nhan_danh_hieu_AHL_2"/>
      <sheetName val="_PIPE-03E_XLSÝ26+960-27+150_4(2"/>
      <sheetName val="dmvt_"/>
      <sheetName val="Cấu_tạo_giá"/>
      <sheetName val="04_-_XUONG_DET_B"/>
      <sheetName val="DATA_H"/>
      <sheetName val="DATA_V"/>
      <sheetName val="DATA_OR"/>
      <sheetName val="Bill_4_-_Substructure"/>
      <sheetName val="Bill_Prelim-CDT"/>
      <sheetName val="Bill_BPTC-CDT"/>
      <sheetName val="Chi_tiết_BPTC"/>
      <sheetName val="Bill_BPTC-CDT_(PA_MCT_CDT)"/>
      <sheetName val="Chi_tiết_BPTC_(PA_MCT_CDT)"/>
      <sheetName val="STAFFSCHED_"/>
      <sheetName val="DATASPEC(VT1)"/>
      <sheetName val="KHOI LUONG15-4"/>
      <sheetName val="DATA(VTL)"/>
      <sheetName val="List"/>
      <sheetName val="MASTER"/>
      <sheetName val="SiteWorks"/>
      <sheetName val="Bang gia NC "/>
      <sheetName val="材料单"/>
      <sheetName val="IMF Code"/>
      <sheetName val="Chi tiết cấu tạo giá (2)"/>
      <sheetName val="THMAVT"/>
      <sheetName val="DeluxeVilla 4"/>
      <sheetName val="P9 SEC.C"/>
      <sheetName val="P9 SEC.D"/>
      <sheetName val="TEST TAI KHOAN"/>
      <sheetName val="照明ﾃﾞｰﾀ"/>
      <sheetName val="C1ㅇ"/>
      <sheetName val="C3"/>
      <sheetName val="Dầm -4.7m"/>
      <sheetName val="Block A-FlrBm(Conc&amp;Fwk)"/>
      <sheetName val="Phan tich ca may"/>
      <sheetName val="Chenh lech ca may"/>
      <sheetName val="Chiet tinh don gia CM"/>
      <sheetName val="TLg CN&amp;Laixe"/>
      <sheetName val="TLg CN&amp;Laixe (2)"/>
      <sheetName val="TLg Laitau"/>
      <sheetName val="TLg Laitau (2)"/>
      <sheetName val="GZ.TP"/>
      <sheetName val="GZ.VT"/>
      <sheetName val="부영주택(잡철물)"/>
      <sheetName val="BAG-2"/>
      <sheetName val="MEP Detail"/>
      <sheetName val="WNo"/>
      <sheetName val="0"/>
      <sheetName val="Cọc nhồi"/>
      <sheetName val="Unit Rate(non print)"/>
      <sheetName val="NETCOST-E ELV"/>
      <sheetName val="01. KHO A-&gt;E"/>
      <sheetName val="B3A_-_TOWER_A"/>
      <sheetName val="GV1-D13_(Casement_door)"/>
      <sheetName val="MEP_Detail"/>
      <sheetName val="MIJIBI"/>
      <sheetName val="지수조정율(총괄)"/>
      <sheetName val="본댐설계"/>
      <sheetName val="경영혁신본부"/>
      <sheetName val="재료비"/>
      <sheetName val="경비 (1)"/>
      <sheetName val="적현로"/>
      <sheetName val="포장공(부체도로)"/>
      <sheetName val="예산경비1차"/>
      <sheetName val="계측"/>
      <sheetName val="D25"/>
      <sheetName val="D22"/>
      <sheetName val="M3-RAIL1"/>
      <sheetName val="M+1"/>
      <sheetName val="노무비계"/>
      <sheetName val="CC16-내역서"/>
      <sheetName val="BD운반거리"/>
      <sheetName val="설계명세"/>
      <sheetName val="04년하반기장비부표"/>
      <sheetName val="Cst Pkg-Eden"/>
      <sheetName val="회사정보"/>
      <sheetName val="TvtuTdinh"/>
      <sheetName val="Kihon-Jiko"/>
      <sheetName val="Dầm_-4_7m"/>
      <sheetName val="TYPE-B 평균H"/>
      <sheetName val="Bill 02 INF"/>
      <sheetName val="PAD-F"/>
      <sheetName val="3)불합리"/>
      <sheetName val="설계산출표지"/>
      <sheetName val="보수0831"/>
      <sheetName val="6MONTHS"/>
      <sheetName val="Product"/>
      <sheetName val="E. Electric"/>
      <sheetName val="M. Mechanic"/>
      <sheetName val="SPL4-TOTAL"/>
      <sheetName val="HS_957"/>
      <sheetName val="Tai khoan"/>
      <sheetName val="감사 일정계획"/>
      <sheetName val="MTL(AG)"/>
      <sheetName val="THEP SAN T16"/>
      <sheetName val="DAF-1"/>
      <sheetName val="5사남"/>
      <sheetName val="예산서"/>
      <sheetName val="수주실적0709"/>
      <sheetName val="통계연보"/>
      <sheetName val="산수배수"/>
      <sheetName val="일반수량"/>
    </sheetNames>
    <sheetDataSet>
      <sheetData sheetId="0">
        <row r="1">
          <cell r="A1">
            <v>1</v>
          </cell>
        </row>
      </sheetData>
      <sheetData sheetId="1" refreshError="1"/>
      <sheetData sheetId="2">
        <row r="1">
          <cell r="A1">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A1">
            <v>1</v>
          </cell>
        </row>
      </sheetData>
      <sheetData sheetId="19">
        <row r="1">
          <cell r="A1">
            <v>1</v>
          </cell>
        </row>
      </sheetData>
      <sheetData sheetId="20" refreshError="1">
        <row r="1">
          <cell r="A1">
            <v>1</v>
          </cell>
        </row>
        <row r="2">
          <cell r="A2">
            <v>2</v>
          </cell>
        </row>
        <row r="3">
          <cell r="A3">
            <v>3</v>
          </cell>
        </row>
        <row r="4">
          <cell r="A4">
            <v>4</v>
          </cell>
        </row>
      </sheetData>
      <sheetData sheetId="21">
        <row r="1">
          <cell r="A1">
            <v>1</v>
          </cell>
        </row>
      </sheetData>
      <sheetData sheetId="22">
        <row r="1">
          <cell r="A1">
            <v>1</v>
          </cell>
        </row>
      </sheetData>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refreshError="1"/>
      <sheetData sheetId="828" refreshError="1"/>
      <sheetData sheetId="829" refreshError="1"/>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row r="1">
          <cell r="A1" t="str">
            <v>GIÁ TRỊ PHỤ LỤC 13 - HĐ 37/2018/HĐ/OIC-SEAREE ký ngày 07/02/2018</v>
          </cell>
        </row>
      </sheetData>
      <sheetData sheetId="967">
        <row r="1">
          <cell r="A1" t="str">
            <v>GIÁ TRỊ PHỤ LỤC 13 - HĐ 37/2018/HĐ/OIC-SEAREE ký ngày 07/02/2018</v>
          </cell>
        </row>
      </sheetData>
      <sheetData sheetId="968">
        <row r="1">
          <cell r="A1" t="str">
            <v>GIÁ TRỊ PHỤ LỤC 13 - HĐ 37/2018/HĐ/OIC-SEAREE ký ngày 07/02/2018</v>
          </cell>
        </row>
      </sheetData>
      <sheetData sheetId="969">
        <row r="1">
          <cell r="A1" t="str">
            <v>GIÁ TRỊ PHỤ LỤC 13 - HĐ 37/2018/HĐ/OIC-SEAREE ký ngày 07/02/2018</v>
          </cell>
        </row>
      </sheetData>
      <sheetData sheetId="970">
        <row r="1">
          <cell r="A1" t="str">
            <v>GIÁ TRỊ PHỤ LỤC 13 - HĐ 37/2018/HĐ/OIC-SEAREE ký ngày 07/02/2018</v>
          </cell>
        </row>
      </sheetData>
      <sheetData sheetId="971">
        <row r="1">
          <cell r="A1" t="str">
            <v>GIÁ TRỊ PHỤ LỤC 13 - HĐ 37/2018/HĐ/OIC-SEAREE ký ngày 07/02/2018</v>
          </cell>
        </row>
      </sheetData>
      <sheetData sheetId="972">
        <row r="1">
          <cell r="A1" t="str">
            <v>GIÁ TRỊ PHỤ LỤC 13 - HĐ 37/2018/HĐ/OIC-SEAREE ký ngày 07/02/2018</v>
          </cell>
        </row>
      </sheetData>
      <sheetData sheetId="973">
        <row r="1">
          <cell r="A1" t="str">
            <v>GIÁ TRỊ PHỤ LỤC 13 - HĐ 37/2018/HĐ/OIC-SEAREE ký ngày 07/02/2018</v>
          </cell>
        </row>
      </sheetData>
      <sheetData sheetId="974">
        <row r="1">
          <cell r="A1" t="str">
            <v>GIÁ TRỊ PHỤ LỤC 13 - HĐ 37/2018/HĐ/OIC-SEAREE ký ngày 07/02/2018</v>
          </cell>
        </row>
      </sheetData>
      <sheetData sheetId="975">
        <row r="1">
          <cell r="A1" t="str">
            <v>GIÁ TRỊ PHỤ LỤC 13 - HĐ 37/2018/HĐ/OIC-SEAREE ký ngày 07/02/2018</v>
          </cell>
        </row>
      </sheetData>
      <sheetData sheetId="976">
        <row r="1">
          <cell r="A1" t="str">
            <v>GIÁ TRỊ PHỤ LỤC 13 - HĐ 37/2018/HĐ/OIC-SEAREE ký ngày 07/02/2018</v>
          </cell>
        </row>
      </sheetData>
      <sheetData sheetId="977">
        <row r="1">
          <cell r="A1" t="str">
            <v>GIÁ TRỊ PHỤ LỤC 13 - HĐ 37/2018/HĐ/OIC-SEAREE ký ngày 07/02/2018</v>
          </cell>
        </row>
      </sheetData>
      <sheetData sheetId="978">
        <row r="1">
          <cell r="A1" t="str">
            <v>GIÁ TRỊ PHỤ LỤC 13 - HĐ 37/2018/HĐ/OIC-SEAREE ký ngày 07/02/2018</v>
          </cell>
        </row>
      </sheetData>
      <sheetData sheetId="979">
        <row r="1">
          <cell r="A1" t="str">
            <v>GIÁ TRỊ PHỤ LỤC 13 - HĐ 37/2018/HĐ/OIC-SEAREE ký ngày 07/02/2018</v>
          </cell>
        </row>
      </sheetData>
      <sheetData sheetId="980">
        <row r="1">
          <cell r="A1" t="str">
            <v>GIÁ TRỊ PHỤ LỤC 13 - HĐ 37/2018/HĐ/OIC-SEAREE ký ngày 07/02/2018</v>
          </cell>
        </row>
      </sheetData>
      <sheetData sheetId="981">
        <row r="1">
          <cell r="A1" t="str">
            <v>GIÁ TRỊ PHỤ LỤC 13 - HĐ 37/2018/HĐ/OIC-SEAREE ký ngày 07/02/2018</v>
          </cell>
        </row>
      </sheetData>
      <sheetData sheetId="982">
        <row r="1">
          <cell r="A1" t="str">
            <v>GIÁ TRỊ PHỤ LỤC 13 - HĐ 37/2018/HĐ/OIC-SEAREE ký ngày 07/02/2018</v>
          </cell>
        </row>
      </sheetData>
      <sheetData sheetId="983">
        <row r="1">
          <cell r="A1" t="str">
            <v>GIÁ TRỊ PHỤ LỤC 13 - HĐ 37/2018/HĐ/OIC-SEAREE ký ngày 07/02/2018</v>
          </cell>
        </row>
      </sheetData>
      <sheetData sheetId="984">
        <row r="1">
          <cell r="A1" t="str">
            <v>GIÁ TRỊ PHỤ LỤC 13 - HĐ 37/2018/HĐ/OIC-SEAREE ký ngày 07/02/2018</v>
          </cell>
        </row>
      </sheetData>
      <sheetData sheetId="985">
        <row r="1">
          <cell r="A1" t="str">
            <v>GIÁ TRỊ PHỤ LỤC 13 - HĐ 37/2018/HĐ/OIC-SEAREE ký ngày 07/02/2018</v>
          </cell>
        </row>
      </sheetData>
      <sheetData sheetId="986">
        <row r="1">
          <cell r="A1" t="str">
            <v>GIÁ TRỊ PHỤ LỤC 13 - HĐ 37/2018/HĐ/OIC-SEAREE ký ngày 07/02/2018</v>
          </cell>
        </row>
      </sheetData>
      <sheetData sheetId="987">
        <row r="1">
          <cell r="A1" t="str">
            <v>GIÁ TRỊ PHỤ LỤC 13 - HĐ 37/2018/HĐ/OIC-SEAREE ký ngày 07/02/2018</v>
          </cell>
        </row>
      </sheetData>
      <sheetData sheetId="988">
        <row r="1">
          <cell r="A1" t="str">
            <v>GIÁ TRỊ PHỤ LỤC 13 - HĐ 37/2018/HĐ/OIC-SEAREE ký ngày 07/02/2018</v>
          </cell>
        </row>
      </sheetData>
      <sheetData sheetId="989">
        <row r="1">
          <cell r="A1" t="str">
            <v>GIÁ TRỊ PHỤ LỤC 13 - HĐ 37/2018/HĐ/OIC-SEAREE ký ngày 07/02/2018</v>
          </cell>
        </row>
      </sheetData>
      <sheetData sheetId="990">
        <row r="1">
          <cell r="A1" t="str">
            <v>GIÁ TRỊ PHỤ LỤC 13 - HĐ 37/2018/HĐ/OIC-SEAREE ký ngày 07/02/2018</v>
          </cell>
        </row>
      </sheetData>
      <sheetData sheetId="991">
        <row r="1">
          <cell r="A1" t="str">
            <v>GIÁ TRỊ PHỤ LỤC 13 - HĐ 37/2018/HĐ/OIC-SEAREE ký ngày 07/02/2018</v>
          </cell>
        </row>
      </sheetData>
      <sheetData sheetId="992">
        <row r="1">
          <cell r="A1" t="str">
            <v>GIÁ TRỊ PHỤ LỤC 13 - HĐ 37/2018/HĐ/OIC-SEAREE ký ngày 07/02/2018</v>
          </cell>
        </row>
      </sheetData>
      <sheetData sheetId="993">
        <row r="1">
          <cell r="A1" t="str">
            <v>GIÁ TRỊ PHỤ LỤC 13 - HĐ 37/2018/HĐ/OIC-SEAREE ký ngày 07/02/2018</v>
          </cell>
        </row>
      </sheetData>
      <sheetData sheetId="994">
        <row r="1">
          <cell r="A1" t="str">
            <v>GIÁ TRỊ PHỤ LỤC 13 - HĐ 37/2018/HĐ/OIC-SEAREE ký ngày 07/02/2018</v>
          </cell>
        </row>
      </sheetData>
      <sheetData sheetId="995">
        <row r="1">
          <cell r="A1" t="str">
            <v>GIÁ TRỊ PHỤ LỤC 13 - HĐ 37/2018/HĐ/OIC-SEAREE ký ngày 07/02/2018</v>
          </cell>
        </row>
      </sheetData>
      <sheetData sheetId="996">
        <row r="1">
          <cell r="A1" t="str">
            <v>GIÁ TRỊ PHỤ LỤC 13 - HĐ 37/2018/HĐ/OIC-SEAREE ký ngày 07/02/2018</v>
          </cell>
        </row>
      </sheetData>
      <sheetData sheetId="997">
        <row r="1">
          <cell r="A1" t="str">
            <v>GIÁ TRỊ PHỤ LỤC 13 - HĐ 37/2018/HĐ/OIC-SEAREE ký ngày 07/02/2018</v>
          </cell>
        </row>
      </sheetData>
      <sheetData sheetId="998">
        <row r="1">
          <cell r="A1" t="str">
            <v>GIÁ TRỊ PHỤ LỤC 13 - HĐ 37/2018/HĐ/OIC-SEAREE ký ngày 07/02/2018</v>
          </cell>
        </row>
      </sheetData>
      <sheetData sheetId="999">
        <row r="1">
          <cell r="A1" t="str">
            <v>GIÁ TRỊ PHỤ LỤC 13 - HĐ 37/2018/HĐ/OIC-SEAREE ký ngày 07/02/2018</v>
          </cell>
        </row>
      </sheetData>
      <sheetData sheetId="1000">
        <row r="1">
          <cell r="A1" t="str">
            <v>GIÁ TRỊ PHỤ LỤC 13 - HĐ 37/2018/HĐ/OIC-SEAREE ký ngày 07/02/2018</v>
          </cell>
        </row>
      </sheetData>
      <sheetData sheetId="1001">
        <row r="1">
          <cell r="A1" t="str">
            <v>GIÁ TRỊ PHỤ LỤC 13 - HĐ 37/2018/HĐ/OIC-SEAREE ký ngày 07/02/2018</v>
          </cell>
        </row>
      </sheetData>
      <sheetData sheetId="1002">
        <row r="1">
          <cell r="A1" t="str">
            <v>GIÁ TRỊ PHỤ LỤC 13 - HĐ 37/2018/HĐ/OIC-SEAREE ký ngày 07/02/2018</v>
          </cell>
        </row>
      </sheetData>
      <sheetData sheetId="1003">
        <row r="1">
          <cell r="A1" t="str">
            <v>GIÁ TRỊ PHỤ LỤC 13 - HĐ 37/2018/HĐ/OIC-SEAREE ký ngày 07/02/2018</v>
          </cell>
        </row>
      </sheetData>
      <sheetData sheetId="1004">
        <row r="1">
          <cell r="A1" t="str">
            <v>GIÁ TRỊ PHỤ LỤC 13 - HĐ 37/2018/HĐ/OIC-SEAREE ký ngày 07/02/2018</v>
          </cell>
        </row>
      </sheetData>
      <sheetData sheetId="1005">
        <row r="1">
          <cell r="A1" t="str">
            <v>GIÁ TRỊ PHỤ LỤC 13 - HĐ 37/2018/HĐ/OIC-SEAREE ký ngày 07/02/2018</v>
          </cell>
        </row>
      </sheetData>
      <sheetData sheetId="1006">
        <row r="1">
          <cell r="A1" t="str">
            <v>GIÁ TRỊ PHỤ LỤC 13 - HĐ 37/2018/HĐ/OIC-SEAREE ký ngày 07/02/2018</v>
          </cell>
        </row>
      </sheetData>
      <sheetData sheetId="1007">
        <row r="1">
          <cell r="A1" t="str">
            <v>GIÁ TRỊ PHỤ LỤC 13 - HĐ 37/2018/HĐ/OIC-SEAREE ký ngày 07/02/2018</v>
          </cell>
        </row>
      </sheetData>
      <sheetData sheetId="1008">
        <row r="1">
          <cell r="A1" t="str">
            <v>GIÁ TRỊ PHỤ LỤC 13 - HĐ 37/2018/HĐ/OIC-SEAREE ký ngày 07/02/2018</v>
          </cell>
        </row>
      </sheetData>
      <sheetData sheetId="1009">
        <row r="1">
          <cell r="A1" t="str">
            <v>GIÁ TRỊ PHỤ LỤC 13 - HĐ 37/2018/HĐ/OIC-SEAREE ký ngày 07/02/2018</v>
          </cell>
        </row>
      </sheetData>
      <sheetData sheetId="1010">
        <row r="1">
          <cell r="A1" t="str">
            <v>GIÁ TRỊ PHỤ LỤC 13 - HĐ 37/2018/HĐ/OIC-SEAREE ký ngày 07/02/2018</v>
          </cell>
        </row>
      </sheetData>
      <sheetData sheetId="1011">
        <row r="1">
          <cell r="A1" t="str">
            <v>GIÁ TRỊ PHỤ LỤC 13 - HĐ 37/2018/HĐ/OIC-SEAREE ký ngày 07/02/2018</v>
          </cell>
        </row>
      </sheetData>
      <sheetData sheetId="1012">
        <row r="1">
          <cell r="A1" t="str">
            <v>GIÁ TRỊ PHỤ LỤC 13 - HĐ 37/2018/HĐ/OIC-SEAREE ký ngày 07/02/2018</v>
          </cell>
        </row>
      </sheetData>
      <sheetData sheetId="1013">
        <row r="1">
          <cell r="A1" t="str">
            <v>GIÁ TRỊ PHỤ LỤC 13 - HĐ 37/2018/HĐ/OIC-SEAREE ký ngày 07/02/2018</v>
          </cell>
        </row>
      </sheetData>
      <sheetData sheetId="1014">
        <row r="1">
          <cell r="A1" t="str">
            <v>GIÁ TRỊ PHỤ LỤC 13 - HĐ 37/2018/HĐ/OIC-SEAREE ký ngày 07/02/2018</v>
          </cell>
        </row>
      </sheetData>
      <sheetData sheetId="1015">
        <row r="1">
          <cell r="A1" t="str">
            <v>GIÁ TRỊ PHỤ LỤC 13 - HĐ 37/2018/HĐ/OIC-SEAREE ký ngày 07/02/2018</v>
          </cell>
        </row>
      </sheetData>
      <sheetData sheetId="1016">
        <row r="1">
          <cell r="A1" t="str">
            <v>GIÁ TRỊ PHỤ LỤC 13 - HĐ 37/2018/HĐ/OIC-SEAREE ký ngày 07/02/2018</v>
          </cell>
        </row>
      </sheetData>
      <sheetData sheetId="1017">
        <row r="1">
          <cell r="A1" t="str">
            <v>GIÁ TRỊ PHỤ LỤC 13 - HĐ 37/2018/HĐ/OIC-SEAREE ký ngày 07/02/2018</v>
          </cell>
        </row>
      </sheetData>
      <sheetData sheetId="1018">
        <row r="1">
          <cell r="A1" t="str">
            <v>GIÁ TRỊ PHỤ LỤC 13 - HĐ 37/2018/HĐ/OIC-SEAREE ký ngày 07/02/2018</v>
          </cell>
        </row>
      </sheetData>
      <sheetData sheetId="1019">
        <row r="1">
          <cell r="A1" t="str">
            <v>GIÁ TRỊ PHỤ LỤC 13 - HĐ 37/2018/HĐ/OIC-SEAREE ký ngày 07/02/2018</v>
          </cell>
        </row>
      </sheetData>
      <sheetData sheetId="1020">
        <row r="1">
          <cell r="A1" t="str">
            <v>Linksshape LTD</v>
          </cell>
        </row>
      </sheetData>
      <sheetData sheetId="1021">
        <row r="1">
          <cell r="A1" t="str">
            <v>GIÁ TRỊ PHỤ LỤC 13 - HĐ 37/2018/HĐ/OIC-SEAREE ký ngày 07/02/2018</v>
          </cell>
        </row>
      </sheetData>
      <sheetData sheetId="1022">
        <row r="1">
          <cell r="A1" t="str">
            <v>GIÁ TRỊ PHỤ LỤC 13 - HĐ 37/2018/HĐ/OIC-SEAREE ký ngày 07/02/2018</v>
          </cell>
        </row>
      </sheetData>
      <sheetData sheetId="1023">
        <row r="1">
          <cell r="A1" t="str">
            <v>GIÁ TRỊ PHỤ LỤC 13 - HĐ 37/2018/HĐ/OIC-SEAREE ký ngày 07/02/2018</v>
          </cell>
        </row>
      </sheetData>
      <sheetData sheetId="1024">
        <row r="1">
          <cell r="A1" t="str">
            <v>GIÁ TRỊ PHỤ LỤC 13 - HĐ 37/2018/HĐ/OIC-SEAREE ký ngày 07/02/2018</v>
          </cell>
        </row>
      </sheetData>
      <sheetData sheetId="1025">
        <row r="1">
          <cell r="A1" t="str">
            <v>GIÁ TRỊ PHỤ LỤC 13 - HĐ 37/2018/HĐ/OIC-SEAREE ký ngày 07/02/2018</v>
          </cell>
        </row>
      </sheetData>
      <sheetData sheetId="1026">
        <row r="1">
          <cell r="A1" t="str">
            <v>GIÁ TRỊ PHỤ LỤC 13 - HĐ 37/2018/HĐ/OIC-SEAREE ký ngày 07/02/2018</v>
          </cell>
        </row>
      </sheetData>
      <sheetData sheetId="1027">
        <row r="1">
          <cell r="A1" t="str">
            <v>GIÁ TRỊ PHỤ LỤC 13 - HĐ 37/2018/HĐ/OIC-SEAREE ký ngày 07/02/2018</v>
          </cell>
        </row>
      </sheetData>
      <sheetData sheetId="1028">
        <row r="1">
          <cell r="A1" t="str">
            <v>GIÁ TRỊ PHỤ LỤC 13 - HĐ 37/2018/HĐ/OIC-SEAREE ký ngày 07/02/2018</v>
          </cell>
        </row>
      </sheetData>
      <sheetData sheetId="1029">
        <row r="1">
          <cell r="A1" t="str">
            <v>GIÁ TRỊ PHỤ LỤC 13 - HĐ 37/2018/HĐ/OIC-SEAREE ký ngày 07/02/2018</v>
          </cell>
        </row>
      </sheetData>
      <sheetData sheetId="1030">
        <row r="1">
          <cell r="A1" t="str">
            <v>GIÁ TRỊ PHỤ LỤC 13 - HĐ 37/2018/HĐ/OIC-SEAREE ký ngày 07/02/2018</v>
          </cell>
        </row>
      </sheetData>
      <sheetData sheetId="1031">
        <row r="1">
          <cell r="A1" t="str">
            <v>GIÁ TRỊ PHỤ LỤC 13 - HĐ 37/2018/HĐ/OIC-SEAREE ký ngày 07/02/2018</v>
          </cell>
        </row>
      </sheetData>
      <sheetData sheetId="1032">
        <row r="1">
          <cell r="A1" t="str">
            <v>GIÁ TRỊ PHỤ LỤC 13 - HĐ 37/2018/HĐ/OIC-SEAREE ký ngày 07/02/2018</v>
          </cell>
        </row>
      </sheetData>
      <sheetData sheetId="1033">
        <row r="1">
          <cell r="A1" t="str">
            <v>GIÁ TRỊ PHỤ LỤC 13 - HĐ 37/2018/HĐ/OIC-SEAREE ký ngày 07/02/2018</v>
          </cell>
        </row>
      </sheetData>
      <sheetData sheetId="1034">
        <row r="1">
          <cell r="A1" t="str">
            <v>GIÁ TRỊ PHỤ LỤC 13 - HĐ 37/2018/HĐ/OIC-SEAREE ký ngày 07/02/2018</v>
          </cell>
        </row>
      </sheetData>
      <sheetData sheetId="1035">
        <row r="1">
          <cell r="A1" t="str">
            <v>GIÁ TRỊ PHỤ LỤC 13 - HĐ 37/2018/HĐ/OIC-SEAREE ký ngày 07/02/2018</v>
          </cell>
        </row>
      </sheetData>
      <sheetData sheetId="1036">
        <row r="1">
          <cell r="A1" t="str">
            <v>GIÁ TRỊ PHỤ LỤC 13 - HĐ 37/2018/HĐ/OIC-SEAREE ký ngày 07/02/2018</v>
          </cell>
        </row>
      </sheetData>
      <sheetData sheetId="1037">
        <row r="1">
          <cell r="A1" t="str">
            <v>GIÁ TRỊ PHỤ LỤC 13 - HĐ 37/2018/HĐ/OIC-SEAREE ký ngày 07/02/2018</v>
          </cell>
        </row>
      </sheetData>
      <sheetData sheetId="1038">
        <row r="1">
          <cell r="A1" t="str">
            <v>GIÁ TRỊ PHỤ LỤC 13 - HĐ 37/2018/HĐ/OIC-SEAREE ký ngày 07/02/2018</v>
          </cell>
        </row>
      </sheetData>
      <sheetData sheetId="1039">
        <row r="1">
          <cell r="A1" t="str">
            <v>GIÁ TRỊ PHỤ LỤC 13 - HĐ 37/2018/HĐ/OIC-SEAREE ký ngày 07/02/2018</v>
          </cell>
        </row>
      </sheetData>
      <sheetData sheetId="1040">
        <row r="1">
          <cell r="A1" t="str">
            <v>GIÁ TRỊ PHỤ LỤC 13 - HĐ 37/2018/HĐ/OIC-SEAREE ký ngày 07/02/2018</v>
          </cell>
        </row>
      </sheetData>
      <sheetData sheetId="1041">
        <row r="1">
          <cell r="A1" t="str">
            <v>GIÁ TRỊ PHỤ LỤC 13 - HĐ 37/2018/HĐ/OIC-SEAREE ký ngày 07/02/2018</v>
          </cell>
        </row>
      </sheetData>
      <sheetData sheetId="1042">
        <row r="1">
          <cell r="A1" t="str">
            <v>GIÁ TRỊ PHỤ LỤC 13 - HĐ 37/2018/HĐ/OIC-SEAREE ký ngày 07/02/2018</v>
          </cell>
        </row>
      </sheetData>
      <sheetData sheetId="1043">
        <row r="1">
          <cell r="A1" t="str">
            <v>GIÁ TRỊ PHỤ LỤC 13 - HĐ 37/2018/HĐ/OIC-SEAREE ký ngày 07/02/2018</v>
          </cell>
        </row>
      </sheetData>
      <sheetData sheetId="1044">
        <row r="1">
          <cell r="A1" t="str">
            <v>GIÁ TRỊ PHỤ LỤC 13 - HĐ 37/2018/HĐ/OIC-SEAREE ký ngày 07/02/2018</v>
          </cell>
        </row>
      </sheetData>
      <sheetData sheetId="1045">
        <row r="1">
          <cell r="A1" t="str">
            <v>GIÁ TRỊ PHỤ LỤC 13 - HĐ 37/2018/HĐ/OIC-SEAREE ký ngày 07/02/2018</v>
          </cell>
        </row>
      </sheetData>
      <sheetData sheetId="1046">
        <row r="1">
          <cell r="A1" t="str">
            <v>GIÁ TRỊ PHỤ LỤC 13 - HĐ 37/2018/HĐ/OIC-SEAREE ký ngày 07/02/2018</v>
          </cell>
        </row>
      </sheetData>
      <sheetData sheetId="1047">
        <row r="1">
          <cell r="A1" t="str">
            <v>GIÁ TRỊ PHỤ LỤC 13 - HĐ 37/2018/HĐ/OIC-SEAREE ký ngày 07/02/2018</v>
          </cell>
        </row>
      </sheetData>
      <sheetData sheetId="1048">
        <row r="1">
          <cell r="A1" t="str">
            <v>GIÁ TRỊ PHỤ LỤC 13 - HĐ 37/2018/HĐ/OIC-SEAREE ký ngày 07/02/2018</v>
          </cell>
        </row>
      </sheetData>
      <sheetData sheetId="1049">
        <row r="1">
          <cell r="A1" t="str">
            <v>GIÁ TRỊ PHỤ LỤC 13 - HĐ 37/2018/HĐ/OIC-SEAREE ký ngày 07/02/2018</v>
          </cell>
        </row>
      </sheetData>
      <sheetData sheetId="1050">
        <row r="1">
          <cell r="A1" t="str">
            <v>GIÁ TRỊ PHỤ LỤC 13 - HĐ 37/2018/HĐ/OIC-SEAREE ký ngày 07/02/2018</v>
          </cell>
        </row>
      </sheetData>
      <sheetData sheetId="1051">
        <row r="1">
          <cell r="A1" t="str">
            <v>GIÁ TRỊ PHỤ LỤC 13 - HĐ 37/2018/HĐ/OIC-SEAREE ký ngày 07/02/2018</v>
          </cell>
        </row>
      </sheetData>
      <sheetData sheetId="1052">
        <row r="1">
          <cell r="A1" t="str">
            <v>GIÁ TRỊ PHỤ LỤC 13 - HĐ 37/2018/HĐ/OIC-SEAREE ký ngày 07/02/2018</v>
          </cell>
        </row>
      </sheetData>
      <sheetData sheetId="1053">
        <row r="1">
          <cell r="A1" t="str">
            <v>GIÁ TRỊ PHỤ LỤC 13 - HĐ 37/2018/HĐ/OIC-SEAREE ký ngày 07/02/2018</v>
          </cell>
        </row>
      </sheetData>
      <sheetData sheetId="1054">
        <row r="1">
          <cell r="A1" t="str">
            <v>GIÁ TRỊ PHỤ LỤC 13 - HĐ 37/2018/HĐ/OIC-SEAREE ký ngày 07/02/2018</v>
          </cell>
        </row>
      </sheetData>
      <sheetData sheetId="1055">
        <row r="1">
          <cell r="A1" t="str">
            <v>GIÁ TRỊ PHỤ LỤC 13 - HĐ 37/2018/HĐ/OIC-SEAREE ký ngày 07/02/2018</v>
          </cell>
        </row>
      </sheetData>
      <sheetData sheetId="1056">
        <row r="1">
          <cell r="A1" t="str">
            <v>GIÁ TRỊ PHỤ LỤC 13 - HĐ 37/2018/HĐ/OIC-SEAREE ký ngày 07/02/2018</v>
          </cell>
        </row>
      </sheetData>
      <sheetData sheetId="1057"/>
      <sheetData sheetId="1058">
        <row r="1">
          <cell r="A1" t="str">
            <v>GIÁ TRỊ PHỤ LỤC 13 - HĐ 37/2018/HĐ/OIC-SEAREE ký ngày 07/02/2018</v>
          </cell>
        </row>
      </sheetData>
      <sheetData sheetId="1059">
        <row r="1">
          <cell r="A1" t="str">
            <v>GIÁ TRỊ PHỤ LỤC 13 - HĐ 37/2018/HĐ/OIC-SEAREE ký ngày 07/02/2018</v>
          </cell>
        </row>
      </sheetData>
      <sheetData sheetId="1060">
        <row r="1">
          <cell r="A1" t="str">
            <v>GIÁ TRỊ PHỤ LỤC 13 - HĐ 37/2018/HĐ/OIC-SEAREE ký ngày 07/02/2018</v>
          </cell>
        </row>
      </sheetData>
      <sheetData sheetId="1061"/>
      <sheetData sheetId="1062"/>
      <sheetData sheetId="1063">
        <row r="1">
          <cell r="A1" t="str">
            <v>GIÁ TRỊ PHỤ LỤC 13 - HĐ 37/2018/HĐ/OIC-SEAREE ký ngày 07/02/2018</v>
          </cell>
        </row>
      </sheetData>
      <sheetData sheetId="1064">
        <row r="1">
          <cell r="A1" t="str">
            <v>GIÁ TRỊ PHỤ LỤC 13 - HĐ 37/2018/HĐ/OIC-SEAREE ký ngày 07/02/2018</v>
          </cell>
        </row>
      </sheetData>
      <sheetData sheetId="1065"/>
      <sheetData sheetId="1066">
        <row r="1">
          <cell r="A1" t="str">
            <v>GIÁ TRỊ PHỤ LỤC 13 - HĐ 37/2018/HĐ/OIC-SEAREE ký ngày 07/02/2018</v>
          </cell>
        </row>
      </sheetData>
      <sheetData sheetId="1067">
        <row r="1">
          <cell r="A1" t="str">
            <v>GIÁ TRỊ PHỤ LỤC 13 - HĐ 37/2018/HĐ/OIC-SEAREE ký ngày 07/02/2018</v>
          </cell>
        </row>
      </sheetData>
      <sheetData sheetId="1068">
        <row r="1">
          <cell r="A1" t="str">
            <v>GIÁ TRỊ PHỤ LỤC 13 - HĐ 37/2018/HĐ/OIC-SEAREE ký ngày 07/02/2018</v>
          </cell>
        </row>
      </sheetData>
      <sheetData sheetId="1069">
        <row r="1">
          <cell r="A1" t="str">
            <v>GIÁ TRỊ PHỤ LỤC 13 - HĐ 37/2018/HĐ/OIC-SEAREE ký ngày 07/02/2018</v>
          </cell>
        </row>
      </sheetData>
      <sheetData sheetId="1070">
        <row r="1">
          <cell r="A1" t="str">
            <v>GIÁ TRỊ PHỤ LỤC 13 - HĐ 37/2018/HĐ/OIC-SEAREE ký ngày 07/02/2018</v>
          </cell>
        </row>
      </sheetData>
      <sheetData sheetId="1071">
        <row r="1">
          <cell r="A1" t="str">
            <v>GIÁ TRỊ PHỤ LỤC 13 - HĐ 37/2018/HĐ/OIC-SEAREE ký ngày 07/02/2018</v>
          </cell>
        </row>
      </sheetData>
      <sheetData sheetId="1072">
        <row r="1">
          <cell r="A1" t="str">
            <v>GIÁ TRỊ PHỤ LỤC 13 - HĐ 37/2018/HĐ/OIC-SEAREE ký ngày 07/02/2018</v>
          </cell>
        </row>
      </sheetData>
      <sheetData sheetId="1073">
        <row r="1">
          <cell r="A1" t="str">
            <v>GIÁ TRỊ PHỤ LỤC 13 - HĐ 37/2018/HĐ/OIC-SEAREE ký ngày 07/02/2018</v>
          </cell>
        </row>
      </sheetData>
      <sheetData sheetId="1074">
        <row r="1">
          <cell r="A1" t="str">
            <v>GIÁ TRỊ PHỤ LỤC 13 - HĐ 37/2018/HĐ/OIC-SEAREE ký ngày 07/02/2018</v>
          </cell>
        </row>
      </sheetData>
      <sheetData sheetId="1075">
        <row r="1">
          <cell r="A1" t="str">
            <v>GIÁ TRỊ PHỤ LỤC 13 - HĐ 37/2018/HĐ/OIC-SEAREE ký ngày 07/02/2018</v>
          </cell>
        </row>
      </sheetData>
      <sheetData sheetId="1076">
        <row r="1">
          <cell r="A1" t="str">
            <v>GIÁ TRỊ PHỤ LỤC 13 - HĐ 37/2018/HĐ/OIC-SEAREE ký ngày 07/02/2018</v>
          </cell>
        </row>
      </sheetData>
      <sheetData sheetId="1077">
        <row r="1">
          <cell r="A1" t="str">
            <v>GIÁ TRỊ PHỤ LỤC 13 - HĐ 37/2018/HĐ/OIC-SEAREE ký ngày 07/02/2018</v>
          </cell>
        </row>
      </sheetData>
      <sheetData sheetId="1078">
        <row r="1">
          <cell r="A1" t="str">
            <v>GIÁ TRỊ PHỤ LỤC 13 - HĐ 37/2018/HĐ/OIC-SEAREE ký ngày 07/02/2018</v>
          </cell>
        </row>
      </sheetData>
      <sheetData sheetId="1079">
        <row r="1">
          <cell r="A1" t="str">
            <v>GIÁ TRỊ PHỤ LỤC 13 - HĐ 37/2018/HĐ/OIC-SEAREE ký ngày 07/02/2018</v>
          </cell>
        </row>
      </sheetData>
      <sheetData sheetId="1080">
        <row r="1">
          <cell r="A1" t="str">
            <v>GIÁ TRỊ PHỤ LỤC 13 - HĐ 37/2018/HĐ/OIC-SEAREE ký ngày 07/02/2018</v>
          </cell>
        </row>
      </sheetData>
      <sheetData sheetId="1081">
        <row r="1">
          <cell r="A1" t="str">
            <v>GIÁ TRỊ PHỤ LỤC 13 - HĐ 37/2018/HĐ/OIC-SEAREE ký ngày 07/02/2018</v>
          </cell>
        </row>
      </sheetData>
      <sheetData sheetId="1082">
        <row r="1">
          <cell r="A1" t="str">
            <v>GIÁ TRỊ PHỤ LỤC 13 - HĐ 37/2018/HĐ/OIC-SEAREE ký ngày 07/02/2018</v>
          </cell>
        </row>
      </sheetData>
      <sheetData sheetId="1083">
        <row r="1">
          <cell r="A1" t="str">
            <v>GIÁ TRỊ PHỤ LỤC 13 - HĐ 37/2018/HĐ/OIC-SEAREE ký ngày 07/02/2018</v>
          </cell>
        </row>
      </sheetData>
      <sheetData sheetId="1084">
        <row r="1">
          <cell r="A1" t="str">
            <v>GIÁ TRỊ PHỤ LỤC 13 - HĐ 37/2018/HĐ/OIC-SEAREE ký ngày 07/02/2018</v>
          </cell>
        </row>
      </sheetData>
      <sheetData sheetId="1085">
        <row r="1">
          <cell r="A1" t="str">
            <v>GIÁ TRỊ PHỤ LỤC 13 - HĐ 37/2018/HĐ/OIC-SEAREE ký ngày 07/02/2018</v>
          </cell>
        </row>
      </sheetData>
      <sheetData sheetId="1086">
        <row r="1">
          <cell r="A1" t="str">
            <v>GIÁ TRỊ PHỤ LỤC 13 - HĐ 37/2018/HĐ/OIC-SEAREE ký ngày 07/02/2018</v>
          </cell>
        </row>
      </sheetData>
      <sheetData sheetId="1087">
        <row r="1">
          <cell r="A1" t="str">
            <v>GIÁ TRỊ PHỤ LỤC 13 - HĐ 37/2018/HĐ/OIC-SEAREE ký ngày 07/02/2018</v>
          </cell>
        </row>
      </sheetData>
      <sheetData sheetId="1088">
        <row r="1">
          <cell r="A1" t="str">
            <v>GIÁ TRỊ PHỤ LỤC 13 - HĐ 37/2018/HĐ/OIC-SEAREE ký ngày 07/02/2018</v>
          </cell>
        </row>
      </sheetData>
      <sheetData sheetId="1089">
        <row r="1">
          <cell r="A1" t="str">
            <v>GIÁ TRỊ PHỤ LỤC 13 - HĐ 37/2018/HĐ/OIC-SEAREE ký ngày 07/02/2018</v>
          </cell>
        </row>
      </sheetData>
      <sheetData sheetId="1090">
        <row r="1">
          <cell r="A1" t="str">
            <v>GIÁ TRỊ PHỤ LỤC 13 - HĐ 37/2018/HĐ/OIC-SEAREE ký ngày 07/02/2018</v>
          </cell>
        </row>
      </sheetData>
      <sheetData sheetId="1091">
        <row r="1">
          <cell r="A1" t="str">
            <v>GIÁ TRỊ PHỤ LỤC 13 - HĐ 37/2018/HĐ/OIC-SEAREE ký ngày 07/02/2018</v>
          </cell>
        </row>
      </sheetData>
      <sheetData sheetId="1092">
        <row r="1">
          <cell r="A1" t="str">
            <v>GIÁ TRỊ PHỤ LỤC 13 - HĐ 37/2018/HĐ/OIC-SEAREE ký ngày 07/02/2018</v>
          </cell>
        </row>
      </sheetData>
      <sheetData sheetId="1093">
        <row r="1">
          <cell r="A1" t="str">
            <v>GIÁ TRỊ PHỤ LỤC 13 - HĐ 37/2018/HĐ/OIC-SEAREE ký ngày 07/02/2018</v>
          </cell>
        </row>
      </sheetData>
      <sheetData sheetId="1094">
        <row r="1">
          <cell r="A1" t="str">
            <v>GIÁ TRỊ PHỤ LỤC 13 - HĐ 37/2018/HĐ/OIC-SEAREE ký ngày 07/02/2018</v>
          </cell>
        </row>
      </sheetData>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ow r="1">
          <cell r="A1" t="str">
            <v>GIÁ TRỊ PHỤ LỤC 13 - HĐ 37/2018/HĐ/OIC-SEAREE ký ngày 07/02/2018</v>
          </cell>
        </row>
      </sheetData>
      <sheetData sheetId="1108">
        <row r="1">
          <cell r="A1" t="str">
            <v>GIÁ TRỊ PHỤ LỤC 13 - HĐ 37/2018/HĐ/OIC-SEAREE ký ngày 07/02/2018</v>
          </cell>
        </row>
      </sheetData>
      <sheetData sheetId="1109"/>
      <sheetData sheetId="1110"/>
      <sheetData sheetId="1111">
        <row r="1">
          <cell r="A1" t="str">
            <v>GIÁ TRỊ PHỤ LỤC 13 - HĐ 37/2018/HĐ/OIC-SEAREE ký ngày 07/02/2018</v>
          </cell>
        </row>
      </sheetData>
      <sheetData sheetId="1112">
        <row r="1">
          <cell r="A1" t="str">
            <v>GIÁ TRỊ PHỤ LỤC 13 - HĐ 37/2018/HĐ/OIC-SEAREE ký ngày 07/02/2018</v>
          </cell>
        </row>
      </sheetData>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sheetData sheetId="1144"/>
      <sheetData sheetId="1145"/>
      <sheetData sheetId="1146"/>
      <sheetData sheetId="1147"/>
      <sheetData sheetId="1148"/>
      <sheetData sheetId="1149">
        <row r="1">
          <cell r="A1" t="str">
            <v>GIÁ TRỊ PHỤ LỤC 13 - HĐ 37/2018/HĐ/OIC-SEAREE ký ngày 07/02/2018</v>
          </cell>
        </row>
      </sheetData>
      <sheetData sheetId="1150">
        <row r="1">
          <cell r="A1" t="str">
            <v>GIÁ TRỊ PHỤ LỤC 13 - HĐ 37/2018/HĐ/OIC-SEAREE ký ngày 07/02/2018</v>
          </cell>
        </row>
      </sheetData>
      <sheetData sheetId="1151" refreshError="1"/>
      <sheetData sheetId="1152" refreshError="1"/>
      <sheetData sheetId="1153">
        <row r="1">
          <cell r="A1" t="str">
            <v>GIÁ TRỊ PHỤ LỤC 13 - HĐ 37/2018/HĐ/OIC-SEAREE ký ngày 07/02/2018</v>
          </cell>
        </row>
      </sheetData>
      <sheetData sheetId="1154">
        <row r="1">
          <cell r="A1" t="str">
            <v>GIÁ TRỊ PHỤ LỤC 13 - HĐ 37/2018/HĐ/OIC-SEAREE ký ngày 07/02/2018</v>
          </cell>
        </row>
      </sheetData>
      <sheetData sheetId="1155">
        <row r="1">
          <cell r="A1" t="str">
            <v>GIÁ TRỊ PHỤ LỤC 13 - HĐ 37/2018/HĐ/OIC-SEAREE ký ngày 07/02/2018</v>
          </cell>
        </row>
      </sheetData>
      <sheetData sheetId="1156">
        <row r="1">
          <cell r="A1" t="str">
            <v>GIÁ TRỊ PHỤ LỤC 13 - HĐ 37/2018/HĐ/OIC-SEAREE ký ngày 07/02/2018</v>
          </cell>
        </row>
      </sheetData>
      <sheetData sheetId="1157">
        <row r="1">
          <cell r="A1" t="str">
            <v>GIÁ TRỊ PHỤ LỤC 13 - HĐ 37/2018/HĐ/OIC-SEAREE ký ngày 07/02/2018</v>
          </cell>
        </row>
      </sheetData>
      <sheetData sheetId="1158">
        <row r="1">
          <cell r="A1" t="str">
            <v>GIÁ TRỊ PHỤ LỤC 13 - HĐ 37/2018/HĐ/OIC-SEAREE ký ngày 07/02/2018</v>
          </cell>
        </row>
      </sheetData>
      <sheetData sheetId="1159">
        <row r="1">
          <cell r="A1" t="str">
            <v>GIÁ TRỊ PHỤ LỤC 13 - HĐ 37/2018/HĐ/OIC-SEAREE ký ngày 07/02/2018</v>
          </cell>
        </row>
      </sheetData>
      <sheetData sheetId="1160">
        <row r="1">
          <cell r="A1" t="str">
            <v>GIÁ TRỊ PHỤ LỤC 13 - HĐ 37/2018/HĐ/OIC-SEAREE ký ngày 07/02/2018</v>
          </cell>
        </row>
      </sheetData>
      <sheetData sheetId="1161">
        <row r="1">
          <cell r="A1" t="str">
            <v>GIÁ TRỊ PHỤ LỤC 13 - HĐ 37/2018/HĐ/OIC-SEAREE ký ngày 07/02/2018</v>
          </cell>
        </row>
      </sheetData>
      <sheetData sheetId="1162">
        <row r="1">
          <cell r="A1" t="str">
            <v>GIÁ TRỊ PHỤ LỤC 13 - HĐ 37/2018/HĐ/OIC-SEAREE ký ngày 07/02/2018</v>
          </cell>
        </row>
      </sheetData>
      <sheetData sheetId="1163">
        <row r="1">
          <cell r="A1" t="str">
            <v>GIÁ TRỊ PHỤ LỤC 13 - HĐ 37/2018/HĐ/OIC-SEAREE ký ngày 07/02/2018</v>
          </cell>
        </row>
      </sheetData>
      <sheetData sheetId="1164">
        <row r="1">
          <cell r="A1" t="str">
            <v>GIÁ TRỊ PHỤ LỤC 13 - HĐ 37/2018/HĐ/OIC-SEAREE ký ngày 07/02/2018</v>
          </cell>
        </row>
      </sheetData>
      <sheetData sheetId="1165">
        <row r="1">
          <cell r="A1" t="str">
            <v>GIÁ TRỊ PHỤ LỤC 13 - HĐ 37/2018/HĐ/OIC-SEAREE ký ngày 07/02/2018</v>
          </cell>
        </row>
      </sheetData>
      <sheetData sheetId="1166">
        <row r="1">
          <cell r="A1" t="str">
            <v>GIÁ TRỊ PHỤ LỤC 13 - HĐ 37/2018/HĐ/OIC-SEAREE ký ngày 07/02/2018</v>
          </cell>
        </row>
      </sheetData>
      <sheetData sheetId="1167" refreshError="1"/>
      <sheetData sheetId="1168" refreshError="1"/>
      <sheetData sheetId="1169" refreshError="1"/>
      <sheetData sheetId="1170">
        <row r="1">
          <cell r="A1" t="str">
            <v>GIÁ TRỊ PHỤ LỤC 13 - HĐ 37/2018/HĐ/OIC-SEAREE ký ngày 07/02/2018</v>
          </cell>
        </row>
      </sheetData>
      <sheetData sheetId="1171">
        <row r="1">
          <cell r="A1" t="str">
            <v>GIÁ TRỊ PHỤ LỤC 13 - HĐ 37/2018/HĐ/OIC-SEAREE ký ngày 07/02/2018</v>
          </cell>
        </row>
      </sheetData>
      <sheetData sheetId="1172">
        <row r="1">
          <cell r="A1" t="str">
            <v>GIÁ TRỊ PHỤ LỤC 13 - HĐ 37/2018/HĐ/OIC-SEAREE ký ngày 07/02/2018</v>
          </cell>
        </row>
      </sheetData>
      <sheetData sheetId="1173">
        <row r="1">
          <cell r="A1" t="str">
            <v>GIÁ TRỊ PHỤ LỤC 13 - HĐ 37/2018/HĐ/OIC-SEAREE ký ngày 07/02/2018</v>
          </cell>
        </row>
      </sheetData>
      <sheetData sheetId="1174">
        <row r="1">
          <cell r="A1" t="str">
            <v>GIÁ TRỊ PHỤ LỤC 13 - HĐ 37/2018/HĐ/OIC-SEAREE ký ngày 07/02/2018</v>
          </cell>
        </row>
      </sheetData>
      <sheetData sheetId="1175">
        <row r="1">
          <cell r="A1" t="str">
            <v>GIÁ TRỊ PHỤ LỤC 13 - HĐ 37/2018/HĐ/OIC-SEAREE ký ngày 07/02/2018</v>
          </cell>
        </row>
      </sheetData>
      <sheetData sheetId="1176">
        <row r="1">
          <cell r="A1" t="str">
            <v>GIÁ TRỊ PHỤ LỤC 13 - HĐ 37/2018/HĐ/OIC-SEAREE ký ngày 07/02/2018</v>
          </cell>
        </row>
      </sheetData>
      <sheetData sheetId="1177">
        <row r="1">
          <cell r="A1" t="str">
            <v>GIÁ TRỊ PHỤ LỤC 13 - HĐ 37/2018/HĐ/OIC-SEAREE ký ngày 07/02/2018</v>
          </cell>
        </row>
      </sheetData>
      <sheetData sheetId="1178">
        <row r="1">
          <cell r="A1" t="str">
            <v>GIÁ TRỊ PHỤ LỤC 13 - HĐ 37/2018/HĐ/OIC-SEAREE ký ngày 07/02/2018</v>
          </cell>
        </row>
      </sheetData>
      <sheetData sheetId="1179">
        <row r="1">
          <cell r="A1" t="str">
            <v>GIÁ TRỊ PHỤ LỤC 13 - HĐ 37/2018/HĐ/OIC-SEAREE ký ngày 07/02/2018</v>
          </cell>
        </row>
      </sheetData>
      <sheetData sheetId="1180">
        <row r="1">
          <cell r="A1" t="str">
            <v>GIÁ TRỊ PHỤ LỤC 13 - HĐ 37/2018/HĐ/OIC-SEAREE ký ngày 07/02/2018</v>
          </cell>
        </row>
      </sheetData>
      <sheetData sheetId="1181">
        <row r="1">
          <cell r="A1" t="str">
            <v>GIÁ TRỊ PHỤ LỤC 13 - HĐ 37/2018/HĐ/OIC-SEAREE ký ngày 07/02/2018</v>
          </cell>
        </row>
      </sheetData>
      <sheetData sheetId="1182">
        <row r="1">
          <cell r="A1" t="str">
            <v>GIÁ TRỊ PHỤ LỤC 13 - HĐ 37/2018/HĐ/OIC-SEAREE ký ngày 07/02/2018</v>
          </cell>
        </row>
      </sheetData>
      <sheetData sheetId="1183">
        <row r="1">
          <cell r="A1" t="str">
            <v>GIÁ TRỊ PHỤ LỤC 13 - HĐ 37/2018/HĐ/OIC-SEAREE ký ngày 07/02/2018</v>
          </cell>
        </row>
      </sheetData>
      <sheetData sheetId="1184">
        <row r="1">
          <cell r="A1" t="str">
            <v>GIÁ TRỊ PHỤ LỤC 13 - HĐ 37/2018/HĐ/OIC-SEAREE ký ngày 07/02/2018</v>
          </cell>
        </row>
      </sheetData>
      <sheetData sheetId="1185" refreshError="1"/>
      <sheetData sheetId="1186">
        <row r="1">
          <cell r="A1" t="str">
            <v>GIÁ TRỊ PHỤ LỤC 13 - HĐ 37/2018/HĐ/OIC-SEAREE ký ngày 07/02/2018</v>
          </cell>
        </row>
      </sheetData>
      <sheetData sheetId="1187">
        <row r="1">
          <cell r="A1" t="str">
            <v>GIÁ TRỊ PHỤ LỤC 13 - HĐ 37/2018/HĐ/OIC-SEAREE ký ngày 07/02/2018</v>
          </cell>
        </row>
      </sheetData>
      <sheetData sheetId="1188">
        <row r="1">
          <cell r="A1" t="str">
            <v>GIÁ TRỊ PHỤ LỤC 13 - HĐ 37/2018/HĐ/OIC-SEAREE ký ngày 07/02/2018</v>
          </cell>
        </row>
      </sheetData>
      <sheetData sheetId="1189">
        <row r="1">
          <cell r="A1" t="str">
            <v>GIÁ TRỊ PHỤ LỤC 13 - HĐ 37/2018/HĐ/OIC-SEAREE ký ngày 07/02/2018</v>
          </cell>
        </row>
      </sheetData>
      <sheetData sheetId="1190">
        <row r="1">
          <cell r="A1" t="str">
            <v>GIÁ TRỊ PHỤ LỤC 13 - HĐ 37/2018/HĐ/OIC-SEAREE ký ngày 07/02/2018</v>
          </cell>
        </row>
      </sheetData>
      <sheetData sheetId="1191">
        <row r="1">
          <cell r="A1" t="str">
            <v>GIÁ TRỊ PHỤ LỤC 13 - HĐ 37/2018/HĐ/OIC-SEAREE ký ngày 07/02/2018</v>
          </cell>
        </row>
      </sheetData>
      <sheetData sheetId="1192">
        <row r="1">
          <cell r="A1" t="str">
            <v>GIÁ TRỊ PHỤ LỤC 13 - HĐ 37/2018/HĐ/OIC-SEAREE ký ngày 07/02/2018</v>
          </cell>
        </row>
      </sheetData>
      <sheetData sheetId="1193">
        <row r="1">
          <cell r="A1" t="str">
            <v>GIÁ TRỊ PHỤ LỤC 13 - HĐ 37/2018/HĐ/OIC-SEAREE ký ngày 07/02/2018</v>
          </cell>
        </row>
      </sheetData>
      <sheetData sheetId="1194" refreshError="1"/>
      <sheetData sheetId="1195" refreshError="1"/>
      <sheetData sheetId="1196">
        <row r="1">
          <cell r="A1" t="str">
            <v>GIÁ TRỊ PHỤ LỤC 13 - HĐ 37/2018/HĐ/OIC-SEAREE ký ngày 07/02/2018</v>
          </cell>
        </row>
      </sheetData>
      <sheetData sheetId="1197">
        <row r="1">
          <cell r="A1" t="str">
            <v>GIÁ TRỊ PHỤ LỤC 13 - HĐ 37/2018/HĐ/OIC-SEAREE ký ngày 07/02/2018</v>
          </cell>
        </row>
      </sheetData>
      <sheetData sheetId="1198">
        <row r="1">
          <cell r="A1" t="str">
            <v>GIÁ TRỊ PHỤ LỤC 13 - HĐ 37/2018/HĐ/OIC-SEAREE ký ngày 07/02/2018</v>
          </cell>
        </row>
      </sheetData>
      <sheetData sheetId="1199">
        <row r="1">
          <cell r="A1" t="str">
            <v>GIÁ TRỊ PHỤ LỤC 13 - HĐ 37/2018/HĐ/OIC-SEAREE ký ngày 07/02/2018</v>
          </cell>
        </row>
      </sheetData>
      <sheetData sheetId="1200">
        <row r="1">
          <cell r="A1" t="str">
            <v>GIÁ TRỊ PHỤ LỤC 13 - HĐ 37/2018/HĐ/OIC-SEAREE ký ngày 07/02/2018</v>
          </cell>
        </row>
      </sheetData>
      <sheetData sheetId="1201">
        <row r="1">
          <cell r="A1" t="str">
            <v>GIÁ TRỊ PHỤ LỤC 13 - HĐ 37/2018/HĐ/OIC-SEAREE ký ngày 07/02/2018</v>
          </cell>
        </row>
      </sheetData>
      <sheetData sheetId="1202">
        <row r="1">
          <cell r="A1" t="str">
            <v>GIÁ TRỊ PHỤ LỤC 13 - HĐ 37/2018/HĐ/OIC-SEAREE ký ngày 07/02/2018</v>
          </cell>
        </row>
      </sheetData>
      <sheetData sheetId="1203">
        <row r="1">
          <cell r="A1" t="str">
            <v>GIÁ TRỊ PHỤ LỤC 13 - HĐ 37/2018/HĐ/OIC-SEAREE ký ngày 07/02/2018</v>
          </cell>
        </row>
      </sheetData>
      <sheetData sheetId="1204" refreshError="1"/>
      <sheetData sheetId="1205">
        <row r="1">
          <cell r="A1" t="str">
            <v>GIÁ TRỊ PHỤ LỤC 13 - HĐ 37/2018/HĐ/OIC-SEAREE ký ngày 07/02/2018</v>
          </cell>
        </row>
      </sheetData>
      <sheetData sheetId="1206">
        <row r="1">
          <cell r="A1" t="str">
            <v>GIÁ TRỊ PHỤ LỤC 13 - HĐ 37/2018/HĐ/OIC-SEAREE ký ngày 07/02/2018</v>
          </cell>
        </row>
      </sheetData>
      <sheetData sheetId="1207">
        <row r="1">
          <cell r="A1" t="str">
            <v>GIÁ TRỊ PHỤ LỤC 13 - HĐ 37/2018/HĐ/OIC-SEAREE ký ngày 07/02/2018</v>
          </cell>
        </row>
      </sheetData>
      <sheetData sheetId="1208">
        <row r="1">
          <cell r="A1" t="str">
            <v>GIÁ TRỊ PHỤ LỤC 13 - HĐ 37/2018/HĐ/OIC-SEAREE ký ngày 07/02/2018</v>
          </cell>
        </row>
      </sheetData>
      <sheetData sheetId="1209">
        <row r="1">
          <cell r="A1" t="str">
            <v>GIÁ TRỊ PHỤ LỤC 13 - HĐ 37/2018/HĐ/OIC-SEAREE ký ngày 07/02/2018</v>
          </cell>
        </row>
      </sheetData>
      <sheetData sheetId="1210">
        <row r="1">
          <cell r="A1" t="str">
            <v>GIÁ TRỊ PHỤ LỤC 13 - HĐ 37/2018/HĐ/OIC-SEAREE ký ngày 07/02/2018</v>
          </cell>
        </row>
      </sheetData>
      <sheetData sheetId="1211">
        <row r="1">
          <cell r="A1" t="str">
            <v>GIÁ TRỊ PHỤ LỤC 13 - HĐ 37/2018/HĐ/OIC-SEAREE ký ngày 07/02/2018</v>
          </cell>
        </row>
      </sheetData>
      <sheetData sheetId="1212">
        <row r="1">
          <cell r="A1" t="str">
            <v>GIÁ TRỊ PHỤ LỤC 13 - HĐ 37/2018/HĐ/OIC-SEAREE ký ngày 07/02/2018</v>
          </cell>
        </row>
      </sheetData>
      <sheetData sheetId="1213">
        <row r="1">
          <cell r="A1" t="str">
            <v>GIÁ TRỊ PHỤ LỤC 13 - HĐ 37/2018/HĐ/OIC-SEAREE ký ngày 07/02/2018</v>
          </cell>
        </row>
      </sheetData>
      <sheetData sheetId="1214">
        <row r="1">
          <cell r="A1" t="str">
            <v>GIÁ TRỊ PHỤ LỤC 13 - HĐ 37/2018/HĐ/OIC-SEAREE ký ngày 07/02/2018</v>
          </cell>
        </row>
      </sheetData>
      <sheetData sheetId="1215">
        <row r="1">
          <cell r="A1" t="str">
            <v>GIÁ TRỊ PHỤ LỤC 13 - HĐ 37/2018/HĐ/OIC-SEAREE ký ngày 07/02/2018</v>
          </cell>
        </row>
      </sheetData>
      <sheetData sheetId="1216">
        <row r="1">
          <cell r="A1" t="str">
            <v>GIÁ TRỊ PHỤ LỤC 13 - HĐ 37/2018/HĐ/OIC-SEAREE ký ngày 07/02/2018</v>
          </cell>
        </row>
      </sheetData>
      <sheetData sheetId="1217">
        <row r="1">
          <cell r="A1" t="str">
            <v>GIÁ TRỊ PHỤ LỤC 13 - HĐ 37/2018/HĐ/OIC-SEAREE ký ngày 07/02/2018</v>
          </cell>
        </row>
      </sheetData>
      <sheetData sheetId="1218">
        <row r="1">
          <cell r="A1" t="str">
            <v>GIÁ TRỊ PHỤ LỤC 13 - HĐ 37/2018/HĐ/OIC-SEAREE ký ngày 07/02/2018</v>
          </cell>
        </row>
      </sheetData>
      <sheetData sheetId="1219">
        <row r="1">
          <cell r="A1" t="str">
            <v>GIÁ TRỊ PHỤ LỤC 13 - HĐ 37/2018/HĐ/OIC-SEAREE ký ngày 07/02/2018</v>
          </cell>
        </row>
      </sheetData>
      <sheetData sheetId="1220">
        <row r="1">
          <cell r="A1" t="str">
            <v>GIÁ TRỊ PHỤ LỤC 13 - HĐ 37/2018/HĐ/OIC-SEAREE ký ngày 07/02/2018</v>
          </cell>
        </row>
      </sheetData>
      <sheetData sheetId="1221">
        <row r="1">
          <cell r="A1" t="str">
            <v>GIÁ TRỊ PHỤ LỤC 13 - HĐ 37/2018/HĐ/OIC-SEAREE ký ngày 07/02/2018</v>
          </cell>
        </row>
      </sheetData>
      <sheetData sheetId="1222">
        <row r="1">
          <cell r="A1" t="str">
            <v>GIÁ TRỊ PHỤ LỤC 13 - HĐ 37/2018/HĐ/OIC-SEAREE ký ngày 07/02/2018</v>
          </cell>
        </row>
      </sheetData>
      <sheetData sheetId="1223">
        <row r="1">
          <cell r="A1" t="str">
            <v>GIÁ TRỊ PHỤ LỤC 13 - HĐ 37/2018/HĐ/OIC-SEAREE ký ngày 07/02/2018</v>
          </cell>
        </row>
      </sheetData>
      <sheetData sheetId="1224">
        <row r="1">
          <cell r="A1" t="str">
            <v>GIÁ TRỊ PHỤ LỤC 13 - HĐ 37/2018/HĐ/OIC-SEAREE ký ngày 07/02/2018</v>
          </cell>
        </row>
      </sheetData>
      <sheetData sheetId="1225">
        <row r="1">
          <cell r="A1" t="str">
            <v>GIÁ TRỊ PHỤ LỤC 13 - HĐ 37/2018/HĐ/OIC-SEAREE ký ngày 07/02/2018</v>
          </cell>
        </row>
      </sheetData>
      <sheetData sheetId="1226">
        <row r="1">
          <cell r="A1" t="str">
            <v>GIÁ TRỊ PHỤ LỤC 13 - HĐ 37/2018/HĐ/OIC-SEAREE ký ngày 07/02/2018</v>
          </cell>
        </row>
      </sheetData>
      <sheetData sheetId="1227">
        <row r="1">
          <cell r="A1" t="str">
            <v>GIÁ TRỊ PHỤ LỤC 13 - HĐ 37/2018/HĐ/OIC-SEAREE ký ngày 07/02/2018</v>
          </cell>
        </row>
      </sheetData>
      <sheetData sheetId="1228">
        <row r="1">
          <cell r="A1" t="str">
            <v>GIÁ TRỊ PHỤ LỤC 13 - HĐ 37/2018/HĐ/OIC-SEAREE ký ngày 07/02/2018</v>
          </cell>
        </row>
      </sheetData>
      <sheetData sheetId="1229">
        <row r="1">
          <cell r="A1" t="str">
            <v>GIÁ TRỊ PHỤ LỤC 13 - HĐ 37/2018/HĐ/OIC-SEAREE ký ngày 07/02/2018</v>
          </cell>
        </row>
      </sheetData>
      <sheetData sheetId="1230">
        <row r="1">
          <cell r="A1" t="str">
            <v>GIÁ TRỊ PHỤ LỤC 13 - HĐ 37/2018/HĐ/OIC-SEAREE ký ngày 07/02/2018</v>
          </cell>
        </row>
      </sheetData>
      <sheetData sheetId="1231">
        <row r="1">
          <cell r="A1" t="str">
            <v>GIÁ TRỊ PHỤ LỤC 13 - HĐ 37/2018/HĐ/OIC-SEAREE ký ngày 07/02/2018</v>
          </cell>
        </row>
      </sheetData>
      <sheetData sheetId="1232">
        <row r="1">
          <cell r="A1" t="str">
            <v>GIÁ TRỊ PHỤ LỤC 13 - HĐ 37/2018/HĐ/OIC-SEAREE ký ngày 07/02/2018</v>
          </cell>
        </row>
      </sheetData>
      <sheetData sheetId="1233">
        <row r="1">
          <cell r="A1" t="str">
            <v>GIÁ TRỊ PHỤ LỤC 13 - HĐ 37/2018/HĐ/OIC-SEAREE ký ngày 07/02/2018</v>
          </cell>
        </row>
      </sheetData>
      <sheetData sheetId="1234">
        <row r="1">
          <cell r="A1" t="str">
            <v>GIÁ TRỊ PHỤ LỤC 13 - HĐ 37/2018/HĐ/OIC-SEAREE ký ngày 07/02/2018</v>
          </cell>
        </row>
      </sheetData>
      <sheetData sheetId="1235">
        <row r="1">
          <cell r="A1" t="str">
            <v>GIÁ TRỊ PHỤ LỤC 13 - HĐ 37/2018/HĐ/OIC-SEAREE ký ngày 07/02/2018</v>
          </cell>
        </row>
      </sheetData>
      <sheetData sheetId="1236">
        <row r="1">
          <cell r="A1" t="str">
            <v>GIÁ TRỊ PHỤ LỤC 13 - HĐ 37/2018/HĐ/OIC-SEAREE ký ngày 07/02/2018</v>
          </cell>
        </row>
      </sheetData>
      <sheetData sheetId="1237">
        <row r="1">
          <cell r="A1" t="str">
            <v>GIÁ TRỊ PHỤ LỤC 13 - HĐ 37/2018/HĐ/OIC-SEAREE ký ngày 07/02/2018</v>
          </cell>
        </row>
      </sheetData>
      <sheetData sheetId="1238">
        <row r="1">
          <cell r="A1" t="str">
            <v>GIÁ TRỊ PHỤ LỤC 13 - HĐ 37/2018/HĐ/OIC-SEAREE ký ngày 07/02/2018</v>
          </cell>
        </row>
      </sheetData>
      <sheetData sheetId="1239">
        <row r="1">
          <cell r="A1" t="str">
            <v>GIÁ TRỊ PHỤ LỤC 13 - HĐ 37/2018/HĐ/OIC-SEAREE ký ngày 07/02/2018</v>
          </cell>
        </row>
      </sheetData>
      <sheetData sheetId="1240">
        <row r="1">
          <cell r="A1" t="str">
            <v>GIÁ TRỊ PHỤ LỤC 13 - HĐ 37/2018/HĐ/OIC-SEAREE ký ngày 07/02/2018</v>
          </cell>
        </row>
      </sheetData>
      <sheetData sheetId="1241">
        <row r="1">
          <cell r="A1" t="str">
            <v>GIÁ TRỊ PHỤ LỤC 13 - HĐ 37/2018/HĐ/OIC-SEAREE ký ngày 07/02/2018</v>
          </cell>
        </row>
      </sheetData>
      <sheetData sheetId="1242">
        <row r="1">
          <cell r="A1" t="str">
            <v>GIÁ TRỊ PHỤ LỤC 13 - HĐ 37/2018/HĐ/OIC-SEAREE ký ngày 07/02/2018</v>
          </cell>
        </row>
      </sheetData>
      <sheetData sheetId="1243">
        <row r="1">
          <cell r="A1" t="str">
            <v>GIÁ TRỊ PHỤ LỤC 13 - HĐ 37/2018/HĐ/OIC-SEAREE ký ngày 07/02/2018</v>
          </cell>
        </row>
      </sheetData>
      <sheetData sheetId="1244">
        <row r="1">
          <cell r="A1" t="str">
            <v>GIÁ TRỊ PHỤ LỤC 13 - HĐ 37/2018/HĐ/OIC-SEAREE ký ngày 07/02/2018</v>
          </cell>
        </row>
      </sheetData>
      <sheetData sheetId="1245">
        <row r="1">
          <cell r="A1" t="str">
            <v>GIÁ TRỊ PHỤ LỤC 13 - HĐ 37/2018/HĐ/OIC-SEAREE ký ngày 07/02/2018</v>
          </cell>
        </row>
      </sheetData>
      <sheetData sheetId="1246">
        <row r="1">
          <cell r="A1" t="str">
            <v>GIÁ TRỊ PHỤ LỤC 13 - HĐ 37/2018/HĐ/OIC-SEAREE ký ngày 07/02/2018</v>
          </cell>
        </row>
      </sheetData>
      <sheetData sheetId="1247">
        <row r="1">
          <cell r="A1" t="str">
            <v>GIÁ TRỊ PHỤ LỤC 13 - HĐ 37/2018/HĐ/OIC-SEAREE ký ngày 07/02/2018</v>
          </cell>
        </row>
      </sheetData>
      <sheetData sheetId="1248">
        <row r="1">
          <cell r="A1" t="str">
            <v>GIÁ TRỊ PHỤ LỤC 13 - HĐ 37/2018/HĐ/OIC-SEAREE ký ngày 07/02/2018</v>
          </cell>
        </row>
      </sheetData>
      <sheetData sheetId="1249">
        <row r="1">
          <cell r="A1" t="str">
            <v>GIÁ TRỊ PHỤ LỤC 13 - HĐ 37/2018/HĐ/OIC-SEAREE ký ngày 07/02/2018</v>
          </cell>
        </row>
      </sheetData>
      <sheetData sheetId="1250">
        <row r="1">
          <cell r="A1" t="str">
            <v>GIÁ TRỊ PHỤ LỤC 13 - HĐ 37/2018/HĐ/OIC-SEAREE ký ngày 07/02/2018</v>
          </cell>
        </row>
      </sheetData>
      <sheetData sheetId="1251">
        <row r="1">
          <cell r="A1" t="str">
            <v>GIÁ TRỊ PHỤ LỤC 13 - HĐ 37/2018/HĐ/OIC-SEAREE ký ngày 07/02/2018</v>
          </cell>
        </row>
      </sheetData>
      <sheetData sheetId="1252">
        <row r="1">
          <cell r="A1" t="str">
            <v>GIÁ TRỊ PHỤ LỤC 13 - HĐ 37/2018/HĐ/OIC-SEAREE ký ngày 07/02/2018</v>
          </cell>
        </row>
      </sheetData>
      <sheetData sheetId="1253">
        <row r="1">
          <cell r="A1" t="str">
            <v>GIÁ TRỊ PHỤ LỤC 13 - HĐ 37/2018/HĐ/OIC-SEAREE ký ngày 07/02/2018</v>
          </cell>
        </row>
      </sheetData>
      <sheetData sheetId="1254">
        <row r="1">
          <cell r="A1" t="str">
            <v>GIÁ TRỊ PHỤ LỤC 13 - HĐ 37/2018/HĐ/OIC-SEAREE ký ngày 07/02/2018</v>
          </cell>
        </row>
      </sheetData>
      <sheetData sheetId="1255">
        <row r="1">
          <cell r="A1" t="str">
            <v>GIÁ TRỊ PHỤ LỤC 13 - HĐ 37/2018/HĐ/OIC-SEAREE ký ngày 07/02/2018</v>
          </cell>
        </row>
      </sheetData>
      <sheetData sheetId="1256">
        <row r="1">
          <cell r="A1" t="str">
            <v>GIÁ TRỊ PHỤ LỤC 13 - HĐ 37/2018/HĐ/OIC-SEAREE ký ngày 07/02/2018</v>
          </cell>
        </row>
      </sheetData>
      <sheetData sheetId="1257">
        <row r="1">
          <cell r="A1" t="str">
            <v>GIÁ TRỊ PHỤ LỤC 13 - HĐ 37/2018/HĐ/OIC-SEAREE ký ngày 07/02/2018</v>
          </cell>
        </row>
      </sheetData>
      <sheetData sheetId="1258">
        <row r="1">
          <cell r="A1" t="str">
            <v>GIÁ TRỊ PHỤ LỤC 13 - HĐ 37/2018/HĐ/OIC-SEAREE ký ngày 07/02/2018</v>
          </cell>
        </row>
      </sheetData>
      <sheetData sheetId="1259">
        <row r="1">
          <cell r="A1" t="str">
            <v>GIÁ TRỊ PHỤ LỤC 13 - HĐ 37/2018/HĐ/OIC-SEAREE ký ngày 07/02/2018</v>
          </cell>
        </row>
      </sheetData>
      <sheetData sheetId="1260">
        <row r="1">
          <cell r="A1" t="str">
            <v>GIÁ TRỊ PHỤ LỤC 13 - HĐ 37/2018/HĐ/OIC-SEAREE ký ngày 07/02/2018</v>
          </cell>
        </row>
      </sheetData>
      <sheetData sheetId="1261">
        <row r="1">
          <cell r="A1" t="str">
            <v>GIÁ TRỊ PHỤ LỤC 13 - HĐ 37/2018/HĐ/OIC-SEAREE ký ngày 07/02/2018</v>
          </cell>
        </row>
      </sheetData>
      <sheetData sheetId="1262">
        <row r="1">
          <cell r="A1" t="str">
            <v>GIÁ TRỊ PHỤ LỤC 13 - HĐ 37/2018/HĐ/OIC-SEAREE ký ngày 07/02/2018</v>
          </cell>
        </row>
      </sheetData>
      <sheetData sheetId="1263">
        <row r="1">
          <cell r="A1" t="str">
            <v>GIÁ TRỊ PHỤ LỤC 13 - HĐ 37/2018/HĐ/OIC-SEAREE ký ngày 07/02/2018</v>
          </cell>
        </row>
      </sheetData>
      <sheetData sheetId="1264">
        <row r="1">
          <cell r="A1" t="str">
            <v>GIÁ TRỊ PHỤ LỤC 13 - HĐ 37/2018/HĐ/OIC-SEAREE ký ngày 07/02/2018</v>
          </cell>
        </row>
      </sheetData>
      <sheetData sheetId="1265">
        <row r="1">
          <cell r="A1" t="str">
            <v>GIÁ TRỊ PHỤ LỤC 13 - HĐ 37/2018/HĐ/OIC-SEAREE ký ngày 07/02/2018</v>
          </cell>
        </row>
      </sheetData>
      <sheetData sheetId="1266">
        <row r="1">
          <cell r="A1" t="str">
            <v>GIÁ TRỊ PHỤ LỤC 13 - HĐ 37/2018/HĐ/OIC-SEAREE ký ngày 07/02/2018</v>
          </cell>
        </row>
      </sheetData>
      <sheetData sheetId="1267">
        <row r="1">
          <cell r="A1" t="str">
            <v>GIÁ TRỊ PHỤ LỤC 13 - HĐ 37/2018/HĐ/OIC-SEAREE ký ngày 07/02/2018</v>
          </cell>
        </row>
      </sheetData>
      <sheetData sheetId="1268">
        <row r="1">
          <cell r="A1" t="str">
            <v>GIÁ TRỊ PHỤ LỤC 13 - HĐ 37/2018/HĐ/OIC-SEAREE ký ngày 07/02/2018</v>
          </cell>
        </row>
      </sheetData>
      <sheetData sheetId="1269">
        <row r="1">
          <cell r="A1" t="str">
            <v>GIÁ TRỊ PHỤ LỤC 13 - HĐ 37/2018/HĐ/OIC-SEAREE ký ngày 07/02/2018</v>
          </cell>
        </row>
      </sheetData>
      <sheetData sheetId="1270">
        <row r="1">
          <cell r="A1" t="str">
            <v>GIÁ TRỊ PHỤ LỤC 13 - HĐ 37/2018/HĐ/OIC-SEAREE ký ngày 07/02/2018</v>
          </cell>
        </row>
      </sheetData>
      <sheetData sheetId="1271">
        <row r="1">
          <cell r="A1" t="str">
            <v>GIÁ TRỊ PHỤ LỤC 13 - HĐ 37/2018/HĐ/OIC-SEAREE ký ngày 07/02/2018</v>
          </cell>
        </row>
      </sheetData>
      <sheetData sheetId="1272">
        <row r="1">
          <cell r="A1" t="str">
            <v>GIÁ TRỊ PHỤ LỤC 13 - HĐ 37/2018/HĐ/OIC-SEAREE ký ngày 07/02/2018</v>
          </cell>
        </row>
      </sheetData>
      <sheetData sheetId="1273">
        <row r="1">
          <cell r="A1" t="str">
            <v>GIÁ TRỊ PHỤ LỤC 13 - HĐ 37/2018/HĐ/OIC-SEAREE ký ngày 07/02/2018</v>
          </cell>
        </row>
      </sheetData>
      <sheetData sheetId="1274">
        <row r="1">
          <cell r="A1" t="str">
            <v>GIÁ TRỊ PHỤ LỤC 13 - HĐ 37/2018/HĐ/OIC-SEAREE ký ngày 07/02/2018</v>
          </cell>
        </row>
      </sheetData>
      <sheetData sheetId="1275">
        <row r="1">
          <cell r="A1" t="str">
            <v>GIÁ TRỊ PHỤ LỤC 13 - HĐ 37/2018/HĐ/OIC-SEAREE ký ngày 07/02/2018</v>
          </cell>
        </row>
      </sheetData>
      <sheetData sheetId="1276">
        <row r="1">
          <cell r="A1" t="str">
            <v>GIÁ TRỊ PHỤ LỤC 13 - HĐ 37/2018/HĐ/OIC-SEAREE ký ngày 07/02/2018</v>
          </cell>
        </row>
      </sheetData>
      <sheetData sheetId="1277">
        <row r="1">
          <cell r="A1" t="str">
            <v>GIÁ TRỊ PHỤ LỤC 13 - HĐ 37/2018/HĐ/OIC-SEAREE ký ngày 07/02/2018</v>
          </cell>
        </row>
      </sheetData>
      <sheetData sheetId="1278">
        <row r="1">
          <cell r="A1" t="str">
            <v>GIÁ TRỊ PHỤ LỤC 13 - HĐ 37/2018/HĐ/OIC-SEAREE ký ngày 07/02/2018</v>
          </cell>
        </row>
      </sheetData>
      <sheetData sheetId="1279">
        <row r="1">
          <cell r="A1" t="str">
            <v>GIÁ TRỊ PHỤ LỤC 13 - HĐ 37/2018/HĐ/OIC-SEAREE ký ngày 07/02/2018</v>
          </cell>
        </row>
      </sheetData>
      <sheetData sheetId="1280">
        <row r="1">
          <cell r="A1" t="str">
            <v>GIÁ TRỊ PHỤ LỤC 13 - HĐ 37/2018/HĐ/OIC-SEAREE ký ngày 07/02/2018</v>
          </cell>
        </row>
      </sheetData>
      <sheetData sheetId="1281">
        <row r="1">
          <cell r="A1" t="str">
            <v>GIÁ TRỊ PHỤ LỤC 13 - HĐ 37/2018/HĐ/OIC-SEAREE ký ngày 07/02/2018</v>
          </cell>
        </row>
      </sheetData>
      <sheetData sheetId="1282">
        <row r="1">
          <cell r="A1" t="str">
            <v>GIÁ TRỊ PHỤ LỤC 13 - HĐ 37/2018/HĐ/OIC-SEAREE ký ngày 07/02/2018</v>
          </cell>
        </row>
      </sheetData>
      <sheetData sheetId="1283">
        <row r="1">
          <cell r="A1" t="str">
            <v>GIÁ TRỊ PHỤ LỤC 13 - HĐ 37/2018/HĐ/OIC-SEAREE ký ngày 07/02/2018</v>
          </cell>
        </row>
      </sheetData>
      <sheetData sheetId="1284">
        <row r="1">
          <cell r="A1" t="str">
            <v>GIÁ TRỊ PHỤ LỤC 13 - HĐ 37/2018/HĐ/OIC-SEAREE ký ngày 07/02/2018</v>
          </cell>
        </row>
      </sheetData>
      <sheetData sheetId="1285">
        <row r="1">
          <cell r="A1" t="str">
            <v>GIÁ TRỊ PHỤ LỤC 13 - HĐ 37/2018/HĐ/OIC-SEAREE ký ngày 07/02/2018</v>
          </cell>
        </row>
      </sheetData>
      <sheetData sheetId="1286">
        <row r="1">
          <cell r="A1" t="str">
            <v>GIÁ TRỊ PHỤ LỤC 13 - HĐ 37/2018/HĐ/OIC-SEAREE ký ngày 07/02/2018</v>
          </cell>
        </row>
      </sheetData>
      <sheetData sheetId="1287">
        <row r="1">
          <cell r="A1" t="str">
            <v>GIÁ TRỊ PHỤ LỤC 13 - HĐ 37/2018/HĐ/OIC-SEAREE ký ngày 07/02/2018</v>
          </cell>
        </row>
      </sheetData>
      <sheetData sheetId="1288">
        <row r="1">
          <cell r="A1" t="str">
            <v>GIÁ TRỊ PHỤ LỤC 13 - HĐ 37/2018/HĐ/OIC-SEAREE ký ngày 07/02/2018</v>
          </cell>
        </row>
      </sheetData>
      <sheetData sheetId="1289">
        <row r="1">
          <cell r="A1" t="str">
            <v>GIÁ TRỊ PHỤ LỤC 13 - HĐ 37/2018/HĐ/OIC-SEAREE ký ngày 07/02/2018</v>
          </cell>
        </row>
      </sheetData>
      <sheetData sheetId="1290">
        <row r="1">
          <cell r="A1" t="str">
            <v>GIÁ TRỊ PHỤ LỤC 13 - HĐ 37/2018/HĐ/OIC-SEAREE ký ngày 07/02/2018</v>
          </cell>
        </row>
      </sheetData>
      <sheetData sheetId="1291">
        <row r="1">
          <cell r="A1" t="str">
            <v>GIÁ TRỊ PHỤ LỤC 13 - HĐ 37/2018/HĐ/OIC-SEAREE ký ngày 07/02/2018</v>
          </cell>
        </row>
      </sheetData>
      <sheetData sheetId="1292">
        <row r="1">
          <cell r="A1" t="str">
            <v>GIÁ TRỊ PHỤ LỤC 13 - HĐ 37/2018/HĐ/OIC-SEAREE ký ngày 07/02/2018</v>
          </cell>
        </row>
      </sheetData>
      <sheetData sheetId="1293">
        <row r="1">
          <cell r="A1" t="str">
            <v>GIÁ TRỊ PHỤ LỤC 13 - HĐ 37/2018/HĐ/OIC-SEAREE ký ngày 07/02/2018</v>
          </cell>
        </row>
      </sheetData>
      <sheetData sheetId="1294">
        <row r="1">
          <cell r="A1" t="str">
            <v>GIÁ TRỊ PHỤ LỤC 13 - HĐ 37/2018/HĐ/OIC-SEAREE ký ngày 07/02/2018</v>
          </cell>
        </row>
      </sheetData>
      <sheetData sheetId="1295">
        <row r="1">
          <cell r="A1" t="str">
            <v>GIÁ TRỊ PHỤ LỤC 13 - HĐ 37/2018/HĐ/OIC-SEAREE ký ngày 07/02/2018</v>
          </cell>
        </row>
      </sheetData>
      <sheetData sheetId="1296">
        <row r="1">
          <cell r="A1" t="str">
            <v>GIÁ TRỊ PHỤ LỤC 13 - HĐ 37/2018/HĐ/OIC-SEAREE ký ngày 07/02/2018</v>
          </cell>
        </row>
      </sheetData>
      <sheetData sheetId="1297">
        <row r="1">
          <cell r="A1" t="str">
            <v>GIÁ TRỊ PHỤ LỤC 13 - HĐ 37/2018/HĐ/OIC-SEAREE ký ngày 07/02/2018</v>
          </cell>
        </row>
      </sheetData>
      <sheetData sheetId="1298">
        <row r="1">
          <cell r="A1" t="str">
            <v>GIÁ TRỊ PHỤ LỤC 13 - HĐ 37/2018/HĐ/OIC-SEAREE ký ngày 07/02/2018</v>
          </cell>
        </row>
      </sheetData>
      <sheetData sheetId="1299">
        <row r="1">
          <cell r="A1" t="str">
            <v>GIÁ TRỊ PHỤ LỤC 13 - HĐ 37/2018/HĐ/OIC-SEAREE ký ngày 07/02/2018</v>
          </cell>
        </row>
      </sheetData>
      <sheetData sheetId="1300">
        <row r="1">
          <cell r="A1" t="str">
            <v>GIÁ TRỊ PHỤ LỤC 13 - HĐ 37/2018/HĐ/OIC-SEAREE ký ngày 07/02/2018</v>
          </cell>
        </row>
      </sheetData>
      <sheetData sheetId="1301">
        <row r="1">
          <cell r="A1" t="str">
            <v>GIÁ TRỊ PHỤ LỤC 13 - HĐ 37/2018/HĐ/OIC-SEAREE ký ngày 07/02/2018</v>
          </cell>
        </row>
      </sheetData>
      <sheetData sheetId="1302">
        <row r="1">
          <cell r="A1" t="str">
            <v>GIÁ TRỊ PHỤ LỤC 13 - HĐ 37/2018/HĐ/OIC-SEAREE ký ngày 07/02/2018</v>
          </cell>
        </row>
      </sheetData>
      <sheetData sheetId="1303">
        <row r="1">
          <cell r="A1" t="str">
            <v>GIÁ TRỊ PHỤ LỤC 13 - HĐ 37/2018/HĐ/OIC-SEAREE ký ngày 07/02/2018</v>
          </cell>
        </row>
      </sheetData>
      <sheetData sheetId="1304">
        <row r="1">
          <cell r="A1" t="str">
            <v>GIÁ TRỊ PHỤ LỤC 13 - HĐ 37/2018/HĐ/OIC-SEAREE ký ngày 07/02/2018</v>
          </cell>
        </row>
      </sheetData>
      <sheetData sheetId="1305">
        <row r="1">
          <cell r="A1" t="str">
            <v>GIÁ TRỊ PHỤ LỤC 13 - HĐ 37/2018/HĐ/OIC-SEAREE ký ngày 07/02/2018</v>
          </cell>
        </row>
      </sheetData>
      <sheetData sheetId="1306">
        <row r="1">
          <cell r="A1" t="str">
            <v>GIÁ TRỊ PHỤ LỤC 13 - HĐ 37/2018/HĐ/OIC-SEAREE ký ngày 07/02/2018</v>
          </cell>
        </row>
      </sheetData>
      <sheetData sheetId="1307">
        <row r="1">
          <cell r="A1" t="str">
            <v>GIÁ TRỊ PHỤ LỤC 13 - HĐ 37/2018/HĐ/OIC-SEAREE ký ngày 07/02/2018</v>
          </cell>
        </row>
      </sheetData>
      <sheetData sheetId="1308">
        <row r="1">
          <cell r="A1" t="str">
            <v>GIÁ TRỊ PHỤ LỤC 13 - HĐ 37/2018/HĐ/OIC-SEAREE ký ngày 07/02/2018</v>
          </cell>
        </row>
      </sheetData>
      <sheetData sheetId="1309">
        <row r="1">
          <cell r="A1" t="str">
            <v>GIÁ TRỊ PHỤ LỤC 13 - HĐ 37/2018/HĐ/OIC-SEAREE ký ngày 07/02/2018</v>
          </cell>
        </row>
      </sheetData>
      <sheetData sheetId="1310">
        <row r="1">
          <cell r="A1" t="str">
            <v>GIÁ TRỊ PHỤ LỤC 13 - HĐ 37/2018/HĐ/OIC-SEAREE ký ngày 07/02/2018</v>
          </cell>
        </row>
      </sheetData>
      <sheetData sheetId="1311">
        <row r="1">
          <cell r="A1" t="str">
            <v>GIÁ TRỊ PHỤ LỤC 13 - HĐ 37/2018/HĐ/OIC-SEAREE ký ngày 07/02/2018</v>
          </cell>
        </row>
      </sheetData>
      <sheetData sheetId="1312">
        <row r="1">
          <cell r="A1" t="str">
            <v>GIÁ TRỊ PHỤ LỤC 13 - HĐ 37/2018/HĐ/OIC-SEAREE ký ngày 07/02/2018</v>
          </cell>
        </row>
      </sheetData>
      <sheetData sheetId="1313">
        <row r="1">
          <cell r="A1" t="str">
            <v>GIÁ TRỊ PHỤ LỤC 13 - HĐ 37/2018/HĐ/OIC-SEAREE ký ngày 07/02/2018</v>
          </cell>
        </row>
      </sheetData>
      <sheetData sheetId="1314">
        <row r="1">
          <cell r="A1" t="str">
            <v>GIÁ TRỊ PHỤ LỤC 13 - HĐ 37/2018/HĐ/OIC-SEAREE ký ngày 07/02/2018</v>
          </cell>
        </row>
      </sheetData>
      <sheetData sheetId="1315">
        <row r="1">
          <cell r="A1" t="str">
            <v>GIÁ TRỊ PHỤ LỤC 13 - HĐ 37/2018/HĐ/OIC-SEAREE ký ngày 07/02/2018</v>
          </cell>
        </row>
      </sheetData>
      <sheetData sheetId="1316">
        <row r="1">
          <cell r="A1" t="str">
            <v>GIÁ TRỊ PHỤ LỤC 13 - HĐ 37/2018/HĐ/OIC-SEAREE ký ngày 07/02/2018</v>
          </cell>
        </row>
      </sheetData>
      <sheetData sheetId="1317">
        <row r="1">
          <cell r="A1" t="str">
            <v>GIÁ TRỊ PHỤ LỤC 13 - HĐ 37/2018/HĐ/OIC-SEAREE ký ngày 07/02/2018</v>
          </cell>
        </row>
      </sheetData>
      <sheetData sheetId="1318">
        <row r="1">
          <cell r="A1" t="str">
            <v>GIÁ TRỊ PHỤ LỤC 13 - HĐ 37/2018/HĐ/OIC-SEAREE ký ngày 07/02/2018</v>
          </cell>
        </row>
      </sheetData>
      <sheetData sheetId="1319">
        <row r="1">
          <cell r="A1" t="str">
            <v>GIÁ TRỊ PHỤ LỤC 13 - HĐ 37/2018/HĐ/OIC-SEAREE ký ngày 07/02/2018</v>
          </cell>
        </row>
      </sheetData>
      <sheetData sheetId="1320">
        <row r="1">
          <cell r="A1" t="str">
            <v>GIÁ TRỊ PHỤ LỤC 13 - HĐ 37/2018/HĐ/OIC-SEAREE ký ngày 07/02/2018</v>
          </cell>
        </row>
      </sheetData>
      <sheetData sheetId="1321">
        <row r="1">
          <cell r="A1" t="str">
            <v>GIÁ TRỊ PHỤ LỤC 13 - HĐ 37/2018/HĐ/OIC-SEAREE ký ngày 07/02/2018</v>
          </cell>
        </row>
      </sheetData>
      <sheetData sheetId="1322">
        <row r="1">
          <cell r="A1" t="str">
            <v>GIÁ TRỊ PHỤ LỤC 13 - HĐ 37/2018/HĐ/OIC-SEAREE ký ngày 07/02/2018</v>
          </cell>
        </row>
      </sheetData>
      <sheetData sheetId="1323">
        <row r="1">
          <cell r="A1" t="str">
            <v>GIÁ TRỊ PHỤ LỤC 13 - HĐ 37/2018/HĐ/OIC-SEAREE ký ngày 07/02/2018</v>
          </cell>
        </row>
      </sheetData>
      <sheetData sheetId="1324">
        <row r="1">
          <cell r="A1" t="str">
            <v>GIÁ TRỊ PHỤ LỤC 13 - HĐ 37/2018/HĐ/OIC-SEAREE ký ngày 07/02/2018</v>
          </cell>
        </row>
      </sheetData>
      <sheetData sheetId="1325">
        <row r="1">
          <cell r="A1" t="str">
            <v>GIÁ TRỊ PHỤ LỤC 13 - HĐ 37/2018/HĐ/OIC-SEAREE ký ngày 07/02/2018</v>
          </cell>
        </row>
      </sheetData>
      <sheetData sheetId="1326">
        <row r="1">
          <cell r="A1" t="str">
            <v>GIÁ TRỊ PHỤ LỤC 13 - HĐ 37/2018/HĐ/OIC-SEAREE ký ngày 07/02/2018</v>
          </cell>
        </row>
      </sheetData>
      <sheetData sheetId="1327">
        <row r="1">
          <cell r="A1" t="str">
            <v>GIÁ TRỊ PHỤ LỤC 13 - HĐ 37/2018/HĐ/OIC-SEAREE ký ngày 07/02/2018</v>
          </cell>
        </row>
      </sheetData>
      <sheetData sheetId="1328">
        <row r="1">
          <cell r="A1" t="str">
            <v>GIÁ TRỊ PHỤ LỤC 13 - HĐ 37/2018/HĐ/OIC-SEAREE ký ngày 07/02/2018</v>
          </cell>
        </row>
      </sheetData>
      <sheetData sheetId="1329">
        <row r="1">
          <cell r="A1" t="str">
            <v>GIÁ TRỊ PHỤ LỤC 13 - HĐ 37/2018/HĐ/OIC-SEAREE ký ngày 07/02/2018</v>
          </cell>
        </row>
      </sheetData>
      <sheetData sheetId="1330">
        <row r="1">
          <cell r="A1" t="str">
            <v>GIÁ TRỊ PHỤ LỤC 13 - HĐ 37/2018/HĐ/OIC-SEAREE ký ngày 07/02/2018</v>
          </cell>
        </row>
      </sheetData>
      <sheetData sheetId="1331">
        <row r="1">
          <cell r="A1" t="str">
            <v>GIÁ TRỊ PHỤ LỤC 13 - HĐ 37/2018/HĐ/OIC-SEAREE ký ngày 07/02/2018</v>
          </cell>
        </row>
      </sheetData>
      <sheetData sheetId="1332">
        <row r="1">
          <cell r="A1" t="str">
            <v>GIÁ TRỊ PHỤ LỤC 13 - HĐ 37/2018/HĐ/OIC-SEAREE ký ngày 07/02/2018</v>
          </cell>
        </row>
      </sheetData>
      <sheetData sheetId="1333">
        <row r="1">
          <cell r="A1" t="str">
            <v>GIÁ TRỊ PHỤ LỤC 13 - HĐ 37/2018/HĐ/OIC-SEAREE ký ngày 07/02/2018</v>
          </cell>
        </row>
      </sheetData>
      <sheetData sheetId="1334">
        <row r="1">
          <cell r="A1" t="str">
            <v>GIÁ TRỊ PHỤ LỤC 13 - HĐ 37/2018/HĐ/OIC-SEAREE ký ngày 07/02/2018</v>
          </cell>
        </row>
      </sheetData>
      <sheetData sheetId="1335">
        <row r="1">
          <cell r="A1" t="str">
            <v>GIÁ TRỊ PHỤ LỤC 13 - HĐ 37/2018/HĐ/OIC-SEAREE ký ngày 07/02/2018</v>
          </cell>
        </row>
      </sheetData>
      <sheetData sheetId="1336">
        <row r="1">
          <cell r="A1" t="str">
            <v>GIÁ TRỊ PHỤ LỤC 13 - HĐ 37/2018/HĐ/OIC-SEAREE ký ngày 07/02/2018</v>
          </cell>
        </row>
      </sheetData>
      <sheetData sheetId="1337">
        <row r="1">
          <cell r="A1" t="str">
            <v>GIÁ TRỊ PHỤ LỤC 13 - HĐ 37/2018/HĐ/OIC-SEAREE ký ngày 07/02/2018</v>
          </cell>
        </row>
      </sheetData>
      <sheetData sheetId="1338">
        <row r="1">
          <cell r="A1" t="str">
            <v>GIÁ TRỊ PHỤ LỤC 13 - HĐ 37/2018/HĐ/OIC-SEAREE ký ngày 07/02/2018</v>
          </cell>
        </row>
      </sheetData>
      <sheetData sheetId="1339">
        <row r="1">
          <cell r="A1" t="str">
            <v>GIÁ TRỊ PHỤ LỤC 13 - HĐ 37/2018/HĐ/OIC-SEAREE ký ngày 07/02/2018</v>
          </cell>
        </row>
      </sheetData>
      <sheetData sheetId="1340">
        <row r="1">
          <cell r="A1" t="str">
            <v>GIÁ TRỊ PHỤ LỤC 13 - HĐ 37/2018/HĐ/OIC-SEAREE ký ngày 07/02/2018</v>
          </cell>
        </row>
      </sheetData>
      <sheetData sheetId="1341">
        <row r="1">
          <cell r="A1" t="str">
            <v>GIÁ TRỊ PHỤ LỤC 13 - HĐ 37/2018/HĐ/OIC-SEAREE ký ngày 07/02/2018</v>
          </cell>
        </row>
      </sheetData>
      <sheetData sheetId="1342">
        <row r="1">
          <cell r="A1" t="str">
            <v>GIÁ TRỊ PHỤ LỤC 13 - HĐ 37/2018/HĐ/OIC-SEAREE ký ngày 07/02/2018</v>
          </cell>
        </row>
      </sheetData>
      <sheetData sheetId="1343">
        <row r="1">
          <cell r="A1" t="str">
            <v>GIÁ TRỊ PHỤ LỤC 13 - HĐ 37/2018/HĐ/OIC-SEAREE ký ngày 07/02/2018</v>
          </cell>
        </row>
      </sheetData>
      <sheetData sheetId="1344">
        <row r="1">
          <cell r="A1" t="str">
            <v>GIÁ TRỊ PHỤ LỤC 13 - HĐ 37/2018/HĐ/OIC-SEAREE ký ngày 07/02/2018</v>
          </cell>
        </row>
      </sheetData>
      <sheetData sheetId="1345">
        <row r="1">
          <cell r="A1" t="str">
            <v>GIÁ TRỊ PHỤ LỤC 13 - HĐ 37/2018/HĐ/OIC-SEAREE ký ngày 07/02/2018</v>
          </cell>
        </row>
      </sheetData>
      <sheetData sheetId="1346">
        <row r="1">
          <cell r="A1" t="str">
            <v>GIÁ TRỊ PHỤ LỤC 13 - HĐ 37/2018/HĐ/OIC-SEAREE ký ngày 07/02/2018</v>
          </cell>
        </row>
      </sheetData>
      <sheetData sheetId="1347">
        <row r="1">
          <cell r="A1" t="str">
            <v>GIÁ TRỊ PHỤ LỤC 13 - HĐ 37/2018/HĐ/OIC-SEAREE ký ngày 07/02/2018</v>
          </cell>
        </row>
      </sheetData>
      <sheetData sheetId="1348">
        <row r="1">
          <cell r="A1" t="str">
            <v>GIÁ TRỊ PHỤ LỤC 13 - HĐ 37/2018/HĐ/OIC-SEAREE ký ngày 07/02/2018</v>
          </cell>
        </row>
      </sheetData>
      <sheetData sheetId="1349">
        <row r="1">
          <cell r="A1" t="str">
            <v>GIÁ TRỊ PHỤ LỤC 13 - HĐ 37/2018/HĐ/OIC-SEAREE ký ngày 07/02/2018</v>
          </cell>
        </row>
      </sheetData>
      <sheetData sheetId="1350"/>
      <sheetData sheetId="1351"/>
      <sheetData sheetId="1352"/>
      <sheetData sheetId="1353"/>
      <sheetData sheetId="1354"/>
      <sheetData sheetId="1355">
        <row r="1">
          <cell r="A1" t="str">
            <v>GIÁ TRỊ PHỤ LỤC 13 - HĐ 37/2018/HĐ/OIC-SEAREE ký ngày 07/02/2018</v>
          </cell>
        </row>
      </sheetData>
      <sheetData sheetId="1356">
        <row r="1">
          <cell r="A1" t="str">
            <v>GIÁ TRỊ PHỤ LỤC 13 - HĐ 37/2018/HĐ/OIC-SEAREE ký ngày 07/02/2018</v>
          </cell>
        </row>
      </sheetData>
      <sheetData sheetId="1357">
        <row r="1">
          <cell r="A1" t="str">
            <v>GIÁ TRỊ PHỤ LỤC 13 - HĐ 37/2018/HĐ/OIC-SEAREE ký ngày 07/02/2018</v>
          </cell>
        </row>
      </sheetData>
      <sheetData sheetId="1358" refreshError="1"/>
      <sheetData sheetId="1359" refreshError="1"/>
      <sheetData sheetId="1360" refreshError="1"/>
      <sheetData sheetId="1361" refreshError="1"/>
      <sheetData sheetId="1362" refreshError="1"/>
      <sheetData sheetId="1363" refreshError="1"/>
      <sheetData sheetId="1364">
        <row r="1">
          <cell r="A1" t="str">
            <v>GIÁ TRỊ PHỤ LỤC 13 - HĐ 37/2018/HĐ/OIC-SEAREE ký ngày 07/02/2018</v>
          </cell>
        </row>
      </sheetData>
      <sheetData sheetId="1365">
        <row r="1">
          <cell r="A1" t="str">
            <v>GIÁ TRỊ PHỤ LỤC 13 - HĐ 37/2018/HĐ/OIC-SEAREE ký ngày 07/02/2018</v>
          </cell>
        </row>
      </sheetData>
      <sheetData sheetId="1366">
        <row r="1">
          <cell r="A1" t="str">
            <v>GIÁ TRỊ PHỤ LỤC 13 - HĐ 37/2018/HĐ/OIC-SEAREE ký ngày 07/02/2018</v>
          </cell>
        </row>
      </sheetData>
      <sheetData sheetId="1367">
        <row r="1">
          <cell r="A1" t="str">
            <v>GIÁ TRỊ PHỤ LỤC 13 - HĐ 37/2018/HĐ/OIC-SEAREE ký ngày 07/02/2018</v>
          </cell>
        </row>
      </sheetData>
      <sheetData sheetId="1368">
        <row r="1">
          <cell r="A1" t="str">
            <v>GIÁ TRỊ PHỤ LỤC 13 - HĐ 37/2018/HĐ/OIC-SEAREE ký ngày 07/02/2018</v>
          </cell>
        </row>
      </sheetData>
      <sheetData sheetId="1369">
        <row r="1">
          <cell r="A1" t="str">
            <v>GIÁ TRỊ PHỤ LỤC 13 - HĐ 37/2018/HĐ/OIC-SEAREE ký ngày 07/02/2018</v>
          </cell>
        </row>
      </sheetData>
      <sheetData sheetId="1370">
        <row r="1">
          <cell r="A1" t="str">
            <v>GIÁ TRỊ PHỤ LỤC 13 - HĐ 37/2018/HĐ/OIC-SEAREE ký ngày 07/02/2018</v>
          </cell>
        </row>
      </sheetData>
      <sheetData sheetId="1371">
        <row r="1">
          <cell r="A1" t="str">
            <v>GIÁ TRỊ PHỤ LỤC 13 - HĐ 37/2018/HĐ/OIC-SEAREE ký ngày 07/02/2018</v>
          </cell>
        </row>
      </sheetData>
      <sheetData sheetId="1372">
        <row r="1">
          <cell r="A1" t="str">
            <v>GIÁ TRỊ PHỤ LỤC 13 - HĐ 37/2018/HĐ/OIC-SEAREE ký ngày 07/02/2018</v>
          </cell>
        </row>
      </sheetData>
      <sheetData sheetId="1373">
        <row r="1">
          <cell r="A1" t="str">
            <v>GIÁ TRỊ PHỤ LỤC 13 - HĐ 37/2018/HĐ/OIC-SEAREE ký ngày 07/02/2018</v>
          </cell>
        </row>
      </sheetData>
      <sheetData sheetId="1374">
        <row r="1">
          <cell r="A1" t="str">
            <v>GIÁ TRỊ PHỤ LỤC 13 - HĐ 37/2018/HĐ/OIC-SEAREE ký ngày 07/02/2018</v>
          </cell>
        </row>
      </sheetData>
      <sheetData sheetId="1375">
        <row r="1">
          <cell r="A1" t="str">
            <v>GIÁ TRỊ PHỤ LỤC 13 - HĐ 37/2018/HĐ/OIC-SEAREE ký ngày 07/02/2018</v>
          </cell>
        </row>
      </sheetData>
      <sheetData sheetId="1376">
        <row r="1">
          <cell r="A1" t="str">
            <v>GIÁ TRỊ PHỤ LỤC 13 - HĐ 37/2018/HĐ/OIC-SEAREE ký ngày 07/02/2018</v>
          </cell>
        </row>
      </sheetData>
      <sheetData sheetId="1377">
        <row r="1">
          <cell r="A1" t="str">
            <v>GIÁ TRỊ PHỤ LỤC 13 - HĐ 37/2018/HĐ/OIC-SEAREE ký ngày 07/02/2018</v>
          </cell>
        </row>
      </sheetData>
      <sheetData sheetId="1378">
        <row r="1">
          <cell r="A1" t="str">
            <v>GIÁ TRỊ PHỤ LỤC 13 - HĐ 37/2018/HĐ/OIC-SEAREE ký ngày 07/02/2018</v>
          </cell>
        </row>
      </sheetData>
      <sheetData sheetId="1379">
        <row r="1">
          <cell r="A1" t="str">
            <v>GIÁ TRỊ PHỤ LỤC 13 - HĐ 37/2018/HĐ/OIC-SEAREE ký ngày 07/02/2018</v>
          </cell>
        </row>
      </sheetData>
      <sheetData sheetId="1380">
        <row r="1">
          <cell r="A1" t="str">
            <v>GIÁ TRỊ PHỤ LỤC 13 - HĐ 37/2018/HĐ/OIC-SEAREE ký ngày 07/02/2018</v>
          </cell>
        </row>
      </sheetData>
      <sheetData sheetId="1381">
        <row r="1">
          <cell r="A1" t="str">
            <v>GIÁ TRỊ PHỤ LỤC 13 - HĐ 37/2018/HĐ/OIC-SEAREE ký ngày 07/02/2018</v>
          </cell>
        </row>
      </sheetData>
      <sheetData sheetId="1382">
        <row r="1">
          <cell r="A1" t="str">
            <v>GIÁ TRỊ PHỤ LỤC 13 - HĐ 37/2018/HĐ/OIC-SEAREE ký ngày 07/02/2018</v>
          </cell>
        </row>
      </sheetData>
      <sheetData sheetId="1383">
        <row r="1">
          <cell r="A1" t="str">
            <v>GIÁ TRỊ PHỤ LỤC 13 - HĐ 37/2018/HĐ/OIC-SEAREE ký ngày 07/02/2018</v>
          </cell>
        </row>
      </sheetData>
      <sheetData sheetId="1384">
        <row r="1">
          <cell r="A1" t="str">
            <v>GIÁ TRỊ PHỤ LỤC 13 - HĐ 37/2018/HĐ/OIC-SEAREE ký ngày 07/02/2018</v>
          </cell>
        </row>
      </sheetData>
      <sheetData sheetId="1385">
        <row r="1">
          <cell r="A1" t="str">
            <v>GIÁ TRỊ PHỤ LỤC 13 - HĐ 37/2018/HĐ/OIC-SEAREE ký ngày 07/02/2018</v>
          </cell>
        </row>
      </sheetData>
      <sheetData sheetId="1386">
        <row r="1">
          <cell r="A1" t="str">
            <v>GIÁ TRỊ PHỤ LỤC 13 - HĐ 37/2018/HĐ/OIC-SEAREE ký ngày 07/02/2018</v>
          </cell>
        </row>
      </sheetData>
      <sheetData sheetId="1387">
        <row r="1">
          <cell r="A1" t="str">
            <v>GIÁ TRỊ PHỤ LỤC 13 - HĐ 37/2018/HĐ/OIC-SEAREE ký ngày 07/02/2018</v>
          </cell>
        </row>
      </sheetData>
      <sheetData sheetId="1388">
        <row r="1">
          <cell r="A1" t="str">
            <v>GIÁ TRỊ PHỤ LỤC 13 - HĐ 37/2018/HĐ/OIC-SEAREE ký ngày 07/02/2018</v>
          </cell>
        </row>
      </sheetData>
      <sheetData sheetId="1389">
        <row r="1">
          <cell r="A1" t="str">
            <v>GIÁ TRỊ PHỤ LỤC 13 - HĐ 37/2018/HĐ/OIC-SEAREE ký ngày 07/02/2018</v>
          </cell>
        </row>
      </sheetData>
      <sheetData sheetId="1390">
        <row r="1">
          <cell r="A1" t="str">
            <v>GIÁ TRỊ PHỤ LỤC 13 - HĐ 37/2018/HĐ/OIC-SEAREE ký ngày 07/02/2018</v>
          </cell>
        </row>
      </sheetData>
      <sheetData sheetId="1391">
        <row r="1">
          <cell r="A1" t="str">
            <v>GIÁ TRỊ PHỤ LỤC 13 - HĐ 37/2018/HĐ/OIC-SEAREE ký ngày 07/02/2018</v>
          </cell>
        </row>
      </sheetData>
      <sheetData sheetId="1392">
        <row r="1">
          <cell r="A1" t="str">
            <v>GIÁ TRỊ PHỤ LỤC 13 - HĐ 37/2018/HĐ/OIC-SEAREE ký ngày 07/02/2018</v>
          </cell>
        </row>
      </sheetData>
      <sheetData sheetId="1393">
        <row r="1">
          <cell r="A1" t="str">
            <v>GIÁ TRỊ PHỤ LỤC 13 - HĐ 37/2018/HĐ/OIC-SEAREE ký ngày 07/02/2018</v>
          </cell>
        </row>
      </sheetData>
      <sheetData sheetId="1394">
        <row r="1">
          <cell r="A1" t="str">
            <v>GIÁ TRỊ PHỤ LỤC 13 - HĐ 37/2018/HĐ/OIC-SEAREE ký ngày 07/02/2018</v>
          </cell>
        </row>
      </sheetData>
      <sheetData sheetId="1395">
        <row r="1">
          <cell r="A1" t="str">
            <v>GIÁ TRỊ PHỤ LỤC 13 - HĐ 37/2018/HĐ/OIC-SEAREE ký ngày 07/02/2018</v>
          </cell>
        </row>
      </sheetData>
      <sheetData sheetId="1396">
        <row r="1">
          <cell r="A1" t="str">
            <v>GIÁ TRỊ PHỤ LỤC 13 - HĐ 37/2018/HĐ/OIC-SEAREE ký ngày 07/02/2018</v>
          </cell>
        </row>
      </sheetData>
      <sheetData sheetId="1397">
        <row r="1">
          <cell r="A1" t="str">
            <v>GIÁ TRỊ PHỤ LỤC 13 - HĐ 37/2018/HĐ/OIC-SEAREE ký ngày 07/02/2018</v>
          </cell>
        </row>
      </sheetData>
      <sheetData sheetId="1398">
        <row r="1">
          <cell r="A1" t="str">
            <v>GIÁ TRỊ PHỤ LỤC 13 - HĐ 37/2018/HĐ/OIC-SEAREE ký ngày 07/02/2018</v>
          </cell>
        </row>
      </sheetData>
      <sheetData sheetId="1399">
        <row r="1">
          <cell r="A1" t="str">
            <v>GIÁ TRỊ PHỤ LỤC 13 - HĐ 37/2018/HĐ/OIC-SEAREE ký ngày 07/02/2018</v>
          </cell>
        </row>
      </sheetData>
      <sheetData sheetId="1400">
        <row r="1">
          <cell r="A1" t="str">
            <v>GIÁ TRỊ PHỤ LỤC 13 - HĐ 37/2018/HĐ/OIC-SEAREE ký ngày 07/02/2018</v>
          </cell>
        </row>
      </sheetData>
      <sheetData sheetId="1401">
        <row r="1">
          <cell r="A1" t="str">
            <v>GIÁ TRỊ PHỤ LỤC 13 - HĐ 37/2018/HĐ/OIC-SEAREE ký ngày 07/02/2018</v>
          </cell>
        </row>
      </sheetData>
      <sheetData sheetId="1402">
        <row r="1">
          <cell r="A1" t="str">
            <v>GIÁ TRỊ PHỤ LỤC 13 - HĐ 37/2018/HĐ/OIC-SEAREE ký ngày 07/02/2018</v>
          </cell>
        </row>
      </sheetData>
      <sheetData sheetId="1403">
        <row r="1">
          <cell r="A1" t="str">
            <v>GIÁ TRỊ PHỤ LỤC 13 - HĐ 37/2018/HĐ/OIC-SEAREE ký ngày 07/02/2018</v>
          </cell>
        </row>
      </sheetData>
      <sheetData sheetId="1404">
        <row r="1">
          <cell r="A1" t="str">
            <v>GIÁ TRỊ PHỤ LỤC 13 - HĐ 37/2018/HĐ/OIC-SEAREE ký ngày 07/02/2018</v>
          </cell>
        </row>
      </sheetData>
      <sheetData sheetId="1405">
        <row r="1">
          <cell r="A1" t="str">
            <v>GIÁ TRỊ PHỤ LỤC 13 - HĐ 37/2018/HĐ/OIC-SEAREE ký ngày 07/02/2018</v>
          </cell>
        </row>
      </sheetData>
      <sheetData sheetId="1406">
        <row r="1">
          <cell r="A1" t="str">
            <v>GIÁ TRỊ PHỤ LỤC 13 - HĐ 37/2018/HĐ/OIC-SEAREE ký ngày 07/02/2018</v>
          </cell>
        </row>
      </sheetData>
      <sheetData sheetId="1407">
        <row r="1">
          <cell r="A1" t="str">
            <v>GIÁ TRỊ PHỤ LỤC 13 - HĐ 37/2018/HĐ/OIC-SEAREE ký ngày 07/02/2018</v>
          </cell>
        </row>
      </sheetData>
      <sheetData sheetId="1408">
        <row r="1">
          <cell r="A1" t="str">
            <v>GIÁ TRỊ PHỤ LỤC 13 - HĐ 37/2018/HĐ/OIC-SEAREE ký ngày 07/02/2018</v>
          </cell>
        </row>
      </sheetData>
      <sheetData sheetId="1409">
        <row r="1">
          <cell r="A1" t="str">
            <v>GIÁ TRỊ PHỤ LỤC 13 - HĐ 37/2018/HĐ/OIC-SEAREE ký ngày 07/02/2018</v>
          </cell>
        </row>
      </sheetData>
      <sheetData sheetId="1410">
        <row r="1">
          <cell r="A1" t="str">
            <v>GIÁ TRỊ PHỤ LỤC 13 - HĐ 37/2018/HĐ/OIC-SEAREE ký ngày 07/02/2018</v>
          </cell>
        </row>
      </sheetData>
      <sheetData sheetId="1411">
        <row r="1">
          <cell r="A1" t="str">
            <v>GIÁ TRỊ PHỤ LỤC 13 - HĐ 37/2018/HĐ/OIC-SEAREE ký ngày 07/02/2018</v>
          </cell>
        </row>
      </sheetData>
      <sheetData sheetId="1412">
        <row r="1">
          <cell r="A1" t="str">
            <v>GIÁ TRỊ PHỤ LỤC 13 - HĐ 37/2018/HĐ/OIC-SEAREE ký ngày 07/02/2018</v>
          </cell>
        </row>
      </sheetData>
      <sheetData sheetId="1413">
        <row r="1">
          <cell r="A1" t="str">
            <v>GIÁ TRỊ PHỤ LỤC 13 - HĐ 37/2018/HĐ/OIC-SEAREE ký ngày 07/02/2018</v>
          </cell>
        </row>
      </sheetData>
      <sheetData sheetId="1414">
        <row r="1">
          <cell r="A1" t="str">
            <v>GIÁ TRỊ PHỤ LỤC 13 - HĐ 37/2018/HĐ/OIC-SEAREE ký ngày 07/02/2018</v>
          </cell>
        </row>
      </sheetData>
      <sheetData sheetId="1415">
        <row r="1">
          <cell r="A1" t="str">
            <v>GIÁ TRỊ PHỤ LỤC 13 - HĐ 37/2018/HĐ/OIC-SEAREE ký ngày 07/02/2018</v>
          </cell>
        </row>
      </sheetData>
      <sheetData sheetId="1416">
        <row r="1">
          <cell r="A1" t="str">
            <v>GIÁ TRỊ PHỤ LỤC 13 - HĐ 37/2018/HĐ/OIC-SEAREE ký ngày 07/02/2018</v>
          </cell>
        </row>
      </sheetData>
      <sheetData sheetId="1417">
        <row r="1">
          <cell r="A1" t="str">
            <v>GIÁ TRỊ PHỤ LỤC 13 - HĐ 37/2018/HĐ/OIC-SEAREE ký ngày 07/02/2018</v>
          </cell>
        </row>
      </sheetData>
      <sheetData sheetId="1418">
        <row r="1">
          <cell r="A1" t="str">
            <v>GIÁ TRỊ PHỤ LỤC 13 - HĐ 37/2018/HĐ/OIC-SEAREE ký ngày 07/02/2018</v>
          </cell>
        </row>
      </sheetData>
      <sheetData sheetId="1419">
        <row r="1">
          <cell r="A1" t="str">
            <v>GIÁ TRỊ PHỤ LỤC 13 - HĐ 37/2018/HĐ/OIC-SEAREE ký ngày 07/02/2018</v>
          </cell>
        </row>
      </sheetData>
      <sheetData sheetId="1420">
        <row r="1">
          <cell r="A1" t="str">
            <v>GIÁ TRỊ PHỤ LỤC 13 - HĐ 37/2018/HĐ/OIC-SEAREE ký ngày 07/02/2018</v>
          </cell>
        </row>
      </sheetData>
      <sheetData sheetId="1421">
        <row r="1">
          <cell r="A1" t="str">
            <v>GIÁ TRỊ PHỤ LỤC 13 - HĐ 37/2018/HĐ/OIC-SEAREE ký ngày 07/02/2018</v>
          </cell>
        </row>
      </sheetData>
      <sheetData sheetId="1422">
        <row r="1">
          <cell r="A1" t="str">
            <v>GIÁ TRỊ PHỤ LỤC 13 - HĐ 37/2018/HĐ/OIC-SEAREE ký ngày 07/02/2018</v>
          </cell>
        </row>
      </sheetData>
      <sheetData sheetId="1423">
        <row r="1">
          <cell r="A1" t="str">
            <v>GIÁ TRỊ PHỤ LỤC 13 - HĐ 37/2018/HĐ/OIC-SEAREE ký ngày 07/02/2018</v>
          </cell>
        </row>
      </sheetData>
      <sheetData sheetId="1424">
        <row r="1">
          <cell r="A1" t="str">
            <v>GIÁ TRỊ PHỤ LỤC 13 - HĐ 37/2018/HĐ/OIC-SEAREE ký ngày 07/02/2018</v>
          </cell>
        </row>
      </sheetData>
      <sheetData sheetId="1425">
        <row r="1">
          <cell r="A1" t="str">
            <v>GIÁ TRỊ PHỤ LỤC 13 - HĐ 37/2018/HĐ/OIC-SEAREE ký ngày 07/02/2018</v>
          </cell>
        </row>
      </sheetData>
      <sheetData sheetId="1426">
        <row r="1">
          <cell r="A1" t="str">
            <v>GIÁ TRỊ PHỤ LỤC 13 - HĐ 37/2018/HĐ/OIC-SEAREE ký ngày 07/02/2018</v>
          </cell>
        </row>
      </sheetData>
      <sheetData sheetId="1427">
        <row r="1">
          <cell r="A1" t="str">
            <v>GIÁ TRỊ PHỤ LỤC 13 - HĐ 37/2018/HĐ/OIC-SEAREE ký ngày 07/02/2018</v>
          </cell>
        </row>
      </sheetData>
      <sheetData sheetId="1428">
        <row r="1">
          <cell r="A1" t="str">
            <v>GIÁ TRỊ PHỤ LỤC 13 - HĐ 37/2018/HĐ/OIC-SEAREE ký ngày 07/02/2018</v>
          </cell>
        </row>
      </sheetData>
      <sheetData sheetId="1429">
        <row r="1">
          <cell r="A1" t="str">
            <v>GIÁ TRỊ PHỤ LỤC 13 - HĐ 37/2018/HĐ/OIC-SEAREE ký ngày 07/02/2018</v>
          </cell>
        </row>
      </sheetData>
      <sheetData sheetId="1430">
        <row r="1">
          <cell r="A1" t="str">
            <v>GIÁ TRỊ PHỤ LỤC 13 - HĐ 37/2018/HĐ/OIC-SEAREE ký ngày 07/02/2018</v>
          </cell>
        </row>
      </sheetData>
      <sheetData sheetId="1431">
        <row r="1">
          <cell r="A1" t="str">
            <v>GIÁ TRỊ PHỤ LỤC 13 - HĐ 37/2018/HĐ/OIC-SEAREE ký ngày 07/02/2018</v>
          </cell>
        </row>
      </sheetData>
      <sheetData sheetId="1432">
        <row r="1">
          <cell r="A1" t="str">
            <v>GIÁ TRỊ PHỤ LỤC 13 - HĐ 37/2018/HĐ/OIC-SEAREE ký ngày 07/02/2018</v>
          </cell>
        </row>
      </sheetData>
      <sheetData sheetId="1433">
        <row r="1">
          <cell r="A1" t="str">
            <v>GIÁ TRỊ PHỤ LỤC 13 - HĐ 37/2018/HĐ/OIC-SEAREE ký ngày 07/02/2018</v>
          </cell>
        </row>
      </sheetData>
      <sheetData sheetId="1434">
        <row r="1">
          <cell r="A1" t="str">
            <v>GIÁ TRỊ PHỤ LỤC 13 - HĐ 37/2018/HĐ/OIC-SEAREE ký ngày 07/02/2018</v>
          </cell>
        </row>
      </sheetData>
      <sheetData sheetId="1435">
        <row r="1">
          <cell r="A1" t="str">
            <v>GIÁ TRỊ PHỤ LỤC 13 - HĐ 37/2018/HĐ/OIC-SEAREE ký ngày 07/02/2018</v>
          </cell>
        </row>
      </sheetData>
      <sheetData sheetId="1436">
        <row r="1">
          <cell r="A1" t="str">
            <v>GIÁ TRỊ PHỤ LỤC 13 - HĐ 37/2018/HĐ/OIC-SEAREE ký ngày 07/02/2018</v>
          </cell>
        </row>
      </sheetData>
      <sheetData sheetId="1437">
        <row r="1">
          <cell r="A1" t="str">
            <v>GIÁ TRỊ PHỤ LỤC 13 - HĐ 37/2018/HĐ/OIC-SEAREE ký ngày 07/02/2018</v>
          </cell>
        </row>
      </sheetData>
      <sheetData sheetId="1438">
        <row r="1">
          <cell r="A1" t="str">
            <v>GIÁ TRỊ PHỤ LỤC 13 - HĐ 37/2018/HĐ/OIC-SEAREE ký ngày 07/02/2018</v>
          </cell>
        </row>
      </sheetData>
      <sheetData sheetId="1439">
        <row r="1">
          <cell r="A1" t="str">
            <v>GIÁ TRỊ PHỤ LỤC 13 - HĐ 37/2018/HĐ/OIC-SEAREE ký ngày 07/02/2018</v>
          </cell>
        </row>
      </sheetData>
      <sheetData sheetId="1440">
        <row r="1">
          <cell r="A1" t="str">
            <v>GIÁ TRỊ PHỤ LỤC 13 - HĐ 37/2018/HĐ/OIC-SEAREE ký ngày 07/02/2018</v>
          </cell>
        </row>
      </sheetData>
      <sheetData sheetId="1441">
        <row r="1">
          <cell r="A1" t="str">
            <v>GIÁ TRỊ PHỤ LỤC 13 - HĐ 37/2018/HĐ/OIC-SEAREE ký ngày 07/02/2018</v>
          </cell>
        </row>
      </sheetData>
      <sheetData sheetId="1442">
        <row r="1">
          <cell r="A1" t="str">
            <v>GIÁ TRỊ PHỤ LỤC 13 - HĐ 37/2018/HĐ/OIC-SEAREE ký ngày 07/02/2018</v>
          </cell>
        </row>
      </sheetData>
      <sheetData sheetId="1443">
        <row r="1">
          <cell r="A1" t="str">
            <v>GIÁ TRỊ PHỤ LỤC 13 - HĐ 37/2018/HĐ/OIC-SEAREE ký ngày 07/02/2018</v>
          </cell>
        </row>
      </sheetData>
      <sheetData sheetId="1444">
        <row r="1">
          <cell r="A1" t="str">
            <v>GIÁ TRỊ PHỤ LỤC 13 - HĐ 37/2018/HĐ/OIC-SEAREE ký ngày 07/02/2018</v>
          </cell>
        </row>
      </sheetData>
      <sheetData sheetId="1445">
        <row r="1">
          <cell r="A1" t="str">
            <v>GIÁ TRỊ PHỤ LỤC 13 - HĐ 37/2018/HĐ/OIC-SEAREE ký ngày 07/02/2018</v>
          </cell>
        </row>
      </sheetData>
      <sheetData sheetId="1446">
        <row r="1">
          <cell r="A1" t="str">
            <v>GIÁ TRỊ PHỤ LỤC 13 - HĐ 37/2018/HĐ/OIC-SEAREE ký ngày 07/02/2018</v>
          </cell>
        </row>
      </sheetData>
      <sheetData sheetId="1447">
        <row r="1">
          <cell r="A1" t="str">
            <v>GIÁ TRỊ PHỤ LỤC 13 - HĐ 37/2018/HĐ/OIC-SEAREE ký ngày 07/02/2018</v>
          </cell>
        </row>
      </sheetData>
      <sheetData sheetId="1448">
        <row r="1">
          <cell r="A1" t="str">
            <v>GIÁ TRỊ PHỤ LỤC 13 - HĐ 37/2018/HĐ/OIC-SEAREE ký ngày 07/02/2018</v>
          </cell>
        </row>
      </sheetData>
      <sheetData sheetId="1449">
        <row r="1">
          <cell r="A1" t="str">
            <v>GIÁ TRỊ PHỤ LỤC 13 - HĐ 37/2018/HĐ/OIC-SEAREE ký ngày 07/02/2018</v>
          </cell>
        </row>
      </sheetData>
      <sheetData sheetId="1450">
        <row r="1">
          <cell r="A1" t="str">
            <v>GIÁ TRỊ PHỤ LỤC 13 - HĐ 37/2018/HĐ/OIC-SEAREE ký ngày 07/02/2018</v>
          </cell>
        </row>
      </sheetData>
      <sheetData sheetId="1451">
        <row r="1">
          <cell r="A1" t="str">
            <v>GIÁ TRỊ PHỤ LỤC 13 - HĐ 37/2018/HĐ/OIC-SEAREE ký ngày 07/02/2018</v>
          </cell>
        </row>
      </sheetData>
      <sheetData sheetId="1452">
        <row r="1">
          <cell r="A1" t="str">
            <v>GIÁ TRỊ PHỤ LỤC 13 - HĐ 37/2018/HĐ/OIC-SEAREE ký ngày 07/02/2018</v>
          </cell>
        </row>
      </sheetData>
      <sheetData sheetId="1453">
        <row r="1">
          <cell r="A1" t="str">
            <v>GIÁ TRỊ PHỤ LỤC 13 - HĐ 37/2018/HĐ/OIC-SEAREE ký ngày 07/02/2018</v>
          </cell>
        </row>
      </sheetData>
      <sheetData sheetId="1454">
        <row r="1">
          <cell r="A1" t="str">
            <v>GIÁ TRỊ PHỤ LỤC 13 - HĐ 37/2018/HĐ/OIC-SEAREE ký ngày 07/02/2018</v>
          </cell>
        </row>
      </sheetData>
      <sheetData sheetId="1455">
        <row r="1">
          <cell r="A1" t="str">
            <v>GIÁ TRỊ PHỤ LỤC 13 - HĐ 37/2018/HĐ/OIC-SEAREE ký ngày 07/02/2018</v>
          </cell>
        </row>
      </sheetData>
      <sheetData sheetId="1456">
        <row r="1">
          <cell r="A1" t="str">
            <v>GIÁ TRỊ PHỤ LỤC 13 - HĐ 37/2018/HĐ/OIC-SEAREE ký ngày 07/02/2018</v>
          </cell>
        </row>
      </sheetData>
      <sheetData sheetId="1457">
        <row r="1">
          <cell r="A1" t="str">
            <v>GIÁ TRỊ PHỤ LỤC 13 - HĐ 37/2018/HĐ/OIC-SEAREE ký ngày 07/02/2018</v>
          </cell>
        </row>
      </sheetData>
      <sheetData sheetId="1458">
        <row r="1">
          <cell r="A1" t="str">
            <v>GIÁ TRỊ PHỤ LỤC 13 - HĐ 37/2018/HĐ/OIC-SEAREE ký ngày 07/02/2018</v>
          </cell>
        </row>
      </sheetData>
      <sheetData sheetId="1459">
        <row r="1">
          <cell r="A1" t="str">
            <v>GIÁ TRỊ PHỤ LỤC 13 - HĐ 37/2018/HĐ/OIC-SEAREE ký ngày 07/02/2018</v>
          </cell>
        </row>
      </sheetData>
      <sheetData sheetId="1460">
        <row r="1">
          <cell r="A1" t="str">
            <v>GIÁ TRỊ PHỤ LỤC 13 - HĐ 37/2018/HĐ/OIC-SEAREE ký ngày 07/02/2018</v>
          </cell>
        </row>
      </sheetData>
      <sheetData sheetId="1461">
        <row r="1">
          <cell r="A1" t="str">
            <v>GIÁ TRỊ PHỤ LỤC 13 - HĐ 37/2018/HĐ/OIC-SEAREE ký ngày 07/02/2018</v>
          </cell>
        </row>
      </sheetData>
      <sheetData sheetId="1462">
        <row r="1">
          <cell r="A1" t="str">
            <v>GIÁ TRỊ PHỤ LỤC 13 - HĐ 37/2018/HĐ/OIC-SEAREE ký ngày 07/02/2018</v>
          </cell>
        </row>
      </sheetData>
      <sheetData sheetId="1463">
        <row r="1">
          <cell r="A1" t="str">
            <v>GIÁ TRỊ PHỤ LỤC 13 - HĐ 37/2018/HĐ/OIC-SEAREE ký ngày 07/02/2018</v>
          </cell>
        </row>
      </sheetData>
      <sheetData sheetId="1464">
        <row r="1">
          <cell r="A1" t="str">
            <v>GIÁ TRỊ PHỤ LỤC 13 - HĐ 37/2018/HĐ/OIC-SEAREE ký ngày 07/02/2018</v>
          </cell>
        </row>
      </sheetData>
      <sheetData sheetId="1465">
        <row r="1">
          <cell r="A1" t="str">
            <v>GIÁ TRỊ PHỤ LỤC 13 - HĐ 37/2018/HĐ/OIC-SEAREE ký ngày 07/02/2018</v>
          </cell>
        </row>
      </sheetData>
      <sheetData sheetId="1466">
        <row r="1">
          <cell r="A1" t="str">
            <v>GIÁ TRỊ PHỤ LỤC 13 - HĐ 37/2018/HĐ/OIC-SEAREE ký ngày 07/02/2018</v>
          </cell>
        </row>
      </sheetData>
      <sheetData sheetId="1467">
        <row r="1">
          <cell r="A1" t="str">
            <v>GIÁ TRỊ PHỤ LỤC 13 - HĐ 37/2018/HĐ/OIC-SEAREE ký ngày 07/02/2018</v>
          </cell>
        </row>
      </sheetData>
      <sheetData sheetId="1468">
        <row r="1">
          <cell r="A1" t="str">
            <v>GIÁ TRỊ PHỤ LỤC 13 - HĐ 37/2018/HĐ/OIC-SEAREE ký ngày 07/02/2018</v>
          </cell>
        </row>
      </sheetData>
      <sheetData sheetId="1469">
        <row r="1">
          <cell r="A1" t="str">
            <v>GIÁ TRỊ PHỤ LỤC 13 - HĐ 37/2018/HĐ/OIC-SEAREE ký ngày 07/02/2018</v>
          </cell>
        </row>
      </sheetData>
      <sheetData sheetId="1470">
        <row r="1">
          <cell r="A1" t="str">
            <v>GIÁ TRỊ PHỤ LỤC 13 - HĐ 37/2018/HĐ/OIC-SEAREE ký ngày 07/02/2018</v>
          </cell>
        </row>
      </sheetData>
      <sheetData sheetId="1471">
        <row r="1">
          <cell r="A1" t="str">
            <v>GIÁ TRỊ PHỤ LỤC 13 - HĐ 37/2018/HĐ/OIC-SEAREE ký ngày 07/02/2018</v>
          </cell>
        </row>
      </sheetData>
      <sheetData sheetId="1472">
        <row r="1">
          <cell r="A1" t="str">
            <v>GIÁ TRỊ PHỤ LỤC 13 - HĐ 37/2018/HĐ/OIC-SEAREE ký ngày 07/02/2018</v>
          </cell>
        </row>
      </sheetData>
      <sheetData sheetId="1473">
        <row r="1">
          <cell r="A1" t="str">
            <v>GIÁ TRỊ PHỤ LỤC 13 - HĐ 37/2018/HĐ/OIC-SEAREE ký ngày 07/02/2018</v>
          </cell>
        </row>
      </sheetData>
      <sheetData sheetId="1474">
        <row r="1">
          <cell r="A1" t="str">
            <v>GIÁ TRỊ PHỤ LỤC 13 - HĐ 37/2018/HĐ/OIC-SEAREE ký ngày 07/02/2018</v>
          </cell>
        </row>
      </sheetData>
      <sheetData sheetId="1475">
        <row r="1">
          <cell r="A1" t="str">
            <v>GIÁ TRỊ PHỤ LỤC 13 - HĐ 37/2018/HĐ/OIC-SEAREE ký ngày 07/02/2018</v>
          </cell>
        </row>
      </sheetData>
      <sheetData sheetId="1476">
        <row r="1">
          <cell r="A1" t="str">
            <v>GIÁ TRỊ PHỤ LỤC 13 - HĐ 37/2018/HĐ/OIC-SEAREE ký ngày 07/02/2018</v>
          </cell>
        </row>
      </sheetData>
      <sheetData sheetId="1477">
        <row r="1">
          <cell r="A1" t="str">
            <v>GIÁ TRỊ PHỤ LỤC 13 - HĐ 37/2018/HĐ/OIC-SEAREE ký ngày 07/02/2018</v>
          </cell>
        </row>
      </sheetData>
      <sheetData sheetId="1478">
        <row r="1">
          <cell r="A1" t="str">
            <v>GIÁ TRỊ PHỤ LỤC 13 - HĐ 37/2018/HĐ/OIC-SEAREE ký ngày 07/02/2018</v>
          </cell>
        </row>
      </sheetData>
      <sheetData sheetId="1479">
        <row r="1">
          <cell r="A1" t="str">
            <v>GIÁ TRỊ PHỤ LỤC 13 - HĐ 37/2018/HĐ/OIC-SEAREE ký ngày 07/02/2018</v>
          </cell>
        </row>
      </sheetData>
      <sheetData sheetId="1480">
        <row r="1">
          <cell r="A1" t="str">
            <v>GIÁ TRỊ PHỤ LỤC 13 - HĐ 37/2018/HĐ/OIC-SEAREE ký ngày 07/02/2018</v>
          </cell>
        </row>
      </sheetData>
      <sheetData sheetId="1481">
        <row r="1">
          <cell r="A1" t="str">
            <v>GIÁ TRỊ PHỤ LỤC 13 - HĐ 37/2018/HĐ/OIC-SEAREE ký ngày 07/02/2018</v>
          </cell>
        </row>
      </sheetData>
      <sheetData sheetId="1482">
        <row r="1">
          <cell r="A1" t="str">
            <v>GIÁ TRỊ PHỤ LỤC 13 - HĐ 37/2018/HĐ/OIC-SEAREE ký ngày 07/02/2018</v>
          </cell>
        </row>
      </sheetData>
      <sheetData sheetId="1483">
        <row r="1">
          <cell r="A1" t="str">
            <v>GIÁ TRỊ PHỤ LỤC 13 - HĐ 37/2018/HĐ/OIC-SEAREE ký ngày 07/02/2018</v>
          </cell>
        </row>
      </sheetData>
      <sheetData sheetId="1484">
        <row r="1">
          <cell r="A1" t="str">
            <v>GIÁ TRỊ PHỤ LỤC 13 - HĐ 37/2018/HĐ/OIC-SEAREE ký ngày 07/02/2018</v>
          </cell>
        </row>
      </sheetData>
      <sheetData sheetId="1485">
        <row r="1">
          <cell r="A1" t="str">
            <v>GIÁ TRỊ PHỤ LỤC 13 - HĐ 37/2018/HĐ/OIC-SEAREE ký ngày 07/02/2018</v>
          </cell>
        </row>
      </sheetData>
      <sheetData sheetId="1486">
        <row r="1">
          <cell r="A1" t="str">
            <v>GIÁ TRỊ PHỤ LỤC 13 - HĐ 37/2018/HĐ/OIC-SEAREE ký ngày 07/02/2018</v>
          </cell>
        </row>
      </sheetData>
      <sheetData sheetId="1487">
        <row r="1">
          <cell r="A1" t="str">
            <v>GIÁ TRỊ PHỤ LỤC 13 - HĐ 37/2018/HĐ/OIC-SEAREE ký ngày 07/02/2018</v>
          </cell>
        </row>
      </sheetData>
      <sheetData sheetId="1488">
        <row r="1">
          <cell r="A1" t="str">
            <v>GIÁ TRỊ PHỤ LỤC 13 - HĐ 37/2018/HĐ/OIC-SEAREE ký ngày 07/02/2018</v>
          </cell>
        </row>
      </sheetData>
      <sheetData sheetId="1489">
        <row r="1">
          <cell r="A1" t="str">
            <v>GIÁ TRỊ PHỤ LỤC 13 - HĐ 37/2018/HĐ/OIC-SEAREE ký ngày 07/02/2018</v>
          </cell>
        </row>
      </sheetData>
      <sheetData sheetId="1490">
        <row r="1">
          <cell r="A1" t="str">
            <v>GIÁ TRỊ PHỤ LỤC 13 - HĐ 37/2018/HĐ/OIC-SEAREE ký ngày 07/02/2018</v>
          </cell>
        </row>
      </sheetData>
      <sheetData sheetId="1491">
        <row r="1">
          <cell r="A1" t="str">
            <v>GIÁ TRỊ PHỤ LỤC 13 - HĐ 37/2018/HĐ/OIC-SEAREE ký ngày 07/02/2018</v>
          </cell>
        </row>
      </sheetData>
      <sheetData sheetId="1492">
        <row r="1">
          <cell r="A1" t="str">
            <v>GIÁ TRỊ PHỤ LỤC 13 - HĐ 37/2018/HĐ/OIC-SEAREE ký ngày 07/02/2018</v>
          </cell>
        </row>
      </sheetData>
      <sheetData sheetId="1493">
        <row r="1">
          <cell r="A1" t="str">
            <v>GIÁ TRỊ PHỤ LỤC 13 - HĐ 37/2018/HĐ/OIC-SEAREE ký ngày 07/02/2018</v>
          </cell>
        </row>
      </sheetData>
      <sheetData sheetId="1494">
        <row r="1">
          <cell r="A1" t="str">
            <v>GIÁ TRỊ PHỤ LỤC 13 - HĐ 37/2018/HĐ/OIC-SEAREE ký ngày 07/02/2018</v>
          </cell>
        </row>
      </sheetData>
      <sheetData sheetId="1495"/>
      <sheetData sheetId="1496">
        <row r="1">
          <cell r="A1" t="str">
            <v>GIÁ TRỊ PHỤ LỤC 13 - HĐ 37/2018/HĐ/OIC-SEAREE ký ngày 07/02/2018</v>
          </cell>
        </row>
      </sheetData>
      <sheetData sheetId="1497">
        <row r="1">
          <cell r="A1" t="str">
            <v>GIÁ TRỊ PHỤ LỤC 13 - HĐ 37/2018/HĐ/OIC-SEAREE ký ngày 07/02/2018</v>
          </cell>
        </row>
      </sheetData>
      <sheetData sheetId="1498">
        <row r="1">
          <cell r="A1" t="str">
            <v>GIÁ TRỊ PHỤ LỤC 13 - HĐ 37/2018/HĐ/OIC-SEAREE ký ngày 07/02/2018</v>
          </cell>
        </row>
      </sheetData>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ow r="1">
          <cell r="A1" t="str">
            <v>GIÁ TRỊ PHỤ LỤC 13 - HĐ 37/2018/HĐ/OIC-SEAREE ký ngày 07/02/2018</v>
          </cell>
        </row>
      </sheetData>
      <sheetData sheetId="1513">
        <row r="1">
          <cell r="A1" t="str">
            <v>GIÁ TRỊ PHỤ LỤC 13 - HĐ 37/2018/HĐ/OIC-SEAREE ký ngày 07/02/2018</v>
          </cell>
        </row>
      </sheetData>
      <sheetData sheetId="1514">
        <row r="1">
          <cell r="A1" t="str">
            <v>GIÁ TRỊ PHỤ LỤC 13 - HĐ 37/2018/HĐ/OIC-SEAREE ký ngày 07/02/2018</v>
          </cell>
        </row>
      </sheetData>
      <sheetData sheetId="1515"/>
      <sheetData sheetId="1516">
        <row r="1">
          <cell r="A1" t="str">
            <v>GIÁ TRỊ PHỤ LỤC 13 - HĐ 37/2018/HĐ/OIC-SEAREE ký ngày 07/02/2018</v>
          </cell>
        </row>
      </sheetData>
      <sheetData sheetId="1517">
        <row r="1">
          <cell r="A1" t="str">
            <v>GIÁ TRỊ PHỤ LỤC 13 - HĐ 37/2018/HĐ/OIC-SEAREE ký ngày 07/02/2018</v>
          </cell>
        </row>
      </sheetData>
      <sheetData sheetId="1518">
        <row r="1">
          <cell r="A1" t="str">
            <v>GIÁ TRỊ PHỤ LỤC 13 - HĐ 37/2018/HĐ/OIC-SEAREE ký ngày 07/02/2018</v>
          </cell>
        </row>
      </sheetData>
      <sheetData sheetId="1519">
        <row r="1">
          <cell r="A1" t="str">
            <v>GIÁ TRỊ PHỤ LỤC 13 - HĐ 37/2018/HĐ/OIC-SEAREE ký ngày 07/02/2018</v>
          </cell>
        </row>
      </sheetData>
      <sheetData sheetId="1520">
        <row r="1">
          <cell r="A1" t="str">
            <v>GIÁ TRỊ PHỤ LỤC 13 - HĐ 37/2018/HĐ/OIC-SEAREE ký ngày 07/02/2018</v>
          </cell>
        </row>
      </sheetData>
      <sheetData sheetId="1521">
        <row r="1">
          <cell r="A1" t="str">
            <v>GIÁ TRỊ PHỤ LỤC 13 - HĐ 37/2018/HĐ/OIC-SEAREE ký ngày 07/02/2018</v>
          </cell>
        </row>
      </sheetData>
      <sheetData sheetId="1522">
        <row r="1">
          <cell r="A1" t="str">
            <v>GIÁ TRỊ PHỤ LỤC 13 - HĐ 37/2018/HĐ/OIC-SEAREE ký ngày 07/02/2018</v>
          </cell>
        </row>
      </sheetData>
      <sheetData sheetId="1523">
        <row r="1">
          <cell r="A1" t="str">
            <v>GIÁ TRỊ PHỤ LỤC 13 - HĐ 37/2018/HĐ/OIC-SEAREE ký ngày 07/02/2018</v>
          </cell>
        </row>
      </sheetData>
      <sheetData sheetId="1524">
        <row r="1">
          <cell r="A1" t="str">
            <v>GIÁ TRỊ PHỤ LỤC 13 - HĐ 37/2018/HĐ/OIC-SEAREE ký ngày 07/02/2018</v>
          </cell>
        </row>
      </sheetData>
      <sheetData sheetId="1525">
        <row r="1">
          <cell r="A1" t="str">
            <v>GIÁ TRỊ PHỤ LỤC 13 - HĐ 37/2018/HĐ/OIC-SEAREE ký ngày 07/02/2018</v>
          </cell>
        </row>
      </sheetData>
      <sheetData sheetId="1526">
        <row r="1">
          <cell r="A1" t="str">
            <v>GIÁ TRỊ PHỤ LỤC 13 - HĐ 37/2018/HĐ/OIC-SEAREE ký ngày 07/02/2018</v>
          </cell>
        </row>
      </sheetData>
      <sheetData sheetId="1527">
        <row r="1">
          <cell r="A1" t="str">
            <v>GIÁ TRỊ PHỤ LỤC 13 - HĐ 37/2018/HĐ/OIC-SEAREE ký ngày 07/02/2018</v>
          </cell>
        </row>
      </sheetData>
      <sheetData sheetId="1528">
        <row r="1">
          <cell r="A1" t="str">
            <v>GIÁ TRỊ PHỤ LỤC 13 - HĐ 37/2018/HĐ/OIC-SEAREE ký ngày 07/02/2018</v>
          </cell>
        </row>
      </sheetData>
      <sheetData sheetId="1529">
        <row r="1">
          <cell r="A1" t="str">
            <v>GIÁ TRỊ PHỤ LỤC 13 - HĐ 37/2018/HĐ/OIC-SEAREE ký ngày 07/02/2018</v>
          </cell>
        </row>
      </sheetData>
      <sheetData sheetId="1530">
        <row r="1">
          <cell r="A1" t="str">
            <v>GIÁ TRỊ PHỤ LỤC 13 - HĐ 37/2018/HĐ/OIC-SEAREE ký ngày 07/02/2018</v>
          </cell>
        </row>
      </sheetData>
      <sheetData sheetId="1531">
        <row r="1">
          <cell r="A1" t="str">
            <v>GIÁ TRỊ PHỤ LỤC 13 - HĐ 37/2018/HĐ/OIC-SEAREE ký ngày 07/02/2018</v>
          </cell>
        </row>
      </sheetData>
      <sheetData sheetId="1532">
        <row r="1">
          <cell r="A1" t="str">
            <v>GIÁ TRỊ PHỤ LỤC 13 - HĐ 37/2018/HĐ/OIC-SEAREE ký ngày 07/02/2018</v>
          </cell>
        </row>
      </sheetData>
      <sheetData sheetId="1533">
        <row r="1">
          <cell r="A1" t="str">
            <v>GIÁ TRỊ PHỤ LỤC 13 - HĐ 37/2018/HĐ/OIC-SEAREE ký ngày 07/02/2018</v>
          </cell>
        </row>
      </sheetData>
      <sheetData sheetId="1534"/>
      <sheetData sheetId="1535">
        <row r="1">
          <cell r="A1" t="str">
            <v>GIÁ TRỊ PHỤ LỤC 13 - HĐ 37/2018/HĐ/OIC-SEAREE ký ngày 07/02/2018</v>
          </cell>
        </row>
      </sheetData>
      <sheetData sheetId="1536">
        <row r="1">
          <cell r="A1" t="str">
            <v>GIÁ TRỊ PHỤ LỤC 13 - HĐ 37/2018/HĐ/OIC-SEAREE ký ngày 07/02/2018</v>
          </cell>
        </row>
      </sheetData>
      <sheetData sheetId="1537"/>
      <sheetData sheetId="1538"/>
      <sheetData sheetId="1539">
        <row r="1">
          <cell r="A1" t="str">
            <v>GIÁ TRỊ PHỤ LỤC 13 - HĐ 37/2018/HĐ/OIC-SEAREE ký ngày 07/02/2018</v>
          </cell>
        </row>
      </sheetData>
      <sheetData sheetId="1540">
        <row r="1">
          <cell r="A1" t="str">
            <v>GIÁ TRỊ PHỤ LỤC 13 - HĐ 37/2018/HĐ/OIC-SEAREE ký ngày 07/02/2018</v>
          </cell>
        </row>
      </sheetData>
      <sheetData sheetId="1541">
        <row r="1">
          <cell r="A1" t="str">
            <v>GIÁ TRỊ PHỤ LỤC 13 - HĐ 37/2018/HĐ/OIC-SEAREE ký ngày 07/02/2018</v>
          </cell>
        </row>
      </sheetData>
      <sheetData sheetId="1542">
        <row r="1">
          <cell r="A1" t="str">
            <v>GIÁ TRỊ PHỤ LỤC 13 - HĐ 37/2018/HĐ/OIC-SEAREE ký ngày 07/02/2018</v>
          </cell>
        </row>
      </sheetData>
      <sheetData sheetId="1543">
        <row r="1">
          <cell r="A1" t="str">
            <v>GIÁ TRỊ PHỤ LỤC 13 - HĐ 37/2018/HĐ/OIC-SEAREE ký ngày 07/02/2018</v>
          </cell>
        </row>
      </sheetData>
      <sheetData sheetId="1544">
        <row r="1">
          <cell r="A1" t="str">
            <v>GIÁ TRỊ PHỤ LỤC 13 - HĐ 37/2018/HĐ/OIC-SEAREE ký ngày 07/02/2018</v>
          </cell>
        </row>
      </sheetData>
      <sheetData sheetId="1545">
        <row r="1">
          <cell r="A1" t="str">
            <v>GIÁ TRỊ PHỤ LỤC 13 - HĐ 37/2018/HĐ/OIC-SEAREE ký ngày 07/02/2018</v>
          </cell>
        </row>
      </sheetData>
      <sheetData sheetId="1546">
        <row r="1">
          <cell r="A1" t="str">
            <v>GIÁ TRỊ PHỤ LỤC 13 - HĐ 37/2018/HĐ/OIC-SEAREE ký ngày 07/02/2018</v>
          </cell>
        </row>
      </sheetData>
      <sheetData sheetId="1547">
        <row r="1">
          <cell r="A1" t="str">
            <v>GIÁ TRỊ PHỤ LỤC 13 - HĐ 37/2018/HĐ/OIC-SEAREE ký ngày 07/02/2018</v>
          </cell>
        </row>
      </sheetData>
      <sheetData sheetId="1548">
        <row r="1">
          <cell r="A1" t="str">
            <v>GIÁ TRỊ PHỤ LỤC 13 - HĐ 37/2018/HĐ/OIC-SEAREE ký ngày 07/02/2018</v>
          </cell>
        </row>
      </sheetData>
      <sheetData sheetId="1549">
        <row r="1">
          <cell r="A1" t="str">
            <v>GIÁ TRỊ PHỤ LỤC 13 - HĐ 37/2018/HĐ/OIC-SEAREE ký ngày 07/02/2018</v>
          </cell>
        </row>
      </sheetData>
      <sheetData sheetId="1550">
        <row r="1">
          <cell r="A1" t="str">
            <v>GIÁ TRỊ PHỤ LỤC 13 - HĐ 37/2018/HĐ/OIC-SEAREE ký ngày 07/02/2018</v>
          </cell>
        </row>
      </sheetData>
      <sheetData sheetId="1551">
        <row r="1">
          <cell r="A1" t="str">
            <v>GIÁ TRỊ PHỤ LỤC 13 - HĐ 37/2018/HĐ/OIC-SEAREE ký ngày 07/02/2018</v>
          </cell>
        </row>
      </sheetData>
      <sheetData sheetId="1552">
        <row r="1">
          <cell r="A1" t="str">
            <v>GIÁ TRỊ PHỤ LỤC 13 - HĐ 37/2018/HĐ/OIC-SEAREE ký ngày 07/02/2018</v>
          </cell>
        </row>
      </sheetData>
      <sheetData sheetId="1553">
        <row r="1">
          <cell r="A1" t="str">
            <v>GIÁ TRỊ PHỤ LỤC 13 - HĐ 37/2018/HĐ/OIC-SEAREE ký ngày 07/02/2018</v>
          </cell>
        </row>
      </sheetData>
      <sheetData sheetId="1554">
        <row r="1">
          <cell r="A1" t="str">
            <v>GIÁ TRỊ PHỤ LỤC 13 - HĐ 37/2018/HĐ/OIC-SEAREE ký ngày 07/02/2018</v>
          </cell>
        </row>
      </sheetData>
      <sheetData sheetId="1555">
        <row r="1">
          <cell r="A1" t="str">
            <v>GIÁ TRỊ PHỤ LỤC 13 - HĐ 37/2018/HĐ/OIC-SEAREE ký ngày 07/02/2018</v>
          </cell>
        </row>
      </sheetData>
      <sheetData sheetId="1556">
        <row r="1">
          <cell r="A1" t="str">
            <v>GIÁ TRỊ PHỤ LỤC 13 - HĐ 37/2018/HĐ/OIC-SEAREE ký ngày 07/02/2018</v>
          </cell>
        </row>
      </sheetData>
      <sheetData sheetId="1557">
        <row r="1">
          <cell r="A1" t="str">
            <v>GIÁ TRỊ PHỤ LỤC 13 - HĐ 37/2018/HĐ/OIC-SEAREE ký ngày 07/02/2018</v>
          </cell>
        </row>
      </sheetData>
      <sheetData sheetId="1558">
        <row r="1">
          <cell r="A1" t="str">
            <v>GIÁ TRỊ PHỤ LỤC 13 - HĐ 37/2018/HĐ/OIC-SEAREE ký ngày 07/02/2018</v>
          </cell>
        </row>
      </sheetData>
      <sheetData sheetId="1559">
        <row r="1">
          <cell r="A1" t="str">
            <v>GIÁ TRỊ PHỤ LỤC 13 - HĐ 37/2018/HĐ/OIC-SEAREE ký ngày 07/02/2018</v>
          </cell>
        </row>
      </sheetData>
      <sheetData sheetId="1560">
        <row r="1">
          <cell r="A1" t="str">
            <v>GIÁ TRỊ PHỤ LỤC 13 - HĐ 37/2018/HĐ/OIC-SEAREE ký ngày 07/02/2018</v>
          </cell>
        </row>
      </sheetData>
      <sheetData sheetId="1561">
        <row r="1">
          <cell r="A1" t="str">
            <v>GIÁ TRỊ PHỤ LỤC 13 - HĐ 37/2018/HĐ/OIC-SEAREE ký ngày 07/02/2018</v>
          </cell>
        </row>
      </sheetData>
      <sheetData sheetId="1562">
        <row r="1">
          <cell r="A1" t="str">
            <v>GIÁ TRỊ PHỤ LỤC 13 - HĐ 37/2018/HĐ/OIC-SEAREE ký ngày 07/02/2018</v>
          </cell>
        </row>
      </sheetData>
      <sheetData sheetId="1563">
        <row r="1">
          <cell r="A1" t="str">
            <v>GIÁ TRỊ PHỤ LỤC 13 - HĐ 37/2018/HĐ/OIC-SEAREE ký ngày 07/02/2018</v>
          </cell>
        </row>
      </sheetData>
      <sheetData sheetId="1564">
        <row r="1">
          <cell r="A1" t="str">
            <v>GIÁ TRỊ PHỤ LỤC 13 - HĐ 37/2018/HĐ/OIC-SEAREE ký ngày 07/02/2018</v>
          </cell>
        </row>
      </sheetData>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refreshError="1"/>
      <sheetData sheetId="1726" refreshError="1"/>
      <sheetData sheetId="1727" refreshError="1"/>
      <sheetData sheetId="1728" refreshError="1"/>
      <sheetData sheetId="1729" refreshError="1"/>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refreshError="1"/>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refreshError="1"/>
      <sheetData sheetId="1929" refreshError="1"/>
      <sheetData sheetId="1930" refreshError="1"/>
      <sheetData sheetId="1931"/>
      <sheetData sheetId="1932"/>
      <sheetData sheetId="1933"/>
      <sheetData sheetId="1934"/>
      <sheetData sheetId="1935" refreshError="1"/>
      <sheetData sheetId="1936"/>
      <sheetData sheetId="1937"/>
      <sheetData sheetId="1938"/>
      <sheetData sheetId="1939"/>
      <sheetData sheetId="1940"/>
      <sheetData sheetId="1941"/>
      <sheetData sheetId="1942"/>
      <sheetData sheetId="1943"/>
      <sheetData sheetId="1944"/>
      <sheetData sheetId="1945" refreshError="1"/>
      <sheetData sheetId="1946" refreshError="1"/>
      <sheetData sheetId="1947"/>
      <sheetData sheetId="1948"/>
      <sheetData sheetId="1949"/>
      <sheetData sheetId="1950"/>
      <sheetData sheetId="1951"/>
      <sheetData sheetId="1952"/>
      <sheetData sheetId="1953" refreshError="1"/>
      <sheetData sheetId="1954" refreshError="1"/>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refreshError="1"/>
      <sheetData sheetId="1981" refreshError="1"/>
      <sheetData sheetId="1982"/>
      <sheetData sheetId="1983" refreshError="1"/>
      <sheetData sheetId="1984" refreshError="1"/>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refreshError="1"/>
      <sheetData sheetId="1998" refreshError="1"/>
      <sheetData sheetId="1999" refreshError="1"/>
      <sheetData sheetId="2000"/>
      <sheetData sheetId="2001"/>
      <sheetData sheetId="2002"/>
      <sheetData sheetId="2003"/>
      <sheetData sheetId="2004"/>
      <sheetData sheetId="2005"/>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sheetData sheetId="2098" refreshError="1"/>
      <sheetData sheetId="2099" refreshError="1"/>
      <sheetData sheetId="2100" refreshError="1"/>
      <sheetData sheetId="2101" refreshError="1"/>
      <sheetData sheetId="2102" refreshError="1"/>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refreshError="1"/>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sheetData sheetId="2135" refreshError="1"/>
      <sheetData sheetId="2136" refreshError="1"/>
      <sheetData sheetId="2137" refreshError="1"/>
      <sheetData sheetId="2138" refreshError="1"/>
      <sheetData sheetId="2139" refreshError="1"/>
      <sheetData sheetId="2140"/>
      <sheetData sheetId="2141" refreshError="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refreshError="1"/>
      <sheetData sheetId="2167"/>
      <sheetData sheetId="2168"/>
      <sheetData sheetId="2169"/>
      <sheetData sheetId="2170" refreshError="1"/>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refreshError="1"/>
      <sheetData sheetId="2192" refreshError="1"/>
      <sheetData sheetId="2193"/>
      <sheetData sheetId="2194"/>
      <sheetData sheetId="2195"/>
      <sheetData sheetId="2196"/>
      <sheetData sheetId="2197"/>
      <sheetData sheetId="2198"/>
      <sheetData sheetId="2199"/>
      <sheetData sheetId="2200"/>
      <sheetData sheetId="2201"/>
      <sheetData sheetId="2202"/>
      <sheetData sheetId="2203"/>
      <sheetData sheetId="2204" refreshError="1"/>
      <sheetData sheetId="2205" refreshError="1"/>
      <sheetData sheetId="2206"/>
      <sheetData sheetId="2207"/>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sheetData sheetId="2239"/>
      <sheetData sheetId="2240"/>
      <sheetData sheetId="2241"/>
      <sheetData sheetId="2242"/>
      <sheetData sheetId="2243"/>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sheetData sheetId="2257"/>
      <sheetData sheetId="2258"/>
      <sheetData sheetId="2259"/>
      <sheetData sheetId="2260"/>
      <sheetData sheetId="2261"/>
      <sheetData sheetId="2262"/>
      <sheetData sheetId="2263"/>
      <sheetData sheetId="2264" refreshError="1"/>
      <sheetData sheetId="2265" refreshError="1"/>
      <sheetData sheetId="2266"/>
      <sheetData sheetId="2267"/>
      <sheetData sheetId="2268"/>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sheetData sheetId="2309"/>
      <sheetData sheetId="2310"/>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sheetData sheetId="2333"/>
      <sheetData sheetId="2334"/>
      <sheetData sheetId="2335"/>
      <sheetData sheetId="2336"/>
      <sheetData sheetId="2337"/>
      <sheetData sheetId="2338"/>
      <sheetData sheetId="2339"/>
      <sheetData sheetId="2340"/>
      <sheetData sheetId="2341"/>
      <sheetData sheetId="2342"/>
      <sheetData sheetId="2343" refreshError="1"/>
      <sheetData sheetId="2344" refreshError="1"/>
      <sheetData sheetId="2345"/>
      <sheetData sheetId="2346"/>
      <sheetData sheetId="2347"/>
      <sheetData sheetId="2348"/>
      <sheetData sheetId="2349" refreshError="1"/>
      <sheetData sheetId="2350" refreshError="1"/>
      <sheetData sheetId="2351" refreshError="1"/>
      <sheetData sheetId="2352" refreshError="1"/>
      <sheetData sheetId="2353" refreshError="1"/>
      <sheetData sheetId="2354" refreshError="1"/>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sheetData sheetId="3559"/>
      <sheetData sheetId="3560"/>
      <sheetData sheetId="3561" refreshError="1"/>
      <sheetData sheetId="3562" refreshError="1"/>
      <sheetData sheetId="3563"/>
      <sheetData sheetId="3564"/>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sheetData sheetId="3578"/>
      <sheetData sheetId="3579"/>
      <sheetData sheetId="3580"/>
      <sheetData sheetId="3581"/>
      <sheetData sheetId="3582"/>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ow r="1">
          <cell r="A1" t="str">
            <v>GIÁ TRỊ PHỤ LỤC 13 - HĐ 37/2018/HĐ/OIC-SEAREE ký ngày 07/02/2018</v>
          </cell>
        </row>
      </sheetData>
      <sheetData sheetId="3623">
        <row r="1">
          <cell r="A1" t="str">
            <v>GIÁ TRỊ PHỤ LỤC 13 - HĐ 37/2018/HĐ/OIC-SEAREE ký ngày 07/02/2018</v>
          </cell>
        </row>
      </sheetData>
      <sheetData sheetId="3624"/>
      <sheetData sheetId="3625"/>
      <sheetData sheetId="3626"/>
      <sheetData sheetId="3627" refreshError="1"/>
      <sheetData sheetId="3628" refreshError="1"/>
      <sheetData sheetId="3629"/>
      <sheetData sheetId="3630"/>
      <sheetData sheetId="3631"/>
      <sheetData sheetId="3632"/>
      <sheetData sheetId="3633"/>
      <sheetData sheetId="3634"/>
      <sheetData sheetId="3635"/>
      <sheetData sheetId="3636"/>
      <sheetData sheetId="3637" refreshError="1"/>
      <sheetData sheetId="3638"/>
      <sheetData sheetId="3639"/>
      <sheetData sheetId="3640"/>
      <sheetData sheetId="3641"/>
      <sheetData sheetId="3642"/>
      <sheetData sheetId="3643" refreshError="1"/>
      <sheetData sheetId="3644"/>
      <sheetData sheetId="3645"/>
      <sheetData sheetId="3646"/>
      <sheetData sheetId="3647"/>
      <sheetData sheetId="3648"/>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row r="1">
          <cell r="A1" t="str">
            <v>Linksshape LTD</v>
          </cell>
        </row>
      </sheetData>
      <sheetData sheetId="3709">
        <row r="1">
          <cell r="A1" t="str">
            <v>Linksshape LTD</v>
          </cell>
        </row>
      </sheetData>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row r="1">
          <cell r="A1" t="str">
            <v>Linksshape LTD</v>
          </cell>
        </row>
      </sheetData>
      <sheetData sheetId="3724">
        <row r="1">
          <cell r="A1" t="str">
            <v>GIÁ TRỊ PHỤ LỤC 13 - HĐ 37/2018/HĐ/OIC-SEAREE ký ngày 07/02/2018</v>
          </cell>
        </row>
      </sheetData>
      <sheetData sheetId="3725">
        <row r="1">
          <cell r="A1" t="str">
            <v>GIÁ TRỊ PHỤ LỤC 13 - HĐ 37/2018/HĐ/OIC-SEAREE ký ngày 07/02/2018</v>
          </cell>
        </row>
      </sheetData>
      <sheetData sheetId="3726">
        <row r="1">
          <cell r="A1" t="str">
            <v>GIÁ TRỊ PHỤ LỤC 13 - HĐ 37/2018/HĐ/OIC-SEAREE ký ngày 07/02/2018</v>
          </cell>
        </row>
      </sheetData>
      <sheetData sheetId="3727">
        <row r="1">
          <cell r="A1" t="str">
            <v>GIÁ TRỊ PHỤ LỤC 13 - HĐ 37/2018/HĐ/OIC-SEAREE ký ngày 07/02/2018</v>
          </cell>
        </row>
      </sheetData>
      <sheetData sheetId="3728"/>
      <sheetData sheetId="3729">
        <row r="1">
          <cell r="A1" t="str">
            <v>GIÁ TRỊ PHỤ LỤC 13 - HĐ 37/2018/HĐ/OIC-SEAREE ký ngày 07/02/2018</v>
          </cell>
        </row>
      </sheetData>
      <sheetData sheetId="3730">
        <row r="1">
          <cell r="A1" t="str">
            <v>GIÁ TRỊ PHỤ LỤC 13 - HĐ 37/2018/HĐ/OIC-SEAREE ký ngày 07/02/2018</v>
          </cell>
        </row>
      </sheetData>
      <sheetData sheetId="3731">
        <row r="1">
          <cell r="A1" t="str">
            <v>GIÁ TRỊ PHỤ LỤC 13 - HĐ 37/2018/HĐ/OIC-SEAREE ký ngày 07/02/2018</v>
          </cell>
        </row>
      </sheetData>
      <sheetData sheetId="3732">
        <row r="1">
          <cell r="A1" t="str">
            <v>GIÁ TRỊ PHỤ LỤC 13 - HĐ 37/2018/HĐ/OIC-SEAREE ký ngày 07/02/2018</v>
          </cell>
        </row>
      </sheetData>
      <sheetData sheetId="3733">
        <row r="1">
          <cell r="A1" t="str">
            <v>GIÁ TRỊ PHỤ LỤC 13 - HĐ 37/2018/HĐ/OIC-SEAREE ký ngày 07/02/2018</v>
          </cell>
        </row>
      </sheetData>
      <sheetData sheetId="3734"/>
      <sheetData sheetId="3735">
        <row r="1">
          <cell r="A1" t="str">
            <v>GIÁ TRỊ PHỤ LỤC 13 - HĐ 37/2018/HĐ/OIC-SEAREE ký ngày 07/02/2018</v>
          </cell>
        </row>
      </sheetData>
      <sheetData sheetId="3736">
        <row r="1">
          <cell r="A1" t="str">
            <v>GIÁ TRỊ PHỤ LỤC 13 - HĐ 37/2018/HĐ/OIC-SEAREE ký ngày 07/02/2018</v>
          </cell>
        </row>
      </sheetData>
      <sheetData sheetId="3737">
        <row r="1">
          <cell r="A1" t="str">
            <v>GIÁ TRỊ PHỤ LỤC 13 - HĐ 37/2018/HĐ/OIC-SEAREE ký ngày 07/02/2018</v>
          </cell>
        </row>
      </sheetData>
      <sheetData sheetId="3738">
        <row r="1">
          <cell r="A1" t="str">
            <v>GIÁ TRỊ PHỤ LỤC 13 - HĐ 37/2018/HĐ/OIC-SEAREE ký ngày 07/02/2018</v>
          </cell>
        </row>
      </sheetData>
      <sheetData sheetId="3739"/>
      <sheetData sheetId="3740"/>
      <sheetData sheetId="3741"/>
      <sheetData sheetId="3742"/>
      <sheetData sheetId="3743"/>
      <sheetData sheetId="3744"/>
      <sheetData sheetId="3745"/>
      <sheetData sheetId="3746"/>
      <sheetData sheetId="3747">
        <row r="1">
          <cell r="A1" t="str">
            <v>GIÁ TRỊ PHỤ LỤC 13 - HĐ 37/2018/HĐ/OIC-SEAREE ký ngày 07/02/2018</v>
          </cell>
        </row>
      </sheetData>
      <sheetData sheetId="3748">
        <row r="1">
          <cell r="A1" t="str">
            <v>GIÁ TRỊ PHỤ LỤC 13 - HĐ 37/2018/HĐ/OIC-SEAREE ký ngày 07/02/2018</v>
          </cell>
        </row>
      </sheetData>
      <sheetData sheetId="3749"/>
      <sheetData sheetId="3750">
        <row r="1">
          <cell r="A1" t="str">
            <v>GIÁ TRỊ PHỤ LỤC 13 - HĐ 37/2018/HĐ/OIC-SEAREE ký ngày 07/02/2018</v>
          </cell>
        </row>
      </sheetData>
      <sheetData sheetId="3751">
        <row r="1">
          <cell r="A1" t="str">
            <v>GIÁ TRỊ PHỤ LỤC 13 - HĐ 37/2018/HĐ/OIC-SEAREE ký ngày 07/02/2018</v>
          </cell>
        </row>
      </sheetData>
      <sheetData sheetId="3752">
        <row r="1">
          <cell r="A1" t="str">
            <v>GIÁ TRỊ PHỤ LỤC 13 - HĐ 37/2018/HĐ/OIC-SEAREE ký ngày 07/02/2018</v>
          </cell>
        </row>
      </sheetData>
      <sheetData sheetId="3753">
        <row r="1">
          <cell r="A1" t="str">
            <v>GIÁ TRỊ PHỤ LỤC 13 - HĐ 37/2018/HĐ/OIC-SEAREE ký ngày 07/02/2018</v>
          </cell>
        </row>
      </sheetData>
      <sheetData sheetId="3754">
        <row r="1">
          <cell r="A1" t="str">
            <v>GIÁ TRỊ PHỤ LỤC 13 - HĐ 37/2018/HĐ/OIC-SEAREE ký ngày 07/02/2018</v>
          </cell>
        </row>
      </sheetData>
      <sheetData sheetId="3755">
        <row r="1">
          <cell r="A1" t="str">
            <v>GIÁ TRỊ PHỤ LỤC 13 - HĐ 37/2018/HĐ/OIC-SEAREE ký ngày 07/02/2018</v>
          </cell>
        </row>
      </sheetData>
      <sheetData sheetId="3756">
        <row r="1">
          <cell r="A1" t="str">
            <v>GIÁ TRỊ PHỤ LỤC 13 - HĐ 37/2018/HĐ/OIC-SEAREE ký ngày 07/02/2018</v>
          </cell>
        </row>
      </sheetData>
      <sheetData sheetId="3757">
        <row r="1">
          <cell r="A1" t="str">
            <v>GIÁ TRỊ PHỤ LỤC 13 - HĐ 37/2018/HĐ/OIC-SEAREE ký ngày 07/02/2018</v>
          </cell>
        </row>
      </sheetData>
      <sheetData sheetId="3758">
        <row r="1">
          <cell r="A1" t="str">
            <v>GIÁ TRỊ PHỤ LỤC 13 - HĐ 37/2018/HĐ/OIC-SEAREE ký ngày 07/02/2018</v>
          </cell>
        </row>
      </sheetData>
      <sheetData sheetId="3759">
        <row r="1">
          <cell r="A1" t="str">
            <v>GIÁ TRỊ PHỤ LỤC 13 - HĐ 37/2018/HĐ/OIC-SEAREE ký ngày 07/02/2018</v>
          </cell>
        </row>
      </sheetData>
      <sheetData sheetId="3760">
        <row r="1">
          <cell r="A1" t="str">
            <v>GIÁ TRỊ PHỤ LỤC 13 - HĐ 37/2018/HĐ/OIC-SEAREE ký ngày 07/02/2018</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row r="1">
          <cell r="A1" t="str">
            <v>GIÁ TRỊ PHỤ LỤC 13 - HĐ 37/2018/HĐ/OIC-SEAREE ký ngày 07/02/2018</v>
          </cell>
        </row>
      </sheetData>
      <sheetData sheetId="3820">
        <row r="1">
          <cell r="A1" t="str">
            <v>GIÁ TRỊ PHỤ LỤC 13 - HĐ 37/2018/HĐ/OIC-SEAREE ký ngày 07/02/2018</v>
          </cell>
        </row>
      </sheetData>
      <sheetData sheetId="3821"/>
      <sheetData sheetId="3822">
        <row r="1">
          <cell r="A1" t="str">
            <v>GIÁ TRỊ PHỤ LỤC 13 - HĐ 37/2018/HĐ/OIC-SEAREE ký ngày 07/02/2018</v>
          </cell>
        </row>
      </sheetData>
      <sheetData sheetId="3823">
        <row r="1">
          <cell r="A1" t="str">
            <v>GIÁ TRỊ PHỤ LỤC 13 - HĐ 37/2018/HĐ/OIC-SEAREE ký ngày 07/02/2018</v>
          </cell>
        </row>
      </sheetData>
      <sheetData sheetId="3824">
        <row r="1">
          <cell r="A1" t="str">
            <v>GIÁ TRỊ PHỤ LỤC 13 - HĐ 37/2018/HĐ/OIC-SEAREE ký ngày 07/02/2018</v>
          </cell>
        </row>
      </sheetData>
      <sheetData sheetId="3825">
        <row r="1">
          <cell r="A1" t="str">
            <v>GIÁ TRỊ PHỤ LỤC 13 - HĐ 37/2018/HĐ/OIC-SEAREE ký ngày 07/02/2018</v>
          </cell>
        </row>
      </sheetData>
      <sheetData sheetId="3826">
        <row r="1">
          <cell r="A1" t="str">
            <v>GIÁ TRỊ PHỤ LỤC 13 - HĐ 37/2018/HĐ/OIC-SEAREE ký ngày 07/02/2018</v>
          </cell>
        </row>
      </sheetData>
      <sheetData sheetId="3827">
        <row r="1">
          <cell r="A1" t="str">
            <v>GIÁ TRỊ PHỤ LỤC 13 - HĐ 37/2018/HĐ/OIC-SEAREE ký ngày 07/02/2018</v>
          </cell>
        </row>
      </sheetData>
      <sheetData sheetId="3828">
        <row r="1">
          <cell r="A1" t="str">
            <v>GIÁ TRỊ PHỤ LỤC 13 - HĐ 37/2018/HĐ/OIC-SEAREE ký ngày 07/02/2018</v>
          </cell>
        </row>
      </sheetData>
      <sheetData sheetId="3829">
        <row r="1">
          <cell r="A1" t="str">
            <v>GIÁ TRỊ PHỤ LỤC 13 - HĐ 37/2018/HĐ/OIC-SEAREE ký ngày 07/02/2018</v>
          </cell>
        </row>
      </sheetData>
      <sheetData sheetId="3830">
        <row r="1">
          <cell r="A1" t="str">
            <v>GIÁ TRỊ PHỤ LỤC 13 - HĐ 37/2018/HĐ/OIC-SEAREE ký ngày 07/02/2018</v>
          </cell>
        </row>
      </sheetData>
      <sheetData sheetId="3831">
        <row r="1">
          <cell r="A1" t="str">
            <v>GIÁ TRỊ PHỤ LỤC 13 - HĐ 37/2018/HĐ/OIC-SEAREE ký ngày 07/02/2018</v>
          </cell>
        </row>
      </sheetData>
      <sheetData sheetId="3832">
        <row r="1">
          <cell r="A1" t="str">
            <v>GIÁ TRỊ PHỤ LỤC 13 - HĐ 37/2018/HĐ/OIC-SEAREE ký ngày 07/02/2018</v>
          </cell>
        </row>
      </sheetData>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row r="1">
          <cell r="A1" t="str">
            <v>GIÁ TRỊ PHỤ LỤC 13 - HĐ 37/2018/HĐ/OIC-SEAREE ký ngày 07/02/2018</v>
          </cell>
        </row>
      </sheetData>
      <sheetData sheetId="3897">
        <row r="1">
          <cell r="A1" t="str">
            <v>GIÁ TRỊ PHỤ LỤC 13 - HĐ 37/2018/HĐ/OIC-SEAREE ký ngày 07/02/2018</v>
          </cell>
        </row>
      </sheetData>
      <sheetData sheetId="3898"/>
      <sheetData sheetId="3899">
        <row r="1">
          <cell r="A1" t="str">
            <v>GIÁ TRỊ PHỤ LỤC 13 - HĐ 37/2018/HĐ/OIC-SEAREE ký ngày 07/02/2018</v>
          </cell>
        </row>
      </sheetData>
      <sheetData sheetId="3900">
        <row r="1">
          <cell r="A1" t="str">
            <v>GIÁ TRỊ PHỤ LỤC 13 - HĐ 37/2018/HĐ/OIC-SEAREE ký ngày 07/02/2018</v>
          </cell>
        </row>
      </sheetData>
      <sheetData sheetId="3901">
        <row r="1">
          <cell r="A1" t="str">
            <v>GIÁ TRỊ PHỤ LỤC 13 - HĐ 37/2018/HĐ/OIC-SEAREE ký ngày 07/02/2018</v>
          </cell>
        </row>
      </sheetData>
      <sheetData sheetId="3902">
        <row r="1">
          <cell r="A1" t="str">
            <v>GIÁ TRỊ PHỤ LỤC 13 - HĐ 37/2018/HĐ/OIC-SEAREE ký ngày 07/02/2018</v>
          </cell>
        </row>
      </sheetData>
      <sheetData sheetId="3903">
        <row r="1">
          <cell r="A1" t="str">
            <v>GIÁ TRỊ PHỤ LỤC 13 - HĐ 37/2018/HĐ/OIC-SEAREE ký ngày 07/02/2018</v>
          </cell>
        </row>
      </sheetData>
      <sheetData sheetId="3904">
        <row r="1">
          <cell r="A1" t="str">
            <v>GIÁ TRỊ PHỤ LỤC 13 - HĐ 37/2018/HĐ/OIC-SEAREE ký ngày 07/02/2018</v>
          </cell>
        </row>
      </sheetData>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row r="1">
          <cell r="A1" t="str">
            <v>GIÁ TRỊ PHỤ LỤC 13 - HĐ 37/2018/HĐ/OIC-SEAREE ký ngày 07/02/2018</v>
          </cell>
        </row>
      </sheetData>
      <sheetData sheetId="3990">
        <row r="1">
          <cell r="A1" t="str">
            <v>GIÁ TRỊ PHỤ LỤC 13 - HĐ 37/2018/HĐ/OIC-SEAREE ký ngày 07/02/2018</v>
          </cell>
        </row>
      </sheetData>
      <sheetData sheetId="3991">
        <row r="1">
          <cell r="A1" t="str">
            <v>GIÁ TRỊ PHỤ LỤC 13 - HĐ 37/2018/HĐ/OIC-SEAREE ký ngày 07/02/2018</v>
          </cell>
        </row>
      </sheetData>
      <sheetData sheetId="3992"/>
      <sheetData sheetId="3993"/>
      <sheetData sheetId="3994"/>
      <sheetData sheetId="3995"/>
      <sheetData sheetId="3996"/>
      <sheetData sheetId="3997"/>
      <sheetData sheetId="3998"/>
      <sheetData sheetId="3999"/>
      <sheetData sheetId="4000"/>
      <sheetData sheetId="4001">
        <row r="1">
          <cell r="A1" t="str">
            <v>GIÁ TRỊ PHỤ LỤC 13 - HĐ 37/2018/HĐ/OIC-SEAREE ký ngày 07/02/2018</v>
          </cell>
        </row>
      </sheetData>
      <sheetData sheetId="4002">
        <row r="1">
          <cell r="A1" t="str">
            <v>GIÁ TRỊ PHỤ LỤC 13 - HĐ 37/2018/HĐ/OIC-SEAREE ký ngày 07/02/2018</v>
          </cell>
        </row>
      </sheetData>
      <sheetData sheetId="4003">
        <row r="1">
          <cell r="A1" t="str">
            <v>GIÁ TRỊ PHỤ LỤC 13 - HĐ 37/2018/HĐ/OIC-SEAREE ký ngày 07/02/2018</v>
          </cell>
        </row>
      </sheetData>
      <sheetData sheetId="4004">
        <row r="1">
          <cell r="A1" t="str">
            <v>GIÁ TRỊ PHỤ LỤC 13 - HĐ 37/2018/HĐ/OIC-SEAREE ký ngày 07/02/2018</v>
          </cell>
        </row>
      </sheetData>
      <sheetData sheetId="4005"/>
      <sheetData sheetId="4006"/>
      <sheetData sheetId="4007"/>
      <sheetData sheetId="4008">
        <row r="1">
          <cell r="A1" t="str">
            <v>GIÁ TRỊ PHỤ LỤC 13 - HĐ 37/2018/HĐ/OIC-SEAREE ký ngày 07/02/2018</v>
          </cell>
        </row>
      </sheetData>
      <sheetData sheetId="4009">
        <row r="1">
          <cell r="A1" t="str">
            <v>GIÁ TRỊ PHỤ LỤC 13 - HĐ 37/2018/HĐ/OIC-SEAREE ký ngày 07/02/2018</v>
          </cell>
        </row>
      </sheetData>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row r="1">
          <cell r="A1" t="str">
            <v>GIÁ TRỊ PHỤ LỤC 13 - HĐ 37/2018/HĐ/OIC-SEAREE ký ngày 07/02/2018</v>
          </cell>
        </row>
      </sheetData>
      <sheetData sheetId="4032">
        <row r="1">
          <cell r="A1" t="str">
            <v>GIÁ TRỊ PHỤ LỤC 13 - HĐ 37/2018/HĐ/OIC-SEAREE ký ngày 07/02/2018</v>
          </cell>
        </row>
      </sheetData>
      <sheetData sheetId="4033">
        <row r="1">
          <cell r="A1" t="str">
            <v>GIÁ TRỊ PHỤ LỤC 13 - HĐ 37/2018/HĐ/OIC-SEAREE ký ngày 07/02/2018</v>
          </cell>
        </row>
      </sheetData>
      <sheetData sheetId="4034"/>
      <sheetData sheetId="4035"/>
      <sheetData sheetId="4036"/>
      <sheetData sheetId="4037">
        <row r="1">
          <cell r="A1" t="str">
            <v>GIÁ TRỊ PHỤ LỤC 13 - HĐ 37/2018/HĐ/OIC-SEAREE ký ngày 07/02/2018</v>
          </cell>
        </row>
      </sheetData>
      <sheetData sheetId="4038">
        <row r="1">
          <cell r="A1" t="str">
            <v>GIÁ TRỊ PHỤ LỤC 13 - HĐ 37/2018/HĐ/OIC-SEAREE ký ngày 07/02/2018</v>
          </cell>
        </row>
      </sheetData>
      <sheetData sheetId="4039"/>
      <sheetData sheetId="4040"/>
      <sheetData sheetId="4041"/>
      <sheetData sheetId="4042">
        <row r="1">
          <cell r="A1" t="str">
            <v>GIÁ TRỊ PHỤ LỤC 13 - HĐ 37/2018/HĐ/OIC-SEAREE ký ngày 07/02/2018</v>
          </cell>
        </row>
      </sheetData>
      <sheetData sheetId="4043">
        <row r="1">
          <cell r="A1" t="str">
            <v>GIÁ TRỊ PHỤ LỤC 13 - HĐ 37/2018/HĐ/OIC-SEAREE ký ngày 07/02/2018</v>
          </cell>
        </row>
      </sheetData>
      <sheetData sheetId="4044">
        <row r="1">
          <cell r="A1" t="str">
            <v>GIÁ TRỊ PHỤ LỤC 13 - HĐ 37/2018/HĐ/OIC-SEAREE ký ngày 07/02/2018</v>
          </cell>
        </row>
      </sheetData>
      <sheetData sheetId="4045">
        <row r="1">
          <cell r="A1" t="str">
            <v>GIÁ TRỊ PHỤ LỤC 13 - HĐ 37/2018/HĐ/OIC-SEAREE ký ngày 07/02/2018</v>
          </cell>
        </row>
      </sheetData>
      <sheetData sheetId="4046">
        <row r="1">
          <cell r="A1" t="str">
            <v>GIÁ TRỊ PHỤ LỤC 13 - HĐ 37/2018/HĐ/OIC-SEAREE ký ngày 07/02/2018</v>
          </cell>
        </row>
      </sheetData>
      <sheetData sheetId="4047">
        <row r="1">
          <cell r="A1" t="str">
            <v>GIÁ TRỊ PHỤ LỤC 13 - HĐ 37/2018/HĐ/OIC-SEAREE ký ngày 07/02/2018</v>
          </cell>
        </row>
      </sheetData>
      <sheetData sheetId="4048">
        <row r="1">
          <cell r="A1" t="str">
            <v>GIÁ TRỊ PHỤ LỤC 13 - HĐ 37/2018/HĐ/OIC-SEAREE ký ngày 07/02/2018</v>
          </cell>
        </row>
      </sheetData>
      <sheetData sheetId="4049">
        <row r="1">
          <cell r="A1" t="str">
            <v>GIÁ TRỊ PHỤ LỤC 13 - HĐ 37/2018/HĐ/OIC-SEAREE ký ngày 07/02/2018</v>
          </cell>
        </row>
      </sheetData>
      <sheetData sheetId="4050">
        <row r="1">
          <cell r="A1" t="str">
            <v>GIÁ TRỊ PHỤ LỤC 13 - HĐ 37/2018/HĐ/OIC-SEAREE ký ngày 07/02/2018</v>
          </cell>
        </row>
      </sheetData>
      <sheetData sheetId="4051">
        <row r="1">
          <cell r="A1" t="str">
            <v>GIÁ TRỊ PHỤ LỤC 13 - HĐ 37/2018/HĐ/OIC-SEAREE ký ngày 07/02/2018</v>
          </cell>
        </row>
      </sheetData>
      <sheetData sheetId="4052">
        <row r="1">
          <cell r="A1" t="str">
            <v>GIÁ TRỊ PHỤ LỤC 13 - HĐ 37/2018/HĐ/OIC-SEAREE ký ngày 07/02/2018</v>
          </cell>
        </row>
      </sheetData>
      <sheetData sheetId="4053">
        <row r="1">
          <cell r="A1" t="str">
            <v>GIÁ TRỊ PHỤ LỤC 13 - HĐ 37/2018/HĐ/OIC-SEAREE ký ngày 07/02/2018</v>
          </cell>
        </row>
      </sheetData>
      <sheetData sheetId="4054">
        <row r="1">
          <cell r="A1" t="str">
            <v>GIÁ TRỊ PHỤ LỤC 13 - HĐ 37/2018/HĐ/OIC-SEAREE ký ngày 07/02/2018</v>
          </cell>
        </row>
      </sheetData>
      <sheetData sheetId="4055">
        <row r="1">
          <cell r="A1" t="str">
            <v>GIÁ TRỊ PHỤ LỤC 13 - HĐ 37/2018/HĐ/OIC-SEAREE ký ngày 07/02/2018</v>
          </cell>
        </row>
      </sheetData>
      <sheetData sheetId="4056">
        <row r="1">
          <cell r="A1" t="str">
            <v>GIÁ TRỊ PHỤ LỤC 13 - HĐ 37/2018/HĐ/OIC-SEAREE ký ngày 07/02/2018</v>
          </cell>
        </row>
      </sheetData>
      <sheetData sheetId="4057">
        <row r="1">
          <cell r="A1" t="str">
            <v>GIÁ TRỊ PHỤ LỤC 13 - HĐ 37/2018/HĐ/OIC-SEAREE ký ngày 07/02/2018</v>
          </cell>
        </row>
      </sheetData>
      <sheetData sheetId="4058"/>
      <sheetData sheetId="4059"/>
      <sheetData sheetId="4060">
        <row r="1">
          <cell r="A1" t="str">
            <v>GIÁ TRỊ PHỤ LỤC 13 - HĐ 37/2018/HĐ/OIC-SEAREE ký ngày 07/02/2018</v>
          </cell>
        </row>
      </sheetData>
      <sheetData sheetId="4061">
        <row r="1">
          <cell r="A1" t="str">
            <v>GIÁ TRỊ PHỤ LỤC 13 - HĐ 37/2018/HĐ/OIC-SEAREE ký ngày 07/02/2018</v>
          </cell>
        </row>
      </sheetData>
      <sheetData sheetId="4062">
        <row r="1">
          <cell r="A1" t="str">
            <v>GIÁ TRỊ PHỤ LỤC 13 - HĐ 37/2018/HĐ/OIC-SEAREE ký ngày 07/02/2018</v>
          </cell>
        </row>
      </sheetData>
      <sheetData sheetId="4063"/>
      <sheetData sheetId="4064">
        <row r="1">
          <cell r="A1" t="str">
            <v>GIÁ TRỊ PHỤ LỤC 13 - HĐ 37/2018/HĐ/OIC-SEAREE ký ngày 07/02/2018</v>
          </cell>
        </row>
      </sheetData>
      <sheetData sheetId="4065">
        <row r="1">
          <cell r="A1" t="str">
            <v>GIÁ TRỊ PHỤ LỤC 13 - HĐ 37/2018/HĐ/OIC-SEAREE ký ngày 07/02/2018</v>
          </cell>
        </row>
      </sheetData>
      <sheetData sheetId="4066">
        <row r="1">
          <cell r="A1" t="str">
            <v>GIÁ TRỊ PHỤ LỤC 13 - HĐ 37/2018/HĐ/OIC-SEAREE ký ngày 07/02/2018</v>
          </cell>
        </row>
      </sheetData>
      <sheetData sheetId="4067"/>
      <sheetData sheetId="4068">
        <row r="1">
          <cell r="A1" t="str">
            <v>GIÁ TRỊ PHỤ LỤC 13 - HĐ 37/2018/HĐ/OIC-SEAREE ký ngày 07/02/2018</v>
          </cell>
        </row>
      </sheetData>
      <sheetData sheetId="4069">
        <row r="1">
          <cell r="A1" t="str">
            <v>GIÁ TRỊ PHỤ LỤC 13 - HĐ 37/2018/HĐ/OIC-SEAREE ký ngày 07/02/2018</v>
          </cell>
        </row>
      </sheetData>
      <sheetData sheetId="4070">
        <row r="1">
          <cell r="A1" t="str">
            <v>GIÁ TRỊ PHỤ LỤC 13 - HĐ 37/2018/HĐ/OIC-SEAREE ký ngày 07/02/2018</v>
          </cell>
        </row>
      </sheetData>
      <sheetData sheetId="4071">
        <row r="1">
          <cell r="A1" t="str">
            <v>GIÁ TRỊ PHỤ LỤC 13 - HĐ 37/2018/HĐ/OIC-SEAREE ký ngày 07/02/2018</v>
          </cell>
        </row>
      </sheetData>
      <sheetData sheetId="4072">
        <row r="1">
          <cell r="A1" t="str">
            <v>GIÁ TRỊ PHỤ LỤC 13 - HĐ 37/2018/HĐ/OIC-SEAREE ký ngày 07/02/2018</v>
          </cell>
        </row>
      </sheetData>
      <sheetData sheetId="4073">
        <row r="1">
          <cell r="A1" t="str">
            <v>GIÁ TRỊ PHỤ LỤC 13 - HĐ 37/2018/HĐ/OIC-SEAREE ký ngày 07/02/2018</v>
          </cell>
        </row>
      </sheetData>
      <sheetData sheetId="4074">
        <row r="1">
          <cell r="A1" t="str">
            <v>GIÁ TRỊ PHỤ LỤC 13 - HĐ 37/2018/HĐ/OIC-SEAREE ký ngày 07/02/2018</v>
          </cell>
        </row>
      </sheetData>
      <sheetData sheetId="4075">
        <row r="1">
          <cell r="A1" t="str">
            <v>GIÁ TRỊ PHỤ LỤC 13 - HĐ 37/2018/HĐ/OIC-SEAREE ký ngày 07/02/2018</v>
          </cell>
        </row>
      </sheetData>
      <sheetData sheetId="4076">
        <row r="1">
          <cell r="A1" t="str">
            <v>GIÁ TRỊ PHỤ LỤC 13 - HĐ 37/2018/HĐ/OIC-SEAREE ký ngày 07/02/2018</v>
          </cell>
        </row>
      </sheetData>
      <sheetData sheetId="4077">
        <row r="1">
          <cell r="A1" t="str">
            <v>GIÁ TRỊ PHỤ LỤC 13 - HĐ 37/2018/HĐ/OIC-SEAREE ký ngày 07/02/2018</v>
          </cell>
        </row>
      </sheetData>
      <sheetData sheetId="4078">
        <row r="1">
          <cell r="A1" t="str">
            <v>GIÁ TRỊ PHỤ LỤC 13 - HĐ 37/2018/HĐ/OIC-SEAREE ký ngày 07/02/2018</v>
          </cell>
        </row>
      </sheetData>
      <sheetData sheetId="4079"/>
      <sheetData sheetId="4080">
        <row r="1">
          <cell r="A1" t="str">
            <v>GIÁ TRỊ PHỤ LỤC 13 - HĐ 37/2018/HĐ/OIC-SEAREE ký ngày 07/02/2018</v>
          </cell>
        </row>
      </sheetData>
      <sheetData sheetId="4081">
        <row r="1">
          <cell r="A1" t="str">
            <v>GIÁ TRỊ PHỤ LỤC 13 - HĐ 37/2018/HĐ/OIC-SEAREE ký ngày 07/02/2018</v>
          </cell>
        </row>
      </sheetData>
      <sheetData sheetId="4082">
        <row r="1">
          <cell r="A1" t="str">
            <v>GIÁ TRỊ PHỤ LỤC 13 - HĐ 37/2018/HĐ/OIC-SEAREE ký ngày 07/02/2018</v>
          </cell>
        </row>
      </sheetData>
      <sheetData sheetId="4083">
        <row r="1">
          <cell r="A1" t="str">
            <v>GIÁ TRỊ PHỤ LỤC 13 - HĐ 37/2018/HĐ/OIC-SEAREE ký ngày 07/02/2018</v>
          </cell>
        </row>
      </sheetData>
      <sheetData sheetId="4084">
        <row r="1">
          <cell r="A1" t="str">
            <v>GIÁ TRỊ PHỤ LỤC 13 - HĐ 37/2018/HĐ/OIC-SEAREE ký ngày 07/02/2018</v>
          </cell>
        </row>
      </sheetData>
      <sheetData sheetId="4085">
        <row r="1">
          <cell r="A1" t="str">
            <v>GIÁ TRỊ PHỤ LỤC 13 - HĐ 37/2018/HĐ/OIC-SEAREE ký ngày 07/02/2018</v>
          </cell>
        </row>
      </sheetData>
      <sheetData sheetId="4086">
        <row r="1">
          <cell r="A1" t="str">
            <v>GIÁ TRỊ PHỤ LỤC 13 - HĐ 37/2018/HĐ/OIC-SEAREE ký ngày 07/02/2018</v>
          </cell>
        </row>
      </sheetData>
      <sheetData sheetId="4087">
        <row r="1">
          <cell r="A1" t="str">
            <v>GIÁ TRỊ PHỤ LỤC 13 - HĐ 37/2018/HĐ/OIC-SEAREE ký ngày 07/02/2018</v>
          </cell>
        </row>
      </sheetData>
      <sheetData sheetId="4088"/>
      <sheetData sheetId="4089"/>
      <sheetData sheetId="4090"/>
      <sheetData sheetId="4091"/>
      <sheetData sheetId="4092"/>
      <sheetData sheetId="4093"/>
      <sheetData sheetId="4094"/>
      <sheetData sheetId="4095"/>
      <sheetData sheetId="4096"/>
      <sheetData sheetId="4097">
        <row r="1">
          <cell r="A1" t="str">
            <v>GIÁ TRỊ PHỤ LỤC 13 - HĐ 37/2018/HĐ/OIC-SEAREE ký ngày 07/02/2018</v>
          </cell>
        </row>
      </sheetData>
      <sheetData sheetId="4098">
        <row r="1">
          <cell r="A1" t="str">
            <v>GIÁ TRỊ PHỤ LỤC 13 - HĐ 37/2018/HĐ/OIC-SEAREE ký ngày 07/02/2018</v>
          </cell>
        </row>
      </sheetData>
      <sheetData sheetId="4099"/>
      <sheetData sheetId="4100">
        <row r="1">
          <cell r="A1" t="str">
            <v>GIÁ TRỊ PHỤ LỤC 13 - HĐ 37/2018/HĐ/OIC-SEAREE ký ngày 07/02/2018</v>
          </cell>
        </row>
      </sheetData>
      <sheetData sheetId="4101">
        <row r="1">
          <cell r="A1" t="str">
            <v>GIÁ TRỊ PHỤ LỤC 13 - HĐ 37/2018/HĐ/OIC-SEAREE ký ngày 07/02/2018</v>
          </cell>
        </row>
      </sheetData>
      <sheetData sheetId="4102"/>
      <sheetData sheetId="4103">
        <row r="1">
          <cell r="A1" t="str">
            <v>GIÁ TRỊ PHỤ LỤC 13 - HĐ 37/2018/HĐ/OIC-SEAREE ký ngày 07/02/2018</v>
          </cell>
        </row>
      </sheetData>
      <sheetData sheetId="4104">
        <row r="1">
          <cell r="A1" t="str">
            <v>GIÁ TRỊ PHỤ LỤC 13 - HĐ 37/2018/HĐ/OIC-SEAREE ký ngày 07/02/2018</v>
          </cell>
        </row>
      </sheetData>
      <sheetData sheetId="4105">
        <row r="1">
          <cell r="A1" t="str">
            <v>GIÁ TRỊ PHỤ LỤC 13 - HĐ 37/2018/HĐ/OIC-SEAREE ký ngày 07/02/2018</v>
          </cell>
        </row>
      </sheetData>
      <sheetData sheetId="4106">
        <row r="1">
          <cell r="A1" t="str">
            <v>GIÁ TRỊ PHỤ LỤC 13 - HĐ 37/2018/HĐ/OIC-SEAREE ký ngày 07/02/2018</v>
          </cell>
        </row>
      </sheetData>
      <sheetData sheetId="4107">
        <row r="1">
          <cell r="A1" t="str">
            <v>GIÁ TRỊ PHỤ LỤC 13 - HĐ 37/2018/HĐ/OIC-SEAREE ký ngày 07/02/2018</v>
          </cell>
        </row>
      </sheetData>
      <sheetData sheetId="4108">
        <row r="1">
          <cell r="A1" t="str">
            <v>GIÁ TRỊ PHỤ LỤC 13 - HĐ 37/2018/HĐ/OIC-SEAREE ký ngày 07/02/2018</v>
          </cell>
        </row>
      </sheetData>
      <sheetData sheetId="4109">
        <row r="1">
          <cell r="A1" t="str">
            <v>GIÁ TRỊ PHỤ LỤC 13 - HĐ 37/2018/HĐ/OIC-SEAREE ký ngày 07/02/2018</v>
          </cell>
        </row>
      </sheetData>
      <sheetData sheetId="4110">
        <row r="1">
          <cell r="A1" t="str">
            <v>GIÁ TRỊ PHỤ LỤC 13 - HĐ 37/2018/HĐ/OIC-SEAREE ký ngày 07/02/2018</v>
          </cell>
        </row>
      </sheetData>
      <sheetData sheetId="4111"/>
      <sheetData sheetId="4112"/>
      <sheetData sheetId="4113"/>
      <sheetData sheetId="4114">
        <row r="1">
          <cell r="A1" t="str">
            <v>GIÁ TRỊ PHỤ LỤC 13 - HĐ 37/2018/HĐ/OIC-SEAREE ký ngày 07/02/2018</v>
          </cell>
        </row>
      </sheetData>
      <sheetData sheetId="4115">
        <row r="1">
          <cell r="A1" t="str">
            <v>GIÁ TRỊ PHỤ LỤC 13 - HĐ 37/2018/HĐ/OIC-SEAREE ký ngày 07/02/2018</v>
          </cell>
        </row>
      </sheetData>
      <sheetData sheetId="4116">
        <row r="1">
          <cell r="A1" t="str">
            <v>GIÁ TRỊ PHỤ LỤC 13 - HĐ 37/2018/HĐ/OIC-SEAREE ký ngày 07/02/2018</v>
          </cell>
        </row>
      </sheetData>
      <sheetData sheetId="4117">
        <row r="1">
          <cell r="A1" t="str">
            <v>GIÁ TRỊ PHỤ LỤC 13 - HĐ 37/2018/HĐ/OIC-SEAREE ký ngày 07/02/2018</v>
          </cell>
        </row>
      </sheetData>
      <sheetData sheetId="4118">
        <row r="1">
          <cell r="A1" t="str">
            <v>GIÁ TRỊ PHỤ LỤC 13 - HĐ 37/2018/HĐ/OIC-SEAREE ký ngày 07/02/2018</v>
          </cell>
        </row>
      </sheetData>
      <sheetData sheetId="4119">
        <row r="1">
          <cell r="A1" t="str">
            <v>GIÁ TRỊ PHỤ LỤC 13 - HĐ 37/2018/HĐ/OIC-SEAREE ký ngày 07/02/2018</v>
          </cell>
        </row>
      </sheetData>
      <sheetData sheetId="4120">
        <row r="1">
          <cell r="A1" t="str">
            <v>GIÁ TRỊ PHỤ LỤC 13 - HĐ 37/2018/HĐ/OIC-SEAREE ký ngày 07/02/2018</v>
          </cell>
        </row>
      </sheetData>
      <sheetData sheetId="4121">
        <row r="1">
          <cell r="A1" t="str">
            <v>GIÁ TRỊ PHỤ LỤC 13 - HĐ 37/2018/HĐ/OIC-SEAREE ký ngày 07/02/2018</v>
          </cell>
        </row>
      </sheetData>
      <sheetData sheetId="4122">
        <row r="1">
          <cell r="A1" t="str">
            <v>GIÁ TRỊ PHỤ LỤC 13 - HĐ 37/2018/HĐ/OIC-SEAREE ký ngày 07/02/2018</v>
          </cell>
        </row>
      </sheetData>
      <sheetData sheetId="4123">
        <row r="1">
          <cell r="A1" t="str">
            <v>GIÁ TRỊ PHỤ LỤC 13 - HĐ 37/2018/HĐ/OIC-SEAREE ký ngày 07/02/2018</v>
          </cell>
        </row>
      </sheetData>
      <sheetData sheetId="4124">
        <row r="1">
          <cell r="A1" t="str">
            <v>GIÁ TRỊ PHỤ LỤC 13 - HĐ 37/2018/HĐ/OIC-SEAREE ký ngày 07/02/2018</v>
          </cell>
        </row>
      </sheetData>
      <sheetData sheetId="4125">
        <row r="1">
          <cell r="A1" t="str">
            <v>GIÁ TRỊ PHỤ LỤC 13 - HĐ 37/2018/HĐ/OIC-SEAREE ký ngày 07/02/2018</v>
          </cell>
        </row>
      </sheetData>
      <sheetData sheetId="4126">
        <row r="1">
          <cell r="A1" t="str">
            <v>GIÁ TRỊ PHỤ LỤC 13 - HĐ 37/2018/HĐ/OIC-SEAREE ký ngày 07/02/2018</v>
          </cell>
        </row>
      </sheetData>
      <sheetData sheetId="4127">
        <row r="1">
          <cell r="A1" t="str">
            <v>GIÁ TRỊ PHỤ LỤC 13 - HĐ 37/2018/HĐ/OIC-SEAREE ký ngày 07/02/2018</v>
          </cell>
        </row>
      </sheetData>
      <sheetData sheetId="4128">
        <row r="1">
          <cell r="A1" t="str">
            <v>GIÁ TRỊ PHỤ LỤC 13 - HĐ 37/2018/HĐ/OIC-SEAREE ký ngày 07/02/2018</v>
          </cell>
        </row>
      </sheetData>
      <sheetData sheetId="4129">
        <row r="1">
          <cell r="A1" t="str">
            <v>GIÁ TRỊ PHỤ LỤC 13 - HĐ 37/2018/HĐ/OIC-SEAREE ký ngày 07/02/2018</v>
          </cell>
        </row>
      </sheetData>
      <sheetData sheetId="4130">
        <row r="1">
          <cell r="A1" t="str">
            <v>GIÁ TRỊ PHỤ LỤC 13 - HĐ 37/2018/HĐ/OIC-SEAREE ký ngày 07/02/2018</v>
          </cell>
        </row>
      </sheetData>
      <sheetData sheetId="4131"/>
      <sheetData sheetId="4132">
        <row r="1">
          <cell r="A1" t="str">
            <v>GIÁ TRỊ PHỤ LỤC 13 - HĐ 37/2018/HĐ/OIC-SEAREE ký ngày 07/02/2018</v>
          </cell>
        </row>
      </sheetData>
      <sheetData sheetId="4133">
        <row r="1">
          <cell r="A1" t="str">
            <v>GIÁ TRỊ PHỤ LỤC 13 - HĐ 37/2018/HĐ/OIC-SEAREE ký ngày 07/02/2018</v>
          </cell>
        </row>
      </sheetData>
      <sheetData sheetId="4134">
        <row r="1">
          <cell r="A1" t="str">
            <v>GIÁ TRỊ PHỤ LỤC 13 - HĐ 37/2018/HĐ/OIC-SEAREE ký ngày 07/02/2018</v>
          </cell>
        </row>
      </sheetData>
      <sheetData sheetId="4135">
        <row r="1">
          <cell r="A1" t="str">
            <v>GIÁ TRỊ PHỤ LỤC 13 - HĐ 37/2018/HĐ/OIC-SEAREE ký ngày 07/02/2018</v>
          </cell>
        </row>
      </sheetData>
      <sheetData sheetId="4136">
        <row r="1">
          <cell r="A1" t="str">
            <v>GIÁ TRỊ PHỤ LỤC 13 - HĐ 37/2018/HĐ/OIC-SEAREE ký ngày 07/02/2018</v>
          </cell>
        </row>
      </sheetData>
      <sheetData sheetId="4137">
        <row r="1">
          <cell r="A1" t="str">
            <v>GIÁ TRỊ PHỤ LỤC 13 - HĐ 37/2018/HĐ/OIC-SEAREE ký ngày 07/02/2018</v>
          </cell>
        </row>
      </sheetData>
      <sheetData sheetId="4138">
        <row r="1">
          <cell r="A1" t="str">
            <v>GIÁ TRỊ PHỤ LỤC 13 - HĐ 37/2018/HĐ/OIC-SEAREE ký ngày 07/02/2018</v>
          </cell>
        </row>
      </sheetData>
      <sheetData sheetId="4139">
        <row r="1">
          <cell r="A1" t="str">
            <v>GIÁ TRỊ PHỤ LỤC 13 - HĐ 37/2018/HĐ/OIC-SEAREE ký ngày 07/02/2018</v>
          </cell>
        </row>
      </sheetData>
      <sheetData sheetId="4140">
        <row r="1">
          <cell r="A1" t="str">
            <v>GIÁ TRỊ PHỤ LỤC 13 - HĐ 37/2018/HĐ/OIC-SEAREE ký ngày 07/02/2018</v>
          </cell>
        </row>
      </sheetData>
      <sheetData sheetId="4141">
        <row r="1">
          <cell r="A1" t="str">
            <v>GIÁ TRỊ PHỤ LỤC 13 - HĐ 37/2018/HĐ/OIC-SEAREE ký ngày 07/02/2018</v>
          </cell>
        </row>
      </sheetData>
      <sheetData sheetId="4142">
        <row r="1">
          <cell r="A1" t="str">
            <v>GIÁ TRỊ PHỤ LỤC 13 - HĐ 37/2018/HĐ/OIC-SEAREE ký ngày 07/02/2018</v>
          </cell>
        </row>
      </sheetData>
      <sheetData sheetId="4143">
        <row r="1">
          <cell r="A1" t="str">
            <v>GIÁ TRỊ PHỤ LỤC 13 - HĐ 37/2018/HĐ/OIC-SEAREE ký ngày 07/02/2018</v>
          </cell>
        </row>
      </sheetData>
      <sheetData sheetId="4144">
        <row r="1">
          <cell r="A1" t="str">
            <v>GIÁ TRỊ PHỤ LỤC 13 - HĐ 37/2018/HĐ/OIC-SEAREE ký ngày 07/02/2018</v>
          </cell>
        </row>
      </sheetData>
      <sheetData sheetId="4145">
        <row r="1">
          <cell r="A1" t="str">
            <v>GIÁ TRỊ PHỤ LỤC 13 - HĐ 37/2018/HĐ/OIC-SEAREE ký ngày 07/02/2018</v>
          </cell>
        </row>
      </sheetData>
      <sheetData sheetId="4146">
        <row r="1">
          <cell r="A1" t="str">
            <v>GIÁ TRỊ PHỤ LỤC 13 - HĐ 37/2018/HĐ/OIC-SEAREE ký ngày 07/02/2018</v>
          </cell>
        </row>
      </sheetData>
      <sheetData sheetId="4147"/>
      <sheetData sheetId="4148"/>
      <sheetData sheetId="4149"/>
      <sheetData sheetId="4150">
        <row r="1">
          <cell r="A1" t="str">
            <v>GIÁ TRỊ PHỤ LỤC 13 - HĐ 37/2018/HĐ/OIC-SEAREE ký ngày 07/02/2018</v>
          </cell>
        </row>
      </sheetData>
      <sheetData sheetId="4151">
        <row r="1">
          <cell r="A1" t="str">
            <v>GIÁ TRỊ PHỤ LỤC 13 - HĐ 37/2018/HĐ/OIC-SEAREE ký ngày 07/02/2018</v>
          </cell>
        </row>
      </sheetData>
      <sheetData sheetId="4152">
        <row r="1">
          <cell r="A1" t="str">
            <v>GIÁ TRỊ PHỤ LỤC 13 - HĐ 37/2018/HĐ/OIC-SEAREE ký ngày 07/02/2018</v>
          </cell>
        </row>
      </sheetData>
      <sheetData sheetId="4153">
        <row r="1">
          <cell r="A1" t="str">
            <v>GIÁ TRỊ PHỤ LỤC 13 - HĐ 37/2018/HĐ/OIC-SEAREE ký ngày 07/02/2018</v>
          </cell>
        </row>
      </sheetData>
      <sheetData sheetId="4154"/>
      <sheetData sheetId="4155"/>
      <sheetData sheetId="4156"/>
      <sheetData sheetId="4157"/>
      <sheetData sheetId="4158"/>
      <sheetData sheetId="4159"/>
      <sheetData sheetId="4160"/>
      <sheetData sheetId="4161"/>
      <sheetData sheetId="4162">
        <row r="1">
          <cell r="A1" t="str">
            <v>GIÁ TRỊ PHỤ LỤC 13 - HĐ 37/2018/HĐ/OIC-SEAREE ký ngày 07/02/2018</v>
          </cell>
        </row>
      </sheetData>
      <sheetData sheetId="4163">
        <row r="1">
          <cell r="A1" t="str">
            <v>GIÁ TRỊ PHỤ LỤC 13 - HĐ 37/2018/HĐ/OIC-SEAREE ký ngày 07/02/2018</v>
          </cell>
        </row>
      </sheetData>
      <sheetData sheetId="4164">
        <row r="1">
          <cell r="A1" t="str">
            <v>GIÁ TRỊ PHỤ LỤC 13 - HĐ 37/2018/HĐ/OIC-SEAREE ký ngày 07/02/2018</v>
          </cell>
        </row>
      </sheetData>
      <sheetData sheetId="4165">
        <row r="1">
          <cell r="A1" t="str">
            <v>GIÁ TRỊ PHỤ LỤC 13 - HĐ 37/2018/HĐ/OIC-SEAREE ký ngày 07/02/2018</v>
          </cell>
        </row>
      </sheetData>
      <sheetData sheetId="4166">
        <row r="1">
          <cell r="A1" t="str">
            <v>GIÁ TRỊ PHỤ LỤC 13 - HĐ 37/2018/HĐ/OIC-SEAREE ký ngày 07/02/2018</v>
          </cell>
        </row>
      </sheetData>
      <sheetData sheetId="4167">
        <row r="1">
          <cell r="A1" t="str">
            <v>GIÁ TRỊ PHỤ LỤC 13 - HĐ 37/2018/HĐ/OIC-SEAREE ký ngày 07/02/2018</v>
          </cell>
        </row>
      </sheetData>
      <sheetData sheetId="4168">
        <row r="1">
          <cell r="A1" t="str">
            <v>GIÁ TRỊ PHỤ LỤC 13 - HĐ 37/2018/HĐ/OIC-SEAREE ký ngày 07/02/2018</v>
          </cell>
        </row>
      </sheetData>
      <sheetData sheetId="4169">
        <row r="1">
          <cell r="A1" t="str">
            <v>GIÁ TRỊ PHỤ LỤC 13 - HĐ 37/2018/HĐ/OIC-SEAREE ký ngày 07/02/2018</v>
          </cell>
        </row>
      </sheetData>
      <sheetData sheetId="4170">
        <row r="1">
          <cell r="A1" t="str">
            <v>GIÁ TRỊ PHỤ LỤC 13 - HĐ 37/2018/HĐ/OIC-SEAREE ký ngày 07/02/2018</v>
          </cell>
        </row>
      </sheetData>
      <sheetData sheetId="4171">
        <row r="1">
          <cell r="A1" t="str">
            <v>GIÁ TRỊ PHỤ LỤC 13 - HĐ 37/2018/HĐ/OIC-SEAREE ký ngày 07/02/2018</v>
          </cell>
        </row>
      </sheetData>
      <sheetData sheetId="4172">
        <row r="1">
          <cell r="A1" t="str">
            <v>GIÁ TRỊ PHỤ LỤC 13 - HĐ 37/2018/HĐ/OIC-SEAREE ký ngày 07/02/2018</v>
          </cell>
        </row>
      </sheetData>
      <sheetData sheetId="4173">
        <row r="1">
          <cell r="A1" t="str">
            <v>GIÁ TRỊ PHỤ LỤC 13 - HĐ 37/2018/HĐ/OIC-SEAREE ký ngày 07/02/2018</v>
          </cell>
        </row>
      </sheetData>
      <sheetData sheetId="4174">
        <row r="1">
          <cell r="A1" t="str">
            <v>GIÁ TRỊ PHỤ LỤC 13 - HĐ 37/2018/HĐ/OIC-SEAREE ký ngày 07/02/2018</v>
          </cell>
        </row>
      </sheetData>
      <sheetData sheetId="4175">
        <row r="1">
          <cell r="A1" t="str">
            <v>GIÁ TRỊ PHỤ LỤC 13 - HĐ 37/2018/HĐ/OIC-SEAREE ký ngày 07/02/2018</v>
          </cell>
        </row>
      </sheetData>
      <sheetData sheetId="4176">
        <row r="1">
          <cell r="A1" t="str">
            <v>GIÁ TRỊ PHỤ LỤC 13 - HĐ 37/2018/HĐ/OIC-SEAREE ký ngày 07/02/2018</v>
          </cell>
        </row>
      </sheetData>
      <sheetData sheetId="4177">
        <row r="1">
          <cell r="A1" t="str">
            <v>GIÁ TRỊ PHỤ LỤC 13 - HĐ 37/2018/HĐ/OIC-SEAREE ký ngày 07/02/2018</v>
          </cell>
        </row>
      </sheetData>
      <sheetData sheetId="4178">
        <row r="1">
          <cell r="A1" t="str">
            <v>GIÁ TRỊ PHỤ LỤC 13 - HĐ 37/2018/HĐ/OIC-SEAREE ký ngày 07/02/2018</v>
          </cell>
        </row>
      </sheetData>
      <sheetData sheetId="4179">
        <row r="1">
          <cell r="A1" t="str">
            <v>GIÁ TRỊ PHỤ LỤC 13 - HĐ 37/2018/HĐ/OIC-SEAREE ký ngày 07/02/2018</v>
          </cell>
        </row>
      </sheetData>
      <sheetData sheetId="4180">
        <row r="1">
          <cell r="A1" t="str">
            <v>GIÁ TRỊ PHỤ LỤC 13 - HĐ 37/2018/HĐ/OIC-SEAREE ký ngày 07/02/2018</v>
          </cell>
        </row>
      </sheetData>
      <sheetData sheetId="4181">
        <row r="1">
          <cell r="A1" t="str">
            <v>GIÁ TRỊ PHỤ LỤC 13 - HĐ 37/2018/HĐ/OIC-SEAREE ký ngày 07/02/2018</v>
          </cell>
        </row>
      </sheetData>
      <sheetData sheetId="4182">
        <row r="1">
          <cell r="A1" t="str">
            <v>GIÁ TRỊ PHỤ LỤC 13 - HĐ 37/2018/HĐ/OIC-SEAREE ký ngày 07/02/2018</v>
          </cell>
        </row>
      </sheetData>
      <sheetData sheetId="4183">
        <row r="1">
          <cell r="A1" t="str">
            <v>GIÁ TRỊ PHỤ LỤC 13 - HĐ 37/2018/HĐ/OIC-SEAREE ký ngày 07/02/2018</v>
          </cell>
        </row>
      </sheetData>
      <sheetData sheetId="4184">
        <row r="1">
          <cell r="A1" t="str">
            <v>GIÁ TRỊ PHỤ LỤC 13 - HĐ 37/2018/HĐ/OIC-SEAREE ký ngày 07/02/2018</v>
          </cell>
        </row>
      </sheetData>
      <sheetData sheetId="4185">
        <row r="1">
          <cell r="A1" t="str">
            <v>GIÁ TRỊ PHỤ LỤC 13 - HĐ 37/2018/HĐ/OIC-SEAREE ký ngày 07/02/2018</v>
          </cell>
        </row>
      </sheetData>
      <sheetData sheetId="4186">
        <row r="1">
          <cell r="A1" t="str">
            <v>GIÁ TRỊ PHỤ LỤC 13 - HĐ 37/2018/HĐ/OIC-SEAREE ký ngày 07/02/2018</v>
          </cell>
        </row>
      </sheetData>
      <sheetData sheetId="4187">
        <row r="1">
          <cell r="A1" t="str">
            <v>GIÁ TRỊ PHỤ LỤC 13 - HĐ 37/2018/HĐ/OIC-SEAREE ký ngày 07/02/2018</v>
          </cell>
        </row>
      </sheetData>
      <sheetData sheetId="4188">
        <row r="1">
          <cell r="A1" t="str">
            <v>GIÁ TRỊ PHỤ LỤC 13 - HĐ 37/2018/HĐ/OIC-SEAREE ký ngày 07/02/2018</v>
          </cell>
        </row>
      </sheetData>
      <sheetData sheetId="4189">
        <row r="1">
          <cell r="A1" t="str">
            <v>GIÁ TRỊ PHỤ LỤC 13 - HĐ 37/2018/HĐ/OIC-SEAREE ký ngày 07/02/2018</v>
          </cell>
        </row>
      </sheetData>
      <sheetData sheetId="4190">
        <row r="1">
          <cell r="A1" t="str">
            <v>GIÁ TRỊ PHỤ LỤC 13 - HĐ 37/2018/HĐ/OIC-SEAREE ký ngày 07/02/2018</v>
          </cell>
        </row>
      </sheetData>
      <sheetData sheetId="4191">
        <row r="1">
          <cell r="A1" t="str">
            <v>GIÁ TRỊ PHỤ LỤC 13 - HĐ 37/2018/HĐ/OIC-SEAREE ký ngày 07/02/2018</v>
          </cell>
        </row>
      </sheetData>
      <sheetData sheetId="4192">
        <row r="1">
          <cell r="A1" t="str">
            <v>GIÁ TRỊ PHỤ LỤC 13 - HĐ 37/2018/HĐ/OIC-SEAREE ký ngày 07/02/2018</v>
          </cell>
        </row>
      </sheetData>
      <sheetData sheetId="4193">
        <row r="1">
          <cell r="A1" t="str">
            <v>GIÁ TRỊ PHỤ LỤC 13 - HĐ 37/2018/HĐ/OIC-SEAREE ký ngày 07/02/2018</v>
          </cell>
        </row>
      </sheetData>
      <sheetData sheetId="4194">
        <row r="1">
          <cell r="A1" t="str">
            <v>GIÁ TRỊ PHỤ LỤC 13 - HĐ 37/2018/HĐ/OIC-SEAREE ký ngày 07/02/2018</v>
          </cell>
        </row>
      </sheetData>
      <sheetData sheetId="4195">
        <row r="1">
          <cell r="A1" t="str">
            <v>GIÁ TRỊ PHỤ LỤC 13 - HĐ 37/2018/HĐ/OIC-SEAREE ký ngày 07/02/2018</v>
          </cell>
        </row>
      </sheetData>
      <sheetData sheetId="4196">
        <row r="1">
          <cell r="A1" t="str">
            <v>GIÁ TRỊ PHỤ LỤC 13 - HĐ 37/2018/HĐ/OIC-SEAREE ký ngày 07/02/2018</v>
          </cell>
        </row>
      </sheetData>
      <sheetData sheetId="4197">
        <row r="1">
          <cell r="A1" t="str">
            <v>GIÁ TRỊ PHỤ LỤC 13 - HĐ 37/2018/HĐ/OIC-SEAREE ký ngày 07/02/2018</v>
          </cell>
        </row>
      </sheetData>
      <sheetData sheetId="4198">
        <row r="1">
          <cell r="A1" t="str">
            <v>GIÁ TRỊ PHỤ LỤC 13 - HĐ 37/2018/HĐ/OIC-SEAREE ký ngày 07/02/2018</v>
          </cell>
        </row>
      </sheetData>
      <sheetData sheetId="4199">
        <row r="1">
          <cell r="A1" t="str">
            <v>GIÁ TRỊ PHỤ LỤC 13 - HĐ 37/2018/HĐ/OIC-SEAREE ký ngày 07/02/2018</v>
          </cell>
        </row>
      </sheetData>
      <sheetData sheetId="4200">
        <row r="1">
          <cell r="A1" t="str">
            <v>GIÁ TRỊ PHỤ LỤC 13 - HĐ 37/2018/HĐ/OIC-SEAREE ký ngày 07/02/2018</v>
          </cell>
        </row>
      </sheetData>
      <sheetData sheetId="4201">
        <row r="1">
          <cell r="A1" t="str">
            <v>GIÁ TRỊ PHỤ LỤC 13 - HĐ 37/2018/HĐ/OIC-SEAREE ký ngày 07/02/2018</v>
          </cell>
        </row>
      </sheetData>
      <sheetData sheetId="4202">
        <row r="1">
          <cell r="A1" t="str">
            <v>GIÁ TRỊ PHỤ LỤC 13 - HĐ 37/2018/HĐ/OIC-SEAREE ký ngày 07/02/2018</v>
          </cell>
        </row>
      </sheetData>
      <sheetData sheetId="4203">
        <row r="1">
          <cell r="A1" t="str">
            <v>GIÁ TRỊ PHỤ LỤC 13 - HĐ 37/2018/HĐ/OIC-SEAREE ký ngày 07/02/2018</v>
          </cell>
        </row>
      </sheetData>
      <sheetData sheetId="4204">
        <row r="1">
          <cell r="A1" t="str">
            <v>GIÁ TRỊ PHỤ LỤC 13 - HĐ 37/2018/HĐ/OIC-SEAREE ký ngày 07/02/2018</v>
          </cell>
        </row>
      </sheetData>
      <sheetData sheetId="4205">
        <row r="1">
          <cell r="A1" t="str">
            <v>GIÁ TRỊ PHỤ LỤC 13 - HĐ 37/2018/HĐ/OIC-SEAREE ký ngày 07/02/2018</v>
          </cell>
        </row>
      </sheetData>
      <sheetData sheetId="4206">
        <row r="1">
          <cell r="A1" t="str">
            <v>GIÁ TRỊ PHỤ LỤC 13 - HĐ 37/2018/HĐ/OIC-SEAREE ký ngày 07/02/2018</v>
          </cell>
        </row>
      </sheetData>
      <sheetData sheetId="4207">
        <row r="1">
          <cell r="A1" t="str">
            <v>GIÁ TRỊ PHỤ LỤC 13 - HĐ 37/2018/HĐ/OIC-SEAREE ký ngày 07/02/2018</v>
          </cell>
        </row>
      </sheetData>
      <sheetData sheetId="4208">
        <row r="1">
          <cell r="A1" t="str">
            <v>GIÁ TRỊ PHỤ LỤC 13 - HĐ 37/2018/HĐ/OIC-SEAREE ký ngày 07/02/2018</v>
          </cell>
        </row>
      </sheetData>
      <sheetData sheetId="4209">
        <row r="1">
          <cell r="A1" t="str">
            <v>GIÁ TRỊ PHỤ LỤC 13 - HĐ 37/2018/HĐ/OIC-SEAREE ký ngày 07/02/2018</v>
          </cell>
        </row>
      </sheetData>
      <sheetData sheetId="4210">
        <row r="1">
          <cell r="A1" t="str">
            <v>GIÁ TRỊ PHỤ LỤC 13 - HĐ 37/2018/HĐ/OIC-SEAREE ký ngày 07/02/2018</v>
          </cell>
        </row>
      </sheetData>
      <sheetData sheetId="4211">
        <row r="1">
          <cell r="A1" t="str">
            <v>GIÁ TRỊ PHỤ LỤC 13 - HĐ 37/2018/HĐ/OIC-SEAREE ký ngày 07/02/2018</v>
          </cell>
        </row>
      </sheetData>
      <sheetData sheetId="4212">
        <row r="1">
          <cell r="A1" t="str">
            <v>GIÁ TRỊ PHỤ LỤC 13 - HĐ 37/2018/HĐ/OIC-SEAREE ký ngày 07/02/2018</v>
          </cell>
        </row>
      </sheetData>
      <sheetData sheetId="4213">
        <row r="1">
          <cell r="A1" t="str">
            <v>GIÁ TRỊ PHỤ LỤC 13 - HĐ 37/2018/HĐ/OIC-SEAREE ký ngày 07/02/2018</v>
          </cell>
        </row>
      </sheetData>
      <sheetData sheetId="4214">
        <row r="1">
          <cell r="A1" t="str">
            <v>GIÁ TRỊ PHỤ LỤC 13 - HĐ 37/2018/HĐ/OIC-SEAREE ký ngày 07/02/2018</v>
          </cell>
        </row>
      </sheetData>
      <sheetData sheetId="4215">
        <row r="1">
          <cell r="A1" t="str">
            <v>GIÁ TRỊ PHỤ LỤC 13 - HĐ 37/2018/HĐ/OIC-SEAREE ký ngày 07/02/2018</v>
          </cell>
        </row>
      </sheetData>
      <sheetData sheetId="4216">
        <row r="1">
          <cell r="A1" t="str">
            <v>GIÁ TRỊ PHỤ LỤC 13 - HĐ 37/2018/HĐ/OIC-SEAREE ký ngày 07/02/2018</v>
          </cell>
        </row>
      </sheetData>
      <sheetData sheetId="4217">
        <row r="1">
          <cell r="A1" t="str">
            <v>GIÁ TRỊ PHỤ LỤC 13 - HĐ 37/2018/HĐ/OIC-SEAREE ký ngày 07/02/2018</v>
          </cell>
        </row>
      </sheetData>
      <sheetData sheetId="4218"/>
      <sheetData sheetId="4219"/>
      <sheetData sheetId="4220">
        <row r="1">
          <cell r="A1" t="str">
            <v>GIÁ TRỊ PHỤ LỤC 13 - HĐ 37/2018/HĐ/OIC-SEAREE ký ngày 07/02/2018</v>
          </cell>
        </row>
      </sheetData>
      <sheetData sheetId="4221">
        <row r="1">
          <cell r="A1" t="str">
            <v>GIÁ TRỊ PHỤ LỤC 13 - HĐ 37/2018/HĐ/OIC-SEAREE ký ngày 07/02/2018</v>
          </cell>
        </row>
      </sheetData>
      <sheetData sheetId="4222">
        <row r="1">
          <cell r="A1" t="str">
            <v>GIÁ TRỊ PHỤ LỤC 13 - HĐ 37/2018/HĐ/OIC-SEAREE ký ngày 07/02/2018</v>
          </cell>
        </row>
      </sheetData>
      <sheetData sheetId="4223">
        <row r="1">
          <cell r="A1" t="str">
            <v>GIÁ TRỊ PHỤ LỤC 13 - HĐ 37/2018/HĐ/OIC-SEAREE ký ngày 07/02/2018</v>
          </cell>
        </row>
      </sheetData>
      <sheetData sheetId="4224">
        <row r="1">
          <cell r="A1" t="str">
            <v>GIÁ TRỊ PHỤ LỤC 13 - HĐ 37/2018/HĐ/OIC-SEAREE ký ngày 07/02/2018</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row r="1">
          <cell r="A1" t="str">
            <v>GIÁ TRỊ PHỤ LỤC 13 - HĐ 37/2018/HĐ/OIC-SEAREE ký ngày 07/02/2018</v>
          </cell>
        </row>
      </sheetData>
      <sheetData sheetId="4249">
        <row r="1">
          <cell r="A1" t="str">
            <v>GIÁ TRỊ PHỤ LỤC 13 - HĐ 37/2018/HĐ/OIC-SEAREE ký ngày 07/02/2018</v>
          </cell>
        </row>
      </sheetData>
      <sheetData sheetId="4250"/>
      <sheetData sheetId="4251">
        <row r="1">
          <cell r="A1" t="str">
            <v>GIÁ TRỊ PHỤ LỤC 13 - HĐ 37/2018/HĐ/OIC-SEAREE ký ngày 07/02/2018</v>
          </cell>
        </row>
      </sheetData>
      <sheetData sheetId="4252">
        <row r="1">
          <cell r="A1" t="str">
            <v>GIÁ TRỊ PHỤ LỤC 13 - HĐ 37/2018/HĐ/OIC-SEAREE ký ngày 07/02/2018</v>
          </cell>
        </row>
      </sheetData>
      <sheetData sheetId="4253">
        <row r="1">
          <cell r="A1" t="str">
            <v>GIÁ TRỊ PHỤ LỤC 13 - HĐ 37/2018/HĐ/OIC-SEAREE ký ngày 07/02/2018</v>
          </cell>
        </row>
      </sheetData>
      <sheetData sheetId="4254"/>
      <sheetData sheetId="4255"/>
      <sheetData sheetId="4256"/>
      <sheetData sheetId="4257"/>
      <sheetData sheetId="4258">
        <row r="1">
          <cell r="A1" t="str">
            <v>GIÁ TRỊ PHỤ LỤC 13 - HĐ 37/2018/HĐ/OIC-SEAREE ký ngày 07/02/2018</v>
          </cell>
        </row>
      </sheetData>
      <sheetData sheetId="4259">
        <row r="1">
          <cell r="A1" t="str">
            <v>GIÁ TRỊ PHỤ LỤC 13 - HĐ 37/2018/HĐ/OIC-SEAREE ký ngày 07/02/2018</v>
          </cell>
        </row>
      </sheetData>
      <sheetData sheetId="4260">
        <row r="1">
          <cell r="A1" t="str">
            <v>GIÁ TRỊ PHỤ LỤC 13 - HĐ 37/2018/HĐ/OIC-SEAREE ký ngày 07/02/2018</v>
          </cell>
        </row>
      </sheetData>
      <sheetData sheetId="4261">
        <row r="1">
          <cell r="A1" t="str">
            <v>GIÁ TRỊ PHỤ LỤC 13 - HĐ 37/2018/HĐ/OIC-SEAREE ký ngày 07/02/2018</v>
          </cell>
        </row>
      </sheetData>
      <sheetData sheetId="4262">
        <row r="1">
          <cell r="A1" t="str">
            <v>GIÁ TRỊ PHỤ LỤC 13 - HĐ 37/2018/HĐ/OIC-SEAREE ký ngày 07/02/2018</v>
          </cell>
        </row>
      </sheetData>
      <sheetData sheetId="4263">
        <row r="1">
          <cell r="A1" t="str">
            <v>GIÁ TRỊ PHỤ LỤC 13 - HĐ 37/2018/HĐ/OIC-SEAREE ký ngày 07/02/2018</v>
          </cell>
        </row>
      </sheetData>
      <sheetData sheetId="4264">
        <row r="1">
          <cell r="A1" t="str">
            <v>GIÁ TRỊ PHỤ LỤC 13 - HĐ 37/2018/HĐ/OIC-SEAREE ký ngày 07/02/2018</v>
          </cell>
        </row>
      </sheetData>
      <sheetData sheetId="4265">
        <row r="1">
          <cell r="A1" t="str">
            <v>GIÁ TRỊ PHỤ LỤC 13 - HĐ 37/2018/HĐ/OIC-SEAREE ký ngày 07/02/2018</v>
          </cell>
        </row>
      </sheetData>
      <sheetData sheetId="4266">
        <row r="1">
          <cell r="A1" t="str">
            <v>GIÁ TRỊ PHỤ LỤC 13 - HĐ 37/2018/HĐ/OIC-SEAREE ký ngày 07/02/2018</v>
          </cell>
        </row>
      </sheetData>
      <sheetData sheetId="4267">
        <row r="1">
          <cell r="A1" t="str">
            <v>GIÁ TRỊ PHỤ LỤC 13 - HĐ 37/2018/HĐ/OIC-SEAREE ký ngày 07/02/2018</v>
          </cell>
        </row>
      </sheetData>
      <sheetData sheetId="4268"/>
      <sheetData sheetId="4269"/>
      <sheetData sheetId="4270">
        <row r="1">
          <cell r="A1" t="str">
            <v>GIÁ TRỊ PHỤ LỤC 13 - HĐ 37/2018/HĐ/OIC-SEAREE ký ngày 07/02/2018</v>
          </cell>
        </row>
      </sheetData>
      <sheetData sheetId="4271">
        <row r="1">
          <cell r="A1" t="str">
            <v>GIÁ TRỊ PHỤ LỤC 13 - HĐ 37/2018/HĐ/OIC-SEAREE ký ngày 07/02/2018</v>
          </cell>
        </row>
      </sheetData>
      <sheetData sheetId="4272">
        <row r="1">
          <cell r="A1" t="str">
            <v>GIÁ TRỊ PHỤ LỤC 13 - HĐ 37/2018/HĐ/OIC-SEAREE ký ngày 07/02/2018</v>
          </cell>
        </row>
      </sheetData>
      <sheetData sheetId="4273">
        <row r="1">
          <cell r="A1" t="str">
            <v>GIÁ TRỊ PHỤ LỤC 13 - HĐ 37/2018/HĐ/OIC-SEAREE ký ngày 07/02/2018</v>
          </cell>
        </row>
      </sheetData>
      <sheetData sheetId="4274">
        <row r="1">
          <cell r="A1" t="str">
            <v>GIÁ TRỊ PHỤ LỤC 13 - HĐ 37/2018/HĐ/OIC-SEAREE ký ngày 07/02/2018</v>
          </cell>
        </row>
      </sheetData>
      <sheetData sheetId="4275">
        <row r="1">
          <cell r="A1" t="str">
            <v>GIÁ TRỊ PHỤ LỤC 13 - HĐ 37/2018/HĐ/OIC-SEAREE ký ngày 07/02/2018</v>
          </cell>
        </row>
      </sheetData>
      <sheetData sheetId="4276">
        <row r="1">
          <cell r="A1" t="str">
            <v>GIÁ TRỊ PHỤ LỤC 13 - HĐ 37/2018/HĐ/OIC-SEAREE ký ngày 07/02/2018</v>
          </cell>
        </row>
      </sheetData>
      <sheetData sheetId="4277">
        <row r="1">
          <cell r="A1" t="str">
            <v>GIÁ TRỊ PHỤ LỤC 13 - HĐ 37/2018/HĐ/OIC-SEAREE ký ngày 07/02/2018</v>
          </cell>
        </row>
      </sheetData>
      <sheetData sheetId="4278">
        <row r="1">
          <cell r="A1" t="str">
            <v>GIÁ TRỊ PHỤ LỤC 13 - HĐ 37/2018/HĐ/OIC-SEAREE ký ngày 07/02/2018</v>
          </cell>
        </row>
      </sheetData>
      <sheetData sheetId="4279"/>
      <sheetData sheetId="4280"/>
      <sheetData sheetId="4281">
        <row r="1">
          <cell r="A1" t="str">
            <v>GIÁ TRỊ PHỤ LỤC 13 - HĐ 37/2018/HĐ/OIC-SEAREE ký ngày 07/02/2018</v>
          </cell>
        </row>
      </sheetData>
      <sheetData sheetId="4282">
        <row r="1">
          <cell r="A1" t="str">
            <v>GIÁ TRỊ PHỤ LỤC 13 - HĐ 37/2018/HĐ/OIC-SEAREE ký ngày 07/02/2018</v>
          </cell>
        </row>
      </sheetData>
      <sheetData sheetId="4283"/>
      <sheetData sheetId="4284"/>
      <sheetData sheetId="4285"/>
      <sheetData sheetId="4286"/>
      <sheetData sheetId="4287"/>
      <sheetData sheetId="4288"/>
      <sheetData sheetId="4289"/>
      <sheetData sheetId="4290"/>
      <sheetData sheetId="4291"/>
      <sheetData sheetId="4292">
        <row r="1">
          <cell r="A1" t="str">
            <v>GIÁ TRỊ PHỤ LỤC 13 - HĐ 37/2018/HĐ/OIC-SEAREE ký ngày 07/02/2018</v>
          </cell>
        </row>
      </sheetData>
      <sheetData sheetId="4293">
        <row r="1">
          <cell r="A1" t="str">
            <v>GIÁ TRỊ PHỤ LỤC 13 - HĐ 37/2018/HĐ/OIC-SEAREE ký ngày 07/02/2018</v>
          </cell>
        </row>
      </sheetData>
      <sheetData sheetId="4294"/>
      <sheetData sheetId="4295"/>
      <sheetData sheetId="4296"/>
      <sheetData sheetId="4297"/>
      <sheetData sheetId="4298"/>
      <sheetData sheetId="4299"/>
      <sheetData sheetId="4300">
        <row r="1">
          <cell r="A1" t="str">
            <v>GIÁ TRỊ PHỤ LỤC 13 - HĐ 37/2018/HĐ/OIC-SEAREE ký ngày 07/02/2018</v>
          </cell>
        </row>
      </sheetData>
      <sheetData sheetId="4301">
        <row r="1">
          <cell r="A1" t="str">
            <v>GIÁ TRỊ PHỤ LỤC 13 - HĐ 37/2018/HĐ/OIC-SEAREE ký ngày 07/02/2018</v>
          </cell>
        </row>
      </sheetData>
      <sheetData sheetId="4302">
        <row r="1">
          <cell r="A1" t="str">
            <v>GIÁ TRỊ PHỤ LỤC 13 - HĐ 37/2018/HĐ/OIC-SEAREE ký ngày 07/02/2018</v>
          </cell>
        </row>
      </sheetData>
      <sheetData sheetId="4303">
        <row r="1">
          <cell r="A1" t="str">
            <v>GIÁ TRỊ PHỤ LỤC 13 - HĐ 37/2018/HĐ/OIC-SEAREE ký ngày 07/02/2018</v>
          </cell>
        </row>
      </sheetData>
      <sheetData sheetId="4304">
        <row r="1">
          <cell r="A1" t="str">
            <v>GIÁ TRỊ PHỤ LỤC 13 - HĐ 37/2018/HĐ/OIC-SEAREE ký ngày 07/02/2018</v>
          </cell>
        </row>
      </sheetData>
      <sheetData sheetId="4305">
        <row r="1">
          <cell r="A1" t="str">
            <v>GIÁ TRỊ PHỤ LỤC 13 - HĐ 37/2018/HĐ/OIC-SEAREE ký ngày 07/02/2018</v>
          </cell>
        </row>
      </sheetData>
      <sheetData sheetId="4306">
        <row r="1">
          <cell r="A1" t="str">
            <v>GIÁ TRỊ PHỤ LỤC 13 - HĐ 37/2018/HĐ/OIC-SEAREE ký ngày 07/02/2018</v>
          </cell>
        </row>
      </sheetData>
      <sheetData sheetId="4307">
        <row r="1">
          <cell r="A1" t="str">
            <v>GIÁ TRỊ PHỤ LỤC 13 - HĐ 37/2018/HĐ/OIC-SEAREE ký ngày 07/02/2018</v>
          </cell>
        </row>
      </sheetData>
      <sheetData sheetId="4308">
        <row r="1">
          <cell r="A1" t="str">
            <v>GIÁ TRỊ PHỤ LỤC 13 - HĐ 37/2018/HĐ/OIC-SEAREE ký ngày 07/02/2018</v>
          </cell>
        </row>
      </sheetData>
      <sheetData sheetId="4309">
        <row r="1">
          <cell r="A1" t="str">
            <v>GIÁ TRỊ PHỤ LỤC 13 - HĐ 37/2018/HĐ/OIC-SEAREE ký ngày 07/02/2018</v>
          </cell>
        </row>
      </sheetData>
      <sheetData sheetId="4310">
        <row r="1">
          <cell r="A1" t="str">
            <v>GIÁ TRỊ PHỤ LỤC 13 - HĐ 37/2018/HĐ/OIC-SEAREE ký ngày 07/02/2018</v>
          </cell>
        </row>
      </sheetData>
      <sheetData sheetId="4311">
        <row r="1">
          <cell r="A1" t="str">
            <v>GIÁ TRỊ PHỤ LỤC 13 - HĐ 37/2018/HĐ/OIC-SEAREE ký ngày 07/02/2018</v>
          </cell>
        </row>
      </sheetData>
      <sheetData sheetId="4312">
        <row r="1">
          <cell r="A1" t="str">
            <v>GIÁ TRỊ PHỤ LỤC 13 - HĐ 37/2018/HĐ/OIC-SEAREE ký ngày 07/02/2018</v>
          </cell>
        </row>
      </sheetData>
      <sheetData sheetId="4313">
        <row r="1">
          <cell r="A1" t="str">
            <v>GIÁ TRỊ PHỤ LỤC 13 - HĐ 37/2018/HĐ/OIC-SEAREE ký ngày 07/02/2018</v>
          </cell>
        </row>
      </sheetData>
      <sheetData sheetId="4314">
        <row r="1">
          <cell r="A1" t="str">
            <v>GIÁ TRỊ PHỤ LỤC 13 - HĐ 37/2018/HĐ/OIC-SEAREE ký ngày 07/02/2018</v>
          </cell>
        </row>
      </sheetData>
      <sheetData sheetId="4315">
        <row r="1">
          <cell r="A1" t="str">
            <v>GIÁ TRỊ PHỤ LỤC 13 - HĐ 37/2018/HĐ/OIC-SEAREE ký ngày 07/02/2018</v>
          </cell>
        </row>
      </sheetData>
      <sheetData sheetId="4316">
        <row r="1">
          <cell r="A1" t="str">
            <v>GIÁ TRỊ PHỤ LỤC 13 - HĐ 37/2018/HĐ/OIC-SEAREE ký ngày 07/02/2018</v>
          </cell>
        </row>
      </sheetData>
      <sheetData sheetId="4317">
        <row r="1">
          <cell r="A1" t="str">
            <v>GIÁ TRỊ PHỤ LỤC 13 - HĐ 37/2018/HĐ/OIC-SEAREE ký ngày 07/02/2018</v>
          </cell>
        </row>
      </sheetData>
      <sheetData sheetId="4318">
        <row r="1">
          <cell r="A1" t="str">
            <v>GIÁ TRỊ PHỤ LỤC 13 - HĐ 37/2018/HĐ/OIC-SEAREE ký ngày 07/02/2018</v>
          </cell>
        </row>
      </sheetData>
      <sheetData sheetId="4319">
        <row r="1">
          <cell r="A1" t="str">
            <v>GIÁ TRỊ PHỤ LỤC 13 - HĐ 37/2018/HĐ/OIC-SEAREE ký ngày 07/02/2018</v>
          </cell>
        </row>
      </sheetData>
      <sheetData sheetId="4320">
        <row r="1">
          <cell r="A1" t="str">
            <v>GIÁ TRỊ PHỤ LỤC 13 - HĐ 37/2018/HĐ/OIC-SEAREE ký ngày 07/02/2018</v>
          </cell>
        </row>
      </sheetData>
      <sheetData sheetId="4321">
        <row r="1">
          <cell r="A1" t="str">
            <v>GIÁ TRỊ PHỤ LỤC 13 - HĐ 37/2018/HĐ/OIC-SEAREE ký ngày 07/02/2018</v>
          </cell>
        </row>
      </sheetData>
      <sheetData sheetId="4322">
        <row r="1">
          <cell r="A1" t="str">
            <v>GIÁ TRỊ PHỤ LỤC 13 - HĐ 37/2018/HĐ/OIC-SEAREE ký ngày 07/02/2018</v>
          </cell>
        </row>
      </sheetData>
      <sheetData sheetId="4323">
        <row r="1">
          <cell r="A1" t="str">
            <v>GIÁ TRỊ PHỤ LỤC 13 - HĐ 37/2018/HĐ/OIC-SEAREE ký ngày 07/02/2018</v>
          </cell>
        </row>
      </sheetData>
      <sheetData sheetId="4324">
        <row r="1">
          <cell r="A1" t="str">
            <v>GIÁ TRỊ PHỤ LỤC 13 - HĐ 37/2018/HĐ/OIC-SEAREE ký ngày 07/02/2018</v>
          </cell>
        </row>
      </sheetData>
      <sheetData sheetId="4325">
        <row r="1">
          <cell r="A1" t="str">
            <v>GIÁ TRỊ PHỤ LỤC 13 - HĐ 37/2018/HĐ/OIC-SEAREE ký ngày 07/02/2018</v>
          </cell>
        </row>
      </sheetData>
      <sheetData sheetId="4326">
        <row r="1">
          <cell r="A1" t="str">
            <v>GIÁ TRỊ PHỤ LỤC 13 - HĐ 37/2018/HĐ/OIC-SEAREE ký ngày 07/02/2018</v>
          </cell>
        </row>
      </sheetData>
      <sheetData sheetId="4327">
        <row r="1">
          <cell r="A1" t="str">
            <v>GIÁ TRỊ PHỤ LỤC 13 - HĐ 37/2018/HĐ/OIC-SEAREE ký ngày 07/02/2018</v>
          </cell>
        </row>
      </sheetData>
      <sheetData sheetId="4328">
        <row r="1">
          <cell r="A1" t="str">
            <v>GIÁ TRỊ PHỤ LỤC 13 - HĐ 37/2018/HĐ/OIC-SEAREE ký ngày 07/02/2018</v>
          </cell>
        </row>
      </sheetData>
      <sheetData sheetId="4329">
        <row r="1">
          <cell r="A1" t="str">
            <v>GIÁ TRỊ PHỤ LỤC 13 - HĐ 37/2018/HĐ/OIC-SEAREE ký ngày 07/02/2018</v>
          </cell>
        </row>
      </sheetData>
      <sheetData sheetId="4330">
        <row r="1">
          <cell r="A1" t="str">
            <v>GIÁ TRỊ PHỤ LỤC 13 - HĐ 37/2018/HĐ/OIC-SEAREE ký ngày 07/02/2018</v>
          </cell>
        </row>
      </sheetData>
      <sheetData sheetId="4331">
        <row r="1">
          <cell r="A1" t="str">
            <v>GIÁ TRỊ PHỤ LỤC 13 - HĐ 37/2018/HĐ/OIC-SEAREE ký ngày 07/02/2018</v>
          </cell>
        </row>
      </sheetData>
      <sheetData sheetId="4332">
        <row r="1">
          <cell r="A1" t="str">
            <v>GIÁ TRỊ PHỤ LỤC 13 - HĐ 37/2018/HĐ/OIC-SEAREE ký ngày 07/02/2018</v>
          </cell>
        </row>
      </sheetData>
      <sheetData sheetId="4333">
        <row r="1">
          <cell r="A1" t="str">
            <v>GIÁ TRỊ PHỤ LỤC 13 - HĐ 37/2018/HĐ/OIC-SEAREE ký ngày 07/02/2018</v>
          </cell>
        </row>
      </sheetData>
      <sheetData sheetId="4334">
        <row r="1">
          <cell r="A1" t="str">
            <v>GIÁ TRỊ PHỤ LỤC 13 - HĐ 37/2018/HĐ/OIC-SEAREE ký ngày 07/02/2018</v>
          </cell>
        </row>
      </sheetData>
      <sheetData sheetId="4335">
        <row r="1">
          <cell r="A1" t="str">
            <v>GIÁ TRỊ PHỤ LỤC 13 - HĐ 37/2018/HĐ/OIC-SEAREE ký ngày 07/02/2018</v>
          </cell>
        </row>
      </sheetData>
      <sheetData sheetId="4336">
        <row r="1">
          <cell r="A1" t="str">
            <v>GIÁ TRỊ PHỤ LỤC 13 - HĐ 37/2018/HĐ/OIC-SEAREE ký ngày 07/02/2018</v>
          </cell>
        </row>
      </sheetData>
      <sheetData sheetId="4337">
        <row r="1">
          <cell r="A1" t="str">
            <v>GIÁ TRỊ PHỤ LỤC 13 - HĐ 37/2018/HĐ/OIC-SEAREE ký ngày 07/02/2018</v>
          </cell>
        </row>
      </sheetData>
      <sheetData sheetId="4338">
        <row r="1">
          <cell r="A1" t="str">
            <v>GIÁ TRỊ PHỤ LỤC 13 - HĐ 37/2018/HĐ/OIC-SEAREE ký ngày 07/02/2018</v>
          </cell>
        </row>
      </sheetData>
      <sheetData sheetId="4339">
        <row r="1">
          <cell r="A1" t="str">
            <v>GIÁ TRỊ PHỤ LỤC 13 - HĐ 37/2018/HĐ/OIC-SEAREE ký ngày 07/02/2018</v>
          </cell>
        </row>
      </sheetData>
      <sheetData sheetId="4340"/>
      <sheetData sheetId="4341">
        <row r="1">
          <cell r="A1" t="str">
            <v>GIÁ TRỊ PHỤ LỤC 13 - HĐ 37/2018/HĐ/OIC-SEAREE ký ngày 07/02/2018</v>
          </cell>
        </row>
      </sheetData>
      <sheetData sheetId="4342">
        <row r="1">
          <cell r="A1" t="str">
            <v>GIÁ TRỊ PHỤ LỤC 13 - HĐ 37/2018/HĐ/OIC-SEAREE ký ngày 07/02/2018</v>
          </cell>
        </row>
      </sheetData>
      <sheetData sheetId="4343">
        <row r="1">
          <cell r="A1" t="str">
            <v>GIÁ TRỊ PHỤ LỤC 13 - HĐ 37/2018/HĐ/OIC-SEAREE ký ngày 07/02/2018</v>
          </cell>
        </row>
      </sheetData>
      <sheetData sheetId="4344">
        <row r="1">
          <cell r="A1" t="str">
            <v>GIÁ TRỊ PHỤ LỤC 13 - HĐ 37/2018/HĐ/OIC-SEAREE ký ngày 07/02/2018</v>
          </cell>
        </row>
      </sheetData>
      <sheetData sheetId="4345">
        <row r="1">
          <cell r="A1" t="str">
            <v>GIÁ TRỊ PHỤ LỤC 13 - HĐ 37/2018/HĐ/OIC-SEAREE ký ngày 07/02/2018</v>
          </cell>
        </row>
      </sheetData>
      <sheetData sheetId="4346">
        <row r="1">
          <cell r="A1" t="str">
            <v>GIÁ TRỊ PHỤ LỤC 13 - HĐ 37/2018/HĐ/OIC-SEAREE ký ngày 07/02/2018</v>
          </cell>
        </row>
      </sheetData>
      <sheetData sheetId="4347">
        <row r="1">
          <cell r="A1" t="str">
            <v>GIÁ TRỊ PHỤ LỤC 13 - HĐ 37/2018/HĐ/OIC-SEAREE ký ngày 07/02/2018</v>
          </cell>
        </row>
      </sheetData>
      <sheetData sheetId="4348">
        <row r="1">
          <cell r="A1" t="str">
            <v>GIÁ TRỊ PHỤ LỤC 13 - HĐ 37/2018/HĐ/OIC-SEAREE ký ngày 07/02/2018</v>
          </cell>
        </row>
      </sheetData>
      <sheetData sheetId="4349">
        <row r="1">
          <cell r="A1" t="str">
            <v>GIÁ TRỊ PHỤ LỤC 13 - HĐ 37/2018/HĐ/OIC-SEAREE ký ngày 07/02/2018</v>
          </cell>
        </row>
      </sheetData>
      <sheetData sheetId="4350">
        <row r="1">
          <cell r="A1" t="str">
            <v>GIÁ TRỊ PHỤ LỤC 13 - HĐ 37/2018/HĐ/OIC-SEAREE ký ngày 07/02/2018</v>
          </cell>
        </row>
      </sheetData>
      <sheetData sheetId="4351">
        <row r="1">
          <cell r="A1" t="str">
            <v>GIÁ TRỊ PHỤ LỤC 13 - HĐ 37/2018/HĐ/OIC-SEAREE ký ngày 07/02/2018</v>
          </cell>
        </row>
      </sheetData>
      <sheetData sheetId="4352">
        <row r="1">
          <cell r="A1" t="str">
            <v>GIÁ TRỊ PHỤ LỤC 13 - HĐ 37/2018/HĐ/OIC-SEAREE ký ngày 07/02/2018</v>
          </cell>
        </row>
      </sheetData>
      <sheetData sheetId="4353">
        <row r="1">
          <cell r="A1" t="str">
            <v>GIÁ TRỊ PHỤ LỤC 13 - HĐ 37/2018/HĐ/OIC-SEAREE ký ngày 07/02/2018</v>
          </cell>
        </row>
      </sheetData>
      <sheetData sheetId="4354">
        <row r="1">
          <cell r="A1" t="str">
            <v>GIÁ TRỊ PHỤ LỤC 13 - HĐ 37/2018/HĐ/OIC-SEAREE ký ngày 07/02/2018</v>
          </cell>
        </row>
      </sheetData>
      <sheetData sheetId="4355">
        <row r="1">
          <cell r="A1" t="str">
            <v>GIÁ TRỊ PHỤ LỤC 13 - HĐ 37/2018/HĐ/OIC-SEAREE ký ngày 07/02/2018</v>
          </cell>
        </row>
      </sheetData>
      <sheetData sheetId="4356">
        <row r="1">
          <cell r="A1" t="str">
            <v>GIÁ TRỊ PHỤ LỤC 13 - HĐ 37/2018/HĐ/OIC-SEAREE ký ngày 07/02/2018</v>
          </cell>
        </row>
      </sheetData>
      <sheetData sheetId="4357">
        <row r="1">
          <cell r="A1" t="str">
            <v>GIÁ TRỊ PHỤ LỤC 13 - HĐ 37/2018/HĐ/OIC-SEAREE ký ngày 07/02/2018</v>
          </cell>
        </row>
      </sheetData>
      <sheetData sheetId="4358">
        <row r="1">
          <cell r="A1" t="str">
            <v>GIÁ TRỊ PHỤ LỤC 13 - HĐ 37/2018/HĐ/OIC-SEAREE ký ngày 07/02/2018</v>
          </cell>
        </row>
      </sheetData>
      <sheetData sheetId="4359">
        <row r="1">
          <cell r="A1" t="str">
            <v>GIÁ TRỊ PHỤ LỤC 13 - HĐ 37/2018/HĐ/OIC-SEAREE ký ngày 07/02/2018</v>
          </cell>
        </row>
      </sheetData>
      <sheetData sheetId="4360">
        <row r="1">
          <cell r="A1" t="str">
            <v>GIÁ TRỊ PHỤ LỤC 13 - HĐ 37/2018/HĐ/OIC-SEAREE ký ngày 07/02/2018</v>
          </cell>
        </row>
      </sheetData>
      <sheetData sheetId="4361">
        <row r="1">
          <cell r="A1" t="str">
            <v>GIÁ TRỊ PHỤ LỤC 13 - HĐ 37/2018/HĐ/OIC-SEAREE ký ngày 07/02/2018</v>
          </cell>
        </row>
      </sheetData>
      <sheetData sheetId="4362">
        <row r="1">
          <cell r="A1" t="str">
            <v>GIÁ TRỊ PHỤ LỤC 13 - HĐ 37/2018/HĐ/OIC-SEAREE ký ngày 07/02/2018</v>
          </cell>
        </row>
      </sheetData>
      <sheetData sheetId="4363">
        <row r="1">
          <cell r="A1" t="str">
            <v>GIÁ TRỊ PHỤ LỤC 13 - HĐ 37/2018/HĐ/OIC-SEAREE ký ngày 07/02/2018</v>
          </cell>
        </row>
      </sheetData>
      <sheetData sheetId="4364"/>
      <sheetData sheetId="4365"/>
      <sheetData sheetId="4366">
        <row r="1">
          <cell r="A1" t="str">
            <v>GIÁ TRỊ PHỤ LỤC 13 - HĐ 37/2018/HĐ/OIC-SEAREE ký ngày 07/02/2018</v>
          </cell>
        </row>
      </sheetData>
      <sheetData sheetId="4367">
        <row r="1">
          <cell r="A1" t="str">
            <v>GIÁ TRỊ PHỤ LỤC 13 - HĐ 37/2018/HĐ/OIC-SEAREE ký ngày 07/02/2018</v>
          </cell>
        </row>
      </sheetData>
      <sheetData sheetId="4368">
        <row r="1">
          <cell r="A1" t="str">
            <v>GIÁ TRỊ PHỤ LỤC 13 - HĐ 37/2018/HĐ/OIC-SEAREE ký ngày 07/02/2018</v>
          </cell>
        </row>
      </sheetData>
      <sheetData sheetId="4369">
        <row r="1">
          <cell r="A1" t="str">
            <v>GIÁ TRỊ PHỤ LỤC 13 - HĐ 37/2018/HĐ/OIC-SEAREE ký ngày 07/02/2018</v>
          </cell>
        </row>
      </sheetData>
      <sheetData sheetId="4370"/>
      <sheetData sheetId="4371"/>
      <sheetData sheetId="4372"/>
      <sheetData sheetId="4373">
        <row r="1">
          <cell r="A1" t="str">
            <v>GIÁ TRỊ PHỤ LỤC 13 - HĐ 37/2018/HĐ/OIC-SEAREE ký ngày 07/02/2018</v>
          </cell>
        </row>
      </sheetData>
      <sheetData sheetId="4374">
        <row r="1">
          <cell r="A1" t="str">
            <v>GIÁ TRỊ PHỤ LỤC 13 - HĐ 37/2018/HĐ/OIC-SEAREE ký ngày 07/02/2018</v>
          </cell>
        </row>
      </sheetData>
      <sheetData sheetId="4375"/>
      <sheetData sheetId="4376">
        <row r="1">
          <cell r="A1" t="str">
            <v>GIÁ TRỊ PHỤ LỤC 13 - HĐ 37/2018/HĐ/OIC-SEAREE ký ngày 07/02/2018</v>
          </cell>
        </row>
      </sheetData>
      <sheetData sheetId="4377">
        <row r="1">
          <cell r="A1" t="str">
            <v>GIÁ TRỊ PHỤ LỤC 13 - HĐ 37/2018/HĐ/OIC-SEAREE ký ngày 07/02/2018</v>
          </cell>
        </row>
      </sheetData>
      <sheetData sheetId="4378">
        <row r="1">
          <cell r="A1" t="str">
            <v>GIÁ TRỊ PHỤ LỤC 13 - HĐ 37/2018/HĐ/OIC-SEAREE ký ngày 07/02/2018</v>
          </cell>
        </row>
      </sheetData>
      <sheetData sheetId="4379">
        <row r="1">
          <cell r="A1" t="str">
            <v>GIÁ TRỊ PHỤ LỤC 13 - HĐ 37/2018/HĐ/OIC-SEAREE ký ngày 07/02/2018</v>
          </cell>
        </row>
      </sheetData>
      <sheetData sheetId="4380">
        <row r="1">
          <cell r="A1" t="str">
            <v>GIÁ TRỊ PHỤ LỤC 13 - HĐ 37/2018/HĐ/OIC-SEAREE ký ngày 07/02/2018</v>
          </cell>
        </row>
      </sheetData>
      <sheetData sheetId="4381">
        <row r="1">
          <cell r="A1" t="str">
            <v>GIÁ TRỊ PHỤ LỤC 13 - HĐ 37/2018/HĐ/OIC-SEAREE ký ngày 07/02/2018</v>
          </cell>
        </row>
      </sheetData>
      <sheetData sheetId="4382">
        <row r="1">
          <cell r="A1" t="str">
            <v>GIÁ TRỊ PHỤ LỤC 13 - HĐ 37/2018/HĐ/OIC-SEAREE ký ngày 07/02/2018</v>
          </cell>
        </row>
      </sheetData>
      <sheetData sheetId="4383">
        <row r="1">
          <cell r="A1" t="str">
            <v>GIÁ TRỊ PHỤ LỤC 13 - HĐ 37/2018/HĐ/OIC-SEAREE ký ngày 07/02/2018</v>
          </cell>
        </row>
      </sheetData>
      <sheetData sheetId="4384">
        <row r="1">
          <cell r="A1" t="str">
            <v>GIÁ TRỊ PHỤ LỤC 13 - HĐ 37/2018/HĐ/OIC-SEAREE ký ngày 07/02/2018</v>
          </cell>
        </row>
      </sheetData>
      <sheetData sheetId="4385">
        <row r="1">
          <cell r="A1" t="str">
            <v>GIÁ TRỊ PHỤ LỤC 13 - HĐ 37/2018/HĐ/OIC-SEAREE ký ngày 07/02/2018</v>
          </cell>
        </row>
      </sheetData>
      <sheetData sheetId="4386">
        <row r="1">
          <cell r="A1" t="str">
            <v>GIÁ TRỊ PHỤ LỤC 13 - HĐ 37/2018/HĐ/OIC-SEAREE ký ngày 07/02/2018</v>
          </cell>
        </row>
      </sheetData>
      <sheetData sheetId="4387">
        <row r="1">
          <cell r="A1" t="str">
            <v>GIÁ TRỊ PHỤ LỤC 13 - HĐ 37/2018/HĐ/OIC-SEAREE ký ngày 07/02/2018</v>
          </cell>
        </row>
      </sheetData>
      <sheetData sheetId="4388">
        <row r="1">
          <cell r="A1" t="str">
            <v>GIÁ TRỊ PHỤ LỤC 13 - HĐ 37/2018/HĐ/OIC-SEAREE ký ngày 07/02/2018</v>
          </cell>
        </row>
      </sheetData>
      <sheetData sheetId="4389">
        <row r="1">
          <cell r="A1" t="str">
            <v>GIÁ TRỊ PHỤ LỤC 13 - HĐ 37/2018/HĐ/OIC-SEAREE ký ngày 07/02/2018</v>
          </cell>
        </row>
      </sheetData>
      <sheetData sheetId="4390">
        <row r="1">
          <cell r="A1" t="str">
            <v>GIÁ TRỊ PHỤ LỤC 13 - HĐ 37/2018/HĐ/OIC-SEAREE ký ngày 07/02/2018</v>
          </cell>
        </row>
      </sheetData>
      <sheetData sheetId="4391">
        <row r="1">
          <cell r="A1" t="str">
            <v>GIÁ TRỊ PHỤ LỤC 13 - HĐ 37/2018/HĐ/OIC-SEAREE ký ngày 07/02/2018</v>
          </cell>
        </row>
      </sheetData>
      <sheetData sheetId="4392">
        <row r="1">
          <cell r="A1" t="str">
            <v>GIÁ TRỊ PHỤ LỤC 13 - HĐ 37/2018/HĐ/OIC-SEAREE ký ngày 07/02/2018</v>
          </cell>
        </row>
      </sheetData>
      <sheetData sheetId="4393">
        <row r="1">
          <cell r="A1" t="str">
            <v>GIÁ TRỊ PHỤ LỤC 13 - HĐ 37/2018/HĐ/OIC-SEAREE ký ngày 07/02/2018</v>
          </cell>
        </row>
      </sheetData>
      <sheetData sheetId="4394">
        <row r="1">
          <cell r="A1" t="str">
            <v>GIÁ TRỊ PHỤ LỤC 13 - HĐ 37/2018/HĐ/OIC-SEAREE ký ngày 07/02/2018</v>
          </cell>
        </row>
      </sheetData>
      <sheetData sheetId="4395">
        <row r="1">
          <cell r="A1" t="str">
            <v>GIÁ TRỊ PHỤ LỤC 13 - HĐ 37/2018/HĐ/OIC-SEAREE ký ngày 07/02/2018</v>
          </cell>
        </row>
      </sheetData>
      <sheetData sheetId="4396">
        <row r="1">
          <cell r="A1" t="str">
            <v>GIÁ TRỊ PHỤ LỤC 13 - HĐ 37/2018/HĐ/OIC-SEAREE ký ngày 07/02/2018</v>
          </cell>
        </row>
      </sheetData>
      <sheetData sheetId="4397">
        <row r="1">
          <cell r="A1" t="str">
            <v>GIÁ TRỊ PHỤ LỤC 13 - HĐ 37/2018/HĐ/OIC-SEAREE ký ngày 07/02/2018</v>
          </cell>
        </row>
      </sheetData>
      <sheetData sheetId="4398">
        <row r="1">
          <cell r="A1" t="str">
            <v>GIÁ TRỊ PHỤ LỤC 13 - HĐ 37/2018/HĐ/OIC-SEAREE ký ngày 07/02/2018</v>
          </cell>
        </row>
      </sheetData>
      <sheetData sheetId="4399">
        <row r="1">
          <cell r="A1" t="str">
            <v>Linksshape LTD</v>
          </cell>
        </row>
      </sheetData>
      <sheetData sheetId="4400">
        <row r="1">
          <cell r="A1" t="str">
            <v>GIÁ TRỊ PHỤ LỤC 13 - HĐ 37/2018/HĐ/OIC-SEAREE ký ngày 07/02/2018</v>
          </cell>
        </row>
      </sheetData>
      <sheetData sheetId="4401">
        <row r="1">
          <cell r="A1" t="str">
            <v>GIÁ TRỊ PHỤ LỤC 13 - HĐ 37/2018/HĐ/OIC-SEAREE ký ngày 07/02/2018</v>
          </cell>
        </row>
      </sheetData>
      <sheetData sheetId="4402">
        <row r="1">
          <cell r="A1" t="str">
            <v>GIÁ TRỊ PHỤ LỤC 13 - HĐ 37/2018/HĐ/OIC-SEAREE ký ngày 07/02/2018</v>
          </cell>
        </row>
      </sheetData>
      <sheetData sheetId="4403">
        <row r="1">
          <cell r="A1" t="str">
            <v>GIÁ TRỊ PHỤ LỤC 13 - HĐ 37/2018/HĐ/OIC-SEAREE ký ngày 07/02/2018</v>
          </cell>
        </row>
      </sheetData>
      <sheetData sheetId="4404">
        <row r="1">
          <cell r="A1" t="str">
            <v>GIÁ TRỊ PHỤ LỤC 13 - HĐ 37/2018/HĐ/OIC-SEAREE ký ngày 07/02/2018</v>
          </cell>
        </row>
      </sheetData>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ow r="1">
          <cell r="A1" t="str">
            <v>GIÁ TRỊ PHỤ LỤC 13 - HĐ 37/2018/HĐ/OIC-SEAREE ký ngày 07/02/2018</v>
          </cell>
        </row>
      </sheetData>
      <sheetData sheetId="4479">
        <row r="1">
          <cell r="A1" t="str">
            <v>GIÁ TRỊ PHỤ LỤC 13 - HĐ 37/2018/HĐ/OIC-SEAREE ký ngày 07/02/2018</v>
          </cell>
        </row>
      </sheetData>
      <sheetData sheetId="4480">
        <row r="1">
          <cell r="A1" t="str">
            <v>GIÁ TRỊ PHỤ LỤC 13 - HĐ 37/2018/HĐ/OIC-SEAREE ký ngày 07/02/2018</v>
          </cell>
        </row>
      </sheetData>
      <sheetData sheetId="4481">
        <row r="1">
          <cell r="A1" t="str">
            <v>GIÁ TRỊ PHỤ LỤC 13 - HĐ 37/2018/HĐ/OIC-SEAREE ký ngày 07/02/2018</v>
          </cell>
        </row>
      </sheetData>
      <sheetData sheetId="4482">
        <row r="1">
          <cell r="A1" t="str">
            <v>GIÁ TRỊ PHỤ LỤC 13 - HĐ 37/2018/HĐ/OIC-SEAREE ký ngày 07/02/2018</v>
          </cell>
        </row>
      </sheetData>
      <sheetData sheetId="4483">
        <row r="1">
          <cell r="A1" t="str">
            <v>GIÁ TRỊ PHỤ LỤC 13 - HĐ 37/2018/HĐ/OIC-SEAREE ký ngày 07/02/2018</v>
          </cell>
        </row>
      </sheetData>
      <sheetData sheetId="4484">
        <row r="1">
          <cell r="A1" t="str">
            <v>GIÁ TRỊ PHỤ LỤC 13 - HĐ 37/2018/HĐ/OIC-SEAREE ký ngày 07/02/2018</v>
          </cell>
        </row>
      </sheetData>
      <sheetData sheetId="4485">
        <row r="1">
          <cell r="A1" t="str">
            <v>GIÁ TRỊ PHỤ LỤC 13 - HĐ 37/2018/HĐ/OIC-SEAREE ký ngày 07/02/2018</v>
          </cell>
        </row>
      </sheetData>
      <sheetData sheetId="4486">
        <row r="1">
          <cell r="A1" t="str">
            <v>GIÁ TRỊ PHỤ LỤC 13 - HĐ 37/2018/HĐ/OIC-SEAREE ký ngày 07/02/2018</v>
          </cell>
        </row>
      </sheetData>
      <sheetData sheetId="4487">
        <row r="1">
          <cell r="A1" t="str">
            <v>GIÁ TRỊ PHỤ LỤC 13 - HĐ 37/2018/HĐ/OIC-SEAREE ký ngày 07/02/2018</v>
          </cell>
        </row>
      </sheetData>
      <sheetData sheetId="4488">
        <row r="1">
          <cell r="A1" t="str">
            <v>GIÁ TRỊ PHỤ LỤC 13 - HĐ 37/2018/HĐ/OIC-SEAREE ký ngày 07/02/2018</v>
          </cell>
        </row>
      </sheetData>
      <sheetData sheetId="4489">
        <row r="1">
          <cell r="A1" t="str">
            <v>GIÁ TRỊ PHỤ LỤC 13 - HĐ 37/2018/HĐ/OIC-SEAREE ký ngày 07/02/2018</v>
          </cell>
        </row>
      </sheetData>
      <sheetData sheetId="4490">
        <row r="1">
          <cell r="A1" t="str">
            <v>GIÁ TRỊ PHỤ LỤC 13 - HĐ 37/2018/HĐ/OIC-SEAREE ký ngày 07/02/2018</v>
          </cell>
        </row>
      </sheetData>
      <sheetData sheetId="4491">
        <row r="1">
          <cell r="A1" t="str">
            <v>GIÁ TRỊ PHỤ LỤC 13 - HĐ 37/2018/HĐ/OIC-SEAREE ký ngày 07/02/2018</v>
          </cell>
        </row>
      </sheetData>
      <sheetData sheetId="4492">
        <row r="1">
          <cell r="A1" t="str">
            <v>GIÁ TRỊ PHỤ LỤC 13 - HĐ 37/2018/HĐ/OIC-SEAREE ký ngày 07/02/2018</v>
          </cell>
        </row>
      </sheetData>
      <sheetData sheetId="4493">
        <row r="1">
          <cell r="A1" t="str">
            <v>GIÁ TRỊ PHỤ LỤC 13 - HĐ 37/2018/HĐ/OIC-SEAREE ký ngày 07/02/2018</v>
          </cell>
        </row>
      </sheetData>
      <sheetData sheetId="4494">
        <row r="1">
          <cell r="A1" t="str">
            <v>GIÁ TRỊ PHỤ LỤC 13 - HĐ 37/2018/HĐ/OIC-SEAREE ký ngày 07/02/2018</v>
          </cell>
        </row>
      </sheetData>
      <sheetData sheetId="4495">
        <row r="1">
          <cell r="A1" t="str">
            <v>GIÁ TRỊ PHỤ LỤC 13 - HĐ 37/2018/HĐ/OIC-SEAREE ký ngày 07/02/2018</v>
          </cell>
        </row>
      </sheetData>
      <sheetData sheetId="4496">
        <row r="1">
          <cell r="A1" t="str">
            <v>GIÁ TRỊ PHỤ LỤC 13 - HĐ 37/2018/HĐ/OIC-SEAREE ký ngày 07/02/2018</v>
          </cell>
        </row>
      </sheetData>
      <sheetData sheetId="4497">
        <row r="1">
          <cell r="A1" t="str">
            <v>GIÁ TRỊ PHỤ LỤC 13 - HĐ 37/2018/HĐ/OIC-SEAREE ký ngày 07/02/2018</v>
          </cell>
        </row>
      </sheetData>
      <sheetData sheetId="4498">
        <row r="1">
          <cell r="A1" t="str">
            <v>GIÁ TRỊ PHỤ LỤC 13 - HĐ 37/2018/HĐ/OIC-SEAREE ký ngày 07/02/2018</v>
          </cell>
        </row>
      </sheetData>
      <sheetData sheetId="4499">
        <row r="1">
          <cell r="A1" t="str">
            <v>GIÁ TRỊ PHỤ LỤC 13 - HĐ 37/2018/HĐ/OIC-SEAREE ký ngày 07/02/2018</v>
          </cell>
        </row>
      </sheetData>
      <sheetData sheetId="4500">
        <row r="1">
          <cell r="A1" t="str">
            <v>GIÁ TRỊ PHỤ LỤC 13 - HĐ 37/2018/HĐ/OIC-SEAREE ký ngày 07/02/2018</v>
          </cell>
        </row>
      </sheetData>
      <sheetData sheetId="4501">
        <row r="1">
          <cell r="A1" t="str">
            <v>GIÁ TRỊ PHỤ LỤC 13 - HĐ 37/2018/HĐ/OIC-SEAREE ký ngày 07/02/2018</v>
          </cell>
        </row>
      </sheetData>
      <sheetData sheetId="4502">
        <row r="1">
          <cell r="A1" t="str">
            <v>GIÁ TRỊ PHỤ LỤC 13 - HĐ 37/2018/HĐ/OIC-SEAREE ký ngày 07/02/2018</v>
          </cell>
        </row>
      </sheetData>
      <sheetData sheetId="4503">
        <row r="1">
          <cell r="A1" t="str">
            <v>GIÁ TRỊ PHỤ LỤC 13 - HĐ 37/2018/HĐ/OIC-SEAREE ký ngày 07/02/2018</v>
          </cell>
        </row>
      </sheetData>
      <sheetData sheetId="4504">
        <row r="1">
          <cell r="A1" t="str">
            <v>GIÁ TRỊ PHỤ LỤC 13 - HĐ 37/2018/HĐ/OIC-SEAREE ký ngày 07/02/2018</v>
          </cell>
        </row>
      </sheetData>
      <sheetData sheetId="4505">
        <row r="1">
          <cell r="A1" t="str">
            <v>GIÁ TRỊ PHỤ LỤC 13 - HĐ 37/2018/HĐ/OIC-SEAREE ký ngày 07/02/2018</v>
          </cell>
        </row>
      </sheetData>
      <sheetData sheetId="4506">
        <row r="1">
          <cell r="A1" t="str">
            <v>GIÁ TRỊ PHỤ LỤC 13 - HĐ 37/2018/HĐ/OIC-SEAREE ký ngày 07/02/2018</v>
          </cell>
        </row>
      </sheetData>
      <sheetData sheetId="4507">
        <row r="1">
          <cell r="A1" t="str">
            <v>GIÁ TRỊ PHỤ LỤC 13 - HĐ 37/2018/HĐ/OIC-SEAREE ký ngày 07/02/2018</v>
          </cell>
        </row>
      </sheetData>
      <sheetData sheetId="4508">
        <row r="1">
          <cell r="A1" t="str">
            <v>GIÁ TRỊ PHỤ LỤC 13 - HĐ 37/2018/HĐ/OIC-SEAREE ký ngày 07/02/2018</v>
          </cell>
        </row>
      </sheetData>
      <sheetData sheetId="4509">
        <row r="1">
          <cell r="A1" t="str">
            <v>GIÁ TRỊ PHỤ LỤC 13 - HĐ 37/2018/HĐ/OIC-SEAREE ký ngày 07/02/2018</v>
          </cell>
        </row>
      </sheetData>
      <sheetData sheetId="4510">
        <row r="1">
          <cell r="A1" t="str">
            <v>GIÁ TRỊ PHỤ LỤC 13 - HĐ 37/2018/HĐ/OIC-SEAREE ký ngày 07/02/2018</v>
          </cell>
        </row>
      </sheetData>
      <sheetData sheetId="4511">
        <row r="1">
          <cell r="A1" t="str">
            <v>GIÁ TRỊ PHỤ LỤC 13 - HĐ 37/2018/HĐ/OIC-SEAREE ký ngày 07/02/2018</v>
          </cell>
        </row>
      </sheetData>
      <sheetData sheetId="4512">
        <row r="1">
          <cell r="A1" t="str">
            <v>GIÁ TRỊ PHỤ LỤC 13 - HĐ 37/2018/HĐ/OIC-SEAREE ký ngày 07/02/2018</v>
          </cell>
        </row>
      </sheetData>
      <sheetData sheetId="4513">
        <row r="1">
          <cell r="A1" t="str">
            <v>GIÁ TRỊ PHỤ LỤC 13 - HĐ 37/2018/HĐ/OIC-SEAREE ký ngày 07/02/2018</v>
          </cell>
        </row>
      </sheetData>
      <sheetData sheetId="4514">
        <row r="1">
          <cell r="A1" t="str">
            <v>GIÁ TRỊ PHỤ LỤC 13 - HĐ 37/2018/HĐ/OIC-SEAREE ký ngày 07/02/2018</v>
          </cell>
        </row>
      </sheetData>
      <sheetData sheetId="4515">
        <row r="1">
          <cell r="A1" t="str">
            <v>GIÁ TRỊ PHỤ LỤC 13 - HĐ 37/2018/HĐ/OIC-SEAREE ký ngày 07/02/2018</v>
          </cell>
        </row>
      </sheetData>
      <sheetData sheetId="4516">
        <row r="1">
          <cell r="A1" t="str">
            <v>GIÁ TRỊ PHỤ LỤC 13 - HĐ 37/2018/HĐ/OIC-SEAREE ký ngày 07/02/2018</v>
          </cell>
        </row>
      </sheetData>
      <sheetData sheetId="4517">
        <row r="1">
          <cell r="A1" t="str">
            <v>GIÁ TRỊ PHỤ LỤC 13 - HĐ 37/2018/HĐ/OIC-SEAREE ký ngày 07/02/2018</v>
          </cell>
        </row>
      </sheetData>
      <sheetData sheetId="4518">
        <row r="1">
          <cell r="A1" t="str">
            <v>GIÁ TRỊ PHỤ LỤC 13 - HĐ 37/2018/HĐ/OIC-SEAREE ký ngày 07/02/2018</v>
          </cell>
        </row>
      </sheetData>
      <sheetData sheetId="4519">
        <row r="1">
          <cell r="A1" t="str">
            <v>GIÁ TRỊ PHỤ LỤC 13 - HĐ 37/2018/HĐ/OIC-SEAREE ký ngày 07/02/2018</v>
          </cell>
        </row>
      </sheetData>
      <sheetData sheetId="4520">
        <row r="1">
          <cell r="A1" t="str">
            <v>GIÁ TRỊ PHỤ LỤC 13 - HĐ 37/2018/HĐ/OIC-SEAREE ký ngày 07/02/2018</v>
          </cell>
        </row>
      </sheetData>
      <sheetData sheetId="4521">
        <row r="1">
          <cell r="A1" t="str">
            <v>GIÁ TRỊ PHỤ LỤC 13 - HĐ 37/2018/HĐ/OIC-SEAREE ký ngày 07/02/2018</v>
          </cell>
        </row>
      </sheetData>
      <sheetData sheetId="4522">
        <row r="1">
          <cell r="A1" t="str">
            <v>GIÁ TRỊ PHỤ LỤC 13 - HĐ 37/2018/HĐ/OIC-SEAREE ký ngày 07/02/2018</v>
          </cell>
        </row>
      </sheetData>
      <sheetData sheetId="4523">
        <row r="1">
          <cell r="A1" t="str">
            <v>GIÁ TRỊ PHỤ LỤC 13 - HĐ 37/2018/HĐ/OIC-SEAREE ký ngày 07/02/2018</v>
          </cell>
        </row>
      </sheetData>
      <sheetData sheetId="4524">
        <row r="1">
          <cell r="A1" t="str">
            <v>GIÁ TRỊ PHỤ LỤC 13 - HĐ 37/2018/HĐ/OIC-SEAREE ký ngày 07/02/2018</v>
          </cell>
        </row>
      </sheetData>
      <sheetData sheetId="4525">
        <row r="1">
          <cell r="A1" t="str">
            <v>GIÁ TRỊ PHỤ LỤC 13 - HĐ 37/2018/HĐ/OIC-SEAREE ký ngày 07/02/2018</v>
          </cell>
        </row>
      </sheetData>
      <sheetData sheetId="4526">
        <row r="1">
          <cell r="A1" t="str">
            <v>GIÁ TRỊ PHỤ LỤC 13 - HĐ 37/2018/HĐ/OIC-SEAREE ký ngày 07/02/2018</v>
          </cell>
        </row>
      </sheetData>
      <sheetData sheetId="4527">
        <row r="1">
          <cell r="A1" t="str">
            <v>GIÁ TRỊ PHỤ LỤC 13 - HĐ 37/2018/HĐ/OIC-SEAREE ký ngày 07/02/2018</v>
          </cell>
        </row>
      </sheetData>
      <sheetData sheetId="4528">
        <row r="1">
          <cell r="A1" t="str">
            <v>GIÁ TRỊ PHỤ LỤC 13 - HĐ 37/2018/HĐ/OIC-SEAREE ký ngày 07/02/2018</v>
          </cell>
        </row>
      </sheetData>
      <sheetData sheetId="4529">
        <row r="1">
          <cell r="A1" t="str">
            <v>GIÁ TRỊ PHỤ LỤC 13 - HĐ 37/2018/HĐ/OIC-SEAREE ký ngày 07/02/2018</v>
          </cell>
        </row>
      </sheetData>
      <sheetData sheetId="4530">
        <row r="1">
          <cell r="A1" t="str">
            <v>GIÁ TRỊ PHỤ LỤC 13 - HĐ 37/2018/HĐ/OIC-SEAREE ký ngày 07/02/2018</v>
          </cell>
        </row>
      </sheetData>
      <sheetData sheetId="4531">
        <row r="1">
          <cell r="A1" t="str">
            <v>GIÁ TRỊ PHỤ LỤC 13 - HĐ 37/2018/HĐ/OIC-SEAREE ký ngày 07/02/2018</v>
          </cell>
        </row>
      </sheetData>
      <sheetData sheetId="4532">
        <row r="1">
          <cell r="A1" t="str">
            <v>GIÁ TRỊ PHỤ LỤC 13 - HĐ 37/2018/HĐ/OIC-SEAREE ký ngày 07/02/2018</v>
          </cell>
        </row>
      </sheetData>
      <sheetData sheetId="4533">
        <row r="1">
          <cell r="A1" t="str">
            <v>GIÁ TRỊ PHỤ LỤC 13 - HĐ 37/2018/HĐ/OIC-SEAREE ký ngày 07/02/2018</v>
          </cell>
        </row>
      </sheetData>
      <sheetData sheetId="4534">
        <row r="1">
          <cell r="A1" t="str">
            <v>GIÁ TRỊ PHỤ LỤC 13 - HĐ 37/2018/HĐ/OIC-SEAREE ký ngày 07/02/2018</v>
          </cell>
        </row>
      </sheetData>
      <sheetData sheetId="4535">
        <row r="1">
          <cell r="A1" t="str">
            <v>GIÁ TRỊ PHỤ LỤC 13 - HĐ 37/2018/HĐ/OIC-SEAREE ký ngày 07/02/2018</v>
          </cell>
        </row>
      </sheetData>
      <sheetData sheetId="4536">
        <row r="1">
          <cell r="A1" t="str">
            <v>GIÁ TRỊ PHỤ LỤC 13 - HĐ 37/2018/HĐ/OIC-SEAREE ký ngày 07/02/2018</v>
          </cell>
        </row>
      </sheetData>
      <sheetData sheetId="4537">
        <row r="1">
          <cell r="A1" t="str">
            <v>GIÁ TRỊ PHỤ LỤC 13 - HĐ 37/2018/HĐ/OIC-SEAREE ký ngày 07/02/2018</v>
          </cell>
        </row>
      </sheetData>
      <sheetData sheetId="4538">
        <row r="1">
          <cell r="A1" t="str">
            <v>GIÁ TRỊ PHỤ LỤC 13 - HĐ 37/2018/HĐ/OIC-SEAREE ký ngày 07/02/2018</v>
          </cell>
        </row>
      </sheetData>
      <sheetData sheetId="4539">
        <row r="1">
          <cell r="A1" t="str">
            <v>GIÁ TRỊ PHỤ LỤC 13 - HĐ 37/2018/HĐ/OIC-SEAREE ký ngày 07/02/2018</v>
          </cell>
        </row>
      </sheetData>
      <sheetData sheetId="4540">
        <row r="1">
          <cell r="A1" t="str">
            <v>GIÁ TRỊ PHỤ LỤC 13 - HĐ 37/2018/HĐ/OIC-SEAREE ký ngày 07/02/2018</v>
          </cell>
        </row>
      </sheetData>
      <sheetData sheetId="4541">
        <row r="1">
          <cell r="A1" t="str">
            <v>GIÁ TRỊ PHỤ LỤC 13 - HĐ 37/2018/HĐ/OIC-SEAREE ký ngày 07/02/2018</v>
          </cell>
        </row>
      </sheetData>
      <sheetData sheetId="4542">
        <row r="1">
          <cell r="A1" t="str">
            <v>GIÁ TRỊ PHỤ LỤC 13 - HĐ 37/2018/HĐ/OIC-SEAREE ký ngày 07/02/2018</v>
          </cell>
        </row>
      </sheetData>
      <sheetData sheetId="4543">
        <row r="1">
          <cell r="A1" t="str">
            <v>GIÁ TRỊ PHỤ LỤC 13 - HĐ 37/2018/HĐ/OIC-SEAREE ký ngày 07/02/2018</v>
          </cell>
        </row>
      </sheetData>
      <sheetData sheetId="4544">
        <row r="1">
          <cell r="A1" t="str">
            <v>GIÁ TRỊ PHỤ LỤC 13 - HĐ 37/2018/HĐ/OIC-SEAREE ký ngày 07/02/2018</v>
          </cell>
        </row>
      </sheetData>
      <sheetData sheetId="4545">
        <row r="1">
          <cell r="A1" t="str">
            <v>GIÁ TRỊ PHỤ LỤC 13 - HĐ 37/2018/HĐ/OIC-SEAREE ký ngày 07/02/2018</v>
          </cell>
        </row>
      </sheetData>
      <sheetData sheetId="4546">
        <row r="1">
          <cell r="A1" t="str">
            <v>GIÁ TRỊ PHỤ LỤC 13 - HĐ 37/2018/HĐ/OIC-SEAREE ký ngày 07/02/2018</v>
          </cell>
        </row>
      </sheetData>
      <sheetData sheetId="4547">
        <row r="1">
          <cell r="A1" t="str">
            <v>GIÁ TRỊ PHỤ LỤC 13 - HĐ 37/2018/HĐ/OIC-SEAREE ký ngày 07/02/2018</v>
          </cell>
        </row>
      </sheetData>
      <sheetData sheetId="4548">
        <row r="1">
          <cell r="A1" t="str">
            <v>GIÁ TRỊ PHỤ LỤC 13 - HĐ 37/2018/HĐ/OIC-SEAREE ký ngày 07/02/2018</v>
          </cell>
        </row>
      </sheetData>
      <sheetData sheetId="4549">
        <row r="1">
          <cell r="A1" t="str">
            <v>GIÁ TRỊ PHỤ LỤC 13 - HĐ 37/2018/HĐ/OIC-SEAREE ký ngày 07/02/2018</v>
          </cell>
        </row>
      </sheetData>
      <sheetData sheetId="4550">
        <row r="1">
          <cell r="A1" t="str">
            <v>GIÁ TRỊ PHỤ LỤC 13 - HĐ 37/2018/HĐ/OIC-SEAREE ký ngày 07/02/2018</v>
          </cell>
        </row>
      </sheetData>
      <sheetData sheetId="4551">
        <row r="1">
          <cell r="A1" t="str">
            <v>GIÁ TRỊ PHỤ LỤC 13 - HĐ 37/2018/HĐ/OIC-SEAREE ký ngày 07/02/2018</v>
          </cell>
        </row>
      </sheetData>
      <sheetData sheetId="4552">
        <row r="1">
          <cell r="A1" t="str">
            <v>GIÁ TRỊ PHỤ LỤC 13 - HĐ 37/2018/HĐ/OIC-SEAREE ký ngày 07/02/2018</v>
          </cell>
        </row>
      </sheetData>
      <sheetData sheetId="4553">
        <row r="1">
          <cell r="A1" t="str">
            <v>GIÁ TRỊ PHỤ LỤC 13 - HĐ 37/2018/HĐ/OIC-SEAREE ký ngày 07/02/2018</v>
          </cell>
        </row>
      </sheetData>
      <sheetData sheetId="4554">
        <row r="1">
          <cell r="A1" t="str">
            <v>GIÁ TRỊ PHỤ LỤC 13 - HĐ 37/2018/HĐ/OIC-SEAREE ký ngày 07/02/2018</v>
          </cell>
        </row>
      </sheetData>
      <sheetData sheetId="4555">
        <row r="1">
          <cell r="A1" t="str">
            <v>GIÁ TRỊ PHỤ LỤC 13 - HĐ 37/2018/HĐ/OIC-SEAREE ký ngày 07/02/2018</v>
          </cell>
        </row>
      </sheetData>
      <sheetData sheetId="4556">
        <row r="1">
          <cell r="A1" t="str">
            <v>GIÁ TRỊ PHỤ LỤC 13 - HĐ 37/2018/HĐ/OIC-SEAREE ký ngày 07/02/2018</v>
          </cell>
        </row>
      </sheetData>
      <sheetData sheetId="4557">
        <row r="1">
          <cell r="A1" t="str">
            <v>GIÁ TRỊ PHỤ LỤC 13 - HĐ 37/2018/HĐ/OIC-SEAREE ký ngày 07/02/2018</v>
          </cell>
        </row>
      </sheetData>
      <sheetData sheetId="4558">
        <row r="1">
          <cell r="A1" t="str">
            <v>GIÁ TRỊ PHỤ LỤC 13 - HĐ 37/2018/HĐ/OIC-SEAREE ký ngày 07/02/2018</v>
          </cell>
        </row>
      </sheetData>
      <sheetData sheetId="4559">
        <row r="1">
          <cell r="A1" t="str">
            <v>GIÁ TRỊ PHỤ LỤC 13 - HĐ 37/2018/HĐ/OIC-SEAREE ký ngày 07/02/2018</v>
          </cell>
        </row>
      </sheetData>
      <sheetData sheetId="4560">
        <row r="1">
          <cell r="A1" t="str">
            <v>GIÁ TRỊ PHỤ LỤC 13 - HĐ 37/2018/HĐ/OIC-SEAREE ký ngày 07/02/2018</v>
          </cell>
        </row>
      </sheetData>
      <sheetData sheetId="4561">
        <row r="1">
          <cell r="A1" t="str">
            <v>GIÁ TRỊ PHỤ LỤC 13 - HĐ 37/2018/HĐ/OIC-SEAREE ký ngày 07/02/2018</v>
          </cell>
        </row>
      </sheetData>
      <sheetData sheetId="4562">
        <row r="1">
          <cell r="A1" t="str">
            <v>GIÁ TRỊ PHỤ LỤC 13 - HĐ 37/2018/HĐ/OIC-SEAREE ký ngày 07/02/2018</v>
          </cell>
        </row>
      </sheetData>
      <sheetData sheetId="4563">
        <row r="1">
          <cell r="A1" t="str">
            <v>GIÁ TRỊ PHỤ LỤC 13 - HĐ 37/2018/HĐ/OIC-SEAREE ký ngày 07/02/2018</v>
          </cell>
        </row>
      </sheetData>
      <sheetData sheetId="4564">
        <row r="1">
          <cell r="A1" t="str">
            <v>GIÁ TRỊ PHỤ LỤC 13 - HĐ 37/2018/HĐ/OIC-SEAREE ký ngày 07/02/2018</v>
          </cell>
        </row>
      </sheetData>
      <sheetData sheetId="4565">
        <row r="1">
          <cell r="A1" t="str">
            <v>GIÁ TRỊ PHỤ LỤC 13 - HĐ 37/2018/HĐ/OIC-SEAREE ký ngày 07/02/2018</v>
          </cell>
        </row>
      </sheetData>
      <sheetData sheetId="4566">
        <row r="1">
          <cell r="A1" t="str">
            <v>GIÁ TRỊ PHỤ LỤC 13 - HĐ 37/2018/HĐ/OIC-SEAREE ký ngày 07/02/2018</v>
          </cell>
        </row>
      </sheetData>
      <sheetData sheetId="4567">
        <row r="1">
          <cell r="A1" t="str">
            <v>GIÁ TRỊ PHỤ LỤC 13 - HĐ 37/2018/HĐ/OIC-SEAREE ký ngày 07/02/2018</v>
          </cell>
        </row>
      </sheetData>
      <sheetData sheetId="4568">
        <row r="1">
          <cell r="A1" t="str">
            <v>GIÁ TRỊ PHỤ LỤC 13 - HĐ 37/2018/HĐ/OIC-SEAREE ký ngày 07/02/2018</v>
          </cell>
        </row>
      </sheetData>
      <sheetData sheetId="4569">
        <row r="1">
          <cell r="A1" t="str">
            <v>GIÁ TRỊ PHỤ LỤC 13 - HĐ 37/2018/HĐ/OIC-SEAREE ký ngày 07/02/2018</v>
          </cell>
        </row>
      </sheetData>
      <sheetData sheetId="4570">
        <row r="1">
          <cell r="A1" t="str">
            <v>GIÁ TRỊ PHỤ LỤC 13 - HĐ 37/2018/HĐ/OIC-SEAREE ký ngày 07/02/2018</v>
          </cell>
        </row>
      </sheetData>
      <sheetData sheetId="4571">
        <row r="1">
          <cell r="A1" t="str">
            <v>GIÁ TRỊ PHỤ LỤC 13 - HĐ 37/2018/HĐ/OIC-SEAREE ký ngày 07/02/2018</v>
          </cell>
        </row>
      </sheetData>
      <sheetData sheetId="4572"/>
      <sheetData sheetId="4573">
        <row r="1">
          <cell r="A1" t="str">
            <v>GIÁ TRỊ PHỤ LỤC 13 - HĐ 37/2018/HĐ/OIC-SEAREE ký ngày 07/02/2018</v>
          </cell>
        </row>
      </sheetData>
      <sheetData sheetId="4574">
        <row r="1">
          <cell r="A1" t="str">
            <v>GIÁ TRỊ PHỤ LỤC 13 - HĐ 37/2018/HĐ/OIC-SEAREE ký ngày 07/02/2018</v>
          </cell>
        </row>
      </sheetData>
      <sheetData sheetId="4575">
        <row r="1">
          <cell r="A1" t="str">
            <v>GIÁ TRỊ PHỤ LỤC 13 - HĐ 37/2018/HĐ/OIC-SEAREE ký ngày 07/02/2018</v>
          </cell>
        </row>
      </sheetData>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row r="1">
          <cell r="A1" t="str">
            <v>Linksshape LTD</v>
          </cell>
        </row>
      </sheetData>
      <sheetData sheetId="4700">
        <row r="1">
          <cell r="A1" t="str">
            <v>Linksshape LTD</v>
          </cell>
        </row>
      </sheetData>
      <sheetData sheetId="4701"/>
      <sheetData sheetId="4702"/>
      <sheetData sheetId="4703"/>
      <sheetData sheetId="4704"/>
      <sheetData sheetId="4705"/>
      <sheetData sheetId="4706"/>
      <sheetData sheetId="4707"/>
      <sheetData sheetId="4708">
        <row r="1">
          <cell r="A1" t="str">
            <v>Linksshape LTD</v>
          </cell>
        </row>
      </sheetData>
      <sheetData sheetId="4709">
        <row r="1">
          <cell r="A1" t="str">
            <v>Linksshape LTD</v>
          </cell>
        </row>
      </sheetData>
      <sheetData sheetId="4710"/>
      <sheetData sheetId="4711">
        <row r="1">
          <cell r="A1" t="str">
            <v>Linksshape LTD</v>
          </cell>
        </row>
      </sheetData>
      <sheetData sheetId="4712">
        <row r="1">
          <cell r="A1" t="str">
            <v>Linksshape LTD</v>
          </cell>
        </row>
      </sheetData>
      <sheetData sheetId="4713">
        <row r="1">
          <cell r="A1" t="str">
            <v>Linksshape LTD</v>
          </cell>
        </row>
      </sheetData>
      <sheetData sheetId="4714">
        <row r="1">
          <cell r="A1" t="str">
            <v>Linksshape LTD</v>
          </cell>
        </row>
      </sheetData>
      <sheetData sheetId="4715">
        <row r="1">
          <cell r="A1" t="str">
            <v>Linksshape LTD</v>
          </cell>
        </row>
      </sheetData>
      <sheetData sheetId="4716">
        <row r="1">
          <cell r="A1" t="str">
            <v>Linksshape LTD</v>
          </cell>
        </row>
      </sheetData>
      <sheetData sheetId="4717">
        <row r="1">
          <cell r="A1" t="str">
            <v>Linksshape LTD</v>
          </cell>
        </row>
      </sheetData>
      <sheetData sheetId="4718">
        <row r="1">
          <cell r="A1" t="str">
            <v>Linksshape LTD</v>
          </cell>
        </row>
      </sheetData>
      <sheetData sheetId="4719">
        <row r="1">
          <cell r="A1" t="str">
            <v>Linksshape LTD</v>
          </cell>
        </row>
      </sheetData>
      <sheetData sheetId="4720">
        <row r="1">
          <cell r="A1" t="str">
            <v>Linksshape LTD</v>
          </cell>
        </row>
      </sheetData>
      <sheetData sheetId="4721">
        <row r="1">
          <cell r="A1" t="str">
            <v>Linksshape LTD</v>
          </cell>
        </row>
      </sheetData>
      <sheetData sheetId="4722">
        <row r="1">
          <cell r="A1" t="str">
            <v>Linksshape LTD</v>
          </cell>
        </row>
      </sheetData>
      <sheetData sheetId="4723">
        <row r="1">
          <cell r="A1" t="str">
            <v>Linksshape LTD</v>
          </cell>
        </row>
      </sheetData>
      <sheetData sheetId="4724">
        <row r="1">
          <cell r="A1" t="str">
            <v>Linksshape LTD</v>
          </cell>
        </row>
      </sheetData>
      <sheetData sheetId="4725">
        <row r="1">
          <cell r="A1" t="str">
            <v>Linksshape LTD</v>
          </cell>
        </row>
      </sheetData>
      <sheetData sheetId="4726">
        <row r="1">
          <cell r="A1" t="str">
            <v>Linksshape LTD</v>
          </cell>
        </row>
      </sheetData>
      <sheetData sheetId="4727">
        <row r="1">
          <cell r="A1" t="str">
            <v>Linksshape LTD</v>
          </cell>
        </row>
      </sheetData>
      <sheetData sheetId="4728">
        <row r="1">
          <cell r="A1" t="str">
            <v>Linksshape LTD</v>
          </cell>
        </row>
      </sheetData>
      <sheetData sheetId="4729">
        <row r="1">
          <cell r="A1" t="str">
            <v>Linksshape LTD</v>
          </cell>
        </row>
      </sheetData>
      <sheetData sheetId="4730">
        <row r="1">
          <cell r="A1" t="str">
            <v>Linksshape LTD</v>
          </cell>
        </row>
      </sheetData>
      <sheetData sheetId="4731">
        <row r="1">
          <cell r="A1" t="str">
            <v>Linksshape LTD</v>
          </cell>
        </row>
      </sheetData>
      <sheetData sheetId="4732">
        <row r="1">
          <cell r="A1" t="str">
            <v>Linksshape LTD</v>
          </cell>
        </row>
      </sheetData>
      <sheetData sheetId="4733">
        <row r="1">
          <cell r="A1" t="str">
            <v>Linksshape LTD</v>
          </cell>
        </row>
      </sheetData>
      <sheetData sheetId="4734">
        <row r="1">
          <cell r="A1" t="str">
            <v>Linksshape LTD</v>
          </cell>
        </row>
      </sheetData>
      <sheetData sheetId="4735">
        <row r="1">
          <cell r="A1" t="str">
            <v>Linksshape LTD</v>
          </cell>
        </row>
      </sheetData>
      <sheetData sheetId="4736">
        <row r="1">
          <cell r="A1" t="str">
            <v>Linksshape LTD</v>
          </cell>
        </row>
      </sheetData>
      <sheetData sheetId="4737">
        <row r="1">
          <cell r="A1" t="str">
            <v>Linksshape LTD</v>
          </cell>
        </row>
      </sheetData>
      <sheetData sheetId="4738">
        <row r="1">
          <cell r="A1" t="str">
            <v>Linksshape LTD</v>
          </cell>
        </row>
      </sheetData>
      <sheetData sheetId="4739">
        <row r="1">
          <cell r="A1" t="str">
            <v>Linksshape LTD</v>
          </cell>
        </row>
      </sheetData>
      <sheetData sheetId="4740">
        <row r="1">
          <cell r="A1" t="str">
            <v>Linksshape LTD</v>
          </cell>
        </row>
      </sheetData>
      <sheetData sheetId="4741">
        <row r="1">
          <cell r="A1" t="str">
            <v>Linksshape LTD</v>
          </cell>
        </row>
      </sheetData>
      <sheetData sheetId="4742">
        <row r="1">
          <cell r="A1" t="str">
            <v>Linksshape LTD</v>
          </cell>
        </row>
      </sheetData>
      <sheetData sheetId="4743">
        <row r="1">
          <cell r="A1" t="str">
            <v>Linksshape LTD</v>
          </cell>
        </row>
      </sheetData>
      <sheetData sheetId="4744">
        <row r="1">
          <cell r="A1" t="str">
            <v>Linksshape LTD</v>
          </cell>
        </row>
      </sheetData>
      <sheetData sheetId="4745">
        <row r="1">
          <cell r="A1" t="str">
            <v>Linksshape LTD</v>
          </cell>
        </row>
      </sheetData>
      <sheetData sheetId="4746">
        <row r="1">
          <cell r="A1" t="str">
            <v>Linksshape LTD</v>
          </cell>
        </row>
      </sheetData>
      <sheetData sheetId="4747">
        <row r="1">
          <cell r="A1" t="str">
            <v>Linksshape LTD</v>
          </cell>
        </row>
      </sheetData>
      <sheetData sheetId="4748">
        <row r="1">
          <cell r="A1" t="str">
            <v>Linksshape LTD</v>
          </cell>
        </row>
      </sheetData>
      <sheetData sheetId="4749">
        <row r="1">
          <cell r="A1" t="str">
            <v>Linksshape LTD</v>
          </cell>
        </row>
      </sheetData>
      <sheetData sheetId="4750">
        <row r="1">
          <cell r="A1" t="str">
            <v>Linksshape LTD</v>
          </cell>
        </row>
      </sheetData>
      <sheetData sheetId="4751">
        <row r="1">
          <cell r="A1" t="str">
            <v>Linksshape LTD</v>
          </cell>
        </row>
      </sheetData>
      <sheetData sheetId="4752">
        <row r="1">
          <cell r="A1" t="str">
            <v>Linksshape LTD</v>
          </cell>
        </row>
      </sheetData>
      <sheetData sheetId="4753">
        <row r="1">
          <cell r="A1" t="str">
            <v>Linksshape LTD</v>
          </cell>
        </row>
      </sheetData>
      <sheetData sheetId="4754">
        <row r="1">
          <cell r="A1" t="str">
            <v>Linksshape LTD</v>
          </cell>
        </row>
      </sheetData>
      <sheetData sheetId="4755">
        <row r="1">
          <cell r="A1" t="str">
            <v>Linksshape LTD</v>
          </cell>
        </row>
      </sheetData>
      <sheetData sheetId="4756">
        <row r="1">
          <cell r="A1" t="str">
            <v>Linksshape LTD</v>
          </cell>
        </row>
      </sheetData>
      <sheetData sheetId="4757">
        <row r="1">
          <cell r="A1" t="str">
            <v>Linksshape LTD</v>
          </cell>
        </row>
      </sheetData>
      <sheetData sheetId="4758">
        <row r="1">
          <cell r="A1" t="str">
            <v>Linksshape LTD</v>
          </cell>
        </row>
      </sheetData>
      <sheetData sheetId="4759">
        <row r="1">
          <cell r="A1" t="str">
            <v>Linksshape LTD</v>
          </cell>
        </row>
      </sheetData>
      <sheetData sheetId="4760">
        <row r="1">
          <cell r="A1" t="str">
            <v>Linksshape LTD</v>
          </cell>
        </row>
      </sheetData>
      <sheetData sheetId="4761">
        <row r="1">
          <cell r="A1" t="str">
            <v>Linksshape LTD</v>
          </cell>
        </row>
      </sheetData>
      <sheetData sheetId="4762">
        <row r="1">
          <cell r="A1" t="str">
            <v>Linksshape LTD</v>
          </cell>
        </row>
      </sheetData>
      <sheetData sheetId="4763">
        <row r="1">
          <cell r="A1" t="str">
            <v>Linksshape LTD</v>
          </cell>
        </row>
      </sheetData>
      <sheetData sheetId="4764">
        <row r="1">
          <cell r="A1" t="str">
            <v>Linksshape LTD</v>
          </cell>
        </row>
      </sheetData>
      <sheetData sheetId="4765">
        <row r="1">
          <cell r="A1" t="str">
            <v>Linksshape LTD</v>
          </cell>
        </row>
      </sheetData>
      <sheetData sheetId="4766">
        <row r="1">
          <cell r="A1" t="str">
            <v>Linksshape LTD</v>
          </cell>
        </row>
      </sheetData>
      <sheetData sheetId="4767">
        <row r="1">
          <cell r="A1" t="str">
            <v>Linksshape LTD</v>
          </cell>
        </row>
      </sheetData>
      <sheetData sheetId="4768">
        <row r="1">
          <cell r="A1" t="str">
            <v>Linksshape LTD</v>
          </cell>
        </row>
      </sheetData>
      <sheetData sheetId="4769">
        <row r="1">
          <cell r="A1" t="str">
            <v>Linksshape LTD</v>
          </cell>
        </row>
      </sheetData>
      <sheetData sheetId="4770">
        <row r="1">
          <cell r="A1" t="str">
            <v>Linksshape LTD</v>
          </cell>
        </row>
      </sheetData>
      <sheetData sheetId="4771">
        <row r="1">
          <cell r="A1" t="str">
            <v>Linksshape LTD</v>
          </cell>
        </row>
      </sheetData>
      <sheetData sheetId="4772">
        <row r="1">
          <cell r="A1" t="str">
            <v>Linksshape LTD</v>
          </cell>
        </row>
      </sheetData>
      <sheetData sheetId="4773">
        <row r="1">
          <cell r="A1" t="str">
            <v>Linksshape LTD</v>
          </cell>
        </row>
      </sheetData>
      <sheetData sheetId="4774"/>
      <sheetData sheetId="4775">
        <row r="1">
          <cell r="A1" t="str">
            <v>GIÁ TRỊ PHỤ LỤC 13 - HĐ 37/2018/HĐ/OIC-SEAREE ký ngày 07/02/2018</v>
          </cell>
        </row>
      </sheetData>
      <sheetData sheetId="4776">
        <row r="1">
          <cell r="A1" t="str">
            <v>GIÁ TRỊ PHỤ LỤC 13 - HĐ 37/2018/HĐ/OIC-SEAREE ký ngày 07/02/2018</v>
          </cell>
        </row>
      </sheetData>
      <sheetData sheetId="4777">
        <row r="1">
          <cell r="A1" t="str">
            <v>GIÁ TRỊ PHỤ LỤC 13 - HĐ 37/2018/HĐ/OIC-SEAREE ký ngày 07/02/2018</v>
          </cell>
        </row>
      </sheetData>
      <sheetData sheetId="4778">
        <row r="1">
          <cell r="A1" t="str">
            <v>GIÁ TRỊ PHỤ LỤC 13 - HĐ 37/2018/HĐ/OIC-SEAREE ký ngày 07/02/2018</v>
          </cell>
        </row>
      </sheetData>
      <sheetData sheetId="4779">
        <row r="1">
          <cell r="A1" t="str">
            <v>GIÁ TRỊ PHỤ LỤC 13 - HĐ 37/2018/HĐ/OIC-SEAREE ký ngày 07/02/2018</v>
          </cell>
        </row>
      </sheetData>
      <sheetData sheetId="4780">
        <row r="1">
          <cell r="A1" t="str">
            <v>GIÁ TRỊ PHỤ LỤC 13 - HĐ 37/2018/HĐ/OIC-SEAREE ký ngày 07/02/2018</v>
          </cell>
        </row>
      </sheetData>
      <sheetData sheetId="4781">
        <row r="1">
          <cell r="A1" t="str">
            <v>GIÁ TRỊ PHỤ LỤC 13 - HĐ 37/2018/HĐ/OIC-SEAREE ký ngày 07/02/2018</v>
          </cell>
        </row>
      </sheetData>
      <sheetData sheetId="4782">
        <row r="1">
          <cell r="A1" t="str">
            <v>GIÁ TRỊ PHỤ LỤC 13 - HĐ 37/2018/HĐ/OIC-SEAREE ký ngày 07/02/2018</v>
          </cell>
        </row>
      </sheetData>
      <sheetData sheetId="4783">
        <row r="1">
          <cell r="A1" t="str">
            <v>GIÁ TRỊ PHỤ LỤC 13 - HĐ 37/2018/HĐ/OIC-SEAREE ký ngày 07/02/2018</v>
          </cell>
        </row>
      </sheetData>
      <sheetData sheetId="4784">
        <row r="1">
          <cell r="A1" t="str">
            <v>GIÁ TRỊ PHỤ LỤC 13 - HĐ 37/2018/HĐ/OIC-SEAREE ký ngày 07/02/2018</v>
          </cell>
        </row>
      </sheetData>
      <sheetData sheetId="4785">
        <row r="1">
          <cell r="A1" t="str">
            <v>GIÁ TRỊ PHỤ LỤC 13 - HĐ 37/2018/HĐ/OIC-SEAREE ký ngày 07/02/2018</v>
          </cell>
        </row>
      </sheetData>
      <sheetData sheetId="4786">
        <row r="1">
          <cell r="A1" t="str">
            <v>GIÁ TRỊ PHỤ LỤC 13 - HĐ 37/2018/HĐ/OIC-SEAREE ký ngày 07/02/2018</v>
          </cell>
        </row>
      </sheetData>
      <sheetData sheetId="4787">
        <row r="1">
          <cell r="A1" t="str">
            <v>GIÁ TRỊ PHỤ LỤC 13 - HĐ 37/2018/HĐ/OIC-SEAREE ký ngày 07/02/2018</v>
          </cell>
        </row>
      </sheetData>
      <sheetData sheetId="4788">
        <row r="1">
          <cell r="A1" t="str">
            <v>GIÁ TRỊ PHỤ LỤC 13 - HĐ 37/2018/HĐ/OIC-SEAREE ký ngày 07/02/2018</v>
          </cell>
        </row>
      </sheetData>
      <sheetData sheetId="4789">
        <row r="1">
          <cell r="A1" t="str">
            <v>GIÁ TRỊ PHỤ LỤC 13 - HĐ 37/2018/HĐ/OIC-SEAREE ký ngày 07/02/2018</v>
          </cell>
        </row>
      </sheetData>
      <sheetData sheetId="4790">
        <row r="1">
          <cell r="A1" t="str">
            <v>GIÁ TRỊ PHỤ LỤC 13 - HĐ 37/2018/HĐ/OIC-SEAREE ký ngày 07/02/2018</v>
          </cell>
        </row>
      </sheetData>
      <sheetData sheetId="4791">
        <row r="1">
          <cell r="A1" t="str">
            <v>GIÁ TRỊ PHỤ LỤC 13 - HĐ 37/2018/HĐ/OIC-SEAREE ký ngày 07/02/2018</v>
          </cell>
        </row>
      </sheetData>
      <sheetData sheetId="4792">
        <row r="1">
          <cell r="A1" t="str">
            <v>GIÁ TRỊ PHỤ LỤC 13 - HĐ 37/2018/HĐ/OIC-SEAREE ký ngày 07/02/2018</v>
          </cell>
        </row>
      </sheetData>
      <sheetData sheetId="4793">
        <row r="1">
          <cell r="A1" t="str">
            <v>GIÁ TRỊ PHỤ LỤC 13 - HĐ 37/2018/HĐ/OIC-SEAREE ký ngày 07/02/2018</v>
          </cell>
        </row>
      </sheetData>
      <sheetData sheetId="4794">
        <row r="1">
          <cell r="A1" t="str">
            <v>GIÁ TRỊ PHỤ LỤC 13 - HĐ 37/2018/HĐ/OIC-SEAREE ký ngày 07/02/2018</v>
          </cell>
        </row>
      </sheetData>
      <sheetData sheetId="4795">
        <row r="1">
          <cell r="A1" t="str">
            <v>GIÁ TRỊ PHỤ LỤC 13 - HĐ 37/2018/HĐ/OIC-SEAREE ký ngày 07/02/2018</v>
          </cell>
        </row>
      </sheetData>
      <sheetData sheetId="4796">
        <row r="1">
          <cell r="A1" t="str">
            <v>GIÁ TRỊ PHỤ LỤC 13 - HĐ 37/2018/HĐ/OIC-SEAREE ký ngày 07/02/2018</v>
          </cell>
        </row>
      </sheetData>
      <sheetData sheetId="4797">
        <row r="1">
          <cell r="A1" t="str">
            <v>GIÁ TRỊ PHỤ LỤC 13 - HĐ 37/2018/HĐ/OIC-SEAREE ký ngày 07/02/2018</v>
          </cell>
        </row>
      </sheetData>
      <sheetData sheetId="4798">
        <row r="1">
          <cell r="A1" t="str">
            <v>GIÁ TRỊ PHỤ LỤC 13 - HĐ 37/2018/HĐ/OIC-SEAREE ký ngày 07/02/2018</v>
          </cell>
        </row>
      </sheetData>
      <sheetData sheetId="4799">
        <row r="1">
          <cell r="A1" t="str">
            <v>GIÁ TRỊ PHỤ LỤC 13 - HĐ 37/2018/HĐ/OIC-SEAREE ký ngày 07/02/2018</v>
          </cell>
        </row>
      </sheetData>
      <sheetData sheetId="4800">
        <row r="1">
          <cell r="A1" t="str">
            <v>GIÁ TRỊ PHỤ LỤC 13 - HĐ 37/2018/HĐ/OIC-SEAREE ký ngày 07/02/2018</v>
          </cell>
        </row>
      </sheetData>
      <sheetData sheetId="4801">
        <row r="1">
          <cell r="A1" t="str">
            <v>GIÁ TRỊ PHỤ LỤC 13 - HĐ 37/2018/HĐ/OIC-SEAREE ký ngày 07/02/2018</v>
          </cell>
        </row>
      </sheetData>
      <sheetData sheetId="4802">
        <row r="1">
          <cell r="A1" t="str">
            <v>GIÁ TRỊ PHỤ LỤC 13 - HĐ 37/2018/HĐ/OIC-SEAREE ký ngày 07/02/2018</v>
          </cell>
        </row>
      </sheetData>
      <sheetData sheetId="4803">
        <row r="1">
          <cell r="A1" t="str">
            <v>GIÁ TRỊ PHỤ LỤC 13 - HĐ 37/2018/HĐ/OIC-SEAREE ký ngày 07/02/2018</v>
          </cell>
        </row>
      </sheetData>
      <sheetData sheetId="4804">
        <row r="1">
          <cell r="A1" t="str">
            <v>GIÁ TRỊ PHỤ LỤC 13 - HĐ 37/2018/HĐ/OIC-SEAREE ký ngày 07/02/2018</v>
          </cell>
        </row>
      </sheetData>
      <sheetData sheetId="4805">
        <row r="1">
          <cell r="A1" t="str">
            <v>GIÁ TRỊ PHỤ LỤC 13 - HĐ 37/2018/HĐ/OIC-SEAREE ký ngày 07/02/2018</v>
          </cell>
        </row>
      </sheetData>
      <sheetData sheetId="4806">
        <row r="1">
          <cell r="A1" t="str">
            <v>GIÁ TRỊ PHỤ LỤC 13 - HĐ 37/2018/HĐ/OIC-SEAREE ký ngày 07/02/2018</v>
          </cell>
        </row>
      </sheetData>
      <sheetData sheetId="4807">
        <row r="1">
          <cell r="A1" t="str">
            <v>GIÁ TRỊ PHỤ LỤC 13 - HĐ 37/2018/HĐ/OIC-SEAREE ký ngày 07/02/2018</v>
          </cell>
        </row>
      </sheetData>
      <sheetData sheetId="4808">
        <row r="1">
          <cell r="A1" t="str">
            <v>GIÁ TRỊ PHỤ LỤC 13 - HĐ 37/2018/HĐ/OIC-SEAREE ký ngày 07/02/2018</v>
          </cell>
        </row>
      </sheetData>
      <sheetData sheetId="4809">
        <row r="1">
          <cell r="A1" t="str">
            <v>GIÁ TRỊ PHỤ LỤC 13 - HĐ 37/2018/HĐ/OIC-SEAREE ký ngày 07/02/2018</v>
          </cell>
        </row>
      </sheetData>
      <sheetData sheetId="4810">
        <row r="1">
          <cell r="A1" t="str">
            <v>GIÁ TRỊ PHỤ LỤC 13 - HĐ 37/2018/HĐ/OIC-SEAREE ký ngày 07/02/2018</v>
          </cell>
        </row>
      </sheetData>
      <sheetData sheetId="4811">
        <row r="1">
          <cell r="A1" t="str">
            <v>GIÁ TRỊ PHỤ LỤC 13 - HĐ 37/2018/HĐ/OIC-SEAREE ký ngày 07/02/2018</v>
          </cell>
        </row>
      </sheetData>
      <sheetData sheetId="4812">
        <row r="1">
          <cell r="A1" t="str">
            <v>GIÁ TRỊ PHỤ LỤC 13 - HĐ 37/2018/HĐ/OIC-SEAREE ký ngày 07/02/2018</v>
          </cell>
        </row>
      </sheetData>
      <sheetData sheetId="4813">
        <row r="1">
          <cell r="A1" t="str">
            <v>GIÁ TRỊ PHỤ LỤC 13 - HĐ 37/2018/HĐ/OIC-SEAREE ký ngày 07/02/2018</v>
          </cell>
        </row>
      </sheetData>
      <sheetData sheetId="4814">
        <row r="1">
          <cell r="A1" t="str">
            <v>GIÁ TRỊ PHỤ LỤC 13 - HĐ 37/2018/HĐ/OIC-SEAREE ký ngày 07/02/2018</v>
          </cell>
        </row>
      </sheetData>
      <sheetData sheetId="4815">
        <row r="1">
          <cell r="A1" t="str">
            <v>GIÁ TRỊ PHỤ LỤC 13 - HĐ 37/2018/HĐ/OIC-SEAREE ký ngày 07/02/2018</v>
          </cell>
        </row>
      </sheetData>
      <sheetData sheetId="4816">
        <row r="1">
          <cell r="A1" t="str">
            <v>DỰ ÁN:  KHU NHÀ Ở DIỆN TÍCH 4,2777 HA PHƯỜNG THẠNH MỸ LỢI, QUẬN 2 (VICTORIA VILLAGE)</v>
          </cell>
        </row>
      </sheetData>
      <sheetData sheetId="4817">
        <row r="1">
          <cell r="A1" t="str">
            <v>GIÁ TRỊ PHỤ LỤC 13 - HĐ 37/2018/HĐ/OIC-SEAREE ký ngày 07/02/2018</v>
          </cell>
        </row>
      </sheetData>
      <sheetData sheetId="4818">
        <row r="1">
          <cell r="A1" t="str">
            <v>GIÁ TRỊ PHỤ LỤC 13 - HĐ 37/2018/HĐ/OIC-SEAREE ký ngày 07/02/2018</v>
          </cell>
        </row>
      </sheetData>
      <sheetData sheetId="4819">
        <row r="1">
          <cell r="A1" t="str">
            <v>GIÁ TRỊ PHỤ LỤC 13 - HĐ 37/2018/HĐ/OIC-SEAREE ký ngày 07/02/2018</v>
          </cell>
        </row>
      </sheetData>
      <sheetData sheetId="4820">
        <row r="1">
          <cell r="A1" t="str">
            <v>GIÁ TRỊ PHỤ LỤC 13 - HĐ 37/2018/HĐ/OIC-SEAREE ký ngày 07/02/2018</v>
          </cell>
        </row>
      </sheetData>
      <sheetData sheetId="4821">
        <row r="1">
          <cell r="A1" t="str">
            <v>GIÁ TRỊ PHỤ LỤC 13 - HĐ 37/2018/HĐ/OIC-SEAREE ký ngày 07/02/2018</v>
          </cell>
        </row>
      </sheetData>
      <sheetData sheetId="4822">
        <row r="1">
          <cell r="A1" t="str">
            <v>GIÁ TRỊ PHỤ LỤC 13 - HĐ 37/2018/HĐ/OIC-SEAREE ký ngày 07/02/2018</v>
          </cell>
        </row>
      </sheetData>
      <sheetData sheetId="4823">
        <row r="1">
          <cell r="A1" t="str">
            <v>GIÁ TRỊ PHỤ LỤC 13 - HĐ 37/2018/HĐ/OIC-SEAREE ký ngày 07/02/2018</v>
          </cell>
        </row>
      </sheetData>
      <sheetData sheetId="4824">
        <row r="1">
          <cell r="A1" t="str">
            <v>GIÁ TRỊ PHỤ LỤC 13 - HĐ 37/2018/HĐ/OIC-SEAREE ký ngày 07/02/2018</v>
          </cell>
        </row>
      </sheetData>
      <sheetData sheetId="4825">
        <row r="1">
          <cell r="A1" t="str">
            <v>GIÁ TRỊ PHỤ LỤC 13 - HĐ 37/2018/HĐ/OIC-SEAREE ký ngày 07/02/2018</v>
          </cell>
        </row>
      </sheetData>
      <sheetData sheetId="4826">
        <row r="1">
          <cell r="A1" t="str">
            <v>GIÁ TRỊ PHỤ LỤC 13 - HĐ 37/2018/HĐ/OIC-SEAREE ký ngày 07/02/2018</v>
          </cell>
        </row>
      </sheetData>
      <sheetData sheetId="4827">
        <row r="1">
          <cell r="A1" t="str">
            <v>GIÁ TRỊ PHỤ LỤC 13 - HĐ 37/2018/HĐ/OIC-SEAREE ký ngày 07/02/2018</v>
          </cell>
        </row>
      </sheetData>
      <sheetData sheetId="4828">
        <row r="1">
          <cell r="A1" t="str">
            <v>GIÁ TRỊ PHỤ LỤC 13 - HĐ 37/2018/HĐ/OIC-SEAREE ký ngày 07/02/2018</v>
          </cell>
        </row>
      </sheetData>
      <sheetData sheetId="4829">
        <row r="1">
          <cell r="A1" t="str">
            <v>GIÁ TRỊ PHỤ LỤC 13 - HĐ 37/2018/HĐ/OIC-SEAREE ký ngày 07/02/2018</v>
          </cell>
        </row>
      </sheetData>
      <sheetData sheetId="4830">
        <row r="1">
          <cell r="A1" t="str">
            <v>GIÁ TRỊ PHỤ LỤC 13 - HĐ 37/2018/HĐ/OIC-SEAREE ký ngày 07/02/2018</v>
          </cell>
        </row>
      </sheetData>
      <sheetData sheetId="4831">
        <row r="1">
          <cell r="A1" t="str">
            <v>GIÁ TRỊ PHỤ LỤC 13 - HĐ 37/2018/HĐ/OIC-SEAREE ký ngày 07/02/2018</v>
          </cell>
        </row>
      </sheetData>
      <sheetData sheetId="4832">
        <row r="1">
          <cell r="A1" t="str">
            <v>DỰ ÁN:  KHU NHÀ Ở DIỆN TÍCH 4,2777 HA PHƯỜNG THẠNH MỸ LỢI, QUẬN 2 (VICTORIA VILLAGE)</v>
          </cell>
        </row>
      </sheetData>
      <sheetData sheetId="4833">
        <row r="1">
          <cell r="A1" t="str">
            <v>DỰ ÁN:  KHU NHÀ Ở DIỆN TÍCH 4,2777 HA PHƯỜNG THẠNH MỸ LỢI, QUẬN 2 (VICTORIA VILLAGE)</v>
          </cell>
        </row>
      </sheetData>
      <sheetData sheetId="4834">
        <row r="1">
          <cell r="A1" t="str">
            <v>GIÁ TRỊ PHỤ LỤC 13 - HĐ 37/2018/HĐ/OIC-SEAREE ký ngày 07/02/2018</v>
          </cell>
        </row>
      </sheetData>
      <sheetData sheetId="4835">
        <row r="1">
          <cell r="A1" t="str">
            <v>DỰ ÁN:  KHU NHÀ Ở DIỆN TÍCH 4,2777 HA PHƯỜNG THẠNH MỸ LỢI, QUẬN 2 (VICTORIA VILLAGE)</v>
          </cell>
        </row>
      </sheetData>
      <sheetData sheetId="4836">
        <row r="1">
          <cell r="A1" t="str">
            <v>DỰ ÁN:  KHU NHÀ Ở DIỆN TÍCH 4,2777 HA PHƯỜNG THẠNH MỸ LỢI, QUẬN 2 (VICTORIA VILLAGE)</v>
          </cell>
        </row>
      </sheetData>
      <sheetData sheetId="4837">
        <row r="1">
          <cell r="A1" t="str">
            <v>DỰ ÁN:  KHU NHÀ Ở DIỆN TÍCH 4,2777 HA PHƯỜNG THẠNH MỸ LỢI, QUẬN 2 (VICTORIA VILLAGE)</v>
          </cell>
        </row>
      </sheetData>
      <sheetData sheetId="4838">
        <row r="1">
          <cell r="A1" t="str">
            <v>DỰ ÁN:  KHU NHÀ Ở DIỆN TÍCH 4,2777 HA PHƯỜNG THẠNH MỸ LỢI, QUẬN 2 (VICTORIA VILLAGE)</v>
          </cell>
        </row>
      </sheetData>
      <sheetData sheetId="4839">
        <row r="1">
          <cell r="A1" t="str">
            <v>DỰ ÁN:  KHU NHÀ Ở DIỆN TÍCH 4,2777 HA PHƯỜNG THẠNH MỸ LỢI, QUẬN 2 (VICTORIA VILLAGE)</v>
          </cell>
        </row>
      </sheetData>
      <sheetData sheetId="4840">
        <row r="1">
          <cell r="A1" t="str">
            <v>DỰ ÁN:  KHU NHÀ Ở DIỆN TÍCH 4,2777 HA PHƯỜNG THẠNH MỸ LỢI, QUẬN 2 (VICTORIA VILLAGE)</v>
          </cell>
        </row>
      </sheetData>
      <sheetData sheetId="4841">
        <row r="1">
          <cell r="A1" t="str">
            <v>DỰ ÁN:  KHU NHÀ Ở DIỆN TÍCH 4,2777 HA PHƯỜNG THẠNH MỸ LỢI, QUẬN 2 (VICTORIA VILLAGE)</v>
          </cell>
        </row>
      </sheetData>
      <sheetData sheetId="4842">
        <row r="1">
          <cell r="A1" t="str">
            <v>DỰ ÁN:  KHU NHÀ Ở DIỆN TÍCH 4,2777 HA PHƯỜNG THẠNH MỸ LỢI, QUẬN 2 (VICTORIA VILLAGE)</v>
          </cell>
        </row>
      </sheetData>
      <sheetData sheetId="4843">
        <row r="1">
          <cell r="A1" t="str">
            <v>DỰ ÁN:  KHU NHÀ Ở DIỆN TÍCH 4,2777 HA PHƯỜNG THẠNH MỸ LỢI, QUẬN 2 (VICTORIA VILLAGE)</v>
          </cell>
        </row>
      </sheetData>
      <sheetData sheetId="4844">
        <row r="1">
          <cell r="A1" t="str">
            <v>DỰ ÁN:  KHU NHÀ Ở DIỆN TÍCH 4,2777 HA PHƯỜNG THẠNH MỸ LỢI, QUẬN 2 (VICTORIA VILLAGE)</v>
          </cell>
        </row>
      </sheetData>
      <sheetData sheetId="4845">
        <row r="1">
          <cell r="A1" t="str">
            <v>DỰ ÁN:  KHU NHÀ Ở DIỆN TÍCH 4,2777 HA PHƯỜNG THẠNH MỸ LỢI, QUẬN 2 (VICTORIA VILLAGE)</v>
          </cell>
        </row>
      </sheetData>
      <sheetData sheetId="4846">
        <row r="1">
          <cell r="A1" t="str">
            <v>DỰ ÁN:  KHU NHÀ Ở DIỆN TÍCH 4,2777 HA PHƯỜNG THẠNH MỸ LỢI, QUẬN 2 (VICTORIA VILLAGE)</v>
          </cell>
        </row>
      </sheetData>
      <sheetData sheetId="4847">
        <row r="1">
          <cell r="A1" t="str">
            <v>DỰ ÁN:  KHU NHÀ Ở DIỆN TÍCH 4,2777 HA PHƯỜNG THẠNH MỸ LỢI, QUẬN 2 (VICTORIA VILLAGE)</v>
          </cell>
        </row>
      </sheetData>
      <sheetData sheetId="4848">
        <row r="1">
          <cell r="A1" t="str">
            <v>DỰ ÁN:  KHU NHÀ Ở DIỆN TÍCH 4,2777 HA PHƯỜNG THẠNH MỸ LỢI, QUẬN 2 (VICTORIA VILLAGE)</v>
          </cell>
        </row>
      </sheetData>
      <sheetData sheetId="4849">
        <row r="1">
          <cell r="A1" t="str">
            <v>DỰ ÁN:  KHU NHÀ Ở DIỆN TÍCH 4,2777 HA PHƯỜNG THẠNH MỸ LỢI, QUẬN 2 (VICTORIA VILLAGE)</v>
          </cell>
        </row>
      </sheetData>
      <sheetData sheetId="4850">
        <row r="1">
          <cell r="A1" t="str">
            <v>DỰ ÁN:  KHU NHÀ Ở DIỆN TÍCH 4,2777 HA PHƯỜNG THẠNH MỸ LỢI, QUẬN 2 (VICTORIA VILLAGE)</v>
          </cell>
        </row>
      </sheetData>
      <sheetData sheetId="4851">
        <row r="1">
          <cell r="A1" t="str">
            <v>DỰ ÁN:  KHU NHÀ Ở DIỆN TÍCH 4,2777 HA PHƯỜNG THẠNH MỸ LỢI, QUẬN 2 (VICTORIA VILLAGE)</v>
          </cell>
        </row>
      </sheetData>
      <sheetData sheetId="4852">
        <row r="1">
          <cell r="A1" t="str">
            <v>DỰ ÁN:  KHU NHÀ Ở DIỆN TÍCH 4,2777 HA PHƯỜNG THẠNH MỸ LỢI, QUẬN 2 (VICTORIA VILLAGE)</v>
          </cell>
        </row>
      </sheetData>
      <sheetData sheetId="4853">
        <row r="1">
          <cell r="A1" t="str">
            <v>DỰ ÁN:  KHU NHÀ Ở DIỆN TÍCH 4,2777 HA PHƯỜNG THẠNH MỸ LỢI, QUẬN 2 (VICTORIA VILLAGE)</v>
          </cell>
        </row>
      </sheetData>
      <sheetData sheetId="4854">
        <row r="1">
          <cell r="A1" t="str">
            <v>DỰ ÁN:  KHU NHÀ Ở DIỆN TÍCH 4,2777 HA PHƯỜNG THẠNH MỸ LỢI, QUẬN 2 (VICTORIA VILLAGE)</v>
          </cell>
        </row>
      </sheetData>
      <sheetData sheetId="4855">
        <row r="1">
          <cell r="A1" t="str">
            <v>DỰ ÁN:  KHU NHÀ Ở DIỆN TÍCH 4,2777 HA PHƯỜNG THẠNH MỸ LỢI, QUẬN 2 (VICTORIA VILLAGE)</v>
          </cell>
        </row>
      </sheetData>
      <sheetData sheetId="4856">
        <row r="1">
          <cell r="A1" t="str">
            <v>DỰ ÁN:  KHU NHÀ Ở DIỆN TÍCH 4,2777 HA PHƯỜNG THẠNH MỸ LỢI, QUẬN 2 (VICTORIA VILLAGE)</v>
          </cell>
        </row>
      </sheetData>
      <sheetData sheetId="4857">
        <row r="1">
          <cell r="A1" t="str">
            <v>DỰ ÁN:  KHU NHÀ Ở DIỆN TÍCH 4,2777 HA PHƯỜNG THẠNH MỸ LỢI, QUẬN 2 (VICTORIA VILLAGE)</v>
          </cell>
        </row>
      </sheetData>
      <sheetData sheetId="4858">
        <row r="1">
          <cell r="A1" t="str">
            <v>GIÁ TRỊ PHỤ LỤC 13 - HĐ 37/2018/HĐ/OIC-SEAREE ký ngày 07/02/2018</v>
          </cell>
        </row>
      </sheetData>
      <sheetData sheetId="4859">
        <row r="1">
          <cell r="A1" t="str">
            <v>GIÁ TRỊ PHỤ LỤC 13 - HĐ 37/2018/HĐ/OIC-SEAREE ký ngày 07/02/2018</v>
          </cell>
        </row>
      </sheetData>
      <sheetData sheetId="4860">
        <row r="1">
          <cell r="A1" t="str">
            <v>GIÁ TRỊ PHỤ LỤC 13 - HĐ 37/2018/HĐ/OIC-SEAREE ký ngày 07/02/2018</v>
          </cell>
        </row>
      </sheetData>
      <sheetData sheetId="4861">
        <row r="1">
          <cell r="A1" t="str">
            <v>DỰ ÁN:  KHU NHÀ Ở DIỆN TÍCH 4,2777 HA PHƯỜNG THẠNH MỸ LỢI, QUẬN 2 (VICTORIA VILLAGE)</v>
          </cell>
        </row>
      </sheetData>
      <sheetData sheetId="4862">
        <row r="1">
          <cell r="A1" t="str">
            <v>DỰ ÁN:  KHU NHÀ Ở DIỆN TÍCH 4,2777 HA PHƯỜNG THẠNH MỸ LỢI, QUẬN 2 (VICTORIA VILLAGE)</v>
          </cell>
        </row>
      </sheetData>
      <sheetData sheetId="4863">
        <row r="1">
          <cell r="A1" t="str">
            <v>GIÁ TRỊ PHỤ LỤC 13 - HĐ 37/2018/HĐ/OIC-SEAREE ký ngày 07/02/2018</v>
          </cell>
        </row>
      </sheetData>
      <sheetData sheetId="4864">
        <row r="1">
          <cell r="A1" t="str">
            <v>DỰ ÁN:  KHU NHÀ Ở DIỆN TÍCH 4,2777 HA PHƯỜNG THẠNH MỸ LỢI, QUẬN 2 (VICTORIA VILLAGE)</v>
          </cell>
        </row>
      </sheetData>
      <sheetData sheetId="4865">
        <row r="1">
          <cell r="A1" t="str">
            <v>GIÁ TRỊ PHỤ LỤC 13 - HĐ 37/2018/HĐ/OIC-SEAREE ký ngày 07/02/2018</v>
          </cell>
        </row>
      </sheetData>
      <sheetData sheetId="4866">
        <row r="1">
          <cell r="A1" t="str">
            <v>DỰ ÁN:  KHU NHÀ Ở DIỆN TÍCH 4,2777 HA PHƯỜNG THẠNH MỸ LỢI, QUẬN 2 (VICTORIA VILLAGE)</v>
          </cell>
        </row>
      </sheetData>
      <sheetData sheetId="4867">
        <row r="1">
          <cell r="A1" t="str">
            <v>GIÁ TRỊ PHỤ LỤC 13 - HĐ 37/2018/HĐ/OIC-SEAREE ký ngày 07/02/2018</v>
          </cell>
        </row>
      </sheetData>
      <sheetData sheetId="4868">
        <row r="1">
          <cell r="A1" t="str">
            <v>GIÁ TRỊ PHỤ LỤC 13 - HĐ 37/2018/HĐ/OIC-SEAREE ký ngày 07/02/2018</v>
          </cell>
        </row>
      </sheetData>
      <sheetData sheetId="4869">
        <row r="1">
          <cell r="A1" t="str">
            <v>DỰ ÁN:  KHU NHÀ Ở DIỆN TÍCH 4,2777 HA PHƯỜNG THẠNH MỸ LỢI, QUẬN 2 (VICTORIA VILLAGE)</v>
          </cell>
        </row>
      </sheetData>
      <sheetData sheetId="4870">
        <row r="1">
          <cell r="A1" t="str">
            <v>GIÁ TRỊ PHỤ LỤC 13 - HĐ 37/2018/HĐ/OIC-SEAREE ký ngày 07/02/2018</v>
          </cell>
        </row>
      </sheetData>
      <sheetData sheetId="4871">
        <row r="1">
          <cell r="A1" t="str">
            <v>DỰ ÁN:  KHU NHÀ Ở DIỆN TÍCH 4,2777 HA PHƯỜNG THẠNH MỸ LỢI, QUẬN 2 (VICTORIA VILLAGE)</v>
          </cell>
        </row>
      </sheetData>
      <sheetData sheetId="4872">
        <row r="1">
          <cell r="A1" t="str">
            <v>GIÁ TRỊ PHỤ LỤC 13 - HĐ 37/2018/HĐ/OIC-SEAREE ký ngày 07/02/2018</v>
          </cell>
        </row>
      </sheetData>
      <sheetData sheetId="4873">
        <row r="1">
          <cell r="A1" t="str">
            <v>GIÁ TRỊ PHỤ LỤC 13 - HĐ 37/2018/HĐ/OIC-SEAREE ký ngày 07/02/2018</v>
          </cell>
        </row>
      </sheetData>
      <sheetData sheetId="4874">
        <row r="1">
          <cell r="A1" t="str">
            <v>GIÁ TRỊ PHỤ LỤC 13 - HĐ 37/2018/HĐ/OIC-SEAREE ký ngày 07/02/2018</v>
          </cell>
        </row>
      </sheetData>
      <sheetData sheetId="4875">
        <row r="1">
          <cell r="A1" t="str">
            <v>GIÁ TRỊ PHỤ LỤC 13 - HĐ 37/2018/HĐ/OIC-SEAREE ký ngày 07/02/2018</v>
          </cell>
        </row>
      </sheetData>
      <sheetData sheetId="4876">
        <row r="1">
          <cell r="A1" t="str">
            <v>GIÁ TRỊ PHỤ LỤC 13 - HĐ 37/2018/HĐ/OIC-SEAREE ký ngày 07/02/2018</v>
          </cell>
        </row>
      </sheetData>
      <sheetData sheetId="4877">
        <row r="1">
          <cell r="A1" t="str">
            <v>GIÁ TRỊ PHỤ LỤC 13 - HĐ 37/2018/HĐ/OIC-SEAREE ký ngày 07/02/2018</v>
          </cell>
        </row>
      </sheetData>
      <sheetData sheetId="4878">
        <row r="1">
          <cell r="A1" t="str">
            <v>GIÁ TRỊ PHỤ LỤC 13 - HĐ 37/2018/HĐ/OIC-SEAREE ký ngày 07/02/2018</v>
          </cell>
        </row>
      </sheetData>
      <sheetData sheetId="4879">
        <row r="1">
          <cell r="A1" t="str">
            <v>GIÁ TRỊ PHỤ LỤC 13 - HĐ 37/2018/HĐ/OIC-SEAREE ký ngày 07/02/2018</v>
          </cell>
        </row>
      </sheetData>
      <sheetData sheetId="4880">
        <row r="1">
          <cell r="A1" t="str">
            <v>GIÁ TRỊ PHỤ LỤC 13 - HĐ 37/2018/HĐ/OIC-SEAREE ký ngày 07/02/2018</v>
          </cell>
        </row>
      </sheetData>
      <sheetData sheetId="4881">
        <row r="1">
          <cell r="A1" t="str">
            <v>GIÁ TRỊ PHỤ LỤC 13 - HĐ 37/2018/HĐ/OIC-SEAREE ký ngày 07/02/2018</v>
          </cell>
        </row>
      </sheetData>
      <sheetData sheetId="4882">
        <row r="1">
          <cell r="A1" t="str">
            <v>GIÁ TRỊ PHỤ LỤC 13 - HĐ 37/2018/HĐ/OIC-SEAREE ký ngày 07/02/2018</v>
          </cell>
        </row>
      </sheetData>
      <sheetData sheetId="4883">
        <row r="1">
          <cell r="A1" t="str">
            <v>GIÁ TRỊ PHỤ LỤC 13 - HĐ 37/2018/HĐ/OIC-SEAREE ký ngày 07/02/2018</v>
          </cell>
        </row>
      </sheetData>
      <sheetData sheetId="4884">
        <row r="1">
          <cell r="A1" t="str">
            <v>GIÁ TRỊ PHỤ LỤC 13 - HĐ 37/2018/HĐ/OIC-SEAREE ký ngày 07/02/2018</v>
          </cell>
        </row>
      </sheetData>
      <sheetData sheetId="4885">
        <row r="1">
          <cell r="A1" t="str">
            <v>GIÁ TRỊ PHỤ LỤC 13 - HĐ 37/2018/HĐ/OIC-SEAREE ký ngày 07/02/2018</v>
          </cell>
        </row>
      </sheetData>
      <sheetData sheetId="4886">
        <row r="1">
          <cell r="A1" t="str">
            <v>GIÁ TRỊ PHỤ LỤC 13 - HĐ 37/2018/HĐ/OIC-SEAREE ký ngày 07/02/2018</v>
          </cell>
        </row>
      </sheetData>
      <sheetData sheetId="4887">
        <row r="1">
          <cell r="A1" t="str">
            <v>GIÁ TRỊ PHỤ LỤC 13 - HĐ 37/2018/HĐ/OIC-SEAREE ký ngày 07/02/2018</v>
          </cell>
        </row>
      </sheetData>
      <sheetData sheetId="4888">
        <row r="1">
          <cell r="A1" t="str">
            <v>GIÁ TRỊ PHỤ LỤC 13 - HĐ 37/2018/HĐ/OIC-SEAREE ký ngày 07/02/2018</v>
          </cell>
        </row>
      </sheetData>
      <sheetData sheetId="4889">
        <row r="1">
          <cell r="A1" t="str">
            <v>GIÁ TRỊ PHỤ LỤC 13 - HĐ 37/2018/HĐ/OIC-SEAREE ký ngày 07/02/2018</v>
          </cell>
        </row>
      </sheetData>
      <sheetData sheetId="4890">
        <row r="1">
          <cell r="A1" t="str">
            <v>GIÁ TRỊ PHỤ LỤC 13 - HĐ 37/2018/HĐ/OIC-SEAREE ký ngày 07/02/2018</v>
          </cell>
        </row>
      </sheetData>
      <sheetData sheetId="4891">
        <row r="1">
          <cell r="A1" t="str">
            <v>GIÁ TRỊ PHỤ LỤC 13 - HĐ 37/2018/HĐ/OIC-SEAREE ký ngày 07/02/2018</v>
          </cell>
        </row>
      </sheetData>
      <sheetData sheetId="4892">
        <row r="1">
          <cell r="A1" t="str">
            <v>GIÁ TRỊ PHỤ LỤC 13 - HĐ 37/2018/HĐ/OIC-SEAREE ký ngày 07/02/2018</v>
          </cell>
        </row>
      </sheetData>
      <sheetData sheetId="4893">
        <row r="1">
          <cell r="A1" t="str">
            <v>GIÁ TRỊ PHỤ LỤC 13 - HĐ 37/2018/HĐ/OIC-SEAREE ký ngày 07/02/2018</v>
          </cell>
        </row>
      </sheetData>
      <sheetData sheetId="4894">
        <row r="1">
          <cell r="A1" t="str">
            <v>GIÁ TRỊ PHỤ LỤC 13 - HĐ 37/2018/HĐ/OIC-SEAREE ký ngày 07/02/2018</v>
          </cell>
        </row>
      </sheetData>
      <sheetData sheetId="4895">
        <row r="1">
          <cell r="A1" t="str">
            <v>GIÁ TRỊ PHỤ LỤC 13 - HĐ 37/2018/HĐ/OIC-SEAREE ký ngày 07/02/2018</v>
          </cell>
        </row>
      </sheetData>
      <sheetData sheetId="4896">
        <row r="1">
          <cell r="A1" t="str">
            <v>GIÁ TRỊ PHỤ LỤC 13 - HĐ 37/2018/HĐ/OIC-SEAREE ký ngày 07/02/2018</v>
          </cell>
        </row>
      </sheetData>
      <sheetData sheetId="4897">
        <row r="1">
          <cell r="A1" t="str">
            <v>GIÁ TRỊ PHỤ LỤC 13 - HĐ 37/2018/HĐ/OIC-SEAREE ký ngày 07/02/2018</v>
          </cell>
        </row>
      </sheetData>
      <sheetData sheetId="4898">
        <row r="1">
          <cell r="A1" t="str">
            <v>GIÁ TRỊ PHỤ LỤC 13 - HĐ 37/2018/HĐ/OIC-SEAREE ký ngày 07/02/2018</v>
          </cell>
        </row>
      </sheetData>
      <sheetData sheetId="4899">
        <row r="1">
          <cell r="A1" t="str">
            <v>GIÁ TRỊ PHỤ LỤC 13 - HĐ 37/2018/HĐ/OIC-SEAREE ký ngày 07/02/2018</v>
          </cell>
        </row>
      </sheetData>
      <sheetData sheetId="4900">
        <row r="1">
          <cell r="A1" t="str">
            <v>GIÁ TRỊ PHỤ LỤC 13 - HĐ 37/2018/HĐ/OIC-SEAREE ký ngày 07/02/2018</v>
          </cell>
        </row>
      </sheetData>
      <sheetData sheetId="4901">
        <row r="1">
          <cell r="A1" t="str">
            <v>GIÁ TRỊ PHỤ LỤC 13 - HĐ 37/2018/HĐ/OIC-SEAREE ký ngày 07/02/2018</v>
          </cell>
        </row>
      </sheetData>
      <sheetData sheetId="4902"/>
      <sheetData sheetId="4903"/>
      <sheetData sheetId="4904"/>
      <sheetData sheetId="4905"/>
      <sheetData sheetId="4906"/>
      <sheetData sheetId="4907"/>
      <sheetData sheetId="4908"/>
      <sheetData sheetId="4909"/>
      <sheetData sheetId="4910">
        <row r="1">
          <cell r="A1" t="str">
            <v>GIÁ TRỊ PHỤ LỤC 13 - HĐ 37/2018/HĐ/OIC-SEAREE ký ngày 07/02/2018</v>
          </cell>
        </row>
      </sheetData>
      <sheetData sheetId="4911">
        <row r="1">
          <cell r="A1" t="str">
            <v>GIÁ TRỊ PHỤ LỤC 13 - HĐ 37/2018/HĐ/OIC-SEAREE ký ngày 07/02/2018</v>
          </cell>
        </row>
      </sheetData>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row r="1">
          <cell r="A1" t="str">
            <v>GIÁ TRỊ PHỤ LỤC 13 - HĐ 37/2018/HĐ/OIC-SEAREE ký ngày 07/02/2018</v>
          </cell>
        </row>
      </sheetData>
      <sheetData sheetId="4928">
        <row r="1">
          <cell r="A1" t="str">
            <v>GIÁ TRỊ PHỤ LỤC 13 - HĐ 37/2018/HĐ/OIC-SEAREE ký ngày 07/02/2018</v>
          </cell>
        </row>
      </sheetData>
      <sheetData sheetId="4929">
        <row r="1">
          <cell r="A1" t="str">
            <v>GIÁ TRỊ PHỤ LỤC 13 - HĐ 37/2018/HĐ/OIC-SEAREE ký ngày 07/02/2018</v>
          </cell>
        </row>
      </sheetData>
      <sheetData sheetId="4930">
        <row r="1">
          <cell r="A1" t="str">
            <v>GIÁ TRỊ PHỤ LỤC 13 - HĐ 37/2018/HĐ/OIC-SEAREE ký ngày 07/02/2018</v>
          </cell>
        </row>
      </sheetData>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row r="1">
          <cell r="A1" t="str">
            <v>GIÁ TRỊ PHỤ LỤC 13 - HĐ 37/2018/HĐ/OIC-SEAREE ký ngày 07/02/2018</v>
          </cell>
        </row>
      </sheetData>
      <sheetData sheetId="4948">
        <row r="1">
          <cell r="A1" t="str">
            <v>GIÁ TRỊ PHỤ LỤC 13 - HĐ 37/2018/HĐ/OIC-SEAREE ký ngày 07/02/2018</v>
          </cell>
        </row>
      </sheetData>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row r="1">
          <cell r="A1" t="str">
            <v>Linksshape LTD</v>
          </cell>
        </row>
      </sheetData>
      <sheetData sheetId="4971">
        <row r="1">
          <cell r="A1" t="str">
            <v>Linksshape LTD</v>
          </cell>
        </row>
      </sheetData>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row r="1">
          <cell r="A1" t="str">
            <v>Linksshape LTD</v>
          </cell>
        </row>
      </sheetData>
      <sheetData sheetId="5016">
        <row r="1">
          <cell r="A1" t="str">
            <v>Linksshape LTD</v>
          </cell>
        </row>
      </sheetData>
      <sheetData sheetId="5017">
        <row r="1">
          <cell r="A1" t="str">
            <v>Linksshape LTD</v>
          </cell>
        </row>
      </sheetData>
      <sheetData sheetId="5018">
        <row r="1">
          <cell r="A1" t="str">
            <v>Linksshape LTD</v>
          </cell>
        </row>
      </sheetData>
      <sheetData sheetId="5019">
        <row r="1">
          <cell r="A1" t="str">
            <v>Linksshape LTD</v>
          </cell>
        </row>
      </sheetData>
      <sheetData sheetId="5020">
        <row r="1">
          <cell r="A1" t="str">
            <v>Linksshape LTD</v>
          </cell>
        </row>
      </sheetData>
      <sheetData sheetId="5021">
        <row r="1">
          <cell r="A1" t="str">
            <v>Linksshape LTD</v>
          </cell>
        </row>
      </sheetData>
      <sheetData sheetId="5022"/>
      <sheetData sheetId="5023"/>
      <sheetData sheetId="5024">
        <row r="1">
          <cell r="A1" t="str">
            <v>Linksshape LTD</v>
          </cell>
        </row>
      </sheetData>
      <sheetData sheetId="5025">
        <row r="1">
          <cell r="A1" t="str">
            <v>Linksshape LTD</v>
          </cell>
        </row>
      </sheetData>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row r="1">
          <cell r="A1" t="str">
            <v>Linksshape LTD</v>
          </cell>
        </row>
      </sheetData>
      <sheetData sheetId="5049">
        <row r="1">
          <cell r="A1" t="str">
            <v>Linksshape LTD</v>
          </cell>
        </row>
      </sheetData>
      <sheetData sheetId="5050">
        <row r="1">
          <cell r="A1" t="str">
            <v>Linksshape LTD</v>
          </cell>
        </row>
      </sheetData>
      <sheetData sheetId="5051">
        <row r="1">
          <cell r="A1" t="str">
            <v>Linksshape LTD</v>
          </cell>
        </row>
      </sheetData>
      <sheetData sheetId="5052">
        <row r="1">
          <cell r="A1" t="str">
            <v>Linksshape LTD</v>
          </cell>
        </row>
      </sheetData>
      <sheetData sheetId="5053">
        <row r="1">
          <cell r="A1" t="str">
            <v>Linksshape LTD</v>
          </cell>
        </row>
      </sheetData>
      <sheetData sheetId="5054">
        <row r="1">
          <cell r="A1" t="str">
            <v>Linksshape LTD</v>
          </cell>
        </row>
      </sheetData>
      <sheetData sheetId="5055">
        <row r="1">
          <cell r="A1" t="str">
            <v>Linksshape LTD</v>
          </cell>
        </row>
      </sheetData>
      <sheetData sheetId="5056">
        <row r="1">
          <cell r="A1" t="str">
            <v>Linksshape LTD</v>
          </cell>
        </row>
      </sheetData>
      <sheetData sheetId="5057">
        <row r="1">
          <cell r="A1" t="str">
            <v>Linksshape LTD</v>
          </cell>
        </row>
      </sheetData>
      <sheetData sheetId="5058">
        <row r="1">
          <cell r="A1" t="str">
            <v>Linksshape LTD</v>
          </cell>
        </row>
      </sheetData>
      <sheetData sheetId="5059">
        <row r="1">
          <cell r="A1" t="str">
            <v>Linksshape LTD</v>
          </cell>
        </row>
      </sheetData>
      <sheetData sheetId="5060">
        <row r="1">
          <cell r="A1" t="str">
            <v>Linksshape LTD</v>
          </cell>
        </row>
      </sheetData>
      <sheetData sheetId="5061">
        <row r="1">
          <cell r="A1" t="str">
            <v>Linksshape LTD</v>
          </cell>
        </row>
      </sheetData>
      <sheetData sheetId="5062">
        <row r="1">
          <cell r="A1" t="str">
            <v>Linksshape LTD</v>
          </cell>
        </row>
      </sheetData>
      <sheetData sheetId="5063">
        <row r="1">
          <cell r="A1" t="str">
            <v>Linksshape LTD</v>
          </cell>
        </row>
      </sheetData>
      <sheetData sheetId="5064">
        <row r="1">
          <cell r="A1" t="str">
            <v>Linksshape LTD</v>
          </cell>
        </row>
      </sheetData>
      <sheetData sheetId="5065">
        <row r="1">
          <cell r="A1" t="str">
            <v>Linksshape LTD</v>
          </cell>
        </row>
      </sheetData>
      <sheetData sheetId="5066">
        <row r="1">
          <cell r="A1" t="str">
            <v>Linksshape LTD</v>
          </cell>
        </row>
      </sheetData>
      <sheetData sheetId="5067">
        <row r="1">
          <cell r="A1" t="str">
            <v>Linksshape LTD</v>
          </cell>
        </row>
      </sheetData>
      <sheetData sheetId="5068">
        <row r="1">
          <cell r="A1" t="str">
            <v>Linksshape LTD</v>
          </cell>
        </row>
      </sheetData>
      <sheetData sheetId="5069">
        <row r="1">
          <cell r="A1" t="str">
            <v>Linksshape LTD</v>
          </cell>
        </row>
      </sheetData>
      <sheetData sheetId="5070">
        <row r="1">
          <cell r="A1" t="str">
            <v>Linksshape LTD</v>
          </cell>
        </row>
      </sheetData>
      <sheetData sheetId="5071">
        <row r="1">
          <cell r="A1" t="str">
            <v>Linksshape LTD</v>
          </cell>
        </row>
      </sheetData>
      <sheetData sheetId="5072">
        <row r="1">
          <cell r="A1" t="str">
            <v>Linksshape LTD</v>
          </cell>
        </row>
      </sheetData>
      <sheetData sheetId="5073">
        <row r="1">
          <cell r="A1" t="str">
            <v>Linksshape LTD</v>
          </cell>
        </row>
      </sheetData>
      <sheetData sheetId="5074">
        <row r="1">
          <cell r="A1" t="str">
            <v>Linksshape LTD</v>
          </cell>
        </row>
      </sheetData>
      <sheetData sheetId="5075">
        <row r="1">
          <cell r="A1" t="str">
            <v>Linksshape LTD</v>
          </cell>
        </row>
      </sheetData>
      <sheetData sheetId="5076">
        <row r="1">
          <cell r="A1" t="str">
            <v>Linksshape LTD</v>
          </cell>
        </row>
      </sheetData>
      <sheetData sheetId="5077">
        <row r="1">
          <cell r="A1" t="str">
            <v>Linksshape LTD</v>
          </cell>
        </row>
      </sheetData>
      <sheetData sheetId="5078">
        <row r="1">
          <cell r="A1" t="str">
            <v>Linksshape LTD</v>
          </cell>
        </row>
      </sheetData>
      <sheetData sheetId="5079">
        <row r="1">
          <cell r="A1" t="str">
            <v>Linksshape LTD</v>
          </cell>
        </row>
      </sheetData>
      <sheetData sheetId="5080">
        <row r="1">
          <cell r="A1" t="str">
            <v>Linksshape LTD</v>
          </cell>
        </row>
      </sheetData>
      <sheetData sheetId="5081">
        <row r="1">
          <cell r="A1" t="str">
            <v>Linksshape LTD</v>
          </cell>
        </row>
      </sheetData>
      <sheetData sheetId="5082"/>
      <sheetData sheetId="5083">
        <row r="1">
          <cell r="A1" t="str">
            <v>Linksshape LTD</v>
          </cell>
        </row>
      </sheetData>
      <sheetData sheetId="5084">
        <row r="1">
          <cell r="A1" t="str">
            <v>Linksshape LTD</v>
          </cell>
        </row>
      </sheetData>
      <sheetData sheetId="5085">
        <row r="1">
          <cell r="A1" t="str">
            <v>Linksshape LTD</v>
          </cell>
        </row>
      </sheetData>
      <sheetData sheetId="5086">
        <row r="1">
          <cell r="A1" t="str">
            <v>Linksshape LTD</v>
          </cell>
        </row>
      </sheetData>
      <sheetData sheetId="5087">
        <row r="1">
          <cell r="A1" t="str">
            <v>Linksshape LTD</v>
          </cell>
        </row>
      </sheetData>
      <sheetData sheetId="5088"/>
      <sheetData sheetId="5089"/>
      <sheetData sheetId="5090"/>
      <sheetData sheetId="5091"/>
      <sheetData sheetId="5092"/>
      <sheetData sheetId="5093"/>
      <sheetData sheetId="5094"/>
      <sheetData sheetId="5095"/>
      <sheetData sheetId="5096">
        <row r="1">
          <cell r="A1" t="str">
            <v>Linksshape LTD</v>
          </cell>
        </row>
      </sheetData>
      <sheetData sheetId="5097">
        <row r="1">
          <cell r="A1" t="str">
            <v>Linksshape LTD</v>
          </cell>
        </row>
      </sheetData>
      <sheetData sheetId="5098">
        <row r="1">
          <cell r="A1" t="str">
            <v>Linksshape LTD</v>
          </cell>
        </row>
      </sheetData>
      <sheetData sheetId="5099">
        <row r="1">
          <cell r="A1" t="str">
            <v>Linksshape LTD</v>
          </cell>
        </row>
      </sheetData>
      <sheetData sheetId="5100">
        <row r="1">
          <cell r="A1" t="str">
            <v>Linksshape LTD</v>
          </cell>
        </row>
      </sheetData>
      <sheetData sheetId="5101">
        <row r="1">
          <cell r="A1" t="str">
            <v>Linksshape LTD</v>
          </cell>
        </row>
      </sheetData>
      <sheetData sheetId="5102">
        <row r="1">
          <cell r="A1" t="str">
            <v>Linksshape LTD</v>
          </cell>
        </row>
      </sheetData>
      <sheetData sheetId="5103">
        <row r="1">
          <cell r="A1" t="str">
            <v>Linksshape LTD</v>
          </cell>
        </row>
      </sheetData>
      <sheetData sheetId="5104">
        <row r="1">
          <cell r="A1" t="str">
            <v>Linksshape LTD</v>
          </cell>
        </row>
      </sheetData>
      <sheetData sheetId="5105">
        <row r="1">
          <cell r="A1" t="str">
            <v>Linksshape LTD</v>
          </cell>
        </row>
      </sheetData>
      <sheetData sheetId="5106">
        <row r="1">
          <cell r="A1" t="str">
            <v>Linksshape LTD</v>
          </cell>
        </row>
      </sheetData>
      <sheetData sheetId="5107">
        <row r="1">
          <cell r="A1" t="str">
            <v>Linksshape LTD</v>
          </cell>
        </row>
      </sheetData>
      <sheetData sheetId="5108">
        <row r="1">
          <cell r="A1" t="str">
            <v>Linksshape LTD</v>
          </cell>
        </row>
      </sheetData>
      <sheetData sheetId="5109">
        <row r="1">
          <cell r="A1" t="str">
            <v>Linksshape LTD</v>
          </cell>
        </row>
      </sheetData>
      <sheetData sheetId="5110">
        <row r="1">
          <cell r="A1" t="str">
            <v>Linksshape LTD</v>
          </cell>
        </row>
      </sheetData>
      <sheetData sheetId="5111">
        <row r="1">
          <cell r="A1" t="str">
            <v>Linksshape LTD</v>
          </cell>
        </row>
      </sheetData>
      <sheetData sheetId="5112">
        <row r="1">
          <cell r="A1" t="str">
            <v>Linksshape LTD</v>
          </cell>
        </row>
      </sheetData>
      <sheetData sheetId="5113">
        <row r="1">
          <cell r="A1" t="str">
            <v>Linksshape LTD</v>
          </cell>
        </row>
      </sheetData>
      <sheetData sheetId="5114">
        <row r="1">
          <cell r="A1" t="str">
            <v>Linksshape LTD</v>
          </cell>
        </row>
      </sheetData>
      <sheetData sheetId="5115">
        <row r="1">
          <cell r="A1" t="str">
            <v>Linksshape LTD</v>
          </cell>
        </row>
      </sheetData>
      <sheetData sheetId="5116">
        <row r="1">
          <cell r="A1" t="str">
            <v>Linksshape LTD</v>
          </cell>
        </row>
      </sheetData>
      <sheetData sheetId="5117">
        <row r="1">
          <cell r="A1" t="str">
            <v>Linksshape LTD</v>
          </cell>
        </row>
      </sheetData>
      <sheetData sheetId="5118">
        <row r="1">
          <cell r="A1" t="str">
            <v>Linksshape LTD</v>
          </cell>
        </row>
      </sheetData>
      <sheetData sheetId="5119">
        <row r="1">
          <cell r="A1" t="str">
            <v>Linksshape LTD</v>
          </cell>
        </row>
      </sheetData>
      <sheetData sheetId="5120">
        <row r="1">
          <cell r="A1" t="str">
            <v>Linksshape LTD</v>
          </cell>
        </row>
      </sheetData>
      <sheetData sheetId="5121">
        <row r="1">
          <cell r="A1" t="str">
            <v>Linksshape LTD</v>
          </cell>
        </row>
      </sheetData>
      <sheetData sheetId="5122">
        <row r="1">
          <cell r="A1" t="str">
            <v>GIÁ TRỊ PHỤ LỤC 13 - HĐ 37/2018/HĐ/OIC-SEAREE ký ngày 07/02/2018</v>
          </cell>
        </row>
      </sheetData>
      <sheetData sheetId="5123">
        <row r="1">
          <cell r="A1" t="str">
            <v>Linksshape LTD</v>
          </cell>
        </row>
      </sheetData>
      <sheetData sheetId="5124">
        <row r="1">
          <cell r="A1" t="str">
            <v>Linksshape LTD</v>
          </cell>
        </row>
      </sheetData>
      <sheetData sheetId="5125">
        <row r="1">
          <cell r="A1" t="str">
            <v>Linksshape LTD</v>
          </cell>
        </row>
      </sheetData>
      <sheetData sheetId="5126">
        <row r="1">
          <cell r="A1" t="str">
            <v>Linksshape LTD</v>
          </cell>
        </row>
      </sheetData>
      <sheetData sheetId="5127">
        <row r="1">
          <cell r="A1" t="str">
            <v>Linksshape LTD</v>
          </cell>
        </row>
      </sheetData>
      <sheetData sheetId="5128">
        <row r="1">
          <cell r="A1" t="str">
            <v>GIÁ TRỊ PHỤ LỤC 13 - HĐ 37/2018/HĐ/OIC-SEAREE ký ngày 07/02/2018</v>
          </cell>
        </row>
      </sheetData>
      <sheetData sheetId="5129">
        <row r="1">
          <cell r="A1" t="str">
            <v>Linksshape LTD</v>
          </cell>
        </row>
      </sheetData>
      <sheetData sheetId="5130">
        <row r="1">
          <cell r="A1" t="str">
            <v>GIÁ TRỊ PHỤ LỤC 13 - HĐ 37/2018/HĐ/OIC-SEAREE ký ngày 07/02/2018</v>
          </cell>
        </row>
      </sheetData>
      <sheetData sheetId="5131">
        <row r="1">
          <cell r="A1" t="str">
            <v>Linksshape LTD</v>
          </cell>
        </row>
      </sheetData>
      <sheetData sheetId="5132">
        <row r="1">
          <cell r="A1" t="str">
            <v>GIÁ TRỊ PHỤ LỤC 13 - HĐ 37/2018/HĐ/OIC-SEAREE ký ngày 07/02/2018</v>
          </cell>
        </row>
      </sheetData>
      <sheetData sheetId="5133">
        <row r="1">
          <cell r="A1" t="str">
            <v>GIÁ TRỊ PHỤ LỤC 13 - HĐ 37/2018/HĐ/OIC-SEAREE ký ngày 07/02/2018</v>
          </cell>
        </row>
      </sheetData>
      <sheetData sheetId="5134">
        <row r="1">
          <cell r="A1" t="str">
            <v>GIÁ TRỊ PHỤ LỤC 13 - HĐ 37/2018/HĐ/OIC-SEAREE ký ngày 07/02/2018</v>
          </cell>
        </row>
      </sheetData>
      <sheetData sheetId="5135">
        <row r="1">
          <cell r="A1" t="str">
            <v>GIÁ TRỊ PHỤ LỤC 13 - HĐ 37/2018/HĐ/OIC-SEAREE ký ngày 07/02/2018</v>
          </cell>
        </row>
      </sheetData>
      <sheetData sheetId="5136">
        <row r="1">
          <cell r="A1" t="str">
            <v>GIÁ TRỊ PHỤ LỤC 13 - HĐ 37/2018/HĐ/OIC-SEAREE ký ngày 07/02/2018</v>
          </cell>
        </row>
      </sheetData>
      <sheetData sheetId="5137">
        <row r="1">
          <cell r="A1" t="str">
            <v>GIÁ TRỊ PHỤ LỤC 13 - HĐ 37/2018/HĐ/OIC-SEAREE ký ngày 07/02/2018</v>
          </cell>
        </row>
      </sheetData>
      <sheetData sheetId="5138">
        <row r="1">
          <cell r="A1" t="str">
            <v>GIÁ TRỊ PHỤ LỤC 13 - HĐ 37/2018/HĐ/OIC-SEAREE ký ngày 07/02/2018</v>
          </cell>
        </row>
      </sheetData>
      <sheetData sheetId="5139">
        <row r="1">
          <cell r="A1" t="str">
            <v>GIÁ TRỊ PHỤ LỤC 13 - HĐ 37/2018/HĐ/OIC-SEAREE ký ngày 07/02/2018</v>
          </cell>
        </row>
      </sheetData>
      <sheetData sheetId="5140">
        <row r="1">
          <cell r="A1" t="str">
            <v>GIÁ TRỊ PHỤ LỤC 13 - HĐ 37/2018/HĐ/OIC-SEAREE ký ngày 07/02/2018</v>
          </cell>
        </row>
      </sheetData>
      <sheetData sheetId="5141">
        <row r="1">
          <cell r="A1" t="str">
            <v>GIÁ TRỊ PHỤ LỤC 13 - HĐ 37/2018/HĐ/OIC-SEAREE ký ngày 07/02/2018</v>
          </cell>
        </row>
      </sheetData>
      <sheetData sheetId="5142">
        <row r="1">
          <cell r="A1" t="str">
            <v>GIÁ TRỊ PHỤ LỤC 13 - HĐ 37/2018/HĐ/OIC-SEAREE ký ngày 07/02/2018</v>
          </cell>
        </row>
      </sheetData>
      <sheetData sheetId="5143">
        <row r="1">
          <cell r="A1" t="str">
            <v>GIÁ TRỊ PHỤ LỤC 13 - HĐ 37/2018/HĐ/OIC-SEAREE ký ngày 07/02/2018</v>
          </cell>
        </row>
      </sheetData>
      <sheetData sheetId="5144">
        <row r="1">
          <cell r="A1" t="str">
            <v>GIÁ TRỊ PHỤ LỤC 13 - HĐ 37/2018/HĐ/OIC-SEAREE ký ngày 07/02/2018</v>
          </cell>
        </row>
      </sheetData>
      <sheetData sheetId="5145">
        <row r="1">
          <cell r="A1" t="str">
            <v>GIÁ TRỊ PHỤ LỤC 13 - HĐ 37/2018/HĐ/OIC-SEAREE ký ngày 07/02/2018</v>
          </cell>
        </row>
      </sheetData>
      <sheetData sheetId="5146">
        <row r="1">
          <cell r="A1" t="str">
            <v>GIÁ TRỊ PHỤ LỤC 13 - HĐ 37/2018/HĐ/OIC-SEAREE ký ngày 07/02/2018</v>
          </cell>
        </row>
      </sheetData>
      <sheetData sheetId="5147">
        <row r="1">
          <cell r="A1" t="str">
            <v>GIÁ TRỊ PHỤ LỤC 13 - HĐ 37/2018/HĐ/OIC-SEAREE ký ngày 07/02/2018</v>
          </cell>
        </row>
      </sheetData>
      <sheetData sheetId="5148">
        <row r="1">
          <cell r="A1" t="str">
            <v>GIÁ TRỊ PHỤ LỤC 13 - HĐ 37/2018/HĐ/OIC-SEAREE ký ngày 07/02/2018</v>
          </cell>
        </row>
      </sheetData>
      <sheetData sheetId="5149">
        <row r="1">
          <cell r="A1" t="str">
            <v>GIÁ TRỊ PHỤ LỤC 13 - HĐ 37/2018/HĐ/OIC-SEAREE ký ngày 07/02/2018</v>
          </cell>
        </row>
      </sheetData>
      <sheetData sheetId="5150">
        <row r="1">
          <cell r="A1" t="str">
            <v>GIÁ TRỊ PHỤ LỤC 13 - HĐ 37/2018/HĐ/OIC-SEAREE ký ngày 07/02/2018</v>
          </cell>
        </row>
      </sheetData>
      <sheetData sheetId="5151">
        <row r="1">
          <cell r="A1" t="str">
            <v>GIÁ TRỊ PHỤ LỤC 13 - HĐ 37/2018/HĐ/OIC-SEAREE ký ngày 07/02/2018</v>
          </cell>
        </row>
      </sheetData>
      <sheetData sheetId="5152">
        <row r="1">
          <cell r="A1" t="str">
            <v>GIÁ TRỊ PHỤ LỤC 13 - HĐ 37/2018/HĐ/OIC-SEAREE ký ngày 07/02/2018</v>
          </cell>
        </row>
      </sheetData>
      <sheetData sheetId="5153">
        <row r="1">
          <cell r="A1" t="str">
            <v>GIÁ TRỊ PHỤ LỤC 13 - HĐ 37/2018/HĐ/OIC-SEAREE ký ngày 07/02/2018</v>
          </cell>
        </row>
      </sheetData>
      <sheetData sheetId="5154">
        <row r="1">
          <cell r="A1" t="str">
            <v>GIÁ TRỊ PHỤ LỤC 13 - HĐ 37/2018/HĐ/OIC-SEAREE ký ngày 07/02/2018</v>
          </cell>
        </row>
      </sheetData>
      <sheetData sheetId="5155">
        <row r="1">
          <cell r="A1" t="str">
            <v>GIÁ TRỊ PHỤ LỤC 13 - HĐ 37/2018/HĐ/OIC-SEAREE ký ngày 07/02/2018</v>
          </cell>
        </row>
      </sheetData>
      <sheetData sheetId="5156">
        <row r="1">
          <cell r="A1" t="str">
            <v>GIÁ TRỊ PHỤ LỤC 13 - HĐ 37/2018/HĐ/OIC-SEAREE ký ngày 07/02/2018</v>
          </cell>
        </row>
      </sheetData>
      <sheetData sheetId="5157">
        <row r="1">
          <cell r="A1" t="str">
            <v>GIÁ TRỊ PHỤ LỤC 13 - HĐ 37/2018/HĐ/OIC-SEAREE ký ngày 07/02/2018</v>
          </cell>
        </row>
      </sheetData>
      <sheetData sheetId="5158">
        <row r="1">
          <cell r="A1" t="str">
            <v>Linksshape LTD</v>
          </cell>
        </row>
      </sheetData>
      <sheetData sheetId="5159">
        <row r="1">
          <cell r="A1" t="str">
            <v>GIÁ TRỊ PHỤ LỤC 13 - HĐ 37/2018/HĐ/OIC-SEAREE ký ngày 07/02/2018</v>
          </cell>
        </row>
      </sheetData>
      <sheetData sheetId="5160">
        <row r="1">
          <cell r="A1" t="str">
            <v>Linksshape LTD</v>
          </cell>
        </row>
      </sheetData>
      <sheetData sheetId="5161">
        <row r="1">
          <cell r="A1" t="str">
            <v>GIÁ TRỊ PHỤ LỤC 13 - HĐ 37/2018/HĐ/OIC-SEAREE ký ngày 07/02/2018</v>
          </cell>
        </row>
      </sheetData>
      <sheetData sheetId="5162">
        <row r="1">
          <cell r="A1" t="str">
            <v>GIÁ TRỊ PHỤ LỤC 13 - HĐ 37/2018/HĐ/OIC-SEAREE ký ngày 07/02/2018</v>
          </cell>
        </row>
      </sheetData>
      <sheetData sheetId="5163">
        <row r="1">
          <cell r="A1" t="str">
            <v>GIÁ TRỊ PHỤ LỤC 13 - HĐ 37/2018/HĐ/OIC-SEAREE ký ngày 07/02/2018</v>
          </cell>
        </row>
      </sheetData>
      <sheetData sheetId="5164">
        <row r="1">
          <cell r="A1" t="str">
            <v>Linksshape LTD</v>
          </cell>
        </row>
      </sheetData>
      <sheetData sheetId="5165">
        <row r="1">
          <cell r="A1" t="str">
            <v>Linksshape LTD</v>
          </cell>
        </row>
      </sheetData>
      <sheetData sheetId="5166">
        <row r="1">
          <cell r="A1" t="str">
            <v>Linksshape LTD</v>
          </cell>
        </row>
      </sheetData>
      <sheetData sheetId="5167">
        <row r="1">
          <cell r="A1" t="str">
            <v>Linksshape LTD</v>
          </cell>
        </row>
      </sheetData>
      <sheetData sheetId="5168">
        <row r="1">
          <cell r="A1" t="str">
            <v>GIÁ TRỊ PHỤ LỤC 13 - HĐ 37/2018/HĐ/OIC-SEAREE ký ngày 07/02/2018</v>
          </cell>
        </row>
      </sheetData>
      <sheetData sheetId="5169">
        <row r="1">
          <cell r="A1" t="str">
            <v>GIÁ TRỊ PHỤ LỤC 13 - HĐ 37/2018/HĐ/OIC-SEAREE ký ngày 07/02/2018</v>
          </cell>
        </row>
      </sheetData>
      <sheetData sheetId="5170">
        <row r="1">
          <cell r="A1" t="str">
            <v>Linksshape LTD</v>
          </cell>
        </row>
      </sheetData>
      <sheetData sheetId="5171">
        <row r="1">
          <cell r="A1" t="str">
            <v>GIÁ TRỊ PHỤ LỤC 13 - HĐ 37/2018/HĐ/OIC-SEAREE ký ngày 07/02/2018</v>
          </cell>
        </row>
      </sheetData>
      <sheetData sheetId="5172">
        <row r="1">
          <cell r="A1" t="str">
            <v>Linksshape LTD</v>
          </cell>
        </row>
      </sheetData>
      <sheetData sheetId="5173">
        <row r="1">
          <cell r="A1" t="str">
            <v>GIÁ TRỊ PHỤ LỤC 13 - HĐ 37/2018/HĐ/OIC-SEAREE ký ngày 07/02/2018</v>
          </cell>
        </row>
      </sheetData>
      <sheetData sheetId="5174">
        <row r="1">
          <cell r="A1" t="str">
            <v>GIÁ TRỊ PHỤ LỤC 13 - HĐ 37/2018/HĐ/OIC-SEAREE ký ngày 07/02/2018</v>
          </cell>
        </row>
      </sheetData>
      <sheetData sheetId="5175">
        <row r="1">
          <cell r="A1" t="str">
            <v>GIÁ TRỊ PHỤ LỤC 13 - HĐ 37/2018/HĐ/OIC-SEAREE ký ngày 07/02/2018</v>
          </cell>
        </row>
      </sheetData>
      <sheetData sheetId="5176">
        <row r="1">
          <cell r="A1" t="str">
            <v>GIÁ TRỊ PHỤ LỤC 13 - HĐ 37/2018/HĐ/OIC-SEAREE ký ngày 07/02/2018</v>
          </cell>
        </row>
      </sheetData>
      <sheetData sheetId="5177">
        <row r="1">
          <cell r="A1" t="str">
            <v>GIÁ TRỊ PHỤ LỤC 13 - HĐ 37/2018/HĐ/OIC-SEAREE ký ngày 07/02/2018</v>
          </cell>
        </row>
      </sheetData>
      <sheetData sheetId="5178">
        <row r="1">
          <cell r="A1" t="str">
            <v>GIÁ TRỊ PHỤ LỤC 13 - HĐ 37/2018/HĐ/OIC-SEAREE ký ngày 07/02/2018</v>
          </cell>
        </row>
      </sheetData>
      <sheetData sheetId="5179">
        <row r="1">
          <cell r="A1" t="str">
            <v>GIÁ TRỊ PHỤ LỤC 13 - HĐ 37/2018/HĐ/OIC-SEAREE ký ngày 07/02/2018</v>
          </cell>
        </row>
      </sheetData>
      <sheetData sheetId="5180">
        <row r="1">
          <cell r="A1" t="str">
            <v>GIÁ TRỊ PHỤ LỤC 13 - HĐ 37/2018/HĐ/OIC-SEAREE ký ngày 07/02/2018</v>
          </cell>
        </row>
      </sheetData>
      <sheetData sheetId="5181">
        <row r="1">
          <cell r="A1" t="str">
            <v>GIÁ TRỊ PHỤ LỤC 13 - HĐ 37/2018/HĐ/OIC-SEAREE ký ngày 07/02/2018</v>
          </cell>
        </row>
      </sheetData>
      <sheetData sheetId="5182">
        <row r="1">
          <cell r="A1" t="str">
            <v>GIÁ TRỊ PHỤ LỤC 13 - HĐ 37/2018/HĐ/OIC-SEAREE ký ngày 07/02/2018</v>
          </cell>
        </row>
      </sheetData>
      <sheetData sheetId="5183">
        <row r="1">
          <cell r="A1" t="str">
            <v>GIÁ TRỊ PHỤ LỤC 13 - HĐ 37/2018/HĐ/OIC-SEAREE ký ngày 07/02/2018</v>
          </cell>
        </row>
      </sheetData>
      <sheetData sheetId="5184">
        <row r="1">
          <cell r="A1" t="str">
            <v>GIÁ TRỊ PHỤ LỤC 13 - HĐ 37/2018/HĐ/OIC-SEAREE ký ngày 07/02/2018</v>
          </cell>
        </row>
      </sheetData>
      <sheetData sheetId="5185">
        <row r="1">
          <cell r="A1" t="str">
            <v>GIÁ TRỊ PHỤ LỤC 13 - HĐ 37/2018/HĐ/OIC-SEAREE ký ngày 07/02/2018</v>
          </cell>
        </row>
      </sheetData>
      <sheetData sheetId="5186">
        <row r="1">
          <cell r="A1" t="str">
            <v>GIÁ TRỊ PHỤ LỤC 13 - HĐ 37/2018/HĐ/OIC-SEAREE ký ngày 07/02/2018</v>
          </cell>
        </row>
      </sheetData>
      <sheetData sheetId="5187">
        <row r="1">
          <cell r="A1" t="str">
            <v>GIÁ TRỊ PHỤ LỤC 13 - HĐ 37/2018/HĐ/OIC-SEAREE ký ngày 07/02/2018</v>
          </cell>
        </row>
      </sheetData>
      <sheetData sheetId="5188">
        <row r="1">
          <cell r="A1" t="str">
            <v>GIÁ TRỊ PHỤ LỤC 13 - HĐ 37/2018/HĐ/OIC-SEAREE ký ngày 07/02/2018</v>
          </cell>
        </row>
      </sheetData>
      <sheetData sheetId="5189">
        <row r="1">
          <cell r="A1" t="str">
            <v>GIÁ TRỊ PHỤ LỤC 13 - HĐ 37/2018/HĐ/OIC-SEAREE ký ngày 07/02/2018</v>
          </cell>
        </row>
      </sheetData>
      <sheetData sheetId="5190">
        <row r="1">
          <cell r="A1" t="str">
            <v>GIÁ TRỊ PHỤ LỤC 13 - HĐ 37/2018/HĐ/OIC-SEAREE ký ngày 07/02/2018</v>
          </cell>
        </row>
      </sheetData>
      <sheetData sheetId="5191">
        <row r="1">
          <cell r="A1" t="str">
            <v>GIÁ TRỊ PHỤ LỤC 13 - HĐ 37/2018/HĐ/OIC-SEAREE ký ngày 07/02/2018</v>
          </cell>
        </row>
      </sheetData>
      <sheetData sheetId="5192">
        <row r="1">
          <cell r="A1" t="str">
            <v>GIÁ TRỊ PHỤ LỤC 13 - HĐ 37/2018/HĐ/OIC-SEAREE ký ngày 07/02/2018</v>
          </cell>
        </row>
      </sheetData>
      <sheetData sheetId="5193">
        <row r="1">
          <cell r="A1" t="str">
            <v>GIÁ TRỊ PHỤ LỤC 13 - HĐ 37/2018/HĐ/OIC-SEAREE ký ngày 07/02/2018</v>
          </cell>
        </row>
      </sheetData>
      <sheetData sheetId="5194">
        <row r="1">
          <cell r="A1" t="str">
            <v>GIÁ TRỊ PHỤ LỤC 13 - HĐ 37/2018/HĐ/OIC-SEAREE ký ngày 07/02/2018</v>
          </cell>
        </row>
      </sheetData>
      <sheetData sheetId="5195">
        <row r="1">
          <cell r="A1" t="str">
            <v>GIÁ TRỊ PHỤ LỤC 13 - HĐ 37/2018/HĐ/OIC-SEAREE ký ngày 07/02/2018</v>
          </cell>
        </row>
      </sheetData>
      <sheetData sheetId="5196">
        <row r="1">
          <cell r="A1" t="str">
            <v>GIÁ TRỊ PHỤ LỤC 13 - HĐ 37/2018/HĐ/OIC-SEAREE ký ngày 07/02/2018</v>
          </cell>
        </row>
      </sheetData>
      <sheetData sheetId="5197">
        <row r="1">
          <cell r="A1" t="str">
            <v>GIÁ TRỊ PHỤ LỤC 13 - HĐ 37/2018/HĐ/OIC-SEAREE ký ngày 07/02/2018</v>
          </cell>
        </row>
      </sheetData>
      <sheetData sheetId="5198">
        <row r="1">
          <cell r="A1" t="str">
            <v>GIÁ TRỊ PHỤ LỤC 13 - HĐ 37/2018/HĐ/OIC-SEAREE ký ngày 07/02/2018</v>
          </cell>
        </row>
      </sheetData>
      <sheetData sheetId="5199">
        <row r="1">
          <cell r="A1" t="str">
            <v>GIÁ TRỊ PHỤ LỤC 13 - HĐ 37/2018/HĐ/OIC-SEAREE ký ngày 07/02/2018</v>
          </cell>
        </row>
      </sheetData>
      <sheetData sheetId="5200">
        <row r="1">
          <cell r="A1" t="str">
            <v>GIÁ TRỊ PHỤ LỤC 13 - HĐ 37/2018/HĐ/OIC-SEAREE ký ngày 07/02/2018</v>
          </cell>
        </row>
      </sheetData>
      <sheetData sheetId="5201">
        <row r="1">
          <cell r="A1" t="str">
            <v>GIÁ TRỊ PHỤ LỤC 13 - HĐ 37/2018/HĐ/OIC-SEAREE ký ngày 07/02/2018</v>
          </cell>
        </row>
      </sheetData>
      <sheetData sheetId="5202">
        <row r="1">
          <cell r="A1" t="str">
            <v>GIÁ TRỊ PHỤ LỤC 13 - HĐ 37/2018/HĐ/OIC-SEAREE ký ngày 07/02/2018</v>
          </cell>
        </row>
      </sheetData>
      <sheetData sheetId="5203">
        <row r="1">
          <cell r="A1" t="str">
            <v>GIÁ TRỊ PHỤ LỤC 13 - HĐ 37/2018/HĐ/OIC-SEAREE ký ngày 07/02/2018</v>
          </cell>
        </row>
      </sheetData>
      <sheetData sheetId="5204">
        <row r="1">
          <cell r="A1" t="str">
            <v>GIÁ TRỊ PHỤ LỤC 13 - HĐ 37/2018/HĐ/OIC-SEAREE ký ngày 07/02/2018</v>
          </cell>
        </row>
      </sheetData>
      <sheetData sheetId="5205">
        <row r="1">
          <cell r="A1" t="str">
            <v>GIÁ TRỊ PHỤ LỤC 13 - HĐ 37/2018/HĐ/OIC-SEAREE ký ngày 07/02/2018</v>
          </cell>
        </row>
      </sheetData>
      <sheetData sheetId="5206">
        <row r="1">
          <cell r="A1" t="str">
            <v>GIÁ TRỊ PHỤ LỤC 13 - HĐ 37/2018/HĐ/OIC-SEAREE ký ngày 07/02/2018</v>
          </cell>
        </row>
      </sheetData>
      <sheetData sheetId="5207">
        <row r="1">
          <cell r="A1" t="str">
            <v>GIÁ TRỊ PHỤ LỤC 13 - HĐ 37/2018/HĐ/OIC-SEAREE ký ngày 07/02/2018</v>
          </cell>
        </row>
      </sheetData>
      <sheetData sheetId="5208">
        <row r="1">
          <cell r="A1" t="str">
            <v>GIÁ TRỊ PHỤ LỤC 13 - HĐ 37/2018/HĐ/OIC-SEAREE ký ngày 07/02/2018</v>
          </cell>
        </row>
      </sheetData>
      <sheetData sheetId="5209">
        <row r="1">
          <cell r="A1" t="str">
            <v>GIÁ TRỊ PHỤ LỤC 13 - HĐ 37/2018/HĐ/OIC-SEAREE ký ngày 07/02/2018</v>
          </cell>
        </row>
      </sheetData>
      <sheetData sheetId="5210">
        <row r="1">
          <cell r="A1" t="str">
            <v>GIÁ TRỊ PHỤ LỤC 13 - HĐ 37/2018/HĐ/OIC-SEAREE ký ngày 07/02/2018</v>
          </cell>
        </row>
      </sheetData>
      <sheetData sheetId="5211">
        <row r="1">
          <cell r="A1" t="str">
            <v>GIÁ TRỊ PHỤ LỤC 13 - HĐ 37/2018/HĐ/OIC-SEAREE ký ngày 07/02/2018</v>
          </cell>
        </row>
      </sheetData>
      <sheetData sheetId="5212">
        <row r="1">
          <cell r="A1" t="str">
            <v>GIÁ TRỊ PHỤ LỤC 13 - HĐ 37/2018/HĐ/OIC-SEAREE ký ngày 07/02/2018</v>
          </cell>
        </row>
      </sheetData>
      <sheetData sheetId="5213">
        <row r="1">
          <cell r="A1" t="str">
            <v>GIÁ TRỊ PHỤ LỤC 13 - HĐ 37/2018/HĐ/OIC-SEAREE ký ngày 07/02/2018</v>
          </cell>
        </row>
      </sheetData>
      <sheetData sheetId="5214">
        <row r="1">
          <cell r="A1" t="str">
            <v>GIÁ TRỊ PHỤ LỤC 13 - HĐ 37/2018/HĐ/OIC-SEAREE ký ngày 07/02/2018</v>
          </cell>
        </row>
      </sheetData>
      <sheetData sheetId="5215">
        <row r="1">
          <cell r="A1" t="str">
            <v>GIÁ TRỊ PHỤ LỤC 13 - HĐ 37/2018/HĐ/OIC-SEAREE ký ngày 07/02/2018</v>
          </cell>
        </row>
      </sheetData>
      <sheetData sheetId="5216">
        <row r="1">
          <cell r="A1" t="str">
            <v>GIÁ TRỊ PHỤ LỤC 13 - HĐ 37/2018/HĐ/OIC-SEAREE ký ngày 07/02/2018</v>
          </cell>
        </row>
      </sheetData>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ow r="1">
          <cell r="A1" t="str">
            <v>GIÁ TRỊ PHỤ LỤC 13 - HĐ 37/2018/HĐ/OIC-SEAREE ký ngày 07/02/2018</v>
          </cell>
        </row>
      </sheetData>
      <sheetData sheetId="5229">
        <row r="1">
          <cell r="A1" t="str">
            <v>GIÁ TRỊ PHỤ LỤC 13 - HĐ 37/2018/HĐ/OIC-SEAREE ký ngày 07/02/2018</v>
          </cell>
        </row>
      </sheetData>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sheetData sheetId="5268"/>
      <sheetData sheetId="5269"/>
      <sheetData sheetId="5270" refreshError="1"/>
      <sheetData sheetId="5271" refreshError="1"/>
      <sheetData sheetId="5272" refreshError="1"/>
      <sheetData sheetId="5273" refreshError="1"/>
      <sheetData sheetId="5274" refreshError="1"/>
      <sheetData sheetId="5275" refreshError="1"/>
      <sheetData sheetId="5276">
        <row r="1">
          <cell r="A1" t="str">
            <v>Linksshape LTD</v>
          </cell>
        </row>
      </sheetData>
      <sheetData sheetId="5277">
        <row r="1">
          <cell r="A1" t="str">
            <v>Linksshape LTD</v>
          </cell>
        </row>
      </sheetData>
      <sheetData sheetId="5278">
        <row r="1">
          <cell r="A1" t="str">
            <v>GIÁ TRỊ PHỤ LỤC 13 - HĐ 37/2018/HĐ/OIC-SEAREE ký ngày 07/02/2018</v>
          </cell>
        </row>
      </sheetData>
      <sheetData sheetId="5279">
        <row r="1">
          <cell r="A1" t="str">
            <v>GIÁ TRỊ PHỤ LỤC 13 - HĐ 37/2018/HĐ/OIC-SEAREE ký ngày 07/02/2018</v>
          </cell>
        </row>
      </sheetData>
      <sheetData sheetId="5280">
        <row r="1">
          <cell r="A1" t="str">
            <v>GIÁ TRỊ PHỤ LỤC 13 - HĐ 37/2018/HĐ/OIC-SEAREE ký ngày 07/02/2018</v>
          </cell>
        </row>
      </sheetData>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ow r="1">
          <cell r="A1" t="str">
            <v>GIÁ TRỊ PHỤ LỤC 13 - HĐ 37/2018/HĐ/OIC-SEAREE ký ngày 07/02/2018</v>
          </cell>
        </row>
      </sheetData>
      <sheetData sheetId="5345">
        <row r="1">
          <cell r="A1" t="str">
            <v>GIÁ TRỊ PHỤ LỤC 13 - HĐ 37/2018/HĐ/OIC-SEAREE ký ngày 07/02/2018</v>
          </cell>
        </row>
      </sheetData>
      <sheetData sheetId="5346">
        <row r="1">
          <cell r="A1" t="str">
            <v>GIÁ TRỊ PHỤ LỤC 13 - HĐ 37/2018/HĐ/OIC-SEAREE ký ngày 07/02/2018</v>
          </cell>
        </row>
      </sheetData>
      <sheetData sheetId="5347" refreshError="1"/>
      <sheetData sheetId="5348" refreshError="1"/>
      <sheetData sheetId="5349" refreshError="1"/>
      <sheetData sheetId="5350" refreshError="1"/>
      <sheetData sheetId="5351" refreshError="1"/>
      <sheetData sheetId="5352">
        <row r="1">
          <cell r="A1" t="str">
            <v>GIÁ TRỊ PHỤ LỤC 13 - HĐ 37/2018/HĐ/OIC-SEAREE ký ngày 07/02/2018</v>
          </cell>
        </row>
      </sheetData>
      <sheetData sheetId="5353">
        <row r="1">
          <cell r="A1" t="str">
            <v>GIÁ TRỊ PHỤ LỤC 13 - HĐ 37/2018/HĐ/OIC-SEAREE ký ngày 07/02/2018</v>
          </cell>
        </row>
      </sheetData>
      <sheetData sheetId="5354">
        <row r="1">
          <cell r="A1" t="str">
            <v>GIÁ TRỊ PHỤ LỤC 13 - HĐ 37/2018/HĐ/OIC-SEAREE ký ngày 07/02/2018</v>
          </cell>
        </row>
      </sheetData>
      <sheetData sheetId="5355">
        <row r="1">
          <cell r="A1" t="str">
            <v>GIÁ TRỊ PHỤ LỤC 13 - HĐ 37/2018/HĐ/OIC-SEAREE ký ngày 07/02/2018</v>
          </cell>
        </row>
      </sheetData>
      <sheetData sheetId="5356"/>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ow r="1">
          <cell r="A1" t="str">
            <v>Linksshape LTD</v>
          </cell>
        </row>
      </sheetData>
      <sheetData sheetId="5369">
        <row r="1">
          <cell r="A1" t="str">
            <v>GIÁ TRỊ PHỤ LỤC 13 - HĐ 37/2018/HĐ/OIC-SEAREE ký ngày 07/02/2018</v>
          </cell>
        </row>
      </sheetData>
      <sheetData sheetId="5370" refreshError="1"/>
      <sheetData sheetId="5371">
        <row r="1">
          <cell r="A1" t="str">
            <v>Linksshape LTD</v>
          </cell>
        </row>
      </sheetData>
      <sheetData sheetId="5372">
        <row r="1">
          <cell r="A1" t="str">
            <v>Linksshape LTD</v>
          </cell>
        </row>
      </sheetData>
      <sheetData sheetId="5373">
        <row r="1">
          <cell r="A1" t="str">
            <v>Linksshape LTD</v>
          </cell>
        </row>
      </sheetData>
      <sheetData sheetId="5374">
        <row r="1">
          <cell r="A1" t="str">
            <v>Linksshape LTD</v>
          </cell>
        </row>
      </sheetData>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ow r="1">
          <cell r="A1" t="str">
            <v>DỰ ÁN:  KHU NHÀ Ở DIỆN TÍCH 4,2777 HA PHƯỜNG THẠNH MỸ LỢI, QUẬN 2 (VICTORIA VILLAGE)</v>
          </cell>
        </row>
      </sheetData>
      <sheetData sheetId="5389" refreshError="1"/>
      <sheetData sheetId="5390" refreshError="1"/>
      <sheetData sheetId="5391">
        <row r="1">
          <cell r="A1" t="str">
            <v>DỰ ÁN:  KHU NHÀ Ở DIỆN TÍCH 4,2777 HA PHƯỜNG THẠNH MỸ LỢI, QUẬN 2 (VICTORIA VILLAGE)</v>
          </cell>
        </row>
      </sheetData>
      <sheetData sheetId="5392">
        <row r="1">
          <cell r="A1" t="str">
            <v>DỰ ÁN:  KHU NHÀ Ở DIỆN TÍCH 4,2777 HA PHƯỜNG THẠNH MỸ LỢI, QUẬN 2 (VICTORIA VILLAGE)</v>
          </cell>
        </row>
      </sheetData>
      <sheetData sheetId="5393">
        <row r="1">
          <cell r="A1" t="str">
            <v>DỰ ÁN:  KHU NHÀ Ở DIỆN TÍCH 4,2777 HA PHƯỜNG THẠNH MỸ LỢI, QUẬN 2 (VICTORIA VILLAGE)</v>
          </cell>
        </row>
      </sheetData>
      <sheetData sheetId="5394">
        <row r="1">
          <cell r="A1" t="str">
            <v>DỰ ÁN:  KHU NHÀ Ở DIỆN TÍCH 4,2777 HA PHƯỜNG THẠNH MỸ LỢI, QUẬN 2 (VICTORIA VILLAGE)</v>
          </cell>
        </row>
      </sheetData>
      <sheetData sheetId="5395">
        <row r="1">
          <cell r="A1" t="str">
            <v>DỰ ÁN:  KHU NHÀ Ở DIỆN TÍCH 4,2777 HA PHƯỜNG THẠNH MỸ LỢI, QUẬN 2 (VICTORIA VILLAGE)</v>
          </cell>
        </row>
      </sheetData>
      <sheetData sheetId="5396">
        <row r="1">
          <cell r="A1" t="str">
            <v>DỰ ÁN:  KHU NHÀ Ở DIỆN TÍCH 4,2777 HA PHƯỜNG THẠNH MỸ LỢI, QUẬN 2 (VICTORIA VILLAGE)</v>
          </cell>
        </row>
      </sheetData>
      <sheetData sheetId="5397" refreshError="1"/>
      <sheetData sheetId="5398" refreshError="1"/>
      <sheetData sheetId="5399" refreshError="1"/>
      <sheetData sheetId="5400" refreshError="1"/>
      <sheetData sheetId="5401">
        <row r="1">
          <cell r="A1" t="str">
            <v>DỰ ÁN:  KHU NHÀ Ở DIỆN TÍCH 4,2777 HA PHƯỜNG THẠNH MỸ LỢI, QUẬN 2 (VICTORIA VILLAGE)</v>
          </cell>
        </row>
      </sheetData>
      <sheetData sheetId="5402">
        <row r="1">
          <cell r="A1" t="str">
            <v>DỰ ÁN:  KHU NHÀ Ở DIỆN TÍCH 4,2777 HA PHƯỜNG THẠNH MỸ LỢI, QUẬN 2 (VICTORIA VILLAGE)</v>
          </cell>
        </row>
      </sheetData>
      <sheetData sheetId="5403"/>
      <sheetData sheetId="5404">
        <row r="1">
          <cell r="A1" t="str">
            <v>DỰ ÁN:  KHU NHÀ Ở DIỆN TÍCH 4,2777 HA PHƯỜNG THẠNH MỸ LỢI, QUẬN 2 (VICTORIA VILLAGE)</v>
          </cell>
        </row>
      </sheetData>
      <sheetData sheetId="5405" refreshError="1"/>
      <sheetData sheetId="5406" refreshError="1"/>
      <sheetData sheetId="5407"/>
      <sheetData sheetId="5408"/>
      <sheetData sheetId="5409"/>
      <sheetData sheetId="5410"/>
      <sheetData sheetId="5411"/>
      <sheetData sheetId="5412"/>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row r="1">
          <cell r="A1" t="str">
            <v>Linksshape LTD</v>
          </cell>
        </row>
      </sheetData>
      <sheetData sheetId="5442">
        <row r="1">
          <cell r="A1" t="str">
            <v>Linksshape LTD</v>
          </cell>
        </row>
      </sheetData>
      <sheetData sheetId="5443">
        <row r="1">
          <cell r="A1" t="str">
            <v>GIÁ TRỊ PHỤ LỤC 13 - HĐ 37/2018/HĐ/OIC-SEAREE ký ngày 07/02/2018</v>
          </cell>
        </row>
      </sheetData>
      <sheetData sheetId="5444">
        <row r="1">
          <cell r="A1" t="str">
            <v>GIÁ TRỊ PHỤ LỤC 13 - HĐ 37/2018/HĐ/OIC-SEAREE ký ngày 07/02/2018</v>
          </cell>
        </row>
      </sheetData>
      <sheetData sheetId="5445">
        <row r="1">
          <cell r="A1" t="str">
            <v>GIÁ TRỊ PHỤ LỤC 13 - HĐ 37/2018/HĐ/OIC-SEAREE ký ngày 07/02/2018</v>
          </cell>
        </row>
      </sheetData>
      <sheetData sheetId="5446">
        <row r="1">
          <cell r="A1" t="str">
            <v>GIÁ TRỊ PHỤ LỤC 13 - HĐ 37/2018/HĐ/OIC-SEAREE ký ngày 07/02/2018</v>
          </cell>
        </row>
      </sheetData>
      <sheetData sheetId="5447">
        <row r="1">
          <cell r="A1" t="str">
            <v>GIÁ TRỊ PHỤ LỤC 13 - HĐ 37/2018/HĐ/OIC-SEAREE ký ngày 07/02/2018</v>
          </cell>
        </row>
      </sheetData>
      <sheetData sheetId="5448">
        <row r="1">
          <cell r="A1" t="str">
            <v>GIÁ TRỊ PHỤ LỤC 13 - HĐ 37/2018/HĐ/OIC-SEAREE ký ngày 07/02/2018</v>
          </cell>
        </row>
      </sheetData>
      <sheetData sheetId="5449">
        <row r="1">
          <cell r="A1" t="str">
            <v>GIÁ TRỊ PHỤ LỤC 13 - HĐ 37/2018/HĐ/OIC-SEAREE ký ngày 07/02/2018</v>
          </cell>
        </row>
      </sheetData>
      <sheetData sheetId="5450">
        <row r="1">
          <cell r="A1" t="str">
            <v>GIÁ TRỊ PHỤ LỤC 13 - HĐ 37/2018/HĐ/OIC-SEAREE ký ngày 07/02/2018</v>
          </cell>
        </row>
      </sheetData>
      <sheetData sheetId="5451">
        <row r="1">
          <cell r="A1" t="str">
            <v>GIÁ TRỊ PHỤ LỤC 13 - HĐ 37/2018/HĐ/OIC-SEAREE ký ngày 07/02/2018</v>
          </cell>
        </row>
      </sheetData>
      <sheetData sheetId="5452">
        <row r="1">
          <cell r="A1" t="str">
            <v>GIÁ TRỊ PHỤ LỤC 13 - HĐ 37/2018/HĐ/OIC-SEAREE ký ngày 07/02/2018</v>
          </cell>
        </row>
      </sheetData>
      <sheetData sheetId="5453">
        <row r="1">
          <cell r="A1" t="str">
            <v>GIÁ TRỊ PHỤ LỤC 13 - HĐ 37/2018/HĐ/OIC-SEAREE ký ngày 07/02/2018</v>
          </cell>
        </row>
      </sheetData>
      <sheetData sheetId="5454">
        <row r="1">
          <cell r="A1" t="str">
            <v>GIÁ TRỊ PHỤ LỤC 13 - HĐ 37/2018/HĐ/OIC-SEAREE ký ngày 07/02/2018</v>
          </cell>
        </row>
      </sheetData>
      <sheetData sheetId="5455">
        <row r="1">
          <cell r="A1" t="str">
            <v>GIÁ TRỊ PHỤ LỤC 13 - HĐ 37/2018/HĐ/OIC-SEAREE ký ngày 07/02/2018</v>
          </cell>
        </row>
      </sheetData>
      <sheetData sheetId="5456">
        <row r="1">
          <cell r="A1" t="str">
            <v>GIÁ TRỊ PHỤ LỤC 13 - HĐ 37/2018/HĐ/OIC-SEAREE ký ngày 07/02/2018</v>
          </cell>
        </row>
      </sheetData>
      <sheetData sheetId="5457">
        <row r="1">
          <cell r="A1" t="str">
            <v>GIÁ TRỊ PHỤ LỤC 13 - HĐ 37/2018/HĐ/OIC-SEAREE ký ngày 07/02/2018</v>
          </cell>
        </row>
      </sheetData>
      <sheetData sheetId="5458">
        <row r="1">
          <cell r="A1" t="str">
            <v>GIÁ TRỊ PHỤ LỤC 13 - HĐ 37/2018/HĐ/OIC-SEAREE ký ngày 07/02/2018</v>
          </cell>
        </row>
      </sheetData>
      <sheetData sheetId="5459">
        <row r="1">
          <cell r="A1" t="str">
            <v>GIÁ TRỊ PHỤ LỤC 13 - HĐ 37/2018/HĐ/OIC-SEAREE ký ngày 07/02/2018</v>
          </cell>
        </row>
      </sheetData>
      <sheetData sheetId="5460">
        <row r="1">
          <cell r="A1" t="str">
            <v>GIÁ TRỊ PHỤ LỤC 13 - HĐ 37/2018/HĐ/OIC-SEAREE ký ngày 07/02/2018</v>
          </cell>
        </row>
      </sheetData>
      <sheetData sheetId="5461">
        <row r="1">
          <cell r="A1" t="str">
            <v>GIÁ TRỊ PHỤ LỤC 13 - HĐ 37/2018/HĐ/OIC-SEAREE ký ngày 07/02/2018</v>
          </cell>
        </row>
      </sheetData>
      <sheetData sheetId="5462">
        <row r="1">
          <cell r="A1" t="str">
            <v>GIÁ TRỊ PHỤ LỤC 13 - HĐ 37/2018/HĐ/OIC-SEAREE ký ngày 07/02/2018</v>
          </cell>
        </row>
      </sheetData>
      <sheetData sheetId="5463">
        <row r="1">
          <cell r="A1" t="str">
            <v>GIÁ TRỊ PHỤ LỤC 13 - HĐ 37/2018/HĐ/OIC-SEAREE ký ngày 07/02/2018</v>
          </cell>
        </row>
      </sheetData>
      <sheetData sheetId="5464">
        <row r="1">
          <cell r="A1" t="str">
            <v>GIÁ TRỊ PHỤ LỤC 13 - HĐ 37/2018/HĐ/OIC-SEAREE ký ngày 07/02/2018</v>
          </cell>
        </row>
      </sheetData>
      <sheetData sheetId="5465">
        <row r="1">
          <cell r="A1" t="str">
            <v>GIÁ TRỊ PHỤ LỤC 13 - HĐ 37/2018/HĐ/OIC-SEAREE ký ngày 07/02/2018</v>
          </cell>
        </row>
      </sheetData>
      <sheetData sheetId="5466">
        <row r="1">
          <cell r="A1" t="str">
            <v>GIÁ TRỊ PHỤ LỤC 13 - HĐ 37/2018/HĐ/OIC-SEAREE ký ngày 07/02/2018</v>
          </cell>
        </row>
      </sheetData>
      <sheetData sheetId="5467">
        <row r="1">
          <cell r="A1" t="str">
            <v>GIÁ TRỊ PHỤ LỤC 13 - HĐ 37/2018/HĐ/OIC-SEAREE ký ngày 07/02/2018</v>
          </cell>
        </row>
      </sheetData>
      <sheetData sheetId="5468">
        <row r="1">
          <cell r="A1" t="str">
            <v>GIÁ TRỊ PHỤ LỤC 13 - HĐ 37/2018/HĐ/OIC-SEAREE ký ngày 07/02/2018</v>
          </cell>
        </row>
      </sheetData>
      <sheetData sheetId="5469">
        <row r="1">
          <cell r="A1" t="str">
            <v>GIÁ TRỊ PHỤ LỤC 13 - HĐ 37/2018/HĐ/OIC-SEAREE ký ngày 07/02/2018</v>
          </cell>
        </row>
      </sheetData>
      <sheetData sheetId="5470">
        <row r="1">
          <cell r="A1" t="str">
            <v>GIÁ TRỊ PHỤ LỤC 13 - HĐ 37/2018/HĐ/OIC-SEAREE ký ngày 07/02/2018</v>
          </cell>
        </row>
      </sheetData>
      <sheetData sheetId="5471">
        <row r="1">
          <cell r="A1" t="str">
            <v>GIÁ TRỊ PHỤ LỤC 13 - HĐ 37/2018/HĐ/OIC-SEAREE ký ngày 07/02/2018</v>
          </cell>
        </row>
      </sheetData>
      <sheetData sheetId="5472">
        <row r="1">
          <cell r="A1" t="str">
            <v>GIÁ TRỊ PHỤ LỤC 13 - HĐ 37/2018/HĐ/OIC-SEAREE ký ngày 07/02/2018</v>
          </cell>
        </row>
      </sheetData>
      <sheetData sheetId="5473">
        <row r="1">
          <cell r="A1" t="str">
            <v>GIÁ TRỊ PHỤ LỤC 13 - HĐ 37/2018/HĐ/OIC-SEAREE ký ngày 07/02/2018</v>
          </cell>
        </row>
      </sheetData>
      <sheetData sheetId="5474">
        <row r="1">
          <cell r="A1" t="str">
            <v>GIÁ TRỊ PHỤ LỤC 13 - HĐ 37/2018/HĐ/OIC-SEAREE ký ngày 07/02/2018</v>
          </cell>
        </row>
      </sheetData>
      <sheetData sheetId="5475">
        <row r="1">
          <cell r="A1" t="str">
            <v>GIÁ TRỊ PHỤ LỤC 13 - HĐ 37/2018/HĐ/OIC-SEAREE ký ngày 07/02/2018</v>
          </cell>
        </row>
      </sheetData>
      <sheetData sheetId="5476">
        <row r="1">
          <cell r="A1" t="str">
            <v>GIÁ TRỊ PHỤ LỤC 13 - HĐ 37/2018/HĐ/OIC-SEAREE ký ngày 07/02/2018</v>
          </cell>
        </row>
      </sheetData>
      <sheetData sheetId="5477">
        <row r="1">
          <cell r="A1" t="str">
            <v>GIÁ TRỊ PHỤ LỤC 13 - HĐ 37/2018/HĐ/OIC-SEAREE ký ngày 07/02/2018</v>
          </cell>
        </row>
      </sheetData>
      <sheetData sheetId="5478">
        <row r="1">
          <cell r="A1" t="str">
            <v>GIÁ TRỊ PHỤ LỤC 13 - HĐ 37/2018/HĐ/OIC-SEAREE ký ngày 07/02/2018</v>
          </cell>
        </row>
      </sheetData>
      <sheetData sheetId="5479">
        <row r="1">
          <cell r="A1" t="str">
            <v>GIÁ TRỊ PHỤ LỤC 13 - HĐ 37/2018/HĐ/OIC-SEAREE ký ngày 07/02/2018</v>
          </cell>
        </row>
      </sheetData>
      <sheetData sheetId="5480">
        <row r="1">
          <cell r="A1" t="str">
            <v>GIÁ TRỊ PHỤ LỤC 13 - HĐ 37/2018/HĐ/OIC-SEAREE ký ngày 07/02/2018</v>
          </cell>
        </row>
      </sheetData>
      <sheetData sheetId="5481">
        <row r="1">
          <cell r="A1" t="str">
            <v>GIÁ TRỊ PHỤ LỤC 13 - HĐ 37/2018/HĐ/OIC-SEAREE ký ngày 07/02/2018</v>
          </cell>
        </row>
      </sheetData>
      <sheetData sheetId="5482">
        <row r="1">
          <cell r="A1" t="str">
            <v>GIÁ TRỊ PHỤ LỤC 13 - HĐ 37/2018/HĐ/OIC-SEAREE ký ngày 07/02/2018</v>
          </cell>
        </row>
      </sheetData>
      <sheetData sheetId="5483">
        <row r="1">
          <cell r="A1" t="str">
            <v>GIÁ TRỊ PHỤ LỤC 13 - HĐ 37/2018/HĐ/OIC-SEAREE ký ngày 07/02/2018</v>
          </cell>
        </row>
      </sheetData>
      <sheetData sheetId="5484">
        <row r="1">
          <cell r="A1" t="str">
            <v>GIÁ TRỊ PHỤ LỤC 13 - HĐ 37/2018/HĐ/OIC-SEAREE ký ngày 07/02/2018</v>
          </cell>
        </row>
      </sheetData>
      <sheetData sheetId="5485"/>
      <sheetData sheetId="5486"/>
      <sheetData sheetId="5487">
        <row r="1">
          <cell r="A1" t="str">
            <v>GIÁ TRỊ PHỤ LỤC 13 - HĐ 37/2018/HĐ/OIC-SEAREE ký ngày 07/02/2018</v>
          </cell>
        </row>
      </sheetData>
      <sheetData sheetId="5488">
        <row r="1">
          <cell r="A1" t="str">
            <v>GIÁ TRỊ PHỤ LỤC 13 - HĐ 37/2018/HĐ/OIC-SEAREE ký ngày 07/02/2018</v>
          </cell>
        </row>
      </sheetData>
      <sheetData sheetId="5489">
        <row r="1">
          <cell r="A1" t="str">
            <v>GIÁ TRỊ PHỤ LỤC 13 - HĐ 37/2018/HĐ/OIC-SEAREE ký ngày 07/02/2018</v>
          </cell>
        </row>
      </sheetData>
      <sheetData sheetId="5490">
        <row r="1">
          <cell r="A1" t="str">
            <v>GIÁ TRỊ PHỤ LỤC 13 - HĐ 37/2018/HĐ/OIC-SEAREE ký ngày 07/02/2018</v>
          </cell>
        </row>
      </sheetData>
      <sheetData sheetId="5491">
        <row r="1">
          <cell r="A1" t="str">
            <v>GIÁ TRỊ PHỤ LỤC 13 - HĐ 37/2018/HĐ/OIC-SEAREE ký ngày 07/02/2018</v>
          </cell>
        </row>
      </sheetData>
      <sheetData sheetId="5492">
        <row r="1">
          <cell r="A1" t="str">
            <v>GIÁ TRỊ PHỤ LỤC 13 - HĐ 37/2018/HĐ/OIC-SEAREE ký ngày 07/02/2018</v>
          </cell>
        </row>
      </sheetData>
      <sheetData sheetId="5493">
        <row r="1">
          <cell r="A1" t="str">
            <v>GIÁ TRỊ PHỤ LỤC 13 - HĐ 37/2018/HĐ/OIC-SEAREE ký ngày 07/02/2018</v>
          </cell>
        </row>
      </sheetData>
      <sheetData sheetId="5494">
        <row r="1">
          <cell r="A1" t="str">
            <v>GIÁ TRỊ PHỤ LỤC 13 - HĐ 37/2018/HĐ/OIC-SEAREE ký ngày 07/02/2018</v>
          </cell>
        </row>
      </sheetData>
      <sheetData sheetId="5495">
        <row r="1">
          <cell r="A1" t="str">
            <v>GIÁ TRỊ PHỤ LỤC 13 - HĐ 37/2018/HĐ/OIC-SEAREE ký ngày 07/02/2018</v>
          </cell>
        </row>
      </sheetData>
      <sheetData sheetId="5496">
        <row r="1">
          <cell r="A1" t="str">
            <v>GIÁ TRỊ PHỤ LỤC 13 - HĐ 37/2018/HĐ/OIC-SEAREE ký ngày 07/02/2018</v>
          </cell>
        </row>
      </sheetData>
      <sheetData sheetId="5497">
        <row r="1">
          <cell r="A1" t="str">
            <v>GIÁ TRỊ PHỤ LỤC 13 - HĐ 37/2018/HĐ/OIC-SEAREE ký ngày 07/02/2018</v>
          </cell>
        </row>
      </sheetData>
      <sheetData sheetId="5498">
        <row r="1">
          <cell r="A1" t="str">
            <v>GIÁ TRỊ PHỤ LỤC 13 - HĐ 37/2018/HĐ/OIC-SEAREE ký ngày 07/02/2018</v>
          </cell>
        </row>
      </sheetData>
      <sheetData sheetId="5499">
        <row r="1">
          <cell r="A1" t="str">
            <v>GIÁ TRỊ PHỤ LỤC 13 - HĐ 37/2018/HĐ/OIC-SEAREE ký ngày 07/02/2018</v>
          </cell>
        </row>
      </sheetData>
      <sheetData sheetId="5500">
        <row r="1">
          <cell r="A1" t="str">
            <v>GIÁ TRỊ PHỤ LỤC 13 - HĐ 37/2018/HĐ/OIC-SEAREE ký ngày 07/02/2018</v>
          </cell>
        </row>
      </sheetData>
      <sheetData sheetId="5501">
        <row r="1">
          <cell r="A1" t="str">
            <v>GIÁ TRỊ PHỤ LỤC 13 - HĐ 37/2018/HĐ/OIC-SEAREE ký ngày 07/02/2018</v>
          </cell>
        </row>
      </sheetData>
      <sheetData sheetId="5502">
        <row r="1">
          <cell r="A1" t="str">
            <v>GIÁ TRỊ PHỤ LỤC 13 - HĐ 37/2018/HĐ/OIC-SEAREE ký ngày 07/02/2018</v>
          </cell>
        </row>
      </sheetData>
      <sheetData sheetId="5503">
        <row r="1">
          <cell r="A1" t="str">
            <v>GIÁ TRỊ PHỤ LỤC 13 - HĐ 37/2018/HĐ/OIC-SEAREE ký ngày 07/02/2018</v>
          </cell>
        </row>
      </sheetData>
      <sheetData sheetId="5504">
        <row r="1">
          <cell r="A1" t="str">
            <v>GIÁ TRỊ PHỤ LỤC 13 - HĐ 37/2018/HĐ/OIC-SEAREE ký ngày 07/02/2018</v>
          </cell>
        </row>
      </sheetData>
      <sheetData sheetId="5505">
        <row r="1">
          <cell r="A1" t="str">
            <v>GIÁ TRỊ PHỤ LỤC 13 - HĐ 37/2018/HĐ/OIC-SEAREE ký ngày 07/02/2018</v>
          </cell>
        </row>
      </sheetData>
      <sheetData sheetId="5506">
        <row r="1">
          <cell r="A1" t="str">
            <v>GIÁ TRỊ PHỤ LỤC 13 - HĐ 37/2018/HĐ/OIC-SEAREE ký ngày 07/02/2018</v>
          </cell>
        </row>
      </sheetData>
      <sheetData sheetId="5507">
        <row r="1">
          <cell r="A1" t="str">
            <v>GIÁ TRỊ PHỤ LỤC 13 - HĐ 37/2018/HĐ/OIC-SEAREE ký ngày 07/02/2018</v>
          </cell>
        </row>
      </sheetData>
      <sheetData sheetId="5508">
        <row r="1">
          <cell r="A1" t="str">
            <v>GIÁ TRỊ PHỤ LỤC 13 - HĐ 37/2018/HĐ/OIC-SEAREE ký ngày 07/02/2018</v>
          </cell>
        </row>
      </sheetData>
      <sheetData sheetId="5509">
        <row r="1">
          <cell r="A1" t="str">
            <v>GIÁ TRỊ PHỤ LỤC 13 - HĐ 37/2018/HĐ/OIC-SEAREE ký ngày 07/02/2018</v>
          </cell>
        </row>
      </sheetData>
      <sheetData sheetId="5510">
        <row r="1">
          <cell r="A1" t="str">
            <v>GIÁ TRỊ PHỤ LỤC 13 - HĐ 37/2018/HĐ/OIC-SEAREE ký ngày 07/02/2018</v>
          </cell>
        </row>
      </sheetData>
      <sheetData sheetId="5511">
        <row r="1">
          <cell r="A1" t="str">
            <v>GIÁ TRỊ PHỤ LỤC 13 - HĐ 37/2018/HĐ/OIC-SEAREE ký ngày 07/02/2018</v>
          </cell>
        </row>
      </sheetData>
      <sheetData sheetId="5512">
        <row r="1">
          <cell r="A1" t="str">
            <v>GIÁ TRỊ PHỤ LỤC 13 - HĐ 37/2018/HĐ/OIC-SEAREE ký ngày 07/02/2018</v>
          </cell>
        </row>
      </sheetData>
      <sheetData sheetId="5513">
        <row r="1">
          <cell r="A1" t="str">
            <v>GIÁ TRỊ PHỤ LỤC 13 - HĐ 37/2018/HĐ/OIC-SEAREE ký ngày 07/02/2018</v>
          </cell>
        </row>
      </sheetData>
      <sheetData sheetId="5514">
        <row r="1">
          <cell r="A1" t="str">
            <v>GIÁ TRỊ PHỤ LỤC 13 - HĐ 37/2018/HĐ/OIC-SEAREE ký ngày 07/02/2018</v>
          </cell>
        </row>
      </sheetData>
      <sheetData sheetId="5515">
        <row r="1">
          <cell r="A1" t="str">
            <v>GIÁ TRỊ PHỤ LỤC 13 - HĐ 37/2018/HĐ/OIC-SEAREE ký ngày 07/02/2018</v>
          </cell>
        </row>
      </sheetData>
      <sheetData sheetId="5516">
        <row r="1">
          <cell r="A1" t="str">
            <v>GIÁ TRỊ PHỤ LỤC 13 - HĐ 37/2018/HĐ/OIC-SEAREE ký ngày 07/02/2018</v>
          </cell>
        </row>
      </sheetData>
      <sheetData sheetId="5517">
        <row r="1">
          <cell r="A1" t="str">
            <v>GIÁ TRỊ PHỤ LỤC 13 - HĐ 37/2018/HĐ/OIC-SEAREE ký ngày 07/02/2018</v>
          </cell>
        </row>
      </sheetData>
      <sheetData sheetId="5518">
        <row r="1">
          <cell r="A1" t="str">
            <v>GIÁ TRỊ PHỤ LỤC 13 - HĐ 37/2018/HĐ/OIC-SEAREE ký ngày 07/02/2018</v>
          </cell>
        </row>
      </sheetData>
      <sheetData sheetId="5519">
        <row r="1">
          <cell r="A1" t="str">
            <v>GIÁ TRỊ PHỤ LỤC 13 - HĐ 37/2018/HĐ/OIC-SEAREE ký ngày 07/02/2018</v>
          </cell>
        </row>
      </sheetData>
      <sheetData sheetId="5520">
        <row r="1">
          <cell r="A1" t="str">
            <v>GIÁ TRỊ PHỤ LỤC 13 - HĐ 37/2018/HĐ/OIC-SEAREE ký ngày 07/02/2018</v>
          </cell>
        </row>
      </sheetData>
      <sheetData sheetId="5521">
        <row r="1">
          <cell r="A1" t="str">
            <v>GIÁ TRỊ PHỤ LỤC 13 - HĐ 37/2018/HĐ/OIC-SEAREE ký ngày 07/02/2018</v>
          </cell>
        </row>
      </sheetData>
      <sheetData sheetId="5522">
        <row r="1">
          <cell r="A1" t="str">
            <v>GIÁ TRỊ PHỤ LỤC 13 - HĐ 37/2018/HĐ/OIC-SEAREE ký ngày 07/02/2018</v>
          </cell>
        </row>
      </sheetData>
      <sheetData sheetId="5523">
        <row r="1">
          <cell r="A1" t="str">
            <v>GIÁ TRỊ PHỤ LỤC 13 - HĐ 37/2018/HĐ/OIC-SEAREE ký ngày 07/02/2018</v>
          </cell>
        </row>
      </sheetData>
      <sheetData sheetId="5524">
        <row r="1">
          <cell r="A1" t="str">
            <v>GIÁ TRỊ PHỤ LỤC 13 - HĐ 37/2018/HĐ/OIC-SEAREE ký ngày 07/02/2018</v>
          </cell>
        </row>
      </sheetData>
      <sheetData sheetId="5525">
        <row r="1">
          <cell r="A1" t="str">
            <v>GIÁ TRỊ PHỤ LỤC 13 - HĐ 37/2018/HĐ/OIC-SEAREE ký ngày 07/02/2018</v>
          </cell>
        </row>
      </sheetData>
      <sheetData sheetId="5526">
        <row r="1">
          <cell r="A1" t="str">
            <v>GIÁ TRỊ PHỤ LỤC 13 - HĐ 37/2018/HĐ/OIC-SEAREE ký ngày 07/02/2018</v>
          </cell>
        </row>
      </sheetData>
      <sheetData sheetId="5527">
        <row r="1">
          <cell r="A1" t="str">
            <v>GIÁ TRỊ PHỤ LỤC 13 - HĐ 37/2018/HĐ/OIC-SEAREE ký ngày 07/02/2018</v>
          </cell>
        </row>
      </sheetData>
      <sheetData sheetId="5528">
        <row r="1">
          <cell r="A1" t="str">
            <v>GIÁ TRỊ PHỤ LỤC 13 - HĐ 37/2018/HĐ/OIC-SEAREE ký ngày 07/02/2018</v>
          </cell>
        </row>
      </sheetData>
      <sheetData sheetId="5529">
        <row r="1">
          <cell r="A1" t="str">
            <v>GIÁ TRỊ PHỤ LỤC 13 - HĐ 37/2018/HĐ/OIC-SEAREE ký ngày 07/02/2018</v>
          </cell>
        </row>
      </sheetData>
      <sheetData sheetId="5530">
        <row r="1">
          <cell r="A1" t="str">
            <v>GIÁ TRỊ PHỤ LỤC 13 - HĐ 37/2018/HĐ/OIC-SEAREE ký ngày 07/02/2018</v>
          </cell>
        </row>
      </sheetData>
      <sheetData sheetId="5531">
        <row r="1">
          <cell r="A1" t="str">
            <v>GIÁ TRỊ PHỤ LỤC 13 - HĐ 37/2018/HĐ/OIC-SEAREE ký ngày 07/02/2018</v>
          </cell>
        </row>
      </sheetData>
      <sheetData sheetId="5532">
        <row r="1">
          <cell r="A1" t="str">
            <v>GIÁ TRỊ PHỤ LỤC 13 - HĐ 37/2018/HĐ/OIC-SEAREE ký ngày 07/02/2018</v>
          </cell>
        </row>
      </sheetData>
      <sheetData sheetId="5533">
        <row r="1">
          <cell r="A1" t="str">
            <v>GIÁ TRỊ PHỤ LỤC 13 - HĐ 37/2018/HĐ/OIC-SEAREE ký ngày 07/02/2018</v>
          </cell>
        </row>
      </sheetData>
      <sheetData sheetId="5534">
        <row r="1">
          <cell r="A1" t="str">
            <v>GIÁ TRỊ PHỤ LỤC 13 - HĐ 37/2018/HĐ/OIC-SEAREE ký ngày 07/02/2018</v>
          </cell>
        </row>
      </sheetData>
      <sheetData sheetId="5535">
        <row r="1">
          <cell r="A1" t="str">
            <v>GIÁ TRỊ PHỤ LỤC 13 - HĐ 37/2018/HĐ/OIC-SEAREE ký ngày 07/02/2018</v>
          </cell>
        </row>
      </sheetData>
      <sheetData sheetId="5536">
        <row r="1">
          <cell r="A1" t="str">
            <v>GIÁ TRỊ PHỤ LỤC 13 - HĐ 37/2018/HĐ/OIC-SEAREE ký ngày 07/02/2018</v>
          </cell>
        </row>
      </sheetData>
      <sheetData sheetId="5537">
        <row r="1">
          <cell r="A1" t="str">
            <v>GIÁ TRỊ PHỤ LỤC 13 - HĐ 37/2018/HĐ/OIC-SEAREE ký ngày 07/02/2018</v>
          </cell>
        </row>
      </sheetData>
      <sheetData sheetId="5538">
        <row r="1">
          <cell r="A1" t="str">
            <v>GIÁ TRỊ PHỤ LỤC 13 - HĐ 37/2018/HĐ/OIC-SEAREE ký ngày 07/02/2018</v>
          </cell>
        </row>
      </sheetData>
      <sheetData sheetId="5539">
        <row r="1">
          <cell r="A1" t="str">
            <v>GIÁ TRỊ PHỤ LỤC 13 - HĐ 37/2018/HĐ/OIC-SEAREE ký ngày 07/02/2018</v>
          </cell>
        </row>
      </sheetData>
      <sheetData sheetId="5540">
        <row r="1">
          <cell r="A1" t="str">
            <v>GIÁ TRỊ PHỤ LỤC 13 - HĐ 37/2018/HĐ/OIC-SEAREE ký ngày 07/02/2018</v>
          </cell>
        </row>
      </sheetData>
      <sheetData sheetId="5541">
        <row r="1">
          <cell r="A1" t="str">
            <v>GIÁ TRỊ PHỤ LỤC 13 - HĐ 37/2018/HĐ/OIC-SEAREE ký ngày 07/02/2018</v>
          </cell>
        </row>
      </sheetData>
      <sheetData sheetId="5542">
        <row r="1">
          <cell r="A1" t="str">
            <v>GIÁ TRỊ PHỤ LỤC 13 - HĐ 37/2018/HĐ/OIC-SEAREE ký ngày 07/02/2018</v>
          </cell>
        </row>
      </sheetData>
      <sheetData sheetId="5543">
        <row r="1">
          <cell r="A1" t="str">
            <v>GIÁ TRỊ PHỤ LỤC 13 - HĐ 37/2018/HĐ/OIC-SEAREE ký ngày 07/02/2018</v>
          </cell>
        </row>
      </sheetData>
      <sheetData sheetId="5544">
        <row r="1">
          <cell r="A1" t="str">
            <v>GIÁ TRỊ PHỤ LỤC 13 - HĐ 37/2018/HĐ/OIC-SEAREE ký ngày 07/02/2018</v>
          </cell>
        </row>
      </sheetData>
      <sheetData sheetId="5545">
        <row r="1">
          <cell r="A1" t="str">
            <v>GIÁ TRỊ PHỤ LỤC 13 - HĐ 37/2018/HĐ/OIC-SEAREE ký ngày 07/02/2018</v>
          </cell>
        </row>
      </sheetData>
      <sheetData sheetId="5546">
        <row r="1">
          <cell r="A1" t="str">
            <v>GIÁ TRỊ PHỤ LỤC 13 - HĐ 37/2018/HĐ/OIC-SEAREE ký ngày 07/02/2018</v>
          </cell>
        </row>
      </sheetData>
      <sheetData sheetId="5547">
        <row r="1">
          <cell r="A1" t="str">
            <v>GIÁ TRỊ PHỤ LỤC 13 - HĐ 37/2018/HĐ/OIC-SEAREE ký ngày 07/02/2018</v>
          </cell>
        </row>
      </sheetData>
      <sheetData sheetId="5548">
        <row r="1">
          <cell r="A1" t="str">
            <v>GIÁ TRỊ PHỤ LỤC 13 - HĐ 37/2018/HĐ/OIC-SEAREE ký ngày 07/02/2018</v>
          </cell>
        </row>
      </sheetData>
      <sheetData sheetId="5549">
        <row r="1">
          <cell r="A1" t="str">
            <v>GIÁ TRỊ PHỤ LỤC 13 - HĐ 37/2018/HĐ/OIC-SEAREE ký ngày 07/02/2018</v>
          </cell>
        </row>
      </sheetData>
      <sheetData sheetId="5550">
        <row r="1">
          <cell r="A1" t="str">
            <v>GIÁ TRỊ PHỤ LỤC 13 - HĐ 37/2018/HĐ/OIC-SEAREE ký ngày 07/02/2018</v>
          </cell>
        </row>
      </sheetData>
      <sheetData sheetId="5551">
        <row r="1">
          <cell r="A1" t="str">
            <v>GIÁ TRỊ PHỤ LỤC 13 - HĐ 37/2018/HĐ/OIC-SEAREE ký ngày 07/02/2018</v>
          </cell>
        </row>
      </sheetData>
      <sheetData sheetId="5552">
        <row r="1">
          <cell r="A1" t="str">
            <v>GIÁ TRỊ PHỤ LỤC 13 - HĐ 37/2018/HĐ/OIC-SEAREE ký ngày 07/02/2018</v>
          </cell>
        </row>
      </sheetData>
      <sheetData sheetId="5553">
        <row r="1">
          <cell r="A1" t="str">
            <v>GIÁ TRỊ PHỤ LỤC 13 - HĐ 37/2018/HĐ/OIC-SEAREE ký ngày 07/02/2018</v>
          </cell>
        </row>
      </sheetData>
      <sheetData sheetId="5554">
        <row r="1">
          <cell r="A1" t="str">
            <v>GIÁ TRỊ PHỤ LỤC 13 - HĐ 37/2018/HĐ/OIC-SEAREE ký ngày 07/02/2018</v>
          </cell>
        </row>
      </sheetData>
      <sheetData sheetId="5555">
        <row r="1">
          <cell r="A1" t="str">
            <v>GIÁ TRỊ PHỤ LỤC 13 - HĐ 37/2018/HĐ/OIC-SEAREE ký ngày 07/02/2018</v>
          </cell>
        </row>
      </sheetData>
      <sheetData sheetId="5556">
        <row r="1">
          <cell r="A1" t="str">
            <v>GIÁ TRỊ PHỤ LỤC 13 - HĐ 37/2018/HĐ/OIC-SEAREE ký ngày 07/02/2018</v>
          </cell>
        </row>
      </sheetData>
      <sheetData sheetId="5557">
        <row r="1">
          <cell r="A1" t="str">
            <v>GIÁ TRỊ PHỤ LỤC 13 - HĐ 37/2018/HĐ/OIC-SEAREE ký ngày 07/02/2018</v>
          </cell>
        </row>
      </sheetData>
      <sheetData sheetId="5558">
        <row r="1">
          <cell r="A1" t="str">
            <v>GIÁ TRỊ PHỤ LỤC 13 - HĐ 37/2018/HĐ/OIC-SEAREE ký ngày 07/02/2018</v>
          </cell>
        </row>
      </sheetData>
      <sheetData sheetId="5559">
        <row r="1">
          <cell r="A1" t="str">
            <v>GIÁ TRỊ PHỤ LỤC 13 - HĐ 37/2018/HĐ/OIC-SEAREE ký ngày 07/02/2018</v>
          </cell>
        </row>
      </sheetData>
      <sheetData sheetId="5560">
        <row r="1">
          <cell r="A1" t="str">
            <v>GIÁ TRỊ PHỤ LỤC 13 - HĐ 37/2018/HĐ/OIC-SEAREE ký ngày 07/02/2018</v>
          </cell>
        </row>
      </sheetData>
      <sheetData sheetId="5561">
        <row r="1">
          <cell r="A1" t="str">
            <v>GIÁ TRỊ PHỤ LỤC 13 - HĐ 37/2018/HĐ/OIC-SEAREE ký ngày 07/02/2018</v>
          </cell>
        </row>
      </sheetData>
      <sheetData sheetId="5562">
        <row r="1">
          <cell r="A1" t="str">
            <v>GIÁ TRỊ PHỤ LỤC 13 - HĐ 37/2018/HĐ/OIC-SEAREE ký ngày 07/02/2018</v>
          </cell>
        </row>
      </sheetData>
      <sheetData sheetId="5563">
        <row r="1">
          <cell r="A1" t="str">
            <v>GIÁ TRỊ PHỤ LỤC 13 - HĐ 37/2018/HĐ/OIC-SEAREE ký ngày 07/02/2018</v>
          </cell>
        </row>
      </sheetData>
      <sheetData sheetId="5564">
        <row r="1">
          <cell r="A1" t="str">
            <v>GIÁ TRỊ PHỤ LỤC 13 - HĐ 37/2018/HĐ/OIC-SEAREE ký ngày 07/02/2018</v>
          </cell>
        </row>
      </sheetData>
      <sheetData sheetId="5565">
        <row r="1">
          <cell r="A1" t="str">
            <v>GIÁ TRỊ PHỤ LỤC 13 - HĐ 37/2018/HĐ/OIC-SEAREE ký ngày 07/02/2018</v>
          </cell>
        </row>
      </sheetData>
      <sheetData sheetId="5566">
        <row r="1">
          <cell r="A1" t="str">
            <v>GIÁ TRỊ PHỤ LỤC 13 - HĐ 37/2018/HĐ/OIC-SEAREE ký ngày 07/02/2018</v>
          </cell>
        </row>
      </sheetData>
      <sheetData sheetId="5567">
        <row r="1">
          <cell r="A1" t="str">
            <v>GIÁ TRỊ PHỤ LỤC 13 - HĐ 37/2018/HĐ/OIC-SEAREE ký ngày 07/02/2018</v>
          </cell>
        </row>
      </sheetData>
      <sheetData sheetId="5568">
        <row r="1">
          <cell r="A1" t="str">
            <v>GIÁ TRỊ PHỤ LỤC 13 - HĐ 37/2018/HĐ/OIC-SEAREE ký ngày 07/02/2018</v>
          </cell>
        </row>
      </sheetData>
      <sheetData sheetId="5569">
        <row r="1">
          <cell r="A1" t="str">
            <v>GIÁ TRỊ PHỤ LỤC 13 - HĐ 37/2018/HĐ/OIC-SEAREE ký ngày 07/02/2018</v>
          </cell>
        </row>
      </sheetData>
      <sheetData sheetId="5570">
        <row r="1">
          <cell r="A1" t="str">
            <v>GIÁ TRỊ PHỤ LỤC 13 - HĐ 37/2018/HĐ/OIC-SEAREE ký ngày 07/02/2018</v>
          </cell>
        </row>
      </sheetData>
      <sheetData sheetId="5571">
        <row r="1">
          <cell r="A1" t="str">
            <v>GIÁ TRỊ PHỤ LỤC 13 - HĐ 37/2018/HĐ/OIC-SEAREE ký ngày 07/02/2018</v>
          </cell>
        </row>
      </sheetData>
      <sheetData sheetId="5572">
        <row r="1">
          <cell r="A1" t="str">
            <v>GIÁ TRỊ PHỤ LỤC 13 - HĐ 37/2018/HĐ/OIC-SEAREE ký ngày 07/02/2018</v>
          </cell>
        </row>
      </sheetData>
      <sheetData sheetId="5573">
        <row r="1">
          <cell r="A1" t="str">
            <v>GIÁ TRỊ PHỤ LỤC 13 - HĐ 37/2018/HĐ/OIC-SEAREE ký ngày 07/02/2018</v>
          </cell>
        </row>
      </sheetData>
      <sheetData sheetId="5574">
        <row r="1">
          <cell r="A1" t="str">
            <v>GIÁ TRỊ PHỤ LỤC 13 - HĐ 37/2018/HĐ/OIC-SEAREE ký ngày 07/02/2018</v>
          </cell>
        </row>
      </sheetData>
      <sheetData sheetId="5575">
        <row r="1">
          <cell r="A1" t="str">
            <v>GIÁ TRỊ PHỤ LỤC 13 - HĐ 37/2018/HĐ/OIC-SEAREE ký ngày 07/02/2018</v>
          </cell>
        </row>
      </sheetData>
      <sheetData sheetId="5576">
        <row r="1">
          <cell r="A1" t="str">
            <v>GIÁ TRỊ PHỤ LỤC 13 - HĐ 37/2018/HĐ/OIC-SEAREE ký ngày 07/02/2018</v>
          </cell>
        </row>
      </sheetData>
      <sheetData sheetId="5577">
        <row r="1">
          <cell r="A1" t="str">
            <v>GIÁ TRỊ PHỤ LỤC 13 - HĐ 37/2018/HĐ/OIC-SEAREE ký ngày 07/02/2018</v>
          </cell>
        </row>
      </sheetData>
      <sheetData sheetId="5578">
        <row r="1">
          <cell r="A1" t="str">
            <v>GIÁ TRỊ PHỤ LỤC 13 - HĐ 37/2018/HĐ/OIC-SEAREE ký ngày 07/02/2018</v>
          </cell>
        </row>
      </sheetData>
      <sheetData sheetId="5579">
        <row r="1">
          <cell r="A1" t="str">
            <v>GIÁ TRỊ PHỤ LỤC 13 - HĐ 37/2018/HĐ/OIC-SEAREE ký ngày 07/02/2018</v>
          </cell>
        </row>
      </sheetData>
      <sheetData sheetId="5580">
        <row r="1">
          <cell r="A1" t="str">
            <v>GIÁ TRỊ PHỤ LỤC 13 - HĐ 37/2018/HĐ/OIC-SEAREE ký ngày 07/02/2018</v>
          </cell>
        </row>
      </sheetData>
      <sheetData sheetId="5581">
        <row r="1">
          <cell r="A1" t="str">
            <v>GIÁ TRỊ PHỤ LỤC 13 - HĐ 37/2018/HĐ/OIC-SEAREE ký ngày 07/02/2018</v>
          </cell>
        </row>
      </sheetData>
      <sheetData sheetId="5582">
        <row r="1">
          <cell r="A1" t="str">
            <v>GIÁ TRỊ PHỤ LỤC 13 - HĐ 37/2018/HĐ/OIC-SEAREE ký ngày 07/02/2018</v>
          </cell>
        </row>
      </sheetData>
      <sheetData sheetId="5583">
        <row r="1">
          <cell r="A1" t="str">
            <v>GIÁ TRỊ PHỤ LỤC 13 - HĐ 37/2018/HĐ/OIC-SEAREE ký ngày 07/02/2018</v>
          </cell>
        </row>
      </sheetData>
      <sheetData sheetId="5584">
        <row r="1">
          <cell r="A1" t="str">
            <v>GIÁ TRỊ PHỤ LỤC 13 - HĐ 37/2018/HĐ/OIC-SEAREE ký ngày 07/02/2018</v>
          </cell>
        </row>
      </sheetData>
      <sheetData sheetId="5585">
        <row r="1">
          <cell r="A1" t="str">
            <v>GIÁ TRỊ PHỤ LỤC 13 - HĐ 37/2018/HĐ/OIC-SEAREE ký ngày 07/02/2018</v>
          </cell>
        </row>
      </sheetData>
      <sheetData sheetId="5586">
        <row r="1">
          <cell r="A1" t="str">
            <v>GIÁ TRỊ PHỤ LỤC 13 - HĐ 37/2018/HĐ/OIC-SEAREE ký ngày 07/02/2018</v>
          </cell>
        </row>
      </sheetData>
      <sheetData sheetId="5587">
        <row r="1">
          <cell r="A1" t="str">
            <v>GIÁ TRỊ PHỤ LỤC 13 - HĐ 37/2018/HĐ/OIC-SEAREE ký ngày 07/02/2018</v>
          </cell>
        </row>
      </sheetData>
      <sheetData sheetId="5588">
        <row r="1">
          <cell r="A1" t="str">
            <v>GIÁ TRỊ PHỤ LỤC 13 - HĐ 37/2018/HĐ/OIC-SEAREE ký ngày 07/02/2018</v>
          </cell>
        </row>
      </sheetData>
      <sheetData sheetId="5589">
        <row r="1">
          <cell r="A1" t="str">
            <v>GIÁ TRỊ PHỤ LỤC 13 - HĐ 37/2018/HĐ/OIC-SEAREE ký ngày 07/02/2018</v>
          </cell>
        </row>
      </sheetData>
      <sheetData sheetId="5590">
        <row r="1">
          <cell r="A1" t="str">
            <v>GIÁ TRỊ PHỤ LỤC 13 - HĐ 37/2018/HĐ/OIC-SEAREE ký ngày 07/02/2018</v>
          </cell>
        </row>
      </sheetData>
      <sheetData sheetId="5591">
        <row r="1">
          <cell r="A1" t="str">
            <v>GIÁ TRỊ PHỤ LỤC 13 - HĐ 37/2018/HĐ/OIC-SEAREE ký ngày 07/02/2018</v>
          </cell>
        </row>
      </sheetData>
      <sheetData sheetId="5592">
        <row r="1">
          <cell r="A1" t="str">
            <v>GIÁ TRỊ PHỤ LỤC 13 - HĐ 37/2018/HĐ/OIC-SEAREE ký ngày 07/02/2018</v>
          </cell>
        </row>
      </sheetData>
      <sheetData sheetId="5593">
        <row r="1">
          <cell r="A1" t="str">
            <v>GIÁ TRỊ PHỤ LỤC 13 - HĐ 37/2018/HĐ/OIC-SEAREE ký ngày 07/02/2018</v>
          </cell>
        </row>
      </sheetData>
      <sheetData sheetId="5594">
        <row r="1">
          <cell r="A1" t="str">
            <v>GIÁ TRỊ PHỤ LỤC 13 - HĐ 37/2018/HĐ/OIC-SEAREE ký ngày 07/02/2018</v>
          </cell>
        </row>
      </sheetData>
      <sheetData sheetId="5595">
        <row r="1">
          <cell r="A1" t="str">
            <v>GIÁ TRỊ PHỤ LỤC 13 - HĐ 37/2018/HĐ/OIC-SEAREE ký ngày 07/02/2018</v>
          </cell>
        </row>
      </sheetData>
      <sheetData sheetId="5596">
        <row r="1">
          <cell r="A1" t="str">
            <v>GIÁ TRỊ PHỤ LỤC 13 - HĐ 37/2018/HĐ/OIC-SEAREE ký ngày 07/02/2018</v>
          </cell>
        </row>
      </sheetData>
      <sheetData sheetId="5597"/>
      <sheetData sheetId="5598">
        <row r="1">
          <cell r="A1" t="str">
            <v>Linksshape LTD</v>
          </cell>
        </row>
      </sheetData>
      <sheetData sheetId="5599">
        <row r="1">
          <cell r="A1" t="str">
            <v>GIÁ TRỊ PHỤ LỤC 13 - HĐ 37/2018/HĐ/OIC-SEAREE ký ngày 07/02/2018</v>
          </cell>
        </row>
      </sheetData>
      <sheetData sheetId="5600">
        <row r="1">
          <cell r="A1" t="str">
            <v>GIÁ TRỊ PHỤ LỤC 13 - HĐ 37/2018/HĐ/OIC-SEAREE ký ngày 07/02/2018</v>
          </cell>
        </row>
      </sheetData>
      <sheetData sheetId="5601">
        <row r="1">
          <cell r="A1" t="str">
            <v>GIÁ TRỊ PHỤ LỤC 13 - HĐ 37/2018/HĐ/OIC-SEAREE ký ngày 07/02/2018</v>
          </cell>
        </row>
      </sheetData>
      <sheetData sheetId="5602">
        <row r="1">
          <cell r="A1" t="str">
            <v>GIÁ TRỊ PHỤ LỤC 13 - HĐ 37/2018/HĐ/OIC-SEAREE ký ngày 07/02/2018</v>
          </cell>
        </row>
      </sheetData>
      <sheetData sheetId="5603">
        <row r="1">
          <cell r="A1" t="str">
            <v>GIÁ TRỊ PHỤ LỤC 13 - HĐ 37/2018/HĐ/OIC-SEAREE ký ngày 07/02/2018</v>
          </cell>
        </row>
      </sheetData>
      <sheetData sheetId="5604">
        <row r="1">
          <cell r="A1" t="str">
            <v>GIÁ TRỊ PHỤ LỤC 13 - HĐ 37/2018/HĐ/OIC-SEAREE ký ngày 07/02/2018</v>
          </cell>
        </row>
      </sheetData>
      <sheetData sheetId="5605">
        <row r="1">
          <cell r="A1" t="str">
            <v>GIÁ TRỊ PHỤ LỤC 13 - HĐ 37/2018/HĐ/OIC-SEAREE ký ngày 07/02/2018</v>
          </cell>
        </row>
      </sheetData>
      <sheetData sheetId="5606">
        <row r="1">
          <cell r="A1" t="str">
            <v>GIÁ TRỊ PHỤ LỤC 13 - HĐ 37/2018/HĐ/OIC-SEAREE ký ngày 07/02/2018</v>
          </cell>
        </row>
      </sheetData>
      <sheetData sheetId="5607">
        <row r="1">
          <cell r="A1" t="str">
            <v>GIÁ TRỊ PHỤ LỤC 13 - HĐ 37/2018/HĐ/OIC-SEAREE ký ngày 07/02/2018</v>
          </cell>
        </row>
      </sheetData>
      <sheetData sheetId="5608">
        <row r="1">
          <cell r="A1" t="str">
            <v>GIÁ TRỊ PHỤ LỤC 13 - HĐ 37/2018/HĐ/OIC-SEAREE ký ngày 07/02/2018</v>
          </cell>
        </row>
      </sheetData>
      <sheetData sheetId="5609">
        <row r="1">
          <cell r="A1" t="str">
            <v>GIÁ TRỊ PHỤ LỤC 13 - HĐ 37/2018/HĐ/OIC-SEAREE ký ngày 07/02/2018</v>
          </cell>
        </row>
      </sheetData>
      <sheetData sheetId="5610">
        <row r="1">
          <cell r="A1" t="str">
            <v>GIÁ TRỊ PHỤ LỤC 13 - HĐ 37/2018/HĐ/OIC-SEAREE ký ngày 07/02/2018</v>
          </cell>
        </row>
      </sheetData>
      <sheetData sheetId="5611">
        <row r="1">
          <cell r="A1" t="str">
            <v>GIÁ TRỊ PHỤ LỤC 13 - HĐ 37/2018/HĐ/OIC-SEAREE ký ngày 07/02/2018</v>
          </cell>
        </row>
      </sheetData>
      <sheetData sheetId="5612"/>
      <sheetData sheetId="5613"/>
      <sheetData sheetId="5614">
        <row r="1">
          <cell r="A1" t="str">
            <v>DỰ ÁN:  KHU NHÀ Ở DIỆN TÍCH 4,2777 HA PHƯỜNG THẠNH MỸ LỢI, QUẬN 2 (VICTORIA VILLAGE)</v>
          </cell>
        </row>
      </sheetData>
      <sheetData sheetId="5615">
        <row r="1">
          <cell r="A1" t="str">
            <v>GIÁ TRỊ PHỤ LỤC 13 - HĐ 37/2018/HĐ/OIC-SEAREE ký ngày 07/02/2018</v>
          </cell>
        </row>
      </sheetData>
      <sheetData sheetId="5616">
        <row r="1">
          <cell r="A1" t="str">
            <v>DỰ ÁN:  KHU NHÀ Ở DIỆN TÍCH 4,2777 HA PHƯỜNG THẠNH MỸ LỢI, QUẬN 2 (VICTORIA VILLAGE)</v>
          </cell>
        </row>
      </sheetData>
      <sheetData sheetId="5617">
        <row r="1">
          <cell r="A1" t="str">
            <v>GIÁ TRỊ PHỤ LỤC 13 - HĐ 37/2018/HĐ/OIC-SEAREE ký ngày 07/02/2018</v>
          </cell>
        </row>
      </sheetData>
      <sheetData sheetId="5618">
        <row r="1">
          <cell r="A1" t="str">
            <v>GIÁ TRỊ PHỤ LỤC 13 - HĐ 37/2018/HĐ/OIC-SEAREE ký ngày 07/02/2018</v>
          </cell>
        </row>
      </sheetData>
      <sheetData sheetId="5619">
        <row r="1">
          <cell r="A1" t="str">
            <v>GIÁ TRỊ PHỤ LỤC 13 - HĐ 37/2018/HĐ/OIC-SEAREE ký ngày 07/02/2018</v>
          </cell>
        </row>
      </sheetData>
      <sheetData sheetId="5620"/>
      <sheetData sheetId="5621"/>
      <sheetData sheetId="5622"/>
      <sheetData sheetId="5623"/>
      <sheetData sheetId="5624"/>
      <sheetData sheetId="5625"/>
      <sheetData sheetId="5626"/>
      <sheetData sheetId="5627"/>
      <sheetData sheetId="5628"/>
      <sheetData sheetId="5629"/>
      <sheetData sheetId="5630">
        <row r="1">
          <cell r="A1" t="str">
            <v>GIÁ TRỊ PHỤ LỤC 13 - HĐ 37/2018/HĐ/OIC-SEAREE ký ngày 07/02/2018</v>
          </cell>
        </row>
      </sheetData>
      <sheetData sheetId="5631">
        <row r="1">
          <cell r="A1" t="str">
            <v>GIÁ TRỊ PHỤ LỤC 13 - HĐ 37/2018/HĐ/OIC-SEAREE ký ngày 07/02/2018</v>
          </cell>
        </row>
      </sheetData>
      <sheetData sheetId="5632">
        <row r="1">
          <cell r="A1" t="str">
            <v>GIÁ TRỊ PHỤ LỤC 13 - HĐ 37/2018/HĐ/OIC-SEAREE ký ngày 07/02/2018</v>
          </cell>
        </row>
      </sheetData>
      <sheetData sheetId="5633">
        <row r="1">
          <cell r="A1" t="str">
            <v>GIÁ TRỊ PHỤ LỤC 13 - HĐ 37/2018/HĐ/OIC-SEAREE ký ngày 07/02/2018</v>
          </cell>
        </row>
      </sheetData>
      <sheetData sheetId="5634">
        <row r="1">
          <cell r="A1" t="str">
            <v>GIÁ TRỊ PHỤ LỤC 13 - HĐ 37/2018/HĐ/OIC-SEAREE ký ngày 07/02/2018</v>
          </cell>
        </row>
      </sheetData>
      <sheetData sheetId="5635">
        <row r="1">
          <cell r="A1" t="str">
            <v>GIÁ TRỊ PHỤ LỤC 13 - HĐ 37/2018/HĐ/OIC-SEAREE ký ngày 07/02/2018</v>
          </cell>
        </row>
      </sheetData>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refreshError="1"/>
      <sheetData sheetId="6270"/>
      <sheetData sheetId="6271" refreshError="1"/>
      <sheetData sheetId="6272">
        <row r="1">
          <cell r="A1" t="str">
            <v>DỰ ÁN:  KHU NHÀ Ở DIỆN TÍCH 4,2777 HA PHƯỜNG THẠNH MỸ LỢI, QUẬN 2 (VICTORIA VILLAGE)</v>
          </cell>
        </row>
      </sheetData>
      <sheetData sheetId="6273">
        <row r="1">
          <cell r="A1" t="str">
            <v>DỰ ÁN:  KHU NHÀ Ở DIỆN TÍCH 4,2777 HA PHƯỜNG THẠNH MỸ LỢI, QUẬN 2 (VICTORIA VILLAGE)</v>
          </cell>
        </row>
      </sheetData>
      <sheetData sheetId="6274"/>
      <sheetData sheetId="6275">
        <row r="1">
          <cell r="A1" t="str">
            <v>DỰ ÁN:  KHU NHÀ Ở DIỆN TÍCH 4,2777 HA PHƯỜNG THẠNH MỸ LỢI, QUẬN 2 (VICTORIA VILLAGE)</v>
          </cell>
        </row>
      </sheetData>
      <sheetData sheetId="6276">
        <row r="1">
          <cell r="A1" t="str">
            <v>DỰ ÁN:  KHU NHÀ Ở DIỆN TÍCH 4,2777 HA PHƯỜNG THẠNH MỸ LỢI, QUẬN 2 (VICTORIA VILLAGE)</v>
          </cell>
        </row>
      </sheetData>
      <sheetData sheetId="6277">
        <row r="1">
          <cell r="A1" t="str">
            <v>DỰ ÁN:  KHU NHÀ Ở DIỆN TÍCH 4,2777 HA PHƯỜNG THẠNH MỸ LỢI, QUẬN 2 (VICTORIA VILLAGE)</v>
          </cell>
        </row>
      </sheetData>
      <sheetData sheetId="6278"/>
      <sheetData sheetId="6279">
        <row r="1">
          <cell r="A1" t="str">
            <v>DỰ ÁN:  KHU NHÀ Ở DIỆN TÍCH 4,2777 HA PHƯỜNG THẠNH MỸ LỢI, QUẬN 2 (VICTORIA VILLAGE)</v>
          </cell>
        </row>
      </sheetData>
      <sheetData sheetId="6280">
        <row r="1">
          <cell r="A1" t="str">
            <v>DỰ ÁN:  KHU NHÀ Ở DIỆN TÍCH 4,2777 HA PHƯỜNG THẠNH MỸ LỢI, QUẬN 2 (VICTORIA VILLAGE)</v>
          </cell>
        </row>
      </sheetData>
      <sheetData sheetId="6281"/>
      <sheetData sheetId="6282"/>
      <sheetData sheetId="6283"/>
      <sheetData sheetId="6284"/>
      <sheetData sheetId="6285"/>
      <sheetData sheetId="6286" refreshError="1"/>
      <sheetData sheetId="6287">
        <row r="1">
          <cell r="A1" t="str">
            <v>DỰ ÁN:  KHU NHÀ Ở DIỆN TÍCH 4,2777 HA PHƯỜNG THẠNH MỸ LỢI, QUẬN 2 (VICTORIA VILLAGE)</v>
          </cell>
        </row>
      </sheetData>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ow r="1">
          <cell r="A1" t="str">
            <v>Linksshape LTD</v>
          </cell>
        </row>
      </sheetData>
      <sheetData sheetId="6306">
        <row r="1">
          <cell r="A1" t="str">
            <v>Linksshape LTD</v>
          </cell>
        </row>
      </sheetData>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 사업추정(WEKI)"/>
      <sheetName val="소화실적"/>
      <sheetName val="97 사업추정_WEKI_"/>
      <sheetName val="회사99"/>
      <sheetName val="상반기손익차2총괄"/>
      <sheetName val="가설건물"/>
      <sheetName val="수입"/>
      <sheetName val="손익차9월2"/>
      <sheetName val="시행예산"/>
      <sheetName val="9-1차이내역"/>
      <sheetName val="RCF CLAIMED"/>
      <sheetName val="J直材4"/>
      <sheetName val="N賃率-職"/>
      <sheetName val="사업부배부A"/>
      <sheetName val="영업소실적"/>
      <sheetName val="Sheet5"/>
      <sheetName val="Sheet2"/>
      <sheetName val="#REF"/>
      <sheetName val="unit 4"/>
      <sheetName val="청산공사"/>
      <sheetName val="투찰가"/>
      <sheetName val="터널조도"/>
      <sheetName val="P.M 별"/>
      <sheetName val="PumpSpec"/>
      <sheetName val="Sheet4"/>
      <sheetName val="EACT10"/>
      <sheetName val="일위대가"/>
      <sheetName val="직노"/>
      <sheetName val="현금"/>
      <sheetName val="pier(각형)"/>
      <sheetName val="6호기"/>
      <sheetName val="유림골조"/>
      <sheetName val="교각1"/>
      <sheetName val="구조물공"/>
      <sheetName val="배수공"/>
      <sheetName val="부대공"/>
      <sheetName val="토공"/>
      <sheetName val="포장공"/>
      <sheetName val="내역"/>
      <sheetName val="재집"/>
      <sheetName val="M-EQPT-Z"/>
      <sheetName val="비교1"/>
      <sheetName val="공통"/>
      <sheetName val="주관사업"/>
      <sheetName val="Baby일위대가"/>
      <sheetName val="Sheet2 (2)"/>
      <sheetName val="연결임시"/>
      <sheetName val="일반공사"/>
      <sheetName val="저"/>
      <sheetName val="간접비 총괄표"/>
      <sheetName val="을지"/>
      <sheetName val="97 »ç¾÷ÃßÁ¤(WEKI)"/>
      <sheetName val="토공검토G"/>
      <sheetName val="C급보 "/>
      <sheetName val="기초단가"/>
      <sheetName val="내역서"/>
      <sheetName val="97SAUPCU"/>
      <sheetName val="가로등내역서"/>
      <sheetName val="수량집계"/>
      <sheetName val="총괄집계표"/>
      <sheetName val="97 ????(WEKI)"/>
      <sheetName val="Expat Conditions"/>
      <sheetName val="eq_data"/>
      <sheetName val="fitting"/>
      <sheetName val="VENDOR LIST"/>
      <sheetName val="공통비"/>
      <sheetName val="Total"/>
      <sheetName val="단면가정"/>
      <sheetName val="Option"/>
      <sheetName val="공사비 내역 (가)"/>
      <sheetName val="무전표"/>
      <sheetName val="공통부대비"/>
      <sheetName val="관급"/>
      <sheetName val="화재 탐지 설비"/>
      <sheetName val="내역서(당초변경)"/>
      <sheetName val="Sheet1"/>
      <sheetName val="유림총괄"/>
      <sheetName val="구의33고"/>
      <sheetName val="기계공사"/>
      <sheetName val="기계시공"/>
      <sheetName val="1단계"/>
      <sheetName val="공정표 "/>
      <sheetName val="97_사업추정(WEKI)"/>
      <sheetName val="97_사업추정_WEKI_"/>
      <sheetName val="sum"/>
      <sheetName val="s"/>
      <sheetName val="플랜트 설치"/>
      <sheetName val="사급자재"/>
      <sheetName val="L형 옹벽"/>
      <sheetName val="정산표實"/>
      <sheetName val="S0"/>
      <sheetName val="15100"/>
      <sheetName val="일위대가(가설)"/>
      <sheetName val="계수시트"/>
      <sheetName val="공통비총괄표"/>
      <sheetName val="배수내역"/>
      <sheetName val="TUAS"/>
      <sheetName val="1월"/>
      <sheetName val="집계표"/>
      <sheetName val="개시대사 (2)"/>
      <sheetName val="세금자료"/>
      <sheetName val="실행철강하도"/>
      <sheetName val="품셈TABLE"/>
      <sheetName val="적현로"/>
      <sheetName val="부속동"/>
      <sheetName val="ITB COST"/>
      <sheetName val="TTL"/>
      <sheetName val="1-11조직표"/>
      <sheetName val="Eq. Mobilization"/>
      <sheetName val="DANGA"/>
      <sheetName val="공통(20-91)"/>
      <sheetName val="터파기및재료"/>
      <sheetName val="9GNG운반"/>
      <sheetName val="노임"/>
      <sheetName val="매각(6)"/>
      <sheetName val="sort"/>
      <sheetName val="평형공사비"/>
      <sheetName val="Macro3"/>
      <sheetName val="95삼성급(본사)"/>
      <sheetName val="환율"/>
      <sheetName val="Summary Sheets"/>
      <sheetName val="AP1"/>
      <sheetName val="PRO_A"/>
      <sheetName val="ELEC_MCI"/>
      <sheetName val="MAIN"/>
      <sheetName val="INST_MCI"/>
      <sheetName val="MECH_MCI"/>
      <sheetName val="PRO"/>
      <sheetName val="Regenerator  Concrete Structure"/>
      <sheetName val="자재목록"/>
      <sheetName val="3)교육종류"/>
      <sheetName val="철거산출근거"/>
      <sheetName val="96.12"/>
      <sheetName val="토공(우물통,기타) "/>
      <sheetName val="APT"/>
      <sheetName val="공사비_NDE"/>
      <sheetName val="공사금액 내역 (1)"/>
      <sheetName val="단가조사"/>
      <sheetName val="노임단가"/>
      <sheetName val="ABUT수량-A1"/>
      <sheetName val="간접비총괄"/>
      <sheetName val="h-013211-2"/>
      <sheetName val="Unit 49_분개표"/>
      <sheetName val="Unit 76_분개표"/>
      <sheetName val="UnitList"/>
      <sheetName val="ANALYSER"/>
      <sheetName val="기계경비(시간당)"/>
      <sheetName val="램머"/>
      <sheetName val="RFP007"/>
      <sheetName val="INPUT DATA"/>
      <sheetName val="CIVIL WORK"/>
      <sheetName val="직원동원계획"/>
      <sheetName val="REDUCER"/>
      <sheetName val="WE'T"/>
      <sheetName val="OFFER RATE"/>
      <sheetName val="Mech CIF"/>
      <sheetName val="COVERSHEET PAGE"/>
      <sheetName val="본지점중"/>
      <sheetName val="TABLE2-2 OSBL-(SITE PREP)"/>
      <sheetName val="BOQ"/>
      <sheetName val="OSBL-TOTAL (OTHER WORK)"/>
      <sheetName val="OSBL-TOTAL (SEA WATER)"/>
      <sheetName val="OSBL-TOTAL (CIVIL WORK)"/>
      <sheetName val="공통가설"/>
      <sheetName val="토목공사"/>
      <sheetName val="마산월령동골조물량변경"/>
      <sheetName val="건축원가"/>
      <sheetName val="물건조서"/>
      <sheetName val="안산기계장치"/>
      <sheetName val="리스(CIF)산출"/>
      <sheetName val="콤보박스와 리스트박스의 연결"/>
      <sheetName val="용산1(해보)"/>
      <sheetName val="개별요인비교번호"/>
      <sheetName val="일반자료"/>
      <sheetName val="기본자료"/>
      <sheetName val="경상"/>
      <sheetName val="가설"/>
      <sheetName val="97 ____(WEKI)"/>
      <sheetName val="변수"/>
      <sheetName val="이름표"/>
      <sheetName val="비교표준지"/>
      <sheetName val="DB"/>
      <sheetName val="24분기"/>
      <sheetName val="정부노임단가"/>
      <sheetName val="PBS"/>
      <sheetName val="SILICATE"/>
      <sheetName val="main-sht"/>
      <sheetName val="단가비교(TOTAL)"/>
      <sheetName val="요약배부"/>
      <sheetName val="Graph (LGEN)"/>
      <sheetName val="out_prog"/>
      <sheetName val="선적schedule (2)"/>
      <sheetName val="VA_code"/>
      <sheetName val="인원계획"/>
      <sheetName val="Steam-Sys"/>
      <sheetName val="Rekap A"/>
      <sheetName val="대비내역"/>
      <sheetName val="보온자재단가표"/>
      <sheetName val="Instruction"/>
      <sheetName val="CAL."/>
      <sheetName val="VL"/>
      <sheetName val="lookup"/>
      <sheetName val="DATE"/>
      <sheetName val="Macro"/>
      <sheetName val="Taux"/>
      <sheetName val="6,000"/>
      <sheetName val="DOC"/>
      <sheetName val="BM DATA SHEET"/>
      <sheetName val="CAMP OPERATING COST"/>
      <sheetName val="PERSONNEL SETUP"/>
      <sheetName val="LIST OF OFFICE EQUIPMENT"/>
      <sheetName val="STAFF&amp;INDIRECT SALARY - SUMMARY"/>
      <sheetName val="KOREAN STAFF SALARY_BREAKDOWN"/>
      <sheetName val="BREAKDOWN"/>
      <sheetName val="WELFARE COST - SITE"/>
      <sheetName val="General Data"/>
      <sheetName val="FORCE"/>
      <sheetName val="단가비교표"/>
      <sheetName val="간접비내역-1"/>
      <sheetName val="차량운영비"/>
      <sheetName val="E_Rate PM"/>
      <sheetName val="세부내역"/>
      <sheetName val="guard(mac)"/>
      <sheetName val="B"/>
      <sheetName val="COA-17"/>
      <sheetName val="C-18"/>
      <sheetName val="MEXICO-C"/>
      <sheetName val="견적기준"/>
      <sheetName val="기둥(원형)"/>
      <sheetName val="경영혁신본부"/>
      <sheetName val="잡비"/>
      <sheetName val="총체보활공정표"/>
      <sheetName val="기간등록"/>
      <sheetName val="개시전표"/>
      <sheetName val="공사집계"/>
      <sheetName val="Library"/>
      <sheetName val="D2old"/>
      <sheetName val="문학간접"/>
      <sheetName val="간접"/>
      <sheetName val="2000년 공정표"/>
      <sheetName val="설계내역2"/>
      <sheetName val="조명시설"/>
      <sheetName val="인건비 "/>
      <sheetName val="Info"/>
      <sheetName val="전기"/>
      <sheetName val="RCF_CLAIMED"/>
      <sheetName val="PRO_DCI"/>
      <sheetName val="INST_DCI"/>
      <sheetName val="HVAC_DCI"/>
      <sheetName val="PIPE_DCI"/>
      <sheetName val="설계내"/>
      <sheetName val="TABLE 2-3"/>
      <sheetName val="CB"/>
      <sheetName val="EQUIP"/>
      <sheetName val="뜃맟뭁돽띿맟?-BLDG"/>
      <sheetName val="인원현황"/>
      <sheetName val="Raw Data"/>
      <sheetName val="97SAUPCU.XLS"/>
      <sheetName val="Long Son"/>
      <sheetName val="inter"/>
      <sheetName val="Tipo Terzi"/>
      <sheetName val="실행내역"/>
      <sheetName val="R2_0908"/>
      <sheetName val="ELEC_DCI"/>
      <sheetName val="가도공"/>
      <sheetName val="ELECTRICAL"/>
      <sheetName val="DATA"/>
      <sheetName val="CAT_5"/>
      <sheetName val="DATA1"/>
      <sheetName val="Cal"/>
      <sheetName val="Data_ST"/>
      <sheetName val="총괄표양식"/>
      <sheetName val="차수"/>
      <sheetName val="costing_FE"/>
      <sheetName val="사유서"/>
      <sheetName val="정산표"/>
      <sheetName val="년말집계"/>
      <sheetName val="M+1"/>
      <sheetName val="변수데이타"/>
      <sheetName val="PLAN_FEB97"/>
      <sheetName val="직원동원SCH"/>
      <sheetName val="15 문제점"/>
      <sheetName val="2.대외공문"/>
      <sheetName val="1차 내역서"/>
      <sheetName val="확인"/>
      <sheetName val="9902"/>
      <sheetName val="자재단가"/>
      <sheetName val="PI"/>
      <sheetName val="1.피팅물량산출"/>
      <sheetName val="공사물량총량집계"/>
      <sheetName val="수량산출서"/>
      <sheetName val="표지 (2)"/>
      <sheetName val="남양시작동자105노65기1.3화1.2"/>
      <sheetName val="진주방향"/>
      <sheetName val="마산방향"/>
      <sheetName val="TRE TABLE"/>
      <sheetName val="마산방향철근집계"/>
      <sheetName val="공문"/>
      <sheetName val="예산M12A"/>
      <sheetName val="수목데이타 "/>
      <sheetName val="남대문빌딩"/>
      <sheetName val="Dbase"/>
      <sheetName val="PriceBreakdown"/>
      <sheetName val="2"/>
      <sheetName val="요약"/>
      <sheetName val="간접비"/>
      <sheetName val="뜃맟뭁돽띿맟_-BLDG"/>
      <sheetName val="wall"/>
      <sheetName val="CTEMCOST"/>
      <sheetName val="대신2차총괄"/>
      <sheetName val="인부임"/>
      <sheetName val="성단물량"/>
      <sheetName val="구간공종"/>
      <sheetName val="해외건설"/>
      <sheetName val="10월판관"/>
      <sheetName val="분류표"/>
      <sheetName val="증감내역서"/>
      <sheetName val="구조물견적서"/>
      <sheetName val="조달청적격심사"/>
      <sheetName val="차액보증"/>
      <sheetName val="수량A"/>
      <sheetName val="단위수량"/>
      <sheetName val="205동"/>
      <sheetName val=""/>
      <sheetName val="Process Piping"/>
      <sheetName val="合成単価作成表-BLDG"/>
      <sheetName val="지사"/>
      <sheetName val="효율계획(당월)"/>
      <sheetName val="전체실적"/>
      <sheetName val="총괄표"/>
      <sheetName val="기준요인별"/>
      <sheetName val="삭제금지단가"/>
      <sheetName val="PROJECT"/>
      <sheetName val="Y-WORK"/>
      <sheetName val="DWG"/>
      <sheetName val="Invoice Backup"/>
      <sheetName val="LABTOTAL"/>
      <sheetName val="DY092"/>
      <sheetName val="내역서01"/>
      <sheetName val=" ｹ-ﾌﾞﾙ"/>
      <sheetName val="정산서 "/>
      <sheetName val="anchor"/>
      <sheetName val="복공및주형(수직)"/>
      <sheetName val="건축공사실행"/>
      <sheetName val="실행간접비용"/>
      <sheetName val="수주추정"/>
      <sheetName val="FWBS7000,8000"/>
      <sheetName val="설계명세"/>
      <sheetName val="약품설비"/>
      <sheetName val="순공사비"/>
      <sheetName val="단위단가"/>
      <sheetName val="목차"/>
      <sheetName val="지장물평가기준"/>
      <sheetName val="고양시"/>
      <sheetName val="교육종류"/>
      <sheetName val="3절_CheckList_구분"/>
      <sheetName val="95신규호표"/>
      <sheetName val="총괄"/>
      <sheetName val="교대일반수량총괄집계표"/>
      <sheetName val="경상직원"/>
      <sheetName val="연습"/>
      <sheetName val="내역_FILE"/>
      <sheetName val="투찰금액"/>
      <sheetName val="토사(PE)"/>
      <sheetName val="설계"/>
      <sheetName val="카렌스센터계량기설치공사"/>
      <sheetName val="급여관련자료"/>
      <sheetName val="choose"/>
      <sheetName val="산출근거#2-3"/>
      <sheetName val="갑지"/>
      <sheetName val="예총"/>
      <sheetName val="신공"/>
      <sheetName val="자재"/>
      <sheetName val="공사비집계"/>
      <sheetName val="하조서"/>
      <sheetName val="COVER-P"/>
      <sheetName val="Summary"/>
      <sheetName val="HVAC"/>
      <sheetName val="base"/>
      <sheetName val="COMPRESSOR"/>
      <sheetName val="배수공 주요자재 집계표"/>
      <sheetName val="WIND-EQ"/>
      <sheetName val="HORI. VESSEL"/>
      <sheetName val="D-3503"/>
      <sheetName val="plan&amp;section of foundation"/>
      <sheetName val="working load at the btm ft."/>
      <sheetName val="stability check"/>
      <sheetName val="design criteria"/>
      <sheetName val="2.설계제원"/>
      <sheetName val="calcul"/>
      <sheetName val="210"/>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tggwan(mac)"/>
      <sheetName val="STEEL BOX 단면설계(SEC.8)"/>
      <sheetName val="교각계산"/>
      <sheetName val="SAMPLE!"/>
      <sheetName val="내역서"/>
      <sheetName val="TYPE-A"/>
      <sheetName val="수안보-MBR1"/>
      <sheetName val="COPING"/>
    </sheetNames>
    <sheetDataSet>
      <sheetData sheetId="0" refreshError="1">
        <row r="24">
          <cell r="B24" t="str">
            <v>수평곡관</v>
          </cell>
        </row>
        <row r="25">
          <cell r="B25" t="str">
            <v>수평곡관</v>
          </cell>
        </row>
        <row r="26">
          <cell r="B26" t="str">
            <v>수평곡관</v>
          </cell>
        </row>
        <row r="27">
          <cell r="B27" t="str">
            <v>수평곡관</v>
          </cell>
        </row>
        <row r="28">
          <cell r="B28" t="str">
            <v>수평곡관</v>
          </cell>
        </row>
        <row r="29">
          <cell r="B29" t="str">
            <v>수평곡관</v>
          </cell>
        </row>
        <row r="30">
          <cell r="B30" t="str">
            <v>수평곡관</v>
          </cell>
        </row>
        <row r="31">
          <cell r="B31" t="str">
            <v>수평곡관</v>
          </cell>
        </row>
        <row r="32">
          <cell r="B32" t="str">
            <v>수평곡관</v>
          </cell>
        </row>
        <row r="33">
          <cell r="B33" t="str">
            <v>수평곡관</v>
          </cell>
        </row>
        <row r="34">
          <cell r="B34" t="str">
            <v>수평곡관</v>
          </cell>
        </row>
        <row r="35">
          <cell r="B35" t="str">
            <v>수평곡관</v>
          </cell>
        </row>
        <row r="36">
          <cell r="B36" t="str">
            <v>소켓플랜지T형관</v>
          </cell>
        </row>
        <row r="37">
          <cell r="B37" t="str">
            <v>소켓플랜지T형관</v>
          </cell>
        </row>
        <row r="38">
          <cell r="B38" t="str">
            <v>소켓플랜지T형관</v>
          </cell>
        </row>
        <row r="39">
          <cell r="B39" t="str">
            <v>소켓T형관</v>
          </cell>
        </row>
        <row r="40">
          <cell r="B40" t="str">
            <v>소켓T형관</v>
          </cell>
        </row>
        <row r="41">
          <cell r="B41" t="str">
            <v>소켓T형관</v>
          </cell>
        </row>
        <row r="42">
          <cell r="B42" t="str">
            <v>이 음 관</v>
          </cell>
        </row>
        <row r="43">
          <cell r="B43" t="str">
            <v>이 음 관</v>
          </cell>
        </row>
        <row r="44">
          <cell r="B44" t="str">
            <v>이 음 관</v>
          </cell>
        </row>
        <row r="45">
          <cell r="B45" t="str">
            <v>이 음 관</v>
          </cell>
        </row>
        <row r="46">
          <cell r="B46" t="str">
            <v>이 음 관</v>
          </cell>
        </row>
        <row r="47">
          <cell r="B47" t="str">
            <v>이 음 관</v>
          </cell>
        </row>
        <row r="48">
          <cell r="B48" t="str">
            <v>플랜지관</v>
          </cell>
        </row>
        <row r="49">
          <cell r="B49" t="str">
            <v>플랜지관</v>
          </cell>
        </row>
        <row r="50">
          <cell r="B50" t="str">
            <v>플랜지관</v>
          </cell>
        </row>
        <row r="51">
          <cell r="B51" t="str">
            <v>플랜지관</v>
          </cell>
        </row>
        <row r="52">
          <cell r="B52" t="str">
            <v>플랜지관</v>
          </cell>
        </row>
        <row r="53">
          <cell r="B53" t="str">
            <v>플랜지관</v>
          </cell>
        </row>
        <row r="54">
          <cell r="B54" t="str">
            <v>제 수 변</v>
          </cell>
        </row>
        <row r="55">
          <cell r="B55" t="str">
            <v>제 수 변</v>
          </cell>
        </row>
        <row r="56">
          <cell r="B56" t="str">
            <v>제 수 변</v>
          </cell>
        </row>
        <row r="57">
          <cell r="B57" t="str">
            <v>제 수 변</v>
          </cell>
        </row>
        <row r="58">
          <cell r="B58" t="str">
            <v>제 수 변</v>
          </cell>
        </row>
        <row r="59">
          <cell r="B59" t="str">
            <v>공 기 변</v>
          </cell>
        </row>
        <row r="60">
          <cell r="B60" t="str">
            <v>공 기 변</v>
          </cell>
        </row>
        <row r="61">
          <cell r="B61" t="str">
            <v>단    관</v>
          </cell>
        </row>
        <row r="62">
          <cell r="B62" t="str">
            <v>플랜지단관</v>
          </cell>
        </row>
        <row r="63">
          <cell r="B63" t="str">
            <v>플랜지단관</v>
          </cell>
        </row>
        <row r="64">
          <cell r="B64" t="str">
            <v>플랜지단관</v>
          </cell>
        </row>
        <row r="65">
          <cell r="B65" t="str">
            <v>플랜지단관</v>
          </cell>
        </row>
        <row r="66">
          <cell r="B66" t="str">
            <v>플랜지단관</v>
          </cell>
        </row>
        <row r="67">
          <cell r="B67" t="str">
            <v>플랜지단관</v>
          </cell>
        </row>
        <row r="68">
          <cell r="B68" t="str">
            <v>플랜지단관</v>
          </cell>
        </row>
        <row r="69">
          <cell r="B69" t="str">
            <v>단    관</v>
          </cell>
        </row>
        <row r="70">
          <cell r="B70" t="str">
            <v>단    관</v>
          </cell>
        </row>
        <row r="71">
          <cell r="B71" t="str">
            <v>단    관</v>
          </cell>
        </row>
        <row r="72">
          <cell r="B72" t="str">
            <v>단    관</v>
          </cell>
        </row>
        <row r="73">
          <cell r="B73" t="str">
            <v>단    관</v>
          </cell>
        </row>
        <row r="74">
          <cell r="B74" t="str">
            <v>단    관</v>
          </cell>
        </row>
        <row r="75">
          <cell r="B75" t="str">
            <v>단    관</v>
          </cell>
        </row>
        <row r="76">
          <cell r="B76" t="str">
            <v>단    관</v>
          </cell>
        </row>
        <row r="77">
          <cell r="B77" t="str">
            <v>단    관</v>
          </cell>
        </row>
        <row r="78">
          <cell r="B78" t="str">
            <v>단    관</v>
          </cell>
        </row>
        <row r="79">
          <cell r="B79" t="str">
            <v>단    관</v>
          </cell>
        </row>
        <row r="80">
          <cell r="B80" t="str">
            <v>단    관</v>
          </cell>
        </row>
        <row r="81">
          <cell r="B81" t="str">
            <v>단    관</v>
          </cell>
        </row>
        <row r="82">
          <cell r="B82" t="str">
            <v>단    관</v>
          </cell>
        </row>
        <row r="83">
          <cell r="B83" t="str">
            <v>단    관</v>
          </cell>
        </row>
        <row r="84">
          <cell r="B84" t="str">
            <v>단    관</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료값"/>
      <sheetName val="단가산출"/>
      <sheetName val="토목단가"/>
      <sheetName val="일위목록"/>
      <sheetName val="요율"/>
      <sheetName val="일위대가"/>
      <sheetName val="단1"/>
      <sheetName val="원가계산서"/>
      <sheetName val="Sheet1"/>
      <sheetName val="노무비"/>
      <sheetName val="기초단가"/>
      <sheetName val="운반"/>
      <sheetName val="단가대비표"/>
      <sheetName val="N賃率-職"/>
      <sheetName val="BID"/>
      <sheetName val="1,2공구원가계산서"/>
      <sheetName val="2공구산출내역"/>
      <sheetName val="1공구산출내역서"/>
      <sheetName val="을지"/>
      <sheetName val="교통대책내역"/>
      <sheetName val="양식_자재단가조사표"/>
      <sheetName val="약품공급2"/>
      <sheetName val="자재단가비교표"/>
      <sheetName val="Baby일위대가"/>
      <sheetName val="49단가"/>
      <sheetName val="토목"/>
      <sheetName val="대구-교대(A1)"/>
      <sheetName val="PIPE"/>
      <sheetName val="건축내역"/>
      <sheetName val="설비"/>
      <sheetName val="2.건축"/>
      <sheetName val="산출0"/>
      <sheetName val="일위산출근거"/>
      <sheetName val="한눌~상록"/>
      <sheetName val="단가비교"/>
      <sheetName val="표지"/>
      <sheetName val="집계표"/>
      <sheetName val="교량"/>
      <sheetName val="제경비"/>
      <sheetName val="자재테이블"/>
      <sheetName val="퍼스트"/>
      <sheetName val="단가조사-1"/>
      <sheetName val="단가조사-2"/>
      <sheetName val="노임단가표"/>
      <sheetName val="실행(1)"/>
      <sheetName val="기본단가표"/>
      <sheetName val="근로자자료입력"/>
      <sheetName val="참고자료"/>
      <sheetName val="일위목록데이타"/>
      <sheetName val="재료비"/>
      <sheetName val="품셈"/>
      <sheetName val="재료"/>
      <sheetName val="간접비계산"/>
      <sheetName val="참조"/>
      <sheetName val="실행"/>
      <sheetName val="기초일위"/>
      <sheetName val="2.1  노무비 평균단가산출"/>
      <sheetName val="확약서"/>
      <sheetName val="집계"/>
      <sheetName val="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기성9605"/>
      <sheetName val="T기성9606"/>
      <sheetName val="T기성9607"/>
      <sheetName val="T기성9608"/>
      <sheetName val="T기성9609"/>
      <sheetName val="T기성9610"/>
      <sheetName val="T기성9611"/>
      <sheetName val="T기성9612 대비"/>
      <sheetName val="T기성9612"/>
      <sheetName val="T기성9612 (2)"/>
      <sheetName val="T기성9701"/>
      <sheetName val="T기성9702"/>
      <sheetName val="T기성9703"/>
      <sheetName val="T기성9703 (1월-3월) 계약기준"/>
      <sheetName val="T기성9703 (1월-3월)승인기준"/>
      <sheetName val="T기성9704 (1월-3월)승인기준"/>
      <sheetName val="T기성9705"/>
      <sheetName val="T기성9706"/>
      <sheetName val="T기성9707"/>
      <sheetName val="T기성9708"/>
      <sheetName val="T기성9710-정산"/>
      <sheetName val="T기성9710-1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DANGA"/>
      <sheetName val="간선계산"/>
      <sheetName val="실행철강하도"/>
      <sheetName val="직노"/>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 HIT-&gt;HMC 견적(3900)"/>
      <sheetName val="BID"/>
      <sheetName val="산출내역서"/>
      <sheetName val="입찰안"/>
      <sheetName val="간접비계산"/>
      <sheetName val="한전일위"/>
      <sheetName val="일위대가목록"/>
      <sheetName val="투찰내역"/>
      <sheetName val="갑지"/>
      <sheetName val="현장관리비"/>
      <sheetName val="일위대가"/>
      <sheetName val="SG"/>
      <sheetName val="일위목록"/>
      <sheetName val="요율"/>
      <sheetName val="후다내역"/>
      <sheetName val="일위CODE"/>
      <sheetName val="합계"/>
      <sheetName val="단가"/>
      <sheetName val="일  위  대  가  목  록"/>
      <sheetName val="금액결정"/>
      <sheetName val="산수배수"/>
      <sheetName val="Macro1"/>
      <sheetName val="일위산출"/>
      <sheetName val="1공구원가계산서"/>
      <sheetName val="1공구산출내역서"/>
      <sheetName val="1유리"/>
      <sheetName val="중기비"/>
      <sheetName val="노무비"/>
      <sheetName val="자재단가"/>
      <sheetName val="인부신상자료"/>
      <sheetName val="품셈"/>
      <sheetName val="원가계산서"/>
      <sheetName val="관급자재"/>
      <sheetName val="#2_일위대가목록"/>
      <sheetName val="조명율표"/>
      <sheetName val="간접(90)"/>
      <sheetName val="건설성적"/>
      <sheetName val="HRSG SMALL07220"/>
      <sheetName val="#REF"/>
      <sheetName val="JUCKEYK"/>
      <sheetName val="S0"/>
      <sheetName val="INSTR"/>
      <sheetName val="기본설계기준"/>
      <sheetName val="일위"/>
      <sheetName val="전체"/>
      <sheetName val="코드표"/>
      <sheetName val="세부추진"/>
      <sheetName val="제안서"/>
      <sheetName val="상용보강"/>
      <sheetName val="행정표준(1)"/>
      <sheetName val="행정표준(2)"/>
      <sheetName val="당초명세(평)"/>
      <sheetName val="장문교(대전)"/>
      <sheetName val="관급"/>
      <sheetName val="장비"/>
      <sheetName val="산근1"/>
      <sheetName val="노무"/>
      <sheetName val="자재"/>
      <sheetName val="유동표"/>
      <sheetName val="원형1호맨홀토공수량"/>
      <sheetName val="우배수"/>
      <sheetName val="계산식"/>
      <sheetName val="2공구산출내역"/>
      <sheetName val="단가산출"/>
      <sheetName val="설계가"/>
      <sheetName val="증감내역서"/>
      <sheetName val="교각토공 _2_"/>
      <sheetName val="운반비요율"/>
      <sheetName val="6. 안전관리비"/>
      <sheetName val="1,2공구원가계산서"/>
      <sheetName val="3.공통공사대비"/>
      <sheetName val="조건표"/>
      <sheetName val="PI"/>
      <sheetName val="품셈총괄표"/>
      <sheetName val="차액보증"/>
      <sheetName val="견적의뢰서"/>
      <sheetName val="b_balju"/>
      <sheetName val="내역(한신APT)"/>
      <sheetName val="노임"/>
      <sheetName val="Macro2"/>
      <sheetName val="2000년1차"/>
      <sheetName val="2000전체분"/>
      <sheetName val="참조"/>
      <sheetName val="노임단가"/>
      <sheetName val="표지1"/>
      <sheetName val="준검 내역서"/>
      <sheetName val="97년 추정"/>
      <sheetName val="6PILE  (돌출)"/>
      <sheetName val="별표집계"/>
      <sheetName val="단가적용"/>
      <sheetName val="저"/>
      <sheetName val="A1"/>
      <sheetName val="일위단가"/>
      <sheetName val="조건표 (2)"/>
      <sheetName val="목차 "/>
      <sheetName val="TEST1"/>
      <sheetName val="1단계"/>
      <sheetName val="일위총괄"/>
      <sheetName val="덕전리"/>
      <sheetName val="일위대가목록표"/>
      <sheetName val="c_balju"/>
      <sheetName val="작업일보"/>
      <sheetName val="조명시설"/>
      <sheetName val="입출재고현황 (2)"/>
      <sheetName val="을"/>
      <sheetName val="입력데이타"/>
      <sheetName val="업체별기성내역"/>
      <sheetName val="포장(수량)-관로부"/>
      <sheetName val="2터널시점"/>
      <sheetName val="도급"/>
      <sheetName val="일위대가목차"/>
      <sheetName val="임율 Data"/>
      <sheetName val="공정집계_국별"/>
      <sheetName val="10공구일위"/>
      <sheetName val="3개월-백데이타"/>
      <sheetName val="LG배관재단가"/>
      <sheetName val="다다수전류단가"/>
      <sheetName val="LG유통상품단가표"/>
      <sheetName val="일위대가D"/>
      <sheetName val="하도내역 (철콘)"/>
      <sheetName val="특기사항"/>
      <sheetName val="지급자재"/>
      <sheetName val="1.설계기준"/>
      <sheetName val="BSD (2)"/>
      <sheetName val="노임조서"/>
      <sheetName val="노무비 근거"/>
      <sheetName val="48일위"/>
      <sheetName val="산출근거"/>
      <sheetName val="IT-BAT"/>
      <sheetName val="수문일위1"/>
      <sheetName val="내역전기"/>
      <sheetName val="수량3"/>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이월"/>
      <sheetName val="일위산출근거"/>
      <sheetName val="기초1"/>
      <sheetName val="추가예산"/>
      <sheetName val="DHEQSUPT"/>
      <sheetName val="수정2"/>
      <sheetName val="수량산출서"/>
      <sheetName val="신공항A-9(원가수정)"/>
      <sheetName val="설계예산서"/>
      <sheetName val="약품공급2"/>
      <sheetName val="SLAB근거-1"/>
      <sheetName val="단면 (2)"/>
      <sheetName val="실행대비"/>
      <sheetName val="집계"/>
      <sheetName val="개거총"/>
      <sheetName val="배수내역"/>
      <sheetName val="기본단가표"/>
      <sheetName val="8.현장관리비"/>
      <sheetName val="7.안전관리비"/>
      <sheetName val="음성방향"/>
      <sheetName val="기본단가"/>
      <sheetName val="중기"/>
      <sheetName val="U형개거"/>
      <sheetName val="물가시세"/>
      <sheetName val="유치원내역"/>
      <sheetName val="표준건축비"/>
      <sheetName val="P_RPTB04_산근"/>
      <sheetName val="하도금액분계"/>
      <sheetName val="견적"/>
      <sheetName val="철거산출근거"/>
      <sheetName val="설계"/>
      <sheetName val="ORIGIN"/>
      <sheetName val="잡비"/>
      <sheetName val="CTEMCOST"/>
      <sheetName val="WORK"/>
      <sheetName val="예산총괄"/>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단위단가"/>
      <sheetName val="제경비산출서"/>
      <sheetName val="인원"/>
      <sheetName val="호안사석"/>
      <sheetName val="배수자집"/>
      <sheetName val="공통가설"/>
      <sheetName val="토공유동표(전체.당초)"/>
      <sheetName val="일일"/>
      <sheetName val="#2정산"/>
      <sheetName val="유입량"/>
      <sheetName val="일위(PN)"/>
      <sheetName val="환기시설"/>
      <sheetName val="조명"/>
      <sheetName val="점보전력사용"/>
      <sheetName val="단면"/>
      <sheetName val="배수처리"/>
      <sheetName val="입력자료(노무비)"/>
      <sheetName val="7. 현장관리비 "/>
      <sheetName val="Total"/>
      <sheetName val="2000용수잠관-수량집계"/>
      <sheetName val="1. 설계조건 2.단면가정 3. 하중계산"/>
      <sheetName val="DATA 입력란"/>
      <sheetName val="토목품셈"/>
      <sheetName val="구조     ."/>
      <sheetName val="수량산출"/>
      <sheetName val="기계내역"/>
      <sheetName val="8.PILE  (돌출)"/>
      <sheetName val="토공(1)"/>
      <sheetName val="차수공(1)"/>
      <sheetName val="배수공"/>
      <sheetName val="INPUT"/>
      <sheetName val="DATE"/>
      <sheetName val="DATA"/>
      <sheetName val="b_balju (2)"/>
      <sheetName val="b_gunmul"/>
      <sheetName val="첨부1"/>
      <sheetName val="전기"/>
      <sheetName val="효율표"/>
      <sheetName val="수량분개내역"/>
      <sheetName val="노무비 "/>
      <sheetName val="경상비"/>
      <sheetName val="전문하도급"/>
      <sheetName val="교량전기"/>
      <sheetName val="평가데이터"/>
      <sheetName val="MOTOR"/>
      <sheetName val="현장관리비 산출내역"/>
      <sheetName val="인명부"/>
      <sheetName val="Temporary Mooring"/>
      <sheetName val="공문"/>
      <sheetName val="A LINE"/>
      <sheetName val="사업관리"/>
      <sheetName val="운반"/>
      <sheetName val="물가자료"/>
      <sheetName val="양수장(기계)"/>
      <sheetName val="우석문틀"/>
      <sheetName val="직접비"/>
      <sheetName val="건장설비"/>
      <sheetName val="교통대책내역"/>
      <sheetName val="토공사"/>
      <sheetName val="tggwan(mac)"/>
      <sheetName val="금액내역서"/>
      <sheetName val="SHL"/>
      <sheetName val="공사비증감"/>
      <sheetName val="인사자료총집계"/>
      <sheetName val="단면가정"/>
      <sheetName val="장비단가"/>
      <sheetName val="내역표지"/>
      <sheetName val="가스"/>
      <sheetName val="일위대가표48"/>
      <sheetName val="(원)기흥상갈"/>
      <sheetName val="4.일위대가집계"/>
      <sheetName val="공량산출서"/>
      <sheetName val="결재난"/>
      <sheetName val="단가표"/>
      <sheetName val="품셈TABLE"/>
      <sheetName val="2.대외공문"/>
      <sheetName val="공사내역서(을)실행"/>
      <sheetName val="기성갑지"/>
      <sheetName val="중기조종사 단위단가"/>
      <sheetName val="내역(2000년)"/>
      <sheetName val="FB25JN"/>
      <sheetName val="재료비"/>
      <sheetName val="적현로"/>
      <sheetName val="(당평)자재"/>
      <sheetName val="시화점실행"/>
      <sheetName val="BND"/>
      <sheetName val="공사비예산서(토목분)"/>
      <sheetName val="날개벽수량표"/>
      <sheetName val="5. 현장관리비(new) "/>
      <sheetName val="ABUT수량-A1"/>
      <sheetName val="실행내역서 "/>
      <sheetName val="금융비용"/>
      <sheetName val="예가표"/>
      <sheetName val="인사자료"/>
      <sheetName val="설계명세서"/>
      <sheetName val="내역서 제출"/>
      <sheetName val="자료입력"/>
      <sheetName val="lab"/>
      <sheetName val="간 지1"/>
      <sheetName val="중기일위대가"/>
      <sheetName val="1.설계조건"/>
      <sheetName val="유림골조"/>
      <sheetName val="공통부대비"/>
      <sheetName val="만년달력"/>
      <sheetName val="경비2내역"/>
      <sheetName val="금리계산"/>
      <sheetName val="총괄내역서"/>
      <sheetName val="경영상태"/>
      <sheetName val="U-TYPE(1)"/>
      <sheetName val="일반공사"/>
      <sheetName val="단위량당중기"/>
      <sheetName val="토목주소"/>
      <sheetName val="프랜트면허"/>
      <sheetName val="일위(시설)"/>
      <sheetName val="자재일람"/>
      <sheetName val="2"/>
      <sheetName val="7.PILE  (돌출)"/>
      <sheetName val="인계"/>
      <sheetName val="일H35Y4"/>
      <sheetName val="격점별물량"/>
      <sheetName val="청천내"/>
      <sheetName val="교각계산"/>
      <sheetName val="700seg"/>
      <sheetName val="Customer Databas"/>
      <sheetName val="일위대가(1)"/>
      <sheetName val="화재 탐지 설비"/>
      <sheetName val="산출내역서집계표"/>
      <sheetName val="5_ 현장관리비_new_ "/>
      <sheetName val="N賃率-職"/>
      <sheetName val="우수"/>
      <sheetName val="단위중량"/>
      <sheetName val="건설실행"/>
      <sheetName val="원도급"/>
      <sheetName val="하도급"/>
      <sheetName val="공사원가계산서"/>
      <sheetName val="방배동내역(리라)"/>
      <sheetName val="현장경비"/>
      <sheetName val="건축공사집계표"/>
      <sheetName val="방배동내역 (총괄)"/>
      <sheetName val="부대공사총괄"/>
      <sheetName val="초기화면"/>
      <sheetName val="RE9604"/>
      <sheetName val="콘크리트타설집계표"/>
      <sheetName val="일위집계(기존)"/>
      <sheetName val="실행내역"/>
      <sheetName val="BQ"/>
      <sheetName val="내역서2안"/>
      <sheetName val="9.1지하2층하부보"/>
      <sheetName val="부하계산서"/>
      <sheetName val="대로근거"/>
      <sheetName val="중로근거"/>
      <sheetName val="기자재비"/>
      <sheetName val="파이프류"/>
      <sheetName val="설계내역"/>
      <sheetName val="특수선일위대가"/>
      <sheetName val="법면"/>
      <sheetName val="부대공"/>
      <sheetName val="구조물공"/>
      <sheetName val="포장공"/>
      <sheetName val="배수공1"/>
      <sheetName val="마산방향철근집계"/>
      <sheetName val="진주방향"/>
      <sheetName val="인원계획"/>
      <sheetName val="식재가격"/>
      <sheetName val="식재총괄"/>
      <sheetName val="노무비_근거"/>
      <sheetName val="중기조종사_단위단가"/>
      <sheetName val="단면_(2)"/>
      <sheetName val="하도내역_(철콘)"/>
      <sheetName val="임율_Data"/>
      <sheetName val="1_설계기준"/>
      <sheetName val="BSD_(2)"/>
      <sheetName val="조건표_(2)"/>
      <sheetName val="입출재고현황_(2)"/>
      <sheetName val="목차_"/>
      <sheetName val="세부내역서"/>
      <sheetName val="1"/>
      <sheetName val="하중계산"/>
      <sheetName val="철근량"/>
      <sheetName val="일위대가 집계표"/>
      <sheetName val="날개벽(시점좌측)"/>
      <sheetName val="맨홀수량산출"/>
      <sheetName val="여과지동"/>
      <sheetName val="기초자료"/>
      <sheetName val="개산공사비"/>
      <sheetName val="COVER-P"/>
      <sheetName val="자동제어"/>
      <sheetName val="CONCRETE"/>
      <sheetName val="경산"/>
      <sheetName val="원가계산서(변경)"/>
      <sheetName val="일위목록데이타"/>
      <sheetName val="돈암사업"/>
      <sheetName val="2.2_오피스텔(12~32F)"/>
      <sheetName val="설내역서 "/>
      <sheetName val="단계별내역 (2)"/>
      <sheetName val="데이타"/>
      <sheetName val="식재인부"/>
      <sheetName val="일위대가집계"/>
      <sheetName val="단가대비표"/>
      <sheetName val="코드"/>
      <sheetName val="단가산출(T)"/>
      <sheetName val="재료집계표"/>
      <sheetName val="일위대가목록(ems)"/>
      <sheetName val="252K444"/>
      <sheetName val="퍼스트"/>
      <sheetName val="2.2 띠장의 설계"/>
      <sheetName val="화전내"/>
      <sheetName val="측량요율"/>
      <sheetName val="자재대"/>
      <sheetName val="점검총괄"/>
      <sheetName val="대치판정"/>
      <sheetName val="이형관중량"/>
      <sheetName val="일위대가(목록)"/>
      <sheetName val="산근(목록)"/>
      <sheetName val="70%"/>
      <sheetName val="시중노임단가"/>
      <sheetName val="정렬"/>
      <sheetName val="일위총괄표"/>
      <sheetName val="입력정보"/>
      <sheetName val="설 계"/>
      <sheetName val="기성내역"/>
      <sheetName val="자재단가비교표"/>
      <sheetName val="일용직6월"/>
      <sheetName val="골조"/>
      <sheetName val="기본일위"/>
      <sheetName val="인건비"/>
      <sheetName val="Sheet1 (2)"/>
      <sheetName val="소방"/>
      <sheetName val="기술부 VENDOR LIST"/>
      <sheetName val="7__현장관리비_"/>
      <sheetName val="전도금월정금액"/>
      <sheetName val="차수"/>
      <sheetName val="월별손익"/>
      <sheetName val="일위대가(가설)"/>
      <sheetName val="터널대가"/>
      <sheetName val="총괄"/>
      <sheetName val="1.취수장"/>
      <sheetName val="실행(ALT1)"/>
      <sheetName val="환율change"/>
      <sheetName val="GRDBS"/>
      <sheetName val="견적대비표"/>
      <sheetName val="Y-WORK"/>
      <sheetName val="4 LINE"/>
      <sheetName val="7 th"/>
      <sheetName val="C10집계2"/>
      <sheetName val=" 갑지"/>
      <sheetName val="분전반"/>
      <sheetName val="특별"/>
      <sheetName val="갑지(추정)"/>
      <sheetName val="변경내역"/>
      <sheetName val="현장별"/>
      <sheetName val="간접비"/>
      <sheetName val="현장일반사항"/>
      <sheetName val="경비"/>
      <sheetName val="양덕동"/>
      <sheetName val="입력"/>
      <sheetName val="집 계 표"/>
      <sheetName val="계측기"/>
      <sheetName val="일용직"/>
      <sheetName val="인천제철"/>
      <sheetName val="총 원가계산"/>
      <sheetName val="6_ 안전관리비"/>
      <sheetName val="동천하상준설"/>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COVER"/>
      <sheetName val="플랜트 설치"/>
      <sheetName val="기계경비"/>
      <sheetName val="기초단가"/>
      <sheetName val="입력데이타(비인쇄용)"/>
      <sheetName val="BOX 본체"/>
      <sheetName val="건축내역"/>
      <sheetName val="CM 1"/>
      <sheetName val="제수변수량"/>
      <sheetName val="골조시행"/>
      <sheetName val="일대"/>
      <sheetName val="증감대비"/>
      <sheetName val="J直材4"/>
      <sheetName val="총체"/>
      <sheetName val="4.일위대가"/>
      <sheetName val="단위목록"/>
      <sheetName val="자재운반단가일람표"/>
      <sheetName val="기계경비목록1"/>
      <sheetName val="수리결과"/>
      <sheetName val="남양내역"/>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샘플표지"/>
      <sheetName val="s"/>
      <sheetName val="PROCURE"/>
      <sheetName val="추가일위대가"/>
      <sheetName val="관개"/>
      <sheetName val="주요항목별"/>
      <sheetName val="실행내역_원본"/>
      <sheetName val="자  재"/>
      <sheetName val="건축외주"/>
      <sheetName val="노원열병합  건축공사기성내역서"/>
      <sheetName val="케이블규격"/>
      <sheetName val="COVERSHEET"/>
      <sheetName val="할증 "/>
      <sheetName val="개인별 순위표"/>
      <sheetName val="전기실-1"/>
      <sheetName val="ROOF(ALKALI)"/>
      <sheetName val="cctv예산대비"/>
      <sheetName val="라이닝폼예산대비내역"/>
      <sheetName val="품셈기준"/>
      <sheetName val="단중표"/>
      <sheetName val="6.이토처리시간"/>
      <sheetName val="일위대가목록(기계)"/>
      <sheetName val="터파기및재료"/>
      <sheetName val="기계경비일람"/>
      <sheetName val="횡배위치"/>
      <sheetName val="4.2.1 마루높이 검토"/>
      <sheetName val="Code"/>
      <sheetName val="제출내역 (2)"/>
      <sheetName val="9GNG운반"/>
      <sheetName val="48평단가"/>
      <sheetName val="57단가"/>
      <sheetName val="54평단가"/>
      <sheetName val="66평단가"/>
      <sheetName val="61단가"/>
      <sheetName val="89평단가"/>
      <sheetName val="84평단가"/>
      <sheetName val="현장관리비데이타"/>
      <sheetName val="Baby일위대가"/>
      <sheetName val="토사(PE)"/>
      <sheetName val="날개벽"/>
      <sheetName val="choose"/>
      <sheetName val="선정요령"/>
      <sheetName val="설비"/>
      <sheetName val="B"/>
      <sheetName val="공통(20-91)"/>
      <sheetName val="Print"/>
      <sheetName val="MATRLDATA"/>
      <sheetName val="MODELING"/>
      <sheetName val="단가삐출"/>
      <sheetName val="확약서"/>
      <sheetName val="관로분포도"/>
      <sheetName val="FACTOR"/>
      <sheetName val="보도경계블럭"/>
      <sheetName val="GEN"/>
      <sheetName val="중기사용료"/>
      <sheetName val="말뚝지지력산정"/>
      <sheetName val="일집"/>
      <sheetName val="예산변경원인분석"/>
      <sheetName val="마산월령동골조물량변경"/>
      <sheetName val="환산"/>
      <sheetName val="호표"/>
      <sheetName val="WING3"/>
      <sheetName val="시설,관리하위"/>
      <sheetName val="대운반(철재)"/>
      <sheetName val="기안"/>
      <sheetName val="건축공사"/>
      <sheetName val="가설건물"/>
      <sheetName val="원가계산"/>
      <sheetName val="공종보합"/>
      <sheetName val="출력원가"/>
      <sheetName val="공종원가"/>
      <sheetName val="총괄원가"/>
      <sheetName val="아파트"/>
      <sheetName val="상가,복지관"/>
      <sheetName val="주차장"/>
      <sheetName val="경비실"/>
      <sheetName val="잔수량(작성)"/>
      <sheetName val="내역(설계)"/>
      <sheetName val="일위대가집계표"/>
      <sheetName val="산출서집계HS"/>
      <sheetName val="시운전연료비"/>
      <sheetName val="지원사무소원가배부내역"/>
      <sheetName val="6호기"/>
      <sheetName val="대비2"/>
      <sheetName val="옥외외등집계표"/>
      <sheetName val="옥외배관기본공량"/>
      <sheetName val="3련 BOX"/>
      <sheetName val="감액총괄표"/>
      <sheetName val="년차"/>
      <sheetName val="장비가동"/>
      <sheetName val="배수관공"/>
      <sheetName val="찍기"/>
      <sheetName val="4동급수"/>
      <sheetName val="STEEL BOX 단면설계(SEC.8)"/>
      <sheetName val="단면치수"/>
      <sheetName val="원가서"/>
      <sheetName val="울진항공등화 내역서"/>
      <sheetName val="재료"/>
      <sheetName val="설치자재"/>
      <sheetName val="임율산출표"/>
      <sheetName val="깨기"/>
      <sheetName val="흄관수량"/>
      <sheetName val="연결원본-절대지우지말것"/>
      <sheetName val="검색방"/>
      <sheetName val="내역서 "/>
      <sheetName val="메서,변+증"/>
      <sheetName val="명일작업계획 (3)"/>
      <sheetName val="자동세륜기"/>
      <sheetName val="물량집계표(1c)"/>
      <sheetName val="수량산출목록표"/>
      <sheetName val="기둥(원형)"/>
      <sheetName val="가로등기초"/>
      <sheetName val="아파트건축"/>
      <sheetName val="소비자가"/>
      <sheetName val="일위1"/>
      <sheetName val="주소"/>
      <sheetName val="MP MOB"/>
      <sheetName val="공통단가"/>
      <sheetName val="우수공,맨홀,집수정"/>
      <sheetName val="방음벽기초"/>
      <sheetName val="VE절감"/>
      <sheetName val="청주(철골발주의뢰서)"/>
      <sheetName val="소방사항"/>
      <sheetName val="일 위 대 가 표"/>
      <sheetName val="공사비집계"/>
      <sheetName val="일위목차"/>
      <sheetName val="요약서"/>
      <sheetName val="감가상각"/>
      <sheetName val="채권(하반기)"/>
      <sheetName val="연차일수"/>
      <sheetName val="2004연차사용현황"/>
      <sheetName val="TEMP2"/>
      <sheetName val="BS"/>
      <sheetName val="PL"/>
      <sheetName val="환율"/>
      <sheetName val="뚝토공"/>
      <sheetName val="유림총괄"/>
      <sheetName val="실행"/>
      <sheetName val="전 체"/>
      <sheetName val="주beam"/>
      <sheetName val="PAINT"/>
      <sheetName val="도수로집계"/>
      <sheetName val="22인공"/>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백암비스타내역"/>
      <sheetName val="2.1외주"/>
      <sheetName val="2.3노무"/>
      <sheetName val="2.4자재"/>
      <sheetName val="2.2장비"/>
      <sheetName val="2.5경비"/>
      <sheetName val="2.6수목대"/>
      <sheetName val="위치조서"/>
      <sheetName val="원하대비"/>
      <sheetName val="영흥TL(UP,DOWN) "/>
      <sheetName val="간접1"/>
      <sheetName val="앵커(3안)"/>
      <sheetName val="세골재  T2 변경 현황"/>
      <sheetName val="1-1"/>
      <sheetName val="GRD郅≙"/>
      <sheetName val="고창방향"/>
      <sheetName val="선급금신청서"/>
      <sheetName val="2차전체변경예정_(2)1"/>
      <sheetName val="적용토목"/>
      <sheetName val="당진1,2호기전선관설치및접지4차공사내역서-을지"/>
      <sheetName val="신천3호용수로"/>
      <sheetName val="통계연보"/>
      <sheetName val="인입관수량총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DATA_입력란"/>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2_대외공문"/>
      <sheetName val="설내역서_"/>
      <sheetName val="설_계"/>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내역(최종본4_5)"/>
      <sheetName val="1_수인터널"/>
      <sheetName val="AS포장복구_"/>
      <sheetName val="자__재"/>
      <sheetName val="노원열병합__건축공사기성내역서"/>
      <sheetName val="할증_"/>
      <sheetName val="개인별_순위표"/>
      <sheetName val="CM_1"/>
      <sheetName val="기술부_VENDOR_LIST"/>
      <sheetName val="제출내역_(2)"/>
      <sheetName val="외주대비_-석축[후다내역_XLS]견적표지_(3"/>
      <sheetName val="4_일위대가"/>
      <sheetName val="플랜트_설치"/>
      <sheetName val="200"/>
      <sheetName val="을지"/>
      <sheetName val="목록"/>
      <sheetName val="가격조사서"/>
      <sheetName val="TABLE DB"/>
      <sheetName val="쌍용 data base"/>
      <sheetName val="계정"/>
      <sheetName val="eq_dat_x0000_"/>
      <sheetName val="unit 4"/>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가로등내역서"/>
      <sheetName val="내역서(토목)"/>
      <sheetName val="미납품 현황"/>
      <sheetName val="신설개소별 총집계표(동해-배전)"/>
      <sheetName val="SSMITM"/>
      <sheetName val="연습"/>
      <sheetName val="A1(구조물)"/>
      <sheetName val="A1(토공)"/>
      <sheetName val="철근집계표"/>
      <sheetName val="목록표"/>
      <sheetName val="0.0ControlSheet"/>
      <sheetName val="0.1keyAssumption"/>
      <sheetName val="현장관리"/>
      <sheetName val="횡배수관토공수량"/>
      <sheetName val="접속도로1"/>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자재집계표"/>
      <sheetName val="포장공자재집계표"/>
      <sheetName val="토목내역"/>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성토도수로현황"/>
      <sheetName val="사업개요"/>
      <sheetName val="현장관리비_입력"/>
      <sheetName val="95년12월말"/>
      <sheetName val="맨홀되메우기"/>
      <sheetName val="조명일위"/>
      <sheetName val="용선 C.L"/>
      <sheetName val="조건"/>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실행간접비"/>
      <sheetName val="일위집계"/>
      <sheetName val="단가 및 재료비"/>
      <sheetName val="단가산출1"/>
      <sheetName val="일일현황"/>
      <sheetName val="Ⅱ1-0타"/>
      <sheetName val="맨홀수량산출(A-LINE)"/>
      <sheetName val="C䈀꼬ԯ"/>
      <sheetName val="일일총괄"/>
      <sheetName val="연돌일위집계"/>
      <sheetName val="0226"/>
      <sheetName val="울산"/>
      <sheetName val="Anti"/>
      <sheetName val="Xunit (단위환산)"/>
      <sheetName val="위치"/>
      <sheetName val="콘크리트포장"/>
      <sheetName val="암거난간벽집계(2)"/>
      <sheetName val="적용단가"/>
      <sheetName val="설계예시"/>
      <sheetName val="양배수장"/>
      <sheetName val="맨홀토공"/>
      <sheetName val="전기일목(조사가)"/>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공사내역"/>
      <sheetName val="수목데이타"/>
      <sheetName val="임차비용"/>
      <sheetName val="표  지"/>
      <sheetName val="실행내역서(DCU)"/>
      <sheetName val="제경비율"/>
      <sheetName val="테이블"/>
      <sheetName val="일위대가(통신)"/>
      <sheetName val="실행(1)"/>
      <sheetName val="일위대가단가표"/>
      <sheetName val="벽체면적당일위대가"/>
      <sheetName val="업체별기성"/>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1차3회-개소별명세서-빨간색-인쇄용(21873)"/>
      <sheetName val="갑"/>
      <sheetName val="본실행경비"/>
      <sheetName val="Sikje_inĴ¾_x0000_"/>
      <sheetName val="D1.2 COF모듈자재 입출재고 (B급)"/>
      <sheetName val="회사정보"/>
      <sheetName val="CԀ_x0000_缀"/>
      <sheetName val="J"/>
      <sheetName val="설계카드"/>
      <sheetName val="공사설명서"/>
      <sheetName val="공사계획서"/>
      <sheetName val="예산조서"/>
      <sheetName val="99 조정금액"/>
      <sheetName val="주요재료비(원본)"/>
      <sheetName val="시약"/>
      <sheetName val="토목-물가"/>
      <sheetName val="2련간지"/>
      <sheetName val="샌딩 에폭시 도장"/>
      <sheetName val="주공기준"/>
      <sheetName val="소화실적"/>
      <sheetName val="단위별용량계산"/>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GI-LIST"/>
      <sheetName val="중기사용료 (2)"/>
      <sheetName val="월별수입"/>
      <sheetName val="산3_4"/>
      <sheetName val="견적내역"/>
      <sheetName val="유통간부"/>
      <sheetName val="장기"/>
      <sheetName val="GRD⍠も"/>
      <sheetName val="Sikje_in_x0005__x0000_"/>
      <sheetName val="FANDBS"/>
      <sheetName val="GRDATA"/>
      <sheetName val="SHAFTDBSE"/>
      <sheetName val="8월차잔"/>
      <sheetName val="외주대비 ᨀ晙ԯ"/>
      <sheetName val="고암DATA"/>
      <sheetName val="전도금정산서(27)"/>
      <sheetName val="FAB별"/>
      <sheetName val="설계명세"/>
      <sheetName val="본사인상전"/>
      <sheetName val="목창호"/>
      <sheetName val="(A)내역서"/>
      <sheetName val="운동장 (2)"/>
      <sheetName val="중기사용료산출근거"/>
      <sheetName val="일대목록표"/>
      <sheetName val="안정검토"/>
      <sheetName val="산출근거(S4)"/>
      <sheetName val="SAMPLE!"/>
      <sheetName val="일위(열차무선)"/>
      <sheetName val="제잡비"/>
      <sheetName val="대가표(품셈)"/>
      <sheetName val="보험료산출"/>
      <sheetName val="99년원가"/>
      <sheetName val="사유서제출현황-2"/>
      <sheetName val="판정1교토공"/>
      <sheetName val="특별땅고르기"/>
      <sheetName val="직접공사비"/>
      <sheetName val="신고조서"/>
      <sheetName val="산출(1~20)"/>
      <sheetName val="대운산출"/>
      <sheetName val="학생내역"/>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공통비"/>
      <sheetName val="VENDOR LIST"/>
      <sheetName val="손익분석"/>
      <sheetName val="대비표"/>
      <sheetName val="수정계획3"/>
      <sheetName val="연장및면적(좌측)"/>
      <sheetName val="인력터파기품"/>
      <sheetName val="조인트"/>
      <sheetName val="데리네И̏䨸ɟ"/>
      <sheetName val="동업계매출속보"/>
      <sheetName val="주공 갑지"/>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중기쥰종사 단위단가"/>
      <sheetName val="일반관리비전체분당초변경대비표"/>
      <sheetName val="사용계획"/>
      <sheetName val="지급수수료월별금액산정"/>
      <sheetName val="UR2-Calculation"/>
      <sheetName val="공사수행보고"/>
      <sheetName val="BOJUNGGM"/>
      <sheetName val="일반물자(한국통신)"/>
      <sheetName val="108.수선비"/>
      <sheetName val="예산대비"/>
      <sheetName val="변경증감내역서"/>
      <sheetName val="자금총괄"/>
      <sheetName val="마스터02"/>
      <sheetName val="5.2.6~7공사요율"/>
      <sheetName val="시설이용권명세서"/>
      <sheetName val="배명(단가柖"/>
      <sheetName val="工완성공사율"/>
      <sheetName val="__"/>
      <sheetName val="리스트"/>
      <sheetName val="구의동공내역서"/>
      <sheetName val="산출"/>
      <sheetName val="예산조서(전송)"/>
      <sheetName val="배수관연장조서"/>
      <sheetName val="7월11일"/>
      <sheetName val="안전장치"/>
      <sheetName val="보도내 _x0000__x0000_䪾"/>
      <sheetName val="06 일위대가목록"/>
      <sheetName val="분뇨"/>
      <sheetName val="견적서갑지연속"/>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근로자명단2013"/>
      <sheetName val="설원"/>
      <sheetName val="여흥"/>
      <sheetName val="PAD TR보호대기초"/>
      <sheetName val="ELECTR蔨ũ"/>
      <sheetName val="FAX"/>
      <sheetName val="입력데이타(비É"/>
      <sheetName val="외주대비 -석É"/>
      <sheetName val="기존단가 (2)"/>
      <sheetName val="비용"/>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울산시산표"/>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산출0"/>
      <sheetName val="맨홀_공사비"/>
      <sheetName val="기본정보"/>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일반전기"/>
      <sheetName val="데리네鶈㇨ᓣ"/>
      <sheetName val="인건蠉"/>
      <sheetName val="SP-¬_x0000_"/>
      <sheetName val="건축공사실행"/>
      <sheetName val="건축원가"/>
      <sheetName val="1차 내역서"/>
      <sheetName val="물량내역서"/>
      <sheetName val="기초목"/>
      <sheetName val="2.원가집계"/>
      <sheetName val="투자예산"/>
      <sheetName val="O＆P"/>
      <sheetName val="Macro4"/>
      <sheetName val="공사비예산서"/>
      <sheetName val="전기일위목록"/>
      <sheetName val="PTVT (MAU)"/>
      <sheetName val="tra-vat-lieu"/>
      <sheetName val="125x125"/>
      <sheetName val="NOTE"/>
      <sheetName val="TOSHIBA-Structure"/>
      <sheetName val="Div26 - Elect"/>
      <sheetName val="SITE-E"/>
      <sheetName val="TCDB"/>
      <sheetName val="kimre scrubber"/>
      <sheetName val="세부항목"/>
      <sheetName val="출력자료"/>
      <sheetName val="1월"/>
      <sheetName val="Balance"/>
      <sheetName val="제안실적sum조회"/>
      <sheetName val="FRP PIPING 일위대가"/>
      <sheetName val="간이연락"/>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고객사 관리 코드"/>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산근(1)"/>
      <sheetName val="검토현황"/>
      <sheetName val="증감내역"/>
      <sheetName val="제수"/>
      <sheetName val="공기"/>
      <sheetName val="함열량 db"/>
      <sheetName val="교각별철근수량집계표"/>
      <sheetName val="출력X"/>
      <sheetName val="6동"/>
      <sheetName val="참고"/>
      <sheetName val="10.경제성분석"/>
      <sheetName val="포장공사"/>
      <sheetName val="통합"/>
      <sheetName val="기계 도급내역서"/>
      <sheetName val="철탑공사"/>
      <sheetName val="PĴ"/>
      <sheetName val="Pꮸ"/>
      <sheetName val="P估"/>
      <sheetName val="품목"/>
      <sheetName val="전기2005"/>
      <sheetName val="기성금내역서"/>
      <sheetName val="경성자금"/>
      <sheetName val="2004노형교"/>
      <sheetName val="quotation"/>
      <sheetName val="chiettinh"/>
      <sheetName val="Parem"/>
      <sheetName val="SPEC"/>
      <sheetName val="장척총괄"/>
      <sheetName val="4월예정공정표"/>
      <sheetName val="SCH"/>
      <sheetName val="THVT"/>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단지배치도"/>
      <sheetName val="입찰유의사항"/>
      <sheetName val="하도급이행사항"/>
      <sheetName val="공내역 및 견적조건"/>
      <sheetName val="특수조건"/>
      <sheetName val="참석확인"/>
      <sheetName val="철거폐쇄현황"/>
      <sheetName val="2.1"/>
      <sheetName val="T기성9605"/>
      <sheetName val="업무처리전"/>
      <sheetName val="시험연구비상각"/>
      <sheetName val="cong thuc tinh chi tiet"/>
      <sheetName val="00000000"/>
      <sheetName val="Quantity"/>
      <sheetName val="Prelims"/>
      <sheetName val="Rate"/>
      <sheetName val="가격"/>
      <sheetName val="청 구"/>
      <sheetName val="암거(2)"/>
      <sheetName val="수전기기DATA"/>
      <sheetName val="ETC"/>
      <sheetName val="일위대가1"/>
      <sheetName val="7.전산해석결과"/>
      <sheetName val="4.하중"/>
      <sheetName val="비교표"/>
      <sheetName val="미장"/>
      <sheetName val="MIJIBI"/>
      <sheetName val="내역서(총)"/>
      <sheetName val=" ｹ-ﾌﾞﾙ"/>
      <sheetName val="01AC"/>
      <sheetName val="문학간접"/>
      <sheetName val="경비공통"/>
      <sheetName val="전체공사"/>
      <sheetName val="내역(가지)"/>
      <sheetName val="신평리 권리자명부"/>
      <sheetName val="수완하도"/>
      <sheetName val="김포내역"/>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공사개요-C"/>
      <sheetName val="기본자료(실행)"/>
      <sheetName val="제품현황"/>
      <sheetName val="05 유류비자금청구(완)"/>
      <sheetName val="내역서_"/>
      <sheetName val="샌딩_에폭시_도장"/>
      <sheetName val="투자효율분석"/>
      <sheetName val="점ᥰ@띘"/>
      <sheetName val="점ᤠ@띘"/>
      <sheetName val="점៰2띘"/>
      <sheetName val="정산내역"/>
      <sheetName val="입찰견적보고서"/>
      <sheetName val="경율산정.XLS"/>
      <sheetName val="RD제품개발투자비(매가)"/>
      <sheetName val="예산"/>
      <sheetName val="grid (1)"/>
      <sheetName val="외주정비"/>
      <sheetName val="4.예산내역서"/>
      <sheetName val="cable산출"/>
      <sheetName val="3BL공동구_x0000__x0000_Ԁ"/>
      <sheetName val="새공통"/>
      <sheetName val="공사명입력"/>
      <sheetName val="GiaVT"/>
      <sheetName val="Q'ty"/>
      <sheetName val="chi tiet"/>
      <sheetName val="PPC Summary"/>
      <sheetName val="Worshop"/>
      <sheetName val="ac"/>
      <sheetName val="LPG"/>
      <sheetName val="견적대비"/>
      <sheetName val="단가(기자재)"/>
      <sheetName val="관급현황"/>
      <sheetName val="기술조건"/>
      <sheetName val="1.내역(청.하역장전등)"/>
      <sheetName val="정화조"/>
      <sheetName val="기성"/>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일위목록-기"/>
      <sheetName val="직재"/>
      <sheetName val="GC산출"/>
      <sheetName val="건축일"/>
      <sheetName val="일위수량"/>
      <sheetName val="SP-ኬ_x0002_"/>
      <sheetName val="SP-咬⶘"/>
      <sheetName val="전도금청구서"/>
      <sheetName val="2월"/>
      <sheetName val="Sheet17"/>
      <sheetName val="3.단가산출서"/>
      <sheetName val="4.단가산출기초"/>
      <sheetName val="CԀ"/>
      <sheetName val="Sikje_in_x0005_"/>
      <sheetName val="특기시방서"/>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Cable임피던스"/>
      <sheetName val="내역서-설비"/>
      <sheetName val="인부노임"/>
      <sheetName val="단가多〒_x0005_"/>
      <sheetName val="산출(토공‥"/>
      <sheetName val="chitiet"/>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D_MUC"/>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iem-Toan"/>
      <sheetName val="Summary VO No.3"/>
      <sheetName val="Breakdown"/>
      <sheetName val="VO No.3.1"/>
      <sheetName val="VO No.3.2"/>
      <sheetName val="VO No.3.3"/>
      <sheetName val="VO No.3.4"/>
      <sheetName val="VO No.3.5"/>
      <sheetName val="VO No.3.6"/>
      <sheetName val="VO No.3.7"/>
      <sheetName val="VO No.3.8"/>
      <sheetName val="계림(함평)"/>
      <sheetName val="계림(장성)"/>
      <sheetName val="산출내력"/>
      <sheetName val="흥양2교토_x0000_h曘ʹ"/>
      <sheetName val="흥양2교토_x0000__x0000__x0005__x0000_"/>
      <sheetName val="1.관로"/>
      <sheetName val="입찰품_x0005__x0000_"/>
      <sheetName val="입찰품誀걜"/>
      <sheetName val="입찰품紴"/>
      <sheetName val="䣐"/>
      <sheetName val="GRD_x0000__x0000_"/>
      <sheetName val="공사추진현황"/>
      <sheetName val="입찰내역 발주처 양식"/>
      <sheetName val="전문품의"/>
      <sheetName val="4.수량산출서"/>
      <sheetName val="안양동교 1안"/>
      <sheetName val="2. 주요공지（主要公告）"/>
      <sheetName val="건축(을)"/>
      <sheetName val="자동제_x0000_"/>
      <sheetName val="발주수량표"/>
      <sheetName val="Sikje_in"/>
      <sheetName val="청_구"/>
      <sheetName val="7_전산해석결과"/>
      <sheetName val="4_하중"/>
      <sheetName val="chi_tiet"/>
      <sheetName val="PPC_Summary"/>
      <sheetName val="외주대비_ᨀ晙ԯ"/>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도급표지É_x0000__x0000__x0001_Ԁ"/>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만봉용지매수비(총괄)"/>
      <sheetName val="자재기성 신청서.xlsx"/>
      <sheetName val="관공일위대가"/>
      <sheetName val="기초데이타"/>
      <sheetName val="단가_x0000__x0000__x0005_"/>
      <sheetName val="A 견적"/>
      <sheetName val="2월분"/>
      <sheetName val="개략"/>
      <sheetName val="const."/>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인력소운반"/>
      <sheetName val="변경비⣗鼏휂"/>
      <sheetName val="양수장내역"/>
      <sheetName val="보도내역 (_x0010__x0000_"/>
      <sheetName val="세목전체"/>
      <sheetName val="품À_x0000_"/>
      <sheetName val="I.설계조건"/>
      <sheetName val="주형"/>
      <sheetName val="3.바닥판설계"/>
      <sheetName val="수배전(갑)"/>
      <sheetName val="표준공사비-조명제외x10%up"/>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수량-가로등"/>
      <sheetName val="단위중기"/>
      <sheetName val="수량명세서"/>
      <sheetName val="수량산근(출력X)"/>
      <sheetName val="표준화수량집계표(출력X)"/>
      <sheetName val="품셈총괄(출력X)"/>
      <sheetName val="EP0618"/>
      <sheetName val="POOM_MOTO"/>
      <sheetName val="POOM_MOTO2"/>
      <sheetName val="기초부재력검토"/>
      <sheetName val="태화42 "/>
      <sheetName val="하도계약반영"/>
      <sheetName val="JUCK"/>
      <sheetName val="배수喘_x001a_"/>
      <sheetName val="편입토지조서"/>
      <sheetName val="인상효1"/>
      <sheetName val="1И"/>
      <sheetName val="매인"/>
      <sheetName val="6.RJP이토처리시간"/>
      <sheetName val="7.RJP지층별제원"/>
      <sheetName val="급여병적자료"/>
      <sheetName val="대창(장성)"/>
      <sheetName val="인제내역"/>
      <sheetName val="항목코드"/>
      <sheetName val="VOC"/>
      <sheetName val="TYPE-1"/>
      <sheetName val="220 (2)"/>
      <sheetName val="조ꟕ"/>
      <sheetName val="내역서-2"/>
      <sheetName val="물량표S"/>
      <sheetName val="중기산출근거기초"/>
      <sheetName val="준설량산정표"/>
      <sheetName val="기초자료입력"/>
      <sheetName val="3.관로전환기"/>
      <sheetName val="EQ"/>
      <sheetName val="1공구_건정토건_철槜〚"/>
      <sheetName val="FILE1"/>
      <sheetName val="외주현황.wq1"/>
      <sheetName val=" "/>
      <sheetName val="F 월별기성수금현황 "/>
      <sheetName val="할증표"/>
      <sheetName val="인원조직표"/>
      <sheetName val="교량"/>
      <sheetName val="단위수량DATA"/>
      <sheetName val="원가계산(2)"/>
      <sheetName val="C.배수관공"/>
      <sheetName val="목표세부명세"/>
      <sheetName val="상하수대비내역(공내역)"/>
      <sheetName val="외주대비 -석축_x005f_x0000__x005f_x0000__x005f_x0000__x"/>
      <sheetName val="eq_da_x0000__x0000_"/>
      <sheetName val="주차구획_x0000__x0000_Ԁ"/>
      <sheetName val="서∼군(2寅"/>
      <sheetName val="인구"/>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흥양2교토㎈ï뇸ર"/>
      <sheetName val="Dầm 1"/>
      <sheetName val="Unit Rate(non print)"/>
      <sheetName val="DI-ESTI"/>
      <sheetName val="Bang gia 2011.10.12"/>
      <sheetName val="Notes"/>
      <sheetName val="Gtvl"/>
      <sheetName val="Thkp"/>
      <sheetName val="Ptvt"/>
      <sheetName val="Gia_THKP"/>
      <sheetName val="GiaTH_PT2"/>
      <sheetName val="_후다_x0001_ _x0010__x0000__x0003"/>
      <sheetName val="Sàn tầng 01 ( old )"/>
      <sheetName val="BTRA"/>
      <sheetName val="5.6 NTKL ĐHKK "/>
      <sheetName val="5.12 NTKL PCCC"/>
      <sheetName val="Gia thanh chuoi su"/>
      <sheetName val="Tiep dia"/>
      <sheetName val="Don gia vung III-Can Tho"/>
      <sheetName val="TH MEP"/>
      <sheetName val="GAEYO"/>
      <sheetName val="0"/>
      <sheetName val="Cọc nhồi"/>
      <sheetName val="MTL(AG)"/>
      <sheetName val="01__DATA"/>
      <sheetName val="토공_total"/>
      <sheetName val="TRAY_헹거산출"/>
      <sheetName val="Gia"/>
      <sheetName val="ESTI."/>
      <sheetName val="Elec LG"/>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견적_x0005_"/>
      <sheetName val="Ref"/>
      <sheetName val="Doi so"/>
      <sheetName val="1.Requisition(E)"/>
      <sheetName val="dtct cong"/>
      <sheetName val="単価表"/>
      <sheetName val="SLCONG"/>
      <sheetName val="SLGA"/>
      <sheetName val="新规"/>
      <sheetName val="手动计画"/>
      <sheetName val="DTCT"/>
      <sheetName val="TL rieng"/>
      <sheetName val="D &amp; W sizes"/>
      <sheetName val="Package1"/>
      <sheetName val="tra_vat_lieu"/>
      <sheetName val="Goc CC"/>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Pag_hal"/>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내역(최종본4_5)8"/>
      <sheetName val="1_수인터널8"/>
      <sheetName val="설_계8"/>
      <sheetName val="입출재고현황_(2)7"/>
      <sheetName val="6PILE__(돌출)8"/>
      <sheetName val="2_대외공문8"/>
      <sheetName val="AS포장복구_8"/>
      <sheetName val="6__안전관리비12"/>
      <sheetName val="HRSG_SMALL072207"/>
      <sheetName val="교각토공__2_7"/>
      <sheetName val="3_공통공사대비7"/>
      <sheetName val="97년_추정7"/>
      <sheetName val="8_현장관리비6"/>
      <sheetName val="7_안전관리비6"/>
      <sheetName val="하도내역_(철콘)6"/>
      <sheetName val="조건표_(2)6"/>
      <sheetName val="목차_6"/>
      <sheetName val="7__현장관리비_6"/>
      <sheetName val="노무비_근거6"/>
      <sheetName val="임율_Data6"/>
      <sheetName val="1_설계기준6"/>
      <sheetName val="BSD_(2)7"/>
      <sheetName val="2차전체변경예정_(2)6"/>
      <sheetName val="단면_(2)6"/>
      <sheetName val="1_취수장7"/>
      <sheetName val="8_PILE__(돌출)6"/>
      <sheetName val="토공유동표(전체_당초)6"/>
      <sheetName val="1__설계조건_2_단면가정_3__하중계산7"/>
      <sheetName val="DATA_입력란7"/>
      <sheetName val="구조______5"/>
      <sheetName val="현장관리비_산출내역7"/>
      <sheetName val="b_balju_(2)6"/>
      <sheetName val="노무비_5"/>
      <sheetName val="화재_탐지_설비5"/>
      <sheetName val="Customer_Databas5"/>
      <sheetName val="실행내역서_7"/>
      <sheetName val="4_LINE5"/>
      <sheetName val="7_th5"/>
      <sheetName val="_갑지5"/>
      <sheetName val="0_0ControlSheet8"/>
      <sheetName val="0_1keyAssumption8"/>
      <sheetName val="4_내진설계7"/>
      <sheetName val="Sheet1_(2)7"/>
      <sheetName val="4_경비_5_영업외수지5"/>
      <sheetName val="_견적서5"/>
      <sheetName val="4_일위대가집계5"/>
      <sheetName val="1_설계조건7"/>
      <sheetName val="내역서_제출5"/>
      <sheetName val="A_LINE5"/>
      <sheetName val="장비당단가_(1)6"/>
      <sheetName val="Sheet2_(2)6"/>
      <sheetName val="96보완계획7_127"/>
      <sheetName val="전차선로_물량표7"/>
      <sheetName val="부대입찰_내역서7"/>
      <sheetName val="3BL공동구_수량7"/>
      <sheetName val="5__현장관리비(new)_5"/>
      <sheetName val="노원열병합__건축공사기성내역서7"/>
      <sheetName val="할증_5"/>
      <sheetName val="방배동내역_(총괄)5"/>
      <sheetName val="간_지15"/>
      <sheetName val="5__현장관리비_new__5"/>
      <sheetName val="Temporary_Mooring5"/>
      <sheetName val="중기조종사_단위단가6"/>
      <sheetName val="7_PILE__(돌출)5"/>
      <sheetName val="설내역서_6"/>
      <sheetName val="총_원가계산5"/>
      <sheetName val="2_2_오피스텔(12~32F)5"/>
      <sheetName val="일위대가_집계표5"/>
      <sheetName val="제잡비_xls7"/>
      <sheetName val="인건비_7"/>
      <sheetName val="_총괄표7"/>
      <sheetName val="2_고용보험료산출근거7"/>
      <sheetName val="토공(우물통,기타)_7"/>
      <sheetName val="현장별계약현황('98_10_31)7"/>
      <sheetName val="Eq__Mobilization7"/>
      <sheetName val="원가계산_(2)7"/>
      <sheetName val="광통신_견적내역서15"/>
      <sheetName val="unit_45"/>
      <sheetName val="플랜트_설치7"/>
      <sheetName val="콤보박스와_리스트박스의_연결7"/>
      <sheetName val="별표_6"/>
      <sheetName val="수_량_명_세_서_-_16"/>
      <sheetName val="2_건축6"/>
      <sheetName val="공정표_6"/>
      <sheetName val="프라임_강변역(4,236)5"/>
      <sheetName val="내___역5"/>
      <sheetName val="집_계_표5"/>
      <sheetName val="2000년_공정표5"/>
      <sheetName val="5_2코핑5"/>
      <sheetName val="배수공_시멘트_및_골재량_산출5"/>
      <sheetName val="P_M_별5"/>
      <sheetName val="CIP_공사6"/>
      <sheetName val="수량산출서_갑지5"/>
      <sheetName val="DATA_입력부5"/>
      <sheetName val="일위대가_(PM)4"/>
      <sheetName val="중기쥰종사_단위단가4"/>
      <sheetName val="6__안전관리비13"/>
      <sheetName val="자__재5"/>
      <sheetName val="개인별_순위표5"/>
      <sheetName val="CM_15"/>
      <sheetName val="기술부_VENDOR_LIST5"/>
      <sheetName val="단계별내역_(2)5"/>
      <sheetName val="제출내역_(2)5"/>
      <sheetName val="2_2_띠장의_설계5"/>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_1지하2층하부보5"/>
      <sheetName val="4_2_1_마루높이_검토4"/>
      <sheetName val="4_일위대가5"/>
      <sheetName val="BOX_본체4"/>
      <sheetName val="STEEL_BOX_단면설계(SEC_8)4"/>
      <sheetName val="6_이토처리시간4"/>
      <sheetName val="울진항공등화_내역서4"/>
      <sheetName val="영흥TL(UP,DOWN)_4"/>
      <sheetName val="일_위_대_가_표4"/>
      <sheetName val="2_교량(신설)5"/>
      <sheetName val="EQUIP_LIST5"/>
      <sheetName val="PTVT_(MAU)4"/>
      <sheetName val="1차_내역서4"/>
      <sheetName val="2000_055"/>
      <sheetName val="원내역서_그대로4"/>
      <sheetName val="1_3_1절점좌표5"/>
      <sheetName val="1_1설계기준5"/>
      <sheetName val="1_본부별5"/>
      <sheetName val="기초입력_DATA5"/>
      <sheetName val="재활용_악취_먼지DUCT산출5"/>
      <sheetName val="남양시작동자105노65기1_3화1_24"/>
      <sheetName val="관음목장(제출용)자105인97_54"/>
      <sheetName val="전체내역_(2)4"/>
      <sheetName val="Hyundai_Unit_cost_xls4"/>
      <sheetName val="TABLE_DB4"/>
      <sheetName val="쌍용_data_base4"/>
      <sheetName val="969910(_R)4"/>
      <sheetName val="1062-X방향_4"/>
      <sheetName val="5_정산서5"/>
      <sheetName val="PROJECT_BRIEF4"/>
      <sheetName val="4_장비손료5"/>
      <sheetName val="①idea_pipeline4"/>
      <sheetName val="IMP_통일양식4"/>
      <sheetName val="LYS_통일양식4"/>
      <sheetName val="Xunit_(단위환산)4"/>
      <sheetName val="유통기한_프로그램4"/>
      <sheetName val="경비_(1)4"/>
      <sheetName val="2F_회의실견적(5_14_일대)4"/>
      <sheetName val="단양_00_아파트-세부내역5"/>
      <sheetName val="VENDOR_LIST4"/>
      <sheetName val="단가_4"/>
      <sheetName val="108_수선비4"/>
      <sheetName val="MP_MOB4"/>
      <sheetName val="Div26_-_Elect3"/>
      <sheetName val="명일작업계획_(3)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전선_및_전선관4"/>
      <sheetName val="2_1외주4"/>
      <sheetName val="2_3노무4"/>
      <sheetName val="2_4자재4"/>
      <sheetName val="2_2장비4"/>
      <sheetName val="2_5경비4"/>
      <sheetName val="2_6수목대4"/>
      <sheetName val="3련_BOX4"/>
      <sheetName val="단가_및_재료비4"/>
      <sheetName val="Sight_n_M_H4"/>
      <sheetName val="매출요약(월별)_-년간4"/>
      <sheetName val="Piping_Design_Data4"/>
      <sheetName val="4_&amp;_10-inch,_CO2_Combo_&amp;_Sweep4"/>
      <sheetName val="설계기준_및_하중계산4"/>
      <sheetName val="1_䷨수장4"/>
      <sheetName val="4_뀴진설Ⳅ4"/>
      <sheetName val="전䰨선로_물량표4"/>
      <sheetName val="㶀대입찰_내역서4"/>
      <sheetName val="모선자재_집계표3"/>
      <sheetName val="재료의_할증3"/>
      <sheetName val="총괄집계_4"/>
      <sheetName val="내역서_3"/>
      <sheetName val="kimre_scrubber4"/>
      <sheetName val="strut_type4"/>
      <sheetName val="한성교회_신축공사(050713)_CheckList4"/>
      <sheetName val="FRP_PIPING_일위대가4"/>
      <sheetName val="함열량_db3"/>
      <sheetName val="10_경제성분석3"/>
      <sheetName val="기계_도급내역서3"/>
      <sheetName val="-15_03"/>
      <sheetName val="고객사_관리_코드4"/>
      <sheetName val="사__업__비__수__지__예__산__서3"/>
      <sheetName val="표__지3"/>
      <sheetName val="D1_2_COF모듈자재_입출재고_(B급)3"/>
      <sheetName val="cong_thuc_tinh_chi_tiet3"/>
      <sheetName val="공내역_및_견적조건3"/>
      <sheetName val="2_13"/>
      <sheetName val="Bảng_mã_VT3"/>
      <sheetName val="Khoi_luong3"/>
      <sheetName val="DonGia_chetao3"/>
      <sheetName val="DonGia_VatTuLK3"/>
      <sheetName val="Fr_Revit3"/>
      <sheetName val="NSA_Summary3"/>
      <sheetName val="Gia_VLNCMTC1"/>
      <sheetName val="샌딩_에폭시_도장2"/>
      <sheetName val="외주대비_ᨀ晙ԯ2"/>
      <sheetName val="_IL-3_XLSY갑지5"/>
      <sheetName val="청_구2"/>
      <sheetName val="7_전산해석결과2"/>
      <sheetName val="4_하중2"/>
      <sheetName val="chi_tiet2"/>
      <sheetName val="PPC_Summary2"/>
      <sheetName val="Summary_VO_No_31"/>
      <sheetName val="VO_No_3_11"/>
      <sheetName val="VO_No_3_21"/>
      <sheetName val="VO_No_3_31"/>
      <sheetName val="VO_No_3_41"/>
      <sheetName val="VO_No_3_51"/>
      <sheetName val="VO_No_3_61"/>
      <sheetName val="VO_No_3_71"/>
      <sheetName val="VO_No_3_81"/>
      <sheetName val="기존단가_(2)2"/>
      <sheetName val="Thống_kê1"/>
      <sheetName val="3_단가산출서1"/>
      <sheetName val="4_단가산출기초1"/>
      <sheetName val="H__MECHANICAL1"/>
      <sheetName val="J__FIRE_FIGHTING1"/>
      <sheetName val="Sàn_T11"/>
      <sheetName val="Lỗ_thông_gió1"/>
      <sheetName val="SCOPE_OF_WORK1"/>
      <sheetName val="97_사업추정(WEKI)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Tai_khoan1"/>
      <sheetName val="대3류_1"/>
      <sheetName val="BEND_LOSS1"/>
      <sheetName val="신평리_권리자명부1"/>
      <sheetName val="_ｹ-ﾌﾞﾙ1"/>
      <sheetName val="01__DATA1"/>
      <sheetName val="중기사용료_(2)1"/>
      <sheetName val="99_조정금액1"/>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후다_"/>
      <sheetName val="_후다_"/>
      <sheetName val="Bang_TH"/>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NX01"/>
      <sheetName val="Du thau"/>
      <sheetName val="Kihon-Jiko"/>
      <sheetName val="3.1"/>
      <sheetName val="3.10"/>
      <sheetName val="3.2"/>
      <sheetName val="3.3"/>
      <sheetName val="3.4"/>
      <sheetName val="3.5"/>
      <sheetName val="3.6"/>
      <sheetName val="3.7"/>
      <sheetName val="3.8"/>
      <sheetName val="3.9"/>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NOM³"/>
      <sheetName val="NOMֳ"/>
      <sheetName val="電気設備表"/>
      <sheetName val="Config"/>
      <sheetName val="DI_ESTI"/>
      <sheetName val="Measure 1306"/>
      <sheetName val="DAF-2"/>
      <sheetName val="DM.ChiPhi"/>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금속및금속창호"/>
      <sheetName val="조선용암면"/>
      <sheetName val="Names"/>
      <sheetName val="Tiepdia"/>
      <sheetName val="C.MECHANICAL"/>
      <sheetName val="TAIKHOAN"/>
      <sheetName val="흥양2교토"/>
      <sheetName val="도급표지É"/>
      <sheetName val="배방교"/>
      <sheetName val=" 갑_x001f_"/>
      <sheetName val="合成単価作成表-BLDG"/>
      <sheetName val="건축원가계산서"/>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4_수량산출서"/>
      <sheetName val="1_관로"/>
      <sheetName val="도급표지ÉԀ"/>
      <sheetName val="단가多〒"/>
      <sheetName val="안양동교_1안"/>
      <sheetName val="입찰품"/>
      <sheetName val="06_일위대가목록1"/>
      <sheetName val="운동장_(2)1"/>
      <sheetName val="2_원가집계1"/>
      <sheetName val="외주대비_-석É1"/>
      <sheetName val="5_2_6~7공사요율1"/>
      <sheetName val="05_유류비자금청구(완)1"/>
      <sheetName val="주공_갑지1"/>
      <sheetName val="04_12월건강보험(일용직)1"/>
      <sheetName val="grid_(1)1"/>
      <sheetName val="토__공1"/>
      <sheetName val="1_내역(청_하역장전등)1"/>
      <sheetName val="PAD_TR보호대기초1"/>
      <sheetName val="19_07월_세_계1"/>
      <sheetName val="19_07항목별(시트복사금지100번쓰기)1"/>
      <sheetName val="19_05월1"/>
      <sheetName val="4_수량산출서1"/>
      <sheetName val="경율산정_XLS1"/>
      <sheetName val="1_관로1"/>
      <sheetName val="안양동교_1안1"/>
      <sheetName val="A_견적"/>
      <sheetName val="const_"/>
      <sheetName val="4_예산내역서"/>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보도내_1"/>
      <sheetName val="입찰내역_발주처_양식1"/>
      <sheetName val="자재기성_신청서_xlsx1"/>
      <sheetName val="관급자재산출근거"/>
      <sheetName val="2008년하반기노임"/>
      <sheetName val="표준차도부연장집계-ASP"/>
      <sheetName val="패널"/>
      <sheetName val="Sh_x0000__x0000__x0000_"/>
      <sheetName val="Sh_x0010__x0000_ጾ"/>
      <sheetName val="TREE_䢬"/>
      <sheetName val="출근부&amp;임금대장"/>
      <sheetName val="기계경비시간당손료목록"/>
      <sheetName val="도급표지  (3_x0000_"/>
      <sheetName val="소야공정계_x0000__x0000_"/>
      <sheetName val="소야공정계罈."/>
      <sheetName val="골재산출"/>
      <sheetName val="포장총괄집계표"/>
      <sheetName val="가_x0000__x0000_"/>
      <sheetName val="부대내寀"/>
      <sheetName val="부대내_x0005_"/>
      <sheetName val="1공구 건_xdc00_䘢䠂檱䠛檳"/>
      <sheetName val="도급표지  (怀꿟"/>
      <sheetName val="견적刀_x0010_"/>
      <sheetName val="외주대비 -ʶ_x0000_"/>
      <sheetName val="흥양2교토_x0000__x0000_Ā_x0000_"/>
      <sheetName val="Sens&amp;Anal"/>
      <sheetName val="공사비 내역 (가)"/>
      <sheetName val="부_x0000_쎥_x0000_"/>
      <sheetName val="1.수_x0000__x0000__x0005_"/>
      <sheetName val="6공구(_xda8b_瀀"/>
      <sheetName val="ChartData"/>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단가산品Ṹ"/>
      <sheetName val="변수"/>
      <sheetName val="공량산출근거서"/>
      <sheetName val="외주대비 -석축_x0000__x0000__x0000__x0000__x0000__x0012_[후다내역.XLS]_____4"/>
      <sheetName val="환경평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
      <sheetName val="C_MECHANICAL"/>
      <sheetName val="Elec_LG"/>
      <sheetName val="07_Themal"/>
      <sheetName val="TỔNG HỢP"/>
      <sheetName val="NS"/>
      <sheetName val="NKC6"/>
      <sheetName val="CTG"/>
      <sheetName val="barchart"/>
      <sheetName val="Matls"/>
      <sheetName val="Labor"/>
      <sheetName val="KTCK"/>
      <sheetName val="Pipe"/>
      <sheetName val="PTDM"/>
      <sheetName val="48_x005f_x0005_"/>
      <sheetName val="_후다_x005f_x0001_ _x005f_x0010__x005f_x0000__x0003"/>
      <sheetName val="TEMP"/>
      <sheetName val="6MONTHS"/>
      <sheetName val="Budget Code"/>
      <sheetName val="Phu cap"/>
      <sheetName val="PTdam"/>
      <sheetName val="Loose"/>
      <sheetName val="7.공정표"/>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간접비 총괄표"/>
      <sheetName val="드럼사이즈 내역"/>
      <sheetName val="Tai_khoan2"/>
      <sheetName val="대3류_2"/>
      <sheetName val="BEND_LOSS2"/>
      <sheetName val="01__DATA2"/>
      <sheetName val="ጊ후다내역_XLS]0_0ControlSheet31"/>
      <sheetName val="投标材料清单_1"/>
      <sheetName val="토공_total2"/>
      <sheetName val="TRAY_헹거산출2"/>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3_관로전환기1"/>
      <sheetName val="외주현황_wq11"/>
      <sheetName val="태화42_1"/>
      <sheetName val="220_(2)1"/>
      <sheetName val="_1"/>
      <sheetName val="F_월별기성수금현황_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3_관로전환기2"/>
      <sheetName val="외주현황_wq12"/>
      <sheetName val="태화42_2"/>
      <sheetName val="220_(2)2"/>
      <sheetName val="_2"/>
      <sheetName val="F_월별기성수금현황_2"/>
      <sheetName val="C_MECHANICAL2"/>
      <sheetName val="보도내_2"/>
      <sheetName val="TL_rieng1"/>
      <sheetName val="Doi_so1"/>
      <sheetName val="1_11"/>
      <sheetName val="내역서1999_8최종1"/>
      <sheetName val="3_전기산출기초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RAB AR&amp;STR"/>
      <sheetName val="아파트급수지하PIT층평면도(평면도)"/>
      <sheetName val="철근׃"/>
      <sheetName val="제품목록"/>
      <sheetName val="Rect. 10"/>
      <sheetName val="총괄표_"/>
      <sheetName val="Land Dev't. Ph-1"/>
      <sheetName val="CHITIET VL-NC-TT1p"/>
      <sheetName val="BIDDING-SUM"/>
      <sheetName val="tifico"/>
      <sheetName val="THONG KE CAU KIEN"/>
      <sheetName val="Thoat nuoc"/>
      <sheetName val="슬래브(PF)(하류)"/>
      <sheetName val="STAND98"/>
      <sheetName val="Modulၒ_x0000_"/>
      <sheetName val="CB"/>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원본자재"/>
      <sheetName val="우성교간선"/>
      <sheetName val="99년하반기"/>
      <sheetName val="건축설_x0000_"/>
      <sheetName val="건축설賨"/>
      <sheetName val="소야공정_x0000__x0000_Ԁ"/>
      <sheetName val="일위대가 집_x0000__x0000_"/>
      <sheetName val="고유코드_설계"/>
      <sheetName val="입력데이타(비_x0000__x0000_Ԁ_x0000_"/>
      <sheetName val="점_x0000__x0000__x0005_"/>
      <sheetName val="코드정보"/>
      <sheetName val="개인신상"/>
      <sheetName val="교각토공_(배̆팘"/>
      <sheetName val="일반수량총괄집계"/>
      <sheetName val="현장인원명부"/>
      <sheetName val="입찰품跀"/>
      <sheetName val="관람석제출"/>
      <sheetName val="닪면_(2)3"/>
      <sheetName val="3_공통공사偤°"/>
      <sheetName val="GRD_x0000_"/>
      <sheetName val="교각토공_(㡈įᐨ"/>
      <sheetName val="주간기성"/>
      <sheetName val="인건嫨"/>
      <sheetName val="비품"/>
      <sheetName val="입적Æ"/>
      <sheetName val="7)각세대내"/>
      <sheetName val="PAY2002"/>
      <sheetName val="3.일반사상"/>
      <sheetName val="1-7(재가공내역)"/>
      <sheetName val="수량산출서_x0010_"/>
      <sheetName val="4 L速뇥ᝠ"/>
      <sheetName val="GRD_x0000_鯦"/>
      <sheetName val="도급표지  㧈_x0014_冈"/>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재무가정"/>
      <sheetName val="사전공사"/>
      <sheetName val="Sheet22"/>
      <sheetName val="유니트입출고내역"/>
      <sheetName val="GRD_x0000_黎"/>
      <sheetName val="시공여유_x0000_"/>
      <sheetName val="설계개요"/>
      <sheetName val="견적서표지"/>
      <sheetName val="주차구획"/>
      <sheetName val="Sh_x0010_"/>
      <sheetName val="소야공정"/>
      <sheetName val="부"/>
      <sheetName val="2004일위대가"/>
      <sheetName val="집 _x0000__x0000_Ā"/>
      <sheetName val="지역개발"/>
      <sheetName val="入力用(家賃)"/>
      <sheetName val="入力用(駐車)"/>
      <sheetName val="ELEC"/>
      <sheetName val="CC16-내역서"/>
      <sheetName val="Tax Ref"/>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프로젝트"/>
      <sheetName val="일위합"/>
      <sheetName val="205동"/>
      <sheetName val="그림모음"/>
      <sheetName val="현장´_x0000_Ԁ_x0000_"/>
      <sheetName val="SIL98"/>
      <sheetName val="기별용지"/>
      <sheetName val="시점부수량산출서"/>
      <sheetName val="출장㺎Ă"/>
      <sheetName val="Bab泅啢堀㭔*"/>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K2_site_Total_내역서1"/>
      <sheetName val="수량산출서"/>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Parameters"/>
      <sheetName val="BOQ-E"/>
      <sheetName val="Dayworks"/>
      <sheetName val="보안등"/>
      <sheetName val="통신물량"/>
      <sheetName val="_________x005f_x0000__x005f_x0000__x005f_x0000__2"/>
      <sheetName val="도급표지  (ꀀ႑"/>
      <sheetName val="실행_x0002__x0000_駐"/>
      <sheetName val="점"/>
      <sheetName val="도급표지렀觖갂垹䠀"/>
      <sheetName val="기본내용"/>
      <sheetName val="계약정보"/>
      <sheetName val="가설재손료"/>
      <sheetName val="Tinhtoan"/>
      <sheetName val="Nhan cong"/>
      <sheetName val="Thiet bi"/>
      <sheetName val="Vat tu"/>
      <sheetName val="May TC"/>
      <sheetName val="Bang KL"/>
      <sheetName val="TH Kinh phi"/>
      <sheetName val="cataloge moi"/>
      <sheetName val="tonghop"/>
      <sheetName val="Book 1 Summary"/>
      <sheetName val="Cost factor"/>
      <sheetName val="Item list"/>
      <sheetName val="Sheet Template Empty"/>
      <sheetName val="삼홍테크"/>
      <sheetName val="PHU LUC2"/>
      <sheetName val="MAIN GATE HOUSE"/>
      <sheetName val="G"/>
      <sheetName val="1.R18 BF"/>
      <sheetName val="F-B"/>
      <sheetName val="CPK"/>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Joinery works"/>
      <sheetName val="Schedule S-Curve Revision#3"/>
      <sheetName val="NHÀ_NHẬP_LIỆU"/>
      <sheetName val="MÓNG_SILO"/>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Basic_Wage"/>
      <sheetName val="Menber_List"/>
      <sheetName val="PL_Vua"/>
      <sheetName val="Budget_Code"/>
      <sheetName val="Phu_cap"/>
      <sheetName val="7_공정표"/>
      <sheetName val="TỔNG_HỢP"/>
      <sheetName val="ጊ후다내역_XLS_0_0ControlSheet31"/>
      <sheetName val="외주대비_-석축____x1"/>
      <sheetName val="Đầu_tư"/>
      <sheetName val="2__주요공지（主要公告）"/>
      <sheetName val="_후다_x005f_x0001___x005f_x0010__x005f_x0000__x0003"/>
      <sheetName val="RAB_AR&amp;STR"/>
      <sheetName val="3__CNT"/>
      <sheetName val="unit_price_list(M)"/>
      <sheetName val="Breakdown_(B)"/>
      <sheetName val="thông_tin"/>
      <sheetName val="Ton_Kho"/>
      <sheetName val="List"/>
      <sheetName val="비주거용"/>
      <sheetName val="차량별점검"/>
      <sheetName val="건_ê"/>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내역서1999_8최종2"/>
      <sheetName val="3_전기산출기초2"/>
      <sheetName val="금회_청구사항(기계)2"/>
      <sheetName val="기성갑지_(소방)2"/>
      <sheetName val="금회_청구사항(소방)2"/>
      <sheetName val="D_B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총공사"/>
      <sheetName val="부대표지츀 "/>
      <sheetName val="코드일람표"/>
      <sheetName val="외Å_x0000_怀"/>
      <sheetName val="피벗테이블데이터분석"/>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참고)WBS유형 분류방법"/>
      <sheetName val="용수량(생활용수)"/>
      <sheetName val="본댐설계"/>
      <sheetName val="가설공사비"/>
      <sheetName val="도로구조공사비"/>
      <sheetName val="도로토공공사비"/>
      <sheetName val="여수토공사비"/>
      <sheetName val="운동장_(2)3"/>
      <sheetName val="04_12월건강보험(일용직)3"/>
      <sheetName val="06_일위대가목록3"/>
      <sheetName val="5_2_6~7공사요율3"/>
      <sheetName val="외주대비_-석É3"/>
      <sheetName val="2_원가집계3"/>
      <sheetName val="주공_갑지3"/>
      <sheetName val="1_내역(청_하역장전등)3"/>
      <sheetName val="05_유류비자금청구(완)3"/>
      <sheetName val="토__공3"/>
      <sheetName val="PAD_TR보호대기초3"/>
      <sheetName val="경율산정_XLS3"/>
      <sheetName val="grid_(1)3"/>
      <sheetName val="19_07월_세_계3"/>
      <sheetName val="19_07항목별(시트복사금지100번쓰기)3"/>
      <sheetName val="19_05월3"/>
      <sheetName val="자재기성_신청서_xlsx2"/>
      <sheetName val="4_수량산출서3"/>
      <sheetName val="안양동교_1안3"/>
      <sheetName val="4_예산내역서2"/>
      <sheetName val="A_견적2"/>
      <sheetName val="SP-ኬ"/>
      <sheetName val="1_관로3"/>
      <sheetName val="입찰내역_발주처_양식2"/>
      <sheetName val="const_2"/>
      <sheetName val="보도내역_("/>
      <sheetName val="C_배수관공"/>
      <sheetName val="I_설계조건"/>
      <sheetName val="3_바닥판설계"/>
      <sheetName val="6_RJP이토처리시간"/>
      <sheetName val="7_RJP지층별제원"/>
      <sheetName val="간접비_총괄표"/>
      <sheetName val="드럼사이즈_내역"/>
      <sheetName val="_갑"/>
      <sheetName val="도급표지__(3"/>
      <sheetName val="Shጾ"/>
      <sheetName val="도급표지__(怀꿟"/>
      <sheetName val="1공구_건䘢䠂檱䠛檳"/>
      <sheetName val="4_L速뇥ᝠ"/>
      <sheetName val="소야공정계罈_"/>
      <sheetName val="외주대비_-석축_x2"/>
      <sheetName val="외주대비_-석축_x3"/>
      <sheetName val="외주대비_-석축_x4"/>
      <sheetName val="외주대비_-석축_x5"/>
      <sheetName val="외주대비_-석축_x6"/>
      <sheetName val="외주대비_-석축[후다내역_XLS]_____4"/>
      <sheetName val="Sh´"/>
      <sheetName val="1.수"/>
      <sheetName val="OFFER "/>
      <sheetName val="Cong 6T"/>
      <sheetName val="PRECAST_lightconc-II"/>
      <sheetName val="Danh muc"/>
      <sheetName val="SGC RATE"/>
      <sheetName val="TinhGiaNC"/>
      <sheetName val="THKL"/>
      <sheetName val="골조타설일정표"/>
      <sheetName val="기계경비산출기준"/>
      <sheetName val="보도내 ??䪾"/>
      <sheetName val="앉음벽 (2)"/>
      <sheetName val="sh1"/>
      <sheetName val="[후다내역.XLS]__H4018_c_ESTI96____2"/>
      <sheetName val="[후다내역.XLS]__H4018_c_ESTI96____3"/>
      <sheetName val="[후다내역.XLS]__H4018_c_ESTI96____4"/>
      <sheetName val="[후다내역.XLS]__H4018_c_ESTI96____5"/>
      <sheetName val="X17-TOTAL"/>
      <sheetName val="Tax_Ref"/>
      <sheetName val="Land_Dev't__Ph-1"/>
      <sheetName val="대구은행"/>
      <sheetName val="[후다내역.XLS]__H4018_c_ESTI96___18"/>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품郀傲"/>
      <sheetName val="요약&amp;결과"/>
      <sheetName val="원가계산서구조조정"/>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J直ᄐ"/>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견적颙⿬_x005f_x0005_"/>
      <sheetName val="견적颙⿶_x005f_x0005_"/>
      <sheetName val="견적_x005f_x0005__x005f_x0000_"/>
      <sheetName val="견적颙』_x005f_x0005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배수喘_x005f_x001a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NOM³_x005f_x0000_Ԁ"/>
      <sheetName val="NOMֳ_x005f_x0000_缀"/>
      <sheetName val="_____x005f_x0000__x005f_x0000__x005f_x0005__x00_2"/>
      <sheetName val="흄관기_x005f_x0000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1공구 건정토건 철¬"/>
      <sheetName val="FD"/>
      <sheetName val="GI"/>
      <sheetName val="EE (3)"/>
      <sheetName val="PAVEMENT"/>
      <sheetName val="TRAFFIC"/>
      <sheetName val="DG3285"/>
      <sheetName val="공업용수_x0000__x0000_"/>
      <sheetName val="BREAKDOW"/>
      <sheetName val="BREAKDOW頀ᵛ瀞囏_x001c_"/>
      <sheetName val="입력데이타(비"/>
      <sheetName val="집 "/>
      <sheetName val="실행_x0002_"/>
      <sheetName val="1차상"/>
      <sheetName val="GRD䋜¯"/>
      <sheetName val="실행_x0002__x0000_먐"/>
      <sheetName val="실행_x0002__x0000_笀"/>
      <sheetName val="실행_x0002__x0000_廸"/>
      <sheetName val="실행ʜᔖ"/>
      <sheetName val="SANÖ_x0000_Ԁ_x0000_"/>
      <sheetName val="T6-6(2)"/>
      <sheetName val="지시서"/>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흥양2교토공집_x0000__x0000_"/>
      <sheetName val="[후다내역.XLS]__H4018_c_ESTI96___61"/>
      <sheetName val="[후다내역.XLS]__H4018_c_ESTI96___56"/>
      <sheetName val="[후다내역.XLS]__H4018_c_ESTI96___58"/>
      <sheetName val="[후다내역.XLS]__H4018_c_ESTI96___57"/>
      <sheetName val="[후다내역.XLS]__H4018_c_ESTI96___59"/>
      <sheetName val="[후다내역.XLS]__H4018_c_ESTI96___60"/>
      <sheetName val="재"/>
      <sheetName val="경비TABLE"/>
      <sheetName val="공통"/>
      <sheetName val="HRSG_SMALက_x0000_骨쌁ﴅ/"/>
      <sheetName val="HRSG_SMAL쌄ﴅ/_x0000_瀀þ_x0000_"/>
      <sheetName val="1_수"/>
      <sheetName val="부대내"/>
      <sheetName val="견적刀"/>
      <sheetName val="외주대비_-ʶ"/>
      <sheetName val="일위대가_집"/>
      <sheetName val="공사비_내역_(가)"/>
      <sheetName val="BREAKDOW頀ᵛ瀞囏攀"/>
      <sheetName val="점_x0000__x0000_촀"/>
      <sheetName val="준공조서갑¬"/>
      <sheetName val="[후다내역.XLS]__H4018_c_ESTI96___62"/>
      <sheetName val="[후다내역.XLS]__H4018_c_ESTI96___68"/>
      <sheetName val="소방내역서"/>
      <sheetName val="건내역(중)"/>
      <sheetName val="손익차9월2"/>
      <sheetName val="CAUDIT"/>
      <sheetName val="일위(이설)"/>
      <sheetName val="임율요율"/>
      <sheetName val="[후다내역.XLS]__H4018_c_ESTI96___66"/>
      <sheetName val="[후다내역.XLS]__H4018_c_ESTI96___65"/>
      <sheetName val="[후다내역.XLS]__H4018_c_ESTI96___63"/>
      <sheetName val="[후다내역.XLS]__H4018_c_ESTI96___64"/>
      <sheetName val="[후다내역.XLS]__H4018_c_ESTI96___67"/>
      <sheetName val="[후다내역.XLS]__H4018_c_ESTI96__118"/>
      <sheetName val="[후다내역.XLS]__H4018_c_ESTI96_강__2"/>
      <sheetName val="[후다내역.XLS]__H4018_c_ESTI96___87"/>
      <sheetName val="[후다내역.XLS]__H4018_c_ESTI96___69"/>
      <sheetName val="[후다내역.XLS]__H4018_c_ESTI96___70"/>
      <sheetName val="[후다내역.XLS]__H4018_c_ESTI96___71"/>
      <sheetName val="[후다내역.XLS]__H4018_c_ESTI96___72"/>
      <sheetName val="[후다내역.XLS]__H4018_c_ESTI96___73"/>
      <sheetName val="[후다내역.XLS]__H4018_c_ESTI96___74"/>
      <sheetName val="[후다내역.XLS]__H4018_c_ESTI96___75"/>
      <sheetName val="[후다내역.XLS]__H4018_c_ESTI96___76"/>
      <sheetName val="[후다내역.XLS]__H4018_c_ESTI96___77"/>
      <sheetName val="[후다내역.XLS]__H4018_c_ESTI96___78"/>
      <sheetName val="[후다내역.XLS]__H4018_c_ESTI96___79"/>
      <sheetName val="[후다내역.XLS]__H4018_c_ESTI96___80"/>
      <sheetName val="[후다내역.XLS]__H4018_c_ESTI96___81"/>
      <sheetName val="[후다내역.XLS]__H4018_c_ESTI96___82"/>
      <sheetName val="[후다내역.XLS]__H4018_c_ESTI96___83"/>
      <sheetName val="[후다내역.XLS]__H4018_c_ESTI96___84"/>
      <sheetName val="[후다내역.XLS]__H4018_c_ESTI96___85"/>
      <sheetName val="[후다내역.XLS]__H4018_c_ESTI96___86"/>
      <sheetName val="[후다내역.XLS]__H4018_c_ESTI96___95"/>
      <sheetName val="[후다내역.XLS]__H4018_c_ESTI96___88"/>
      <sheetName val="[후다내역.XLS]__H4018_c_ESTI96___89"/>
      <sheetName val="[후다내역.XLS]__H4018_c_ESTI96___90"/>
      <sheetName val="[후다내역.XLS]__H4018_c_ESTI96___91"/>
      <sheetName val="[후다내역.XLS]__H4018_c_ESTI96___92"/>
      <sheetName val="[후다내역.XLS]__H4018_c_ESTI96___93"/>
      <sheetName val="[후다내역.XLS]__H4018_c_ESTI96___94"/>
      <sheetName val="CTEၒ_x0000__x0000__x0000__x0000_"/>
      <sheetName val="내역 "/>
      <sheetName val="인원계획-미화"/>
      <sheetName val="[후다내역.XLS]__H4018_c_ESTI96__102"/>
      <sheetName val="[후다내역.XLS]__H4018_c_ESTI96__100"/>
      <sheetName val="[후다내역.XLS]__H4018_c_ESTI96___96"/>
      <sheetName val="[후다내역.XLS]__H4018_c_ESTI96___97"/>
      <sheetName val="[후다내역.XLS]__H4018_c_ESTI96___98"/>
      <sheetName val="[후다내역.XLS]__H4018_c_ESTI96___99"/>
      <sheetName val="[후다내역.XLS]__H4018_c_ESTI96__101"/>
      <sheetName val="[후다내역.XLS]__H4018_c_ESTI96__105"/>
      <sheetName val="[후다내역.XLS]__H4018_c_ESTI96__103"/>
      <sheetName val="[후다내역.XLS]__H4018_c_ESTI96__104"/>
      <sheetName val="[후다내역.XLS]__H4018_c_ESTI96__116"/>
      <sheetName val="[후다내역.XLS]__H4018_c_ESTI96__114"/>
      <sheetName val="[후다내역.XLS]__H4018_c_ESTI96__106"/>
      <sheetName val="[후다내역.XLS]__H4018_c_ESTI96__107"/>
      <sheetName val="[후다내역.XLS]__H4018_c_ESTI96__108"/>
      <sheetName val="[후다내역.XLS]__H4018_c_ESTI96__109"/>
      <sheetName val="[후다내역.XLS]__H4018_c_ESTI96__110"/>
      <sheetName val="[후다내역.XLS]__H4018_c_ESTI96__111"/>
      <sheetName val="[후다내역.XLS]__H4018_c_ESTI96__112"/>
      <sheetName val="[후다내역.XLS]__H4018_c_ESTI96__113"/>
      <sheetName val="[후다내역.XLS]__H4018_c_ESTI96__115"/>
      <sheetName val="[후다내역.XLS]__H4018_c_ESTI96__117"/>
      <sheetName val="[후다내역.XLS]__H4018_c_ESTI96__119"/>
      <sheetName val="[후다내역.XLS]__H4018_c_ESTI96__120"/>
      <sheetName val="표지_(3)10"/>
      <sheetName val="표지_(2)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6__안전관리비18"/>
      <sheetName val="HRSG_SMALL0722010"/>
      <sheetName val="교각토공__2_10"/>
      <sheetName val="3_공통공사대비10"/>
      <sheetName val="준검_내역서11"/>
      <sheetName val="7__현장관리비_9"/>
      <sheetName val="97년_추정10"/>
      <sheetName val="6PILE__(돌출)11"/>
      <sheetName val="조건표_(2)9"/>
      <sheetName val="목차_9"/>
      <sheetName val="입출재고현황_(2)10"/>
      <sheetName val="하도내역_(철콘)9"/>
      <sheetName val="BSD_(2)10"/>
      <sheetName val="2차전체변경예정_(2)9"/>
      <sheetName val="노무비_근거9"/>
      <sheetName val="임율_Data9"/>
      <sheetName val="b_balju_(2)9"/>
      <sheetName val="1_설계기준9"/>
      <sheetName val="단면_(2)9"/>
      <sheetName val="8_현장관리비9"/>
      <sheetName val="7_안전관리비9"/>
      <sheetName val="토공유동표(전체_당초)9"/>
      <sheetName val="8_PILE__(돌출)9"/>
      <sheetName val="1__설계조건_2_단면가정_3__하중계산10"/>
      <sheetName val="DATA_입력란10"/>
      <sheetName val="구조______8"/>
      <sheetName val="노무비_8"/>
      <sheetName val="현장관리비_산출내역10"/>
      <sheetName val="5__현장관리비(new)_8"/>
      <sheetName val="실행내역서_10"/>
      <sheetName val="Customer_Databas8"/>
      <sheetName val="화재_탐지_설비8"/>
      <sheetName val="4_일위대가집계8"/>
      <sheetName val="5__현장관리비_new__8"/>
      <sheetName val="내역서_제출8"/>
      <sheetName val="간_지18"/>
      <sheetName val="중기조종사_단위단가9"/>
      <sheetName val="1_설계조건10"/>
      <sheetName val="방배동내역_(총괄)8"/>
      <sheetName val="Temporary_Mooring8"/>
      <sheetName val="A_LINE8"/>
      <sheetName val="2_대외공문11"/>
      <sheetName val="설내역서_9"/>
      <sheetName val="7_PILE__(돌출)8"/>
      <sheetName val="1_취수장10"/>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내역(최종본4_5)11"/>
      <sheetName val="1_수인터널11"/>
      <sheetName val="설_계11"/>
      <sheetName val="AS포장복구_11"/>
      <sheetName val="6__안전관리비19"/>
      <sheetName val="총_원가계산8"/>
      <sheetName val="_갑지8"/>
      <sheetName val="집_계_표8"/>
      <sheetName val="2_2_오피스텔(12~32F)8"/>
      <sheetName val="4_LINE8"/>
      <sheetName val="7_th8"/>
      <sheetName val="일위대가_집계표8"/>
      <sheetName val="9_1지하2층하부보8"/>
      <sheetName val="Sheet1_(2)10"/>
      <sheetName val="기술부_VENDOR_LIST8"/>
      <sheetName val="자__재8"/>
      <sheetName val="노원열병합__건축공사기성내역서10"/>
      <sheetName val="할증_8"/>
      <sheetName val="개인별_순위표8"/>
      <sheetName val="CM_18"/>
      <sheetName val="단계별내역_(2)8"/>
      <sheetName val="제출내역_(2)8"/>
      <sheetName val="2_2_띠장의_설계8"/>
      <sheetName val="BOX_본체7"/>
      <sheetName val="4_일위대가8"/>
      <sheetName val="MP_MOB7"/>
      <sheetName val="플랜트_설치10"/>
      <sheetName val="4_2_1_마루높이_검토7"/>
      <sheetName val="명일작업계획_(3)7"/>
      <sheetName val="TABLE_DB7"/>
      <sheetName val="쌍용_data_base7"/>
      <sheetName val="unit_48"/>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단가_7"/>
      <sheetName val="변압기_및_발전기_용량7"/>
      <sheetName val="조도계산서_(도서)7"/>
      <sheetName val="빌딩_안내7"/>
      <sheetName val="CABLE_(2)7"/>
      <sheetName val="G_R300경비7"/>
      <sheetName val="단가대비표_(3)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수목데이타_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세골재__T2_변경_현황7"/>
      <sheetName val="내역서_(2)7"/>
      <sheetName val="전화공사_공량_및_집계표7"/>
      <sheetName val="참조_(2)7"/>
      <sheetName val="6__직접경비7"/>
      <sheetName val="대가_(보완)7"/>
      <sheetName val="3_자재비(총괄)7"/>
      <sheetName val="5호광장_(만점)8"/>
      <sheetName val="인천국제_(만점)_(2)8"/>
      <sheetName val="제조_경영7"/>
      <sheetName val="인건비_10"/>
      <sheetName val="4_전기7"/>
      <sheetName val="노_무_비7"/>
      <sheetName val="미납품_현황7"/>
      <sheetName val="신설개소별_총집계표(동해-배전)7"/>
      <sheetName val="6_이토처리시간7"/>
      <sheetName val="전_체7"/>
      <sheetName val="STEEL_BOX_단면설계(SEC_8)7"/>
      <sheetName val="2_1외주7"/>
      <sheetName val="2_3노무7"/>
      <sheetName val="2_4자재7"/>
      <sheetName val="2_2장비7"/>
      <sheetName val="2_5경비7"/>
      <sheetName val="2_6수목대7"/>
      <sheetName val="3련_BOX7"/>
      <sheetName val="용선_C_L7"/>
      <sheetName val="Xunit_(단위환산)7"/>
      <sheetName val="울진항공등화_내역서7"/>
      <sheetName val="SHEET_PILE단가7"/>
      <sheetName val="0_0ControlSheet11"/>
      <sheetName val="0_1keyAssumption11"/>
      <sheetName val="전차선로_물량표10"/>
      <sheetName val="4_내진설계10"/>
      <sheetName val="현장별계약현황('98_10_31)10"/>
      <sheetName val="96보완계획7_1210"/>
      <sheetName val="부대입찰_내역서10"/>
      <sheetName val="_총괄표10"/>
      <sheetName val="제잡비_xls10"/>
      <sheetName val="Eq__Mobilization10"/>
      <sheetName val="3BL공동구_수량10"/>
      <sheetName val="토공(우물통,기타)_10"/>
      <sheetName val="2_고용보험료산출근거10"/>
      <sheetName val="원가계산_(2)10"/>
      <sheetName val="장비당단가_(1)9"/>
      <sheetName val="Sheet2_(2)9"/>
      <sheetName val="내___역8"/>
      <sheetName val="프라임_강변역(4,236)8"/>
      <sheetName val="콤보박스와_리스트박스의_연결10"/>
      <sheetName val="2000년_공정표8"/>
      <sheetName val="수_량_명_세_서_-_19"/>
      <sheetName val="2_교량(신설)8"/>
      <sheetName val="5_2코핑8"/>
      <sheetName val="2_건축9"/>
      <sheetName val="공정표_9"/>
      <sheetName val="P_M_별8"/>
      <sheetName val="4_경비_5_영업외수지8"/>
      <sheetName val="_견적서8"/>
      <sheetName val="배수공_시멘트_및_골재량_산출8"/>
      <sheetName val="별표_9"/>
      <sheetName val="전체내역_(2)7"/>
      <sheetName val="Hyundai_Unit_cost_xls7"/>
      <sheetName val="일_위_대_가_표7"/>
      <sheetName val="영흥TL(UP,DOWN)_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단가_및_재료비7"/>
      <sheetName val="내역서_6"/>
      <sheetName val="모선자재_집계표6"/>
      <sheetName val="재료의_할증6"/>
      <sheetName val="99_조정금액4"/>
      <sheetName val="광통신_견적내역서18"/>
      <sheetName val="DATA_입력부8"/>
      <sheetName val="CIP_공사9"/>
      <sheetName val="수량산출서_갑지8"/>
      <sheetName val="1_3_1절점좌표8"/>
      <sheetName val="1_1설계기준8"/>
      <sheetName val="2000_058"/>
      <sheetName val="1_본부별8"/>
      <sheetName val="기초입력_DATA8"/>
      <sheetName val="EQUIP_LIST8"/>
      <sheetName val="단양_00_아파트-세부내역8"/>
      <sheetName val="4_장비손료8"/>
      <sheetName val="재활용_악취_먼지DUCT산출8"/>
      <sheetName val="5_정산서8"/>
      <sheetName val="설계기준_및_하중계산7"/>
      <sheetName val="원내역서_그대로7"/>
      <sheetName val="남양시작동자105노65기1_3화1_27"/>
      <sheetName val="관음목장(제출용)자105인97_57"/>
      <sheetName val="1062-X방향_7"/>
      <sheetName val="PROJECT_BRIEF7"/>
      <sheetName val="969910(_R)7"/>
      <sheetName val="전선_및_전선관7"/>
      <sheetName val="VENDOR_LIST7"/>
      <sheetName val="표__지6"/>
      <sheetName val="D1_2_COF모듈자재_입출재고_(B급)6"/>
      <sheetName val="샌딩_에폭시_도장5"/>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일위대가_(PM)7"/>
      <sheetName val="1차_내역서7"/>
      <sheetName val="외주대비_ᨀ晙ԯ5"/>
      <sheetName val="108_수선비7"/>
      <sheetName val="2F_회의실견적(5_14_일대)7"/>
      <sheetName val="경비_(1)7"/>
      <sheetName val="Sight_n_M_H7"/>
      <sheetName val="매출요약(월별)_-년간7"/>
      <sheetName val="Piping_Design_Data7"/>
      <sheetName val="4_&amp;_10-inch,_CO2_Combo_&amp;_Sweep7"/>
      <sheetName val="①idea_pipeline7"/>
      <sheetName val="IMP_통일양식7"/>
      <sheetName val="LYS_통일양식7"/>
      <sheetName val="유통기한_프로그램7"/>
      <sheetName val="1_䷨수장7"/>
      <sheetName val="4_뀴진설Ⳅ7"/>
      <sheetName val="전䰨선로_물량표7"/>
      <sheetName val="㶀대입찰_내역서7"/>
      <sheetName val="총괄집계_7"/>
      <sheetName val="중기쥰종사_단위단가7"/>
      <sheetName val="한성교회_신축공사(050713)_CheckList7"/>
      <sheetName val="중기사용료_(2)4"/>
      <sheetName val="기존단가_(2)5"/>
      <sheetName val="strut_type7"/>
      <sheetName val="-15_06"/>
      <sheetName val="사__업__비__수__지__예__산__서6"/>
      <sheetName val="FRP_PIPING_일위대가7"/>
      <sheetName val="10_경제성분석6"/>
      <sheetName val="2_16"/>
      <sheetName val="청_구5"/>
      <sheetName val="공내역_및_견적조건6"/>
      <sheetName val="기계_도급내역서6"/>
      <sheetName val="7_전산해석결과5"/>
      <sheetName val="4_하중5"/>
      <sheetName val="kimre_scrubber7"/>
      <sheetName val="_ｹ-ﾌﾞﾙ4"/>
      <sheetName val="신평리_권리자명부4"/>
      <sheetName val="97_사업추정(WEKI)4"/>
      <sheetName val="PTVT_(MAU)7"/>
      <sheetName val="Div26_-_Elect6"/>
      <sheetName val="함열량_db6"/>
      <sheetName val="고객사_관리_코드7"/>
      <sheetName val="cong_thuc_tinh_chi_tiet6"/>
      <sheetName val="Bảng_mã_VT6"/>
      <sheetName val="Khoi_luong6"/>
      <sheetName val="DonGia_chetao6"/>
      <sheetName val="DonGia_VatTuLK6"/>
      <sheetName val="Fr_Revit6"/>
      <sheetName val="NSA_Summary6"/>
      <sheetName val="H__MECHANICAL4"/>
      <sheetName val="J__FIRE_FIGHTING4"/>
      <sheetName val="Gia_VLNCMTC4"/>
      <sheetName val="chi_tiet5"/>
      <sheetName val="PPC_Summary5"/>
      <sheetName val="3_단가산출서4"/>
      <sheetName val="4_단가산출기초4"/>
      <sheetName val="_IL-3_XLSY갑지8"/>
      <sheetName val="Summary_VO_No_34"/>
      <sheetName val="VO_No_3_14"/>
      <sheetName val="VO_No_3_24"/>
      <sheetName val="VO_No_3_34"/>
      <sheetName val="VO_No_3_44"/>
      <sheetName val="VO_No_3_54"/>
      <sheetName val="VO_No_3_64"/>
      <sheetName val="VO_No_3_74"/>
      <sheetName val="VO_No_3_84"/>
      <sheetName val="Sàn_T14"/>
      <sheetName val="Lỗ_thông_gió4"/>
      <sheetName val="Thống_kê4"/>
      <sheetName val="Tai_khoan4"/>
      <sheetName val="SCOPE_OF_WORK4"/>
      <sheetName val="Tong_hop4"/>
      <sheetName val="Phan_lap_dat4"/>
      <sheetName val="Lắp_Ráp4"/>
      <sheetName val="KET_CAU-_MJV24"/>
      <sheetName val="Ví_dụ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대3류_4"/>
      <sheetName val="BEND_LOSS4"/>
      <sheetName val="01__DATA4"/>
      <sheetName val="보도내_3"/>
      <sheetName val="외주대비_-석축_x005f_x0000__x005f_x0000__x005f_x0000__2"/>
      <sheetName val="태화42_3"/>
      <sheetName val="ጊ후다내역_XLS]0_0ControlSheet33"/>
      <sheetName val="投标材料清单_3"/>
      <sheetName val="토공_total4"/>
      <sheetName val="TRAY_헹거산출4"/>
      <sheetName val="Dầm_13"/>
      <sheetName val="Unit_Rate(non_print)3"/>
      <sheetName val="Bang_gia_2011_10_123"/>
      <sheetName val="Sàn_tầng_01_(_old_)3"/>
      <sheetName val="5_6_NTKL_ĐHKK_3"/>
      <sheetName val="5_12_NTKL_PCCC3"/>
      <sheetName val="Gia_thanh_chuoi_su3"/>
      <sheetName val="Tiep_dia3"/>
      <sheetName val="Don_gia_vung_III-Can_Tho3"/>
      <sheetName val="TH_MEP3"/>
      <sheetName val="Cọc_nhồi3"/>
      <sheetName val="Bang_TH3"/>
      <sheetName val="5_NKTC3"/>
      <sheetName val="4_BBNT-LĐ3"/>
      <sheetName val="ESTI_2"/>
      <sheetName val="1_Requisition(E)2"/>
      <sheetName val="dtct_cong2"/>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D_&amp;_W_sizes3"/>
      <sheetName val="Goc_CC3"/>
      <sheetName val="220_(2)3"/>
      <sheetName val="3_관로전환기3"/>
      <sheetName val="외주현황_wq13"/>
      <sheetName val="_3"/>
      <sheetName val="F_월별기성수금현황_3"/>
      <sheetName val="TL_rieng2"/>
      <sheetName val="Elec_LG3"/>
      <sheetName val="외주대비_-석축???_x3"/>
      <sheetName val="IMF_Code3"/>
      <sheetName val="Doi_so2"/>
      <sheetName val="Du_thau2"/>
      <sheetName val="3_12"/>
      <sheetName val="3_102"/>
      <sheetName val="3_22"/>
      <sheetName val="3_32"/>
      <sheetName val="3_42"/>
      <sheetName val="3_52"/>
      <sheetName val="3_62"/>
      <sheetName val="3_72"/>
      <sheetName val="3_82"/>
      <sheetName val="3_92"/>
      <sheetName val="Measure_13062"/>
      <sheetName val="DM_ChiPhi2"/>
      <sheetName val="C_MECHANICAL3"/>
      <sheetName val="도급표지__(ꀀ႑"/>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Sh"/>
      <sheetName val="부대표지츀_"/>
      <sheetName val="CHITIET_VL-NC-TT1p"/>
      <sheetName val="THONG_KE_CAU_KIEN"/>
      <sheetName val="Thoat_nuoc"/>
      <sheetName val="3_일반사상"/>
      <sheetName val="실행駐"/>
      <sheetName val="도급표지__㧈冈"/>
      <sheetName val="도급표지É윀_xdc8d__x0002__x0000_"/>
      <sheetName val="전㾼ǚ뛠"/>
      <sheetName val="총투입계"/>
      <sheetName val="사업수지"/>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교각토공_(_x0000__x0000_Ā"/>
      <sheetName val="1차설계逷≙"/>
      <sheetName val="6공구("/>
      <sheetName val="1공구 건"/>
      <sheetName val="관리,공감"/>
      <sheetName val="본경"/>
      <sheetName val="발주서"/>
      <sheetName val="단가(마감)"/>
      <sheetName val="일정"/>
      <sheetName val="[후다내역_XLS]__H4018_c_ESTI96____2"/>
      <sheetName val="[후다내역_XLS]__H4018_c_ESTI96____4"/>
      <sheetName val="[후다내역_XLS]__H4018_c_ESTI96____3"/>
      <sheetName val="[후다내역_XLS]__H4018_c_ESTI96____6"/>
      <sheetName val="[후다내역_XLS]__H4018_c_ESTI96____5"/>
      <sheetName val="[후다내역_XLS]__H4018_c_ESTI96___30"/>
      <sheetName val="[후다내역_XLS]__H4018_c_ESTI96____7"/>
      <sheetName val="[후다내역_XLS]__H4018_c_ESTI96____8"/>
      <sheetName val="[후다내역_XLS]__H4018_c_ESTI96____9"/>
      <sheetName val="[후다내역_XLS]__H4018_c_ESTI96___10"/>
      <sheetName val="[후다내역_XLS]__H4018_c_ESTI96___11"/>
      <sheetName val="[후다내역_XLS]__H4018_c_ESTI96___12"/>
      <sheetName val="[후다내역_XLS]__H4018_c_ESTI96___15"/>
      <sheetName val="[후다내역_XLS]__H4018_c_ESTI96___13"/>
      <sheetName val="[후다내역_XLS]__H4018_c_ESTI96___14"/>
      <sheetName val="[후다내역_XLS]__H4018_c_ESTI96___21"/>
      <sheetName val="[후다내역_XLS]__H4018_c_ESTI96___16"/>
      <sheetName val="[후다내역_XLS]__H4018_c_ESTI96___17"/>
      <sheetName val="[후다내역_XLS]__H4018_c_ESTI96___18"/>
      <sheetName val="[후다내역_XLS]__H4018_c_ESTI96___19"/>
      <sheetName val="[후다내역_XLS]__H4018_c_ESTI96___20"/>
      <sheetName val="[후다내역_XLS]__H4018_c_ESTI96___24"/>
      <sheetName val="[후다내역_XLS]__H4018_c_ESTI96___22"/>
      <sheetName val="[후다내역_XLS]__H4018_c_ESTI96___23"/>
      <sheetName val="[후다내역_XLS]__H4018_c_ESTI96___27"/>
      <sheetName val="[후다내역_XLS]__H4018_c_ESTI96___25"/>
      <sheetName val="[후다내역_XLS]__H4018_c_ESTI96___26"/>
      <sheetName val="[후다내역_XLS]__H4018_c_ESTI96___28"/>
      <sheetName val="[후다내역_XLS]__H4018_c_ESTI96___29"/>
      <sheetName val="[후다내역_XLS]__H4018_c_ESTI96___31"/>
      <sheetName val="[후다내역_XLS]__H4018_c_ESTI96___32"/>
      <sheetName val="[후다내역_XLS]__H4018_c_ESTI96___33"/>
      <sheetName val="[후다내역_XLS]__H4018_c_ESTI96___34"/>
      <sheetName val="ExcelObject"/>
      <sheetName val="요기"/>
      <sheetName val="VXXXXXX"/>
      <sheetName val="출력"/>
      <sheetName val="노무비 명세표_일용"/>
      <sheetName val="ITEM_QTY"/>
      <sheetName val="ITEM_W"/>
      <sheetName val="도급표지  헾⽊_x0005_"/>
      <sheetName val="도급표지  瓈¼甌"/>
      <sheetName val="도급표지  鞸ď韼"/>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인부신상_x005f_x0000__x005f_x0000_"/>
      <sheetName val="외주대비x_x005f_x0000_Ԁ_x005f_x0000_"/>
      <sheetName val="구조ఀ덀_x005f_x0000_"/>
      <sheetName val="인부신상ĺ"/>
      <sheetName val="_x0015__x0000_"/>
      <sheetName val="1.외주공사"/>
      <sheetName val="2.직영공사"/>
      <sheetName val="지점비용"/>
      <sheetName val="부재예실1월"/>
      <sheetName val="외Å"/>
      <sheetName val="자재테이블"/>
      <sheetName val="諸経費"/>
      <sheetName val="清水計算営業税率関連"/>
      <sheetName val="데리네이타현_x0000_"/>
      <sheetName val="[후다내역.XLS]__H4018_c_ESTI96__121"/>
      <sheetName val="[후다내역.XLS]__H4018_c_ESTI96__122"/>
      <sheetName val="[후다내역.XLS]__H4018_c_ESTI96__123"/>
      <sheetName val="[후다내역.XLS]__H4018_c_ESTI96__152"/>
      <sheetName val="[후다내역.XLS]__H4018_c_ESTI96__124"/>
      <sheetName val="[후다내역.XLS]__H4018_c_ESTI96__125"/>
      <sheetName val="[후다내역.XLS]__H4018_c_ESTI96__126"/>
      <sheetName val="[후다내역.XLS]__H4018_c_ESTI96__127"/>
      <sheetName val="[후다내역.XLS]__H4018_c_ESTI96__128"/>
      <sheetName val="[후다내역.XLS]__H4018_c_ESTI96__129"/>
      <sheetName val="[후다내역.XLS]__H4018_c_ESTI96__151"/>
      <sheetName val="[후다내역.XLS]__H4018_c_ESTI96__149"/>
      <sheetName val="[후다내역.XLS]__H4018_c_ESTI96__146"/>
      <sheetName val="[후다내역.XLS]__H4018_c_ESTI96__143"/>
      <sheetName val="[후다내역.XLS]__H4018_c_ESTI96__130"/>
      <sheetName val="[후다내역.XLS]__H4018_c_ESTI96__131"/>
      <sheetName val="[후다내역.XLS]__H4018_c_ESTI96__136"/>
      <sheetName val="[후다내역.XLS]__H4018_c_ESTI96__132"/>
      <sheetName val="[후다내역.XLS]__H4018_c_ESTI96__133"/>
      <sheetName val="[후다내역.XLS]__H4018_c_ESTI96__134"/>
      <sheetName val="[후다내역.XLS]__H4018_c_ESTI96__135"/>
      <sheetName val="[후다내역.XLS]__H4018_c_ESTI96__140"/>
      <sheetName val="[후다내역.XLS]__H4018_c_ESTI96__137"/>
      <sheetName val="[후다내역.XLS]__H4018_c_ESTI96__138"/>
      <sheetName val="[후다내역.XLS]__H4018_c_ESTI96__139"/>
      <sheetName val="[후다내역.XLS]__H4018_c_ESTI96__142"/>
      <sheetName val="[후다내역.XLS]__H4018_c_ESTI96__141"/>
      <sheetName val="[후다내역.XLS]__H4018_c_ESTI96__144"/>
      <sheetName val="[후다내역.XLS]__H4018_c_ESTI96__145"/>
      <sheetName val="[후다내역.XLS]__H4018_c_ESTI96__147"/>
      <sheetName val="[후다내역.XLS]__H4018_c_ESTI96__148"/>
      <sheetName val="[후다내역.XLS]__H4018_c_ESTI96__150"/>
      <sheetName val="[후다내역.XLS]__H4018_c_ESTI96__154"/>
      <sheetName val="[후다내역.XLS]__H4018_c_ESTI96__153"/>
      <sheetName val="[후다내역.XLS]__H4018_c_ESTI96__157"/>
      <sheetName val="[후다내역.XLS]__H4018_c_ESTI96__155"/>
      <sheetName val="[후다내역.XLS]__H4018_c_ESTI96__156"/>
      <sheetName val="[후다내역.XLS]__H4018_c_ESTI96__158"/>
      <sheetName val="[후다내역.XLS]__H4018_c_ESTI96__160"/>
      <sheetName val="[후다내역.XLS]__H4018_c_ESTI96__159"/>
      <sheetName val="단가산출_목록"/>
      <sheetName val="[후다내역.XLS]__H4018_c_ESTI96__161"/>
      <sheetName val="종합(data)"/>
      <sheetName val="eq_d培¹_x0000_"/>
      <sheetName val="eq_d培ú_x0000_"/>
      <sheetName val="8100"/>
      <sheetName val="[후다내역.XLS]__H4018_c_ESTI96__163"/>
      <sheetName val="[후다내역.XLS]__H4018_c_ESTI96__162"/>
      <sheetName val="[후다내역.XLS]__H4018_c_ESTI96__198"/>
      <sheetName val="[후다내역.XLS]__H4018_c_ESTI96__164"/>
      <sheetName val="[후다내역.XLS]__H4018_c_ESTI96__168"/>
      <sheetName val="[후다내역.XLS]__H4018_c_ESTI96__165"/>
      <sheetName val="[후다내역.XLS]__H4018_c_ESTI96__166"/>
      <sheetName val="[후다내역.XLS]__H4018_c_ESTI96__167"/>
      <sheetName val="[후다내역.XLS]__H4018_c_ESTI96__169"/>
      <sheetName val="[후다내역.XLS]__H4018_c_ESTI96__170"/>
      <sheetName val="[후다내역.XLS]__H4018_c_ESTI96__171"/>
      <sheetName val="[후다내역.XLS]__H4018_c_ESTI96__172"/>
      <sheetName val="[후다내역.XLS]__H4018_c_ESTI96__174"/>
      <sheetName val="[후다내역.XLS]__H4018_c_ESTI96__173"/>
      <sheetName val="[후다내역.XLS]__H4018_c_ESTI96__179"/>
      <sheetName val="[후다내역.XLS]__H4018_c_ESTI96__176"/>
      <sheetName val="[후다내역.XLS]__H4018_c_ESTI96__175"/>
      <sheetName val="[후다내역.XLS]__H4018_c_ESTI96__178"/>
      <sheetName val="[후다내역.XLS]__H4018_c_ESTI96__177"/>
      <sheetName val="[후다내역.XLS]__H4018_c_ESTI96__182"/>
      <sheetName val="[후다내역.XLS]__H4018_c_ESTI96__181"/>
      <sheetName val="[후다내역.XLS]__H4018_c_ESTI96__180"/>
      <sheetName val="[후다내역.XLS]__H4018_c_ESTI96__190"/>
      <sheetName val="[후다내역.XLS]__H4018_c_ESTI96__183"/>
      <sheetName val="[후다내역.XLS]__H4018_c_ESTI96__189"/>
      <sheetName val="[후다내역.XLS]__H4018_c_ESTI96__184"/>
      <sheetName val="[후다내역.XLS]__H4018_c_ESTI96__185"/>
      <sheetName val="[후다내역.XLS]__H4018_c_ESTI96__186"/>
      <sheetName val="[후다내역.XLS]__H4018_c_ESTI96__187"/>
      <sheetName val="[후다내역.XLS]__H4018_c_ESTI96__188"/>
      <sheetName val="[후다내역.XLS]__H4018_c_ESTI96__191"/>
      <sheetName val="[후다내역.XLS]__H4018_c_ESTI96__192"/>
      <sheetName val="[후다내역.XLS]__H4018_c_ESTI96__193"/>
      <sheetName val="[후다내역.XLS]__H4018_c_ESTI96__194"/>
      <sheetName val="[후다내역.XLS]__H4018_c_ESTI96__195"/>
      <sheetName val="[후다내역.XLS]__H4018_c_ESTI96__196"/>
      <sheetName val="[후다내역.XLS]__H4018_c_ESTI96__197"/>
      <sheetName val="[후다내역.XLS]__H4018_c_ESTI96__199"/>
      <sheetName val="[후다내역.XLS]__H4018_c_ESTI96__200"/>
      <sheetName val="[후다내역.XLS]__H4018_c_ESTI96__201"/>
      <sheetName val="[후다내역.XLS]__H4018_c_ESTI96__202"/>
      <sheetName val="[후다내역.XLS]__H4018_c_ESTI96__206"/>
      <sheetName val="[후다내역.XLS]__H4018_c_ESTI96__203"/>
      <sheetName val="[후다내역.XLS]__H4018_c_ESTI96__204"/>
      <sheetName val="[후다내역.XLS]__H4018_c_ESTI96__205"/>
      <sheetName val="[후다내역.XLS]__H4018_c_ESTI96__207"/>
      <sheetName val="[후다내역.XLS]__H4018_c_ESTI96__209"/>
      <sheetName val="[후다내역.XLS]__H4018_c_ESTI96__208"/>
      <sheetName val="[후다내역.XLS]__H4018_c_ESTI96__210"/>
      <sheetName val="[후다내역.XLS]__H4018_c_ESTI96__211"/>
      <sheetName val="[후다내역.XLS]__H4018_c_ESTI96__217"/>
      <sheetName val="[후다내역.XLS]__H4018_c_ESTI96__216"/>
      <sheetName val="[후다내역.XLS]__H4018_c_ESTI96__213"/>
      <sheetName val="[후다내역.XLS]__H4018_c_ESTI96__212"/>
      <sheetName val="[후다내역.XLS]__H4018_c_ESTI96__214"/>
      <sheetName val="[후다내역.XLS]__H4018_c_ESTI96__215"/>
      <sheetName val="[후다내역.XLS]__H4018_c_ESTI96__218"/>
      <sheetName val="[후다내역.XLS]__H4018_c_ESTI96__220"/>
      <sheetName val="[후다내역.XLS]__H4018_c_ESTI96__219"/>
      <sheetName val="[후다내역.XLS]__H4018_c_ESTI96__221"/>
      <sheetName val="[후다내역.XLS]__H4018_c_ESTI96__222"/>
      <sheetName val="[후다내역.XLS]__H4018_c_ESTI96__223"/>
      <sheetName val="[후다내역.XLS]__H4018_c_ESTI96__224"/>
      <sheetName val="전_x0000__x0000__x0005_"/>
      <sheetName val="통신원가"/>
      <sheetName val="ORIGN"/>
      <sheetName val="[후다내역.XLS]__H4018_c_ESTI96__225"/>
      <sheetName val="가열로SW"/>
      <sheetName val="버스운행안내"/>
      <sheetName val="[후다내역.XLS]__H4018_c_ESTI96__226"/>
      <sheetName val="[후다내역.XLS]__H4018_c_ESTI96_강__3"/>
      <sheetName val="[후다내역.XLS]__H4018_c_ESTI96_강__4"/>
      <sheetName val="[후다내역.XLS]__H4018_c_ESTI96__227"/>
      <sheetName val="[후다내역.XLS]__H4018_c_ESTI96__228"/>
      <sheetName val="[후다내역.XLS]__H4018_c_ESTI96__231"/>
      <sheetName val="1공구 건정토건 濐Ȫ"/>
      <sheetName val="수액원료4"/>
      <sheetName val="[후다내역.XLS]__H4018_c_ESTI96__229"/>
      <sheetName val="그림"/>
      <sheetName val="[후다내역.XLS]__H4018_c_ESTI96__230"/>
      <sheetName val="[후다내역.XLS]__H4018_c_ESTI96__232"/>
      <sheetName val="[후다내역.XLS]__H4018_c_ESTI96__233"/>
      <sheetName val="[후다내역.XLS]__H4018_c_ESTI96__235"/>
      <sheetName val="[후다내역.XLS]__H4018_c_ESTI96__234"/>
      <sheetName val="옥외등신설"/>
      <sheetName val="저케CV22신설"/>
      <sheetName val="저케CV38신설"/>
      <sheetName val="저케CV8신설"/>
      <sheetName val="접지3종"/>
      <sheetName val="[후다내역.XLS]__H4018_c_ESTI96__238"/>
      <sheetName val="[후다내역.XLS]__H4018_c_ESTI96__236"/>
      <sheetName val="[후다내역.XLS]__H4018_c_ESTI96__237"/>
      <sheetName val="[후다내역.XLS]__H4018_c_ESTI96__240"/>
      <sheetName val="[후다내역.XLS]__H4018_c_ESTI96__239"/>
      <sheetName val="[후다내역.XLS]__H4018_c_ESTI96__241"/>
      <sheetName val="[후다내역.XLS]__H4018_c_ESTI96__242"/>
      <sheetName val="[후다내역.XLS]__H4018_c_ESTI96__243"/>
      <sheetName val="[후다내역.XLS]__H4018_c_ESTI96__244"/>
      <sheetName val="[후다내역.XLS]__H4018_c_ESTI96__245"/>
      <sheetName val="[후다내역.XLS]__H4018_c_ESTI96__252"/>
      <sheetName val="[후다내역.XLS]__H4018_c_ESTI96__246"/>
      <sheetName val="[후다내역.XLS]__H4018_c_ESTI96__247"/>
      <sheetName val="[후다내역.XLS]__H4018_c_ESTI96__249"/>
      <sheetName val="[후다내역.XLS]__H4018_c_ESTI96__248"/>
      <sheetName val="[후다내역.XLS]__H4018_c_ESTI96__250"/>
      <sheetName val="[후다내역.XLS]__H4018_c_ESTI96__251"/>
      <sheetName val="[후다내역.XLS]__H4018_c_ESTI96__253"/>
      <sheetName val="[후다내역.XLS]__H4018_c_ESTI96__254"/>
      <sheetName val="[후다내역.XLS]__H4018_c_ESTI96__255"/>
      <sheetName val="[후다내역.XLS]__H4018_c_ESTI96__256"/>
      <sheetName val="교각토공_(쫨☠䐠"/>
      <sheetName val="1공구 건?䘢䠂檱䠛檳"/>
      <sheetName val="6공구(?"/>
      <sheetName val="품셈적용"/>
      <sheetName val="일위대가 집ၒ_x0000_"/>
      <sheetName val="SANÖ"/>
      <sheetName val="HRSG_SMALက"/>
      <sheetName val="HRSG_SMAL쌄ﴅ/"/>
      <sheetName val="C10집韸g"/>
      <sheetName val="일위대가표(총괄표)"/>
      <sheetName val="[후다내역.XLS]__H4018_c_ESTI96__257"/>
      <sheetName val="[후다내역.XLS]__H4018_c_ESTI96__259"/>
      <sheetName val="[후다내역.XLS]__H4018_c_ESTI96__258"/>
      <sheetName val="보도내역 (_x0005__x0000_"/>
      <sheetName val="208-238"/>
      <sheetName val="[후다내역.XLS]__H4018_c_ESTI96__260"/>
      <sheetName val="Du toan"/>
      <sheetName val="Keothep"/>
      <sheetName val="Re-bar"/>
      <sheetName val="보도내역 ၒ_x0000__x0000_"/>
      <sheetName val="[후다내역.XLS]__H4018_c_ESTI96__262"/>
      <sheetName val="[후다내역.XLS]__H4018_c_ESTI96__261"/>
      <sheetName val="[후다내역.XLS]__H4018_c_ESTI96__263"/>
      <sheetName val="월명지여방"/>
      <sheetName val="부_x0000__x0000__x0005_"/>
      <sheetName val="[후다내역.XLS]__H4018_c_ESTI96_강진_2"/>
      <sheetName val="배관배선 단가조사"/>
      <sheetName val="입력자료"/>
      <sheetName val="[후다내역.XLS]__H4018_c_ESTI96_강진_3"/>
      <sheetName val="[후다내역.XLS]__H4018_c_ESTI96_강진_4"/>
      <sheetName val="[후다내역.XLS]__H4018_c_ESTI96_강진_5"/>
      <sheetName val="[후다내역.XLS]__H4018_c_ESTI96_강진_6"/>
      <sheetName val="[후다내역.XLS]__H4018_c_ESTI96_강진_7"/>
      <sheetName val="Drop Down"/>
      <sheetName val="[후다내역.XLS]__H4018_c_ESTI96__264"/>
      <sheetName val="[후다내역.XLS]__H4018_c_ESTI96__267"/>
      <sheetName val="[후다내역.XLS]__H4018_c_ESTI96__265"/>
      <sheetName val="[후다내역.XLS]__H4018_c_ESTI96__266"/>
      <sheetName val="[후다내역.XLS]__H4018_c_ESTI96__268"/>
      <sheetName val="[후다내역.XLS]__H4018_c_ESTI96__271"/>
      <sheetName val="[후다내역.XLS]__H4018_c_ESTI96__269"/>
      <sheetName val="[후다내역.XLS]__H4018_c_ESTI96__270"/>
      <sheetName val="[후다내역.XLS]__H4018_c_ESTI96__272"/>
      <sheetName val="[후다내역.XLS]__H4018_c_ESTI96__273"/>
      <sheetName val="9910"/>
      <sheetName val="최초 bpm"/>
      <sheetName val="근로자명단"/>
      <sheetName val="설계명세서(선로)"/>
      <sheetName val="2.펌프장(사급자재)"/>
      <sheetName val="일위대가LIST"/>
      <sheetName val="노무대장(직영)_규빈건설"/>
      <sheetName val="공통자재 및 노임"/>
      <sheetName val="Dae_x0000_죀Ǟ_x0000__x0000_"/>
      <sheetName val="판형교20m"/>
      <sheetName val="[후다내역.XLS]__H4018_c_ESTI96__275"/>
      <sheetName val="점萹ńῴ"/>
      <sheetName val="C10집_x0000__x0000_"/>
      <sheetName val="[후다내역.XLS]__H4018_c_ESTI96__274"/>
      <sheetName val="[후다내역.XLS]__H4018_c_ESTI96__276"/>
      <sheetName val="[후다내역.XLS]__H4018_c_ESTI96__277"/>
      <sheetName val="[후다내역.XLS]__H4018_c_ESTI96__278"/>
      <sheetName val="[후다내역.XLS]__H4018_c_ESTI96__279"/>
      <sheetName val="[후다내역.XLS]__H4018_c_ESTI96__280"/>
      <sheetName val="[후다내역.XLS]__H4018_c_ESTI96__282"/>
      <sheetName val="[후다내역.XLS]__H4018_c_ESTI96__281"/>
      <sheetName val="[후다내역.XLS]__H4018_c_ESTI96__283"/>
      <sheetName val="[후다내역.XLS]__H4018_c_ESTI96__285"/>
      <sheetName val="입력데이타(비磉㉔턀鲲"/>
      <sheetName val="COMPAQ-LIST"/>
      <sheetName val="운동장_(2)4"/>
      <sheetName val="5_2_6~7공사요율4"/>
      <sheetName val="외주대비_-석É4"/>
      <sheetName val="06_일위대가목록4"/>
      <sheetName val="주공_갑지4"/>
      <sheetName val="04_12월건강보험(일용직)4"/>
      <sheetName val="2_원가집계4"/>
      <sheetName val="05_유류비자금청구(완)4"/>
      <sheetName val="grid_(1)4"/>
      <sheetName val="토__공4"/>
      <sheetName val="경율산정_XLS4"/>
      <sheetName val="PAD_TR보호대기초4"/>
      <sheetName val="19_07월_세_계4"/>
      <sheetName val="19_07항목별(시트복사금지100번쓰기)4"/>
      <sheetName val="19_05월4"/>
      <sheetName val="1_내역(청_하역장전등)4"/>
      <sheetName val="4_예산내역서3"/>
      <sheetName val="4_수량산출서4"/>
      <sheetName val="안양동교_1안4"/>
      <sheetName val="2__주요공지（主要公告）1"/>
      <sheetName val="1_관로4"/>
      <sheetName val="자재기성_신청서_xlsx3"/>
      <sheetName val="A_견적3"/>
      <sheetName val="const_3"/>
      <sheetName val="입찰내역_발주처_양식3"/>
      <sheetName val="6_RJP이토처리시간1"/>
      <sheetName val="7_RJP지층별제원1"/>
      <sheetName val="소야공정계罈_1"/>
      <sheetName val="C_배수관공1"/>
      <sheetName val="도급표지__(怀꿟1"/>
      <sheetName val="NHÀ_NHẬP_LIỆU1"/>
      <sheetName val="MÓNG_SILO1"/>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Basic_Wage1"/>
      <sheetName val="Menber_List1"/>
      <sheetName val="PL_Vua1"/>
      <sheetName val="드럼사이즈_내역1"/>
      <sheetName val="간접비_총괄표1"/>
      <sheetName val="I_설계조건1"/>
      <sheetName val="3_바닥판설계1"/>
      <sheetName val="TỔNG_HỢP1"/>
      <sheetName val="_후다_x005f_x0001___x005f_x0010__x005f_x0000__x0001"/>
      <sheetName val="Budget_Code1"/>
      <sheetName val="Phu_cap1"/>
      <sheetName val="7_공정표1"/>
      <sheetName val="ጊ후다내역_XLS_0_0ControlSheet32"/>
      <sheetName val="외주대비_-석축____x2"/>
      <sheetName val="Đầu_tư1"/>
      <sheetName val="Ton_Kho1"/>
      <sheetName val="3__CNT1"/>
      <sheetName val="unit_price_list(M)1"/>
      <sheetName val="Breakdown_(B)1"/>
      <sheetName val="thông_tin1"/>
      <sheetName val="4_L速뇥ᝠ1"/>
      <sheetName val="RAB_AR&amp;STR1"/>
      <sheetName val="[후다내역_XLS]__H4018_c_ESTI96___94"/>
      <sheetName val="[후다내역_XLS]__H4018_c_ESTI96___35"/>
      <sheetName val="[후다내역_XLS]__H4018_c_ESTI96___36"/>
      <sheetName val="[후다내역_XLS]__H4018_c_ESTI96___37"/>
      <sheetName val="[후다내역_XLS]__H4018_c_ESTI96___38"/>
      <sheetName val="[후다내역_XLS]__H4018_c_ESTI96___39"/>
      <sheetName val="[후다내역_XLS]__H4018_c_ESTI96___40"/>
      <sheetName val="[후다내역_XLS]__H4018_c_ESTI96___41"/>
      <sheetName val="[후다내역_XLS]__H4018_c_ESTI96___42"/>
      <sheetName val="[후다내역_XLS]__H4018_c_ESTI96___43"/>
      <sheetName val="[후다내역_XLS]__H4018_c_ESTI96___44"/>
      <sheetName val="[후다내역_XLS]__H4018_c_ESTI96___45"/>
      <sheetName val="[후다내역_XLS]__H4018_c_ESTI96___46"/>
      <sheetName val="[후다내역_XLS]__H4018_c_ESTI96___47"/>
      <sheetName val="[후다내역_XLS]__H4018_c_ESTI96___48"/>
      <sheetName val="[후다내역_XLS]__H4018_c_ESTI96___49"/>
      <sheetName val="[후다내역_XLS]__H4018_c_ESTI96___50"/>
      <sheetName val="[후다내역_XLS]__H4018_c_ESTI96___51"/>
      <sheetName val="[후다내역_XLS]__H4018_c_ESTI96___52"/>
      <sheetName val="[후다내역_XLS]__H4018_c_ESTI96___53"/>
      <sheetName val="[후다내역_XLS]__H4018_c_ESTI96___54"/>
      <sheetName val="[후다내역_XLS]__H4018_c_ESTI96___55"/>
      <sheetName val="[후다내역_XLS]__H4018_c_ESTI96___56"/>
      <sheetName val="[후다내역_XLS]__H4018_c_ESTI96___57"/>
      <sheetName val="[후다내역_XLS]__H4018_c_ESTI96___58"/>
      <sheetName val="[후다내역_XLS]__H4018_c_ESTI96___59"/>
      <sheetName val="[후다내역_XLS]__H4018_c_ESTI96___60"/>
      <sheetName val="[후다내역_XLS]__H4018_c_ESTI96___61"/>
      <sheetName val="[후다내역_XLS]__H4018_c_ESTI96___62"/>
      <sheetName val="[후다내역_XLS]__H4018_c_ESTI96___63"/>
      <sheetName val="[후다내역_XLS]__H4018_c_ESTI96___64"/>
      <sheetName val="[후다내역_XLS]__H4018_c_ESTI96___65"/>
      <sheetName val="[후다내역_XLS]__H4018_c_ESTI96___66"/>
      <sheetName val="[후다내역_XLS]__H4018_c_ESTI96___67"/>
      <sheetName val="[후다내역_XLS]__H4018_c_ESTI96___68"/>
      <sheetName val="[후다내역_XLS]__H4018_c_ESTI96___69"/>
      <sheetName val="[후다내역_XLS]__H4018_c_ESTI96___70"/>
      <sheetName val="[후다내역_XLS]__H4018_c_ESTI96___71"/>
      <sheetName val="[후다내역_XLS]__H4018_c_ESTI96___72"/>
      <sheetName val="[후다내역_XLS]__H4018_c_ESTI96___73"/>
      <sheetName val="[후다내역_XLS]__H4018_c_ESTI96___74"/>
      <sheetName val="[후다내역_XLS]__H4018_c_ESTI96___75"/>
      <sheetName val="[후다내역_XLS]__H4018_c_ESTI96___76"/>
      <sheetName val="[후다내역_XLS]__H4018_c_ESTI96___77"/>
      <sheetName val="[후다내역_XLS]__H4018_c_ESTI96___78"/>
      <sheetName val="[후다내역_XLS]__H4018_c_ESTI96___79"/>
      <sheetName val="[후다내역_XLS]__H4018_c_ESTI96___80"/>
      <sheetName val="[후다내역_XLS]__H4018_c_ESTI96___81"/>
      <sheetName val="[후다내역_XLS]__H4018_c_ESTI96___82"/>
      <sheetName val="[후다내역_XLS]__H4018_c_ESTI96___83"/>
      <sheetName val="[후다내역_XLS]__H4018_c_ESTI96___84"/>
      <sheetName val="[후다내역_XLS]__H4018_c_ESTI96___85"/>
      <sheetName val="[후다내역_XLS]__H4018_c_ESTI96___86"/>
      <sheetName val="[후다내역_XLS]__H4018_c_ESTI96___87"/>
      <sheetName val="[후다내역_XLS]__H4018_c_ESTI96___88"/>
      <sheetName val="[후다내역_XLS]__H4018_c_ESTI96___89"/>
      <sheetName val="[후다내역_XLS]__H4018_c_ESTI96___90"/>
      <sheetName val="[후다내역_XLS]__H4018_c_ESTI96___91"/>
      <sheetName val="[후다내역_XLS]__H4018_c_ESTI96___92"/>
      <sheetName val="[후다내역_XLS]__H4018_c_ESTI96___93"/>
      <sheetName val="[후다내역_XLS]__H4018_c_ESTI96__100"/>
      <sheetName val="[후다내역_XLS]__H4018_c_ESTI96___95"/>
      <sheetName val="[후다내역_XLS]__H4018_c_ESTI96___96"/>
      <sheetName val="[후다내역_XLS]__H4018_c_ESTI96___97"/>
      <sheetName val="[후다내역_XLS]__H4018_c_ESTI96___98"/>
      <sheetName val="[후다내역_XLS]__H4018_c_ESTI96___99"/>
      <sheetName val="[후다내역_XLS]__H4018_c_ESTI96__102"/>
      <sheetName val="[후다내역_XLS]__H4018_c_ESTI96__101"/>
      <sheetName val="[후다내역_XLS]__H4018_c_ESTI96__121"/>
      <sheetName val="[후다내역_XLS]__H4018_c_ESTI96__103"/>
      <sheetName val="[후다내역_XLS]__H4018_c_ESTI96__104"/>
      <sheetName val="[후다내역_XLS]__H4018_c_ESTI96__105"/>
      <sheetName val="[후다내역_XLS]__H4018_c_ESTI96__106"/>
      <sheetName val="[후다내역_XLS]__H4018_c_ESTI96__107"/>
      <sheetName val="[후다내역_XLS]__H4018_c_ESTI96__108"/>
      <sheetName val="PHU_LUC2"/>
      <sheetName val="Rect__101"/>
      <sheetName val="Nhan_cong"/>
      <sheetName val="Thiet_bi"/>
      <sheetName val="Vat_tu"/>
      <sheetName val="May_TC"/>
      <sheetName val="Bang_KL"/>
      <sheetName val="TH_Kinh_phi"/>
      <sheetName val="cataloge_moi"/>
      <sheetName val="MAIN_GATE_HOUSE"/>
      <sheetName val="Cost_factor"/>
      <sheetName val="Item_list"/>
      <sheetName val="Sheet_Template_Empty"/>
      <sheetName val="1_R18_BF"/>
      <sheetName val="Book_1_Summary"/>
      <sheetName val="T_KE_CP1"/>
      <sheetName val="Buy_vs__Lease_Car"/>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Joinery_works"/>
      <sheetName val="Schedule_S-Curve_Revision#3"/>
      <sheetName val="Price_Sheet"/>
      <sheetName val="[후다내역_XLS]__H4018_c_ESTI96__109"/>
      <sheetName val="[후다내역_XLS]__H4018_c_ESTI96__110"/>
      <sheetName val="[후다내역_XLS]__H4018_c_ESTI96__111"/>
      <sheetName val="1공구_건정토건_철¬"/>
      <sheetName val="실행먐"/>
      <sheetName val="실행笀"/>
      <sheetName val="실행廸"/>
      <sheetName val="보도내_??䪾"/>
      <sheetName val="집_Ā"/>
      <sheetName val="앉음벽_(2)"/>
      <sheetName val="[후다내역_XLS]__H4018_c_ESTI96__112"/>
      <sheetName val="[후다내역_XLS]__H4018_c_ESTI96__114"/>
      <sheetName val="[후다내역_XLS]__H4018_c_ESTI96__113"/>
      <sheetName val="[후다내역_XLS]__H4018_c_ESTI96__115"/>
      <sheetName val="[후다내역_XLS]__H4018_c_ESTI96__116"/>
      <sheetName val="[후다내역_XLS]__H4018_c_ESTI96__117"/>
      <sheetName val="[후다내역_XLS]__H4018_c_ESTI96__118"/>
      <sheetName val="[후다내역_XLS]__H4018_c_ESTI96__119"/>
      <sheetName val="보도내__x005f_x0000__x005f_x0000_䪾"/>
      <sheetName val="[후다내역_XLS]__H4018_c_ESTI96__120"/>
      <sheetName val="[후다내역.XLS]__H4018_c_ESTI96__284"/>
      <sheetName val="[후다내역.XLS]__H4018_c_ESTI96__290"/>
      <sheetName val="[후다내역.XLS]__H4018_c_ESTI96__289"/>
      <sheetName val="[후다내역.XLS]__H4018_c_ESTI96__286"/>
      <sheetName val="[후다내역.XLS]__H4018_c_ESTI96__287"/>
      <sheetName val="[후다내역.XLS]__H4018_c_ESTI96__288"/>
      <sheetName val="[후다내역.XLS]__H4018_c_ESTI96__292"/>
      <sheetName val="교각토공_(㍔˖ᛸ"/>
      <sheetName val="옥외 전력간선공사"/>
      <sheetName val="BH-1 (2)"/>
      <sheetName val="벽체면적당일위Á_x0000_"/>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단가(강재운_x0000__x0000_"/>
      <sheetName val="현장별미수"/>
      <sheetName val="말고개터널조명전¬_x0000_Ԁ"/>
      <sheetName val="내역서_x0000__x0000_Ԁ_x0000_"/>
      <sheetName val="건축2"/>
      <sheetName val="청산공사"/>
      <sheetName val="구조물타공濐̉"/>
      <sheetName val="0_0Control렌㟳䠓䒆_x0013__x0000_"/>
      <sheetName val="0_0Control뀌欨砓﹮_x0012__x0000_"/>
      <sheetName val="0_0Control㠌ᅝ逜㓿_x001c__x0000_"/>
      <sheetName val="0_0Control㠌ᅝ퀜㔋_x001c__x0000_"/>
      <sheetName val="5-8공구"/>
      <sheetName val="식재鱸þ"/>
      <sheetName val="[후다내역.XLS]__H1775_c_ESTI96____3"/>
      <sheetName val="식재雨ē"/>
      <sheetName val="내역서(부대공사)"/>
      <sheetName val="J형측구단위수량"/>
      <sheetName val="용역비내역-진짜"/>
      <sheetName val="간지1"/>
      <sheetName val="1.사유서"/>
      <sheetName val="간지2"/>
      <sheetName val="간지3"/>
      <sheetName val="부재별집계표"/>
      <sheetName val="영업점별목표산출"/>
      <sheetName val="손익분기점 데이터"/>
      <sheetName val="매각대상자산 청산가치"/>
      <sheetName val="2000년 임금추정"/>
      <sheetName val="3차토목ꊆ"/>
      <sheetName val="ARCH"/>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우,숤수"/>
      <sheetName val="9-1❬ǻ_xdbf8_ἐ"/>
      <sheetName val="교각토ꙭ"/>
      <sheetName val="자재가격"/>
      <sheetName val="간접경_x0000_薔"/>
      <sheetName val="폐기물"/>
      <sheetName val="토목집계(1)"/>
      <sheetName val="보도내역_x0000__x0000_Ԁ_x0000_က"/>
      <sheetName val="공사내용"/>
      <sheetName val="02_EqptCost"/>
      <sheetName val="1공구_건정토건_䘂꫼"/>
      <sheetName val="1공구_건정토건__x0000__x0000__x0000_"/>
      <sheetName val="生产量"/>
      <sheetName val="计划原单位"/>
      <sheetName val="명부"/>
      <sheetName val="배부전원가표"/>
      <sheetName val="전년대비"/>
      <sheetName val="판매목표"/>
      <sheetName val="기본"/>
      <sheetName val="4_내진_x0005__x0000_"/>
      <sheetName val="식재_x0002_"/>
      <sheetName val="현장조사"/>
      <sheetName val="DESIGN_CRETERIA"/>
      <sheetName val="견적표지 (3"/>
      <sheetName val="일  위  대  가 "/>
      <sheetName val="0_0ControlSheet31"/>
      <sheetName val="0_0ControlSheet32"/>
      <sheetName val="PRECAST_lightconc-II1"/>
      <sheetName val="Nhan_cong1"/>
      <sheetName val="Thiet_bi1"/>
      <sheetName val="Vat_tu1"/>
      <sheetName val="May_TC1"/>
      <sheetName val="Bang_KL1"/>
      <sheetName val="TH_Kinh_phi1"/>
      <sheetName val="cataloge_moi1"/>
      <sheetName val="말고개터널조명전¬"/>
      <sheetName val="__H1775_c_ESTI96____2"/>
      <sheetName val="출입구총집계"/>
      <sheetName val="부대표지_"/>
      <sheetName val="2.교"/>
      <sheetName val="PPS2"/>
      <sheetName val="확산동"/>
      <sheetName val="_____4"/>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흥양2교토공집꣒Ē"/>
      <sheetName val="제조원가"/>
      <sheetName val="[후다내역.XLS]__H4018_c_ESTI96_강진_9"/>
      <sheetName val="[후다내역.XLS]__H4018_c_ESTI96_강진_8"/>
      <sheetName val="약품설비"/>
      <sheetName val="도급표지  _x0000__x0000_묀"/>
      <sheetName val="양식3"/>
      <sheetName val="표지_(3)11"/>
      <sheetName val="표지_(2)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하도내역_(철콘)10"/>
      <sheetName val="6__안전관리비20"/>
      <sheetName val="HRSG_SMALL0722011"/>
      <sheetName val="6PILE__(돌출)12"/>
      <sheetName val="3_공통공사대비11"/>
      <sheetName val="준검_내역서12"/>
      <sheetName val="노무비_근거10"/>
      <sheetName val="97년_추정11"/>
      <sheetName val="2차전체변경예정_(2)10"/>
      <sheetName val="BSD_(2)11"/>
      <sheetName val="임율_Data10"/>
      <sheetName val="입출재고현황_(2)11"/>
      <sheetName val="조건표_(2)10"/>
      <sheetName val="b_balju_(2)10"/>
      <sheetName val="구조______9"/>
      <sheetName val="목차_10"/>
      <sheetName val="7__현장관리비_10"/>
      <sheetName val="1_설계기준10"/>
      <sheetName val="단면_(2)10"/>
      <sheetName val="토공유동표(전체_당초)10"/>
      <sheetName val="8_현장관리비10"/>
      <sheetName val="7_안전관리비10"/>
      <sheetName val="노무비_9"/>
      <sheetName val="8_PILE__(돌출)10"/>
      <sheetName val="1__설계조건_2_단면가정_3__하중계산11"/>
      <sheetName val="DATA_입력란11"/>
      <sheetName val="현장관리비_산출내역11"/>
      <sheetName val="4_일위대가집계9"/>
      <sheetName val="1_설계조건11"/>
      <sheetName val="내역서_제출9"/>
      <sheetName val="중기조종사_단위단가10"/>
      <sheetName val="실행내역서_11"/>
      <sheetName val="Temporary_Mooring9"/>
      <sheetName val="7_PILE__(돌출)9"/>
      <sheetName val="A_LINE9"/>
      <sheetName val="2_대외공문12"/>
      <sheetName val="간_지19"/>
      <sheetName val="Customer_Databas9"/>
      <sheetName val="5__현장관리비(new)_9"/>
      <sheetName val="화재_탐지_설비9"/>
      <sheetName val="5__현장관리비_new__9"/>
      <sheetName val="방배동내역_(총괄)9"/>
      <sheetName val="총_원가계산9"/>
      <sheetName val="설내역서_10"/>
      <sheetName val="2_2_오피스텔(12~32F)9"/>
      <sheetName val="1_취수장11"/>
      <sheetName val="4_LINE9"/>
      <sheetName val="7_th9"/>
      <sheetName val="_갑지9"/>
      <sheetName val="설_계12"/>
      <sheetName val="집_계_표9"/>
      <sheetName val="6__안전관리비21"/>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내역(최종본4_5)12"/>
      <sheetName val="1_수인터널12"/>
      <sheetName val="AS포장복구_12"/>
      <sheetName val="자__재9"/>
      <sheetName val="노원열병합__건축공사기성내역서11"/>
      <sheetName val="할증_9"/>
      <sheetName val="개인별_순위표9"/>
      <sheetName val="CM_19"/>
      <sheetName val="Sheet1_(2)11"/>
      <sheetName val="기술부_VENDOR_LIST9"/>
      <sheetName val="플랜트_설치11"/>
      <sheetName val="일위대가_집계표9"/>
      <sheetName val="9_1지하2층하부보9"/>
      <sheetName val="단계별내역_(2)9"/>
      <sheetName val="2_2_띠장의_설계9"/>
      <sheetName val="제출내역_(2)9"/>
      <sheetName val="MP_MOB8"/>
      <sheetName val="4_2_1_마루높이_검토8"/>
      <sheetName val="0_0ControlSheet12"/>
      <sheetName val="0_1keyAssumption12"/>
      <sheetName val="4_내진설계11"/>
      <sheetName val="4_경비_5_영업외수지9"/>
      <sheetName val="_견적서9"/>
      <sheetName val="6_이토처리시간8"/>
      <sheetName val="BOX_본체8"/>
      <sheetName val="4_일위대가9"/>
      <sheetName val="명일작업계획_(3)8"/>
      <sheetName val="TABLE_DB8"/>
      <sheetName val="쌍용_data_base8"/>
      <sheetName val="단가_및_재료비8"/>
      <sheetName val="unit_49"/>
      <sheetName val="전_체8"/>
      <sheetName val="내역서_7"/>
      <sheetName val="세골재__T2_변경_현황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단가_8"/>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수목데이타_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내역서_(2)8"/>
      <sheetName val="전화공사_공량_및_집계표8"/>
      <sheetName val="참조_(2)8"/>
      <sheetName val="6__직접경비8"/>
      <sheetName val="대가_(보완)8"/>
      <sheetName val="3_자재비(총괄)8"/>
      <sheetName val="5호광장_(만점)9"/>
      <sheetName val="인천국제_(만점)_(2)9"/>
      <sheetName val="제조_경영8"/>
      <sheetName val="인건비_11"/>
      <sheetName val="4_전기8"/>
      <sheetName val="노_무_비8"/>
      <sheetName val="미납품_현황8"/>
      <sheetName val="신설개소별_총집계표(동해-배전)8"/>
      <sheetName val="2_1외주8"/>
      <sheetName val="2_3노무8"/>
      <sheetName val="2_4자재8"/>
      <sheetName val="2_2장비8"/>
      <sheetName val="2_5경비8"/>
      <sheetName val="2_6수목대8"/>
      <sheetName val="3련_BOX8"/>
      <sheetName val="STEEL_BOX_단면설계(SEC_8)8"/>
      <sheetName val="모선자재_집계표7"/>
      <sheetName val="재료의_할증7"/>
      <sheetName val="전차선로_물량표11"/>
      <sheetName val="현장별계약현황('98_10_31)11"/>
      <sheetName val="96보완계획7_1211"/>
      <sheetName val="부대입찰_내역서11"/>
      <sheetName val="_총괄표11"/>
      <sheetName val="제잡비_xls11"/>
      <sheetName val="Eq__Mobilization11"/>
      <sheetName val="3BL공동구_수량11"/>
      <sheetName val="토공(우물통,기타)_11"/>
      <sheetName val="2_고용보험료산출근거11"/>
      <sheetName val="원가계산_(2)11"/>
      <sheetName val="장비당단가_(1)10"/>
      <sheetName val="Sheet2_(2)10"/>
      <sheetName val="내___역9"/>
      <sheetName val="프라임_강변역(4,236)9"/>
      <sheetName val="콤보박스와_리스트박스의_연결11"/>
      <sheetName val="2000년_공정표9"/>
      <sheetName val="수_량_명_세_서_-_110"/>
      <sheetName val="2_교량(신설)9"/>
      <sheetName val="5_2코핑9"/>
      <sheetName val="2_건축10"/>
      <sheetName val="공정표_10"/>
      <sheetName val="P_M_별9"/>
      <sheetName val="배수공_시멘트_및_골재량_산출9"/>
      <sheetName val="별표_10"/>
      <sheetName val="전체내역_(2)8"/>
      <sheetName val="Hyundai_Unit_cost_xls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Xunit_(단위환산)8"/>
      <sheetName val="용선_C_L8"/>
      <sheetName val="울진항공등화_내역서8"/>
      <sheetName val="일_위_대_가_표8"/>
      <sheetName val="영흥TL(UP,DOWN)_8"/>
      <sheetName val="99_조정금액5"/>
      <sheetName val="D1_2_COF모듈자재_입출재고_(B급)7"/>
      <sheetName val="광통신_견적내역서19"/>
      <sheetName val="CIP_공사10"/>
      <sheetName val="수량산출서_갑지9"/>
      <sheetName val="DATA_입력부9"/>
      <sheetName val="일위대가_(PM)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1_본부별9"/>
      <sheetName val="2000_059"/>
      <sheetName val="1_3_1절점좌표9"/>
      <sheetName val="1_1설계기준9"/>
      <sheetName val="기초입력_DATA9"/>
      <sheetName val="EQUIP_LIST9"/>
      <sheetName val="재활용_악취_먼지DUCT산출9"/>
      <sheetName val="남양시작동자105노65기1_3화1_28"/>
      <sheetName val="관음목장(제출용)자105인97_58"/>
      <sheetName val="단양_00_아파트-세부내역9"/>
      <sheetName val="중기사용료_(2)5"/>
      <sheetName val="4_장비손료9"/>
      <sheetName val="5_정산서9"/>
      <sheetName val="설계기준_및_하중계산8"/>
      <sheetName val="원내역서_그대로8"/>
      <sheetName val="1062-X방향_8"/>
      <sheetName val="PROJECT_BRIEF8"/>
      <sheetName val="969910(_R)8"/>
      <sheetName val="전선_및_전선관8"/>
      <sheetName val="VENDOR_LIST8"/>
      <sheetName val="외주대비_ᨀ晙ԯ6"/>
      <sheetName val="표__지7"/>
      <sheetName val="108_수선비8"/>
      <sheetName val="2F_회의실견적(5_14_일대)8"/>
      <sheetName val="한성교회_신축공사(050713)_CheckList8"/>
      <sheetName val="Sight_n_M_H8"/>
      <sheetName val="경비_(1)8"/>
      <sheetName val="총괄집계_8"/>
      <sheetName val="샌딩_에폭시_도장6"/>
      <sheetName val="중기쥰종사_단위단가8"/>
      <sheetName val="①idea_pipeline8"/>
      <sheetName val="IMP_통일양식8"/>
      <sheetName val="LYS_통일양식8"/>
      <sheetName val="유통기한_프로그램8"/>
      <sheetName val="매출요약(월별)_-년간8"/>
      <sheetName val="Piping_Design_Data8"/>
      <sheetName val="4_&amp;_10-inch,_CO2_Combo_&amp;_Sweep8"/>
      <sheetName val="1_䷨수장8"/>
      <sheetName val="4_뀴진설Ⳅ8"/>
      <sheetName val="전䰨선로_물량표8"/>
      <sheetName val="㶀대입찰_내역서8"/>
      <sheetName val="06_일위대가목록5"/>
      <sheetName val="운동장_(2)5"/>
      <sheetName val="1차_내역서8"/>
      <sheetName val="기존단가_(2)6"/>
      <sheetName val="PAD_TR보호대기초5"/>
      <sheetName val="4_수량산출서5"/>
      <sheetName val="strut_type8"/>
      <sheetName val="-15_07"/>
      <sheetName val="사__업__비__수__지__예__산__서7"/>
      <sheetName val="5_2_6~7공사요율5"/>
      <sheetName val="외주대비_-석É5"/>
      <sheetName val="04_12월건강보험(일용직)5"/>
      <sheetName val="1_내역(청_하역장전등)5"/>
      <sheetName val="2_원가집계5"/>
      <sheetName val="05_유류비자금청구(완)5"/>
      <sheetName val="10_경제성분석7"/>
      <sheetName val="2_17"/>
      <sheetName val="청_구6"/>
      <sheetName val="공내역_및_견적조건7"/>
      <sheetName val="기계_도급내역서7"/>
      <sheetName val="7_전산해석결과6"/>
      <sheetName val="4_하중6"/>
      <sheetName val="kimre_scrubber8"/>
      <sheetName val="_ｹ-ﾌﾞﾙ5"/>
      <sheetName val="FRP_PIPING_일위대가8"/>
      <sheetName val="신평리_권리자명부5"/>
      <sheetName val="97_사업추정(WEKI)5"/>
      <sheetName val="토__공5"/>
      <sheetName val="주공_갑지5"/>
      <sheetName val="grid_(1)5"/>
      <sheetName val="PTVT_(MAU)8"/>
      <sheetName val="경율산정_XLS5"/>
      <sheetName val="19_07월_세_계5"/>
      <sheetName val="19_07항목별(시트복사금지100번쓰기)5"/>
      <sheetName val="19_05월5"/>
      <sheetName val="Div26_-_Elect7"/>
      <sheetName val="고객사_관리_코드8"/>
      <sheetName val="함열량_db7"/>
      <sheetName val="cong_thuc_tinh_chi_tiet7"/>
      <sheetName val="4_L速뇥ᝠ2"/>
      <sheetName val="1_관로5"/>
      <sheetName val="Bảng_mã_VT7"/>
      <sheetName val="Khoi_luong7"/>
      <sheetName val="DonGia_chetao7"/>
      <sheetName val="DonGia_VatTuLK7"/>
      <sheetName val="Fr_Revit7"/>
      <sheetName val="NSA_Summary7"/>
      <sheetName val="2__주요공지（主要公告）2"/>
      <sheetName val="안양동교_1안5"/>
      <sheetName val="H__MECHANICAL5"/>
      <sheetName val="J__FIRE_FIGHTING5"/>
      <sheetName val="Gia_VLNCMTC5"/>
      <sheetName val="chi_tiet6"/>
      <sheetName val="PPC_Summary6"/>
      <sheetName val="3_단가산출서5"/>
      <sheetName val="4_단가산출기초5"/>
      <sheetName val="_IL-3_XLSY갑지9"/>
      <sheetName val="자재기성_신청서_xlsx4"/>
      <sheetName val="4_예산내역서4"/>
      <sheetName val="A_견적4"/>
      <sheetName val="Summary_VO_No_35"/>
      <sheetName val="VO_No_3_15"/>
      <sheetName val="VO_No_3_25"/>
      <sheetName val="VO_No_3_35"/>
      <sheetName val="VO_No_3_45"/>
      <sheetName val="VO_No_3_55"/>
      <sheetName val="VO_No_3_65"/>
      <sheetName val="VO_No_3_75"/>
      <sheetName val="VO_No_3_85"/>
      <sheetName val="Sàn_T15"/>
      <sheetName val="Lỗ_thông_gió5"/>
      <sheetName val="Thống_kê5"/>
      <sheetName val="SCOPE_OF_WORK5"/>
      <sheetName val="Tong_hop5"/>
      <sheetName val="Phan_lap_dat5"/>
      <sheetName val="Lắp_Ráp5"/>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보도내_4"/>
      <sheetName val="const_4"/>
      <sheetName val="입찰내역_발주처_양식4"/>
      <sheetName val="내역서1999_8최종3"/>
      <sheetName val="1_13"/>
      <sheetName val="3_전기산출기초3"/>
      <sheetName val="소야공정계罈_2"/>
      <sheetName val="C_배수관공2"/>
      <sheetName val="6_RJP이토처리시간2"/>
      <sheetName val="7_RJP지층별제원2"/>
      <sheetName val="도급표지__(怀꿟2"/>
      <sheetName val="공사비_내역_(가)2"/>
      <sheetName val="NHÀ_NHẬP_LIỆU2"/>
      <sheetName val="MÓNG_SILO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Basic_Wage2"/>
      <sheetName val="Menber_List2"/>
      <sheetName val="PL_Vua2"/>
      <sheetName val="도시정비_2"/>
      <sheetName val="3_1_6_전산처리결과2"/>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간접비_총괄표2"/>
      <sheetName val="드럼사이즈_내역2"/>
      <sheetName val="I_설계조건2"/>
      <sheetName val="3_바닥판설계2"/>
      <sheetName val="TỔNG_HỢP2"/>
      <sheetName val="Budget_Code2"/>
      <sheetName val="Phu_cap2"/>
      <sheetName val="Đầu_tư2"/>
      <sheetName val="RAB_AR&amp;STR2"/>
      <sheetName val="3__CNT2"/>
      <sheetName val="unit_price_list(M)2"/>
      <sheetName val="Breakdown_(B)2"/>
      <sheetName val="thông_tin2"/>
      <sheetName val="_후다_x005f_x0001___x005f_x0010__x005f_x0000__x0002"/>
      <sheetName val="7_공정표2"/>
      <sheetName val="ጊ후다내역_XLS_0_0ControlSheet33"/>
      <sheetName val="외주대비_-석축____x3"/>
      <sheetName val="Ton_Kho2"/>
      <sheetName val="Drop_Down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Drop_Down"/>
      <sheetName val="공사비_내역_(가)1"/>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Drop_Down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도급표지  (3Á"/>
      <sheetName val="소스(일조)"/>
      <sheetName val="소스(프라이)"/>
      <sheetName val="실행(ALꄀᶩ萀"/>
      <sheetName val="[후다내역.XLS]__H4018_c_ESTI96__291"/>
      <sheetName val="[후다내역.XLS]__H4018_c_ESTI96__293"/>
      <sheetName val="[후다내역.XLS]__H4018_c_ESTI96__295"/>
      <sheetName val="[후다내역.XLS]__H4018_c_ESTI96__294"/>
      <sheetName val="[후다내역.XLS]__H4018_c_ESTI96__298"/>
      <sheetName val="[후다내역.XLS]__H4018_c_ESTI96__296"/>
      <sheetName val="[후다내역.XLS]__H4018_c_ESTI96__297"/>
      <sheetName val="[후다내역.XLS]__H4018_c_ESTI96__300"/>
      <sheetName val="[후다내역.XLS]__H4018_c_ESTI96__299"/>
      <sheetName val="[후다내역.XLS]__H4018_c_ESTI96__301"/>
      <sheetName val="[후다내역.XLS]__H4018_c_ESTI96__302"/>
      <sheetName val="[후다내역.XLS]__H4018_c_ESTI96__303"/>
      <sheetName val="교각토공_(_x0000__x0000_'"/>
      <sheetName val="Bill 7-Elec"/>
      <sheetName val="D+W"/>
      <sheetName val="THKP957"/>
      <sheetName val="Tính giá NC"/>
      <sheetName val="Đầu vào"/>
      <sheetName val="Tiên lượng"/>
      <sheetName val="SL cước"/>
      <sheetName val="HRG BHN"/>
      <sheetName val="VOR"/>
      <sheetName val="내역(최종본4.5_x0000_"/>
      <sheetName val="Eng"/>
      <sheetName val="5. MATERIAL LIST"/>
      <sheetName val="Thuc thanh"/>
      <sheetName val="Sum ELE  CAP S1-4  "/>
      <sheetName val="STR"/>
      <sheetName val="PRD투입장비계획"/>
      <sheetName val="Earthwork"/>
      <sheetName val="KL2"/>
      <sheetName val="Detail"/>
      <sheetName val="BEAM"/>
      <sheetName val="Bill No.1.7"/>
      <sheetName val="Bill No.1.3"/>
      <sheetName val="Bill No.1.4"/>
      <sheetName val="Savings"/>
      <sheetName val="Summary Bill No. 1"/>
      <sheetName val="lam-moi"/>
      <sheetName val="thao-go"/>
      <sheetName val="TH XL"/>
      <sheetName val="t-h HA THE"/>
      <sheetName val="CATEGORY"/>
      <sheetName val="_후다_x0001___x0010_"/>
      <sheetName val="임율"/>
      <sheetName val="단가׃⿭"/>
      <sheetName val="외주대비 -"/>
      <sheetName val="Sheet1À_x0000__x0000__x0001_"/>
      <sheetName val="공사비명세서"/>
      <sheetName val="수습"/>
      <sheetName val="_후다_x0001___x0010__x0000__x0003"/>
      <sheetName val="Bill 1.1 VP CĐT &amp; TVGS-KHONG IN"/>
      <sheetName val="POURING"/>
      <sheetName val="TH-Dien"/>
      <sheetName val="Chiet tinh dz35"/>
      <sheetName val="VS P-Q"/>
      <sheetName val="Form"/>
      <sheetName val="TONGKE1P"/>
      <sheetName val="01. BOQ"/>
      <sheetName val="00.INPUT"/>
      <sheetName val="03.NGAN SACH"/>
      <sheetName val="02.PHAN TICH"/>
      <sheetName val="2.Chiet tinh"/>
      <sheetName val="1공구 건�䘢䠂檱䠛檳"/>
      <sheetName val="外気負荷"/>
      <sheetName val="he so"/>
      <sheetName val="PAC"/>
      <sheetName val="전기BOX내역서"/>
      <sheetName val="삼성전기"/>
      <sheetName val="改加胶玻璃、室外栏杆"/>
      <sheetName val="1#量统计"/>
      <sheetName val="vc+vl"/>
      <sheetName val="Tiêu chuẩn cốt thép"/>
      <sheetName val="DG "/>
      <sheetName val="Define finishing"/>
      <sheetName val="Gia vat tu"/>
      <sheetName val="BQ ARS"/>
      <sheetName val="phi"/>
      <sheetName val="OFFER_"/>
      <sheetName val="Cong_6T"/>
      <sheetName val="Danh_muc"/>
      <sheetName val="SGC_RATE"/>
      <sheetName val="3월집계"/>
      <sheetName val="한강운ఀ_x0002_"/>
      <sheetName val="구조물직영노무비"/>
      <sheetName val="_________x005f_x0000__x005f_x005f_x_2"/>
      <sheetName val="Sikje_in_x005f_x0005__x005f_x005f_x_2"/>
      <sheetName val="[후다내역.XLS]__H4018_c_ESTI96__307"/>
      <sheetName val="[후다내역.XLS]__H4018_c_ESTI96__304"/>
      <sheetName val="[후다내역.XLS]__H4018_c_ESTI96__305"/>
      <sheetName val="[후다내역.XLS]__H4018_c_ESTI96__306"/>
      <sheetName val="[후다내역.XLS]__H4018_c_ESTI96__308"/>
      <sheetName val="[후다내역.XLS]__H4018_c_ESTI96__310"/>
      <sheetName val="[후다내역.XLS]__H4018_c_ESTI96__309"/>
      <sheetName val="[후다내역.XLS]__H4018_c_ESTI96__313"/>
      <sheetName val="[후다내역.XLS]__H4018_c_ESTI96__311"/>
      <sheetName val="[후다내역.XLS]__H4018_c_ESTI96__312"/>
      <sheetName val="Data(인원)"/>
      <sheetName val="OPREV(대한)"/>
      <sheetName val="[후다내역.XLS]__H4018_c_ESTI96__314"/>
      <sheetName val="[후다내역.XLS]__H4018_c_ESTI96__315"/>
      <sheetName val="[후다내역.XLS]__H4018_c_ESTI96__316"/>
      <sheetName val="[후다내역.XLS]__H4018_c_ESTI96__317"/>
      <sheetName val="흥양2교토공집Î_x0000_"/>
      <sheetName val="이티토공총"/>
      <sheetName val="도급표지  _x0000__x0000__x0000_"/>
      <sheetName val="입고List"/>
      <sheetName val="순공사비"/>
      <sheetName val="보강재"/>
      <sheetName val="2_대외ɡ"/>
      <sheetName val="[후다내역.XLS]__H4018_c_ESTI96__318"/>
      <sheetName val="시멘혷?"/>
      <sheetName val="시멘혾?"/>
      <sheetName val="1차설계변경瀀?"/>
      <sheetName val="도급표지É윀?_x0002_"/>
      <sheetName val="교각토공_("/>
      <sheetName val="시멘트"/>
      <sheetName val="[후다내역.XLS]__H4018_c_ESTI96__320"/>
      <sheetName val="[후다내역.XLS]__H4018_c_ESTI96__319"/>
      <sheetName val="[후다내역.XLS]__H4018_c_ESTI96__325"/>
      <sheetName val="[후다내역.XLS]__H4018_c_ESTI96__321"/>
      <sheetName val="[후다내역.XLS]__H4018_c_ESTI96__322"/>
      <sheetName val="[후다내역.XLS]__H4018_c_ESTI96__323"/>
      <sheetName val="[후다내역.XLS]__H4018_c_ESTI96__324"/>
      <sheetName val="CP3-DI"/>
      <sheetName val="DJ1"/>
      <sheetName val="Sheet"/>
      <sheetName val="Ma TP"/>
      <sheetName val="CDSPS"/>
      <sheetName val="NH-KY"/>
      <sheetName val="업무분쟥"/>
      <sheetName val="TOWER 12TON"/>
      <sheetName val="TOWER 10TON"/>
      <sheetName val="Shee_x0000__x0000_"/>
      <sheetName val="[후다내역.XLS]__H4018_c_ESTI96__326"/>
      <sheetName val="[후다내역.XLS]__H4018_c_ESTI96__329"/>
      <sheetName val="[후다내역.XLS]__H4018_c_ESTI96__327"/>
      <sheetName val="[후다내역.XLS]__H4018_c_ESTI96__328"/>
      <sheetName val="[후다내역.XLS]__H4018_c_ESTI96__332"/>
      <sheetName val="[후다내역.XLS]__H4018_c_ESTI96__330"/>
      <sheetName val="[후다내역.XLS]__H4018_c_ESTI96__331"/>
      <sheetName val="DATE변환2"/>
      <sheetName val="상품입고집계"/>
      <sheetName val="병"/>
      <sheetName val="일괄인쇄"/>
      <sheetName val="운반비(시흥)"/>
      <sheetName val="시공여유醘"/>
      <sheetName val="조정명세서"/>
      <sheetName val="인명테이타"/>
      <sheetName val="관로공표지"/>
      <sheetName val="공사원가"/>
      <sheetName val="내역서집계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MDCMEN"/>
      <sheetName val="OAR-FS"/>
      <sheetName val="TB Grouping"/>
      <sheetName val="Coax Designer"/>
      <sheetName val="주차구획_x0000_͐遘"/>
      <sheetName val="관급자재(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ow r="1">
          <cell r="A1" t="str">
            <v>PHIẾU XỬ LÝ HỒ SƠ THANH TOÁN VƯỢT THẨM QUYỀN PD</v>
          </cell>
        </row>
      </sheetData>
      <sheetData sheetId="29">
        <row r="1">
          <cell r="A1" t="str">
            <v>PHIẾU XỬ LÝ HỒ SƠ THANH TOÁN VƯỢT THẨM QUYỀN PD</v>
          </cell>
        </row>
      </sheetData>
      <sheetData sheetId="30"/>
      <sheetData sheetId="31"/>
      <sheetData sheetId="32" refreshError="1"/>
      <sheetData sheetId="33" refreshError="1"/>
      <sheetData sheetId="34" refreshError="1"/>
      <sheetData sheetId="35"/>
      <sheetData sheetId="36"/>
      <sheetData sheetId="37"/>
      <sheetData sheetId="38"/>
      <sheetData sheetId="39"/>
      <sheetData sheetId="40">
        <row r="1">
          <cell r="A1" t="str">
            <v>PHIẾU XỬ LÝ HỒ SƠ THANH TOÁN VƯỢT THẨM QUYỀN PD</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sheetData sheetId="155" refreshError="1"/>
      <sheetData sheetId="156"/>
      <sheetData sheetId="157" refreshError="1"/>
      <sheetData sheetId="158"/>
      <sheetData sheetId="159"/>
      <sheetData sheetId="160" refreshError="1"/>
      <sheetData sheetId="161" refreshError="1"/>
      <sheetData sheetId="162" refreshError="1"/>
      <sheetData sheetId="163" refreshError="1"/>
      <sheetData sheetId="164" refreshError="1"/>
      <sheetData sheetId="165"/>
      <sheetData sheetId="166"/>
      <sheetData sheetId="167"/>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sheetData sheetId="817"/>
      <sheetData sheetId="818"/>
      <sheetData sheetId="819"/>
      <sheetData sheetId="820" refreshError="1"/>
      <sheetData sheetId="821"/>
      <sheetData sheetId="822"/>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sheetData sheetId="976"/>
      <sheetData sheetId="977" refreshError="1"/>
      <sheetData sheetId="978"/>
      <sheetData sheetId="979" refreshError="1"/>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refreshError="1"/>
      <sheetData sheetId="1808">
        <row r="1">
          <cell r="A1" t="str">
            <v>PHIẾU XỬ LÝ HỒ SƠ THANH TOÁN VƯỢT THẨM QUYỀN PD</v>
          </cell>
        </row>
      </sheetData>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ow r="1">
          <cell r="A1" t="str">
            <v>PHIẾU XỬ LÝ HỒ SƠ THANH TOÁN VƯỢT THẨM QUYỀN PD</v>
          </cell>
        </row>
      </sheetData>
      <sheetData sheetId="2144" refreshError="1"/>
      <sheetData sheetId="2145" refreshError="1"/>
      <sheetData sheetId="2146" refreshError="1"/>
      <sheetData sheetId="2147" refreshError="1"/>
      <sheetData sheetId="2148" refreshError="1"/>
      <sheetData sheetId="2149" refreshError="1"/>
      <sheetData sheetId="2150" refreshError="1"/>
      <sheetData sheetId="2151">
        <row r="1">
          <cell r="A1" t="str">
            <v>PHIẾU XỬ LÝ HỒ SƠ THANH TOÁN VƯỢT THẨM QUYỀN PD</v>
          </cell>
        </row>
      </sheetData>
      <sheetData sheetId="2152">
        <row r="1">
          <cell r="A1" t="str">
            <v>PHIẾU XỬ LÝ HỒ SƠ THANH TOÁN VƯỢT THẨM QUYỀN PD</v>
          </cell>
        </row>
      </sheetData>
      <sheetData sheetId="2153">
        <row r="1">
          <cell r="A1" t="str">
            <v>PHIẾU XỬ LÝ HỒ SƠ THANH TOÁN VƯỢT THẨM QUYỀN PD</v>
          </cell>
        </row>
      </sheetData>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ow r="1">
          <cell r="A1" t="str">
            <v>PHIẾU XỬ LÝ HỒ SƠ THANH TOÁN VƯỢT THẨM QUYỀN PD</v>
          </cell>
        </row>
      </sheetData>
      <sheetData sheetId="2415">
        <row r="1">
          <cell r="A1" t="str">
            <v>PHIẾU XỬ LÝ HỒ SƠ THANH TOÁN VƯỢT THẨM QUYỀN PD</v>
          </cell>
        </row>
      </sheetData>
      <sheetData sheetId="2416">
        <row r="1">
          <cell r="A1" t="str">
            <v>PHIẾU XỬ LÝ HỒ SƠ THANH TOÁN VƯỢT THẨM QUYỀN PD</v>
          </cell>
        </row>
      </sheetData>
      <sheetData sheetId="2417">
        <row r="1">
          <cell r="A1" t="str">
            <v>PHIẾU XỬ LÝ HỒ SƠ THANH TOÁN VƯỢT THẨM QUYỀN PD</v>
          </cell>
        </row>
      </sheetData>
      <sheetData sheetId="2418">
        <row r="1">
          <cell r="A1" t="str">
            <v>PHIẾU XỬ LÝ HỒ SƠ THANH TOÁN VƯỢT THẨM QUYỀN PD</v>
          </cell>
        </row>
      </sheetData>
      <sheetData sheetId="2419">
        <row r="1">
          <cell r="A1" t="str">
            <v>PHIẾU XỬ LÝ HỒ SƠ THANH TOÁN VƯỢT THẨM QUYỀN PD</v>
          </cell>
        </row>
      </sheetData>
      <sheetData sheetId="2420">
        <row r="1">
          <cell r="A1" t="str">
            <v>PHIẾU XỬ LÝ HỒ SƠ THANH TOÁN VƯỢT THẨM QUYỀN PD</v>
          </cell>
        </row>
      </sheetData>
      <sheetData sheetId="2421">
        <row r="1">
          <cell r="A1" t="str">
            <v>PHIẾU XỬ LÝ HỒ SƠ THANH TOÁN VƯỢT THẨM QUYỀN PD</v>
          </cell>
        </row>
      </sheetData>
      <sheetData sheetId="2422">
        <row r="1">
          <cell r="A1" t="str">
            <v>PHIẾU XỬ LÝ HỒ SƠ THANH TOÁN VƯỢT THẨM QUYỀN PD</v>
          </cell>
        </row>
      </sheetData>
      <sheetData sheetId="2423">
        <row r="1">
          <cell r="A1" t="str">
            <v>PHIẾU XỬ LÝ HỒ SƠ THANH TOÁN VƯỢT THẨM QUYỀN PD</v>
          </cell>
        </row>
      </sheetData>
      <sheetData sheetId="2424">
        <row r="1">
          <cell r="A1" t="str">
            <v>PHIẾU XỬ LÝ HỒ SƠ THANH TOÁN VƯỢT THẨM QUYỀN PD</v>
          </cell>
        </row>
      </sheetData>
      <sheetData sheetId="2425">
        <row r="1">
          <cell r="A1" t="str">
            <v>PHIẾU XỬ LÝ HỒ SƠ THANH TOÁN VƯỢT THẨM QUYỀN PD</v>
          </cell>
        </row>
      </sheetData>
      <sheetData sheetId="2426">
        <row r="1">
          <cell r="A1" t="str">
            <v>PHIẾU XỬ LÝ HỒ SƠ THANH TOÁN VƯỢT THẨM QUYỀN PD</v>
          </cell>
        </row>
      </sheetData>
      <sheetData sheetId="2427">
        <row r="1">
          <cell r="A1" t="str">
            <v>PHIẾU XỬ LÝ HỒ SƠ THANH TOÁN VƯỢT THẨM QUYỀN PD</v>
          </cell>
        </row>
      </sheetData>
      <sheetData sheetId="2428">
        <row r="1">
          <cell r="A1" t="str">
            <v>PHIẾU XỬ LÝ HỒ SƠ THANH TOÁN VƯỢT THẨM QUYỀN PD</v>
          </cell>
        </row>
      </sheetData>
      <sheetData sheetId="2429">
        <row r="1">
          <cell r="A1" t="str">
            <v>PHIẾU XỬ LÝ HỒ SƠ THANH TOÁN VƯỢT THẨM QUYỀN PD</v>
          </cell>
        </row>
      </sheetData>
      <sheetData sheetId="2430">
        <row r="1">
          <cell r="A1" t="str">
            <v>PHIẾU XỬ LÝ HỒ SƠ THANH TOÁN VƯỢT THẨM QUYỀN PD</v>
          </cell>
        </row>
      </sheetData>
      <sheetData sheetId="2431">
        <row r="1">
          <cell r="A1" t="str">
            <v>PHIẾU XỬ LÝ HỒ SƠ THANH TOÁN VƯỢT THẨM QUYỀN PD</v>
          </cell>
        </row>
      </sheetData>
      <sheetData sheetId="2432">
        <row r="1">
          <cell r="A1" t="str">
            <v>PHIẾU XỬ LÝ HỒ SƠ THANH TOÁN VƯỢT THẨM QUYỀN PD</v>
          </cell>
        </row>
      </sheetData>
      <sheetData sheetId="2433">
        <row r="1">
          <cell r="A1" t="str">
            <v>PHIẾU XỬ LÝ HỒ SƠ THANH TOÁN VƯỢT THẨM QUYỀN PD</v>
          </cell>
        </row>
      </sheetData>
      <sheetData sheetId="2434">
        <row r="1">
          <cell r="A1" t="str">
            <v>PHIẾU XỬ LÝ HỒ SƠ THANH TOÁN VƯỢT THẨM QUYỀN PD</v>
          </cell>
        </row>
      </sheetData>
      <sheetData sheetId="2435">
        <row r="1">
          <cell r="A1" t="str">
            <v>PHIẾU XỬ LÝ HỒ SƠ THANH TOÁN VƯỢT THẨM QUYỀN PD</v>
          </cell>
        </row>
      </sheetData>
      <sheetData sheetId="2436">
        <row r="1">
          <cell r="A1" t="str">
            <v>PHIẾU XỬ LÝ HỒ SƠ THANH TOÁN VƯỢT THẨM QUYỀN PD</v>
          </cell>
        </row>
      </sheetData>
      <sheetData sheetId="2437">
        <row r="1">
          <cell r="A1" t="str">
            <v>PHIẾU XỬ LÝ HỒ SƠ THANH TOÁN VƯỢT THẨM QUYỀN PD</v>
          </cell>
        </row>
      </sheetData>
      <sheetData sheetId="2438">
        <row r="1">
          <cell r="A1" t="str">
            <v>PHIẾU XỬ LÝ HỒ SƠ THANH TOÁN VƯỢT THẨM QUYỀN PD</v>
          </cell>
        </row>
      </sheetData>
      <sheetData sheetId="2439">
        <row r="1">
          <cell r="A1" t="str">
            <v>PHIẾU XỬ LÝ HỒ SƠ THANH TOÁN VƯỢT THẨM QUYỀN PD</v>
          </cell>
        </row>
      </sheetData>
      <sheetData sheetId="2440">
        <row r="1">
          <cell r="A1" t="str">
            <v>PHIẾU XỬ LÝ HỒ SƠ THANH TOÁN VƯỢT THẨM QUYỀN PD</v>
          </cell>
        </row>
      </sheetData>
      <sheetData sheetId="2441">
        <row r="1">
          <cell r="A1" t="str">
            <v>PHIẾU XỬ LÝ HỒ SƠ THANH TOÁN VƯỢT THẨM QUYỀN PD</v>
          </cell>
        </row>
      </sheetData>
      <sheetData sheetId="2442">
        <row r="1">
          <cell r="A1" t="str">
            <v>PHIẾU XỬ LÝ HỒ SƠ THANH TOÁN VƯỢT THẨM QUYỀN PD</v>
          </cell>
        </row>
      </sheetData>
      <sheetData sheetId="2443">
        <row r="1">
          <cell r="A1" t="str">
            <v>PHIẾU XỬ LÝ HỒ SƠ THANH TOÁN VƯỢT THẨM QUYỀN PD</v>
          </cell>
        </row>
      </sheetData>
      <sheetData sheetId="2444">
        <row r="1">
          <cell r="A1" t="str">
            <v>PHIẾU XỬ LÝ HỒ SƠ THANH TOÁN VƯỢT THẨM QUYỀN PD</v>
          </cell>
        </row>
      </sheetData>
      <sheetData sheetId="2445">
        <row r="1">
          <cell r="A1" t="str">
            <v>PHIẾU XỬ LÝ HỒ SƠ THANH TOÁN VƯỢT THẨM QUYỀN PD</v>
          </cell>
        </row>
      </sheetData>
      <sheetData sheetId="2446">
        <row r="1">
          <cell r="A1" t="str">
            <v>PHIẾU XỬ LÝ HỒ SƠ THANH TOÁN VƯỢT THẨM QUYỀN PD</v>
          </cell>
        </row>
      </sheetData>
      <sheetData sheetId="2447">
        <row r="1">
          <cell r="A1" t="str">
            <v>PHIẾU XỬ LÝ HỒ SƠ THANH TOÁN VƯỢT THẨM QUYỀN PD</v>
          </cell>
        </row>
      </sheetData>
      <sheetData sheetId="2448">
        <row r="1">
          <cell r="A1" t="str">
            <v>PHIẾU XỬ LÝ HỒ SƠ THANH TOÁN VƯỢT THẨM QUYỀN PD</v>
          </cell>
        </row>
      </sheetData>
      <sheetData sheetId="2449">
        <row r="1">
          <cell r="A1" t="str">
            <v>PHIẾU XỬ LÝ HỒ SƠ THANH TOÁN VƯỢT THẨM QUYỀN PD</v>
          </cell>
        </row>
      </sheetData>
      <sheetData sheetId="2450">
        <row r="1">
          <cell r="A1" t="str">
            <v>PHIẾU XỬ LÝ HỒ SƠ THANH TOÁN VƯỢT THẨM QUYỀN PD</v>
          </cell>
        </row>
      </sheetData>
      <sheetData sheetId="2451">
        <row r="1">
          <cell r="A1" t="str">
            <v>PHIẾU XỬ LÝ HỒ SƠ THANH TOÁN VƯỢT THẨM QUYỀN PD</v>
          </cell>
        </row>
      </sheetData>
      <sheetData sheetId="2452">
        <row r="1">
          <cell r="A1" t="str">
            <v>PHIẾU XỬ LÝ HỒ SƠ THANH TOÁN VƯỢT THẨM QUYỀN PD</v>
          </cell>
        </row>
      </sheetData>
      <sheetData sheetId="2453">
        <row r="1">
          <cell r="A1" t="str">
            <v>PHIẾU XỬ LÝ HỒ SƠ THANH TOÁN VƯỢT THẨM QUYỀN PD</v>
          </cell>
        </row>
      </sheetData>
      <sheetData sheetId="2454">
        <row r="1">
          <cell r="A1" t="str">
            <v>PHIẾU XỬ LÝ HỒ SƠ THANH TOÁN VƯỢT THẨM QUYỀN PD</v>
          </cell>
        </row>
      </sheetData>
      <sheetData sheetId="2455">
        <row r="1">
          <cell r="A1" t="str">
            <v>PHIẾU XỬ LÝ HỒ SƠ THANH TOÁN VƯỢT THẨM QUYỀN PD</v>
          </cell>
        </row>
      </sheetData>
      <sheetData sheetId="2456">
        <row r="1">
          <cell r="A1" t="str">
            <v>PHIẾU XỬ LÝ HỒ SƠ THANH TOÁN VƯỢT THẨM QUYỀN PD</v>
          </cell>
        </row>
      </sheetData>
      <sheetData sheetId="2457">
        <row r="1">
          <cell r="A1" t="str">
            <v>PHIẾU XỬ LÝ HỒ SƠ THANH TOÁN VƯỢT THẨM QUYỀN PD</v>
          </cell>
        </row>
      </sheetData>
      <sheetData sheetId="2458">
        <row r="1">
          <cell r="A1" t="str">
            <v>PHIẾU XỬ LÝ HỒ SƠ THANH TOÁN VƯỢT THẨM QUYỀN PD</v>
          </cell>
        </row>
      </sheetData>
      <sheetData sheetId="2459">
        <row r="1">
          <cell r="A1" t="str">
            <v>PHIẾU XỬ LÝ HỒ SƠ THANH TOÁN VƯỢT THẨM QUYỀN PD</v>
          </cell>
        </row>
      </sheetData>
      <sheetData sheetId="2460">
        <row r="1">
          <cell r="A1" t="str">
            <v>PHIẾU XỬ LÝ HỒ SƠ THANH TOÁN VƯỢT THẨM QUYỀN PD</v>
          </cell>
        </row>
      </sheetData>
      <sheetData sheetId="2461">
        <row r="1">
          <cell r="A1" t="str">
            <v>PHIẾU XỬ LÝ HỒ SƠ THANH TOÁN VƯỢT THẨM QUYỀN PD</v>
          </cell>
        </row>
      </sheetData>
      <sheetData sheetId="2462">
        <row r="1">
          <cell r="A1" t="str">
            <v>PHIẾU XỬ LÝ HỒ SƠ THANH TOÁN VƯỢT THẨM QUYỀN PD</v>
          </cell>
        </row>
      </sheetData>
      <sheetData sheetId="2463">
        <row r="1">
          <cell r="A1" t="str">
            <v>PHIẾU XỬ LÝ HỒ SƠ THANH TOÁN VƯỢT THẨM QUYỀN PD</v>
          </cell>
        </row>
      </sheetData>
      <sheetData sheetId="2464">
        <row r="1">
          <cell r="A1" t="str">
            <v>PHIẾU XỬ LÝ HỒ SƠ THANH TOÁN VƯỢT THẨM QUYỀN PD</v>
          </cell>
        </row>
      </sheetData>
      <sheetData sheetId="2465">
        <row r="1">
          <cell r="A1" t="str">
            <v>PHIẾU XỬ LÝ HỒ SƠ THANH TOÁN VƯỢT THẨM QUYỀN PD</v>
          </cell>
        </row>
      </sheetData>
      <sheetData sheetId="2466">
        <row r="1">
          <cell r="A1" t="str">
            <v>PHIẾU XỬ LÝ HỒ SƠ THANH TOÁN VƯỢT THẨM QUYỀN PD</v>
          </cell>
        </row>
      </sheetData>
      <sheetData sheetId="2467">
        <row r="1">
          <cell r="A1" t="str">
            <v>PHIẾU XỬ LÝ HỒ SƠ THANH TOÁN VƯỢT THẨM QUYỀN PD</v>
          </cell>
        </row>
      </sheetData>
      <sheetData sheetId="2468">
        <row r="1">
          <cell r="A1" t="str">
            <v>PHIẾU XỬ LÝ HỒ SƠ THANH TOÁN VƯỢT THẨM QUYỀN PD</v>
          </cell>
        </row>
      </sheetData>
      <sheetData sheetId="2469">
        <row r="1">
          <cell r="A1" t="str">
            <v>PHIẾU XỬ LÝ HỒ SƠ THANH TOÁN VƯỢT THẨM QUYỀN PD</v>
          </cell>
        </row>
      </sheetData>
      <sheetData sheetId="2470">
        <row r="1">
          <cell r="A1" t="str">
            <v>PHIẾU XỬ LÝ HỒ SƠ THANH TOÁN VƯỢT THẨM QUYỀN PD</v>
          </cell>
        </row>
      </sheetData>
      <sheetData sheetId="2471">
        <row r="1">
          <cell r="A1" t="str">
            <v>PHIẾU XỬ LÝ HỒ SƠ THANH TOÁN VƯỢT THẨM QUYỀN PD</v>
          </cell>
        </row>
      </sheetData>
      <sheetData sheetId="2472">
        <row r="1">
          <cell r="A1" t="str">
            <v>PHIẾU XỬ LÝ HỒ SƠ THANH TOÁN VƯỢT THẨM QUYỀN PD</v>
          </cell>
        </row>
      </sheetData>
      <sheetData sheetId="2473">
        <row r="1">
          <cell r="A1" t="str">
            <v>PHIẾU XỬ LÝ HỒ SƠ THANH TOÁN VƯỢT THẨM QUYỀN PD</v>
          </cell>
        </row>
      </sheetData>
      <sheetData sheetId="2474">
        <row r="1">
          <cell r="A1" t="str">
            <v>PHIẾU XỬ LÝ HỒ SƠ THANH TOÁN VƯỢT THẨM QUYỀN PD</v>
          </cell>
        </row>
      </sheetData>
      <sheetData sheetId="2475">
        <row r="1">
          <cell r="A1" t="str">
            <v>PHIẾU XỬ LÝ HỒ SƠ THANH TOÁN VƯỢT THẨM QUYỀN PD</v>
          </cell>
        </row>
      </sheetData>
      <sheetData sheetId="2476">
        <row r="1">
          <cell r="A1" t="str">
            <v>PHIẾU XỬ LÝ HỒ SƠ THANH TOÁN VƯỢT THẨM QUYỀN PD</v>
          </cell>
        </row>
      </sheetData>
      <sheetData sheetId="2477">
        <row r="1">
          <cell r="A1" t="str">
            <v>PHIẾU XỬ LÝ HỒ SƠ THANH TOÁN VƯỢT THẨM QUYỀN PD</v>
          </cell>
        </row>
      </sheetData>
      <sheetData sheetId="2478">
        <row r="1">
          <cell r="A1" t="str">
            <v>PHIẾU XỬ LÝ HỒ SƠ THANH TOÁN VƯỢT THẨM QUYỀN PD</v>
          </cell>
        </row>
      </sheetData>
      <sheetData sheetId="2479">
        <row r="1">
          <cell r="A1" t="str">
            <v>PHIẾU XỬ LÝ HỒ SƠ THANH TOÁN VƯỢT THẨM QUYỀN PD</v>
          </cell>
        </row>
      </sheetData>
      <sheetData sheetId="2480">
        <row r="1">
          <cell r="A1" t="str">
            <v>PHIẾU XỬ LÝ HỒ SƠ THANH TOÁN VƯỢT THẨM QUYỀN PD</v>
          </cell>
        </row>
      </sheetData>
      <sheetData sheetId="2481">
        <row r="1">
          <cell r="A1" t="str">
            <v>PHIẾU XỬ LÝ HỒ SƠ THANH TOÁN VƯỢT THẨM QUYỀN PD</v>
          </cell>
        </row>
      </sheetData>
      <sheetData sheetId="2482">
        <row r="1">
          <cell r="A1" t="str">
            <v>PHIẾU XỬ LÝ HỒ SƠ THANH TOÁN VƯỢT THẨM QUYỀN PD</v>
          </cell>
        </row>
      </sheetData>
      <sheetData sheetId="2483">
        <row r="1">
          <cell r="A1" t="str">
            <v>PHIẾU XỬ LÝ HỒ SƠ THANH TOÁN VƯỢT THẨM QUYỀN PD</v>
          </cell>
        </row>
      </sheetData>
      <sheetData sheetId="2484">
        <row r="1">
          <cell r="A1" t="str">
            <v>PHIẾU XỬ LÝ HỒ SƠ THANH TOÁN VƯỢT THẨM QUYỀN PD</v>
          </cell>
        </row>
      </sheetData>
      <sheetData sheetId="2485">
        <row r="1">
          <cell r="A1" t="str">
            <v>PHIẾU XỬ LÝ HỒ SƠ THANH TOÁN VƯỢT THẨM QUYỀN PD</v>
          </cell>
        </row>
      </sheetData>
      <sheetData sheetId="2486">
        <row r="1">
          <cell r="A1" t="str">
            <v>PHIẾU XỬ LÝ HỒ SƠ THANH TOÁN VƯỢT THẨM QUYỀN PD</v>
          </cell>
        </row>
      </sheetData>
      <sheetData sheetId="2487">
        <row r="1">
          <cell r="A1" t="str">
            <v>PHIẾU XỬ LÝ HỒ SƠ THANH TOÁN VƯỢT THẨM QUYỀN PD</v>
          </cell>
        </row>
      </sheetData>
      <sheetData sheetId="2488">
        <row r="1">
          <cell r="A1" t="str">
            <v>PHIẾU XỬ LÝ HỒ SƠ THANH TOÁN VƯỢT THẨM QUYỀN PD</v>
          </cell>
        </row>
      </sheetData>
      <sheetData sheetId="2489">
        <row r="1">
          <cell r="A1" t="str">
            <v>PHIẾU XỬ LÝ HỒ SƠ THANH TOÁN VƯỢT THẨM QUYỀN PD</v>
          </cell>
        </row>
      </sheetData>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ow r="1">
          <cell r="A1" t="str">
            <v>PHIẾU XỬ LÝ HỒ SƠ THANH TOÁN VƯỢT THẨM QUYỀN PD</v>
          </cell>
        </row>
      </sheetData>
      <sheetData sheetId="2751">
        <row r="1">
          <cell r="A1" t="str">
            <v>PHIẾU XỬ LÝ HỒ SƠ THANH TOÁN VƯỢT THẨM QUYỀN PD</v>
          </cell>
        </row>
      </sheetData>
      <sheetData sheetId="2752">
        <row r="1">
          <cell r="A1" t="str">
            <v>PHIẾU XỬ LÝ HỒ SƠ THANH TOÁN VƯỢT THẨM QUYỀN PD</v>
          </cell>
        </row>
      </sheetData>
      <sheetData sheetId="2753">
        <row r="1">
          <cell r="A1" t="str">
            <v>PHIẾU XỬ LÝ HỒ SƠ THANH TOÁN VƯỢT THẨM QUYỀN PD</v>
          </cell>
        </row>
      </sheetData>
      <sheetData sheetId="2754">
        <row r="1">
          <cell r="A1" t="str">
            <v>PHIẾU XỬ LÝ HỒ SƠ THANH TOÁN VƯỢT THẨM QUYỀN PD</v>
          </cell>
        </row>
      </sheetData>
      <sheetData sheetId="2755">
        <row r="1">
          <cell r="A1" t="str">
            <v>PHIẾU XỬ LÝ HỒ SƠ THANH TOÁN VƯỢT THẨM QUYỀN PD</v>
          </cell>
        </row>
      </sheetData>
      <sheetData sheetId="2756">
        <row r="1">
          <cell r="A1" t="str">
            <v>PHIẾU XỬ LÝ HỒ SƠ THANH TOÁN VƯỢT THẨM QUYỀN PD</v>
          </cell>
        </row>
      </sheetData>
      <sheetData sheetId="2757"/>
      <sheetData sheetId="2758">
        <row r="1">
          <cell r="A1" t="str">
            <v>PHIẾU XỬ LÝ HỒ SƠ THANH TOÁN VƯỢT THẨM QUYỀN PD</v>
          </cell>
        </row>
      </sheetData>
      <sheetData sheetId="2759"/>
      <sheetData sheetId="2760">
        <row r="1">
          <cell r="A1" t="str">
            <v>PHIẾU XỬ LÝ HỒ SƠ THANH TOÁN VƯỢT THẨM QUYỀN PD</v>
          </cell>
        </row>
      </sheetData>
      <sheetData sheetId="2761">
        <row r="1">
          <cell r="A1" t="str">
            <v>PHIẾU XỬ LÝ HỒ SƠ THANH TOÁN VƯỢT THẨM QUYỀN PD</v>
          </cell>
        </row>
      </sheetData>
      <sheetData sheetId="2762"/>
      <sheetData sheetId="2763"/>
      <sheetData sheetId="2764"/>
      <sheetData sheetId="2765"/>
      <sheetData sheetId="2766">
        <row r="1">
          <cell r="A1" t="str">
            <v>PHIẾU XỬ LÝ HỒ SƠ THANH TOÁN VƯỢT THẨM QUYỀN PD</v>
          </cell>
        </row>
      </sheetData>
      <sheetData sheetId="2767"/>
      <sheetData sheetId="2768">
        <row r="1">
          <cell r="A1" t="str">
            <v>PHIẾU XỬ LÝ HỒ SƠ THANH TOÁN VƯỢT THẨM QUYỀN PD</v>
          </cell>
        </row>
      </sheetData>
      <sheetData sheetId="2769"/>
      <sheetData sheetId="2770"/>
      <sheetData sheetId="2771"/>
      <sheetData sheetId="2772"/>
      <sheetData sheetId="2773"/>
      <sheetData sheetId="2774"/>
      <sheetData sheetId="2775">
        <row r="1">
          <cell r="A1" t="str">
            <v>PHIẾU XỬ LÝ HỒ SƠ THANH TOÁN VƯỢT THẨM QUYỀN PD</v>
          </cell>
        </row>
      </sheetData>
      <sheetData sheetId="2776">
        <row r="1">
          <cell r="A1" t="str">
            <v>PHIẾU XỬ LÝ HỒ SƠ THANH TOÁN VƯỢT THẨM QUYỀN PD</v>
          </cell>
        </row>
      </sheetData>
      <sheetData sheetId="2777">
        <row r="1">
          <cell r="A1" t="str">
            <v>PHIẾU XỬ LÝ HỒ SƠ THANH TOÁN VƯỢT THẨM QUYỀN PD</v>
          </cell>
        </row>
      </sheetData>
      <sheetData sheetId="2778">
        <row r="1">
          <cell r="A1" t="str">
            <v>PHIẾU XỬ LÝ HỒ SƠ THANH TOÁN VƯỢT THẨM QUYỀN PD</v>
          </cell>
        </row>
      </sheetData>
      <sheetData sheetId="2779"/>
      <sheetData sheetId="2780">
        <row r="1">
          <cell r="A1" t="str">
            <v>PHIẾU XỬ LÝ HỒ SƠ THANH TOÁN VƯỢT THẨM QUYỀN PD</v>
          </cell>
        </row>
      </sheetData>
      <sheetData sheetId="2781">
        <row r="1">
          <cell r="A1" t="str">
            <v>PHIẾU XỬ LÝ HỒ SƠ THANH TOÁN VƯỢT THẨM QUYỀN PD</v>
          </cell>
        </row>
      </sheetData>
      <sheetData sheetId="2782">
        <row r="1">
          <cell r="A1" t="str">
            <v>PHIẾU XỬ LÝ HỒ SƠ THANH TOÁN VƯỢT THẨM QUYỀN PD</v>
          </cell>
        </row>
      </sheetData>
      <sheetData sheetId="2783"/>
      <sheetData sheetId="2784">
        <row r="1">
          <cell r="A1" t="str">
            <v>PHIẾU XỬ LÝ HỒ SƠ THANH TOÁN VƯỢT THẨM QUYỀN PD</v>
          </cell>
        </row>
      </sheetData>
      <sheetData sheetId="2785">
        <row r="1">
          <cell r="A1" t="str">
            <v>PHIẾU XỬ LÝ HỒ SƠ THANH TOÁN VƯỢT THẨM QUYỀN PD</v>
          </cell>
        </row>
      </sheetData>
      <sheetData sheetId="2786"/>
      <sheetData sheetId="2787"/>
      <sheetData sheetId="2788"/>
      <sheetData sheetId="2789"/>
      <sheetData sheetId="2790"/>
      <sheetData sheetId="2791"/>
      <sheetData sheetId="2792"/>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ow r="1">
          <cell r="A1" t="str">
            <v>PHIẾU XỬ LÝ HỒ SƠ THANH TOÁN VƯỢT THẨM QUYỀN PD</v>
          </cell>
        </row>
      </sheetData>
      <sheetData sheetId="2814">
        <row r="1">
          <cell r="A1" t="str">
            <v>PHIẾU XỬ LÝ HỒ SƠ THANH TOÁN VƯỢT THẨM QUYỀN PD</v>
          </cell>
        </row>
      </sheetData>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1">
          <cell r="A1" t="str">
            <v>PHIẾU XỬ LÝ HỒ SƠ THANH TOÁN VƯỢT THẨM QUYỀN PD</v>
          </cell>
        </row>
      </sheetData>
      <sheetData sheetId="2830">
        <row r="1">
          <cell r="A1" t="str">
            <v>PHIẾU XỬ LÝ HỒ SƠ THANH TOÁN VƯỢT THẨM QUYỀN PD</v>
          </cell>
        </row>
      </sheetData>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efreshError="1"/>
      <sheetData sheetId="3510" refreshError="1"/>
      <sheetData sheetId="3511" refreshError="1"/>
      <sheetData sheetId="3512" refreshError="1"/>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efreshError="1"/>
      <sheetData sheetId="3626" refreshError="1"/>
      <sheetData sheetId="3627" refreshError="1"/>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ow r="1">
          <cell r="A1" t="str">
            <v>PHIẾU XỬ LÝ HỒ SƠ THANH TOÁN VƯỢT THẨM QUYỀN PD</v>
          </cell>
        </row>
      </sheetData>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ow r="1">
          <cell r="A1" t="str">
            <v>PHIẾU XỬ LÝ HỒ SƠ THANH TOÁN VƯỢT THẨM QUYỀN PD</v>
          </cell>
        </row>
      </sheetData>
      <sheetData sheetId="4123" refreshError="1"/>
      <sheetData sheetId="4124" refreshError="1"/>
      <sheetData sheetId="4125" refreshError="1"/>
      <sheetData sheetId="4126" refreshError="1"/>
      <sheetData sheetId="4127" refreshError="1"/>
      <sheetData sheetId="4128">
        <row r="1">
          <cell r="A1" t="str">
            <v>PHIẾU XỬ LÝ HỒ SƠ THANH TOÁN VƯỢT THẨM QUYỀN PD</v>
          </cell>
        </row>
      </sheetData>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ow r="1">
          <cell r="A1" t="str">
            <v>PHIẾU XỬ LÝ HỒ SƠ THANH TOÁN VƯỢT THẨM QUYỀN PD</v>
          </cell>
        </row>
      </sheetData>
      <sheetData sheetId="4165">
        <row r="1">
          <cell r="A1" t="str">
            <v>PHIẾU XỬ LÝ HỒ SƠ THANH TOÁN VƯỢT THẨM QUYỀN PD</v>
          </cell>
        </row>
      </sheetData>
      <sheetData sheetId="4166">
        <row r="1">
          <cell r="A1" t="str">
            <v>PHIẾU XỬ LÝ HỒ SƠ THANH TOÁN VƯỢT THẨM QUYỀN PD</v>
          </cell>
        </row>
      </sheetData>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ow r="1">
          <cell r="A1" t="str">
            <v>PHIẾU XỬ LÝ HỒ SƠ THANH TOÁN VƯỢT THẨM QUYỀN PD</v>
          </cell>
        </row>
      </sheetData>
      <sheetData sheetId="4241" refreshError="1"/>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efreshError="1"/>
      <sheetData sheetId="4261" refreshError="1"/>
      <sheetData sheetId="4262" refreshError="1"/>
      <sheetData sheetId="4263" refreshError="1"/>
      <sheetData sheetId="4264" refreshError="1"/>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ow r="1">
          <cell r="A1" t="str">
            <v>PHIẾU XỬ LÝ HỒ SƠ THANH TOÁN VƯỢT THẨM QUYỀN PD</v>
          </cell>
        </row>
      </sheetData>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efreshError="1"/>
      <sheetData sheetId="4337" refreshError="1"/>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ow r="1">
          <cell r="A1" t="str">
            <v>PHIẾU XỬ LÝ HỒ SƠ THANH TOÁN VƯỢT THẨM QUYỀN PD</v>
          </cell>
        </row>
      </sheetData>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ow r="1">
          <cell r="A1" t="str">
            <v>PHIẾU XỬ LÝ HỒ SƠ THANH TOÁN VƯỢT THẨM QUYỀN PD</v>
          </cell>
        </row>
      </sheetData>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ow r="1">
          <cell r="A1" t="str">
            <v>PHIẾU XỬ LÝ HỒ SƠ THANH TOÁN VƯỢT THẨM QUYỀN PD</v>
          </cell>
        </row>
      </sheetData>
      <sheetData sheetId="5266" refreshError="1"/>
      <sheetData sheetId="5267" refreshError="1"/>
      <sheetData sheetId="5268" refreshError="1"/>
      <sheetData sheetId="5269" refreshError="1"/>
      <sheetData sheetId="5270" refreshError="1"/>
      <sheetData sheetId="5271" refreshError="1"/>
      <sheetData sheetId="5272" refreshError="1"/>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sheetData sheetId="5285">
        <row r="1">
          <cell r="A1" t="str">
            <v>PHIẾU XỬ LÝ HỒ SƠ THANH TOÁN VƯỢT THẨM QUYỀN PD</v>
          </cell>
        </row>
      </sheetData>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sheetData sheetId="5402"/>
      <sheetData sheetId="5403"/>
      <sheetData sheetId="5404"/>
      <sheetData sheetId="5405" refreshError="1"/>
      <sheetData sheetId="5406"/>
      <sheetData sheetId="5407"/>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sheetData sheetId="5426"/>
      <sheetData sheetId="5427"/>
      <sheetData sheetId="5428"/>
      <sheetData sheetId="5429"/>
      <sheetData sheetId="5430"/>
      <sheetData sheetId="5431"/>
      <sheetData sheetId="5432"/>
      <sheetData sheetId="5433"/>
      <sheetData sheetId="5434">
        <row r="1">
          <cell r="A1" t="str">
            <v>PHIẾU XỬ LÝ HỒ SƠ THANH TOÁN VƯỢT THẨM QUYỀN PD</v>
          </cell>
        </row>
      </sheetData>
      <sheetData sheetId="5435">
        <row r="1">
          <cell r="A1" t="str">
            <v>PHIẾU XỬ LÝ HỒ SƠ THANH TOÁN VƯỢT THẨM QUYỀN PD</v>
          </cell>
        </row>
      </sheetData>
      <sheetData sheetId="5436">
        <row r="1">
          <cell r="A1" t="str">
            <v>PHIẾU XỬ LÝ HỒ SƠ THANH TOÁN VƯỢT THẨM QUYỀN PD</v>
          </cell>
        </row>
      </sheetData>
      <sheetData sheetId="5437"/>
      <sheetData sheetId="5438" refreshError="1"/>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ow r="1">
          <cell r="A1" t="str">
            <v>PHIẾU XỬ LÝ HỒ SƠ THANH TOÁN VƯỢT THẨM QUYỀN PD</v>
          </cell>
        </row>
      </sheetData>
      <sheetData sheetId="5471">
        <row r="1">
          <cell r="A1" t="str">
            <v>PHIẾU XỬ LÝ HỒ SƠ THANH TOÁN VƯỢT THẨM QUYỀN PD</v>
          </cell>
        </row>
      </sheetData>
      <sheetData sheetId="5472">
        <row r="1">
          <cell r="A1" t="str">
            <v>PHIẾU XỬ LÝ HỒ SƠ THANH TOÁN VƯỢT THẨM QUYỀN PD</v>
          </cell>
        </row>
      </sheetData>
      <sheetData sheetId="5473">
        <row r="1">
          <cell r="A1" t="str">
            <v>PHIẾU XỬ LÝ HỒ SƠ THANH TOÁN VƯỢT THẨM QUYỀN PD</v>
          </cell>
        </row>
      </sheetData>
      <sheetData sheetId="5474">
        <row r="1">
          <cell r="A1" t="str">
            <v>PHIẾU XỬ LÝ HỒ SƠ THANH TOÁN VƯỢT THẨM QUYỀN PD</v>
          </cell>
        </row>
      </sheetData>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row r="1">
          <cell r="A1" t="str">
            <v>PHIẾU XỬ LÝ HỒ SƠ THANH TOÁN VƯỢT THẨM QUYỀN PD</v>
          </cell>
        </row>
      </sheetData>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ow r="1">
          <cell r="A1" t="str">
            <v>PHIẾU XỬ LÝ HỒ SƠ THANH TOÁN VƯỢT THẨM QUYỀN PD</v>
          </cell>
        </row>
      </sheetData>
      <sheetData sheetId="5596">
        <row r="1">
          <cell r="A1" t="str">
            <v>PHIẾU XỬ LÝ HỒ SƠ THANH TOÁN VƯỢT THẨM QUYỀN PD</v>
          </cell>
        </row>
      </sheetData>
      <sheetData sheetId="5597">
        <row r="1">
          <cell r="A1" t="str">
            <v>PHIẾU XỬ LÝ HỒ SƠ THANH TOÁN VƯỢT THẨM QUYỀN PD</v>
          </cell>
        </row>
      </sheetData>
      <sheetData sheetId="5598">
        <row r="1">
          <cell r="A1" t="str">
            <v>PHIẾU XỬ LÝ HỒ SƠ THANH TOÁN VƯỢT THẨM QUYỀN PD</v>
          </cell>
        </row>
      </sheetData>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ow r="1">
          <cell r="A1" t="str">
            <v>PHIẾU XỬ LÝ HỒ SƠ THANH TOÁN VƯỢT THẨM QUYỀN PD</v>
          </cell>
        </row>
      </sheetData>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ow r="1">
          <cell r="A1" t="str">
            <v>PHIẾU XỬ LÝ HỒ SƠ THANH TOÁN VƯỢT THẨM QUYỀN PD</v>
          </cell>
        </row>
      </sheetData>
      <sheetData sheetId="5625">
        <row r="1">
          <cell r="A1" t="str">
            <v>PHIẾU XỬ LÝ HỒ SƠ THANH TOÁN VƯỢT THẨM QUYỀN PD</v>
          </cell>
        </row>
      </sheetData>
      <sheetData sheetId="5626">
        <row r="1">
          <cell r="A1" t="str">
            <v>PHIẾU XỬ LÝ HỒ SƠ THANH TOÁN VƯỢT THẨM QUYỀN PD</v>
          </cell>
        </row>
      </sheetData>
      <sheetData sheetId="5627">
        <row r="1">
          <cell r="A1" t="str">
            <v>PHIẾU XỬ LÝ HỒ SƠ THANH TOÁN VƯỢT THẨM QUYỀN PD</v>
          </cell>
        </row>
      </sheetData>
      <sheetData sheetId="5628">
        <row r="1">
          <cell r="A1" t="str">
            <v>PHIẾU XỬ LÝ HỒ SƠ THANH TOÁN VƯỢT THẨM QUYỀN PD</v>
          </cell>
        </row>
      </sheetData>
      <sheetData sheetId="5629">
        <row r="1">
          <cell r="A1" t="str">
            <v>PHIẾU XỬ LÝ HỒ SƠ THANH TOÁN VƯỢT THẨM QUYỀN PD</v>
          </cell>
        </row>
      </sheetData>
      <sheetData sheetId="5630">
        <row r="1">
          <cell r="A1" t="str">
            <v>PHIẾU XỬ LÝ HỒ SƠ THANH TOÁN VƯỢT THẨM QUYỀN PD</v>
          </cell>
        </row>
      </sheetData>
      <sheetData sheetId="5631">
        <row r="1">
          <cell r="A1" t="str">
            <v>PHIẾU XỬ LÝ HỒ SƠ THANH TOÁN VƯỢT THẨM QUYỀN PD</v>
          </cell>
        </row>
      </sheetData>
      <sheetData sheetId="5632">
        <row r="1">
          <cell r="A1" t="str">
            <v>PHIẾU XỬ LÝ HỒ SƠ THANH TOÁN VƯỢT THẨM QUYỀN PD</v>
          </cell>
        </row>
      </sheetData>
      <sheetData sheetId="5633">
        <row r="1">
          <cell r="A1" t="str">
            <v>PHIẾU XỬ LÝ HỒ SƠ THANH TOÁN VƯỢT THẨM QUYỀN PD</v>
          </cell>
        </row>
      </sheetData>
      <sheetData sheetId="5634">
        <row r="1">
          <cell r="A1" t="str">
            <v>PHIẾU XỬ LÝ HỒ SƠ THANH TOÁN VƯỢT THẨM QUYỀN PD</v>
          </cell>
        </row>
      </sheetData>
      <sheetData sheetId="5635">
        <row r="1">
          <cell r="A1" t="str">
            <v>PHIẾU XỬ LÝ HỒ SƠ THANH TOÁN VƯỢT THẨM QUYỀN PD</v>
          </cell>
        </row>
      </sheetData>
      <sheetData sheetId="5636">
        <row r="1">
          <cell r="A1" t="str">
            <v>PHIẾU XỬ LÝ HỒ SƠ THANH TOÁN VƯỢT THẨM QUYỀN PD</v>
          </cell>
        </row>
      </sheetData>
      <sheetData sheetId="5637">
        <row r="1">
          <cell r="A1" t="str">
            <v>PHIẾU XỬ LÝ HỒ SƠ THANH TOÁN VƯỢT THẨM QUYỀN PD</v>
          </cell>
        </row>
      </sheetData>
      <sheetData sheetId="5638">
        <row r="1">
          <cell r="A1" t="str">
            <v>PHIẾU XỬ LÝ HỒ SƠ THANH TOÁN VƯỢT THẨM QUYỀN PD</v>
          </cell>
        </row>
      </sheetData>
      <sheetData sheetId="5639">
        <row r="1">
          <cell r="A1" t="str">
            <v>PHIẾU XỬ LÝ HỒ SƠ THANH TOÁN VƯỢT THẨM QUYỀN PD</v>
          </cell>
        </row>
      </sheetData>
      <sheetData sheetId="5640">
        <row r="1">
          <cell r="A1" t="str">
            <v>PHIẾU XỬ LÝ HỒ SƠ THANH TOÁN VƯỢT THẨM QUYỀN PD</v>
          </cell>
        </row>
      </sheetData>
      <sheetData sheetId="5641">
        <row r="1">
          <cell r="A1" t="str">
            <v>PHIẾU XỬ LÝ HỒ SƠ THANH TOÁN VƯỢT THẨM QUYỀN PD</v>
          </cell>
        </row>
      </sheetData>
      <sheetData sheetId="5642">
        <row r="1">
          <cell r="A1" t="str">
            <v>PHIẾU XỬ LÝ HỒ SƠ THANH TOÁN VƯỢT THẨM QUYỀN PD</v>
          </cell>
        </row>
      </sheetData>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ow r="1">
          <cell r="A1" t="str">
            <v>PHIẾU XỬ LÝ HỒ SƠ THANH TOÁN VƯỢT THẨM QUYỀN PD</v>
          </cell>
        </row>
      </sheetData>
      <sheetData sheetId="5654">
        <row r="1">
          <cell r="A1" t="str">
            <v>PHIẾU XỬ LÝ HỒ SƠ THANH TOÁN VƯỢT THẨM QUYỀN PD</v>
          </cell>
        </row>
      </sheetData>
      <sheetData sheetId="5655">
        <row r="1">
          <cell r="A1" t="str">
            <v>PHIẾU XỬ LÝ HỒ SƠ THANH TOÁN VƯỢT THẨM QUYỀN PD</v>
          </cell>
        </row>
      </sheetData>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efreshError="1"/>
      <sheetData sheetId="5678" refreshError="1"/>
      <sheetData sheetId="5679" refreshError="1"/>
      <sheetData sheetId="5680" refreshError="1"/>
      <sheetData sheetId="5681" refreshError="1"/>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ow r="1">
          <cell r="A1" t="str">
            <v>PHIẾU XỬ LÝ HỒ SƠ THANH TOÁN VƯỢT THẨM QUYỀN PD</v>
          </cell>
        </row>
      </sheetData>
      <sheetData sheetId="5843">
        <row r="1">
          <cell r="A1" t="str">
            <v>PHIẾU XỬ LÝ HỒ SƠ THANH TOÁN VƯỢT THẨM QUYỀN PD</v>
          </cell>
        </row>
      </sheetData>
      <sheetData sheetId="5844">
        <row r="1">
          <cell r="A1" t="str">
            <v>PHIẾU XỬ LÝ HỒ SƠ THANH TOÁN VƯỢT THẨM QUYỀN PD</v>
          </cell>
        </row>
      </sheetData>
      <sheetData sheetId="5845">
        <row r="1">
          <cell r="A1" t="str">
            <v>PHIẾU XỬ LÝ HỒ SƠ THANH TOÁN VƯỢT THẨM QUYỀN PD</v>
          </cell>
        </row>
      </sheetData>
      <sheetData sheetId="5846">
        <row r="1">
          <cell r="A1" t="str">
            <v>PHIẾU XỬ LÝ HỒ SƠ THANH TOÁN VƯỢT THẨM QUYỀN PD</v>
          </cell>
        </row>
      </sheetData>
      <sheetData sheetId="5847">
        <row r="1">
          <cell r="A1" t="str">
            <v>PHIẾU XỬ LÝ HỒ SƠ THANH TOÁN VƯỢT THẨM QUYỀN PD</v>
          </cell>
        </row>
      </sheetData>
      <sheetData sheetId="5848">
        <row r="1">
          <cell r="A1" t="str">
            <v>PHIẾU XỬ LÝ HỒ SƠ THANH TOÁN VƯỢT THẨM QUYỀN PD</v>
          </cell>
        </row>
      </sheetData>
      <sheetData sheetId="5849">
        <row r="1">
          <cell r="A1" t="str">
            <v>PHIẾU XỬ LÝ HỒ SƠ THANH TOÁN VƯỢT THẨM QUYỀN PD</v>
          </cell>
        </row>
      </sheetData>
      <sheetData sheetId="5850">
        <row r="1">
          <cell r="A1" t="str">
            <v>PHIẾU XỬ LÝ HỒ SƠ THANH TOÁN VƯỢT THẨM QUYỀN PD</v>
          </cell>
        </row>
      </sheetData>
      <sheetData sheetId="5851">
        <row r="1">
          <cell r="A1" t="str">
            <v>PHIẾU XỬ LÝ HỒ SƠ THANH TOÁN VƯỢT THẨM QUYỀN PD</v>
          </cell>
        </row>
      </sheetData>
      <sheetData sheetId="5852">
        <row r="1">
          <cell r="A1" t="str">
            <v>PHIẾU XỬ LÝ HỒ SƠ THANH TOÁN VƯỢT THẨM QUYỀN PD</v>
          </cell>
        </row>
      </sheetData>
      <sheetData sheetId="5853">
        <row r="1">
          <cell r="A1" t="str">
            <v>PHIẾU XỬ LÝ HỒ SƠ THANH TOÁN VƯỢT THẨM QUYỀN PD</v>
          </cell>
        </row>
      </sheetData>
      <sheetData sheetId="5854">
        <row r="1">
          <cell r="A1" t="str">
            <v>PHIẾU XỬ LÝ HỒ SƠ THANH TOÁN VƯỢT THẨM QUYỀN PD</v>
          </cell>
        </row>
      </sheetData>
      <sheetData sheetId="5855">
        <row r="1">
          <cell r="A1" t="str">
            <v>PHIẾU XỬ LÝ HỒ SƠ THANH TOÁN VƯỢT THẨM QUYỀN PD</v>
          </cell>
        </row>
      </sheetData>
      <sheetData sheetId="5856">
        <row r="1">
          <cell r="A1" t="str">
            <v>PHIẾU XỬ LÝ HỒ SƠ THANH TOÁN VƯỢT THẨM QUYỀN PD</v>
          </cell>
        </row>
      </sheetData>
      <sheetData sheetId="5857">
        <row r="1">
          <cell r="A1" t="str">
            <v>PHIẾU XỬ LÝ HỒ SƠ THANH TOÁN VƯỢT THẨM QUYỀN PD</v>
          </cell>
        </row>
      </sheetData>
      <sheetData sheetId="5858">
        <row r="1">
          <cell r="A1" t="str">
            <v>PHIẾU XỬ LÝ HỒ SƠ THANH TOÁN VƯỢT THẨM QUYỀN PD</v>
          </cell>
        </row>
      </sheetData>
      <sheetData sheetId="5859">
        <row r="1">
          <cell r="A1" t="str">
            <v>PHIẾU XỬ LÝ HỒ SƠ THANH TOÁN VƯỢT THẨM QUYỀN PD</v>
          </cell>
        </row>
      </sheetData>
      <sheetData sheetId="5860">
        <row r="1">
          <cell r="A1" t="str">
            <v>PHIẾU XỬ LÝ HỒ SƠ THANH TOÁN VƯỢT THẨM QUYỀN PD</v>
          </cell>
        </row>
      </sheetData>
      <sheetData sheetId="5861">
        <row r="1">
          <cell r="A1" t="str">
            <v>PHIẾU XỬ LÝ HỒ SƠ THANH TOÁN VƯỢT THẨM QUYỀN PD</v>
          </cell>
        </row>
      </sheetData>
      <sheetData sheetId="5862">
        <row r="1">
          <cell r="A1" t="str">
            <v>PHIẾU XỬ LÝ HỒ SƠ THANH TOÁN VƯỢT THẨM QUYỀN PD</v>
          </cell>
        </row>
      </sheetData>
      <sheetData sheetId="5863">
        <row r="1">
          <cell r="A1" t="str">
            <v>PHIẾU XỬ LÝ HỒ SƠ THANH TOÁN VƯỢT THẨM QUYỀN PD</v>
          </cell>
        </row>
      </sheetData>
      <sheetData sheetId="5864">
        <row r="1">
          <cell r="A1" t="str">
            <v>PHIẾU XỬ LÝ HỒ SƠ THANH TOÁN VƯỢT THẨM QUYỀN PD</v>
          </cell>
        </row>
      </sheetData>
      <sheetData sheetId="5865">
        <row r="1">
          <cell r="A1" t="str">
            <v>PHIẾU XỬ LÝ HỒ SƠ THANH TOÁN VƯỢT THẨM QUYỀN PD</v>
          </cell>
        </row>
      </sheetData>
      <sheetData sheetId="5866">
        <row r="1">
          <cell r="A1" t="str">
            <v>PHIẾU XỬ LÝ HỒ SƠ THANH TOÁN VƯỢT THẨM QUYỀN PD</v>
          </cell>
        </row>
      </sheetData>
      <sheetData sheetId="5867">
        <row r="1">
          <cell r="A1" t="str">
            <v>PHIẾU XỬ LÝ HỒ SƠ THANH TOÁN VƯỢT THẨM QUYỀN PD</v>
          </cell>
        </row>
      </sheetData>
      <sheetData sheetId="5868">
        <row r="1">
          <cell r="A1" t="str">
            <v>PHIẾU XỬ LÝ HỒ SƠ THANH TOÁN VƯỢT THẨM QUYỀN PD</v>
          </cell>
        </row>
      </sheetData>
      <sheetData sheetId="5869">
        <row r="1">
          <cell r="A1" t="str">
            <v>PHIẾU XỬ LÝ HỒ SƠ THANH TOÁN VƯỢT THẨM QUYỀN PD</v>
          </cell>
        </row>
      </sheetData>
      <sheetData sheetId="5870">
        <row r="1">
          <cell r="A1" t="str">
            <v>PHIẾU XỬ LÝ HỒ SƠ THANH TOÁN VƯỢT THẨM QUYỀN PD</v>
          </cell>
        </row>
      </sheetData>
      <sheetData sheetId="5871">
        <row r="1">
          <cell r="A1" t="str">
            <v>PHIẾU XỬ LÝ HỒ SƠ THANH TOÁN VƯỢT THẨM QUYỀN PD</v>
          </cell>
        </row>
      </sheetData>
      <sheetData sheetId="5872">
        <row r="1">
          <cell r="A1" t="str">
            <v>PHIẾU XỬ LÝ HỒ SƠ THANH TOÁN VƯỢT THẨM QUYỀN PD</v>
          </cell>
        </row>
      </sheetData>
      <sheetData sheetId="5873">
        <row r="1">
          <cell r="A1" t="str">
            <v>PHIẾU XỬ LÝ HỒ SƠ THANH TOÁN VƯỢT THẨM QUYỀN PD</v>
          </cell>
        </row>
      </sheetData>
      <sheetData sheetId="5874">
        <row r="1">
          <cell r="A1" t="str">
            <v>PHIẾU XỬ LÝ HỒ SƠ THANH TOÁN VƯỢT THẨM QUYỀN PD</v>
          </cell>
        </row>
      </sheetData>
      <sheetData sheetId="5875">
        <row r="1">
          <cell r="A1" t="str">
            <v>PHIẾU XỬ LÝ HỒ SƠ THANH TOÁN VƯỢT THẨM QUYỀN PD</v>
          </cell>
        </row>
      </sheetData>
      <sheetData sheetId="5876">
        <row r="1">
          <cell r="A1" t="str">
            <v>PHIẾU XỬ LÝ HỒ SƠ THANH TOÁN VƯỢT THẨM QUYỀN PD</v>
          </cell>
        </row>
      </sheetData>
      <sheetData sheetId="5877">
        <row r="1">
          <cell r="A1" t="str">
            <v>PHIẾU XỬ LÝ HỒ SƠ THANH TOÁN VƯỢT THẨM QUYỀN PD</v>
          </cell>
        </row>
      </sheetData>
      <sheetData sheetId="5878">
        <row r="1">
          <cell r="A1" t="str">
            <v>PHIẾU XỬ LÝ HỒ SƠ THANH TOÁN VƯỢT THẨM QUYỀN PD</v>
          </cell>
        </row>
      </sheetData>
      <sheetData sheetId="5879">
        <row r="1">
          <cell r="A1" t="str">
            <v>PHIẾU XỬ LÝ HỒ SƠ THANH TOÁN VƯỢT THẨM QUYỀN PD</v>
          </cell>
        </row>
      </sheetData>
      <sheetData sheetId="5880">
        <row r="1">
          <cell r="A1" t="str">
            <v>PHIẾU XỬ LÝ HỒ SƠ THANH TOÁN VƯỢT THẨM QUYỀN PD</v>
          </cell>
        </row>
      </sheetData>
      <sheetData sheetId="5881">
        <row r="1">
          <cell r="A1" t="str">
            <v>PHIẾU XỬ LÝ HỒ SƠ THANH TOÁN VƯỢT THẨM QUYỀN PD</v>
          </cell>
        </row>
      </sheetData>
      <sheetData sheetId="5882">
        <row r="1">
          <cell r="A1" t="str">
            <v>PHIẾU XỬ LÝ HỒ SƠ THANH TOÁN VƯỢT THẨM QUYỀN PD</v>
          </cell>
        </row>
      </sheetData>
      <sheetData sheetId="5883">
        <row r="1">
          <cell r="A1" t="str">
            <v>PHIẾU XỬ LÝ HỒ SƠ THANH TOÁN VƯỢT THẨM QUYỀN PD</v>
          </cell>
        </row>
      </sheetData>
      <sheetData sheetId="5884">
        <row r="1">
          <cell r="A1" t="str">
            <v>PHIẾU XỬ LÝ HỒ SƠ THANH TOÁN VƯỢT THẨM QUYỀN PD</v>
          </cell>
        </row>
      </sheetData>
      <sheetData sheetId="5885">
        <row r="1">
          <cell r="A1" t="str">
            <v>PHIẾU XỬ LÝ HỒ SƠ THANH TOÁN VƯỢT THẨM QUYỀN PD</v>
          </cell>
        </row>
      </sheetData>
      <sheetData sheetId="5886">
        <row r="1">
          <cell r="A1" t="str">
            <v>PHIẾU XỬ LÝ HỒ SƠ THANH TOÁN VƯỢT THẨM QUYỀN PD</v>
          </cell>
        </row>
      </sheetData>
      <sheetData sheetId="5887">
        <row r="1">
          <cell r="A1" t="str">
            <v>PHIẾU XỬ LÝ HỒ SƠ THANH TOÁN VƯỢT THẨM QUYỀN PD</v>
          </cell>
        </row>
      </sheetData>
      <sheetData sheetId="5888">
        <row r="1">
          <cell r="A1" t="str">
            <v>PHIẾU XỬ LÝ HỒ SƠ THANH TOÁN VƯỢT THẨM QUYỀN PD</v>
          </cell>
        </row>
      </sheetData>
      <sheetData sheetId="5889">
        <row r="1">
          <cell r="A1" t="str">
            <v>PHIẾU XỬ LÝ HỒ SƠ THANH TOÁN VƯỢT THẨM QUYỀN PD</v>
          </cell>
        </row>
      </sheetData>
      <sheetData sheetId="5890">
        <row r="1">
          <cell r="A1" t="str">
            <v>PHIẾU XỬ LÝ HỒ SƠ THANH TOÁN VƯỢT THẨM QUYỀN PD</v>
          </cell>
        </row>
      </sheetData>
      <sheetData sheetId="5891">
        <row r="1">
          <cell r="A1" t="str">
            <v>PHIẾU XỬ LÝ HỒ SƠ THANH TOÁN VƯỢT THẨM QUYỀN PD</v>
          </cell>
        </row>
      </sheetData>
      <sheetData sheetId="5892">
        <row r="1">
          <cell r="A1" t="str">
            <v>PHIẾU XỬ LÝ HỒ SƠ THANH TOÁN VƯỢT THẨM QUYỀN PD</v>
          </cell>
        </row>
      </sheetData>
      <sheetData sheetId="5893">
        <row r="1">
          <cell r="A1" t="str">
            <v>PHIẾU XỬ LÝ HỒ SƠ THANH TOÁN VƯỢT THẨM QUYỀN PD</v>
          </cell>
        </row>
      </sheetData>
      <sheetData sheetId="5894">
        <row r="1">
          <cell r="A1" t="str">
            <v>PHIẾU XỬ LÝ HỒ SƠ THANH TOÁN VƯỢT THẨM QUYỀN PD</v>
          </cell>
        </row>
      </sheetData>
      <sheetData sheetId="5895">
        <row r="1">
          <cell r="A1" t="str">
            <v>PHIẾU XỬ LÝ HỒ SƠ THANH TOÁN VƯỢT THẨM QUYỀN PD</v>
          </cell>
        </row>
      </sheetData>
      <sheetData sheetId="5896">
        <row r="1">
          <cell r="A1" t="str">
            <v>PHIẾU XỬ LÝ HỒ SƠ THANH TOÁN VƯỢT THẨM QUYỀN PD</v>
          </cell>
        </row>
      </sheetData>
      <sheetData sheetId="5897">
        <row r="1">
          <cell r="A1" t="str">
            <v>PHIẾU XỬ LÝ HỒ SƠ THANH TOÁN VƯỢT THẨM QUYỀN PD</v>
          </cell>
        </row>
      </sheetData>
      <sheetData sheetId="5898">
        <row r="1">
          <cell r="A1" t="str">
            <v>PHIẾU XỬ LÝ HỒ SƠ THANH TOÁN VƯỢT THẨM QUYỀN PD</v>
          </cell>
        </row>
      </sheetData>
      <sheetData sheetId="5899">
        <row r="1">
          <cell r="A1" t="str">
            <v>PHIẾU XỬ LÝ HỒ SƠ THANH TOÁN VƯỢT THẨM QUYỀN PD</v>
          </cell>
        </row>
      </sheetData>
      <sheetData sheetId="5900">
        <row r="1">
          <cell r="A1" t="str">
            <v>PHIẾU XỬ LÝ HỒ SƠ THANH TOÁN VƯỢT THẨM QUYỀN PD</v>
          </cell>
        </row>
      </sheetData>
      <sheetData sheetId="5901">
        <row r="1">
          <cell r="A1" t="str">
            <v>PHIẾU XỬ LÝ HỒ SƠ THANH TOÁN VƯỢT THẨM QUYỀN PD</v>
          </cell>
        </row>
      </sheetData>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ow r="1">
          <cell r="A1" t="str">
            <v>PHIẾU XỬ LÝ HỒ SƠ THANH TOÁN VƯỢT THẨM QUYỀN PD</v>
          </cell>
        </row>
      </sheetData>
      <sheetData sheetId="5905">
        <row r="1">
          <cell r="A1" t="str">
            <v>PHIẾU XỬ LÝ HỒ SƠ THANH TOÁN VƯỢT THẨM QUYỀN PD</v>
          </cell>
        </row>
      </sheetData>
      <sheetData sheetId="5906">
        <row r="1">
          <cell r="A1" t="str">
            <v>PHIẾU XỬ LÝ HỒ SƠ THANH TOÁN VƯỢT THẨM QUYỀN PD</v>
          </cell>
        </row>
      </sheetData>
      <sheetData sheetId="5907">
        <row r="1">
          <cell r="A1" t="str">
            <v>PHIẾU XỬ LÝ HỒ SƠ THANH TOÁN VƯỢT THẨM QUYỀN PD</v>
          </cell>
        </row>
      </sheetData>
      <sheetData sheetId="5908">
        <row r="1">
          <cell r="A1" t="str">
            <v>PHIẾU XỬ LÝ HỒ SƠ THANH TOÁN VƯỢT THẨM QUYỀN PD</v>
          </cell>
        </row>
      </sheetData>
      <sheetData sheetId="5909">
        <row r="1">
          <cell r="A1" t="str">
            <v>PHIẾU XỬ LÝ HỒ SƠ THANH TOÁN VƯỢT THẨM QUYỀN PD</v>
          </cell>
        </row>
      </sheetData>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ow r="1">
          <cell r="A1" t="str">
            <v>PHIẾU XỬ LÝ HỒ SƠ THANH TOÁN VƯỢT THẨM QUYỀN PD</v>
          </cell>
        </row>
      </sheetData>
      <sheetData sheetId="5964">
        <row r="1">
          <cell r="A1" t="str">
            <v>PHIẾU XỬ LÝ HỒ SƠ THANH TOÁN VƯỢT THẨM QUYỀN PD</v>
          </cell>
        </row>
      </sheetData>
      <sheetData sheetId="5965">
        <row r="1">
          <cell r="A1" t="str">
            <v>PHIẾU XỬ LÝ HỒ SƠ THANH TOÁN VƯỢT THẨM QUYỀN PD</v>
          </cell>
        </row>
      </sheetData>
      <sheetData sheetId="5966">
        <row r="1">
          <cell r="A1" t="str">
            <v>PHIẾU XỬ LÝ HỒ SƠ THANH TOÁN VƯỢT THẨM QUYỀN PD</v>
          </cell>
        </row>
      </sheetData>
      <sheetData sheetId="5967">
        <row r="1">
          <cell r="A1" t="str">
            <v>PHIẾU XỬ LÝ HỒ SƠ THANH TOÁN VƯỢT THẨM QUYỀN PD</v>
          </cell>
        </row>
      </sheetData>
      <sheetData sheetId="5968">
        <row r="1">
          <cell r="A1" t="str">
            <v>PHIẾU XỬ LÝ HỒ SƠ THANH TOÁN VƯỢT THẨM QUYỀN PD</v>
          </cell>
        </row>
      </sheetData>
      <sheetData sheetId="5969">
        <row r="1">
          <cell r="A1" t="str">
            <v>PHIẾU XỬ LÝ HỒ SƠ THANH TOÁN VƯỢT THẨM QUYỀN PD</v>
          </cell>
        </row>
      </sheetData>
      <sheetData sheetId="5970">
        <row r="1">
          <cell r="A1" t="str">
            <v>PHIẾU XỬ LÝ HỒ SƠ THANH TOÁN VƯỢT THẨM QUYỀN PD</v>
          </cell>
        </row>
      </sheetData>
      <sheetData sheetId="5971">
        <row r="1">
          <cell r="A1" t="str">
            <v>PHIẾU XỬ LÝ HỒ SƠ THANH TOÁN VƯỢT THẨM QUYỀN PD</v>
          </cell>
        </row>
      </sheetData>
      <sheetData sheetId="5972">
        <row r="1">
          <cell r="A1" t="str">
            <v>PHIẾU XỬ LÝ HỒ SƠ THANH TOÁN VƯỢT THẨM QUYỀN PD</v>
          </cell>
        </row>
      </sheetData>
      <sheetData sheetId="5973">
        <row r="1">
          <cell r="A1" t="str">
            <v>PHIẾU XỬ LÝ HỒ SƠ THANH TOÁN VƯỢT THẨM QUYỀN PD</v>
          </cell>
        </row>
      </sheetData>
      <sheetData sheetId="5974">
        <row r="1">
          <cell r="A1" t="str">
            <v>PHIẾU XỬ LÝ HỒ SƠ THANH TOÁN VƯỢT THẨM QUYỀN PD</v>
          </cell>
        </row>
      </sheetData>
      <sheetData sheetId="5975">
        <row r="1">
          <cell r="A1" t="str">
            <v>PHIẾU XỬ LÝ HỒ SƠ THANH TOÁN VƯỢT THẨM QUYỀN PD</v>
          </cell>
        </row>
      </sheetData>
      <sheetData sheetId="5976">
        <row r="1">
          <cell r="A1" t="str">
            <v>PHIẾU XỬ LÝ HỒ SƠ THANH TOÁN VƯỢT THẨM QUYỀN PD</v>
          </cell>
        </row>
      </sheetData>
      <sheetData sheetId="5977">
        <row r="1">
          <cell r="A1" t="str">
            <v>PHIẾU XỬ LÝ HỒ SƠ THANH TOÁN VƯỢT THẨM QUYỀN PD</v>
          </cell>
        </row>
      </sheetData>
      <sheetData sheetId="5978">
        <row r="1">
          <cell r="A1" t="str">
            <v>PHIẾU XỬ LÝ HỒ SƠ THANH TOÁN VƯỢT THẨM QUYỀN PD</v>
          </cell>
        </row>
      </sheetData>
      <sheetData sheetId="5979">
        <row r="1">
          <cell r="A1" t="str">
            <v>PHIẾU XỬ LÝ HỒ SƠ THANH TOÁN VƯỢT THẨM QUYỀN PD</v>
          </cell>
        </row>
      </sheetData>
      <sheetData sheetId="5980">
        <row r="1">
          <cell r="A1" t="str">
            <v>PHIẾU XỬ LÝ HỒ SƠ THANH TOÁN VƯỢT THẨM QUYỀN PD</v>
          </cell>
        </row>
      </sheetData>
      <sheetData sheetId="5981">
        <row r="1">
          <cell r="A1" t="str">
            <v>PHIẾU XỬ LÝ HỒ SƠ THANH TOÁN VƯỢT THẨM QUYỀN PD</v>
          </cell>
        </row>
      </sheetData>
      <sheetData sheetId="5982">
        <row r="1">
          <cell r="A1" t="str">
            <v>PHIẾU XỬ LÝ HỒ SƠ THANH TOÁN VƯỢT THẨM QUYỀN PD</v>
          </cell>
        </row>
      </sheetData>
      <sheetData sheetId="5983">
        <row r="1">
          <cell r="A1" t="str">
            <v>PHIẾU XỬ LÝ HỒ SƠ THANH TOÁN VƯỢT THẨM QUYỀN PD</v>
          </cell>
        </row>
      </sheetData>
      <sheetData sheetId="5984">
        <row r="1">
          <cell r="A1" t="str">
            <v>PHIẾU XỬ LÝ HỒ SƠ THANH TOÁN VƯỢT THẨM QUYỀN PD</v>
          </cell>
        </row>
      </sheetData>
      <sheetData sheetId="5985">
        <row r="1">
          <cell r="A1" t="str">
            <v>PHIẾU XỬ LÝ HỒ SƠ THANH TOÁN VƯỢT THẨM QUYỀN PD</v>
          </cell>
        </row>
      </sheetData>
      <sheetData sheetId="5986">
        <row r="1">
          <cell r="A1" t="str">
            <v>PHIẾU XỬ LÝ HỒ SƠ THANH TOÁN VƯỢT THẨM QUYỀN PD</v>
          </cell>
        </row>
      </sheetData>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efreshError="1"/>
      <sheetData sheetId="5996">
        <row r="1">
          <cell r="A1" t="str">
            <v>PHIẾU XỬ LÝ HỒ SƠ THANH TOÁN VƯỢT THẨM QUYỀN PD</v>
          </cell>
        </row>
      </sheetData>
      <sheetData sheetId="5997" refreshError="1"/>
      <sheetData sheetId="5998" refreshError="1"/>
      <sheetData sheetId="5999" refreshError="1"/>
      <sheetData sheetId="6000">
        <row r="1">
          <cell r="A1" t="str">
            <v>PHIẾU XỬ LÝ HỒ SƠ THANH TOÁN VƯỢT THẨM QUYỀN PD</v>
          </cell>
        </row>
      </sheetData>
      <sheetData sheetId="6001">
        <row r="1">
          <cell r="A1" t="str">
            <v>PHIẾU XỬ LÝ HỒ SƠ THANH TOÁN VƯỢT THẨM QUYỀN PD</v>
          </cell>
        </row>
      </sheetData>
      <sheetData sheetId="6002">
        <row r="1">
          <cell r="A1" t="str">
            <v>PHIẾU XỬ LÝ HỒ SƠ THANH TOÁN VƯỢT THẨM QUYỀN PD</v>
          </cell>
        </row>
      </sheetData>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ow r="1">
          <cell r="A1" t="str">
            <v>PHIẾU XỬ LÝ HỒ SƠ THANH TOÁN VƯỢT THẨM QUYỀN PD</v>
          </cell>
        </row>
      </sheetData>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ow r="1">
          <cell r="A1" t="str">
            <v>PHIẾU XỬ LÝ HỒ SƠ THANH TOÁN VƯỢT THẨM QUYỀN PD</v>
          </cell>
        </row>
      </sheetData>
      <sheetData sheetId="6063">
        <row r="1">
          <cell r="A1" t="str">
            <v>PHIẾU XỬ LÝ HỒ SƠ THANH TOÁN VƯỢT THẨM QUYỀN PD</v>
          </cell>
        </row>
      </sheetData>
      <sheetData sheetId="6064">
        <row r="1">
          <cell r="A1" t="str">
            <v>PHIẾU XỬ LÝ HỒ SƠ THANH TOÁN VƯỢT THẨM QUYỀN PD</v>
          </cell>
        </row>
      </sheetData>
      <sheetData sheetId="6065">
        <row r="1">
          <cell r="A1" t="str">
            <v>PHIẾU XỬ LÝ HỒ SƠ THANH TOÁN VƯỢT THẨM QUYỀN PD</v>
          </cell>
        </row>
      </sheetData>
      <sheetData sheetId="6066">
        <row r="1">
          <cell r="A1" t="str">
            <v>PHIẾU XỬ LÝ HỒ SƠ THANH TOÁN VƯỢT THẨM QUYỀN PD</v>
          </cell>
        </row>
      </sheetData>
      <sheetData sheetId="6067">
        <row r="1">
          <cell r="A1" t="str">
            <v>PHIẾU XỬ LÝ HỒ SƠ THANH TOÁN VƯỢT THẨM QUYỀN PD</v>
          </cell>
        </row>
      </sheetData>
      <sheetData sheetId="6068">
        <row r="1">
          <cell r="A1" t="str">
            <v>PHIẾU XỬ LÝ HỒ SƠ THANH TOÁN VƯỢT THẨM QUYỀN PD</v>
          </cell>
        </row>
      </sheetData>
      <sheetData sheetId="6069">
        <row r="1">
          <cell r="A1" t="str">
            <v>PHIẾU XỬ LÝ HỒ SƠ THANH TOÁN VƯỢT THẨM QUYỀN PD</v>
          </cell>
        </row>
      </sheetData>
      <sheetData sheetId="6070">
        <row r="1">
          <cell r="A1" t="str">
            <v>PHIẾU XỬ LÝ HỒ SƠ THANH TOÁN VƯỢT THẨM QUYỀN PD</v>
          </cell>
        </row>
      </sheetData>
      <sheetData sheetId="6071">
        <row r="1">
          <cell r="A1" t="str">
            <v>PHIẾU XỬ LÝ HỒ SƠ THANH TOÁN VƯỢT THẨM QUYỀN PD</v>
          </cell>
        </row>
      </sheetData>
      <sheetData sheetId="6072">
        <row r="1">
          <cell r="A1" t="str">
            <v>PHIẾU XỬ LÝ HỒ SƠ THANH TOÁN VƯỢT THẨM QUYỀN PD</v>
          </cell>
        </row>
      </sheetData>
      <sheetData sheetId="6073">
        <row r="1">
          <cell r="A1" t="str">
            <v>PHIẾU XỬ LÝ HỒ SƠ THANH TOÁN VƯỢT THẨM QUYỀN PD</v>
          </cell>
        </row>
      </sheetData>
      <sheetData sheetId="6074">
        <row r="1">
          <cell r="A1" t="str">
            <v>PHIẾU XỬ LÝ HỒ SƠ THANH TOÁN VƯỢT THẨM QUYỀN PD</v>
          </cell>
        </row>
      </sheetData>
      <sheetData sheetId="6075">
        <row r="1">
          <cell r="A1" t="str">
            <v>PHIẾU XỬ LÝ HỒ SƠ THANH TOÁN VƯỢT THẨM QUYỀN PD</v>
          </cell>
        </row>
      </sheetData>
      <sheetData sheetId="6076">
        <row r="1">
          <cell r="A1" t="str">
            <v>PHIẾU XỬ LÝ HỒ SƠ THANH TOÁN VƯỢT THẨM QUYỀN PD</v>
          </cell>
        </row>
      </sheetData>
      <sheetData sheetId="6077">
        <row r="1">
          <cell r="A1" t="str">
            <v>PHIẾU XỬ LÝ HỒ SƠ THANH TOÁN VƯỢT THẨM QUYỀN PD</v>
          </cell>
        </row>
      </sheetData>
      <sheetData sheetId="6078">
        <row r="1">
          <cell r="A1" t="str">
            <v>PHIẾU XỬ LÝ HỒ SƠ THANH TOÁN VƯỢT THẨM QUYỀN PD</v>
          </cell>
        </row>
      </sheetData>
      <sheetData sheetId="6079">
        <row r="1">
          <cell r="A1" t="str">
            <v>PHIẾU XỬ LÝ HỒ SƠ THANH TOÁN VƯỢT THẨM QUYỀN PD</v>
          </cell>
        </row>
      </sheetData>
      <sheetData sheetId="6080">
        <row r="1">
          <cell r="A1" t="str">
            <v>PHIẾU XỬ LÝ HỒ SƠ THANH TOÁN VƯỢT THẨM QUYỀN PD</v>
          </cell>
        </row>
      </sheetData>
      <sheetData sheetId="6081">
        <row r="1">
          <cell r="A1" t="str">
            <v>PHIẾU XỬ LÝ HỒ SƠ THANH TOÁN VƯỢT THẨM QUYỀN PD</v>
          </cell>
        </row>
      </sheetData>
      <sheetData sheetId="6082">
        <row r="1">
          <cell r="A1" t="str">
            <v>PHIẾU XỬ LÝ HỒ SƠ THANH TOÁN VƯỢT THẨM QUYỀN PD</v>
          </cell>
        </row>
      </sheetData>
      <sheetData sheetId="6083">
        <row r="1">
          <cell r="A1" t="str">
            <v>PHIẾU XỬ LÝ HỒ SƠ THANH TOÁN VƯỢT THẨM QUYỀN PD</v>
          </cell>
        </row>
      </sheetData>
      <sheetData sheetId="6084">
        <row r="1">
          <cell r="A1" t="str">
            <v>PHIẾU XỬ LÝ HỒ SƠ THANH TOÁN VƯỢT THẨM QUYỀN PD</v>
          </cell>
        </row>
      </sheetData>
      <sheetData sheetId="6085">
        <row r="1">
          <cell r="A1" t="str">
            <v>PHIẾU XỬ LÝ HỒ SƠ THANH TOÁN VƯỢT THẨM QUYỀN PD</v>
          </cell>
        </row>
      </sheetData>
      <sheetData sheetId="6086">
        <row r="1">
          <cell r="A1" t="str">
            <v>PHIẾU XỬ LÝ HỒ SƠ THANH TOÁN VƯỢT THẨM QUYỀN PD</v>
          </cell>
        </row>
      </sheetData>
      <sheetData sheetId="6087">
        <row r="1">
          <cell r="A1" t="str">
            <v>PHIẾU XỬ LÝ HỒ SƠ THANH TOÁN VƯỢT THẨM QUYỀN PD</v>
          </cell>
        </row>
      </sheetData>
      <sheetData sheetId="6088">
        <row r="1">
          <cell r="A1" t="str">
            <v>PHIẾU XỬ LÝ HỒ SƠ THANH TOÁN VƯỢT THẨM QUYỀN PD</v>
          </cell>
        </row>
      </sheetData>
      <sheetData sheetId="6089">
        <row r="1">
          <cell r="A1" t="str">
            <v>PHIẾU XỬ LÝ HỒ SƠ THANH TOÁN VƯỢT THẨM QUYỀN PD</v>
          </cell>
        </row>
      </sheetData>
      <sheetData sheetId="6090">
        <row r="1">
          <cell r="A1" t="str">
            <v>PHIẾU XỬ LÝ HỒ SƠ THANH TOÁN VƯỢT THẨM QUYỀN PD</v>
          </cell>
        </row>
      </sheetData>
      <sheetData sheetId="6091">
        <row r="1">
          <cell r="A1" t="str">
            <v>PHIẾU XỬ LÝ HỒ SƠ THANH TOÁN VƯỢT THẨM QUYỀN PD</v>
          </cell>
        </row>
      </sheetData>
      <sheetData sheetId="6092">
        <row r="1">
          <cell r="A1" t="str">
            <v>PHIẾU XỬ LÝ HỒ SƠ THANH TOÁN VƯỢT THẨM QUYỀN PD</v>
          </cell>
        </row>
      </sheetData>
      <sheetData sheetId="6093">
        <row r="1">
          <cell r="A1" t="str">
            <v>PHIẾU XỬ LÝ HỒ SƠ THANH TOÁN VƯỢT THẨM QUYỀN PD</v>
          </cell>
        </row>
      </sheetData>
      <sheetData sheetId="6094">
        <row r="1">
          <cell r="A1" t="str">
            <v>PHIẾU XỬ LÝ HỒ SƠ THANH TOÁN VƯỢT THẨM QUYỀN PD</v>
          </cell>
        </row>
      </sheetData>
      <sheetData sheetId="6095">
        <row r="1">
          <cell r="A1" t="str">
            <v>PHIẾU XỬ LÝ HỒ SƠ THANH TOÁN VƯỢT THẨM QUYỀN PD</v>
          </cell>
        </row>
      </sheetData>
      <sheetData sheetId="6096">
        <row r="1">
          <cell r="A1" t="str">
            <v>PHIẾU XỬ LÝ HỒ SƠ THANH TOÁN VƯỢT THẨM QUYỀN PD</v>
          </cell>
        </row>
      </sheetData>
      <sheetData sheetId="6097">
        <row r="1">
          <cell r="A1" t="str">
            <v>PHIẾU XỬ LÝ HỒ SƠ THANH TOÁN VƯỢT THẨM QUYỀN PD</v>
          </cell>
        </row>
      </sheetData>
      <sheetData sheetId="6098">
        <row r="1">
          <cell r="A1" t="str">
            <v>PHIẾU XỬ LÝ HỒ SƠ THANH TOÁN VƯỢT THẨM QUYỀN PD</v>
          </cell>
        </row>
      </sheetData>
      <sheetData sheetId="6099">
        <row r="1">
          <cell r="A1" t="str">
            <v>PHIẾU XỬ LÝ HỒ SƠ THANH TOÁN VƯỢT THẨM QUYỀN PD</v>
          </cell>
        </row>
      </sheetData>
      <sheetData sheetId="6100">
        <row r="1">
          <cell r="A1" t="str">
            <v>PHIẾU XỬ LÝ HỒ SƠ THANH TOÁN VƯỢT THẨM QUYỀN PD</v>
          </cell>
        </row>
      </sheetData>
      <sheetData sheetId="6101">
        <row r="1">
          <cell r="A1" t="str">
            <v>PHIẾU XỬ LÝ HỒ SƠ THANH TOÁN VƯỢT THẨM QUYỀN PD</v>
          </cell>
        </row>
      </sheetData>
      <sheetData sheetId="6102">
        <row r="1">
          <cell r="A1" t="str">
            <v>PHIẾU XỬ LÝ HỒ SƠ THANH TOÁN VƯỢT THẨM QUYỀN PD</v>
          </cell>
        </row>
      </sheetData>
      <sheetData sheetId="6103">
        <row r="1">
          <cell r="A1" t="str">
            <v>PHIẾU XỬ LÝ HỒ SƠ THANH TOÁN VƯỢT THẨM QUYỀN PD</v>
          </cell>
        </row>
      </sheetData>
      <sheetData sheetId="6104">
        <row r="1">
          <cell r="A1" t="str">
            <v>PHIẾU XỬ LÝ HỒ SƠ THANH TOÁN VƯỢT THẨM QUYỀN PD</v>
          </cell>
        </row>
      </sheetData>
      <sheetData sheetId="6105">
        <row r="1">
          <cell r="A1" t="str">
            <v>PHIẾU XỬ LÝ HỒ SƠ THANH TOÁN VƯỢT THẨM QUYỀN PD</v>
          </cell>
        </row>
      </sheetData>
      <sheetData sheetId="6106">
        <row r="1">
          <cell r="A1" t="str">
            <v>PHIẾU XỬ LÝ HỒ SƠ THANH TOÁN VƯỢT THẨM QUYỀN PD</v>
          </cell>
        </row>
      </sheetData>
      <sheetData sheetId="6107">
        <row r="1">
          <cell r="A1" t="str">
            <v>PHIẾU XỬ LÝ HỒ SƠ THANH TOÁN VƯỢT THẨM QUYỀN PD</v>
          </cell>
        </row>
      </sheetData>
      <sheetData sheetId="6108">
        <row r="1">
          <cell r="A1" t="str">
            <v>PHIẾU XỬ LÝ HỒ SƠ THANH TOÁN VƯỢT THẨM QUYỀN PD</v>
          </cell>
        </row>
      </sheetData>
      <sheetData sheetId="6109">
        <row r="1">
          <cell r="A1" t="str">
            <v>PHIẾU XỬ LÝ HỒ SƠ THANH TOÁN VƯỢT THẨM QUYỀN PD</v>
          </cell>
        </row>
      </sheetData>
      <sheetData sheetId="6110">
        <row r="1">
          <cell r="A1" t="str">
            <v>PHIẾU XỬ LÝ HỒ SƠ THANH TOÁN VƯỢT THẨM QUYỀN PD</v>
          </cell>
        </row>
      </sheetData>
      <sheetData sheetId="6111">
        <row r="1">
          <cell r="A1" t="str">
            <v>PHIẾU XỬ LÝ HỒ SƠ THANH TOÁN VƯỢT THẨM QUYỀN PD</v>
          </cell>
        </row>
      </sheetData>
      <sheetData sheetId="6112">
        <row r="1">
          <cell r="A1" t="str">
            <v>PHIẾU XỬ LÝ HỒ SƠ THANH TOÁN VƯỢT THẨM QUYỀN PD</v>
          </cell>
        </row>
      </sheetData>
      <sheetData sheetId="6113">
        <row r="1">
          <cell r="A1" t="str">
            <v>PHIẾU XỬ LÝ HỒ SƠ THANH TOÁN VƯỢT THẨM QUYỀN PD</v>
          </cell>
        </row>
      </sheetData>
      <sheetData sheetId="6114">
        <row r="1">
          <cell r="A1" t="str">
            <v>PHIẾU XỬ LÝ HỒ SƠ THANH TOÁN VƯỢT THẨM QUYỀN PD</v>
          </cell>
        </row>
      </sheetData>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ow r="1">
          <cell r="A1" t="str">
            <v>PHIẾU XỬ LÝ HỒ SƠ THANH TOÁN VƯỢT THẨM QUYỀN PD</v>
          </cell>
        </row>
      </sheetData>
      <sheetData sheetId="6123">
        <row r="1">
          <cell r="A1" t="str">
            <v>PHIẾU XỬ LÝ HỒ SƠ THANH TOÁN VƯỢT THẨM QUYỀN PD</v>
          </cell>
        </row>
      </sheetData>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ow r="1">
          <cell r="A1" t="str">
            <v>PHIẾU XỬ LÝ HỒ SƠ THANH TOÁN VƯỢT THẨM QUYỀN PD</v>
          </cell>
        </row>
      </sheetData>
      <sheetData sheetId="6127">
        <row r="1">
          <cell r="A1" t="str">
            <v>PHIẾU XỬ LÝ HỒ SƠ THANH TOÁN VƯỢT THẨM QUYỀN PD</v>
          </cell>
        </row>
      </sheetData>
      <sheetData sheetId="6128">
        <row r="1">
          <cell r="A1" t="str">
            <v>PHIẾU XỬ LÝ HỒ SƠ THANH TOÁN VƯỢT THẨM QUYỀN PD</v>
          </cell>
        </row>
      </sheetData>
      <sheetData sheetId="6129">
        <row r="1">
          <cell r="A1" t="str">
            <v>PHIẾU XỬ LÝ HỒ SƠ THANH TOÁN VƯỢT THẨM QUYỀN PD</v>
          </cell>
        </row>
      </sheetData>
      <sheetData sheetId="6130">
        <row r="1">
          <cell r="A1" t="str">
            <v>PHIẾU XỬ LÝ HỒ SƠ THANH TOÁN VƯỢT THẨM QUYỀN PD</v>
          </cell>
        </row>
      </sheetData>
      <sheetData sheetId="6131">
        <row r="1">
          <cell r="A1" t="str">
            <v>PHIẾU XỬ LÝ HỒ SƠ THANH TOÁN VƯỢT THẨM QUYỀN PD</v>
          </cell>
        </row>
      </sheetData>
      <sheetData sheetId="6132">
        <row r="1">
          <cell r="A1" t="str">
            <v>PHIẾU XỬ LÝ HỒ SƠ THANH TOÁN VƯỢT THẨM QUYỀN PD</v>
          </cell>
        </row>
      </sheetData>
      <sheetData sheetId="6133">
        <row r="1">
          <cell r="A1" t="str">
            <v>PHIẾU XỬ LÝ HỒ SƠ THANH TOÁN VƯỢT THẨM QUYỀN PD</v>
          </cell>
        </row>
      </sheetData>
      <sheetData sheetId="6134">
        <row r="1">
          <cell r="A1" t="str">
            <v>PHIẾU XỬ LÝ HỒ SƠ THANH TOÁN VƯỢT THẨM QUYỀN PD</v>
          </cell>
        </row>
      </sheetData>
      <sheetData sheetId="6135">
        <row r="1">
          <cell r="A1" t="str">
            <v>PHIẾU XỬ LÝ HỒ SƠ THANH TOÁN VƯỢT THẨM QUYỀN PD</v>
          </cell>
        </row>
      </sheetData>
      <sheetData sheetId="6136">
        <row r="1">
          <cell r="A1" t="str">
            <v>PHIẾU XỬ LÝ HỒ SƠ THANH TOÁN VƯỢT THẨM QUYỀN PD</v>
          </cell>
        </row>
      </sheetData>
      <sheetData sheetId="6137">
        <row r="1">
          <cell r="A1" t="str">
            <v>PHIẾU XỬ LÝ HỒ SƠ THANH TOÁN VƯỢT THẨM QUYỀN PD</v>
          </cell>
        </row>
      </sheetData>
      <sheetData sheetId="6138">
        <row r="1">
          <cell r="A1" t="str">
            <v>PHIẾU XỬ LÝ HỒ SƠ THANH TOÁN VƯỢT THẨM QUYỀN PD</v>
          </cell>
        </row>
      </sheetData>
      <sheetData sheetId="6139">
        <row r="1">
          <cell r="A1" t="str">
            <v>PHIẾU XỬ LÝ HỒ SƠ THANH TOÁN VƯỢT THẨM QUYỀN PD</v>
          </cell>
        </row>
      </sheetData>
      <sheetData sheetId="6140">
        <row r="1">
          <cell r="A1" t="str">
            <v>PHIẾU XỬ LÝ HỒ SƠ THANH TOÁN VƯỢT THẨM QUYỀN PD</v>
          </cell>
        </row>
      </sheetData>
      <sheetData sheetId="6141">
        <row r="1">
          <cell r="A1" t="str">
            <v>PHIẾU XỬ LÝ HỒ SƠ THANH TOÁN VƯỢT THẨM QUYỀN PD</v>
          </cell>
        </row>
      </sheetData>
      <sheetData sheetId="6142">
        <row r="1">
          <cell r="A1" t="str">
            <v>PHIẾU XỬ LÝ HỒ SƠ THANH TOÁN VƯỢT THẨM QUYỀN PD</v>
          </cell>
        </row>
      </sheetData>
      <sheetData sheetId="6143">
        <row r="1">
          <cell r="A1" t="str">
            <v>PHIẾU XỬ LÝ HỒ SƠ THANH TOÁN VƯỢT THẨM QUYỀN PD</v>
          </cell>
        </row>
      </sheetData>
      <sheetData sheetId="6144">
        <row r="1">
          <cell r="A1" t="str">
            <v>PHIẾU XỬ LÝ HỒ SƠ THANH TOÁN VƯỢT THẨM QUYỀN PD</v>
          </cell>
        </row>
      </sheetData>
      <sheetData sheetId="6145">
        <row r="1">
          <cell r="A1" t="str">
            <v>PHIẾU XỬ LÝ HỒ SƠ THANH TOÁN VƯỢT THẨM QUYỀN PD</v>
          </cell>
        </row>
      </sheetData>
      <sheetData sheetId="6146">
        <row r="1">
          <cell r="A1" t="str">
            <v>PHIẾU XỬ LÝ HỒ SƠ THANH TOÁN VƯỢT THẨM QUYỀN PD</v>
          </cell>
        </row>
      </sheetData>
      <sheetData sheetId="6147">
        <row r="1">
          <cell r="A1" t="str">
            <v>PHIẾU XỬ LÝ HỒ SƠ THANH TOÁN VƯỢT THẨM QUYỀN PD</v>
          </cell>
        </row>
      </sheetData>
      <sheetData sheetId="6148">
        <row r="1">
          <cell r="A1" t="str">
            <v>PHIẾU XỬ LÝ HỒ SƠ THANH TOÁN VƯỢT THẨM QUYỀN PD</v>
          </cell>
        </row>
      </sheetData>
      <sheetData sheetId="6149">
        <row r="1">
          <cell r="A1" t="str">
            <v>PHIẾU XỬ LÝ HỒ SƠ THANH TOÁN VƯỢT THẨM QUYỀN PD</v>
          </cell>
        </row>
      </sheetData>
      <sheetData sheetId="6150">
        <row r="1">
          <cell r="A1" t="str">
            <v>PHIẾU XỬ LÝ HỒ SƠ THANH TOÁN VƯỢT THẨM QUYỀN PD</v>
          </cell>
        </row>
      </sheetData>
      <sheetData sheetId="6151">
        <row r="1">
          <cell r="A1" t="str">
            <v>PHIẾU XỬ LÝ HỒ SƠ THANH TOÁN VƯỢT THẨM QUYỀN PD</v>
          </cell>
        </row>
      </sheetData>
      <sheetData sheetId="6152">
        <row r="1">
          <cell r="A1" t="str">
            <v>PHIẾU XỬ LÝ HỒ SƠ THANH TOÁN VƯỢT THẨM QUYỀN PD</v>
          </cell>
        </row>
      </sheetData>
      <sheetData sheetId="6153">
        <row r="1">
          <cell r="A1" t="str">
            <v>PHIẾU XỬ LÝ HỒ SƠ THANH TOÁN VƯỢT THẨM QUYỀN PD</v>
          </cell>
        </row>
      </sheetData>
      <sheetData sheetId="6154">
        <row r="1">
          <cell r="A1" t="str">
            <v>PHIẾU XỬ LÝ HỒ SƠ THANH TOÁN VƯỢT THẨM QUYỀN PD</v>
          </cell>
        </row>
      </sheetData>
      <sheetData sheetId="6155">
        <row r="1">
          <cell r="A1" t="str">
            <v>PHIẾU XỬ LÝ HỒ SƠ THANH TOÁN VƯỢT THẨM QUYỀN PD</v>
          </cell>
        </row>
      </sheetData>
      <sheetData sheetId="6156">
        <row r="1">
          <cell r="A1" t="str">
            <v>PHIẾU XỬ LÝ HỒ SƠ THANH TOÁN VƯỢT THẨM QUYỀN PD</v>
          </cell>
        </row>
      </sheetData>
      <sheetData sheetId="6157">
        <row r="1">
          <cell r="A1" t="str">
            <v>PHIẾU XỬ LÝ HỒ SƠ THANH TOÁN VƯỢT THẨM QUYỀN PD</v>
          </cell>
        </row>
      </sheetData>
      <sheetData sheetId="6158">
        <row r="1">
          <cell r="A1" t="str">
            <v>PHIẾU XỬ LÝ HỒ SƠ THANH TOÁN VƯỢT THẨM QUYỀN PD</v>
          </cell>
        </row>
      </sheetData>
      <sheetData sheetId="6159">
        <row r="1">
          <cell r="A1" t="str">
            <v>PHIẾU XỬ LÝ HỒ SƠ THANH TOÁN VƯỢT THẨM QUYỀN PD</v>
          </cell>
        </row>
      </sheetData>
      <sheetData sheetId="6160">
        <row r="1">
          <cell r="A1" t="str">
            <v>PHIẾU XỬ LÝ HỒ SƠ THANH TOÁN VƯỢT THẨM QUYỀN PD</v>
          </cell>
        </row>
      </sheetData>
      <sheetData sheetId="6161">
        <row r="1">
          <cell r="A1" t="str">
            <v>PHIẾU XỬ LÝ HỒ SƠ THANH TOÁN VƯỢT THẨM QUYỀN PD</v>
          </cell>
        </row>
      </sheetData>
      <sheetData sheetId="6162">
        <row r="1">
          <cell r="A1" t="str">
            <v>PHIẾU XỬ LÝ HỒ SƠ THANH TOÁN VƯỢT THẨM QUYỀN PD</v>
          </cell>
        </row>
      </sheetData>
      <sheetData sheetId="6163">
        <row r="1">
          <cell r="A1" t="str">
            <v>PHIẾU XỬ LÝ HỒ SƠ THANH TOÁN VƯỢT THẨM QUYỀN PD</v>
          </cell>
        </row>
      </sheetData>
      <sheetData sheetId="6164">
        <row r="1">
          <cell r="A1" t="str">
            <v>PHIẾU XỬ LÝ HỒ SƠ THANH TOÁN VƯỢT THẨM QUYỀN PD</v>
          </cell>
        </row>
      </sheetData>
      <sheetData sheetId="6165">
        <row r="1">
          <cell r="A1" t="str">
            <v>PHIẾU XỬ LÝ HỒ SƠ THANH TOÁN VƯỢT THẨM QUYỀN PD</v>
          </cell>
        </row>
      </sheetData>
      <sheetData sheetId="6166">
        <row r="1">
          <cell r="A1" t="str">
            <v>PHIẾU XỬ LÝ HỒ SƠ THANH TOÁN VƯỢT THẨM QUYỀN PD</v>
          </cell>
        </row>
      </sheetData>
      <sheetData sheetId="6167">
        <row r="1">
          <cell r="A1" t="str">
            <v>PHIẾU XỬ LÝ HỒ SƠ THANH TOÁN VƯỢT THẨM QUYỀN PD</v>
          </cell>
        </row>
      </sheetData>
      <sheetData sheetId="6168">
        <row r="1">
          <cell r="A1" t="str">
            <v>PHIẾU XỬ LÝ HỒ SƠ THANH TOÁN VƯỢT THẨM QUYỀN PD</v>
          </cell>
        </row>
      </sheetData>
      <sheetData sheetId="6169">
        <row r="1">
          <cell r="A1" t="str">
            <v>PHIẾU XỬ LÝ HỒ SƠ THANH TOÁN VƯỢT THẨM QUYỀN PD</v>
          </cell>
        </row>
      </sheetData>
      <sheetData sheetId="6170">
        <row r="1">
          <cell r="A1" t="str">
            <v>PHIẾU XỬ LÝ HỒ SƠ THANH TOÁN VƯỢT THẨM QUYỀN PD</v>
          </cell>
        </row>
      </sheetData>
      <sheetData sheetId="6171">
        <row r="1">
          <cell r="A1" t="str">
            <v>PHIẾU XỬ LÝ HỒ SƠ THANH TOÁN VƯỢT THẨM QUYỀN PD</v>
          </cell>
        </row>
      </sheetData>
      <sheetData sheetId="6172">
        <row r="1">
          <cell r="A1" t="str">
            <v>PHIẾU XỬ LÝ HỒ SƠ THANH TOÁN VƯỢT THẨM QUYỀN PD</v>
          </cell>
        </row>
      </sheetData>
      <sheetData sheetId="6173">
        <row r="1">
          <cell r="A1" t="str">
            <v>PHIẾU XỬ LÝ HỒ SƠ THANH TOÁN VƯỢT THẨM QUYỀN PD</v>
          </cell>
        </row>
      </sheetData>
      <sheetData sheetId="6174">
        <row r="1">
          <cell r="A1" t="str">
            <v>PHIẾU XỬ LÝ HỒ SƠ THANH TOÁN VƯỢT THẨM QUYỀN PD</v>
          </cell>
        </row>
      </sheetData>
      <sheetData sheetId="6175">
        <row r="1">
          <cell r="A1" t="str">
            <v>PHIẾU XỬ LÝ HỒ SƠ THANH TOÁN VƯỢT THẨM QUYỀN PD</v>
          </cell>
        </row>
      </sheetData>
      <sheetData sheetId="6176">
        <row r="1">
          <cell r="A1" t="str">
            <v>PHIẾU XỬ LÝ HỒ SƠ THANH TOÁN VƯỢT THẨM QUYỀN PD</v>
          </cell>
        </row>
      </sheetData>
      <sheetData sheetId="6177">
        <row r="1">
          <cell r="A1" t="str">
            <v>PHIẾU XỬ LÝ HỒ SƠ THANH TOÁN VƯỢT THẨM QUYỀN PD</v>
          </cell>
        </row>
      </sheetData>
      <sheetData sheetId="6178">
        <row r="1">
          <cell r="A1" t="str">
            <v>PHIẾU XỬ LÝ HỒ SƠ THANH TOÁN VƯỢT THẨM QUYỀN PD</v>
          </cell>
        </row>
      </sheetData>
      <sheetData sheetId="6179">
        <row r="1">
          <cell r="A1" t="str">
            <v>PHIẾU XỬ LÝ HỒ SƠ THANH TOÁN VƯỢT THẨM QUYỀN PD</v>
          </cell>
        </row>
      </sheetData>
      <sheetData sheetId="6180">
        <row r="1">
          <cell r="A1" t="str">
            <v>PHIẾU XỬ LÝ HỒ SƠ THANH TOÁN VƯỢT THẨM QUYỀN PD</v>
          </cell>
        </row>
      </sheetData>
      <sheetData sheetId="6181">
        <row r="1">
          <cell r="A1" t="str">
            <v>PHIẾU XỬ LÝ HỒ SƠ THANH TOÁN VƯỢT THẨM QUYỀN PD</v>
          </cell>
        </row>
      </sheetData>
      <sheetData sheetId="6182">
        <row r="1">
          <cell r="A1" t="str">
            <v>PHIẾU XỬ LÝ HỒ SƠ THANH TOÁN VƯỢT THẨM QUYỀN PD</v>
          </cell>
        </row>
      </sheetData>
      <sheetData sheetId="6183">
        <row r="1">
          <cell r="A1" t="str">
            <v>PHIẾU XỬ LÝ HỒ SƠ THANH TOÁN VƯỢT THẨM QUYỀN PD</v>
          </cell>
        </row>
      </sheetData>
      <sheetData sheetId="6184">
        <row r="1">
          <cell r="A1" t="str">
            <v>PHIẾU XỬ LÝ HỒ SƠ THANH TOÁN VƯỢT THẨM QUYỀN PD</v>
          </cell>
        </row>
      </sheetData>
      <sheetData sheetId="6185">
        <row r="1">
          <cell r="A1" t="str">
            <v>PHIẾU XỬ LÝ HỒ SƠ THANH TOÁN VƯỢT THẨM QUYỀN PD</v>
          </cell>
        </row>
      </sheetData>
      <sheetData sheetId="6186">
        <row r="1">
          <cell r="A1" t="str">
            <v>PHIẾU XỬ LÝ HỒ SƠ THANH TOÁN VƯỢT THẨM QUYỀN PD</v>
          </cell>
        </row>
      </sheetData>
      <sheetData sheetId="6187">
        <row r="1">
          <cell r="A1" t="str">
            <v>PHIẾU XỬ LÝ HỒ SƠ THANH TOÁN VƯỢT THẨM QUYỀN PD</v>
          </cell>
        </row>
      </sheetData>
      <sheetData sheetId="6188">
        <row r="1">
          <cell r="A1" t="str">
            <v>PHIẾU XỬ LÝ HỒ SƠ THANH TOÁN VƯỢT THẨM QUYỀN PD</v>
          </cell>
        </row>
      </sheetData>
      <sheetData sheetId="6189">
        <row r="1">
          <cell r="A1" t="str">
            <v>PHIẾU XỬ LÝ HỒ SƠ THANH TOÁN VƯỢT THẨM QUYỀN PD</v>
          </cell>
        </row>
      </sheetData>
      <sheetData sheetId="6190">
        <row r="1">
          <cell r="A1" t="str">
            <v>PHIẾU XỬ LÝ HỒ SƠ THANH TOÁN VƯỢT THẨM QUYỀN PD</v>
          </cell>
        </row>
      </sheetData>
      <sheetData sheetId="6191">
        <row r="1">
          <cell r="A1" t="str">
            <v>PHIẾU XỬ LÝ HỒ SƠ THANH TOÁN VƯỢT THẨM QUYỀN PD</v>
          </cell>
        </row>
      </sheetData>
      <sheetData sheetId="6192">
        <row r="1">
          <cell r="A1" t="str">
            <v>PHIẾU XỬ LÝ HỒ SƠ THANH TOÁN VƯỢT THẨM QUYỀN PD</v>
          </cell>
        </row>
      </sheetData>
      <sheetData sheetId="6193">
        <row r="1">
          <cell r="A1" t="str">
            <v>PHIẾU XỬ LÝ HỒ SƠ THANH TOÁN VƯỢT THẨM QUYỀN PD</v>
          </cell>
        </row>
      </sheetData>
      <sheetData sheetId="6194">
        <row r="1">
          <cell r="A1" t="str">
            <v>PHIẾU XỬ LÝ HỒ SƠ THANH TOÁN VƯỢT THẨM QUYỀN PD</v>
          </cell>
        </row>
      </sheetData>
      <sheetData sheetId="6195">
        <row r="1">
          <cell r="A1" t="str">
            <v>PHIẾU XỬ LÝ HỒ SƠ THANH TOÁN VƯỢT THẨM QUYỀN PD</v>
          </cell>
        </row>
      </sheetData>
      <sheetData sheetId="6196">
        <row r="1">
          <cell r="A1" t="str">
            <v>PHIẾU XỬ LÝ HỒ SƠ THANH TOÁN VƯỢT THẨM QUYỀN PD</v>
          </cell>
        </row>
      </sheetData>
      <sheetData sheetId="6197">
        <row r="1">
          <cell r="A1" t="str">
            <v>PHIẾU XỬ LÝ HỒ SƠ THANH TOÁN VƯỢT THẨM QUYỀN PD</v>
          </cell>
        </row>
      </sheetData>
      <sheetData sheetId="6198">
        <row r="1">
          <cell r="A1" t="str">
            <v>PHIẾU XỬ LÝ HỒ SƠ THANH TOÁN VƯỢT THẨM QUYỀN PD</v>
          </cell>
        </row>
      </sheetData>
      <sheetData sheetId="6199">
        <row r="1">
          <cell r="A1" t="str">
            <v>PHIẾU XỬ LÝ HỒ SƠ THANH TOÁN VƯỢT THẨM QUYỀN PD</v>
          </cell>
        </row>
      </sheetData>
      <sheetData sheetId="6200">
        <row r="1">
          <cell r="A1" t="str">
            <v>PHIẾU XỬ LÝ HỒ SƠ THANH TOÁN VƯỢT THẨM QUYỀN PD</v>
          </cell>
        </row>
      </sheetData>
      <sheetData sheetId="6201">
        <row r="1">
          <cell r="A1" t="str">
            <v>PHIẾU XỬ LÝ HỒ SƠ THANH TOÁN VƯỢT THẨM QUYỀN PD</v>
          </cell>
        </row>
      </sheetData>
      <sheetData sheetId="6202">
        <row r="1">
          <cell r="A1" t="str">
            <v>PHIẾU XỬ LÝ HỒ SƠ THANH TOÁN VƯỢT THẨM QUYỀN PD</v>
          </cell>
        </row>
      </sheetData>
      <sheetData sheetId="6203">
        <row r="1">
          <cell r="A1" t="str">
            <v>PHIẾU XỬ LÝ HỒ SƠ THANH TOÁN VƯỢT THẨM QUYỀN PD</v>
          </cell>
        </row>
      </sheetData>
      <sheetData sheetId="6204">
        <row r="1">
          <cell r="A1" t="str">
            <v>PHIẾU XỬ LÝ HỒ SƠ THANH TOÁN VƯỢT THẨM QUYỀN PD</v>
          </cell>
        </row>
      </sheetData>
      <sheetData sheetId="6205">
        <row r="1">
          <cell r="A1" t="str">
            <v>PHIẾU XỬ LÝ HỒ SƠ THANH TOÁN VƯỢT THẨM QUYỀN PD</v>
          </cell>
        </row>
      </sheetData>
      <sheetData sheetId="6206">
        <row r="1">
          <cell r="A1" t="str">
            <v>PHIẾU XỬ LÝ HỒ SƠ THANH TOÁN VƯỢT THẨM QUYỀN PD</v>
          </cell>
        </row>
      </sheetData>
      <sheetData sheetId="6207">
        <row r="1">
          <cell r="A1" t="str">
            <v>PHIẾU XỬ LÝ HỒ SƠ THANH TOÁN VƯỢT THẨM QUYỀN PD</v>
          </cell>
        </row>
      </sheetData>
      <sheetData sheetId="6208">
        <row r="1">
          <cell r="A1" t="str">
            <v>PHIẾU XỬ LÝ HỒ SƠ THANH TOÁN VƯỢT THẨM QUYỀN PD</v>
          </cell>
        </row>
      </sheetData>
      <sheetData sheetId="6209">
        <row r="1">
          <cell r="A1" t="str">
            <v>PHIẾU XỬ LÝ HỒ SƠ THANH TOÁN VƯỢT THẨM QUYỀN PD</v>
          </cell>
        </row>
      </sheetData>
      <sheetData sheetId="6210">
        <row r="1">
          <cell r="A1" t="str">
            <v>PHIẾU XỬ LÝ HỒ SƠ THANH TOÁN VƯỢT THẨM QUYỀN PD</v>
          </cell>
        </row>
      </sheetData>
      <sheetData sheetId="6211">
        <row r="1">
          <cell r="A1" t="str">
            <v>PHIẾU XỬ LÝ HỒ SƠ THANH TOÁN VƯỢT THẨM QUYỀN PD</v>
          </cell>
        </row>
      </sheetData>
      <sheetData sheetId="6212">
        <row r="1">
          <cell r="A1" t="str">
            <v>PHIẾU XỬ LÝ HỒ SƠ THANH TOÁN VƯỢT THẨM QUYỀN PD</v>
          </cell>
        </row>
      </sheetData>
      <sheetData sheetId="6213">
        <row r="1">
          <cell r="A1" t="str">
            <v>PHIẾU XỬ LÝ HỒ SƠ THANH TOÁN VƯỢT THẨM QUYỀN PD</v>
          </cell>
        </row>
      </sheetData>
      <sheetData sheetId="6214">
        <row r="1">
          <cell r="A1" t="str">
            <v>PHIẾU XỬ LÝ HỒ SƠ THANH TOÁN VƯỢT THẨM QUYỀN PD</v>
          </cell>
        </row>
      </sheetData>
      <sheetData sheetId="6215">
        <row r="1">
          <cell r="A1" t="str">
            <v>PHIẾU XỬ LÝ HỒ SƠ THANH TOÁN VƯỢT THẨM QUYỀN PD</v>
          </cell>
        </row>
      </sheetData>
      <sheetData sheetId="6216">
        <row r="1">
          <cell r="A1" t="str">
            <v>PHIẾU XỬ LÝ HỒ SƠ THANH TOÁN VƯỢT THẨM QUYỀN PD</v>
          </cell>
        </row>
      </sheetData>
      <sheetData sheetId="6217">
        <row r="1">
          <cell r="A1" t="str">
            <v>PHIẾU XỬ LÝ HỒ SƠ THANH TOÁN VƯỢT THẨM QUYỀN PD</v>
          </cell>
        </row>
      </sheetData>
      <sheetData sheetId="6218">
        <row r="1">
          <cell r="A1" t="str">
            <v>PHIẾU XỬ LÝ HỒ SƠ THANH TOÁN VƯỢT THẨM QUYỀN PD</v>
          </cell>
        </row>
      </sheetData>
      <sheetData sheetId="6219">
        <row r="1">
          <cell r="A1" t="str">
            <v>PHIẾU XỬ LÝ HỒ SƠ THANH TOÁN VƯỢT THẨM QUYỀN PD</v>
          </cell>
        </row>
      </sheetData>
      <sheetData sheetId="6220">
        <row r="1">
          <cell r="A1" t="str">
            <v>PHIẾU XỬ LÝ HỒ SƠ THANH TOÁN VƯỢT THẨM QUYỀN PD</v>
          </cell>
        </row>
      </sheetData>
      <sheetData sheetId="6221">
        <row r="1">
          <cell r="A1" t="str">
            <v>PHIẾU XỬ LÝ HỒ SƠ THANH TOÁN VƯỢT THẨM QUYỀN PD</v>
          </cell>
        </row>
      </sheetData>
      <sheetData sheetId="6222">
        <row r="1">
          <cell r="A1" t="str">
            <v>PHIẾU XỬ LÝ HỒ SƠ THANH TOÁN VƯỢT THẨM QUYỀN PD</v>
          </cell>
        </row>
      </sheetData>
      <sheetData sheetId="6223">
        <row r="1">
          <cell r="A1" t="str">
            <v>PHIẾU XỬ LÝ HỒ SƠ THANH TOÁN VƯỢT THẨM QUYỀN PD</v>
          </cell>
        </row>
      </sheetData>
      <sheetData sheetId="6224">
        <row r="1">
          <cell r="A1" t="str">
            <v>PHIẾU XỬ LÝ HỒ SƠ THANH TOÁN VƯỢT THẨM QUYỀN PD</v>
          </cell>
        </row>
      </sheetData>
      <sheetData sheetId="6225">
        <row r="1">
          <cell r="A1" t="str">
            <v>PHIẾU XỬ LÝ HỒ SƠ THANH TOÁN VƯỢT THẨM QUYỀN PD</v>
          </cell>
        </row>
      </sheetData>
      <sheetData sheetId="6226">
        <row r="1">
          <cell r="A1" t="str">
            <v>PHIẾU XỬ LÝ HỒ SƠ THANH TOÁN VƯỢT THẨM QUYỀN PD</v>
          </cell>
        </row>
      </sheetData>
      <sheetData sheetId="6227">
        <row r="1">
          <cell r="A1" t="str">
            <v>PHIẾU XỬ LÝ HỒ SƠ THANH TOÁN VƯỢT THẨM QUYỀN PD</v>
          </cell>
        </row>
      </sheetData>
      <sheetData sheetId="6228">
        <row r="1">
          <cell r="A1" t="str">
            <v>PHIẾU XỬ LÝ HỒ SƠ THANH TOÁN VƯỢT THẨM QUYỀN PD</v>
          </cell>
        </row>
      </sheetData>
      <sheetData sheetId="6229">
        <row r="1">
          <cell r="A1" t="str">
            <v>PHIẾU XỬ LÝ HỒ SƠ THANH TOÁN VƯỢT THẨM QUYỀN PD</v>
          </cell>
        </row>
      </sheetData>
      <sheetData sheetId="6230">
        <row r="1">
          <cell r="A1" t="str">
            <v>PHIẾU XỬ LÝ HỒ SƠ THANH TOÁN VƯỢT THẨM QUYỀN PD</v>
          </cell>
        </row>
      </sheetData>
      <sheetData sheetId="6231">
        <row r="1">
          <cell r="A1" t="str">
            <v>PHIẾU XỬ LÝ HỒ SƠ THANH TOÁN VƯỢT THẨM QUYỀN PD</v>
          </cell>
        </row>
      </sheetData>
      <sheetData sheetId="6232">
        <row r="1">
          <cell r="A1" t="str">
            <v>PHIẾU XỬ LÝ HỒ SƠ THANH TOÁN VƯỢT THẨM QUYỀN PD</v>
          </cell>
        </row>
      </sheetData>
      <sheetData sheetId="6233">
        <row r="1">
          <cell r="A1" t="str">
            <v>PHIẾU XỬ LÝ HỒ SƠ THANH TOÁN VƯỢT THẨM QUYỀN PD</v>
          </cell>
        </row>
      </sheetData>
      <sheetData sheetId="6234">
        <row r="1">
          <cell r="A1" t="str">
            <v>PHIẾU XỬ LÝ HỒ SƠ THANH TOÁN VƯỢT THẨM QUYỀN PD</v>
          </cell>
        </row>
      </sheetData>
      <sheetData sheetId="6235">
        <row r="1">
          <cell r="A1" t="str">
            <v>PHIẾU XỬ LÝ HỒ SƠ THANH TOÁN VƯỢT THẨM QUYỀN PD</v>
          </cell>
        </row>
      </sheetData>
      <sheetData sheetId="6236">
        <row r="1">
          <cell r="A1" t="str">
            <v>PHIẾU XỬ LÝ HỒ SƠ THANH TOÁN VƯỢT THẨM QUYỀN PD</v>
          </cell>
        </row>
      </sheetData>
      <sheetData sheetId="6237">
        <row r="1">
          <cell r="A1" t="str">
            <v>PHIẾU XỬ LÝ HỒ SƠ THANH TOÁN VƯỢT THẨM QUYỀN PD</v>
          </cell>
        </row>
      </sheetData>
      <sheetData sheetId="6238">
        <row r="1">
          <cell r="A1" t="str">
            <v>PHIẾU XỬ LÝ HỒ SƠ THANH TOÁN VƯỢT THẨM QUYỀN PD</v>
          </cell>
        </row>
      </sheetData>
      <sheetData sheetId="6239">
        <row r="1">
          <cell r="A1" t="str">
            <v>PHIẾU XỬ LÝ HỒ SƠ THANH TOÁN VƯỢT THẨM QUYỀN PD</v>
          </cell>
        </row>
      </sheetData>
      <sheetData sheetId="6240">
        <row r="1">
          <cell r="A1" t="str">
            <v>PHIẾU XỬ LÝ HỒ SƠ THANH TOÁN VƯỢT THẨM QUYỀN PD</v>
          </cell>
        </row>
      </sheetData>
      <sheetData sheetId="6241">
        <row r="1">
          <cell r="A1" t="str">
            <v>PHIẾU XỬ LÝ HỒ SƠ THANH TOÁN VƯỢT THẨM QUYỀN PD</v>
          </cell>
        </row>
      </sheetData>
      <sheetData sheetId="6242">
        <row r="1">
          <cell r="A1" t="str">
            <v>PHIẾU XỬ LÝ HỒ SƠ THANH TOÁN VƯỢT THẨM QUYỀN PD</v>
          </cell>
        </row>
      </sheetData>
      <sheetData sheetId="6243">
        <row r="1">
          <cell r="A1" t="str">
            <v>PHIẾU XỬ LÝ HỒ SƠ THANH TOÁN VƯỢT THẨM QUYỀN PD</v>
          </cell>
        </row>
      </sheetData>
      <sheetData sheetId="6244">
        <row r="1">
          <cell r="A1" t="str">
            <v>PHIẾU XỬ LÝ HỒ SƠ THANH TOÁN VƯỢT THẨM QUYỀN PD</v>
          </cell>
        </row>
      </sheetData>
      <sheetData sheetId="6245">
        <row r="1">
          <cell r="A1" t="str">
            <v>PHIẾU XỬ LÝ HỒ SƠ THANH TOÁN VƯỢT THẨM QUYỀN PD</v>
          </cell>
        </row>
      </sheetData>
      <sheetData sheetId="6246">
        <row r="1">
          <cell r="A1" t="str">
            <v>PHIẾU XỬ LÝ HỒ SƠ THANH TOÁN VƯỢT THẨM QUYỀN PD</v>
          </cell>
        </row>
      </sheetData>
      <sheetData sheetId="6247">
        <row r="1">
          <cell r="A1" t="str">
            <v>PHIẾU XỬ LÝ HỒ SƠ THANH TOÁN VƯỢT THẨM QUYỀN PD</v>
          </cell>
        </row>
      </sheetData>
      <sheetData sheetId="6248">
        <row r="1">
          <cell r="A1" t="str">
            <v>PHIẾU XỬ LÝ HỒ SƠ THANH TOÁN VƯỢT THẨM QUYỀN PD</v>
          </cell>
        </row>
      </sheetData>
      <sheetData sheetId="6249">
        <row r="1">
          <cell r="A1" t="str">
            <v>PHIẾU XỬ LÝ HỒ SƠ THANH TOÁN VƯỢT THẨM QUYỀN PD</v>
          </cell>
        </row>
      </sheetData>
      <sheetData sheetId="6250">
        <row r="1">
          <cell r="A1" t="str">
            <v>PHIẾU XỬ LÝ HỒ SƠ THANH TOÁN VƯỢT THẨM QUYỀN PD</v>
          </cell>
        </row>
      </sheetData>
      <sheetData sheetId="6251">
        <row r="1">
          <cell r="A1" t="str">
            <v>PHIẾU XỬ LÝ HỒ SƠ THANH TOÁN VƯỢT THẨM QUYỀN PD</v>
          </cell>
        </row>
      </sheetData>
      <sheetData sheetId="6252">
        <row r="1">
          <cell r="A1" t="str">
            <v>PHIẾU XỬ LÝ HỒ SƠ THANH TOÁN VƯỢT THẨM QUYỀN PD</v>
          </cell>
        </row>
      </sheetData>
      <sheetData sheetId="6253">
        <row r="1">
          <cell r="A1" t="str">
            <v>PHIẾU XỬ LÝ HỒ SƠ THANH TOÁN VƯỢT THẨM QUYỀN PD</v>
          </cell>
        </row>
      </sheetData>
      <sheetData sheetId="6254">
        <row r="1">
          <cell r="A1" t="str">
            <v>PHIẾU XỬ LÝ HỒ SƠ THANH TOÁN VƯỢT THẨM QUYỀN PD</v>
          </cell>
        </row>
      </sheetData>
      <sheetData sheetId="6255">
        <row r="1">
          <cell r="A1" t="str">
            <v>PHIẾU XỬ LÝ HỒ SƠ THANH TOÁN VƯỢT THẨM QUYỀN PD</v>
          </cell>
        </row>
      </sheetData>
      <sheetData sheetId="6256">
        <row r="1">
          <cell r="A1" t="str">
            <v>PHIẾU XỬ LÝ HỒ SƠ THANH TOÁN VƯỢT THẨM QUYỀN PD</v>
          </cell>
        </row>
      </sheetData>
      <sheetData sheetId="6257">
        <row r="1">
          <cell r="A1" t="str">
            <v>PHIẾU XỬ LÝ HỒ SƠ THANH TOÁN VƯỢT THẨM QUYỀN PD</v>
          </cell>
        </row>
      </sheetData>
      <sheetData sheetId="6258">
        <row r="1">
          <cell r="A1" t="str">
            <v>PHIẾU XỬ LÝ HỒ SƠ THANH TOÁN VƯỢT THẨM QUYỀN PD</v>
          </cell>
        </row>
      </sheetData>
      <sheetData sheetId="6259">
        <row r="1">
          <cell r="A1" t="str">
            <v>PHIẾU XỬ LÝ HỒ SƠ THANH TOÁN VƯỢT THẨM QUYỀN PD</v>
          </cell>
        </row>
      </sheetData>
      <sheetData sheetId="6260">
        <row r="1">
          <cell r="A1" t="str">
            <v>PHIẾU XỬ LÝ HỒ SƠ THANH TOÁN VƯỢT THẨM QUYỀN PD</v>
          </cell>
        </row>
      </sheetData>
      <sheetData sheetId="6261">
        <row r="1">
          <cell r="A1" t="str">
            <v>PHIẾU XỬ LÝ HỒ SƠ THANH TOÁN VƯỢT THẨM QUYỀN PD</v>
          </cell>
        </row>
      </sheetData>
      <sheetData sheetId="6262">
        <row r="1">
          <cell r="A1" t="str">
            <v>PHIẾU XỬ LÝ HỒ SƠ THANH TOÁN VƯỢT THẨM QUYỀN PD</v>
          </cell>
        </row>
      </sheetData>
      <sheetData sheetId="6263">
        <row r="1">
          <cell r="A1" t="str">
            <v>PHIẾU XỬ LÝ HỒ SƠ THANH TOÁN VƯỢT THẨM QUYỀN PD</v>
          </cell>
        </row>
      </sheetData>
      <sheetData sheetId="6264">
        <row r="1">
          <cell r="A1" t="str">
            <v>PHIẾU XỬ LÝ HỒ SƠ THANH TOÁN VƯỢT THẨM QUYỀN PD</v>
          </cell>
        </row>
      </sheetData>
      <sheetData sheetId="6265">
        <row r="1">
          <cell r="A1" t="str">
            <v>PHIẾU XỬ LÝ HỒ SƠ THANH TOÁN VƯỢT THẨM QUYỀN PD</v>
          </cell>
        </row>
      </sheetData>
      <sheetData sheetId="6266">
        <row r="1">
          <cell r="A1" t="str">
            <v>PHIẾU XỬ LÝ HỒ SƠ THANH TOÁN VƯỢT THẨM QUYỀN PD</v>
          </cell>
        </row>
      </sheetData>
      <sheetData sheetId="6267">
        <row r="1">
          <cell r="A1" t="str">
            <v>PHIẾU XỬ LÝ HỒ SƠ THANH TOÁN VƯỢT THẨM QUYỀN PD</v>
          </cell>
        </row>
      </sheetData>
      <sheetData sheetId="6268">
        <row r="1">
          <cell r="A1" t="str">
            <v>PHIẾU XỬ LÝ HỒ SƠ THANH TOÁN VƯỢT THẨM QUYỀN PD</v>
          </cell>
        </row>
      </sheetData>
      <sheetData sheetId="6269">
        <row r="1">
          <cell r="A1" t="str">
            <v>PHIẾU XỬ LÝ HỒ SƠ THANH TOÁN VƯỢT THẨM QUYỀN PD</v>
          </cell>
        </row>
      </sheetData>
      <sheetData sheetId="6270">
        <row r="1">
          <cell r="A1" t="str">
            <v>PHIẾU XỬ LÝ HỒ SƠ THANH TOÁN VƯỢT THẨM QUYỀN PD</v>
          </cell>
        </row>
      </sheetData>
      <sheetData sheetId="6271">
        <row r="1">
          <cell r="A1" t="str">
            <v>PHIẾU XỬ LÝ HỒ SƠ THANH TOÁN VƯỢT THẨM QUYỀN PD</v>
          </cell>
        </row>
      </sheetData>
      <sheetData sheetId="6272">
        <row r="1">
          <cell r="A1" t="str">
            <v>PHIẾU XỬ LÝ HỒ SƠ THANH TOÁN VƯỢT THẨM QUYỀN PD</v>
          </cell>
        </row>
      </sheetData>
      <sheetData sheetId="6273">
        <row r="1">
          <cell r="A1" t="str">
            <v>PHIẾU XỬ LÝ HỒ SƠ THANH TOÁN VƯỢT THẨM QUYỀN PD</v>
          </cell>
        </row>
      </sheetData>
      <sheetData sheetId="6274">
        <row r="1">
          <cell r="A1" t="str">
            <v>PHIẾU XỬ LÝ HỒ SƠ THANH TOÁN VƯỢT THẨM QUYỀN PD</v>
          </cell>
        </row>
      </sheetData>
      <sheetData sheetId="6275">
        <row r="1">
          <cell r="A1" t="str">
            <v>PHIẾU XỬ LÝ HỒ SƠ THANH TOÁN VƯỢT THẨM QUYỀN PD</v>
          </cell>
        </row>
      </sheetData>
      <sheetData sheetId="6276">
        <row r="1">
          <cell r="A1" t="str">
            <v>PHIẾU XỬ LÝ HỒ SƠ THANH TOÁN VƯỢT THẨM QUYỀN PD</v>
          </cell>
        </row>
      </sheetData>
      <sheetData sheetId="6277">
        <row r="1">
          <cell r="A1" t="str">
            <v>PHIẾU XỬ LÝ HỒ SƠ THANH TOÁN VƯỢT THẨM QUYỀN PD</v>
          </cell>
        </row>
      </sheetData>
      <sheetData sheetId="6278">
        <row r="1">
          <cell r="A1" t="str">
            <v>PHIẾU XỬ LÝ HỒ SƠ THANH TOÁN VƯỢT THẨM QUYỀN PD</v>
          </cell>
        </row>
      </sheetData>
      <sheetData sheetId="6279">
        <row r="1">
          <cell r="A1" t="str">
            <v>PHIẾU XỬ LÝ HỒ SƠ THANH TOÁN VƯỢT THẨM QUYỀN PD</v>
          </cell>
        </row>
      </sheetData>
      <sheetData sheetId="6280">
        <row r="1">
          <cell r="A1" t="str">
            <v>PHIẾU XỬ LÝ HỒ SƠ THANH TOÁN VƯỢT THẨM QUYỀN PD</v>
          </cell>
        </row>
      </sheetData>
      <sheetData sheetId="6281">
        <row r="1">
          <cell r="A1" t="str">
            <v>PHIẾU XỬ LÝ HỒ SƠ THANH TOÁN VƯỢT THẨM QUYỀN PD</v>
          </cell>
        </row>
      </sheetData>
      <sheetData sheetId="6282">
        <row r="1">
          <cell r="A1" t="str">
            <v>PHIẾU XỬ LÝ HỒ SƠ THANH TOÁN VƯỢT THẨM QUYỀN PD</v>
          </cell>
        </row>
      </sheetData>
      <sheetData sheetId="6283">
        <row r="1">
          <cell r="A1" t="str">
            <v>PHIẾU XỬ LÝ HỒ SƠ THANH TOÁN VƯỢT THẨM QUYỀN PD</v>
          </cell>
        </row>
      </sheetData>
      <sheetData sheetId="6284">
        <row r="1">
          <cell r="A1" t="str">
            <v>PHIẾU XỬ LÝ HỒ SƠ THANH TOÁN VƯỢT THẨM QUYỀN PD</v>
          </cell>
        </row>
      </sheetData>
      <sheetData sheetId="6285">
        <row r="1">
          <cell r="A1" t="str">
            <v>PHIẾU XỬ LÝ HỒ SƠ THANH TOÁN VƯỢT THẨM QUYỀN PD</v>
          </cell>
        </row>
      </sheetData>
      <sheetData sheetId="6286">
        <row r="1">
          <cell r="A1" t="str">
            <v>PHIẾU XỬ LÝ HỒ SƠ THANH TOÁN VƯỢT THẨM QUYỀN PD</v>
          </cell>
        </row>
      </sheetData>
      <sheetData sheetId="6287">
        <row r="1">
          <cell r="A1" t="str">
            <v>PHIẾU XỬ LÝ HỒ SƠ THANH TOÁN VƯỢT THẨM QUYỀN PD</v>
          </cell>
        </row>
      </sheetData>
      <sheetData sheetId="6288">
        <row r="1">
          <cell r="A1" t="str">
            <v>PHIẾU XỬ LÝ HỒ SƠ THANH TOÁN VƯỢT THẨM QUYỀN PD</v>
          </cell>
        </row>
      </sheetData>
      <sheetData sheetId="6289">
        <row r="1">
          <cell r="A1" t="str">
            <v>PHIẾU XỬ LÝ HỒ SƠ THANH TOÁN VƯỢT THẨM QUYỀN PD</v>
          </cell>
        </row>
      </sheetData>
      <sheetData sheetId="6290">
        <row r="1">
          <cell r="A1" t="str">
            <v>PHIẾU XỬ LÝ HỒ SƠ THANH TOÁN VƯỢT THẨM QUYỀN PD</v>
          </cell>
        </row>
      </sheetData>
      <sheetData sheetId="6291">
        <row r="1">
          <cell r="A1" t="str">
            <v>PHIẾU XỬ LÝ HỒ SƠ THANH TOÁN VƯỢT THẨM QUYỀN PD</v>
          </cell>
        </row>
      </sheetData>
      <sheetData sheetId="6292">
        <row r="1">
          <cell r="A1" t="str">
            <v>PHIẾU XỬ LÝ HỒ SƠ THANH TOÁN VƯỢT THẨM QUYỀN PD</v>
          </cell>
        </row>
      </sheetData>
      <sheetData sheetId="6293">
        <row r="1">
          <cell r="A1" t="str">
            <v>PHIẾU XỬ LÝ HỒ SƠ THANH TOÁN VƯỢT THẨM QUYỀN PD</v>
          </cell>
        </row>
      </sheetData>
      <sheetData sheetId="6294">
        <row r="1">
          <cell r="A1" t="str">
            <v>PHIẾU XỬ LÝ HỒ SƠ THANH TOÁN VƯỢT THẨM QUYỀN PD</v>
          </cell>
        </row>
      </sheetData>
      <sheetData sheetId="6295">
        <row r="1">
          <cell r="A1" t="str">
            <v>PHIẾU XỬ LÝ HỒ SƠ THANH TOÁN VƯỢT THẨM QUYỀN PD</v>
          </cell>
        </row>
      </sheetData>
      <sheetData sheetId="6296">
        <row r="1">
          <cell r="A1" t="str">
            <v>PHIẾU XỬ LÝ HỒ SƠ THANH TOÁN VƯỢT THẨM QUYỀN PD</v>
          </cell>
        </row>
      </sheetData>
      <sheetData sheetId="6297">
        <row r="1">
          <cell r="A1" t="str">
            <v>PHIẾU XỬ LÝ HỒ SƠ THANH TOÁN VƯỢT THẨM QUYỀN PD</v>
          </cell>
        </row>
      </sheetData>
      <sheetData sheetId="6298">
        <row r="1">
          <cell r="A1" t="str">
            <v>PHIẾU XỬ LÝ HỒ SƠ THANH TOÁN VƯỢT THẨM QUYỀN PD</v>
          </cell>
        </row>
      </sheetData>
      <sheetData sheetId="6299">
        <row r="1">
          <cell r="A1" t="str">
            <v>PHIẾU XỬ LÝ HỒ SƠ THANH TOÁN VƯỢT THẨM QUYỀN PD</v>
          </cell>
        </row>
      </sheetData>
      <sheetData sheetId="6300">
        <row r="1">
          <cell r="A1" t="str">
            <v>PHIẾU XỬ LÝ HỒ SƠ THANH TOÁN VƯỢT THẨM QUYỀN PD</v>
          </cell>
        </row>
      </sheetData>
      <sheetData sheetId="6301">
        <row r="1">
          <cell r="A1" t="str">
            <v>PHIẾU XỬ LÝ HỒ SƠ THANH TOÁN VƯỢT THẨM QUYỀN PD</v>
          </cell>
        </row>
      </sheetData>
      <sheetData sheetId="6302">
        <row r="1">
          <cell r="A1" t="str">
            <v>PHIẾU XỬ LÝ HỒ SƠ THANH TOÁN VƯỢT THẨM QUYỀN PD</v>
          </cell>
        </row>
      </sheetData>
      <sheetData sheetId="6303">
        <row r="1">
          <cell r="A1" t="str">
            <v>PHIẾU XỬ LÝ HỒ SƠ THANH TOÁN VƯỢT THẨM QUYỀN PD</v>
          </cell>
        </row>
      </sheetData>
      <sheetData sheetId="6304">
        <row r="1">
          <cell r="A1" t="str">
            <v>PHIẾU XỬ LÝ HỒ SƠ THANH TOÁN VƯỢT THẨM QUYỀN PD</v>
          </cell>
        </row>
      </sheetData>
      <sheetData sheetId="6305">
        <row r="1">
          <cell r="A1" t="str">
            <v>PHIẾU XỬ LÝ HỒ SƠ THANH TOÁN VƯỢT THẨM QUYỀN PD</v>
          </cell>
        </row>
      </sheetData>
      <sheetData sheetId="6306">
        <row r="1">
          <cell r="A1" t="str">
            <v>PHIẾU XỬ LÝ HỒ SƠ THANH TOÁN VƯỢT THẨM QUYỀN PD</v>
          </cell>
        </row>
      </sheetData>
      <sheetData sheetId="6307">
        <row r="1">
          <cell r="A1" t="str">
            <v>PHIẾU XỬ LÝ HỒ SƠ THANH TOÁN VƯỢT THẨM QUYỀN PD</v>
          </cell>
        </row>
      </sheetData>
      <sheetData sheetId="6308">
        <row r="1">
          <cell r="A1" t="str">
            <v>PHIẾU XỬ LÝ HỒ SƠ THANH TOÁN VƯỢT THẨM QUYỀN PD</v>
          </cell>
        </row>
      </sheetData>
      <sheetData sheetId="6309">
        <row r="1">
          <cell r="A1" t="str">
            <v>PHIẾU XỬ LÝ HỒ SƠ THANH TOÁN VƯỢT THẨM QUYỀN PD</v>
          </cell>
        </row>
      </sheetData>
      <sheetData sheetId="6310">
        <row r="1">
          <cell r="A1" t="str">
            <v>PHIẾU XỬ LÝ HỒ SƠ THANH TOÁN VƯỢT THẨM QUYỀN PD</v>
          </cell>
        </row>
      </sheetData>
      <sheetData sheetId="6311">
        <row r="1">
          <cell r="A1" t="str">
            <v>PHIẾU XỬ LÝ HỒ SƠ THANH TOÁN VƯỢT THẨM QUYỀN PD</v>
          </cell>
        </row>
      </sheetData>
      <sheetData sheetId="6312">
        <row r="1">
          <cell r="A1" t="str">
            <v>PHIẾU XỬ LÝ HỒ SƠ THANH TOÁN VƯỢT THẨM QUYỀN PD</v>
          </cell>
        </row>
      </sheetData>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row r="1">
          <cell r="A1" t="str">
            <v>PHIẾU XỬ LÝ HỒ SƠ THANH TOÁN VƯỢT THẨM QUYỀN PD</v>
          </cell>
        </row>
      </sheetData>
      <sheetData sheetId="6317">
        <row r="1">
          <cell r="A1" t="str">
            <v>PHIẾU XỬ LÝ HỒ SƠ THANH TOÁN VƯỢT THẨM QUYỀN PD</v>
          </cell>
        </row>
      </sheetData>
      <sheetData sheetId="6318">
        <row r="1">
          <cell r="A1" t="str">
            <v>PHIẾU XỬ LÝ HỒ SƠ THANH TOÁN VƯỢT THẨM QUYỀN PD</v>
          </cell>
        </row>
      </sheetData>
      <sheetData sheetId="6319">
        <row r="1">
          <cell r="A1" t="str">
            <v>PHIẾU XỬ LÝ HỒ SƠ THANH TOÁN VƯỢT THẨM QUYỀN PD</v>
          </cell>
        </row>
      </sheetData>
      <sheetData sheetId="6320">
        <row r="1">
          <cell r="A1" t="str">
            <v>PHIẾU XỬ LÝ HỒ SƠ THANH TOÁN VƯỢT THẨM QUYỀN PD</v>
          </cell>
        </row>
      </sheetData>
      <sheetData sheetId="6321">
        <row r="1">
          <cell r="A1" t="str">
            <v>PHIẾU XỬ LÝ HỒ SƠ THANH TOÁN VƯỢT THẨM QUYỀN PD</v>
          </cell>
        </row>
      </sheetData>
      <sheetData sheetId="6322">
        <row r="1">
          <cell r="A1" t="str">
            <v>PHIẾU XỬ LÝ HỒ SƠ THANH TOÁN VƯỢT THẨM QUYỀN PD</v>
          </cell>
        </row>
      </sheetData>
      <sheetData sheetId="6323">
        <row r="1">
          <cell r="A1" t="str">
            <v>PHIẾU XỬ LÝ HỒ SƠ THANH TOÁN VƯỢT THẨM QUYỀN PD</v>
          </cell>
        </row>
      </sheetData>
      <sheetData sheetId="6324">
        <row r="1">
          <cell r="A1" t="str">
            <v>PHIẾU XỬ LÝ HỒ SƠ THANH TOÁN VƯỢT THẨM QUYỀN PD</v>
          </cell>
        </row>
      </sheetData>
      <sheetData sheetId="6325">
        <row r="1">
          <cell r="A1" t="str">
            <v>PHIẾU XỬ LÝ HỒ SƠ THANH TOÁN VƯỢT THẨM QUYỀN PD</v>
          </cell>
        </row>
      </sheetData>
      <sheetData sheetId="6326">
        <row r="1">
          <cell r="A1" t="str">
            <v>PHIẾU XỬ LÝ HỒ SƠ THANH TOÁN VƯỢT THẨM QUYỀN PD</v>
          </cell>
        </row>
      </sheetData>
      <sheetData sheetId="6327">
        <row r="1">
          <cell r="A1" t="str">
            <v>PHIẾU XỬ LÝ HỒ SƠ THANH TOÁN VƯỢT THẨM QUYỀN PD</v>
          </cell>
        </row>
      </sheetData>
      <sheetData sheetId="6328">
        <row r="1">
          <cell r="A1" t="str">
            <v>PHIẾU XỬ LÝ HỒ SƠ THANH TOÁN VƯỢT THẨM QUYỀN PD</v>
          </cell>
        </row>
      </sheetData>
      <sheetData sheetId="6329">
        <row r="1">
          <cell r="A1" t="str">
            <v>PHIẾU XỬ LÝ HỒ SƠ THANH TOÁN VƯỢT THẨM QUYỀN PD</v>
          </cell>
        </row>
      </sheetData>
      <sheetData sheetId="6330">
        <row r="1">
          <cell r="A1" t="str">
            <v>PHIẾU XỬ LÝ HỒ SƠ THANH TOÁN VƯỢT THẨM QUYỀN PD</v>
          </cell>
        </row>
      </sheetData>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efreshError="1"/>
      <sheetData sheetId="6345" refreshError="1"/>
      <sheetData sheetId="6346" refreshError="1"/>
      <sheetData sheetId="6347" refreshError="1"/>
      <sheetData sheetId="6348" refreshError="1"/>
      <sheetData sheetId="6349" refreshError="1"/>
      <sheetData sheetId="6350" refreshError="1"/>
      <sheetData sheetId="6351">
        <row r="1">
          <cell r="A1" t="str">
            <v>PHIẾU XỬ LÝ HỒ SƠ THANH TOÁN VƯỢT THẨM QUYỀN PD</v>
          </cell>
        </row>
      </sheetData>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sheetData sheetId="6379" refreshError="1"/>
      <sheetData sheetId="6380" refreshError="1"/>
      <sheetData sheetId="6381" refreshError="1"/>
      <sheetData sheetId="6382" refreshError="1"/>
      <sheetData sheetId="6383" refreshError="1"/>
      <sheetData sheetId="6384">
        <row r="1">
          <cell r="A1" t="str">
            <v>PHIẾU XỬ LÝ HỒ SƠ THANH TOÁN VƯỢT THẨM QUYỀN PD</v>
          </cell>
        </row>
      </sheetData>
      <sheetData sheetId="6385" refreshError="1"/>
      <sheetData sheetId="6386" refreshError="1"/>
      <sheetData sheetId="6387" refreshError="1"/>
      <sheetData sheetId="6388" refreshError="1"/>
      <sheetData sheetId="6389" refreshError="1"/>
      <sheetData sheetId="6390">
        <row r="1">
          <cell r="A1" t="str">
            <v>PHIẾU XỬ LÝ HỒ SƠ THANH TOÁN VƯỢT THẨM QUYỀN PD</v>
          </cell>
        </row>
      </sheetData>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ow r="1">
          <cell r="A1" t="str">
            <v>PHIẾU XỬ LÝ HỒ SƠ THANH TOÁN VƯỢT THẨM QUYỀN PD</v>
          </cell>
        </row>
      </sheetData>
      <sheetData sheetId="6510">
        <row r="1">
          <cell r="A1" t="str">
            <v>PHIẾU XỬ LÝ HỒ SƠ THANH TOÁN VƯỢT THẨM QUYỀN PD</v>
          </cell>
        </row>
      </sheetData>
      <sheetData sheetId="6511">
        <row r="1">
          <cell r="A1" t="str">
            <v>PHIẾU XỬ LÝ HỒ SƠ THANH TOÁN VƯỢT THẨM QUYỀN PD</v>
          </cell>
        </row>
      </sheetData>
      <sheetData sheetId="6512">
        <row r="1">
          <cell r="A1" t="str">
            <v>PHIẾU XỬ LÝ HỒ SƠ THANH TOÁN VƯỢT THẨM QUYỀN PD</v>
          </cell>
        </row>
      </sheetData>
      <sheetData sheetId="6513">
        <row r="1">
          <cell r="A1" t="str">
            <v>PHIẾU XỬ LÝ HỒ SƠ THANH TOÁN VƯỢT THẨM QUYỀN PD</v>
          </cell>
        </row>
      </sheetData>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ow r="1">
          <cell r="A1" t="str">
            <v>PHIẾU XỬ LÝ HỒ SƠ THANH TOÁN VƯỢT THẨM QUYỀN PD</v>
          </cell>
        </row>
      </sheetData>
      <sheetData sheetId="6518">
        <row r="1">
          <cell r="A1" t="str">
            <v>PHIẾU XỬ LÝ HỒ SƠ THANH TOÁN VƯỢT THẨM QUYỀN PD</v>
          </cell>
        </row>
      </sheetData>
      <sheetData sheetId="6519">
        <row r="1">
          <cell r="A1" t="str">
            <v>PHIẾU XỬ LÝ HỒ SƠ THANH TOÁN VƯỢT THẨM QUYỀN PD</v>
          </cell>
        </row>
      </sheetData>
      <sheetData sheetId="6520">
        <row r="1">
          <cell r="A1" t="str">
            <v>PHIẾU XỬ LÝ HỒ SƠ THANH TOÁN VƯỢT THẨM QUYỀN PD</v>
          </cell>
        </row>
      </sheetData>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efreshError="1"/>
      <sheetData sheetId="6525">
        <row r="1">
          <cell r="A1" t="str">
            <v>PHIẾU XỬ LÝ HỒ SƠ THANH TOÁN VƯỢT THẨM QUYỀN PD</v>
          </cell>
        </row>
      </sheetData>
      <sheetData sheetId="6526" refreshError="1"/>
      <sheetData sheetId="6527" refreshError="1"/>
      <sheetData sheetId="6528" refreshError="1"/>
      <sheetData sheetId="6529" refreshError="1"/>
      <sheetData sheetId="6530" refreshError="1"/>
      <sheetData sheetId="6531" refreshError="1"/>
      <sheetData sheetId="6532" refreshError="1"/>
      <sheetData sheetId="6533"/>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sheetData sheetId="6624">
        <row r="1">
          <cell r="A1" t="str">
            <v>PHIẾU XỬ LÝ HỒ SƠ THANH TOÁN VƯỢT THẨM QUYỀN PD</v>
          </cell>
        </row>
      </sheetData>
      <sheetData sheetId="6625">
        <row r="1">
          <cell r="A1" t="str">
            <v>PHIẾU XỬ LÝ HỒ SƠ THANH TOÁN VƯỢT THẨM QUYỀN PD</v>
          </cell>
        </row>
      </sheetData>
      <sheetData sheetId="6626"/>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efreshError="1"/>
      <sheetData sheetId="6633" refreshError="1"/>
      <sheetData sheetId="6634" refreshError="1"/>
      <sheetData sheetId="6635" refreshError="1"/>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efreshError="1"/>
      <sheetData sheetId="6914" refreshError="1"/>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ow r="1">
          <cell r="A1" t="str">
            <v>PHIẾU XỬ LÝ HỒ SƠ THANH TOÁN VƯỢT THẨM QUYỀN PD</v>
          </cell>
        </row>
      </sheetData>
      <sheetData sheetId="6977" refreshError="1"/>
      <sheetData sheetId="6978" refreshError="1"/>
      <sheetData sheetId="6979" refreshError="1"/>
      <sheetData sheetId="6980" refreshError="1"/>
      <sheetData sheetId="6981" refreshError="1"/>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efreshError="1"/>
      <sheetData sheetId="7001" refreshError="1"/>
      <sheetData sheetId="7002" refreshError="1"/>
      <sheetData sheetId="7003" refreshError="1"/>
      <sheetData sheetId="7004" refreshError="1"/>
      <sheetData sheetId="7005" refreshError="1"/>
      <sheetData sheetId="7006" refreshError="1"/>
      <sheetData sheetId="7007">
        <row r="1">
          <cell r="A1" t="str">
            <v>PHIẾU XỬ LÝ HỒ SƠ THANH TOÁN VƯỢT THẨM QUYỀN PD</v>
          </cell>
        </row>
      </sheetData>
      <sheetData sheetId="7008" refreshError="1"/>
      <sheetData sheetId="7009">
        <row r="1">
          <cell r="A1" t="str">
            <v>PHIẾU XỬ LÝ HỒ SƠ THANH TOÁN VƯỢT THẨM QUYỀN PD</v>
          </cell>
        </row>
      </sheetData>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ow r="1">
          <cell r="A1" t="str">
            <v>PHIẾU XỬ LÝ HỒ SƠ THANH TOÁN VƯỢT THẨM QUYỀN PD</v>
          </cell>
        </row>
      </sheetData>
      <sheetData sheetId="7060" refreshError="1"/>
      <sheetData sheetId="7061" refreshError="1"/>
      <sheetData sheetId="7062">
        <row r="1">
          <cell r="A1" t="str">
            <v>PHIẾU XỬ LÝ HỒ SƠ THANH TOÁN VƯỢT THẨM QUYỀN PD</v>
          </cell>
        </row>
      </sheetData>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sheetData sheetId="7072">
        <row r="1">
          <cell r="A1" t="str">
            <v>PHIẾU XỬ LÝ HỒ SƠ THANH TOÁN VƯỢT THẨM QUYỀN PD</v>
          </cell>
        </row>
      </sheetData>
      <sheetData sheetId="7073" refreshError="1"/>
      <sheetData sheetId="7074" refreshError="1"/>
      <sheetData sheetId="7075" refreshError="1"/>
      <sheetData sheetId="7076"/>
      <sheetData sheetId="7077" refreshError="1"/>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efreshError="1"/>
      <sheetData sheetId="7081" refreshError="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refreshError="1"/>
      <sheetData sheetId="7096"/>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ow r="1">
          <cell r="A1" t="str">
            <v>PHIẾU XỬ LÝ HỒ SƠ THANH TOÁN VƯỢT THẨM QUYỀN PD</v>
          </cell>
        </row>
      </sheetData>
      <sheetData sheetId="7136" refreshError="1"/>
      <sheetData sheetId="7137">
        <row r="1">
          <cell r="A1" t="str">
            <v>PHIẾU XỬ LÝ HỒ SƠ THANH TOÁN VƯỢT THẨM QUYỀN PD</v>
          </cell>
        </row>
      </sheetData>
      <sheetData sheetId="7138">
        <row r="1">
          <cell r="A1" t="str">
            <v>PHIẾU XỬ LÝ HỒ SƠ THANH TOÁN VƯỢT THẨM QUYỀN PD</v>
          </cell>
        </row>
      </sheetData>
      <sheetData sheetId="7139">
        <row r="1">
          <cell r="A1" t="str">
            <v>PHIẾU XỬ LÝ HỒ SƠ THANH TOÁN VƯỢT THẨM QUYỀN PD</v>
          </cell>
        </row>
      </sheetData>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ow r="1">
          <cell r="A1" t="str">
            <v>PHIẾU XỬ LÝ HỒ SƠ THANH TOÁN VƯỢT THẨM QUYỀN PD</v>
          </cell>
        </row>
      </sheetData>
      <sheetData sheetId="7303">
        <row r="1">
          <cell r="A1" t="str">
            <v>PHIẾU XỬ LÝ HỒ SƠ THANH TOÁN VƯỢT THẨM QUYỀN PD</v>
          </cell>
        </row>
      </sheetData>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ow r="1">
          <cell r="A1" t="str">
            <v>PHIẾU XỬ LÝ HỒ SƠ THANH TOÁN VƯỢT THẨM QUYỀN PD</v>
          </cell>
        </row>
      </sheetData>
      <sheetData sheetId="7311" refreshError="1"/>
      <sheetData sheetId="7312" refreshError="1"/>
      <sheetData sheetId="7313" refreshError="1"/>
      <sheetData sheetId="7314" refreshError="1"/>
      <sheetData sheetId="7315" refreshError="1"/>
      <sheetData sheetId="7316" refreshError="1"/>
      <sheetData sheetId="7317"/>
      <sheetData sheetId="7318" refreshError="1"/>
      <sheetData sheetId="7319" refreshError="1"/>
      <sheetData sheetId="7320" refreshError="1"/>
      <sheetData sheetId="7321" refreshError="1"/>
      <sheetData sheetId="7322" refreshError="1"/>
      <sheetData sheetId="7323" refreshError="1"/>
      <sheetData sheetId="7324" refreshError="1"/>
      <sheetData sheetId="7325"/>
      <sheetData sheetId="7326"/>
      <sheetData sheetId="7327"/>
      <sheetData sheetId="7328"/>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sheetData sheetId="7339">
        <row r="1">
          <cell r="A1" t="str">
            <v>PHIẾU XỬ LÝ HỒ SƠ THANH TOÁN VƯỢT THẨM QUYỀN PD</v>
          </cell>
        </row>
      </sheetData>
      <sheetData sheetId="7340">
        <row r="1">
          <cell r="A1" t="str">
            <v>PHIẾU XỬ LÝ HỒ SƠ THANH TOÁN VƯỢT THẨM QUYỀN PD</v>
          </cell>
        </row>
      </sheetData>
      <sheetData sheetId="7341">
        <row r="1">
          <cell r="A1" t="str">
            <v>PHIẾU XỬ LÝ HỒ SƠ THANH TOÁN VƯỢT THẨM QUYỀN PD</v>
          </cell>
        </row>
      </sheetData>
      <sheetData sheetId="7342">
        <row r="1">
          <cell r="A1" t="str">
            <v>PHIẾU XỬ LÝ HỒ SƠ THANH TOÁN VƯỢT THẨM QUYỀN PD</v>
          </cell>
        </row>
      </sheetData>
      <sheetData sheetId="7343">
        <row r="1">
          <cell r="A1" t="str">
            <v>PHIẾU XỬ LÝ HỒ SƠ THANH TOÁN VƯỢT THẨM QUYỀN PD</v>
          </cell>
        </row>
      </sheetData>
      <sheetData sheetId="7344">
        <row r="1">
          <cell r="A1" t="str">
            <v>PHIẾU XỬ LÝ HỒ SƠ THANH TOÁN VƯỢT THẨM QUYỀN PD</v>
          </cell>
        </row>
      </sheetData>
      <sheetData sheetId="7345">
        <row r="1">
          <cell r="A1" t="str">
            <v>PHIẾU XỬ LÝ HỒ SƠ THANH TOÁN VƯỢT THẨM QUYỀN PD</v>
          </cell>
        </row>
      </sheetData>
      <sheetData sheetId="7346">
        <row r="1">
          <cell r="A1" t="str">
            <v>PHIẾU XỬ LÝ HỒ SƠ THANH TOÁN VƯỢT THẨM QUYỀN PD</v>
          </cell>
        </row>
      </sheetData>
      <sheetData sheetId="7347">
        <row r="1">
          <cell r="A1" t="str">
            <v>PHIẾU XỬ LÝ HỒ SƠ THANH TOÁN VƯỢT THẨM QUYỀN PD</v>
          </cell>
        </row>
      </sheetData>
      <sheetData sheetId="7348">
        <row r="1">
          <cell r="A1" t="str">
            <v>PHIẾU XỬ LÝ HỒ SƠ THANH TOÁN VƯỢT THẨM QUYỀN PD</v>
          </cell>
        </row>
      </sheetData>
      <sheetData sheetId="7349">
        <row r="1">
          <cell r="A1" t="str">
            <v>PHIẾU XỬ LÝ HỒ SƠ THANH TOÁN VƯỢT THẨM QUYỀN PD</v>
          </cell>
        </row>
      </sheetData>
      <sheetData sheetId="7350">
        <row r="1">
          <cell r="A1" t="str">
            <v>PHIẾU XỬ LÝ HỒ SƠ THANH TOÁN VƯỢT THẨM QUYỀN PD</v>
          </cell>
        </row>
      </sheetData>
      <sheetData sheetId="7351">
        <row r="1">
          <cell r="A1" t="str">
            <v>PHIẾU XỬ LÝ HỒ SƠ THANH TOÁN VƯỢT THẨM QUYỀN PD</v>
          </cell>
        </row>
      </sheetData>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efreshError="1"/>
      <sheetData sheetId="7374" refreshError="1"/>
      <sheetData sheetId="7375" refreshError="1"/>
      <sheetData sheetId="7376" refreshError="1"/>
      <sheetData sheetId="7377" refreshError="1"/>
      <sheetData sheetId="7378" refreshError="1"/>
      <sheetData sheetId="7379" refreshError="1"/>
      <sheetData sheetId="7380"/>
      <sheetData sheetId="7381" refreshError="1"/>
      <sheetData sheetId="7382" refreshError="1"/>
      <sheetData sheetId="7383" refreshError="1"/>
      <sheetData sheetId="7384" refreshError="1"/>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efreshError="1"/>
      <sheetData sheetId="7393" refreshError="1"/>
      <sheetData sheetId="7394">
        <row r="1">
          <cell r="A1" t="str">
            <v>PHIẾU XỬ LÝ HỒ SƠ THANH TOÁN VƯỢT THẨM QUYỀN PD</v>
          </cell>
        </row>
      </sheetData>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ow r="1">
          <cell r="A1" t="str">
            <v>PHIẾU XỬ LÝ HỒ SƠ THANH TOÁN VƯỢT THẨM QUYỀN PD</v>
          </cell>
        </row>
      </sheetData>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sheetData sheetId="7955"/>
      <sheetData sheetId="7956"/>
      <sheetData sheetId="7957"/>
      <sheetData sheetId="7958"/>
      <sheetData sheetId="7959">
        <row r="1">
          <cell r="A1" t="str">
            <v>PHIẾU XỬ LÝ HỒ SƠ THANH TOÁN VƯỢT THẨM QUYỀN PD</v>
          </cell>
        </row>
      </sheetData>
      <sheetData sheetId="7960"/>
      <sheetData sheetId="7961">
        <row r="1">
          <cell r="A1" t="str">
            <v>PHIẾU XỬ LÝ HỒ SƠ THANH TOÁN VƯỢT THẨM QUYỀN PD</v>
          </cell>
        </row>
      </sheetData>
      <sheetData sheetId="7962"/>
      <sheetData sheetId="7963">
        <row r="1">
          <cell r="A1" t="str">
            <v>PHIẾU XỬ LÝ HỒ SƠ THANH TOÁN VƯỢT THẨM QUYỀN PD</v>
          </cell>
        </row>
      </sheetData>
      <sheetData sheetId="7964"/>
      <sheetData sheetId="7965">
        <row r="1">
          <cell r="A1" t="str">
            <v>PHIẾU XỬ LÝ HỒ SƠ THANH TOÁN VƯỢT THẨM QUYỀN PD</v>
          </cell>
        </row>
      </sheetData>
      <sheetData sheetId="7966">
        <row r="1">
          <cell r="A1" t="str">
            <v>PHIẾU XỬ LÝ HỒ SƠ THANH TOÁN VƯỢT THẨM QUYỀN PD</v>
          </cell>
        </row>
      </sheetData>
      <sheetData sheetId="7967">
        <row r="1">
          <cell r="A1" t="str">
            <v>PHIẾU XỬ LÝ HỒ SƠ THANH TOÁN VƯỢT THẨM QUYỀN PD</v>
          </cell>
        </row>
      </sheetData>
      <sheetData sheetId="7968">
        <row r="1">
          <cell r="A1" t="str">
            <v>PHIẾU XỬ LÝ HỒ SƠ THANH TOÁN VƯỢT THẨM QUYỀN PD</v>
          </cell>
        </row>
      </sheetData>
      <sheetData sheetId="7969">
        <row r="1">
          <cell r="A1" t="str">
            <v>PHIẾU XỬ LÝ HỒ SƠ THANH TOÁN VƯỢT THẨM QUYỀN PD</v>
          </cell>
        </row>
      </sheetData>
      <sheetData sheetId="7970">
        <row r="1">
          <cell r="A1" t="str">
            <v>PHIẾU XỬ LÝ HỒ SƠ THANH TOÁN VƯỢT THẨM QUYỀN PD</v>
          </cell>
        </row>
      </sheetData>
      <sheetData sheetId="7971">
        <row r="1">
          <cell r="A1" t="str">
            <v>PHIẾU XỬ LÝ HỒ SƠ THANH TOÁN VƯỢT THẨM QUYỀN PD</v>
          </cell>
        </row>
      </sheetData>
      <sheetData sheetId="7972">
        <row r="1">
          <cell r="A1" t="str">
            <v>PHIẾU XỬ LÝ HỒ SƠ THANH TOÁN VƯỢT THẨM QUYỀN PD</v>
          </cell>
        </row>
      </sheetData>
      <sheetData sheetId="7973">
        <row r="1">
          <cell r="A1" t="str">
            <v>PHIẾU XỬ LÝ HỒ SƠ THANH TOÁN VƯỢT THẨM QUYỀN PD</v>
          </cell>
        </row>
      </sheetData>
      <sheetData sheetId="7974">
        <row r="1">
          <cell r="A1" t="str">
            <v>PHIẾU XỬ LÝ HỒ SƠ THANH TOÁN VƯỢT THẨM QUYỀN PD</v>
          </cell>
        </row>
      </sheetData>
      <sheetData sheetId="7975">
        <row r="1">
          <cell r="A1" t="str">
            <v>PHIẾU XỬ LÝ HỒ SƠ THANH TOÁN VƯỢT THẨM QUYỀN PD</v>
          </cell>
        </row>
      </sheetData>
      <sheetData sheetId="7976">
        <row r="1">
          <cell r="A1" t="str">
            <v>PHIẾU XỬ LÝ HỒ SƠ THANH TOÁN VƯỢT THẨM QUYỀN PD</v>
          </cell>
        </row>
      </sheetData>
      <sheetData sheetId="7977">
        <row r="1">
          <cell r="A1" t="str">
            <v>PHIẾU XỬ LÝ HỒ SƠ THANH TOÁN VƯỢT THẨM QUYỀN PD</v>
          </cell>
        </row>
      </sheetData>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ow r="1">
          <cell r="A1" t="str">
            <v>PHIẾU XỬ LÝ HỒ SƠ THANH TOÁN VƯỢT THẨM QUYỀN PD</v>
          </cell>
        </row>
      </sheetData>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sheetData sheetId="8236">
        <row r="1">
          <cell r="A1" t="str">
            <v>PHIẾU XỬ LÝ HỒ SƠ THANH TOÁN VƯỢT THẨM QUYỀN PD</v>
          </cell>
        </row>
      </sheetData>
      <sheetData sheetId="8237">
        <row r="1">
          <cell r="A1" t="str">
            <v>PHIẾU XỬ LÝ HỒ SƠ THANH TOÁN VƯỢT THẨM QUYỀN PD</v>
          </cell>
        </row>
      </sheetData>
      <sheetData sheetId="8238" refreshError="1"/>
      <sheetData sheetId="8239" refreshError="1"/>
      <sheetData sheetId="8240" refreshError="1"/>
      <sheetData sheetId="8241" refreshError="1"/>
      <sheetData sheetId="8242" refreshError="1"/>
      <sheetData sheetId="8243"/>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row r="1">
          <cell r="A1" t="str">
            <v>PHIẾU XỬ LÝ HỒ SƠ THANH TOÁN VƯỢT THẨM QUYỀN PD</v>
          </cell>
        </row>
      </sheetData>
      <sheetData sheetId="8330">
        <row r="1">
          <cell r="A1" t="str">
            <v>PHIẾU XỬ LÝ HỒ SƠ THANH TOÁN VƯỢT THẨM QUYỀN PD</v>
          </cell>
        </row>
      </sheetData>
      <sheetData sheetId="8331"/>
      <sheetData sheetId="8332"/>
      <sheetData sheetId="8333"/>
      <sheetData sheetId="8334"/>
      <sheetData sheetId="8335"/>
      <sheetData sheetId="8336">
        <row r="1">
          <cell r="A1" t="str">
            <v>PHIẾU XỬ LÝ HỒ SƠ THANH TOÁN VƯỢT THẨM QUYỀN PD</v>
          </cell>
        </row>
      </sheetData>
      <sheetData sheetId="8337">
        <row r="1">
          <cell r="A1" t="str">
            <v>PHIẾU XỬ LÝ HỒ SƠ THANH TOÁN VƯỢT THẨM QUYỀN PD</v>
          </cell>
        </row>
      </sheetData>
      <sheetData sheetId="8338">
        <row r="1">
          <cell r="A1" t="str">
            <v>PHIẾU XỬ LÝ HỒ SƠ THANH TOÁN VƯỢT THẨM QUYỀN PD</v>
          </cell>
        </row>
      </sheetData>
      <sheetData sheetId="8339">
        <row r="1">
          <cell r="A1" t="str">
            <v>PHIẾU XỬ LÝ HỒ SƠ THANH TOÁN VƯỢT THẨM QUYỀN PD</v>
          </cell>
        </row>
      </sheetData>
      <sheetData sheetId="8340">
        <row r="1">
          <cell r="A1" t="str">
            <v>PHIẾU XỬ LÝ HỒ SƠ THANH TOÁN VƯỢT THẨM QUYỀN PD</v>
          </cell>
        </row>
      </sheetData>
      <sheetData sheetId="8341"/>
      <sheetData sheetId="8342"/>
      <sheetData sheetId="8343"/>
      <sheetData sheetId="8344"/>
      <sheetData sheetId="8345"/>
      <sheetData sheetId="8346">
        <row r="1">
          <cell r="A1" t="str">
            <v>PHIẾU XỬ LÝ HỒ SƠ THANH TOÁN VƯỢT THẨM QUYỀN PD</v>
          </cell>
        </row>
      </sheetData>
      <sheetData sheetId="8347">
        <row r="1">
          <cell r="A1" t="str">
            <v>PHIẾU XỬ LÝ HỒ SƠ THANH TOÁN VƯỢT THẨM QUYỀN PD</v>
          </cell>
        </row>
      </sheetData>
      <sheetData sheetId="8348">
        <row r="1">
          <cell r="A1" t="str">
            <v>PHIẾU XỬ LÝ HỒ SƠ THANH TOÁN VƯỢT THẨM QUYỀN PD</v>
          </cell>
        </row>
      </sheetData>
      <sheetData sheetId="8349">
        <row r="1">
          <cell r="A1" t="str">
            <v>PHIẾU XỬ LÝ HỒ SƠ THANH TOÁN VƯỢT THẨM QUYỀN PD</v>
          </cell>
        </row>
      </sheetData>
      <sheetData sheetId="8350">
        <row r="1">
          <cell r="A1" t="str">
            <v>PHIẾU XỬ LÝ HỒ SƠ THANH TOÁN VƯỢT THẨM QUYỀN PD</v>
          </cell>
        </row>
      </sheetData>
      <sheetData sheetId="8351">
        <row r="1">
          <cell r="A1" t="str">
            <v>PHIẾU XỬ LÝ HỒ SƠ THANH TOÁN VƯỢT THẨM QUYỀN PD</v>
          </cell>
        </row>
      </sheetData>
      <sheetData sheetId="8352">
        <row r="1">
          <cell r="A1" t="str">
            <v>PHIẾU XỬ LÝ HỒ SƠ THANH TOÁN VƯỢT THẨM QUYỀN PD</v>
          </cell>
        </row>
      </sheetData>
      <sheetData sheetId="8353">
        <row r="1">
          <cell r="A1" t="str">
            <v>PHIẾU XỬ LÝ HỒ SƠ THANH TOÁN VƯỢT THẨM QUYỀN PD</v>
          </cell>
        </row>
      </sheetData>
      <sheetData sheetId="8354">
        <row r="1">
          <cell r="A1" t="str">
            <v>PHIẾU XỬ LÝ HỒ SƠ THANH TOÁN VƯỢT THẨM QUYỀN PD</v>
          </cell>
        </row>
      </sheetData>
      <sheetData sheetId="8355">
        <row r="1">
          <cell r="A1" t="str">
            <v>PHIẾU XỬ LÝ HỒ SƠ THANH TOÁN VƯỢT THẨM QUYỀN PD</v>
          </cell>
        </row>
      </sheetData>
      <sheetData sheetId="8356">
        <row r="1">
          <cell r="A1" t="str">
            <v>PHIẾU XỬ LÝ HỒ SƠ THANH TOÁN VƯỢT THẨM QUYỀN PD</v>
          </cell>
        </row>
      </sheetData>
      <sheetData sheetId="8357">
        <row r="1">
          <cell r="A1" t="str">
            <v>PHIẾU XỬ LÝ HỒ SƠ THANH TOÁN VƯỢT THẨM QUYỀN PD</v>
          </cell>
        </row>
      </sheetData>
      <sheetData sheetId="8358">
        <row r="1">
          <cell r="A1" t="str">
            <v>PHIẾU XỬ LÝ HỒ SƠ THANH TOÁN VƯỢT THẨM QUYỀN PD</v>
          </cell>
        </row>
      </sheetData>
      <sheetData sheetId="8359">
        <row r="1">
          <cell r="A1" t="str">
            <v>PHIẾU XỬ LÝ HỒ SƠ THANH TOÁN VƯỢT THẨM QUYỀN PD</v>
          </cell>
        </row>
      </sheetData>
      <sheetData sheetId="8360">
        <row r="1">
          <cell r="A1" t="str">
            <v>PHIẾU XỬ LÝ HỒ SƠ THANH TOÁN VƯỢT THẨM QUYỀN PD</v>
          </cell>
        </row>
      </sheetData>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ow r="1">
          <cell r="A1" t="str">
            <v>PHIẾU XỬ LÝ HỒ SƠ THANH TOÁN VƯỢT THẨM QUYỀN PD</v>
          </cell>
        </row>
      </sheetData>
      <sheetData sheetId="8607"/>
      <sheetData sheetId="8608">
        <row r="1">
          <cell r="A1" t="str">
            <v>PHIẾU XỬ LÝ HỒ SƠ THANH TOÁN VƯỢT THẨM QUYỀN PD</v>
          </cell>
        </row>
      </sheetData>
      <sheetData sheetId="8609">
        <row r="1">
          <cell r="A1" t="str">
            <v>PHIẾU XỬ LÝ HỒ SƠ THANH TOÁN VƯỢT THẨM QUYỀN PD</v>
          </cell>
        </row>
      </sheetData>
      <sheetData sheetId="8610"/>
      <sheetData sheetId="8611"/>
      <sheetData sheetId="8612"/>
      <sheetData sheetId="8613"/>
      <sheetData sheetId="8614"/>
      <sheetData sheetId="8615"/>
      <sheetData sheetId="8616"/>
      <sheetData sheetId="8617"/>
      <sheetData sheetId="8618"/>
      <sheetData sheetId="8619"/>
      <sheetData sheetId="8620" refreshError="1"/>
      <sheetData sheetId="8621"/>
      <sheetData sheetId="8622"/>
      <sheetData sheetId="8623" refreshError="1"/>
      <sheetData sheetId="8624" refreshError="1"/>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refreshError="1"/>
      <sheetData sheetId="8644" refreshError="1"/>
      <sheetData sheetId="8645" refreshError="1"/>
      <sheetData sheetId="8646" refreshError="1"/>
      <sheetData sheetId="8647" refreshError="1"/>
      <sheetData sheetId="8648" refreshError="1"/>
      <sheetData sheetId="8649" refreshError="1"/>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sheetData sheetId="9336"/>
      <sheetData sheetId="9337"/>
      <sheetData sheetId="9338"/>
      <sheetData sheetId="9339"/>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반기손익차2총괄"/>
      <sheetName val="간접비 총괄표"/>
      <sheetName val="소화실적"/>
      <sheetName val="일위대가"/>
      <sheetName val="일위대가표"/>
      <sheetName val="내역표지"/>
      <sheetName val="4.일위대가집계"/>
      <sheetName val="내역서(당초변경)"/>
      <sheetName val="인원계획"/>
      <sheetName val="건설성적"/>
      <sheetName val="집계표"/>
      <sheetName val="일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위집계(기존)"/>
      <sheetName val="일위(기존)"/>
      <sheetName val="산거집계표(기존)"/>
      <sheetName val="일위집계(신규)"/>
      <sheetName val="일위(신규)"/>
      <sheetName val="산거집계표(신규)"/>
      <sheetName val="Sheet1"/>
      <sheetName val="Sheet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경비집계표"/>
      <sheetName val="laroux"/>
      <sheetName val="국산 (2)"/>
      <sheetName val="외산 (2)"/>
      <sheetName val="내역(구)"/>
      <sheetName val="지수결과표(신)"/>
      <sheetName val="내역(신)"/>
      <sheetName val="N(R)"/>
      <sheetName val="일위대가(R)"/>
      <sheetName val="S"/>
      <sheetName val="단가산출서"/>
      <sheetName val="내역(총)"/>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기계"/>
      <sheetName val="원가"/>
      <sheetName val="결과표"/>
      <sheetName val="내역서"/>
      <sheetName val="적용대가"/>
      <sheetName val="지수결과표"/>
      <sheetName val="지수산출방법"/>
      <sheetName val="산출방법"/>
      <sheetName val="장비(국산)"/>
      <sheetName val="장비(외산)"/>
      <sheetName val="내역서(초기항로준설"/>
      <sheetName val="물가변동적용대가"/>
      <sheetName val="일위대가 (목록표)"/>
      <sheetName val="기계목록"/>
      <sheetName val="적용대가 (제경비비교)"/>
      <sheetName val="일위집계(기존)"/>
      <sheetName val="#REF"/>
      <sheetName val="퍼스트"/>
      <sheetName val="3.공통공사대비"/>
      <sheetName val="설비"/>
      <sheetName val="목록표"/>
      <sheetName val="전체"/>
      <sheetName val="표지"/>
      <sheetName val="플랜트 설치"/>
      <sheetName val="BID"/>
      <sheetName val="건축2"/>
      <sheetName val="기초자료"/>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목"/>
      <sheetName val="인원계획"/>
      <sheetName val="98지급계획"/>
      <sheetName val="첨부1"/>
      <sheetName val="유림골조"/>
      <sheetName val="RE9604"/>
      <sheetName val="전체"/>
      <sheetName val="교각1"/>
      <sheetName val="상반기손익차2총괄"/>
      <sheetName val="99년하반기"/>
      <sheetName val="unit 4"/>
      <sheetName val="조명율표"/>
      <sheetName val="일위대가표"/>
      <sheetName val="Sheet2 (2)"/>
      <sheetName val=" 노임단가"/>
      <sheetName val="노임"/>
      <sheetName val="장부(05상)"/>
      <sheetName val="내역"/>
      <sheetName val="단가비교표_공통1"/>
      <sheetName val="Total"/>
      <sheetName val="일위대가"/>
      <sheetName val="인원현황"/>
      <sheetName val="소화실적"/>
      <sheetName val="자재일람"/>
      <sheetName val="내역(원안-대안)"/>
      <sheetName val="#REF"/>
      <sheetName val="9-1차이내역"/>
      <sheetName val="P.M 별"/>
      <sheetName val="소비자가"/>
      <sheetName val="실행(1)"/>
      <sheetName val="작업지시서-1호"/>
      <sheetName val="공통"/>
      <sheetName val="요율"/>
      <sheetName val="전기일위목록"/>
      <sheetName val="유림총괄"/>
      <sheetName val="천방교접속"/>
      <sheetName val="대포2교접속"/>
      <sheetName val="내역서1"/>
      <sheetName val="상-교대(A1-A2)"/>
      <sheetName val="입력"/>
      <sheetName val="교통대책내역"/>
      <sheetName val="현금"/>
      <sheetName val="Sheet4"/>
      <sheetName val="차량(구)"/>
      <sheetName val="ysn"/>
      <sheetName val="DATE"/>
      <sheetName val="자재단가비교표"/>
      <sheetName val="기준정보"/>
      <sheetName val="입찰안"/>
      <sheetName val="기초자료입력"/>
      <sheetName val="공사비산출내역"/>
      <sheetName val="집계표"/>
      <sheetName val="자재테이블"/>
      <sheetName val="건축내역"/>
      <sheetName val="견적(100%)"/>
      <sheetName val="6PILE  (돌출)"/>
      <sheetName val="품셈TABLE"/>
      <sheetName val="운반"/>
      <sheetName val="교대(A1-A2)"/>
      <sheetName val="매각(6)"/>
      <sheetName val="토목주소"/>
      <sheetName val="코드"/>
      <sheetName val="내역표지"/>
      <sheetName val="97 사업추정(WEKI)"/>
      <sheetName val="코드일람표2001년10월"/>
      <sheetName val="자금운용표"/>
      <sheetName val="배수내역"/>
      <sheetName val="재료집계표3"/>
      <sheetName val="현장실사자료"/>
      <sheetName val="일위CODE"/>
      <sheetName val="원가계산서구조조정"/>
      <sheetName val="부서코드표"/>
      <sheetName val="2.1  노무비 평균단가산출"/>
      <sheetName val="실행내역"/>
      <sheetName val="참조"/>
      <sheetName val="증감내역서"/>
      <sheetName val="건축2"/>
      <sheetName val="목표세부명세"/>
      <sheetName val="원가서"/>
      <sheetName val="정공공사"/>
      <sheetName val="간접비 총괄표"/>
      <sheetName val="안전장치"/>
      <sheetName val="환율change"/>
      <sheetName val="잡철물"/>
      <sheetName val="소산진입"/>
      <sheetName val="년말집계"/>
      <sheetName val="실행철강하도"/>
      <sheetName val="손익차9월2"/>
      <sheetName val="을부담운반비"/>
      <sheetName val="내역서"/>
      <sheetName val="2000년1차"/>
      <sheetName val="시중노임단가"/>
      <sheetName val="내역전기"/>
      <sheetName val="토목내역"/>
      <sheetName val="세부내역"/>
      <sheetName val="연습"/>
      <sheetName val="당진1,2호기전선관설치및접지4차공사내역서-을지"/>
      <sheetName val="주민번호"/>
      <sheetName val="1유리"/>
      <sheetName val="코드표"/>
      <sheetName val="LF자재단가"/>
      <sheetName val="10현장조직"/>
      <sheetName val="2공구산출내역"/>
      <sheetName val="제경비"/>
      <sheetName val="unit_4"/>
      <sheetName val="Sheet2_(2)"/>
      <sheetName val="_노임단가"/>
      <sheetName val="P_M_별"/>
      <sheetName val="내역(가지)"/>
      <sheetName val="15100"/>
      <sheetName val="총괄"/>
      <sheetName val="갑지"/>
      <sheetName val="설계내역서"/>
      <sheetName val="CTEMCOST"/>
      <sheetName val="지질조사"/>
      <sheetName val="비품"/>
      <sheetName val="일위총괄표"/>
      <sheetName val="2.대외공문"/>
      <sheetName val="변수값"/>
      <sheetName val="플랜트 설치"/>
      <sheetName val="조명시설"/>
      <sheetName val="암거날개벽"/>
      <sheetName val="회사정보"/>
      <sheetName val="단가대비표"/>
      <sheetName val="HWP참조"/>
      <sheetName val="STAND2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2000년1차"/>
      <sheetName val="2000전체분"/>
      <sheetName val="교통대책내역"/>
      <sheetName val="집계표"/>
      <sheetName val="조경일람"/>
      <sheetName val="조명율표"/>
      <sheetName val="투찰내역"/>
      <sheetName val="내역서"/>
      <sheetName val="조명일위"/>
      <sheetName val="BID"/>
      <sheetName val="단가일람"/>
      <sheetName val="부대공사비"/>
      <sheetName val="차액보증"/>
      <sheetName val="SLAB데이터"/>
      <sheetName val="C1ㅇ"/>
      <sheetName val="약품공급2"/>
      <sheetName val="#REF"/>
      <sheetName val="간접1"/>
      <sheetName val="Total 단위경유량집계"/>
      <sheetName val="99총공사내역서"/>
      <sheetName val="퍼스트"/>
      <sheetName val="정부노임단가"/>
      <sheetName val="실행내역"/>
      <sheetName val="노임"/>
      <sheetName val="접지수량"/>
      <sheetName val="sheet1"/>
      <sheetName val="지질조사"/>
      <sheetName val="원가계산서"/>
      <sheetName val="DANGA"/>
      <sheetName val="일위대가"/>
      <sheetName val="설계조건"/>
      <sheetName val="1,2공구원가계산서"/>
      <sheetName val="2공구산출내역"/>
      <sheetName val="1공구산출내역서"/>
      <sheetName val="실행철강하도"/>
      <sheetName val="CALCULATION"/>
      <sheetName val="건축내역"/>
      <sheetName val="단가"/>
      <sheetName val="하남내역"/>
      <sheetName val="조명시설"/>
      <sheetName val="RE9604"/>
      <sheetName val="준검 내역서"/>
      <sheetName val="MOTOR"/>
      <sheetName val="전체제잡비"/>
      <sheetName val="산근"/>
      <sheetName val="마산월령동골조물량변경"/>
      <sheetName val="기계경비(시간당)"/>
      <sheetName val="DB"/>
      <sheetName val="기본단가표"/>
      <sheetName val="재료집계표"/>
      <sheetName val="SIL98"/>
      <sheetName val="내역(원안-대안)"/>
      <sheetName val="제경비"/>
      <sheetName val="금액내역서"/>
      <sheetName val="항목(1)"/>
      <sheetName val="총괄표"/>
      <sheetName val="내역서(전기)"/>
      <sheetName val="교각1"/>
      <sheetName val="일위목록"/>
      <sheetName val="요율"/>
      <sheetName val="품셈TABLE"/>
      <sheetName val="구조물공"/>
      <sheetName val="부대공"/>
      <sheetName val="배수공"/>
      <sheetName val="토공"/>
      <sheetName val="포장공"/>
      <sheetName val="토공유동표(전체.당초)"/>
      <sheetName val="총공사내역서"/>
      <sheetName val="당진1,2호기전선관설치및접지4차공사내역서-을지"/>
      <sheetName val="기계내역서"/>
      <sheetName val="1001"/>
      <sheetName val="공사개요"/>
      <sheetName val="매입세율"/>
      <sheetName val="적점"/>
      <sheetName val="NYS"/>
      <sheetName val="기계경비일람"/>
      <sheetName val="대포2교접속"/>
      <sheetName val="천방교접속"/>
      <sheetName val="노임단가"/>
      <sheetName val="단위단가"/>
      <sheetName val="수량산출서"/>
      <sheetName val="공사비예산서(토목분)"/>
      <sheetName val="자재일람"/>
      <sheetName val="잡철물"/>
      <sheetName val="관급"/>
      <sheetName val="내역(중앙)"/>
      <sheetName val="1.수인터널"/>
      <sheetName val="예산서"/>
      <sheetName val="일반공사"/>
      <sheetName val="N賃率-職"/>
      <sheetName val="5회토적"/>
      <sheetName val="관리비비계상"/>
      <sheetName val="예가내역서"/>
      <sheetName val="산출근거"/>
      <sheetName val="경비2내역"/>
      <sheetName val="현장설명"/>
      <sheetName val="세부내역"/>
      <sheetName val="운반"/>
      <sheetName val="도급"/>
      <sheetName val="PAY"/>
      <sheetName val="BH-1 (2)"/>
      <sheetName val="직공비"/>
      <sheetName val="일위대가표"/>
      <sheetName val="예산변경원인분석"/>
      <sheetName val="hvac(제어동)"/>
      <sheetName val="4.전기"/>
      <sheetName val="조경"/>
      <sheetName val="설비2차"/>
      <sheetName val="금융비용"/>
      <sheetName val="표  지"/>
      <sheetName val="총괄내역서"/>
      <sheetName val="터파기및재료"/>
      <sheetName val="초기화면"/>
      <sheetName val="폐기물"/>
      <sheetName val="인원계획"/>
      <sheetName val="DATA"/>
      <sheetName val="제안서"/>
      <sheetName val="행정표준(1)"/>
      <sheetName val="행정표준(2)"/>
      <sheetName val="참조-(1)"/>
      <sheetName val="원가계산서구조조정"/>
      <sheetName val="타공종이기"/>
      <sheetName val="오저간내역서"/>
      <sheetName val="현장지지물물량"/>
      <sheetName val="ABUT수량-A1"/>
      <sheetName val="I.설계조건"/>
      <sheetName val="대전21토목내역서"/>
      <sheetName val="말뚝지지력산정"/>
      <sheetName val="간접비계산"/>
      <sheetName val="작성방법"/>
      <sheetName val="이형관"/>
      <sheetName val="노원열병합  건축공사기성내역서"/>
      <sheetName val="기성내역"/>
      <sheetName val="직노"/>
      <sheetName val="결재갑지"/>
      <sheetName val="ITEM"/>
      <sheetName val="공문"/>
      <sheetName val="간접(90)"/>
      <sheetName val="자료"/>
      <sheetName val="참조"/>
      <sheetName val="산출내역서"/>
      <sheetName val="분전반"/>
      <sheetName val="앉음벽 (2)"/>
      <sheetName val="내역_ver1.0"/>
      <sheetName val="98지급계획"/>
      <sheetName val="입력"/>
      <sheetName val="견적조건"/>
      <sheetName val="전기"/>
      <sheetName val="현장관리비"/>
      <sheetName val="상-교대(A1-A2)"/>
      <sheetName val="데이타"/>
      <sheetName val="INPUT"/>
      <sheetName val="조도계산서 (도서)"/>
      <sheetName val="우수관매설및 우수받이"/>
      <sheetName val="운반비"/>
      <sheetName val="2000양배"/>
      <sheetName val="문학간접"/>
      <sheetName val="1.설계조건"/>
      <sheetName val="일반부표"/>
      <sheetName val="대비"/>
      <sheetName val="설계서(7)"/>
      <sheetName val="예산서(6)"/>
      <sheetName val="역T형옹벽단위수량"/>
      <sheetName val="을-ATYPE"/>
      <sheetName val="제1호단위수량"/>
      <sheetName val="증감내역서"/>
      <sheetName val="코드표"/>
      <sheetName val="여수토토적"/>
      <sheetName val="구조물수량집계표"/>
      <sheetName val="사업전망"/>
      <sheetName val="현장업무"/>
      <sheetName val="PIPING"/>
      <sheetName val="MSS 2"/>
      <sheetName val="전주2本1"/>
      <sheetName val="신호등일위대가"/>
      <sheetName val="프로젝트"/>
      <sheetName val="보증수수료산출"/>
      <sheetName val="도급-집계"/>
      <sheetName val="을"/>
      <sheetName val="2.1  노무비 평균단가산출"/>
      <sheetName val="경비"/>
      <sheetName val="6호기"/>
      <sheetName val="001"/>
      <sheetName val="ancillary"/>
      <sheetName val="접지1종"/>
      <sheetName val="명세서"/>
      <sheetName val="A-4"/>
      <sheetName val="제출내역 (2)"/>
      <sheetName val="인부노임"/>
      <sheetName val="전체"/>
      <sheetName val="I一般比"/>
      <sheetName val="Sheet3"/>
      <sheetName val="자재단가비교표"/>
      <sheetName val="적용표"/>
      <sheetName val="소포내역 (2)"/>
      <sheetName val="산출내역서집계표"/>
      <sheetName val="보고서 기기리스트"/>
      <sheetName val="단가대비표"/>
      <sheetName val="기초일위"/>
      <sheetName val="시설일위"/>
      <sheetName val="plan&amp;section of foundation"/>
      <sheetName val="pile bearing capa &amp; arrenge"/>
      <sheetName val="working load at the btm ft."/>
      <sheetName val="stability check"/>
      <sheetName val="design criteria"/>
      <sheetName val="단가산출"/>
      <sheetName val="품셈"/>
      <sheetName val="간이영수증"/>
      <sheetName val="토목내역"/>
      <sheetName val="사급자재"/>
      <sheetName val="재료비"/>
      <sheetName val="3련 BOX"/>
      <sheetName val="인사자료총집계"/>
      <sheetName val="적용단가"/>
      <sheetName val="분뇨"/>
      <sheetName val="소야공정계획표"/>
      <sheetName val="설계내역서"/>
      <sheetName val="할증"/>
      <sheetName val="토목주소"/>
      <sheetName val="내역(창신)"/>
      <sheetName val="Resource2"/>
      <sheetName val="일위대가(1)"/>
      <sheetName val="마산방향"/>
      <sheetName val="진주방향"/>
      <sheetName val="기계공사"/>
      <sheetName val="7. 현장관리비 "/>
      <sheetName val="6. 안전관리비"/>
      <sheetName val="봉양~조차장간고하개명(신설)"/>
      <sheetName val="구조물견적서"/>
      <sheetName val="실행(1)"/>
      <sheetName val="연결임시"/>
      <sheetName val="11.우각부 보강"/>
      <sheetName val="전기내역서(총계)"/>
      <sheetName val="입력데이타"/>
      <sheetName val="결과조달"/>
      <sheetName val="여과지동"/>
      <sheetName val="기초자료"/>
      <sheetName val="일위대가(가설)"/>
      <sheetName val="횡배위치"/>
      <sheetName val="신림자금"/>
      <sheetName val="11.산출(전열)"/>
      <sheetName val="6.산출(동력)"/>
      <sheetName val="7.산출(TRAY)"/>
      <sheetName val="장비비 명세서1"/>
      <sheetName val="부대내역"/>
      <sheetName val="Macro1"/>
      <sheetName val="토공A"/>
      <sheetName val="_HIT__HMC 견적_3900_"/>
      <sheetName val="금호"/>
      <sheetName val="원가"/>
      <sheetName val="설계예산서"/>
      <sheetName val="ilch"/>
      <sheetName val="날개벽수량표"/>
      <sheetName val="기초수량집"/>
      <sheetName val="type-F"/>
      <sheetName val="용소리교"/>
      <sheetName val="토목"/>
      <sheetName val="EBSDATA"/>
      <sheetName val="Macro(차단기)"/>
      <sheetName val="99-0002"/>
      <sheetName val="A 견적"/>
      <sheetName val="전기일위목록"/>
      <sheetName val="내역(가지)"/>
      <sheetName val="일용노임단가"/>
      <sheetName val="원계약고시공및준비구분"/>
      <sheetName val="99월별경비계획"/>
      <sheetName val="자재단가표"/>
      <sheetName val="COVER"/>
      <sheetName val="내역원본"/>
      <sheetName val="부재예실1월"/>
      <sheetName val="배수내역"/>
      <sheetName val="배수내역 (2)"/>
      <sheetName val="데리네이타현황"/>
      <sheetName val="갑지"/>
      <sheetName val="일위집계(기존)"/>
      <sheetName val="조건표"/>
      <sheetName val="교량"/>
      <sheetName val="자재단가"/>
      <sheetName val="8설7발"/>
      <sheetName val="일위대가목록"/>
      <sheetName val="예산총괄"/>
      <sheetName val="공사원가계산서"/>
      <sheetName val="추가예산"/>
      <sheetName val="측구터파기공수량집계"/>
      <sheetName val="배수공 시멘트 및 골재량 산출"/>
      <sheetName val="설계"/>
      <sheetName val="5호광장_(만점)"/>
      <sheetName val="인천국제_(만점)_(2)"/>
      <sheetName val="Total_단위경유량집계"/>
      <sheetName val="준검_내역서"/>
      <sheetName val="토공유동표(전체_당초)"/>
      <sheetName val="1_수인터널"/>
      <sheetName val="별첨1-임식"/>
      <sheetName val="기본자료"/>
      <sheetName val="부속동"/>
      <sheetName val="APT"/>
      <sheetName val="구간별관경"/>
      <sheetName val="공사비총괄"/>
      <sheetName val="내   역"/>
      <sheetName val="EUPDAT2"/>
      <sheetName val="제품원재"/>
      <sheetName val="단가조사-2"/>
      <sheetName val="Total"/>
      <sheetName val="건설성적"/>
      <sheetName val="13LPMCC"/>
      <sheetName val="시멘트"/>
      <sheetName val="WORK"/>
      <sheetName val="단가조건(02년)"/>
      <sheetName val="bearing"/>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총괄-1"/>
      <sheetName val="현금흐름"/>
      <sheetName val="INPUT-DATA"/>
      <sheetName val="70%"/>
      <sheetName val="중기일위대가"/>
      <sheetName val="광산내역"/>
      <sheetName val="접속도로1"/>
      <sheetName val="200"/>
      <sheetName val="SLAB"/>
      <sheetName val="01AC"/>
      <sheetName val="정화조내역"/>
      <sheetName val="수정2"/>
      <sheetName val="소비자가"/>
      <sheetName val="원가+내역"/>
      <sheetName val="JUCKEYK"/>
      <sheetName val=" HIT-&gt;HMC 견적(3900)"/>
      <sheetName val="lee"/>
      <sheetName val="집계표소트"/>
      <sheetName val="투찰추정"/>
      <sheetName val="검토"/>
      <sheetName val="계수시트"/>
      <sheetName val="교각계산"/>
      <sheetName val="장비"/>
      <sheetName val="노무"/>
      <sheetName val="플랜트 설치"/>
      <sheetName val="TYPE-A"/>
      <sheetName val="기기리스트"/>
      <sheetName val="입찰"/>
      <sheetName val="현경"/>
      <sheetName val="전기일위대가"/>
      <sheetName val="주관사업"/>
      <sheetName val="공통단가"/>
      <sheetName val="중기"/>
      <sheetName val="투입내역"/>
      <sheetName val="동방설계서"/>
      <sheetName val="1.취수장"/>
      <sheetName val="spc 배관견적"/>
      <sheetName val="신천3호용수로"/>
      <sheetName val="중기비"/>
      <sheetName val="3.1공사현황 공정표"/>
      <sheetName val="지불내역(자재외)"/>
      <sheetName val="기초코드"/>
      <sheetName val="일위"/>
      <sheetName val="장비단가표"/>
      <sheetName val="asd"/>
      <sheetName val="Customer Databas"/>
      <sheetName val="CORE#2"/>
      <sheetName val="바닥판"/>
      <sheetName val="입력DATA"/>
      <sheetName val="2000년하반기"/>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물량표S"/>
      <sheetName val="#2_일위대가목록"/>
      <sheetName val="수량산출서집계(1-4차)"/>
      <sheetName val="일위대가목차"/>
      <sheetName val="단가집"/>
      <sheetName val="전기실-1"/>
      <sheetName val="목차 "/>
      <sheetName val="단가조사표"/>
      <sheetName val="공정증감대ㅈ표"/>
      <sheetName val="6PILE  (돌출)"/>
      <sheetName val="전라자금"/>
      <sheetName val="소방사항"/>
      <sheetName val="전 기"/>
      <sheetName val="관급자재"/>
      <sheetName val="현장관리비참조"/>
      <sheetName val="SHEET PILE단가"/>
      <sheetName val="공통가설"/>
      <sheetName val="b_balju"/>
      <sheetName val="원가총괄"/>
      <sheetName val="귀래 설계 공내역서"/>
      <sheetName val="FM"/>
      <sheetName val="내역표지"/>
      <sheetName val="재집"/>
      <sheetName val="총"/>
      <sheetName val="물량표"/>
      <sheetName val="오산갈곳"/>
      <sheetName val="견적서"/>
      <sheetName val="unit 4"/>
      <sheetName val="BH_1 _2_"/>
      <sheetName val="편입토지조서"/>
      <sheetName val="배수통관(좌)"/>
      <sheetName val="건축공사"/>
      <sheetName val="설계서(본관)"/>
      <sheetName val="백암비스타내역"/>
      <sheetName val="C97상"/>
      <sheetName val="d118"/>
      <sheetName val="Y-WORK"/>
      <sheetName val="내역서1"/>
      <sheetName val="SG"/>
      <sheetName val="시설물기초"/>
      <sheetName val="예가표"/>
      <sheetName val="1유리"/>
      <sheetName val="퇴직금(울산천상)"/>
      <sheetName val="갑지(추정)"/>
      <sheetName val="설 계"/>
      <sheetName val="정렬"/>
      <sheetName val="안정계산"/>
      <sheetName val="단면검토"/>
      <sheetName val="수지예산"/>
      <sheetName val="직재"/>
      <sheetName val="WING3"/>
      <sheetName val="전동기"/>
      <sheetName val="일위대가(집계)"/>
      <sheetName val="파일구성"/>
      <sheetName val="유입량"/>
      <sheetName val="전체_1설계"/>
      <sheetName val="노임 단가"/>
      <sheetName val="EQT-ESTN"/>
      <sheetName val="정산내역"/>
      <sheetName val="Cash Flow-1"/>
      <sheetName val="단가(적용)"/>
      <sheetName val="Sheet5"/>
      <sheetName val="재료값"/>
      <sheetName val="세골재  T2 변경 현황"/>
      <sheetName val="1.설계기준"/>
      <sheetName val="별표 "/>
      <sheetName val="SUMMARY(S)"/>
      <sheetName val="POL6차-PIPING"/>
      <sheetName val="전입"/>
      <sheetName val="실행(ALT1)"/>
      <sheetName val="개인별 순위표"/>
      <sheetName val="INDEX"/>
      <sheetName val="프랜트면허"/>
      <sheetName val="냉천부속동"/>
      <sheetName val="네고율"/>
      <sheetName val="중기사용료산출근거"/>
      <sheetName val="단가산출1"/>
      <sheetName val="미드수량"/>
      <sheetName val="단면가정"/>
      <sheetName val="위치조서"/>
      <sheetName val="금리계산"/>
      <sheetName val="PAINT"/>
      <sheetName val="정리계획CF평가"/>
      <sheetName val="공기압축기실"/>
      <sheetName val="원도급"/>
      <sheetName val="하도급"/>
      <sheetName val="증감분석"/>
      <sheetName val="한전일위"/>
      <sheetName val="101동"/>
      <sheetName val="노임이"/>
      <sheetName val="기본일위"/>
      <sheetName val="모델명"/>
      <sheetName val="수량산출"/>
      <sheetName val="설치"/>
      <sheetName val="저장소"/>
      <sheetName val="내역집계"/>
      <sheetName val="재료"/>
      <sheetName val="직접경비호표"/>
      <sheetName val="8.현장관리비"/>
      <sheetName val="7.안전관리비"/>
      <sheetName val="유림골조"/>
      <sheetName val="인건비"/>
      <sheetName val="1월"/>
      <sheetName val="재개발"/>
      <sheetName val="1안"/>
      <sheetName val="BQ"/>
      <sheetName val="집계및폼"/>
      <sheetName val="04_10_11"/>
      <sheetName val="6공구(당초)"/>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ELEC"/>
      <sheetName val="손익분석"/>
      <sheetName val="연습"/>
      <sheetName val="장비단가"/>
      <sheetName val="MSS_2"/>
      <sheetName val="중사"/>
      <sheetName val="자료입력"/>
      <sheetName val="적용단위길이"/>
      <sheetName val="전기혼잡제경비(45)"/>
      <sheetName val="공사비집계"/>
      <sheetName val="재료비단가"/>
      <sheetName val="시운전연료비"/>
      <sheetName val="골조시행"/>
      <sheetName val="시운전연료"/>
      <sheetName val="조경수목"/>
      <sheetName val="퇴직공제부금"/>
      <sheetName val="평균노임"/>
      <sheetName val="실행"/>
      <sheetName val="내역서 "/>
      <sheetName val="분석"/>
      <sheetName val="입찰보고"/>
      <sheetName val="가설건물"/>
      <sheetName val="분전반일위대가"/>
      <sheetName val="공사비총괄표"/>
      <sheetName val="일위대가표48"/>
      <sheetName val="덕전리"/>
      <sheetName val="1,2,3,4,5단위수량"/>
      <sheetName val="Sheet2"/>
      <sheetName val="계산표지"/>
      <sheetName val="노임변동률"/>
      <sheetName val="10공구일위"/>
      <sheetName val="전기공사"/>
      <sheetName val="청천내"/>
      <sheetName val="합계"/>
      <sheetName val="부서코드표"/>
      <sheetName val="기별(종합)"/>
      <sheetName val="환율change"/>
      <sheetName val="당초"/>
      <sheetName val="단가표"/>
      <sheetName val="시화점실행"/>
      <sheetName val="원본"/>
      <sheetName val="단가산출서"/>
      <sheetName val="개산공사비"/>
      <sheetName val="철거산출근거"/>
      <sheetName val="상수도토공집계표"/>
      <sheetName val="원형1호맨홀토공수량"/>
      <sheetName val="지구단위계획"/>
      <sheetName val="CC16-내역서"/>
      <sheetName val="남양내역"/>
      <sheetName val="MAIN_TABLE"/>
      <sheetName val="식재인부"/>
      <sheetName val="코드"/>
      <sheetName val="제노임"/>
      <sheetName val="내역서을지"/>
      <sheetName val="96수출"/>
      <sheetName val="(1)본선수량집계"/>
      <sheetName val="Macro(전선)"/>
      <sheetName val="대공종"/>
      <sheetName val="집 계 표"/>
      <sheetName val="목차"/>
      <sheetName val="단가조사서"/>
      <sheetName val="준공정산"/>
      <sheetName val="직접비"/>
      <sheetName val="자재co"/>
      <sheetName val="INSTR"/>
      <sheetName val="협력업체"/>
      <sheetName val="코드1"/>
      <sheetName val="코드2"/>
      <sheetName val="원가서"/>
      <sheetName val="도담구내 개소별 명세"/>
      <sheetName val="암거"/>
      <sheetName val="현금예금"/>
      <sheetName val="손익차9월2"/>
      <sheetName val="득점현황"/>
      <sheetName val="품목납기"/>
      <sheetName val="대림경상68억"/>
      <sheetName val="3.공통공사대비"/>
      <sheetName val="TOT"/>
      <sheetName val="TCDB"/>
      <sheetName val="몰탈"/>
      <sheetName val="98수문일위"/>
      <sheetName val="토공계산서(부체도로)"/>
      <sheetName val="투찰가"/>
      <sheetName val="AS복구"/>
      <sheetName val="중기터파기"/>
      <sheetName val="변수값"/>
      <sheetName val="중기상차"/>
      <sheetName val="코드일람표2001년10월"/>
      <sheetName val="공량산출서"/>
      <sheetName val="건축"/>
      <sheetName val="노임단가 (2)"/>
      <sheetName val="일위총괄"/>
      <sheetName val="SHL"/>
      <sheetName val="MILL"/>
      <sheetName val="단가적용"/>
      <sheetName val="수량집계"/>
      <sheetName val="결재란"/>
      <sheetName val="집계장(대목_실행)"/>
      <sheetName val="인천제철"/>
      <sheetName val="자금청구"/>
      <sheetName val="9GNG운반"/>
      <sheetName val="제잡비"/>
      <sheetName val="개요"/>
      <sheetName val="업체자료"/>
      <sheetName val="김해토지조서"/>
      <sheetName val="VE절감"/>
      <sheetName val="청주(철골발주의뢰서)"/>
      <sheetName val="분전함신설"/>
      <sheetName val="차수"/>
      <sheetName val="공사비산출내역"/>
      <sheetName val="부대공(BOQ)"/>
      <sheetName val="단중표"/>
      <sheetName val="7"/>
      <sheetName val="投标材料清单 "/>
      <sheetName val="사유서제출현황-2"/>
      <sheetName val="sub"/>
      <sheetName val="검색방"/>
      <sheetName val="관공일위대가"/>
      <sheetName val="관자재"/>
      <sheetName val="단가 및 재료비"/>
      <sheetName val="관접합및자재집계표"/>
      <sheetName val="RETAIL (ABOVE)"/>
      <sheetName val="CODE"/>
      <sheetName val="통신물량"/>
      <sheetName val="시중노임단가"/>
      <sheetName val="입찰견적보고서"/>
      <sheetName val="횡배수관토공수량"/>
      <sheetName val="세부추진"/>
      <sheetName val="상용보강"/>
      <sheetName val="#3_일위대가목록"/>
      <sheetName val="기본"/>
      <sheetName val="자동제어"/>
      <sheetName val="단가(반정1교-원주)"/>
      <sheetName val="간접비(1)"/>
      <sheetName val="현장별"/>
      <sheetName val="단   산"/>
      <sheetName val="실    단"/>
      <sheetName val="점수계산1-2"/>
      <sheetName val="2000노임기준"/>
      <sheetName val="-배수구조총재료"/>
      <sheetName val="입력정보"/>
      <sheetName val="2.대외공문"/>
      <sheetName val="guard(mac)"/>
      <sheetName val="기본단가"/>
      <sheetName val="주beam"/>
      <sheetName val="일위_파일"/>
      <sheetName val="이토변실(A3-LINE)"/>
      <sheetName val="1공구(입찰내역)"/>
      <sheetName val="BJJIN"/>
      <sheetName val="소화실적"/>
      <sheetName val="중기사용료"/>
      <sheetName val="Sheet4"/>
      <sheetName val="심사물량"/>
      <sheetName val="내역서비교"/>
      <sheetName val="인부신상자료"/>
      <sheetName val="구의33고"/>
      <sheetName val="유림총괄"/>
      <sheetName val="하중계산"/>
      <sheetName val="1단계"/>
      <sheetName val="제품목록"/>
      <sheetName val="평3"/>
      <sheetName val="옥내소화전계산서"/>
      <sheetName val="관리,공감"/>
      <sheetName val="Sheet6"/>
      <sheetName val="인력터파기"/>
      <sheetName val="대치판정"/>
      <sheetName val="건축내역서"/>
      <sheetName val="7.공정표"/>
      <sheetName val="단면 (2)"/>
      <sheetName val="DHEQSUPT"/>
      <sheetName val="토사(PE)"/>
      <sheetName val="정산을지"/>
      <sheetName val="6. 수량산출서"/>
      <sheetName val="CODE1"/>
      <sheetName val="월별수입"/>
      <sheetName val="기계실냉난방"/>
      <sheetName val="일정"/>
      <sheetName val="일위단가"/>
      <sheetName val="신고조서"/>
      <sheetName val="EJ"/>
      <sheetName val="5. 현장관리비(new) "/>
      <sheetName val="적용환율"/>
      <sheetName val="공정코드"/>
      <sheetName val="옥외외등집계표"/>
      <sheetName val="비주거용"/>
      <sheetName val="대운반(철재)"/>
      <sheetName val="산출"/>
      <sheetName val="소방"/>
      <sheetName val="예산코드"/>
      <sheetName val="원가입력"/>
      <sheetName val="실지수기호표"/>
      <sheetName val="2련간지"/>
      <sheetName val="기준"/>
      <sheetName val="Eq. Mobilization"/>
      <sheetName val="가시설단위수량"/>
      <sheetName val="현관"/>
      <sheetName val="건축기술부대조건"/>
      <sheetName val="건축2"/>
      <sheetName val="SHEET"/>
      <sheetName val="인원"/>
      <sheetName val="48평단가"/>
      <sheetName val="57단가"/>
      <sheetName val="54평단가"/>
      <sheetName val="66평단가"/>
      <sheetName val="61단가"/>
      <sheetName val="89평단가"/>
      <sheetName val="84평단가"/>
      <sheetName val="현장관리비데이타"/>
      <sheetName val="이월"/>
      <sheetName val="본사인상전"/>
      <sheetName val="위치"/>
      <sheetName val="단가비교"/>
      <sheetName val="표준건축비"/>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2_1__노무비_평균단가산출"/>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철근량"/>
      <sheetName val="울산자금"/>
      <sheetName val="제수변 수량집계표(보통)"/>
      <sheetName val="실행대비"/>
      <sheetName val="용수간선"/>
      <sheetName val=""/>
      <sheetName val="공사수행방안"/>
      <sheetName val="학생내역"/>
      <sheetName val="실행(표지,갑,을)"/>
      <sheetName val="목록"/>
      <sheetName val="제경비산출서"/>
      <sheetName val="맨홀토공"/>
      <sheetName val="맨홀수량산출"/>
      <sheetName val="확정분요약"/>
      <sheetName val="확정분세부"/>
      <sheetName val="콘크리트타설집계표"/>
      <sheetName val="Sheet1 (2)"/>
      <sheetName val="도수로현황"/>
      <sheetName val="일위대가집계"/>
      <sheetName val="기안"/>
      <sheetName val="동물이동통로"/>
      <sheetName val="기계실"/>
      <sheetName val="간접"/>
      <sheetName val="HVAC"/>
      <sheetName val="관경별내역서"/>
      <sheetName val="한일양산"/>
      <sheetName val="2-2.매출분석"/>
      <sheetName val="일위(시설)"/>
      <sheetName val="노무비 근거"/>
      <sheetName val="동해title"/>
      <sheetName val="wall"/>
      <sheetName val="효율표"/>
      <sheetName val="단위수량"/>
      <sheetName val="암거 제원표"/>
      <sheetName val="조작대(1연)"/>
      <sheetName val="CM 1"/>
      <sheetName val="5.동별횡주관경"/>
      <sheetName val=" 갑지"/>
      <sheetName val="B"/>
      <sheetName val="양식_자재단가조사표"/>
      <sheetName val="가설식당"/>
      <sheetName val="N賃率_職"/>
      <sheetName val="Macro3"/>
      <sheetName val="A1"/>
      <sheetName val="현장경비"/>
      <sheetName val="전선 및 전선관"/>
      <sheetName val="공조기"/>
      <sheetName val="수배전(갑)"/>
      <sheetName val="자동세륜기"/>
      <sheetName val="입력데이타(비인쇄용)"/>
      <sheetName val="재적표"/>
      <sheetName val="형상"/>
      <sheetName val="부총"/>
      <sheetName val="재료비노무비"/>
      <sheetName val="단가조사"/>
      <sheetName val="범례표"/>
      <sheetName val="전산망"/>
      <sheetName val="비교1"/>
      <sheetName val="장비 (2)"/>
      <sheetName val="일위대_x0000__x0000_Ԁ_x0000_䀀"/>
      <sheetName val="일위대㐀븁_x0000__x0000_退"/>
      <sheetName val="Baby일위대가"/>
      <sheetName val="COST"/>
      <sheetName val="공통(20-91)"/>
      <sheetName val="3BL공동구 수량"/>
      <sheetName val="Sheet16"/>
      <sheetName val="에어샵공사"/>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49일위"/>
      <sheetName val="22일위"/>
      <sheetName val="도실건시"/>
      <sheetName val="골조"/>
      <sheetName val="일위산출근거"/>
      <sheetName val="MIJIBI"/>
      <sheetName val="0Title"/>
      <sheetName val="할빙수"/>
      <sheetName val="제품정보"/>
      <sheetName val="상품수불(합산)"/>
      <sheetName val="인건-측정"/>
      <sheetName val="조직"/>
      <sheetName val="전사 (2)"/>
      <sheetName val="BA (2)"/>
      <sheetName val="CP (2)"/>
      <sheetName val="시산표"/>
      <sheetName val="Sheet17"/>
      <sheetName val="LF자재단가"/>
      <sheetName val="APT내역"/>
      <sheetName val="부대시설"/>
      <sheetName val="기성(1차) "/>
      <sheetName val="NOMUBI"/>
      <sheetName val="sw1"/>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도급FORM"/>
      <sheetName val="내역서1999.8최종"/>
      <sheetName val="일위CODE"/>
      <sheetName val="1회"/>
      <sheetName val="구성비"/>
      <sheetName val="95MAKER"/>
      <sheetName val="산식3"/>
      <sheetName val="본사공가현황"/>
      <sheetName val="장비집계"/>
      <sheetName val="수량산출서 (2)"/>
      <sheetName val="노무비"/>
      <sheetName val="투찰"/>
      <sheetName val="수문일1"/>
      <sheetName val="토공 total"/>
      <sheetName val="공기압舓⿫_x0005_"/>
      <sheetName val="공기압妐&quot;姜"/>
      <sheetName val="토공(1)"/>
      <sheetName val="준공조서갑지"/>
      <sheetName val="일위대가(계측기설치)"/>
      <sheetName val="I_설계조_x0000_"/>
      <sheetName val="수량명세서"/>
      <sheetName val="집계표(육상)"/>
      <sheetName val="목록표"/>
      <sheetName val="참조 (2)"/>
      <sheetName val="유치원내역"/>
      <sheetName val="견내"/>
      <sheetName val="울산자동제어"/>
      <sheetName val="환경평가"/>
      <sheetName val="계정"/>
      <sheetName val="재정비내역"/>
      <sheetName val="지적고시내역"/>
      <sheetName val="조도계산서_(도서_x0000_"/>
      <sheetName val="esc"/>
      <sheetName val="포장(수량)-관로부"/>
      <sheetName val="기성갑지"/>
      <sheetName val="실행내역서(DCU)"/>
      <sheetName val="5사남"/>
      <sheetName val="마스터원본"/>
      <sheetName val="보고서_기기리스트1"/>
      <sheetName val="NNV"/>
      <sheetName val="견적시담(송포2공구)"/>
      <sheetName val="콘_재료분리(1)"/>
      <sheetName val="견적의뢰서"/>
      <sheetName val="1.CB"/>
      <sheetName val="변수"/>
      <sheetName val="CON'C"/>
      <sheetName val="간접비"/>
      <sheetName val="자재단가리스트"/>
      <sheetName val="내역서(100%)"/>
      <sheetName val="일위대가 "/>
      <sheetName val="1ST"/>
      <sheetName val="4 LINE"/>
      <sheetName val="7 th"/>
      <sheetName val="CTEMCOST"/>
      <sheetName val="ELECTRIC"/>
      <sheetName val="SCHEDULE"/>
      <sheetName val="apt수량"/>
      <sheetName val="현금"/>
      <sheetName val="첨부1"/>
      <sheetName val="전철"/>
      <sheetName val="안정검토"/>
      <sheetName val="단위중량"/>
      <sheetName val="15100"/>
      <sheetName val="전기단가조사서"/>
      <sheetName val="월별손익"/>
      <sheetName val="PI"/>
      <sheetName val="건축공사실행"/>
      <sheetName val="건축원가"/>
      <sheetName val="내역서2안"/>
      <sheetName val="물량내역서"/>
      <sheetName val="수목표준대가"/>
      <sheetName val="기초목"/>
      <sheetName val="database"/>
      <sheetName val="자재"/>
      <sheetName val="산근1"/>
      <sheetName val="정산서"/>
      <sheetName val="날개수집"/>
      <sheetName val="REDUCER"/>
      <sheetName val="WE'T"/>
      <sheetName val="04변경-상하"/>
      <sheetName val="설계서"/>
      <sheetName val="20관리비율"/>
      <sheetName val="식음료"/>
      <sheetName val="新철폐복2"/>
      <sheetName val="新철폐복3"/>
      <sheetName val="新철폐복"/>
      <sheetName val="토공 토적표"/>
      <sheetName val="실적공사비"/>
      <sheetName val="토목내역서"/>
      <sheetName val="조립1부실적"/>
      <sheetName val="현황산출서"/>
      <sheetName val="현장조사"/>
      <sheetName val="MSS"/>
      <sheetName val="정화조"/>
      <sheetName val="2"/>
      <sheetName val="자격 땡겨오기"/>
      <sheetName val="수우미양가(Vlookup)"/>
      <sheetName val="맨홀수량"/>
      <sheetName val="수량산출서집계"/>
      <sheetName val="아파트 "/>
      <sheetName val="I_설계조多"/>
      <sheetName val="지급자재"/>
      <sheetName val="난간벽단위"/>
      <sheetName val="하수급견적대비"/>
      <sheetName val="상반기손익차2총괄"/>
      <sheetName val="골재산출"/>
      <sheetName val="변경내역"/>
      <sheetName val="감가상각비대체내역"/>
      <sheetName val="변경명신물량 (2)"/>
      <sheetName val="선정요령"/>
      <sheetName val="수정계획3"/>
      <sheetName val="접속도수량집계표"/>
      <sheetName val="자재집계"/>
      <sheetName val="LIST"/>
      <sheetName val="J"/>
      <sheetName val="F4-F7"/>
      <sheetName val="FAB별"/>
      <sheetName val="기존단가 (2)"/>
      <sheetName val="대_x0000__x0000_"/>
      <sheetName val="95년12월말"/>
      <sheetName val="예산조서(전송)"/>
      <sheetName val="간접경상비"/>
      <sheetName val="포장수량집계"/>
      <sheetName val="유효폭의 계산"/>
      <sheetName val="다곡2교"/>
      <sheetName val="간지"/>
      <sheetName val="전압강하자료"/>
      <sheetName val="각종양식"/>
      <sheetName val="&lt;--"/>
      <sheetName val="갑지.을지"/>
      <sheetName val="기타"/>
      <sheetName val="건축원가계산서"/>
      <sheetName val="경비_원본"/>
      <sheetName val="물류최종8월7"/>
      <sheetName val="설-원가"/>
      <sheetName val="가시설(TYPE-A)"/>
      <sheetName val="1-1평균터파기고(1)"/>
      <sheetName val="세목별"/>
      <sheetName val="일위대가목록표"/>
      <sheetName val="부대대비"/>
      <sheetName val="냉연집계"/>
      <sheetName val="STEEL BOX 단면설계(SEC.8)"/>
      <sheetName val="(당평)자재"/>
      <sheetName val="교대(A1)"/>
      <sheetName val="주bea_xdcf0_"/>
      <sheetName val="미납품 현황"/>
      <sheetName val="K1자재(3차등)"/>
      <sheetName val="자갈,시멘트,모래산출"/>
      <sheetName val="제수변수량"/>
      <sheetName val="H-pile(298x299)"/>
      <sheetName val="H-pile(250x250)"/>
      <sheetName val="시추조사비"/>
      <sheetName val="S0"/>
      <sheetName val="집계"/>
      <sheetName val="기준액"/>
      <sheetName val="송전기본"/>
      <sheetName val="을부담운반비"/>
      <sheetName val="도담구내 개소별 명柖"/>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2분기"/>
      <sheetName val="예산실적전체당월"/>
      <sheetName val="용산1(해보)"/>
      <sheetName val="조경수량"/>
      <sheetName val="사업부구분코드"/>
      <sheetName val="급,배기팬"/>
      <sheetName val="토공(완충)"/>
      <sheetName val="11"/>
      <sheetName val="수량계산"/>
      <sheetName val="일위산출"/>
      <sheetName val="보할"/>
      <sheetName val="집계장"/>
      <sheetName val="종단계산"/>
      <sheetName val="JUCK"/>
      <sheetName val="판정1교토공"/>
      <sheetName val="설계내역(2001)"/>
      <sheetName val="제조노임"/>
      <sheetName val="인입관수량총괄"/>
      <sheetName val="영업소실적"/>
      <sheetName val="데이터유효성검사자료"/>
      <sheetName val="화설내"/>
      <sheetName val="내역1"/>
      <sheetName val="설명서 "/>
      <sheetName val="FACTOR"/>
      <sheetName val="Scenario"/>
      <sheetName val="일위1"/>
      <sheetName val="인적사항(누적)"/>
      <sheetName val="덤프트럭계수"/>
      <sheetName val="건축집계"/>
      <sheetName val="임차비용"/>
      <sheetName val="건명"/>
      <sheetName val="수자재단위당"/>
      <sheetName val="수계"/>
      <sheetName val="토지가격산출기초"/>
      <sheetName val="공시지가"/>
      <sheetName val="인원계획-미화"/>
      <sheetName val="안산기계장치"/>
      <sheetName val="토목도급"/>
      <sheetName val="점유현황"/>
      <sheetName val="우석문틀"/>
      <sheetName val="담보"/>
      <sheetName val="2.단면가정 (양곡1교)"/>
      <sheetName val="단가비교표_공통1"/>
      <sheetName val="과업지시서"/>
      <sheetName val="05년 상"/>
      <sheetName val="영흥TL(UP,DOWN) "/>
      <sheetName val="8.PILE  (돌출)"/>
      <sheetName val="DTCT"/>
      <sheetName val="수량산출목록표"/>
      <sheetName val="7_산출(⠀榅弁䘿_x0000_"/>
      <sheetName val="WEON"/>
      <sheetName val="단가조사-1"/>
      <sheetName val="갑지_설계 내역서"/>
      <sheetName val="부하LOAD"/>
      <sheetName val="인구"/>
      <sheetName val="유지정비"/>
      <sheetName val="용역인건비"/>
      <sheetName val="단양 00 아파트-세부내역"/>
      <sheetName val="자재테이블"/>
      <sheetName val="배수관연장조서"/>
      <sheetName val="기본설계기준"/>
      <sheetName val="현장실사자료"/>
      <sheetName val="문10"/>
      <sheetName val="원료"/>
      <sheetName val="실_인건비(5월부터)"/>
      <sheetName val="현장별정리"/>
      <sheetName val="수완하도"/>
      <sheetName val="김포내역"/>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제1영업소"/>
      <sheetName val="제2영업소"/>
      <sheetName val="제3영업소"/>
      <sheetName val="GDP"/>
      <sheetName val="일일입력"/>
      <sheetName val="품목등록"/>
      <sheetName val="만년달력"/>
      <sheetName val="하조서"/>
      <sheetName val="ITB COST"/>
      <sheetName val="결재_x0000_"/>
      <sheetName val="2002상반기노임기준"/>
      <sheetName val="매입"/>
      <sheetName val="4.2.1 마루높이 검토"/>
      <sheetName val="직접뀀鞖/_x0000_"/>
      <sheetName val="10"/>
      <sheetName val="12"/>
      <sheetName val="13"/>
      <sheetName val="14"/>
      <sheetName val="15"/>
      <sheetName val="16"/>
      <sheetName val="3"/>
      <sheetName val="4"/>
      <sheetName val="5"/>
      <sheetName val="6"/>
      <sheetName val="8"/>
      <sheetName val="9"/>
      <sheetName val="구조물터파기수량집계"/>
      <sheetName val="일위집계"/>
      <sheetName val="Data&amp;Result"/>
      <sheetName val="제수문집계"/>
      <sheetName val="내역_verᔈ_x0000__x0000_"/>
      <sheetName val="표지 (2)"/>
      <sheetName val=" 견적서"/>
      <sheetName val="전도품의"/>
      <sheetName val="개요2"/>
      <sheetName val="건축공사집계"/>
      <sheetName val="계산_x0000__x0000_"/>
      <sheetName val="관급현황"/>
      <sheetName val="기술조건"/>
      <sheetName val="1.내역(청.하역장전등)"/>
      <sheetName val="기계"/>
      <sheetName val="신대방33(적용)"/>
      <sheetName val="SEX"/>
      <sheetName val="Quantity"/>
      <sheetName val="125x125"/>
      <sheetName val="매출그래프"/>
      <sheetName val="램머"/>
      <sheetName val="1,2,3,4_x0000__x0000_界Þ多⽬"/>
      <sheetName val="1,2,3,4_x0005__x0000__x0000__x0000__x0000_"/>
      <sheetName val="설계예산서(2_소천우회토목)"/>
      <sheetName val="투찰(하수)"/>
      <sheetName val="수토공단위당"/>
      <sheetName val="부안변전"/>
      <sheetName val="LD"/>
      <sheetName val="학익동신동아5차CD365"/>
      <sheetName val="기타#9"/>
      <sheetName val="2000.05"/>
      <sheetName val="코_x0000_"/>
      <sheetName val="단가산출(T)"/>
      <sheetName val="산출근거#2-3"/>
      <sheetName val="설계명세"/>
      <sheetName val="수량산출서 갑지"/>
      <sheetName val="일반수량총괄집계"/>
      <sheetName val="일위대"/>
      <sheetName val="일위대㐀븁"/>
      <sheetName val=" FURNACE현설"/>
      <sheetName val="97 사업추정(WEKI)"/>
      <sheetName val="오동"/>
      <sheetName val="대조"/>
      <sheetName val="나한"/>
      <sheetName val="보활"/>
      <sheetName val="집행(2-1)"/>
      <sheetName val="TOSHIBA-Structure"/>
      <sheetName val="4. VOs summary"/>
      <sheetName val="Bảng mã VT"/>
      <sheetName val="Chiet tinh dz35"/>
      <sheetName val="RATE"/>
      <sheetName val="예총"/>
      <sheetName val="Xunit (단위환산)"/>
      <sheetName val="장비코드표 050601"/>
      <sheetName val="2007년 생산1부장비"/>
      <sheetName val="2008년 생산부전장비코드"/>
      <sheetName val="DDB부 장비 관리현황"/>
      <sheetName val="돈암사업"/>
      <sheetName val="ASP"/>
      <sheetName val="원_x0000__x0000_"/>
      <sheetName val="재료할증"/>
      <sheetName val="DATA LISTS"/>
      <sheetName val="plan&amp;section_of__x0000__x0000__x0005__x0000_冰﹢Ƚ_x0000__x0000__x0000_"/>
      <sheetName val="미장"/>
      <sheetName val="철골"/>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내역서 제출"/>
      <sheetName val="6동"/>
      <sheetName val="시운전"/>
      <sheetName val="시운전绸7"/>
      <sheetName val="설변단가적용현황"/>
      <sheetName val="변경내역서"/>
      <sheetName val="품셈 "/>
      <sheetName val="음성cable"/>
      <sheetName val="M-EMS GP-570(BIT)"/>
      <sheetName val="공량·_x0000__x0000_"/>
      <sheetName val="공량×"/>
      <sheetName val="6__안전관慨⻥"/>
      <sheetName val="단가시흥"/>
      <sheetName val="설원"/>
      <sheetName val="TABLE DB"/>
      <sheetName val="쌍용 data base"/>
      <sheetName val="6_산출닑⾱_x0005__x0000_"/>
      <sheetName val="가로등내역서"/>
      <sheetName val="보고"/>
      <sheetName val="장문교(대전)"/>
      <sheetName val="계정1"/>
      <sheetName val="정리계槜〚_x0000__x0000_䇀"/>
      <sheetName val="8.설치품셈"/>
      <sheetName val="design_crit_x0000__x0000__x0005__x0000_"/>
      <sheetName val="공사비예산서"/>
      <sheetName val="자재기성 신청서.xlsx"/>
      <sheetName val="10공-_x0000_Ԁ"/>
      <sheetName val="공사비예"/>
      <sheetName val="b_balju_cho"/>
      <sheetName val="장비가동"/>
      <sheetName val="만봉용지매수비(총괄)"/>
      <sheetName val="조직관리비"/>
      <sheetName val="분개장·원장"/>
      <sheetName val="부안일위"/>
      <sheetName val="세부내역서"/>
      <sheetName val="공기압¬_x0000_Ԁ"/>
      <sheetName val="3련_Bꨀ덽"/>
      <sheetName val="working_load_at０ʵŚÃ堠ᴕ_x0000__x0000__x0000__x0000__x0000__x0000_"/>
      <sheetName val="자단"/>
      <sheetName val="DHEQ㧈讄䰀漐"/>
      <sheetName val="업체별기성내역"/>
      <sheetName val="사진첩"/>
      <sheetName val="3련_B䀀㽚"/>
      <sheetName val="주bea?"/>
      <sheetName val="7월11일"/>
      <sheetName val="[입찰안.xls]직접뀀鞖/_x0000_"/>
      <sheetName val="[입찰안.xls][입찰안.xls]직접뀀鞖/_x0000_"/>
      <sheetName val="수선비"/>
      <sheetName val="원가명세"/>
      <sheetName val="사발차명세표"/>
      <sheetName val="손익"/>
      <sheetName val="요율표"/>
      <sheetName val="소포내역_x0000__x0000__x0005__x0000_"/>
      <sheetName val="마감산출"/>
      <sheetName val="시약"/>
      <sheetName val="납부서"/>
      <sheetName val="식재"/>
      <sheetName val="시설물"/>
      <sheetName val="식재출력용"/>
      <sheetName val="유지관리"/>
      <sheetName val="전기2005"/>
      <sheetName val="통신2005"/>
      <sheetName val="품셈총괄표"/>
      <sheetName val="9GNG운¼"/>
      <sheetName val="공사비증감"/>
      <sheetName val="VXXXXXXX"/>
      <sheetName val="참조표"/>
      <sheetName val="중기조종사 단위단가"/>
      <sheetName val="교량전기"/>
      <sheetName val="내역(인테리어 실내)(도급)"/>
      <sheetName val="내역(인테리어 실외)(도급)"/>
      <sheetName val="0.목록1"/>
      <sheetName val="수량"/>
      <sheetName val="토공집계표"/>
      <sheetName val="수량산출서집계(_x0000__x0000__x0005__x0000_"/>
      <sheetName val="수량산출서집계(_x0000__x0000__x0005__x0000_瞀"/>
      <sheetName val="물가시세"/>
      <sheetName val="토공_total"/>
      <sheetName val="공기압舓⿫"/>
      <sheetName val="기성(1차)_"/>
      <sheetName val="정리계槜で_x0000__x0000_ｐ"/>
      <sheetName val="정리계槜で_x0000__x0000_㟠"/>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外構・目次"/>
      <sheetName val="工場棟・目次"/>
      <sheetName val="事務棟・目次"/>
      <sheetName val="Elec LG"/>
      <sheetName val="ESTI."/>
      <sheetName val="DI-ESTI"/>
      <sheetName val="1_MV"/>
      <sheetName val="gVL"/>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현장"/>
      <sheetName val="뚝토공"/>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CONCRETE"/>
      <sheetName val="Front"/>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조도계산서Å_x0000_Ԁ_x0000__x0000_"/>
      <sheetName val="조도계산서Å_x0000_Ԁ_x0000_耀"/>
      <sheetName val="wbs2차"/>
      <sheetName val="일위(토,포,부)"/>
      <sheetName val="일위대가(집계_x0000_"/>
      <sheetName val="차량(구)"/>
      <sheetName val="노무비계"/>
      <sheetName val="(원)기흥상갈"/>
      <sheetName val="pile_bearing_capa_&amp;_¬웰ﾕ쀀_x0005_"/>
      <sheetName val="pile_bearing_capa_&amp;_¬웰ﾕ_x0000_ﳪ_x0005_"/>
      <sheetName val="자재대"/>
      <sheetName val="단_x0005__x0000_"/>
      <sheetName val="시운전壒》"/>
      <sheetName val="적산"/>
      <sheetName val="1,2,3,4"/>
      <sheetName val="1,2,3,4_x0005_"/>
      <sheetName val="design_crit"/>
      <sheetName val="정리계槜〚"/>
      <sheetName val="자격증"/>
      <sheetName val="대차대조표"/>
      <sheetName val="손익계산서"/>
      <sheetName val="이익잉여금"/>
      <sheetName val="상세손익"/>
      <sheetName val="현장경비(공사금액별)"/>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예산M12A"/>
      <sheetName val="cal1"/>
      <sheetName val="bqmpaloc"/>
      <sheetName val="Gian"/>
      <sheetName val="현우실적"/>
      <sheetName val="CableSchedule"/>
      <sheetName val="제잡비1"/>
      <sheetName val="PROJ. DATA"/>
      <sheetName val=" Beams Sched "/>
      <sheetName val="발주내역"/>
      <sheetName val="nhôm 1,2mm"/>
      <sheetName val="nhôm 1,4mm"/>
      <sheetName val="원가&amp;하도급원가"/>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So sanh"/>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EXCHANGE RATE"/>
      <sheetName val="발주A"/>
      <sheetName val="[입찰안.xls][입찰안.xls][입찰안.xls]B_29"/>
      <sheetName val="[입찰안.xls][입찰안.xls][입찰안.xls]B_28"/>
      <sheetName val="전기혼잡제경⻉ⴋԯ_x0000_缀"/>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거래처CODE"/>
      <sheetName val="CB"/>
      <sheetName val="일위총괄표"/>
      <sheetName val="빗물받이(910-510-410)"/>
      <sheetName val="노임단가 및 기계경비"/>
      <sheetName val="6-1.보오링(1)"/>
      <sheetName val="H-PILE수량집계"/>
      <sheetName val="NM2"/>
      <sheetName val="NW1"/>
      <sheetName val="NW2"/>
      <sheetName val="PW3"/>
      <sheetName val="PW4"/>
      <sheetName val="SC1"/>
      <sheetName val="DNW"/>
      <sheetName val="N+"/>
      <sheetName val="NE"/>
      <sheetName val="P+"/>
      <sheetName val="PM"/>
      <sheetName val="PE"/>
      <sheetName val="주bea_"/>
      <sheetName val="노.표-조"/>
      <sheetName val="일위대가갂窹"/>
      <sheetName val="일위대가_x0000__x0000_렀"/>
      <sheetName val="일위대가耀쾑_x0000_"/>
      <sheetName val="Tiepdia"/>
      <sheetName val="DG"/>
      <sheetName val="할증 "/>
      <sheetName val="eq_data"/>
      <sheetName val="간접비 총괄표"/>
      <sheetName val="배수로집계"/>
      <sheetName val="각종단가"/>
      <sheetName val="[입찰안.xls][입찰안.xls][입찰안.xls]_787"/>
      <sheetName val="[입찰안.xls][입찰안.xls][입찰안.xls]_786"/>
      <sheetName val="[입찰안.xls][입찰안.xls][입찰안.xls]_770"/>
      <sheetName val="[입찰안.xls][입찰안.xls][입찰안.xls]B_33"/>
      <sheetName val="[입찰안.xls][입찰안.xls][입찰안.xls]B_31"/>
      <sheetName val="[입찰안.xls][입찰안.xls][입찰안.xls]B_30"/>
      <sheetName val="[입찰안.xls][입찰안.xls][입찰안.xls]B_35"/>
      <sheetName val="[입찰안.xls][입찰안.xls][입찰안.xls]B_32"/>
      <sheetName val="[입찰안.xls][입찰안.xls][입찰안.xls]B_40"/>
      <sheetName val="[입찰안.xls][입찰안.xls][입찰안.xls]B_34"/>
      <sheetName val="[입찰안.xls][입찰안.xls][입찰안.xls]B_41"/>
      <sheetName val="[입찰안.xls][입찰안.xls][입찰안.xls]B_36"/>
      <sheetName val="[입찰안.xls][입찰안.xls][입찰안.xls]B_37"/>
      <sheetName val="[입찰안.xls][입찰안.xls][입찰안.xls]B_42"/>
      <sheetName val="[입찰안.xls][입찰안.xls][입찰안.xls]B_38"/>
      <sheetName val="[입찰안.xls][입찰안.xls][입찰안.xls]B_39"/>
      <sheetName val="[입찰안.xls][입찰안.xls][입찰안.xls]B_43"/>
      <sheetName val="[입찰안.xls][입찰안.xls][입찰안.xls]___2"/>
      <sheetName val="조도계산서Ì_x0000_Ԁ_x0000_耀"/>
      <sheetName val="실행내역서 "/>
      <sheetName val="특수선일위대가"/>
      <sheetName val="테이블"/>
      <sheetName val="본사업"/>
      <sheetName val="총투자비"/>
      <sheetName val="10공-"/>
      <sheetName val="손익차9월頀"/>
      <sheetName val="수량산출서집´_x0000_Ԁ_x0000_耀֜䌛"/>
      <sheetName val="참고자료"/>
      <sheetName val="입상내역"/>
      <sheetName val="조경수볰"/>
      <sheetName val="[입찰안.xls][입찰안.xls][입찰안.xls]___3"/>
      <sheetName val="내역서(삼호)"/>
      <sheetName val="[입찰안.xls][입찰안.xls][입찰안.xls]B_45"/>
      <sheetName val="[입찰안.xls][입찰안.xls][입찰안.xls]B_44"/>
      <sheetName val="[입찰안.xls][입찰안.xls][입찰안.xls]B_46"/>
      <sheetName val="[입찰안.xls][입찰안.xls][입찰안.xls]B_52"/>
      <sheetName val="[입찰안.xls][입찰안.xls][입찰안.xls]B_51"/>
      <sheetName val="[입찰안.xls][입찰안.xls][입찰안.xls]B_50"/>
      <sheetName val="[입찰안.xls][입찰안.xls][입찰안.xls]B_49"/>
      <sheetName val="[입찰안.xls][입찰안.xls][입찰안.xls]B_48"/>
      <sheetName val="[입찰안.xls][입찰안.xls][입찰안.xls]B_47"/>
      <sheetName val="적용비율"/>
      <sheetName val="pile_bearing_ca怀꿟세_x0000_䘀뤙_x0000__x0000_Ԁ_x0000_"/>
      <sheetName val="중강당 내역"/>
      <sheetName val="[입찰안.xls][입찰안.xls][입찰안.xls]B_54"/>
      <sheetName val="[입찰안.xls][입찰안.xls][입찰안.xls]B_53"/>
      <sheetName val="[입찰안.xls][입찰안.xls][입찰안.xls]B_56"/>
      <sheetName val="[입찰안.xls][입찰안.xls][입찰안.xls]B_55"/>
      <sheetName val="[입찰안.xls][입찰안.xls][입찰안.xls]B_57"/>
      <sheetName val="[입찰안.xls][입찰안.xls][입찰안.xls]B_59"/>
      <sheetName val="[입찰안.xls][입찰안.xls][입찰안.xls]B_58"/>
      <sheetName val="[입찰안.xls][입찰안.xls][입찰안.xls]B_60"/>
      <sheetName val="[입찰안.xls][입찰안.xls][입찰안.xls]B_61"/>
      <sheetName val="[입찰안.xls][입찰안.xls][입찰안.xls]B_66"/>
      <sheetName val="[입찰안.xls][입찰안.xls][입찰안.xls]B_63"/>
      <sheetName val="[입찰안.xls][입찰안.xls][입찰안.xls]B_65"/>
      <sheetName val="[입찰안.xls][입찰안.xls][입찰안.xls]B_62"/>
      <sheetName val="[입찰안.xls][입찰안.xls][입찰안.xls]B_64"/>
      <sheetName val="[입찰안.xls][입찰안.xls][입찰안.xls]B_68"/>
      <sheetName val="[입찰안.xls][입찰안.xls][입찰안.xls]B_72"/>
      <sheetName val="[입찰안.xls][입찰안.xls][입찰안.xls]B_76"/>
      <sheetName val="[입찰안.xls][입찰안.xls][입찰안.xls]B_67"/>
      <sheetName val="[입찰안.xls][입찰안.xls][입찰안.xls]B_69"/>
      <sheetName val="[입찰안.xls][입찰안.xls][입찰안.xls]B_71"/>
      <sheetName val="[입찰안.xls][입찰안.xls][입찰안.xls]B_70"/>
      <sheetName val="[입찰안.xls][입찰안.xls][입찰안.xls]B_75"/>
      <sheetName val="[입찰안.xls][입찰안.xls][입찰안.xls]B_74"/>
      <sheetName val="총괄집계표"/>
      <sheetName val="[입찰안.xls][입찰안.xls][입찰안.xls]B_73"/>
      <sheetName val="[입찰안.xls][입찰안.xls][입찰안.xls]B_77"/>
      <sheetName val="[입찰안.xls][입찰안.xls][입찰안.xls]B_79"/>
      <sheetName val="[입찰안.xls][입찰안.xls][입찰안.xls]B_78"/>
      <sheetName val="[입찰안.xls][입찰안.xls][입찰안.xls]B_80"/>
      <sheetName val="NP-총정리"/>
      <sheetName val="1-7(재가공내역)"/>
      <sheetName val="[입찰안.xls][입찰안.xls][입찰안.xls]B_81"/>
      <sheetName val="[입찰안.xls][입찰안.xls][입찰안.xls]B_89"/>
      <sheetName val="[입찰안.xls][입찰안.xls][입찰안.xls]B_85"/>
      <sheetName val="[입찰안.xls][입찰안.xls][입찰안.xls]B_82"/>
      <sheetName val="[입찰안.xls][입찰안.xls][입찰안.xls]B_83"/>
      <sheetName val="[입찰안.xls][입찰안.xls][입찰안.xls]B_84"/>
      <sheetName val="[입찰안.xls][입찰안.xls][입찰안.xls]B_86"/>
      <sheetName val="[입찰안.xls][입찰안.xls][입찰안.xls]B_88"/>
      <sheetName val="[입찰안.xls][입찰안.xls][입찰안.xls]B_87"/>
      <sheetName val="[입찰안.xls][입찰안.xls][입찰안.xls]B_91"/>
      <sheetName val="[입찰안.xls][입찰안.xls][입찰안.xls]B_90"/>
      <sheetName val="견적비교표 (2)"/>
      <sheetName val="작성방법(지우지마세요)"/>
      <sheetName val="결재방(지우지 마세요)"/>
      <sheetName val="DNTT"/>
      <sheetName val="RAB AR&amp;STR"/>
      <sheetName val="Isolasi Luar Dalam"/>
      <sheetName val="Isolasi Luar"/>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plan&amp;section_of_"/>
      <sheetName val="조도계산서Å"/>
      <sheetName val="소포내역"/>
      <sheetName val="1,2,3,4"/>
      <sheetName val="6_산출닑⾱"/>
      <sheetName val="예산"/>
      <sheetName val="POL6차-PIPÁ_x0000_Ԁ"/>
      <sheetName val="POL6차-PIPⶌ쌈"/>
      <sheetName val="General Data"/>
      <sheetName val="pile_bearing_capa_&amp;_¬웰ﾕ"/>
      <sheetName val="원본자재"/>
      <sheetName val="재학생"/>
      <sheetName val="을지"/>
      <sheetName val="[입찰안.xls][입찰안.xls][입찰안.xls]_132"/>
      <sheetName val="[입찰안.xls][입찰안.xls][입찰안.xls]_131"/>
      <sheetName val="[입찰안.xls][입찰안.xls][입찰안.xls]_130"/>
      <sheetName val="노임변ᡆ콞"/>
      <sheetName val="TOWER 12TON"/>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0_목록1"/>
      <sheetName val="[입찰안_xls][입찰안_xls][입찰안_xls]___2"/>
      <sheetName val="내역(인테리어_실내)(도급)"/>
      <sheetName val="내역(인테리어_실외)(도급)"/>
      <sheetName val="정리계槜で"/>
      <sheetName val="수량산출서집계("/>
      <sheetName val="공기압¬"/>
      <sheetName val="POL6차-PIPÁ"/>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plan&amp;section_of勉_x0010__x0000__x0000__x0000__x0000__x0000__x0001_Ԁ_x0000__xdc00_"/>
      <sheetName val="기계경비산출기준"/>
      <sheetName val="공사투입계획(변경결의)19.9"/>
      <sheetName val="노무비 월별지급현황19.9"/>
      <sheetName val="갑지(외주기성)19.9"/>
      <sheetName val="단면ⲴǾ"/>
      <sheetName val="공사착공계"/>
      <sheetName val="의견양식"/>
      <sheetName val="Cable임피던스"/>
      <sheetName val="[입찰안.xls][입찰안.xls][입찰안.xls]_100"/>
      <sheetName val="[입찰안.xls][입찰안.xls][입찰안.xls]B_99"/>
      <sheetName val="[입찰안.xls][입찰안.xls][입찰안.xls]_102"/>
      <sheetName val="수량산출서집´"/>
      <sheetName val="BOQ"/>
      <sheetName val="1.R18 BF"/>
      <sheetName val="A"/>
      <sheetName val="G"/>
      <sheetName val="F-B"/>
      <sheetName val="H-J"/>
      <sheetName val="6.External works-R18"/>
      <sheetName val="Requirement(Work Crew)"/>
      <sheetName val="일위대가목록(ems)"/>
      <sheetName val="[입찰안.xls][입찰안.xls][입찰안.xls]B_94"/>
      <sheetName val="[입찰안.xls][입찰안.xls][입찰안.xls]B_93"/>
      <sheetName val="[입찰안.xls][입찰안.xls][입찰안.xls]B_92"/>
      <sheetName val="[입찰안.xls][입찰안.xls][입찰안.xls]B_96"/>
      <sheetName val="[입찰안.xls][입찰안.xls][입찰안.xls]B_95"/>
      <sheetName val="[입찰안.xls][입찰안.xls][입찰안.xls]B_97"/>
      <sheetName val="노임단가(일반)"/>
      <sheetName val="[입찰안.xls][입찰안.xls][입찰안.xls]B_98"/>
      <sheetName val="O＆P"/>
      <sheetName val="[입찰안.xls][입찰안.xls][입찰안.xls]_103"/>
      <sheetName val="[입찰안.xls][입찰안.xls][입찰안.xls]_104"/>
      <sheetName val="AS접수관리"/>
      <sheetName val="[입찰안.xls][입찰안.xls][입찰안.xls]_101"/>
      <sheetName val="[입찰안.xls][입찰안.xls][입찰안.xls]_126"/>
      <sheetName val="[입찰안.xls][입찰안.xls][입찰안.xls]_129"/>
      <sheetName val="[입찰안.xls][입찰안.xls][입찰안.xls]_128"/>
      <sheetName val="[입찰안.xls][입찰안.xls][입찰안.xls]_105"/>
      <sheetName val="[입찰안.xls][입찰안.xls][입찰안.xls]_106"/>
      <sheetName val="[입찰안.xls][입찰안.xls][입찰안.xls]_109"/>
      <sheetName val="[입찰안.xls][입찰안.xls][입찰안.xls]_107"/>
      <sheetName val="[입찰안.xls][입찰안.xls][입찰안.xls]_108"/>
      <sheetName val="[입찰안.xls][입찰안.xls][입찰안.xls]_115"/>
      <sheetName val="[입찰안.xls][입찰안.xls][입찰안.xls]_110"/>
      <sheetName val="[입찰안.xls][입찰안.xls][입찰안.xls]_111"/>
      <sheetName val="[입찰안.xls][입찰안.xls][입찰안.xls]_113"/>
      <sheetName val="[입찰안.xls][입찰안.xls][입찰안.xls]_112"/>
      <sheetName val="[입찰안.xls][입찰안.xls][입찰안.xls]_114"/>
      <sheetName val="[입찰안.xls][입찰안.xls][입찰안.xls]_122"/>
      <sheetName val="[입찰안.xls][입찰안.xls][입찰안.xls]_120"/>
      <sheetName val="[입찰안.xls][입찰안.xls][입찰안.xls]_116"/>
      <sheetName val="[입찰안.xls][입찰안.xls][입찰안.xls]_117"/>
      <sheetName val="[입찰안.xls][입찰안.xls][입찰안.xls]_118"/>
      <sheetName val="[입찰안.xls][입찰안.xls][입찰안.xls]_119"/>
      <sheetName val="[입찰안.xls][입찰안.xls][입찰안.xls]_121"/>
      <sheetName val="[입찰안.xls][입찰안.xls][입찰안.xls]_124"/>
      <sheetName val="[입찰안.xls][입찰안.xls][입찰안.xls]_123"/>
      <sheetName val="[입찰안.xls][입찰안.xls][입찰안.xls]_125"/>
      <sheetName val="[입찰안.xls][입찰안.xls][입찰안.xls]_127"/>
      <sheetName val="중기가격"/>
      <sheetName val="전신"/>
      <sheetName val="원본(갑지)"/>
      <sheetName val="판매시설"/>
      <sheetName val="PL98"/>
      <sheetName val="bs"/>
      <sheetName val="BSM9601"/>
      <sheetName val="심사계산"/>
      <sheetName val="45,46"/>
      <sheetName val="[입찰안.xls][입찰안.xls][입찰안.xls]_134"/>
      <sheetName val="[입찰안.xls][입찰안.xls][입찰안.xls]_133"/>
      <sheetName val="[입찰안.xls][입찰안.xls][입찰안.xls]___4"/>
      <sheetName val="3련_BÈ_x0000_"/>
      <sheetName val="0001new"/>
      <sheetName val="[입찰안.xls][입찰안.xls][입찰안.xls]_135"/>
      <sheetName val="[입찰안.xls][입찰안.xls][입찰안.xls]_137"/>
      <sheetName val="[입찰안.xls][입찰안.xls][입찰안.xls]_136"/>
      <sheetName val="[입찰안.xls][입찰안.xls][입찰안.xls]_140"/>
      <sheetName val="[입찰안.xls][입찰안.xls][입찰안.xls]_138"/>
      <sheetName val="[입찰안.xls][입찰안.xls][입찰안.xls]_139"/>
      <sheetName val="[입찰안.xls][입찰안.xls][입찰안.xls]_142"/>
      <sheetName val="[입찰안.xls][입찰안.xls][입찰안.xls]_141"/>
      <sheetName val="[입찰안.xls][입찰안.xls][입찰안.xls]_143"/>
      <sheetName val="[입찰안.xls][입찰안.xls][입찰안.xls]_144"/>
      <sheetName val="설명"/>
      <sheetName val="일위대가ꤥ"/>
      <sheetName val="표준차도부연장집계-ASP"/>
      <sheetName val="내역_ver1_"/>
      <sheetName val="내역_ver1_뀀"/>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입찰안.xls][입찰안.xls][입찰안.xls]_145"/>
      <sheetName val="[입찰안.xls][입찰안.xls][입찰안.xls]_147"/>
      <sheetName val="[입찰안.xls][입찰안.xls][입찰안.xls]_146"/>
      <sheetName val="[입찰안.xls][입찰안.xls][입찰안.xls]_148"/>
      <sheetName val="[입찰안.xls][입찰안.xls][입찰안.xls]_150"/>
      <sheetName val="[입찰안.xls][입찰안.xls][입찰안.xls]_149"/>
      <sheetName val="[입찰안.xls][입찰안.xls][입찰안.xls]_151"/>
      <sheetName val="[입찰안.xls][입찰안.xls][입찰안.xls]_163"/>
      <sheetName val="[입찰안.xls][입찰안.xls][입찰안.xls]_162"/>
      <sheetName val="[입찰안.xls][입찰안.xls][입찰안.xls]_161"/>
      <sheetName val="design_c_x0000__x0000_Ȑꙭî_x0000_"/>
      <sheetName val="[입찰안.xls][입찰안.xls][입찰안.xls]_154"/>
      <sheetName val="[입찰안.xls][입찰안.xls][입찰안.xls]_153"/>
      <sheetName val="자가"/>
      <sheetName val="[입찰안.xls][입찰안.xls][입찰안.xls]_152"/>
      <sheetName val="[입찰안.xls][입찰안.xls][입찰안.xls]_156"/>
      <sheetName val="[입찰안.xls][입찰안.xls][입찰안.xls]_158"/>
      <sheetName val="[입찰안.xls][입찰안.xls][입찰안.xls]_155"/>
      <sheetName val="[입찰안.xls][입찰안.xls][입찰안.xls]_157"/>
      <sheetName val="[입찰안.xls][입찰안.xls][입찰안.xls]_160"/>
      <sheetName val="[입찰안.xls][입찰안.xls][입찰안.xls]_159"/>
      <sheetName val="[입찰안.xls][입찰안.xls][입찰안.xls]_167"/>
      <sheetName val="[입찰안.xls][입찰안.xls][입찰안.xls]_166"/>
      <sheetName val="[입찰안.xls][입찰안.xls][입찰안.xls]_164"/>
      <sheetName val="[입찰안.xls][입찰안.xls][입찰안.xls]_165"/>
      <sheetName val="[입찰안.xls][입찰안.xls][입찰안.xls]_168"/>
      <sheetName val="[입찰안.xls][입찰안.xls][입찰안.xls]_170"/>
      <sheetName val="[입찰안.xls][입찰안.xls][입찰안.xls]_169"/>
      <sheetName val="[입찰안.xls][입찰안.xls][입찰안.xls]___5"/>
      <sheetName val="Sheet2 (2)"/>
      <sheetName val="조경내역서"/>
      <sheetName val="급여대장(입력용)"/>
      <sheetName val="성명데이터"/>
      <sheetName val="정리계槜〩_x0000__x0000_８"/>
      <sheetName val="집계장(뀀ﰡ 縞悧縳"/>
      <sheetName val="집계장(뀀ﰡ_x0000_䀰"/>
      <sheetName val="사  업  비  수  지  예  산  서"/>
      <sheetName val="특별땅고르기"/>
      <sheetName val="bang TH"/>
      <sheetName val="교대(A1-A2)"/>
      <sheetName val="Sheet15"/>
      <sheetName val="운반비(시흥)"/>
      <sheetName val="600(3)a"/>
      <sheetName val="매각(6)"/>
      <sheetName val="금강견적"/>
      <sheetName val="노원열병합__건축공사기성내역_x0000_"/>
      <sheetName val="경서-통신"/>
      <sheetName val="정산변경"/>
      <sheetName val="골재"/>
      <sheetName val="MATRLDATA"/>
      <sheetName val="토공수량산출"/>
      <sheetName val="토적계산서"/>
      <sheetName val="[입찰안.xls][입찰안.xls][입찰안.xls]_187"/>
      <sheetName val="[입찰안.xls][입찰안.xls][입찰안.xls]_181"/>
      <sheetName val="[입찰안.xls][입찰안.xls][입찰안.xls]_188"/>
      <sheetName val="[입찰안.xls][입찰안.xls][입찰안.xls]_171"/>
      <sheetName val="[입찰안.xls][입찰안.xls][입찰안.xls]_172"/>
      <sheetName val="[입찰안.xls][입찰안.xls][입찰안.xls]_174"/>
      <sheetName val="[입찰안.xls][입찰안.xls][입찰안.xls]_176"/>
      <sheetName val="[입찰안.xls][입찰안.xls][입찰안.xls]_177"/>
      <sheetName val="[입찰안.xls][입찰안.xls][입찰안.xls]_173"/>
      <sheetName val="[입찰안.xls][입찰안.xls][입찰안.xls]_175"/>
      <sheetName val="[입찰안.xls][입찰안.xls][입찰안.xls]_179"/>
      <sheetName val="[입찰안.xls][입찰안.xls][입찰안.xls]_178"/>
      <sheetName val="[입찰안.xls][입찰안.xls][입찰안.xls]_180"/>
      <sheetName val="[입찰안.xls][입찰안.xls][입찰안.xls]_184"/>
      <sheetName val="[입찰안.xls][입찰안.xls][입찰안.xls]_182"/>
      <sheetName val="[입찰안.xls][입찰안.xls][입찰안.xls]_183"/>
      <sheetName val="[입찰안.xls][입찰안.xls][입찰안.xls]_186"/>
      <sheetName val="[입찰안.xls][입찰안.xls][입찰안.xls]_185"/>
      <sheetName val="[입찰안.xls][입찰안.xls][입찰안.xls]_209"/>
      <sheetName val="[입찰안.xls][입찰안.xls][입찰안.xls]_210"/>
      <sheetName val="[입찰안.xls][입찰안.xls][입찰안.xls]_189"/>
      <sheetName val="[입찰안.xls][입찰안.xls][입찰안.xls]_190"/>
      <sheetName val="[입찰안.xls][입찰안.xls][입찰안.xls]_207"/>
      <sheetName val="[입찰안.xls][입찰안.xls][입찰안.xls]_191"/>
      <sheetName val="[입찰안.xls][입찰안.xls][입찰안.xls]_204"/>
      <sheetName val="[입찰안.xls][입찰안.xls][입찰안.xls]_196"/>
      <sheetName val="[입찰안.xls][입찰안.xls][입찰안.xls]_202"/>
      <sheetName val="[입찰안.xls][입찰안.xls][입찰안.xls]_194"/>
      <sheetName val="[입찰안.xls][입찰안.xls][입찰안.xls]_195"/>
      <sheetName val="[입찰안.xls][입찰안.xls][입찰안.xls]_192"/>
      <sheetName val="[입찰안.xls][입찰안.xls][입찰안.xls]_193"/>
      <sheetName val="[입찰안.xls][입찰안.xls][입찰안.xls]_198"/>
      <sheetName val="[입찰안.xls][입찰안.xls][입찰안.xls]_200"/>
      <sheetName val="[입찰안.xls][입찰안.xls][입찰안.xls]_197"/>
      <sheetName val="[입찰안.xls][입찰안.xls][입찰안.xls]_199"/>
      <sheetName val="[입찰안.xls][입찰안.xls][입찰안.xls]_201"/>
      <sheetName val="[입찰안.xls][입찰안.xls][입찰안.xls]_203"/>
      <sheetName val="[입찰안.xls][입찰안.xls][입찰안.xls]_205"/>
      <sheetName val="[입찰안.xls][입찰안.xls][입찰안.xls]_206"/>
      <sheetName val="[입찰안.xls][입찰안.xls][입찰안.xls]_208"/>
      <sheetName val="[입찰안.xls][입찰안.xls][입찰안.xls]_238"/>
      <sheetName val="[입찰안.xls][입찰안.xls][입찰안.xls]_239"/>
      <sheetName val="[입찰안.xls][입찰안.xls][입찰안.xls]_240"/>
      <sheetName val="[입찰안.xls][입찰안.xls][입찰안.xls]_237"/>
      <sheetName val="[입찰안.xls][입찰안.xls][입찰안.xls]_212"/>
      <sheetName val="[입찰안.xls][입찰안.xls][입찰안.xls]_215"/>
      <sheetName val="[입찰안.xls][입찰안.xls][입찰안.xls]_216"/>
      <sheetName val="[입찰안.xls][입찰안.xls][입찰안.xls]_211"/>
      <sheetName val="[입찰안.xls][입찰안.xls][입찰안.xls]_213"/>
      <sheetName val="[입찰안.xls][입찰안.xls][입찰안.xls]_217"/>
      <sheetName val="[입찰안.xls][입찰안.xls][입찰안.xls]_214"/>
      <sheetName val="[입찰안.xls][입찰안.xls][입찰안.xls]_218"/>
      <sheetName val="[입찰안.xls][입찰안.xls][입찰안.xls]_219"/>
      <sheetName val="[입찰안.xls][입찰안.xls][입찰안.xls]_220"/>
      <sheetName val="[입찰안.xls][입찰안.xls][입찰안.xls]_221"/>
      <sheetName val="[입찰안.xls][입찰안.xls][입찰안.xls]_223"/>
      <sheetName val="[입찰안.xls][입찰안.xls][입찰안.xls]_222"/>
      <sheetName val="기계경비시간당손료목록"/>
      <sheetName val="정리계㑸4鉨M槜"/>
      <sheetName val="Mc1"/>
      <sheetName val="영창26"/>
      <sheetName val="홈용접표"/>
      <sheetName val="リスト"/>
      <sheetName val="절대지우지말것"/>
      <sheetName val="1안98Billing"/>
      <sheetName val="[입찰안.xls][입찰안.xls][입찰안.xls]_224"/>
      <sheetName val="[입찰안.xls][입찰안.xls][입찰안.xls]_225"/>
      <sheetName val="[입찰안.xls][입찰안.xls][입찰안.xls]_228"/>
      <sheetName val="[입찰안.xls][입찰안.xls][입찰안.xls]_226"/>
      <sheetName val="[입찰안.xls][입찰안.xls][입찰안.xls]_232"/>
      <sheetName val="[입찰안.xls][입찰안.xls][입찰안.xls]_227"/>
      <sheetName val="[입찰안.xls][입찰안.xls][입찰안.xls]_229"/>
      <sheetName val="[입찰안.xls][입찰안.xls][입찰안.xls]_230"/>
      <sheetName val="[입찰안.xls][입찰안.xls][입찰안.xls]_231"/>
      <sheetName val="[입찰안.xls][입찰안.xls][입찰안.xls]_233"/>
      <sheetName val="[입찰안.xls][입찰안.xls][입찰안.xls]_235"/>
      <sheetName val="[입찰안.xls][입찰안.xls][입찰안.xls]_234"/>
      <sheetName val="[입찰안.xls][입찰안.xls][입찰안.xls]_236"/>
      <sheetName val="[입찰안.xls][입찰안.xls][입찰안.xls]_241"/>
      <sheetName val="[입찰안.xls][입찰안.xls][입찰안.xls]_242"/>
      <sheetName val="[입찰안.xls][입찰안.xls][입찰안.xls]_245"/>
      <sheetName val="[입찰안.xls][입찰안.xls][입찰안.xls]_246"/>
      <sheetName val="[입찰안.xls][입찰안.xls][입찰안.xls]_243"/>
      <sheetName val="[입찰안.xls][입찰안.xls][입찰안.xls]_244"/>
      <sheetName val="[입찰안.xls][입찰안.xls][입찰안.xls]_247"/>
      <sheetName val="[입찰안.xls][입찰안.xls][입찰안.xls]_271"/>
      <sheetName val="[입찰안.xls][입찰안.xls][입찰안.xls]_248"/>
      <sheetName val="[입찰안.xls][입찰안.xls][입찰안.xls]_249"/>
      <sheetName val="[입찰안.xls][입찰안.xls][입찰안.xls]_269"/>
      <sheetName val="[입찰안.xls][입찰안.xls][입찰안.xls]_259"/>
      <sheetName val="[입찰안.xls][입찰안.xls][입찰안.xls]_257"/>
      <sheetName val="[입찰안.xls][입찰안.xls][입찰안.xls]_250"/>
      <sheetName val="[입찰안.xls][입찰안.xls][입찰안.xls]_253"/>
      <sheetName val="[입찰안.xls][입찰안.xls][입찰안.xls]_251"/>
      <sheetName val="[입찰안.xls][입찰안.xls][입찰안.xls]_252"/>
      <sheetName val="[입찰안.xls][입찰안.xls][입찰안.xls]_254"/>
      <sheetName val="[입찰안.xls][입찰안.xls][입찰안.xls]_255"/>
      <sheetName val="[입찰안.xls][입찰안.xls][입찰안.xls]_256"/>
      <sheetName val="[입찰안.xls][입찰안.xls][입찰안.xls]_258"/>
      <sheetName val="[입찰안.xls][입찰안.xls][입찰안.xls]_261"/>
      <sheetName val="[입찰안.xls][입찰안.xls][입찰안.xls]_260"/>
      <sheetName val="[입찰안.xls][입찰안.xls][입찰안.xls]_262"/>
      <sheetName val="[입찰안.xls][입찰안.xls][입찰안.xls]_263"/>
      <sheetName val="[입찰안.xls][입찰안.xls][입찰안.xls]_264"/>
      <sheetName val="[입찰안.xls][입찰안.xls][입찰안.xls]_265"/>
      <sheetName val="[입찰안.xls][입찰안.xls][입찰안.xls]_266"/>
      <sheetName val="[입찰안.xls][입찰안.xls][입찰안.xls]_267"/>
      <sheetName val="[입찰안.xls][입찰안.xls][입찰안.xls]_268"/>
      <sheetName val="[입찰안.xls][입찰안.xls][입찰안.xls]_270"/>
      <sheetName val="cov-estimate"/>
      <sheetName val="BMS"/>
      <sheetName val="入力作成表"/>
      <sheetName val="_입찰안.xls_직접뀀鞖_"/>
      <sheetName val="_입찰안.xls__입찰안.xls_직접뀀鞖_"/>
      <sheetName val="장_x0000__x0000_Ԁ"/>
      <sheetName val="신우"/>
      <sheetName val="집계장(Â_x0000_蠀1_x0000__x0000_"/>
      <sheetName val="stability_xdc00_䘢䠂檱䠛檳"/>
      <sheetName val="일위대가(집계刀"/>
      <sheetName val="본실행경비"/>
      <sheetName val="결재_x005f_x0000_"/>
      <sheetName val="KH-Q1,Q2,01"/>
      <sheetName val="Btra"/>
      <sheetName val="SUMMARY"/>
      <sheetName val="KC-moi"/>
      <sheetName val="Areas"/>
      <sheetName val="Phan tho"/>
      <sheetName val="Data-year2001i"/>
      <sheetName val="Tien Thuong"/>
      <sheetName val="NC XL 6T cuoi 01 CTy"/>
      <sheetName val="Data -6T dau"/>
      <sheetName val="Cong 6T"/>
      <sheetName val="BQ-E20-02(Rp)"/>
      <sheetName val="Khoi luong"/>
      <sheetName val="XL4Poppy"/>
      <sheetName val="54಺潭"/>
      <sheetName val="pile_bearing_ca怀꿟세"/>
      <sheetName val="전기혼잡제경⻉ⴋԯ"/>
      <sheetName val="휴가비,급량비"/>
      <sheetName val="공사직종별노임"/>
      <sheetName val="수지½_x0000_"/>
      <sheetName val="[입찰안.xls][입찰안.xls][입찰안.xls]___6"/>
      <sheetName val="[입찰안.xls][입찰안_xls]직접뀀鞖/"/>
      <sheetName val="[입찰안.xls][입찰안_xls][입찰안_xls]___2"/>
      <sheetName val="전사계"/>
      <sheetName val="A LINE"/>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비용"/>
      <sheetName val="인건비(환율)"/>
      <sheetName val="기계경비"/>
      <sheetName val="정리계_x0000__x0000__x0005__x0000_앀"/>
      <sheetName val="정리계_x0000__x0000__x0005__x0000__xde00_"/>
      <sheetName val="정리계_x0000__x0000__x0005__x0000_"/>
      <sheetName val="표준항목"/>
      <sheetName val="VL"/>
      <sheetName val="공기압᪬቙԰"/>
      <sheetName val="[입찰안.xls][입찰안.xls][입찰안.xls]_272"/>
      <sheetName val="[입찰안.xls][입찰안.xls][입찰안.xls]_273"/>
      <sheetName val="[입찰안.xls][입찰안.xls][입찰안.xls]_274"/>
      <sheetName val="[입찰안.xls][입찰안.xls][입찰안.xls]_275"/>
      <sheetName val="[입찰안.xls][입찰안.xls][입찰안.xls]_276"/>
      <sheetName val="[입찰안.xls][입찰안.xls][입찰안.xls]_278"/>
      <sheetName val="[입찰안.xls][입찰안.xls][입찰안.xls]_277"/>
      <sheetName val="___1"/>
      <sheetName val="B__1"/>
      <sheetName val="B_67"/>
      <sheetName val="B_68"/>
      <sheetName val="DTICH (Full)"/>
      <sheetName val="DGG"/>
      <sheetName val="DTICH(FDC)"/>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Data_Store"/>
      <sheetName val="Master"/>
      <sheetName val="Girder"/>
      <sheetName val="ctTBA"/>
      <sheetName val="escon"/>
      <sheetName val="TinhGiaNC"/>
      <sheetName val="TSO_CHUNG"/>
      <sheetName val="COST SUMMARY"/>
      <sheetName val="[입찰안.xls][입찰안.xls][입찰안.xls]_279"/>
      <sheetName val="[입찰안.xls][입찰안.xls][입찰안.xls]_284"/>
      <sheetName val="[입찰안.xls][입찰안.xls][입찰안.xls]_283"/>
      <sheetName val="[입찰안.xls][입찰안.xls][입찰안.xls]_281"/>
      <sheetName val="[입찰안.xls][입찰안.xls][입찰안.xls]_280"/>
      <sheetName val="[입찰안.xls][입찰안.xls][입찰안.xls]_282"/>
      <sheetName val="원도_x0000_"/>
      <sheetName val="공통உ"/>
      <sheetName val="[입찰안.xls][입찰안.xls][입찰안.xls]_286"/>
      <sheetName val="[입찰안.xls][입찰안.xls][입찰안.xls]_285"/>
      <sheetName val="[입찰안.xls][입찰안.xls][입찰안.xls]_290"/>
      <sheetName val="[입찰안.xls][입찰안.xls][입찰안.xls]_287"/>
      <sheetName val="[입찰안.xls][입찰안.xls][입찰안.xls]_288"/>
      <sheetName val="[입찰안.xls][입찰안.xls][입찰안.xls]_292"/>
      <sheetName val="[입찰안.xls][입찰안.xls][입찰안.xls]_289"/>
      <sheetName val="[입찰안.xls][입찰안.xls][입찰안.xls]_291"/>
      <sheetName val="[입찰안.xls][입찰안.xls][입찰안.xls]_293"/>
      <sheetName val="[입찰안.xls][입찰안.xls][입찰안.xls]_296"/>
      <sheetName val="[입찰안.xls][입찰안.xls][입찰안.xls]_294"/>
      <sheetName val="[입찰안.xls][입찰안.xls][입찰안.xls]_295"/>
      <sheetName val="[입찰안.xls][입찰안.xls][입찰안.xls]_303"/>
      <sheetName val="[입찰안.xls][입찰안.xls][입찰안.xls]_297"/>
      <sheetName val="[입찰안.xls][입찰안.xls][입찰안.xls]_299"/>
      <sheetName val="[입찰안.xls][입찰안.xls][입찰안.xls]_298"/>
      <sheetName val="[입찰안.xls][입찰안.xls][입찰안.xls]_300"/>
      <sheetName val="[입찰안.xls][입찰안.xls][입찰안.xls]_302"/>
      <sheetName val="[입찰안.xls][입찰안.xls][입찰안.xls]_301"/>
      <sheetName val="[입찰안.xls][입찰안.xls][입찰안.xls]_306"/>
      <sheetName val="[입찰안.xls][입찰안.xls][입찰안.xls]_305"/>
      <sheetName val="[입찰안.xls][입찰안.xls][입찰안.xls]_304"/>
      <sheetName val="[입찰안.xls][입찰안.xls][입찰안.xls]_307"/>
      <sheetName val="[입찰안.xls][입찰안.xls][입찰안.xls]___7"/>
      <sheetName val="[입찰안.xls][입찰안_xls][입찰안_xls]___3"/>
      <sheetName val="[입찰안.xls][입찰안.xls][입찰안_xls]___2"/>
      <sheetName val="[입찰안.xls][입찰안.xls][입찰안.xls]_333"/>
      <sheetName val="[입찰안.xls][입찰안.xls][입찰안.xls]_336"/>
      <sheetName val="[입찰안.xls][입찰안.xls][입찰안.xls]_309"/>
      <sheetName val="[입찰안.xls][입찰안.xls][입찰안.xls]_308"/>
      <sheetName val="[입찰안.xls][입찰안.xls][입찰안.xls]_310"/>
      <sheetName val="[입찰안.xls][입찰안.xls][입찰안.xls]_311"/>
      <sheetName val="[입찰안.xls][입찰안.xls][입찰안.xls]_314"/>
      <sheetName val="[입찰안.xls][입찰안.xls][입찰안.xls]_312"/>
      <sheetName val="[입찰안.xls][입찰안.xls][입찰안.xls]_313"/>
      <sheetName val="[입찰안.xls][입찰안.xls][입찰안.xls]_322"/>
      <sheetName val="[입찰안.xls][입찰안.xls][입찰안.xls]_321"/>
      <sheetName val="[입찰안.xls][입찰안.xls][입찰안.xls]_318"/>
      <sheetName val="[입찰안.xls][입찰안.xls][입찰안.xls]_317"/>
      <sheetName val="[입찰안.xls][입찰안.xls][입찰안.xls]_315"/>
      <sheetName val="[입찰안.xls][입찰안.xls][입찰안.xls]_316"/>
      <sheetName val="[입찰안.xls][입찰안.xls][입찰안.xls]_319"/>
      <sheetName val="[입찰안.xls][입찰안.xls][입찰안.xls]_320"/>
      <sheetName val="[입찰안.xls][입찰안.xls][입찰안.xls]_323"/>
      <sheetName val="[입찰안.xls][입찰안.xls][입찰안.xls]_332"/>
      <sheetName val="[입찰안.xls][입찰안.xls][입찰안.xls]_326"/>
      <sheetName val="[입찰안.xls][입찰안.xls][입찰안.xls]_324"/>
      <sheetName val="[입찰안.xls][입찰안.xls][입찰안.xls]_325"/>
      <sheetName val="[입찰안.xls][입찰안.xls][입찰안.xls]_327"/>
      <sheetName val="[입찰안.xls][입찰안.xls][입찰안.xls]_328"/>
      <sheetName val="[입찰안.xls][입찰안.xls][입찰안.xls]_329"/>
      <sheetName val="[입찰안.xls][입찰안.xls][입찰안.xls]_330"/>
      <sheetName val="[입찰안.xls][입찰안.xls][입찰안.xls]_331"/>
      <sheetName val="정리계槜〽_x0000__x0000_ｐ"/>
      <sheetName val="F_D SEC. PROP"/>
      <sheetName val="[입찰안.xls][입찰안.xls][입찰안.xls]_334"/>
      <sheetName val="[입찰안.xls][입찰안.xls][입찰안.xls]_335"/>
      <sheetName val="[입찰안.xls][입찰안.xls][입찰안.xls]_339"/>
      <sheetName val="[입찰안.xls][입찰안.xls][입찰안.xls]_337"/>
      <sheetName val="[입찰안.xls][입찰안.xls][입찰안.xls]_338"/>
      <sheetName val="401"/>
      <sheetName val="[입찰안.xls][입찰안.xls][입찰안.xls]_340"/>
      <sheetName val="[입찰안.xls][입찰안.xls][입찰안.xls]_343"/>
      <sheetName val="[입찰안.xls][입찰안.xls][입찰안.xls]_342"/>
      <sheetName val="[입찰안.xls][입찰안.xls][입찰안.xls]_341"/>
      <sheetName val="[입찰안.xls][입찰안.xls][입찰안.xls]_346"/>
      <sheetName val="[입찰안.xls][입찰안.xls][입찰안.xls]_344"/>
      <sheetName val="[입찰안.xls][입찰안.xls][입찰안.xls]_345"/>
      <sheetName val="콘크리트"/>
      <sheetName val="공기압淀퍦"/>
      <sheetName val="건ꗝ"/>
      <sheetName val="건Ȍ"/>
      <sheetName val="preface"/>
      <sheetName val="SCH"/>
      <sheetName val="#2 노임단가"/>
      <sheetName val="구조물집계"/>
      <sheetName val="토공집계"/>
      <sheetName val="조달단가"/>
      <sheetName val="엔지니어링"/>
      <sheetName val="전체수량집계"/>
      <sheetName val="co-no.2"/>
      <sheetName val="SORCE1"/>
      <sheetName val="[입찰안.xls][입찰안.xls][입찰안.xls]_359"/>
      <sheetName val="[입찰안.xls][입찰안.xls][입찰안.xls]_356"/>
      <sheetName val="새로이 설치할 정비기반시설 조서 나번 (2)"/>
      <sheetName val="SLAB&quot;1&quot;"/>
      <sheetName val="토공분배표"/>
      <sheetName val="조도계산서Ì"/>
      <sheetName val="_HIT__HMC_견_x0000__x0000__x0005__x0000_ꉀ펔ɠ"/>
      <sheetName val="[입찰안.xls][입찰안.xls][입찰안.xls]_351"/>
      <sheetName val="[입찰안.xls][입찰안.xls][입찰안.xls]_350"/>
      <sheetName val="소화"/>
      <sheetName val="한³_x0000__x0000_"/>
      <sheetName val="[입찰안.xls][입찰안.xls][입찰안.xls]_347"/>
      <sheetName val="[입찰안.xls][입찰안.xls][입찰안.xls]_348"/>
      <sheetName val="[입찰안.xls][입찰안.xls][입찰안.xls]_349"/>
      <sheetName val="[입찰안.xls][입찰안.xls][입찰안.xls]_352"/>
      <sheetName val="[입찰안.xls][입찰안.xls][입찰안.xls]_357"/>
      <sheetName val="[입찰안.xls][입찰안.xls][입찰안.xls]_353"/>
      <sheetName val="[입찰안.xls][입찰안.xls][입찰안.xls]_354"/>
      <sheetName val="[입찰안.xls][입찰안.xls][입찰안.xls]_358"/>
      <sheetName val="[입찰안.xls][입찰안.xls][입찰안.xls]_355"/>
      <sheetName val="[입찰안.xls][입찰안.xls][입찰안.xls]_361"/>
      <sheetName val="[입찰안.xls][입찰안.xls][입찰안.xls]_360"/>
      <sheetName val="[입찰안.xls][입찰안.xls][입찰안.xls]_363"/>
      <sheetName val="[입찰안.xls][입찰안.xls][입찰안.xls]_362"/>
      <sheetName val="[입찰안.xls][입찰안.xls][입찰안.xls]_369"/>
      <sheetName val="[입찰안.xls][입찰안.xls][입찰안.xls]_371"/>
      <sheetName val="[입찰안.xls][입찰안.xls][입찰안.xls]_370"/>
      <sheetName val="[입찰안.xls][입찰안.xls][입찰안.xls]_366"/>
      <sheetName val="[입찰안.xls][입찰안.xls][입찰안.xls]_364"/>
      <sheetName val="[입찰안.xls][입찰안.xls][입찰안.xls]_365"/>
      <sheetName val="[입찰안.xls][입찰안.xls][입찰안.xls]_367"/>
      <sheetName val="[입찰안.xls][입찰안.xls][입찰안.xls]_368"/>
      <sheetName val="[입찰안.xls][입찰안.xls][입찰안.xls]_372"/>
      <sheetName val="3련_B胔Ẩ"/>
      <sheetName val="3련_B˔_x0000_"/>
      <sheetName val="3련_B㷔₼"/>
      <sheetName val="3련_B㷔嚼"/>
      <sheetName val="[입찰안.xls][입찰안.xls][입찰안.xls]_373"/>
      <sheetName val="6__안전관_x0000__x0000_"/>
      <sheetName val="(1)2002년 매출목표 산출"/>
      <sheetName val="기본데이터"/>
      <sheetName val="실적관리"/>
      <sheetName val="원료비2(2000.10-09)"/>
      <sheetName val="수익성분석2"/>
      <sheetName val="외화환산(2분기)"/>
      <sheetName val="X68"/>
      <sheetName val="RD제품개발투자비(매가)"/>
      <sheetName val="미지급급여"/>
      <sheetName val="경영지표"/>
      <sheetName val="제품코드"/>
      <sheetName val="부문99-2"/>
      <sheetName val="정산표"/>
      <sheetName val="[입찰안.xls][입찰안.xls][입찰안.xls]_374"/>
      <sheetName val="유림콘도"/>
      <sheetName val="전기혼잡제경비(45_x0016_"/>
      <sheetName val="[입찰안.xls][입찰안.xls][입찰안.xls]_375"/>
      <sheetName val="주소"/>
      <sheetName val="판"/>
      <sheetName val="[입찰안.xls][입찰안.xls][입찰안.xls]_377"/>
      <sheetName val="[입찰안.xls][입찰안.xls][입찰안.xls]_376"/>
      <sheetName val="전신환매도율"/>
      <sheetName val="공량산출근거서"/>
      <sheetName val="[입찰안.xls][입찰안.xls][입찰안.xls]_378"/>
      <sheetName val="[입찰안.xls][입찰안.xls][입찰안.xls]_384"/>
      <sheetName val="[입찰안.xls][입찰안.xls][입찰안.xls]_383"/>
      <sheetName val="[입찰안.xls][입찰안.xls][입찰안.xls]_379"/>
      <sheetName val="[입찰안.xls][입찰안.xls][입찰안.xls]_385"/>
      <sheetName val="[입찰안.xls][입찰안.xls][입찰안.xls]_380"/>
      <sheetName val="[입찰안.xls][입찰안.xls][입찰안.xls]_381"/>
      <sheetName val="[입찰안.xls][입찰안.xls][입찰안.xls]_382"/>
      <sheetName val="[입찰안.xls][입찰안.xls][입찰안.xls]_386"/>
      <sheetName val="[입찰안.xls][입찰안.xls][입찰안.xls]_388"/>
      <sheetName val="[입찰안.xls][입찰안.xls][입찰안.xls]_387"/>
      <sheetName val="[입찰안.xls][입찰안.xls][입찰안.xls]_389"/>
      <sheetName val="[입찰안.xls][입찰안.xls][입찰안.xls]_390"/>
      <sheetName val="[입찰안.xls][입찰안.xls][입찰안.xls]_391"/>
      <sheetName val="[입찰안.xls][입찰안.xls][입찰안.xls]_392"/>
      <sheetName val="산수배수"/>
      <sheetName val="노원열병합___x0000__x0000__x0005__x0000_츀ɮ_x0000__x0000__x0000_"/>
      <sheetName val="남양시작동자105노65기1.3화1.2"/>
      <sheetName val="plan&amp;section_of__x0000__x0000_Ā_x0000__x0005__x0000_翹_x0000_조ꤟ"/>
      <sheetName val="Dayworks"/>
      <sheetName val="500(1)g"/>
      <sheetName val="GRAND SUM"/>
      <sheetName val="전기내역서"/>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4_전_x0000_"/>
      <sheetName val="4_전ᄐ"/>
      <sheetName val="침하계"/>
      <sheetName val="DFA"/>
      <sheetName val="TH-Dien"/>
      <sheetName val="VIN_Index"/>
      <sheetName val="TTTram"/>
      <sheetName val="총원가계산서(요율)"/>
      <sheetName val="Names"/>
      <sheetName val="ND"/>
      <sheetName val="Xuly Data"/>
      <sheetName val="TL rieng"/>
      <sheetName val="Thuc thanh"/>
      <sheetName val="Cost factor"/>
      <sheetName val="Info"/>
      <sheetName val="Item list"/>
      <sheetName val="Sheet Template Empty"/>
      <sheetName val="THVT"/>
      <sheetName val="Sum"/>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공기압郀傲2"/>
      <sheetName val="plan&amp;section_of勉_x0010_"/>
      <sheetName val="[입찰안.xls][입찰안.xls][입찰안.xls]_393"/>
      <sheetName val="C_DATA"/>
      <sheetName val="Macro(전_x0005__x0003_"/>
      <sheetName val="Ԁ̀Ā܀਀Ѐ̀̀ЀЀ"/>
      <sheetName val="[입찰안.xls][입찰안.xls][입찰안.xls]_395"/>
      <sheetName val="[입찰안.xls][입찰안.xls][입찰안.xls]_394"/>
      <sheetName val="[입찰안.xls][입찰안.xls][입찰안.xls]_398"/>
      <sheetName val="[입찰안.xls][입찰안.xls][입찰안.xls]_396"/>
      <sheetName val="[입찰안.xls][입찰안.xls][입찰안.xls]_397"/>
      <sheetName val="[입찰안.xls][입찰안.xls][입찰안.xls]_401"/>
      <sheetName val="[입찰안.xls][입찰안.xls][입찰안.xls]_400"/>
      <sheetName val="[입찰안.xls][입찰안.xls][입찰안.xls]_399"/>
      <sheetName val="[입찰안.xls][입찰안.xls][입찰안.xls]_402"/>
      <sheetName val="[입찰안.xls][입찰안.xls][입찰안.xls]_403"/>
      <sheetName val="[입찰안.xls][입찰안.xls][입찰안.xls]_404"/>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입찰안.xls][입찰안.xls][입찰안.xls]_765"/>
      <sheetName val="[입찰안.xls][입찰안.xls][입찰안.xls]_423"/>
      <sheetName val="외주정비"/>
      <sheetName val="명세"/>
      <sheetName val="[입찰안.xls][입찰안.xls][입찰안.xls]_420"/>
      <sheetName val="[입찰안.xls][입찰안.xls][입찰안.xls]_421"/>
      <sheetName val="[입찰안.xls][입찰안.xls][입찰안.xls]_405"/>
      <sheetName val="[입찰안.xls][입찰안.xls][입찰안.xls]_416"/>
      <sheetName val="[입찰안.xls][입찰안.xls][입찰안.xls]_415"/>
      <sheetName val="[입찰안.xls][입찰안.xls][입찰안.xls]_409"/>
      <sheetName val="[입찰안.xls][입찰안.xls][입찰안.xls]_410"/>
      <sheetName val="[입찰안.xls][입찰안.xls][입찰안.xls]_406"/>
      <sheetName val="[입찰안.xls][입찰안.xls][입찰안.xls]_407"/>
      <sheetName val="[입찰안.xls][입찰안.xls][입찰안.xls]_408"/>
      <sheetName val="[입찰안.xls][입찰안.xls][입찰안.xls]_411"/>
      <sheetName val="[입찰안.xls][입찰안.xls][입찰안.xls]_412"/>
      <sheetName val="[입찰안.xls][입찰안.xls][입찰안.xls]_414"/>
      <sheetName val="[입찰안.xls][입찰안.xls][입찰안.xls]_413"/>
      <sheetName val="[입찰안.xls][입찰안.xls][입찰안.xls]_419"/>
      <sheetName val="[입찰안.xls][입찰안.xls][입찰안.xls]_417"/>
      <sheetName val="[입찰안.xls][입찰안.xls][입찰안.xls]_418"/>
      <sheetName val="서울대규장각(가시설흙막이)"/>
      <sheetName val="배명(단가)"/>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입찰안.xls][입찰안.xls][입찰안.xls]_422"/>
      <sheetName val="[입찰안.xls][입찰안.xls][입찰안.xls]_424"/>
      <sheetName val="[입찰안.xls][입찰안.xls][입찰안.xls]_425"/>
      <sheetName val="[입찰안.xls][입찰안.xls][입찰안.xls]_426"/>
      <sheetName val="[입찰안.xls][입찰안.xls][입찰안.xls]_427"/>
      <sheetName val="[입찰안.xls][입찰안.xls][입찰안.xls]_428"/>
      <sheetName val="[입찰안.xls][입찰안.xls][입찰안.xls]_429"/>
      <sheetName val="[입찰안.xls][입찰안.xls][입찰안.xls]_430"/>
      <sheetName val="[입찰안.xls][입찰안.xls][입찰안.xls]_431"/>
      <sheetName val="[입찰안.xls][입찰안.xls][입찰안.xls]_434"/>
      <sheetName val="[입찰안.xls][입찰안.xls][입찰안.xls]_432"/>
      <sheetName val="[입찰안.xls][입찰안.xls][입찰안.xls]_433"/>
      <sheetName val="[입찰안.xls][입찰안.xls][입찰안.xls]_436"/>
      <sheetName val="[입찰안.xls][입찰안.xls][입찰안.xls]_435"/>
      <sheetName val="P"/>
      <sheetName val="조경수_x0000_"/>
      <sheetName val="중뀀"/>
      <sheetName val="3련_B£_x0000_"/>
      <sheetName val="원가계산서(변경)"/>
      <sheetName val="PA_xdbe6_"/>
      <sheetName val="7._x0000__x0000__x0000_"/>
      <sheetName val="배수개거재"/>
      <sheetName val="공비대비"/>
      <sheetName val="[입찰안.xls][입찰안.xls][입찰안.xls]_764"/>
      <sheetName val="[입찰안.xls][입찰안.xls][입찰안.xls]_763"/>
      <sheetName val="수문일위1"/>
      <sheetName val="Cash"/>
      <sheetName val="이름표"/>
      <sheetName val="물건조서"/>
      <sheetName val="콤보박스와 리스트박스의 연결"/>
      <sheetName val="직접ఀ핧蠀兿"/>
      <sheetName val="Code 02"/>
      <sheetName val="Code 03"/>
      <sheetName val="Code 04"/>
      <sheetName val="Code 05"/>
      <sheetName val="Code 06"/>
      <sheetName val="Code 07"/>
      <sheetName val="Code 09"/>
      <sheetName val="[입찰안.xls][입찰안.xls][입찰안.xls]_744"/>
      <sheetName val="[입찰안.xls][입찰안.xls][입찰안.xls]_483"/>
      <sheetName val="[입찰안.xls][입찰안.xls][입찰안.xls]_485"/>
      <sheetName val="[입찰안.xls][입찰안.xls][입찰안.xls]_437"/>
      <sheetName val="[입찰안.xls][입찰안.xls][입찰안.xls]_438"/>
      <sheetName val="[입찰안.xls][입찰안.xls][입찰안.xls]_439"/>
      <sheetName val="[입찰안.xls][입찰안.xls][입찰안.xls]_441"/>
      <sheetName val="[입찰안.xls][입찰안.xls][입찰안.xls]_440"/>
      <sheetName val="[입찰안.xls][입찰안.xls][입찰안.xls]_442"/>
      <sheetName val="[입찰안.xls][입찰안.xls][입찰안.xls]_443"/>
      <sheetName val="[입찰안.xls][입찰안.xls][입찰안.xls]_444"/>
      <sheetName val="[입찰안.xls][입찰안.xls][입찰안.xls]_446"/>
      <sheetName val="[입찰안.xls][입찰안.xls][입찰안.xls]_445"/>
      <sheetName val="[입찰안.xls][입찰안.xls][입찰안.xls]_450"/>
      <sheetName val="[입찰안.xls][입찰안.xls][입찰안.xls]_447"/>
      <sheetName val="[입찰안.xls][입찰안.xls][입찰안.xls]_448"/>
      <sheetName val="[입찰안.xls][입찰안.xls][입찰안.xls]_449"/>
      <sheetName val="[입찰안.xls][입찰안.xls][입찰안.xls]_452"/>
      <sheetName val="[입찰안.xls][입찰안.xls][입찰안.xls]_451"/>
      <sheetName val="[입찰안.xls][입찰안.xls][입찰안.xls]_453"/>
      <sheetName val="[입찰안.xls][입찰안.xls][입찰안.xls]_454"/>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60"/>
      <sheetName val="[입찰안.xls][입찰안.xls][입찰안.xls]_462"/>
      <sheetName val="[입찰안.xls][입찰안.xls][입찰안.xls]_461"/>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70"/>
      <sheetName val="[입찰안.xls][입찰안.xls][입찰안.xls]_469"/>
      <sheetName val="[입찰안.xls][입찰안.xls][입찰안.xls]_472"/>
      <sheetName val="[입찰안.xls][입찰안.xls][입찰안.xls]_471"/>
      <sheetName val="[입찰안.xls][입찰안.xls][입찰안.xls]_476"/>
      <sheetName val="[입찰안.xls][입찰안.xls][입찰안.xls]_474"/>
      <sheetName val="[입찰안.xls][입찰안.xls][입찰안.xls]_473"/>
      <sheetName val="[입찰안.xls][입찰안.xls][입찰안.xls]_475"/>
      <sheetName val="[입찰안.xls][입찰안.xls][입찰안.xls]_478"/>
      <sheetName val="[입찰안.xls][입찰안.xls][입찰안.xls]_477"/>
      <sheetName val="[입찰안.xls][입찰안.xls][입찰안.xls]_480"/>
      <sheetName val="[입찰안.xls][입찰안.xls][입찰안.xls]_479"/>
      <sheetName val="[입찰안.xls][입찰안.xls][입찰안.xls]_482"/>
      <sheetName val="[입찰안.xls][입찰안.xls][입찰안.xls]_481"/>
      <sheetName val="[입찰안.xls][입찰안.xls][입찰안.xls]_486"/>
      <sheetName val="[입찰안.xls][입찰안.xls][입찰안.xls]_484"/>
      <sheetName val="[입찰안.xls][입찰안.xls][입찰안.xls]_496"/>
      <sheetName val="[입찰안.xls][입찰안.xls][입찰안.xls]_487"/>
      <sheetName val="[입찰안.xls][입찰안.xls][입찰안.xls]_488"/>
      <sheetName val="[입찰안.xls][입찰안.xls][입찰안.xls]_527"/>
      <sheetName val="[입찰안.xls][입찰안.xls][입찰안.xls]_521"/>
      <sheetName val="[입찰안.xls][입찰안.xls][입찰안.xls]_489"/>
      <sheetName val="[입찰안.xls][입찰안.xls][입찰안.xls]_490"/>
      <sheetName val="[입찰안.xls][입찰안.xls][입찰안.xls]_492"/>
      <sheetName val="[입찰안.xls][입찰안.xls][입찰안.xls]_491"/>
      <sheetName val="[입찰안.xls][입찰안.xls][입찰안.xls]_495"/>
      <sheetName val="[입찰안.xls][입찰안.xls][입찰안.xls]_494"/>
      <sheetName val="[입찰안.xls][입찰안.xls][입찰안.xls]_493"/>
      <sheetName val="[입찰안.xls][입찰안.xls][입찰안.xls]_512"/>
      <sheetName val="[입찰안.xls][입찰안.xls][입찰안.xls]_502"/>
      <sheetName val="[입찰안.xls][입찰안.xls][입찰안.xls]_499"/>
      <sheetName val="[입찰안.xls][입찰안.xls][입찰안.xls]_497"/>
      <sheetName val="[입찰안.xls][입찰안.xls][입찰안.xls]_498"/>
      <sheetName val="[입찰안.xls][입찰안.xls][입찰안.xls]_500"/>
      <sheetName val="[입찰안.xls][입찰안.xls][입찰안.xls]_501"/>
      <sheetName val="[입찰안.xls][입찰안.xls][입찰안.xls]_504"/>
      <sheetName val="[입찰안.xls][입찰안.xls][입찰안.xls]_503"/>
      <sheetName val="[입찰안.xls][입찰안.xls][입찰안.xls]_505"/>
      <sheetName val="[입찰안.xls][입찰안.xls][입찰안.xls]_508"/>
      <sheetName val="[입찰안.xls][입찰안.xls][입찰안.xls]_506"/>
      <sheetName val="[입찰안.xls][입찰안.xls][입찰안.xls]_507"/>
      <sheetName val="[입찰안.xls][입찰안.xls][입찰안.xls]_509"/>
      <sheetName val="[입찰안.xls][입찰안.xls][입찰안.xls]_511"/>
      <sheetName val="[입찰안.xls][입찰안.xls][입찰안.xls]_510"/>
      <sheetName val="[입찰안.xls][입찰안.xls][입찰안.xls]_514"/>
      <sheetName val="[입찰안.xls][입찰안.xls][입찰안.xls]_513"/>
      <sheetName val="[입찰안.xls][입찰안.xls][입찰안.xls]_515"/>
      <sheetName val="[입찰안.xls][입찰안.xls][입찰안.xls]_517"/>
      <sheetName val="[입찰안.xls][입찰안.xls][입찰안.xls]_516"/>
      <sheetName val="[입찰안.xls][입찰안.xls][입찰안.xls]_518"/>
      <sheetName val="[입찰안.xls][입찰안.xls][입찰안.xls]_520"/>
      <sheetName val="[입찰안.xls][입찰안.xls][입찰안.xls]_519"/>
      <sheetName val="[입찰안.xls][입찰안.xls][입찰안.xls]_526"/>
      <sheetName val="[입찰안.xls][입찰안.xls][입찰안.xls]_523"/>
      <sheetName val="[입찰안.xls][입찰안.xls][입찰안.xls]_522"/>
      <sheetName val="[입찰안.xls][입찰안.xls][입찰안.xls]_524"/>
      <sheetName val="[입찰안.xls][입찰안.xls][입찰안.xls]_525"/>
      <sheetName val="[입찰안.xls][입찰안.xls][입찰안.xls]_533"/>
      <sheetName val="[입찰안.xls][입찰안.xls][입찰안.xls]_529"/>
      <sheetName val="[입찰안.xls][입찰안.xls][입찰안.xls]_528"/>
      <sheetName val="[입찰안.xls][입찰안.xls][입찰안.xls]_530"/>
      <sheetName val="[입찰안.xls][입찰안.xls][입찰안.xls]_531"/>
      <sheetName val="[입찰안.xls][입찰안.xls][입찰안.xls]_562"/>
      <sheetName val="[입찰안.xls][입찰안.xls][입찰안.xls]_532"/>
      <sheetName val="[입찰안.xls][입찰안.xls][입찰안.xls]_574"/>
      <sheetName val="[입찰안.xls][입찰안.xls][입찰안.xls]_535"/>
      <sheetName val="[입찰안.xls][입찰안.xls][입찰안.xls]_534"/>
      <sheetName val="[입찰안.xls][입찰안.xls][입찰안.xls]_536"/>
      <sheetName val="[입찰안.xls][입찰안.xls][입찰안.xls]_537"/>
      <sheetName val="[입찰안.xls][입찰안.xls][입찰안.xls]_538"/>
      <sheetName val="[입찰안.xls][입찰안.xls][입찰안.xls]_539"/>
      <sheetName val="[입찰안.xls][입찰안.xls][입찰안.xls]_541"/>
      <sheetName val="[입찰안.xls][입찰안.xls][입찰안.xls]_540"/>
      <sheetName val="[입찰안.xls][입찰안.xls][입찰안.xls]_542"/>
      <sheetName val="[입찰안.xls][입찰안.xls][입찰안.xls]_543"/>
      <sheetName val="[입찰안.xls][입찰안.xls][입찰안.xls]_544"/>
      <sheetName val="[입찰안.xls][입찰안.xls][입찰안.xls]_546"/>
      <sheetName val="[입찰안.xls][입찰안.xls][입찰안.xls]_545"/>
      <sheetName val="[입찰안.xls][입찰안.xls][입찰안.xls]_547"/>
      <sheetName val="[입찰안.xls][입찰안.xls][입찰안.xls]_548"/>
      <sheetName val="[입찰안.xls][입찰안.xls][입찰안.xls]_549"/>
      <sheetName val="[입찰안.xls][입찰안.xls][입찰안.xls]_551"/>
      <sheetName val="[입찰안.xls][입찰안.xls][입찰안.xls]_550"/>
      <sheetName val="[입찰안.xls][입찰안.xls][입찰안.xls]_554"/>
      <sheetName val="[입찰안.xls][입찰안.xls][입찰안.xls]_552"/>
      <sheetName val="[입찰안.xls][입찰안.xls][입찰안.xls]_553"/>
      <sheetName val="[입찰안.xls][입찰안.xls][입찰안.xls]_556"/>
      <sheetName val="[입찰안.xls][입찰안.xls][입찰안.xls]_555"/>
      <sheetName val="[입찰안.xls][입찰안.xls][입찰안.xls]_559"/>
      <sheetName val="[입찰안.xls][입찰안.xls][입찰안.xls]_557"/>
      <sheetName val="[입찰안.xls][입찰안.xls][입찰안.xls]_558"/>
      <sheetName val="[입찰안.xls][입찰안.xls][입찰안.xls]_561"/>
      <sheetName val="[입찰안.xls][입찰안.xls][입찰안.xls]_560"/>
      <sheetName val="[입찰안.xls][입찰안.xls][입찰안.xls]_563"/>
      <sheetName val="[입찰안.xls][입찰안.xls][입찰안.xls]_564"/>
      <sheetName val="[입찰안.xls][입찰안.xls][입찰안.xls]_575"/>
      <sheetName val="[입찰안.xls][입찰안.xls][입찰안.xls]_566"/>
      <sheetName val="[입찰안.xls][입찰안.xls][입찰안.xls]_565"/>
      <sheetName val="[입찰안.xls][입찰안.xls][입찰안.xls]_567"/>
      <sheetName val="[입찰안.xls][입찰안.xls][입찰안.xls]_568"/>
      <sheetName val="[입찰안.xls][입찰안.xls][입찰안.xls]_569"/>
      <sheetName val="[입찰안.xls][입찰안.xls][입찰안.xls]_570"/>
      <sheetName val="[입찰안.xls][입찰안.xls][입찰안.xls]_571"/>
      <sheetName val="[입찰안.xls][입찰안.xls][입찰안.xls]_572"/>
      <sheetName val="[입찰안.xls][입찰안.xls][입찰안.xls]_573"/>
      <sheetName val="[입찰안.xls][입찰안.xls][입찰안.xls]_576"/>
      <sheetName val="[입찰안.xls][입찰안.xls][입찰안.xls]_585"/>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4"/>
      <sheetName val="[입찰안.xls][입찰안.xls][입찰안.xls]_589"/>
      <sheetName val="[입찰안.xls][입찰안.xls][입찰안.xls]_590"/>
      <sheetName val="[입찰안.xls][입찰안.xls][입찰안.xls]_586"/>
      <sheetName val="[입찰안.xls][입찰안.xls][입찰안.xls]_587"/>
      <sheetName val="[입찰안.xls][입찰안.xls][입찰안.xls]_588"/>
      <sheetName val="[입찰안.xls][입찰안.xls][입찰안.xls]_591"/>
      <sheetName val="[입찰안.xls][입찰안.xls][입찰안.xls]_597"/>
      <sheetName val="[입찰안.xls][입찰안.xls][입찰안.xls]_596"/>
      <sheetName val="[입찰안.xls][입찰안.xls][입찰안.xls]_593"/>
      <sheetName val="[입찰안.xls][입찰안.xls][입찰안.xls]_592"/>
      <sheetName val="[입찰안.xls][입찰안.xls][입찰안.xls]_594"/>
      <sheetName val="[입찰안.xls][입찰안.xls][입찰안.xls]_595"/>
      <sheetName val="[입찰안.xls][입찰안.xls][입찰안.xls]_614"/>
      <sheetName val="[입찰안.xls][입찰안.xls][입찰안.xls]_598"/>
      <sheetName val="[입찰안.xls][입찰안.xls][입찰안.xls]_599"/>
      <sheetName val="[입찰안.xls][입찰안.xls][입찰안.xls]_600"/>
      <sheetName val="[입찰안.xls][입찰안.xls][입찰안.xls]_628"/>
      <sheetName val="[입찰안.xls][입찰안.xls][입찰안.xls]_601"/>
      <sheetName val="[입찰안.xls][입찰안.xls][입찰안.xls]_602"/>
      <sheetName val="[입찰안.xls][입찰안.xls][입찰안.xls]_606"/>
      <sheetName val="[입찰안.xls][입찰안.xls][입찰안.xls]_603"/>
      <sheetName val="[입찰안.xls][입찰안.xls][입찰안.xls]_604"/>
      <sheetName val="[입찰안.xls][입찰안.xls][입찰안.xls]_605"/>
      <sheetName val="[입찰안.xls][입찰안.xls][입찰안.xls]_607"/>
      <sheetName val="[입찰안.xls][입찰안.xls][입찰안.xls]_608"/>
      <sheetName val="[입찰안.xls][입찰안.xls][입찰안.xls]_609"/>
      <sheetName val="[입찰안.xls][입찰안.xls][입찰안.xls]_610"/>
      <sheetName val="[입찰안.xls][입찰안.xls][입찰안.xls]_613"/>
      <sheetName val="[입찰안.xls][입찰안.xls][입찰안.xls]_611"/>
      <sheetName val="[입찰안.xls][입찰안.xls][입찰안.xls]_612"/>
      <sheetName val="[입찰안.xls][입찰안.xls][입찰안.xls]_615"/>
      <sheetName val="[입찰안.xls][입찰안.xls][입찰안.xls]_616"/>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3"/>
      <sheetName val="[입찰안.xls][입찰안.xls][입찰안.xls]_624"/>
      <sheetName val="[입찰안.xls][입찰안.xls][입찰안.xls]_625"/>
      <sheetName val="[입찰안.xls][입찰안.xls][입찰안.xls]_626"/>
      <sheetName val="[입찰안.xls][입찰안.xls][입찰안.xls]_627"/>
      <sheetName val="[입찰안.xls][입찰안.xls][입찰안.xls]_635"/>
      <sheetName val="[입찰안.xls][입찰안.xls][입찰안.xls]_629"/>
      <sheetName val="[입찰안.xls][입찰안.xls][입찰안.xls]_630"/>
      <sheetName val="[입찰안.xls][입찰안.xls][입찰안.xls]_631"/>
      <sheetName val="[입찰안.xls][입찰안.xls][입찰안.xls]_632"/>
      <sheetName val="[입찰안.xls][입찰안.xls][입찰안.xls]_633"/>
      <sheetName val="[입찰안.xls][입찰안.xls][입찰안.xls]_634"/>
      <sheetName val="[입찰안.xls][입찰안.xls][입찰안.xls]_639"/>
      <sheetName val="[입찰안.xls][입찰안.xls][입찰안.xls]_636"/>
      <sheetName val="[입찰안.xls][입찰안.xls][입찰안.xls]_638"/>
      <sheetName val="[입찰안.xls][입찰안.xls][입찰안.xls]_637"/>
      <sheetName val="[입찰안.xls][입찰안.xls][입찰안.xls]_640"/>
      <sheetName val="[입찰안.xls][입찰안.xls][입찰안.xls]_641"/>
      <sheetName val="[입찰안.xls][입찰안.xls][입찰안.xls]_644"/>
      <sheetName val="[입찰안.xls][입찰안.xls][입찰안.xls]_642"/>
      <sheetName val="[입찰안.xls][입찰안.xls][입찰안.xls]_643"/>
      <sheetName val="[입찰안.xls][입찰안.xls][입찰안.xls]_647"/>
      <sheetName val="[입찰안.xls][입찰안.xls][입찰안.xls]_645"/>
      <sheetName val="[입찰안.xls][입찰안.xls][입찰안.xls]_646"/>
      <sheetName val="[입찰안.xls][입찰안.xls][입찰안.xls]_667"/>
      <sheetName val="[입찰안.xls][입찰안.xls][입찰안.xls]_651"/>
      <sheetName val="[입찰안.xls][입찰안.xls][입찰안.xls]_649"/>
      <sheetName val="[입찰안.xls][입찰안.xls][입찰안.xls]_648"/>
      <sheetName val="[입찰안.xls][입찰안.xls][입찰안.xls]_650"/>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39"/>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43"/>
      <sheetName val="[입찰안.xls][입찰안.xls][입찰안.xls]_740"/>
      <sheetName val="[입찰안.xls][입찰안.xls][입찰안.xls]_741"/>
      <sheetName val="[입찰안.xls][입찰안.xls][입찰안.xls]_742"/>
      <sheetName val="[입찰안.xls][입찰안.xls][입찰안.xls]_752"/>
      <sheetName val="[입찰안.xls][입찰안.xls][입찰안.xls]_749"/>
      <sheetName val="[입찰안.xls][입찰안.xls][입찰안.xls]_745"/>
      <sheetName val="[입찰안.xls][입찰안.xls][입찰안.xls]_746"/>
      <sheetName val="[입찰안.xls][입찰안.xls][입찰안.xls]_747"/>
      <sheetName val="CPK"/>
      <sheetName val="매부"/>
      <sheetName val="1. Dashboard"/>
      <sheetName val="기본DATA"/>
      <sheetName val="[입찰안.xls][입찰안.xls][입찰안.xls]_748"/>
      <sheetName val="[입찰안.xls][입찰안.xls][입찰안.xls]_750"/>
      <sheetName val="[입찰안.xls][입찰안.xls][입찰안.xls]_751"/>
      <sheetName val="[입찰안.xls][입찰안.xls][입찰안.xls]_754"/>
      <sheetName val="[입찰안.xls][입찰안.xls][입찰안.xls]_753"/>
      <sheetName val="[입찰안.xls][입찰안.xls][입찰안.xls]_755"/>
      <sheetName val="[입찰안.xls][입찰안.xls][입찰안.xls]_759"/>
      <sheetName val="[입찰안.xls][입찰안.xls][입찰안.xls]_756"/>
      <sheetName val="[입찰안.xls][입찰안.xls][입찰안.xls]_762"/>
      <sheetName val="[입찰안.xls][입찰안.xls][입찰안.xls]_757"/>
      <sheetName val="[입찰안.xls][입찰안.xls][입찰안.xls]_758"/>
      <sheetName val="[입찰안.xls][입찰안.xls][입찰안.xls]_760"/>
      <sheetName val="[입찰안.xls][입찰안.xls][입찰안.xls]_761"/>
      <sheetName val="DU_LIEU"/>
      <sheetName val="負荷集計（断熱不燃）"/>
      <sheetName val="xe"/>
      <sheetName val="chiet tinh"/>
      <sheetName val="DMKH"/>
      <sheetName val="DmChitiet"/>
      <sheetName val="Nhatky"/>
      <sheetName val="Thoat nuoc"/>
      <sheetName val="BAG-2"/>
      <sheetName val="SAP"/>
      <sheetName val="PHU LUC 01"/>
      <sheetName val="Đầu vào"/>
      <sheetName val="design_c"/>
      <sheetName val="Bill 02 INF"/>
      <sheetName val="1_설계_x0000_건3"/>
      <sheetName val="CM_x0000__x0000__x0000_"/>
      <sheetName val="단가_및_재_x0000_비3"/>
      <sheetName val="[입찰안.xls]___2"/>
      <sheetName val="[입찰안.xls]___3"/>
      <sheetName val="[입찰안.xls]B__2"/>
      <sheetName val="[입찰안.xls]B__3"/>
      <sheetName val="1_설계"/>
      <sheetName val="단가_및_재"/>
      <sheetName val="집계장(뀀ﰡ"/>
      <sheetName val="집계장(Â"/>
      <sheetName val="장"/>
      <sheetName val="사업소득자세수추계"/>
      <sheetName val="집계장(Â_x0000_Ԁ_x0000_怀㲨"/>
      <sheetName val="[입찰안.xls][입찰안.xls][입찰안.xls]___8"/>
      <sheetName val="[입찰안.xls][입찰안_xls][입찰안_xls]___4"/>
      <sheetName val="[입찰안.xls][입찰안.xls][입찰안_xls]___3"/>
      <sheetName val="내역서을"/>
      <sheetName val="정리계槜〩"/>
      <sheetName val="정리계"/>
      <sheetName val="정리계槜〽"/>
      <sheetName val="M-EQPT-Z"/>
      <sheetName val="[입찰안.xls][입찰안.xls][입찰안.xls]_766"/>
      <sheetName val="[입찰안.xls][입찰안.xls][입찰안.xls]_767"/>
      <sheetName val="[입찰안.xls][입찰안.xls][입찰안.xls]_769"/>
      <sheetName val="[입찰안.xls][입찰안.xls][입찰안.xls]_768"/>
      <sheetName val="[입찰안.xls][입찰안.xls][입찰안.xls]_774"/>
      <sheetName val="[입찰안.xls][입찰안.xls][입찰안.xls]_775"/>
      <sheetName val="[입찰안.xls][입찰안.xls][입찰안.xls]_776"/>
      <sheetName val="[입찰안.xls][입찰안.xls][입찰안.xls]_773"/>
      <sheetName val="[입찰안.xls][입찰안.xls][입찰안.xls]_771"/>
      <sheetName val="[입찰안.xls][입찰안.xls][입찰안.xls]_772"/>
      <sheetName val="[입찰안.xls][입찰안.xls][입찰안.xls]_777"/>
      <sheetName val="Sens&amp;Anal"/>
      <sheetName val="[입찰안.xls][입찰안.xls][입찰안.xls]_778"/>
      <sheetName val="[입찰안.xls][입찰안.xls][입찰안.xls]_781"/>
      <sheetName val="[입찰안.xls][입찰안.xls][입찰안.xls]_780"/>
      <sheetName val="[입찰안.xls][입찰안.xls][입찰안.xls]_779"/>
      <sheetName val="[입찰안.xls][입찰안.xls][입찰안.xls]_782"/>
      <sheetName val="[입찰안.xls][입찰안.xls][입찰안.xls]_785"/>
      <sheetName val="[입찰안.xls][입찰안.xls][입찰안.xls]_783"/>
      <sheetName val="[입찰안.xls][입찰안.xls][입찰안.xls]_784"/>
      <sheetName val="[입찰안.xls][입찰안.xls][입찰안.xls]_790"/>
      <sheetName val="3련_B裉ۿ"/>
      <sheetName val="간 지1"/>
      <sheetName val="덕_x0000_靰"/>
      <sheetName val="노_표-조"/>
      <sheetName val="General_Data"/>
      <sheetName val="plan&amp;section_of勉Ԁ"/>
      <sheetName val="Requirement(Work_Crew)"/>
      <sheetName val="[입찰안_xls][입찰안_xls][입찰안_xls]_104"/>
      <sheetName val="[입찰안_xls][입찰안_xls][입찰안_xls]_112"/>
      <sheetName val="[입찰안_xls][입찰안_xls][입찰안_xls]_109"/>
      <sheetName val="[입찰안_xls][입찰안_xls][입찰안_xls]_106"/>
      <sheetName val="[입찰안_xls][입찰안_xls][입찰안_xls]_107"/>
      <sheetName val="[입찰안_xls][입찰안_xls][입찰안_xls]_105"/>
      <sheetName val="[입찰안_xls][입찰안_xls][입찰안_xls]_108"/>
      <sheetName val="[입찰안_xls][입찰안_xls][입찰안_xls]_110"/>
      <sheetName val="[입찰안_xls][입찰안_xls][입찰안_xls]_111"/>
      <sheetName val="[입찰안_xls][입찰안_xls][입찰안_xls]_113"/>
      <sheetName val="[입찰안_xls][입찰안_xls][입찰안_xls]_114"/>
      <sheetName val="[입찰안_xls][입찰안_xls][입찰안_xls]_116"/>
      <sheetName val="[입찰안_xls][입찰안_xls][입찰안_xls]_115"/>
      <sheetName val="[입찰안_xls][입찰안_xls][입찰안_xls]_117"/>
      <sheetName val="[입찰안_xls][입찰안_xls][입찰안_xls]_119"/>
      <sheetName val="[입찰안_xls][입찰안_xls][입찰안_xls]_118"/>
      <sheetName val="[입찰안_xls][입찰안_xls][입찰안_xls]_144"/>
      <sheetName val="[입찰안_xls][입찰안_xls][입찰안_xls]_147"/>
      <sheetName val="[입찰안_xls][입찰안_xls][입찰안_xls]_146"/>
      <sheetName val="[입찰안_xls][입찰안_xls][입찰안_xls]_122"/>
      <sheetName val="[입찰안_xls][입찰안_xls][입찰안_xls]_120"/>
      <sheetName val="[입찰안_xls][입찰안_xls][입찰안_xls]_121"/>
      <sheetName val="[입찰안_xls][입찰안_xls][입찰안_xls]_124"/>
      <sheetName val="[입찰안_xls][입찰안_xls][입찰안_xls]_123"/>
      <sheetName val="[입찰안_xls][입찰안_xls][입찰안_xls]_131"/>
      <sheetName val="[입찰안_xls][입찰안_xls][입찰안_xls]_128"/>
      <sheetName val="[입찰안_xls][입찰안_xls][입찰안_xls]_125"/>
      <sheetName val="[입찰안_xls][입찰안_xls][입찰안_xls]_126"/>
      <sheetName val="[입찰안_xls][입찰안_xls][입찰안_xls]_127"/>
      <sheetName val="[입찰안_xls][입찰안_xls][입찰안_xls]_129"/>
      <sheetName val="[입찰안_xls][입찰안_xls][입찰안_xls]_130"/>
      <sheetName val="[입찰안_xls][입찰안_xls][입찰안_xls]_132"/>
      <sheetName val="[입찰안_xls][입찰안_xls][입찰안_xls]_140"/>
      <sheetName val="[입찰안_xls][입찰안_xls][입찰안_xls]_135"/>
      <sheetName val="[입찰안_xls][입찰안_xls][입찰안_xls]_134"/>
      <sheetName val="[입찰안_xls][입찰안_xls][입찰안_xls]_133"/>
      <sheetName val="[입찰안_xls][입찰안_xls][입찰안_xls]_139"/>
      <sheetName val="[입찰안_xls][입찰안_xls][입찰안_xls]_136"/>
      <sheetName val="[입찰안_xls][입찰안_xls][입찰안_xls]_137"/>
      <sheetName val="[입찰안_xls][입찰안_xls][입찰안_xls]_138"/>
      <sheetName val="[입찰안_xls][입찰안_xls][입찰안_xls]_142"/>
      <sheetName val="[입찰안_xls][입찰안_xls][입찰안_xls]_141"/>
      <sheetName val="[입찰안_xls][입찰안_xls][입찰안_xls]_143"/>
      <sheetName val="[입찰안_xls][입찰안_xls][입찰안_xls]_145"/>
      <sheetName val="[입찰안_xls][입찰안_xls][입찰안_xls]_148"/>
      <sheetName val="협가표"/>
      <sheetName val="[입찰안.xls][입찰안.xls][입찰안.xls]_791"/>
      <sheetName val="[입찰안.xls][입찰안.xls][입찰안.xls]_792"/>
      <sheetName val="[입찰안.xls][입찰안.xls][입찰안.xls]_788"/>
      <sheetName val="[입찰안.xls][입찰안.xls][입찰안.xls]_789"/>
      <sheetName val="[입찰안.xls][입찰안.xls][입찰안.xls]_794"/>
      <sheetName val="[입찰안.xls][입찰안.xls][입찰안.xls]_795"/>
      <sheetName val="[입찰안.xls][입찰안.xls][입찰안.xls]_799"/>
      <sheetName val="[입찰안.xls][입찰안.xls][입찰안.xls]_793"/>
      <sheetName val="[입찰안.xls][입찰안.xls][입찰안.xls]_800"/>
      <sheetName val="[입찰안.xls][입찰안.xls][입찰안.xls]_801"/>
      <sheetName val="[입찰안.xls][입찰안.xls][입찰안.xls]_796"/>
      <sheetName val="[입찰안.xls][입찰안.xls][입찰안.xls]_797"/>
      <sheetName val="[입찰안.xls][입찰안.xls][입찰안.xls]_798"/>
      <sheetName val="[입찰안.xls][입찰안.xls][입찰안.xls]_804"/>
      <sheetName val="[입찰안.xls][입찰안.xls][입찰안.xls]_805"/>
      <sheetName val="[입찰안.xls][입찰안.xls][입찰안.xls]_806"/>
      <sheetName val="[입찰안.xls][입찰안.xls][입찰안.xls]_802"/>
      <sheetName val="[입찰안.xls][입찰안.xls][입찰안.xls]_803"/>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기초데이타"/>
      <sheetName val="[입찰안.xls][입찰안.xls][입찰안.xls]_820"/>
      <sheetName val="[입찰안.xls][입찰안.xls][입찰안.xls]_813"/>
      <sheetName val="[입찰안.xls][입찰안.xls][입찰안.xls]_807"/>
      <sheetName val="CF"/>
      <sheetName val="신광초조도계선사업"/>
      <sheetName val="건濐"/>
      <sheetName val="[입찰안.xls][입찰안.xls][입찰안.xls]_809"/>
      <sheetName val="[입찰안.xls][입찰안.xls][입찰안.xls]_808"/>
      <sheetName val="[입찰안.xls][입찰안.xls][입찰안.xls]_810"/>
      <sheetName val="[입찰안.xls][입찰안.xls][입찰안.xls]_812"/>
      <sheetName val="[입찰안.xls][입찰안.xls][입찰안.xls]_811"/>
      <sheetName val="[입찰안.xls][입찰안.xls][입찰안.xls]_814"/>
      <sheetName val="[입찰안.xls][입찰안.xls][입찰안.xls]_819"/>
      <sheetName val="[입찰안.xls][입찰안.xls][입찰안.xls]_816"/>
      <sheetName val="[입찰안.xls][입찰안.xls][입찰안.xls]_815"/>
      <sheetName val="[입찰안.xls][입찰안.xls][입찰안.xls]_817"/>
      <sheetName val="[입찰안.xls][입찰안.xls][입찰안.xls]_818"/>
      <sheetName val="[입찰안.xls][입찰안.xls][입찰안.xls]_821"/>
      <sheetName val="[입찰안.xls][입찰안.xls][입찰안.xls]_822"/>
      <sheetName val="[입찰안.xls][입찰안.xls][입찰안.xls]_823"/>
      <sheetName val="1공구원가계산서"/>
      <sheetName val="[입찰안.xls][입찰안.xls][입찰안.xls]_833"/>
      <sheetName val="PSCbeam설계"/>
      <sheetName val="3련_BÇ_x0000_"/>
      <sheetName val="[입찰안.xls][입찰안.xls][입찰안.xls]_825"/>
      <sheetName val="[입찰안.xls][입찰안.xls][입찰안.xls]_824"/>
      <sheetName val="[입찰안.xls][입찰안.xls][입찰안.xls]_826"/>
      <sheetName val="[입찰안.xls][입찰안.xls][입찰안.xls]_827"/>
      <sheetName val="[입찰안.xls][입찰안.xls][입찰안.xls]_830"/>
      <sheetName val="[입찰안.xls][입찰안.xls][입찰안.xls]_828"/>
      <sheetName val="[입찰안.xls][입찰안.xls][입찰안.xls]_829"/>
      <sheetName val="적용토목"/>
      <sheetName val="[입찰안.xls][입찰안.xls][입찰안.xls]_831"/>
      <sheetName val="[입찰안.xls][입찰안.xls][입찰안.xls]_832"/>
      <sheetName val="[입찰안.xls][입찰안.xls][입찰안.xls]_834"/>
      <sheetName val="[입찰안.xls][입찰안.xls][입찰안.xls]_840"/>
      <sheetName val="[입찰안.xls][입찰안.xls][입찰안.xls]_837"/>
      <sheetName val="[입찰안.xls][입찰안.xls][입찰안.xls]_838"/>
      <sheetName val="[입찰안.xls][입찰안.xls][입찰안.xls]_835"/>
      <sheetName val="[입찰안.xls][입찰안.xls][입찰안.xls]_836"/>
      <sheetName val="[입찰안.xls][입찰안.xls][입찰안.xls]_839"/>
      <sheetName val="[입찰안.xls][입찰안.xls][입찰안.xls]_842"/>
      <sheetName val="[입찰안.xls][입찰안.xls][입찰안.xls]_841"/>
      <sheetName val="[입찰안.xls][입찰안.xls][입찰안.xls]_843"/>
      <sheetName val="[입찰안.xls][입찰안.xls][입찰안.xls]_844"/>
      <sheetName val="[입찰안.xls][입찰안.xls]_____xls_2379"/>
      <sheetName val="[입찰안.xls][입찰안.xls]_____xls_2186"/>
      <sheetName val="[입찰안.xls][입찰안.xls]_____xls_2185"/>
      <sheetName val="[입찰안.xls][입찰안.xls]_____xls_2183"/>
      <sheetName val="[입찰안.xls][입찰안.xls]_____xls_2184"/>
      <sheetName val="ITEM_W"/>
      <sheetName val="[입찰안.xls][입찰안.xls]_____xls_1346"/>
      <sheetName val="[입찰안.xls][입찰안.xls]_____xls_1349"/>
      <sheetName val="[입찰안.xls][입찰안.xls]_____xls_1347"/>
      <sheetName val="[입찰안.xls][입찰안.xls]_____xls_1324"/>
      <sheetName val="[입찰안.xls][입찰안.xls]_____xls_1322"/>
      <sheetName val="[입찰안.xls][입찰안.xls]_____xls_1257"/>
      <sheetName val="양배수장"/>
      <sheetName val="[입찰안.xls][입찰안.xls]_____xls_1259"/>
      <sheetName val="[입찰안.xls][입찰안.xls]_____xls_1258"/>
      <sheetName val="환율c­_x0000_Ԁ_x0000_쀀"/>
      <sheetName val="[입찰안.xls][입찰안.xls]_____xls_1222"/>
      <sheetName val="[입찰안.xls][입찰안.xls][입찰안.xls]_846"/>
      <sheetName val="[입찰안.xls][입찰안.xls][입찰안.xls]_845"/>
      <sheetName val="[입찰안.xls][입찰안.xls][입찰안.xls]_860"/>
      <sheetName val="[입찰안.xls][입찰안.xls][입찰안.xls]_847"/>
      <sheetName val="[입찰안.xls][입찰안.xls][입찰안.xls]_848"/>
      <sheetName val="[입찰안.xls][입찰안.xls][입찰안.xls]_850"/>
      <sheetName val="[입찰안.xls][입찰안.xls][입찰안.xls]_849"/>
      <sheetName val="[입찰안.xls][입찰안.xls][입찰안.xls]_851"/>
      <sheetName val="[입찰안.xls][입찰안.xls][입찰안.xls]_852"/>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80"/>
      <sheetName val="[입찰안.xls][입찰안.xls][입찰안.xls]_979"/>
      <sheetName val="[입찰안.xls][입찰안.xls][입찰안.xls]_981"/>
      <sheetName val="[입찰안.xls][입찰안.xls][입찰안.xls]_982"/>
      <sheetName val="[입찰안.xls][입찰안.xls]_____xls_1221"/>
      <sheetName val="[입찰안.xls][입찰안.xls]_____xls_1054"/>
      <sheetName val="[입찰안.xls][입찰안.xls]_____xls_1056"/>
      <sheetName val="[입찰안.xls][입찰안.xls]_____xls_1055"/>
      <sheetName val="[입찰안.xls][입찰안.xls][입찰안.xls]_985"/>
      <sheetName val="[입찰안.xls][입찰안.xls][입찰안.xls]_997"/>
      <sheetName val="[입찰안.xls][입찰안.xls][입찰안.xls]_983"/>
      <sheetName val="[입찰안.xls][입찰안.xls][입찰안.xls]_984"/>
      <sheetName val="[입찰안.xls][입찰안.xls][입찰안.xls]_986"/>
      <sheetName val="[입찰안.xls][입찰안.xls][입찰안.xls]_987"/>
      <sheetName val="[입찰안.xls][입찰안.xls][입찰안.xls]_988"/>
      <sheetName val="[입찰안.xls][입찰안.xls][입찰안.xls]_989"/>
      <sheetName val="[입찰안.xls][입찰안.xls]_____xls_1006"/>
      <sheetName val="[입찰안.xls][입찰안.xls][입찰안.xls]_990"/>
      <sheetName val="[입찰안.xls][입찰안.xls][입찰안.xls]_991"/>
      <sheetName val="[입찰안.xls][입찰안.xls][입찰안.xls]_992"/>
      <sheetName val="[입찰안.xls][입찰안.xls][입찰안.xls]_994"/>
      <sheetName val="[입찰안.xls][입찰안.xls][입찰안.xls]_993"/>
      <sheetName val="[입찰안.xls][입찰안.xls][입찰안.xls]_995"/>
      <sheetName val="[입찰안.xls][입찰안.xls][입찰안.xls]_996"/>
      <sheetName val="[입찰안.xls][입찰안.xls]_____xls_1001"/>
      <sheetName val="[입찰안.xls][입찰안.xls][입찰안.xls]_998"/>
      <sheetName val="[입찰안.xls][입찰안.xls][입찰안.xls]_999"/>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58"/>
      <sheetName val="[입찰안.xls][입찰안.xls]_____xls_1060"/>
      <sheetName val="[입찰안.xls][입찰안.xls]_____xls_1059"/>
      <sheetName val="[입찰안.xls][입찰안.xls]_____xls_1057"/>
      <sheetName val="[입찰안.xls][입찰안.xls]_____xls_1061"/>
      <sheetName val="[입찰안.xls][입찰안.xls]_____xls_1216"/>
      <sheetName val="[입찰안.xls][입찰안.xls]_____xls_1218"/>
      <sheetName val="[입찰안.xls][입찰안.xls]_____xls_1217"/>
      <sheetName val="[입찰안.xls][입찰안.xls]_____xls_1063"/>
      <sheetName val="[입찰안.xls][입찰안.xls]_____xls_1062"/>
      <sheetName val="[입찰안.xls][입찰안.xls]_____xls_1066"/>
      <sheetName val="[입찰안.xls][입찰안.xls]_____xls_1064"/>
      <sheetName val="[입찰안.xls][입찰안.xls]_____xls_1065"/>
      <sheetName val="[입찰안.xls][입찰안.xls]_____xls_1068"/>
      <sheetName val="[입찰안.xls][입찰안.xls]_____xls_1094"/>
      <sheetName val="[입찰안.xls][입찰안.xls]_____xls_1067"/>
      <sheetName val="[입찰안.xls][입찰안.xls]_____xls_1069"/>
      <sheetName val="[입찰안.xls][입찰안.xls]_____xls_1072"/>
      <sheetName val="[입찰안.xls][입찰안.xls]_____xls_1071"/>
      <sheetName val="[입찰안.xls][입찰안.xls]_____xls_1070"/>
      <sheetName val="[입찰안.xls][입찰안.xls]_____xls_1074"/>
      <sheetName val="[입찰안.xls][입찰안.xls]_____xls_1073"/>
      <sheetName val="[입찰안.xls][입찰안.xls]_____xls_1075"/>
      <sheetName val="[입찰안.xls][입찰안.xls]_____xls_1076"/>
      <sheetName val="[입찰안.xls][입찰안.xls]_____xls_1079"/>
      <sheetName val="[입찰안.xls][입찰안.xls]_____xls_1078"/>
      <sheetName val="[입찰안.xls][입찰안.xls]_____xls_1077"/>
      <sheetName val="[입찰안.xls][입찰안.xls]_____xls_1080"/>
      <sheetName val="[입찰안.xls][입찰안.xls]_____xls_1081"/>
      <sheetName val="[입찰안.xls][입찰안.xls]_____xls_1083"/>
      <sheetName val="[입찰안.xls][입찰안.xls]_____xls_1082"/>
      <sheetName val="[입찰안.xls][입찰안.xls]_____xls_1086"/>
      <sheetName val="[입찰안.xls][입찰안.xls]_____xls_1084"/>
      <sheetName val="[입찰안.xls][입찰안.xls]_____xls_1085"/>
      <sheetName val="[입찰안.xls][입찰안.xls]_____xls_1088"/>
      <sheetName val="[입찰안.xls][입찰안.xls]_____xls_1089"/>
      <sheetName val="[입찰안.xls][입찰안.xls]_____xls_1087"/>
      <sheetName val="[입찰안.xls][입찰안.xls]_____xls_1095"/>
      <sheetName val="[입찰안.xls][입찰안.xls]_____xls_1090"/>
      <sheetName val="[입찰안.xls][입찰안.xls]_____xls_1091"/>
      <sheetName val="[입찰안.xls][입찰안.xls]_____xls_1092"/>
      <sheetName val="[입찰안.xls][입찰안.xls]_____xls_1093"/>
      <sheetName val="[입찰안.xls][입찰안.xls]_____xls_1115"/>
      <sheetName val="[입찰안.xls][입찰안.xls]_____xls_1096"/>
      <sheetName val="[입찰안.xls][입찰안.xls]_____xls_1097"/>
      <sheetName val="[입찰안.xls][입찰안.xls]_____xls_1098"/>
      <sheetName val="[입찰안.xls][입찰안.xls]_____xls_1099"/>
      <sheetName val="[입찰안.xls][입찰안.xls]_____xls_1100"/>
      <sheetName val="[입찰안.xls][입찰안.xls]_____xls_1101"/>
      <sheetName val="[입찰안.xls][입찰안.xls]_____xls_1102"/>
      <sheetName val="[입찰안.xls][입찰안.xls]_____xls_1103"/>
      <sheetName val="[입찰안.xls][입찰안.xls]_____xls_1104"/>
      <sheetName val="[입찰안.xls][입찰안.xls]_____xls_1105"/>
      <sheetName val="[입찰안.xls][입찰안.xls]_____xls_1106"/>
      <sheetName val="[입찰안.xls][입찰안.xls]_____xls_1107"/>
      <sheetName val="[입찰안.xls][입찰안.xls]_____xls_1112"/>
      <sheetName val="[입찰안.xls][입찰안.xls]_____xls_1108"/>
      <sheetName val="[입찰안.xls][입찰안.xls]_____xls_1110"/>
      <sheetName val="[입찰안.xls][입찰안.xls]_____xls_1109"/>
      <sheetName val="[입찰안.xls][입찰안.xls]_____xls_1111"/>
      <sheetName val="[입찰안.xls][입찰안.xls]_____xls_1113"/>
      <sheetName val="[입찰안.xls][입찰안.xls]_____xls_1114"/>
      <sheetName val="[입찰안.xls][입찰안.xls]_____xls_1147"/>
      <sheetName val="[입찰안.xls][입찰안.xls]_____xls_1135"/>
      <sheetName val="[입찰안.xls][입찰안.xls]_____xls_1130"/>
      <sheetName val="[입찰안.xls][입찰안.xls]_____xls_1118"/>
      <sheetName val="[입찰안.xls][입찰안.xls]_____xls_1116"/>
      <sheetName val="[입찰안.xls][입찰안.xls]_____xls_1117"/>
      <sheetName val="[입찰안.xls][입찰안.xls]_____xls_1119"/>
      <sheetName val="[입찰안.xls][입찰안.xls]_____xls_1120"/>
      <sheetName val="[입찰안.xls][입찰안.xls]_____xls_1121"/>
      <sheetName val="[입찰안.xls][입찰안.xls]_____xls_1122"/>
      <sheetName val="[입찰안.xls][입찰안.xls]_____xls_1123"/>
      <sheetName val="[입찰안.xls][입찰안.xls]_____xls_1124"/>
      <sheetName val="[입찰안.xls][입찰안.xls]_____xls_1125"/>
      <sheetName val="[입찰안.xls][입찰안.xls]_____xls_1126"/>
      <sheetName val="[입찰안.xls][입찰안.xls]_____xls_1127"/>
      <sheetName val="[입찰안.xls][입찰안.xls]_____xls_1128"/>
      <sheetName val="[입찰안.xls][입찰안.xls]_____xls_1129"/>
      <sheetName val="[입찰안.xls][입찰안.xls]_____xls_1131"/>
      <sheetName val="[입찰안.xls][입찰안.xls]_____xls_1132"/>
      <sheetName val="[입찰안.xls][입찰안.xls]_____xls_1134"/>
      <sheetName val="[입찰안.xls][입찰안.xls]_____xls_1133"/>
      <sheetName val="[입찰안.xls][입찰안.xls]_____xls_1146"/>
      <sheetName val="[입찰안.xls][입찰안.xls]_____xls_1140"/>
      <sheetName val="[입찰안.xls][입찰안.xls]_____xls_1136"/>
      <sheetName val="[입찰안.xls][입찰안.xls]_____xls_1137"/>
      <sheetName val="[입찰안.xls][입찰안.xls]_____xls_1138"/>
      <sheetName val="[입찰안.xls][입찰안.xls]_____xls_1139"/>
      <sheetName val="[입찰안.xls][입찰안.xls]_____xls_1141"/>
      <sheetName val="[입찰안.xls][입찰안.xls]_____xls_1142"/>
      <sheetName val="[입찰안.xls][입찰안.xls]_____xls_1143"/>
      <sheetName val="[입찰안.xls][입찰안.xls]_____xls_1144"/>
      <sheetName val="[입찰안.xls][입찰안.xls]_____xls_1145"/>
      <sheetName val="[입찰안.xls][입찰안.xls]_____xls_1166"/>
      <sheetName val="[입찰안.xls][입찰안.xls]_____xls_1149"/>
      <sheetName val="[입찰안.xls][입찰안.xls]_____xls_1148"/>
      <sheetName val="[입찰안.xls][입찰안.xls]_____xls_1154"/>
      <sheetName val="[입찰안.xls][입찰안.xls]_____xls_1150"/>
      <sheetName val="[입찰안.xls][입찰안.xls]_____xls_1152"/>
      <sheetName val="[입찰안.xls][입찰안.xls]_____xls_1151"/>
      <sheetName val="[입찰안.xls][입찰안.xls]_____xls_1153"/>
      <sheetName val="[입찰안.xls][입찰안.xls]_____xls_1155"/>
      <sheetName val="[입찰안.xls][입찰안.xls]_____xls_1156"/>
      <sheetName val="[입찰안.xls][입찰안.xls]_____xls_1157"/>
      <sheetName val="[입찰안.xls][입찰안.xls]_____xls_1158"/>
      <sheetName val="[입찰안.xls][입찰안.xls]_____xls_1159"/>
      <sheetName val="[입찰안.xls][입찰안.xls]_____xls_1162"/>
      <sheetName val="[입찰안.xls][입찰안.xls]_____xls_1160"/>
      <sheetName val="[입찰안.xls][입찰안.xls]_____xls_1161"/>
      <sheetName val="[입찰안.xls][입찰안.xls]_____xls_1165"/>
      <sheetName val="[입찰안.xls][입찰안.xls]_____xls_1163"/>
      <sheetName val="[입찰안.xls][입찰안.xls]_____xls_1164"/>
      <sheetName val="[입찰안.xls][입찰안.xls]_____xls_1184"/>
      <sheetName val="[입찰안.xls][입찰안.xls]_____xls_1168"/>
      <sheetName val="[입찰안.xls][입찰안.xls]_____xls_1167"/>
      <sheetName val="[입찰안.xls][입찰안.xls]_____xls_1169"/>
      <sheetName val="[입찰안.xls][입찰안.xls]_____xls_1170"/>
      <sheetName val="[입찰안.xls][입찰안.xls]_____xls_1171"/>
      <sheetName val="[입찰안.xls][입찰안.xls]_____xls_1176"/>
      <sheetName val="[입찰안.xls][입찰안.xls]_____xls_1172"/>
      <sheetName val="[입찰안.xls][입찰안.xls]_____xls_1173"/>
      <sheetName val="[입찰안.xls][입찰안.xls]_____xls_1174"/>
      <sheetName val="[입찰안.xls][입찰안.xls]_____xls_1175"/>
      <sheetName val="[입찰안.xls][입찰안.xls]_____xls_1177"/>
      <sheetName val="[입찰안.xls][입찰안.xls]_____xls_1179"/>
      <sheetName val="[입찰안.xls][입찰안.xls]_____xls_1178"/>
      <sheetName val="[입찰안.xls][입찰안.xls]_____xls_1191"/>
      <sheetName val="[입찰안.xls][입찰안.xls]_____xls_1182"/>
      <sheetName val="[입찰안.xls][입찰안.xls]_____xls_1180"/>
      <sheetName val="[입찰안.xls][입찰안.xls]_____xls_1181"/>
      <sheetName val="[입찰안.xls][입찰안.xls]_____xls_1183"/>
      <sheetName val="[입찰안.xls][입찰안.xls]_____xls_1185"/>
      <sheetName val="[입찰안.xls][입찰안.xls]_____xls_1186"/>
      <sheetName val="[입찰안.xls][입찰안.xls]_____xls_1187"/>
      <sheetName val="[입찰안.xls][입찰안.xls]_____xls_1190"/>
      <sheetName val="[입찰안.xls][입찰안.xls]_____xls_1188"/>
      <sheetName val="[입찰안.xls][입찰안.xls]_____xls_1189"/>
      <sheetName val="[입찰안.xls][입찰안.xls]_____xls_1195"/>
      <sheetName val="[입찰안.xls][입찰안.xls]_____xls_1194"/>
      <sheetName val="[입찰안.xls][입찰안.xls]_____xls_1192"/>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9"/>
      <sheetName val="[입찰안.xls][입찰안.xls]_____xls_1220"/>
      <sheetName val="[입찰안.xls][입찰안.xls]_____xls_1228"/>
      <sheetName val="[입찰안.xls][입찰안.xls]_____xls_1230"/>
      <sheetName val="[입찰안.xls][입찰안.xls]_____xls_1231"/>
      <sheetName val="[입찰안.xls][입찰안.xls]_____xls_1224"/>
      <sheetName val="[입찰안.xls][입찰안.xls]_____xls_1227"/>
      <sheetName val="[입찰안.xls][입찰안.xls]_____xls_1223"/>
      <sheetName val="[입찰안.xls][입찰안.xls]_____xls_1225"/>
      <sheetName val="[입찰안.xls][입찰안.xls]_____xls_1226"/>
      <sheetName val="[입찰안.xls][입찰안.xls]_____xls_1232"/>
      <sheetName val="[입찰안.xls][입찰안.xls]_____xls_1229"/>
      <sheetName val="[입찰안.xls][입찰안.xls]_____xls_1234"/>
      <sheetName val="[입찰안.xls][입찰안.xls]_____xls_1233"/>
      <sheetName val="[입찰안.xls][입찰안.xls]_____xls_1236"/>
      <sheetName val="[입찰안.xls][입찰안.xls]_____xls_1239"/>
      <sheetName val="[입찰안.xls][입찰안.xls]_____xls_1237"/>
      <sheetName val="[입찰안.xls][입찰안.xls]_____xls_1235"/>
      <sheetName val="[입찰안.xls][입찰안.xls]_____xls_1238"/>
      <sheetName val="[입찰안.xls][입찰안.xls]_____xls_1241"/>
      <sheetName val="[입찰안.xls][입찰안.xls]_____xls_1240"/>
      <sheetName val="[입찰안.xls][입찰안.xls]_____xls_1244"/>
      <sheetName val="[입찰안.xls][입찰안.xls]_____xls_1242"/>
      <sheetName val="[입찰안.xls][입찰안.xls]_____xls_1243"/>
      <sheetName val="[입찰안.xls][입찰안.xls]_____xls_1248"/>
      <sheetName val="[입찰안.xls][입찰안.xls]_____xls_1247"/>
      <sheetName val="[입찰안.xls][입찰안.xls]_____xls_1250"/>
      <sheetName val="[입찰안.xls][입찰안.xls]_____xls_1245"/>
      <sheetName val="[입찰안.xls][입찰안.xls]_____xls_1246"/>
      <sheetName val="[입찰안.xls][입찰안.xls]_____xls_1249"/>
      <sheetName val="[입찰안.xls][입찰안.xls]_____xls_1252"/>
      <sheetName val="[입찰안.xls][입찰안.xls]_____xls_1251"/>
      <sheetName val="[입찰안.xls][입찰안.xls]_____xls_1253"/>
      <sheetName val="[입찰안.xls][입찰안.xls]_____xls_1254"/>
      <sheetName val="[입찰안.xls][입찰안.xls]_____xls_1255"/>
      <sheetName val="[입찰안.xls][입찰안.xls]_____xls_1256"/>
      <sheetName val="[입찰안.xls][입찰안.xls]_____xls_1260"/>
      <sheetName val="[입찰안.xls][입찰안.xls]_____xls_1262"/>
      <sheetName val="[입찰안.xls][입찰안.xls]_____xls_1261"/>
      <sheetName val="[입찰안.xls][입찰안.xls]_____xls_1280"/>
      <sheetName val="[입찰안.xls][입찰안.xls]_____xls_1300"/>
      <sheetName val="[입찰안.xls][입찰안.xls]_____xls_1299"/>
      <sheetName val="[입찰안.xls][입찰안.xls]_____xls_1263"/>
      <sheetName val="[입찰안.xls][입찰안.xls]_____xls_1271"/>
      <sheetName val="[입찰안.xls][입찰안.xls]_____xls_1273"/>
      <sheetName val="[입찰안.xls][입찰안.xls]_____xls_1265"/>
      <sheetName val="[입찰안.xls][입찰안.xls]_____xls_1266"/>
      <sheetName val="[입찰안.xls][입찰안.xls]_____xls_1264"/>
      <sheetName val="[입찰안.xls][입찰안.xls]_____xls_1268"/>
      <sheetName val="[입찰안.xls][입찰안.xls]_____xls_1267"/>
      <sheetName val="[입찰안.xls][입찰안.xls]_____xls_1269"/>
      <sheetName val="[입찰안.xls][입찰안.xls]_____xls_1270"/>
      <sheetName val="[입찰안.xls][입찰안.xls]_____xls_1272"/>
      <sheetName val="[입찰안.xls][입찰안.xls]_____xls_1274"/>
      <sheetName val="[입찰안.xls][입찰안.xls]_____xls_1277"/>
      <sheetName val="[입찰안.xls][입찰안.xls]_____xls_1275"/>
      <sheetName val="[입찰안.xls][입찰안.xls]_____xls_1276"/>
      <sheetName val="[입찰안.xls][입찰안.xls]_____xls_1279"/>
      <sheetName val="[입찰안.xls][입찰안.xls]_____xls_1278"/>
      <sheetName val="[입찰안.xls][입찰안.xls]_____xls_1303"/>
      <sheetName val="[입찰안.xls][입찰안.xls]_____xls_1281"/>
      <sheetName val="[입찰안.xls][입찰안.xls]_____xls_1283"/>
      <sheetName val="[입찰안.xls][입찰안.xls]_____xls_1284"/>
      <sheetName val="[입찰안.xls][입찰안.xls]_____xls_1282"/>
      <sheetName val="[입찰안.xls][입찰안.xls]_____xls_1286"/>
      <sheetName val="[입찰안.xls][입찰안.xls]_____xls_1285"/>
      <sheetName val="[입찰안.xls][입찰안.xls]_____xls_1287"/>
      <sheetName val="[입찰안.xls][입찰안.xls]_____xls_1288"/>
      <sheetName val="[입찰안.xls][입찰안.xls]_____xls_1297"/>
      <sheetName val="[입찰안.xls][입찰안.xls]_____xls_1298"/>
      <sheetName val="[입찰안.xls][입찰안.xls]_____xls_1289"/>
      <sheetName val="[입찰안.xls][입찰안.xls]_____xls_1290"/>
      <sheetName val="[입찰안.xls][입찰안.xls]_____xls_1291"/>
      <sheetName val="[입찰안.xls][입찰안.xls]_____xls_1292"/>
      <sheetName val="[입찰안.xls][입찰안.xls]_____xls_1293"/>
      <sheetName val="[입찰안.xls][입찰안.xls]_____xls_1294"/>
      <sheetName val="[입찰안.xls][입찰안.xls]_____xls_1295"/>
      <sheetName val="[입찰안.xls][입찰안.xls]_____xls_1296"/>
      <sheetName val="[입찰안.xls][입찰안.xls]_____xls_1304"/>
      <sheetName val="[입찰안.xls][입찰안.xls]_____xls_1301"/>
      <sheetName val="[입찰안.xls][입찰안.xls]_____xls_1302"/>
      <sheetName val="[입찰안.xls][입찰안.xls]_____xls_1305"/>
      <sheetName val="[입찰안.xls][입찰안.xls]_____xls_1306"/>
      <sheetName val="[입찰안.xls][입찰안.xls]_____xls_1308"/>
      <sheetName val="[입찰안.xls][입찰안.xls]_____xls_1307"/>
      <sheetName val="[입찰안.xls][입찰안.xls]_____xls_1314"/>
      <sheetName val="[입찰안.xls][입찰안.xls]_____xls_1313"/>
      <sheetName val="[입찰안.xls][입찰안.xls]_____xls_1310"/>
      <sheetName val="[입찰안.xls][입찰안.xls]_____xls_1309"/>
      <sheetName val="조건표 (2)"/>
      <sheetName val="[입찰안.xls][입찰안.xls]_____xls_1311"/>
      <sheetName val="[입찰안.xls][입찰안.xls]_____xls_1312"/>
      <sheetName val="[입찰안.xls][입찰안.xls]_____xls_1315"/>
      <sheetName val="[입찰안.xls][입찰안.xls]_____xls_1317"/>
      <sheetName val="[입찰안.xls][입찰안.xls]_____xls_1316"/>
      <sheetName val="[입찰안.xls][입찰안.xls]_____xls_1318"/>
      <sheetName val="pile_bearing_capa_&amp;_¬_x0000_Ԁ_x0000_　촖蹻"/>
      <sheetName val="pile_bearing_capa_&amp;_¬_x0000_Ԁ_x0000_瀀濓蹮"/>
      <sheetName val="pile_bearing_capa_&amp;_¬_x0000_Ԁ_x0000_팉蹨"/>
      <sheetName val="pile_bearing_capa_&amp;_¬_x0000_Ԁ_x0000_瀀竒蹩"/>
      <sheetName val="pile_bearing_capa_&amp;_¬_x0000_Ԁ_x0000_뀀蹭"/>
      <sheetName val="pile_bearing_capa_&amp;_¬_x0000_Ԁ_x0000_℘撦"/>
      <sheetName val="[입찰안.xls][입찰안.xls]_____xls_1319"/>
      <sheetName val="[입찰안.xls][입찰안.xls]_____xls_1320"/>
      <sheetName val="[입찰안.xls][입찰안.xls]_____xls_1321"/>
      <sheetName val="[입찰안.xls][입찰안.xls]_____xls_1328"/>
      <sheetName val="[입찰안.xls][입찰안.xls]_____xls_1323"/>
      <sheetName val="[입찰안.xls][입찰안.xls]_____xls_1325"/>
      <sheetName val="[입찰안.xls][입찰안.xls]_____xls_1326"/>
      <sheetName val="[입찰안.xls][입찰안.xls]_____xls_1330"/>
      <sheetName val="[입찰안.xls][입찰안.xls]_____xls_1329"/>
      <sheetName val="[입찰안.xls][입찰안.xls]_____xls_1327"/>
      <sheetName val="[입찰안.xls][입찰안.xls]_____xls_1331"/>
      <sheetName val="[입찰안.xls][입찰안.xls]_____xls_1332"/>
      <sheetName val="[입찰안.xls][입찰안.xls]_____xls_1336"/>
      <sheetName val="[입찰안.xls][입찰안.xls]_____xls_1337"/>
      <sheetName val="[입찰안.xls][입찰안.xls]_____xls_1333"/>
      <sheetName val="[입찰안.xls][입찰안.xls]_____xls_1334"/>
      <sheetName val="[입찰안.xls][입찰안.xls]_____xls_1335"/>
      <sheetName val="[입찰안.xls][입찰안.xls]_____xls_1340"/>
      <sheetName val="[입찰안.xls][입찰안.xls]_____xls_1338"/>
      <sheetName val="[입찰안.xls][입찰안.xls]_____xls_1339"/>
      <sheetName val="[입찰안.xls][입찰안.xls]_____xls_1342"/>
      <sheetName val="[입찰안.xls][입찰안.xls]_____xls_1341"/>
      <sheetName val="[입찰안.xls][입찰안.xls]_____xls_1343"/>
      <sheetName val="GRAND_SUM"/>
      <sheetName val="_입찰안_xls__입찰안_xls__입찰안_xls_B__2"/>
      <sheetName val="_입찰안_xls__입찰안_xls__입찰안_xls_B__3"/>
      <sheetName val="_입찰안_xls__입찰안_xls__입찰안_xls_B__6"/>
      <sheetName val="_입찰안_xls__입찰안_xls__입찰안_xls_B__5"/>
      <sheetName val="_입찰안_xls__입찰안_xls__입찰안_xls_B__4"/>
      <sheetName val="_입찰안_xls__입찰안_xls__입찰안_xls_B_11"/>
      <sheetName val="_입찰안_xls__입찰안_xls__입찰안_xls_B__7"/>
      <sheetName val="_입찰안_xls__입찰안_xls__입찰안_xls_B__8"/>
      <sheetName val="_입찰안_xls__입찰안_xls__입찰안_xls_B__9"/>
      <sheetName val="_입찰안_xls__입찰안_xls__입찰안_xls_B_10"/>
      <sheetName val="_입찰안_xls__입찰안_xls__입찰안_xls_B_13"/>
      <sheetName val="_입찰안_xls__입찰안_xls__입찰안_xls_B_12"/>
      <sheetName val="_입찰안_xls__입찰안_xls__입찰안_xls_B_14"/>
      <sheetName val="_입찰안_xls__입찰안_xls__입찰안_xls_B_15"/>
      <sheetName val="_입찰안_xls__입찰안_xls__입찰안_xls_B_16"/>
      <sheetName val="_입찰안_xls__입찰안_xls__입찰안_xls____2"/>
      <sheetName val="_입찰안_xls__입찰안_xls__입찰안_xls_B_17"/>
      <sheetName val="_입찰안_xls__입찰안_xls__입찰안_xls_B_23"/>
      <sheetName val="_입찰안_xls__입찰안_xls__입찰안_xls_B_18"/>
      <sheetName val="_입찰안_xls__입찰안_xls__입찰안_xls_B_19"/>
      <sheetName val="_입찰안_xls__입찰안_xls__입찰안_xls_B_20"/>
      <sheetName val="_입찰안_xls__입찰안_xls__입찰안_xls_B_21"/>
      <sheetName val="_입찰안_xls__입찰안_xls__입찰안_xls_B_22"/>
      <sheetName val="_입찰안_xls__입찰안_xls__입찰안_xls_B_25"/>
      <sheetName val="_입찰안_xls__입찰안_xls__입찰안_xls_B_24"/>
      <sheetName val="_입찰안_xls__입찰안_xls__입찰안_xls_B_26"/>
      <sheetName val="_입찰안_xls__입찰안_xls__입찰안_xls_B_27"/>
      <sheetName val="_입찰안_xls__입찰안_xls__입찰안_xls_B_29"/>
      <sheetName val="_입찰안_xls__입찰안_xls__입찰안_xls_B_28"/>
      <sheetName val="[입찰안.xls][입찰안.xls]_____xls_1344"/>
      <sheetName val="산출서"/>
      <sheetName val="위치도"/>
      <sheetName val="토공집계(rp)"/>
      <sheetName val="B:\입찰안_xls"/>
      <sheetName val="[입찰안_xls][입찰안_xls]B:\입찰안_xls"/>
      <sheetName val="[입찰안_xls]B:\입찰안_xls"/>
      <sheetName val="[입찰안_xls][입찰안_xls][입찰안_xls]_201"/>
      <sheetName val="[입찰안_xls][입찰안_xls][입찰안_xls]_199"/>
      <sheetName val="[입찰안_xls][입찰안_xls][입찰안_xls]_200"/>
      <sheetName val="stability䘢䠂檱䠛檳"/>
      <sheetName val="[입찰안_xls][입찰안_xls][입찰안_xls]___6"/>
      <sheetName val="[입찰안_xls][입찰안_xls][입찰안_xls]_161"/>
      <sheetName val="[입찰안_xls][입찰안_xls][입찰안_xls]_162"/>
      <sheetName val="[입찰안_xls][입찰안_xls][입찰안_xls]_163"/>
      <sheetName val="사__업__비__수__지__예__산__서"/>
      <sheetName val="[입찰안_xls][입찰안_xls][입찰안_xls]_158"/>
      <sheetName val="[입찰안_xls][입찰안_xls][입찰안_xls]_152"/>
      <sheetName val="[입찰안_xls][입찰안_xls][입찰안_xls]_151"/>
      <sheetName val="[입찰안_xls][입찰안_xls][입찰안_xls]_149"/>
      <sheetName val="[입찰안_xls][입찰안_xls][입찰안_xls]_150"/>
      <sheetName val="[입찰안_xls][입찰안_xls][입찰안_xls]_157"/>
      <sheetName val="[입찰안_xls][입찰안_xls][입찰안_xls]_153"/>
      <sheetName val="[입찰안_xls][입찰안_xls][입찰안_xls]_154"/>
      <sheetName val="[입찰안_xls][입찰안_xls][입찰안_xls]_155"/>
      <sheetName val="[입찰안_xls][입찰안_xls][입찰안_xls]_156"/>
      <sheetName val="[입찰안_xls][입찰안_xls][입찰안_xls]_159"/>
      <sheetName val="[입찰안_xls][입찰안_xls][입찰안_xls]_160"/>
      <sheetName val="[입찰안_xls][입찰안_xls][입찰안_xls]_166"/>
      <sheetName val="[입찰안_xls][입찰안_xls][입찰안_xls]_167"/>
      <sheetName val="[입찰안_xls][입찰안_xls][입찰안_xls]_164"/>
      <sheetName val="[입찰안_xls][입찰안_xls][입찰안_xls]_165"/>
      <sheetName val="[입찰안_xls][입찰안_xls][입찰안_xls]_168"/>
      <sheetName val="[입찰안_xls][입찰안_xls][입찰안_xls]_169"/>
      <sheetName val="[입찰안_xls][입찰안_xls][입찰안_xls]_171"/>
      <sheetName val="[입찰안_xls][입찰안_xls][입찰안_xls]_170"/>
      <sheetName val="Sheet2_(2)"/>
      <sheetName val="[입찰안_xls][입찰안_xls][입찰안_xls]___7"/>
      <sheetName val="[입찰안_xls][입찰안_xls][입찰안_xls]_172"/>
      <sheetName val="[입찰안_xls][입찰안_xls][입찰안_xls]_173"/>
      <sheetName val="[입찰안_xls][입찰안_xls][입찰안_xls]_174"/>
      <sheetName val="[입찰안_xls][입찰안_xls][입찰안_xls]_175"/>
      <sheetName val="[입찰안_xls][입찰안_xls][입찰안_xls]_192"/>
      <sheetName val="[입찰안_xls][입찰안_xls][입찰안_xls]_190"/>
      <sheetName val="[입찰안_xls][입찰안_xls][입찰안_xls]_184"/>
      <sheetName val="[입찰안_xls][입찰안_xls][입찰안_xls]_183"/>
      <sheetName val="[입찰안_xls][입찰안_xls][입찰안_xls]_176"/>
      <sheetName val="[입찰안_xls][입찰안_xls][입찰안_xls]_178"/>
      <sheetName val="[입찰안_xls][입찰안_xls][입찰안_xls]_177"/>
      <sheetName val="[입찰안_xls][입찰안_xls][입찰안_xls]_179"/>
      <sheetName val="[입찰안_xls][입찰안_xls][입찰안_xls]_182"/>
      <sheetName val="[입찰안_xls][입찰안_xls][입찰안_xls]_181"/>
      <sheetName val="[입찰안_xls][입찰안_xls][입찰안_xls]_180"/>
      <sheetName val="[입찰안_xls][입찰안_xls][입찰안_xls]_187"/>
      <sheetName val="[입찰안_xls][입찰안_xls][입찰안_xls]_186"/>
      <sheetName val="[입찰안_xls][입찰안_xls][입찰안_xls]_185"/>
      <sheetName val="[입찰안_xls][입찰안_xls][입찰안_xls]_188"/>
      <sheetName val="[입찰안_xls][입찰안_xls][입찰안_xls]_189"/>
      <sheetName val="[입찰안_xls][입찰안_xls][입찰안_xls]_191"/>
      <sheetName val="[입찰안_xls][입찰안_xls][입찰안_xls]_193"/>
      <sheetName val="[입찰안_xls][입찰안_xls][입찰안_xls]_194"/>
      <sheetName val="[입찰안_xls][입찰안_xls][입찰안_xls]_198"/>
      <sheetName val="[입찰안_xls][입찰안_xls][입찰안_xls]_197"/>
      <sheetName val="[입찰안_xls][입찰안_xls][입찰안_xls]_196"/>
      <sheetName val="[입찰안_xls][입찰안_xls][입찰안_xls]_195"/>
      <sheetName val="[입찰안_xls][입찰안_xls][입찰안_xls]___8"/>
      <sheetName val="[입찰안_xls][입찰안_xls][입찰안_xls]___9"/>
      <sheetName val="[입찰안_xls][입찰안_xls][입찰안_xls]_207"/>
      <sheetName val="[입찰안_xls][입찰안_xls][입찰안_xls]_204"/>
      <sheetName val="[입찰안_xls][입찰안_xls][입찰안_xls]_202"/>
      <sheetName val="[입찰안_xls][입찰안_xls][입찰안_xls]_203"/>
      <sheetName val="[입찰안_xls][입찰안_xls][입찰안_xls]_206"/>
      <sheetName val="[입찰안_xls][입찰안_xls][입찰안_xls]_205"/>
      <sheetName val="A_LINE"/>
      <sheetName val="[입찰안_xls][입찰안_xls][입찰안_xls]_208"/>
      <sheetName val="[입찰안_xls][입찰안_xls][입찰안_xls]_212"/>
      <sheetName val="[입찰안_xls][입찰안_xls][입찰안_xls]_211"/>
      <sheetName val="[입찰안_xls][입찰안_xls][입찰안_xls]_209"/>
      <sheetName val="[입찰안_xls][입찰안_xls][입찰안_xls]_210"/>
      <sheetName val="[입찰안_xls][입찰안_xls][입찰안_xls]_213"/>
      <sheetName val="[입찰안_xls][입찰안_xls][입찰안_xls]_215"/>
      <sheetName val="[입찰안_xls][입찰안_xls][입찰안_xls]_214"/>
      <sheetName val="[입찰안_xls][입찰안_xls][입찰안_xls]_222"/>
      <sheetName val="[입찰안_xls][입찰안_xls][입찰안_xls]_225"/>
      <sheetName val="[입찰안_xls][입찰안_xls][입찰안_xls]_224"/>
      <sheetName val="[입찰안_xls][입찰안_xls][입찰안_xls]_216"/>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3"/>
      <sheetName val="[입찰안_xls][입찰안_xls][입찰안_xls]_230"/>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6"/>
      <sheetName val="[입찰안_xls][입찰안_xls][입찰안_xls]_233"/>
      <sheetName val="[입찰안_xls][입찰안_xls][입찰안_xls]_232"/>
      <sheetName val="[입찰안_xls][입찰안_xls][입찰안_xls]_231"/>
      <sheetName val="[입찰안_xls][입찰안_xls][입찰안_xls]_234"/>
      <sheetName val="[입찰안_xls][입찰안_xls][입찰안_xls]_241"/>
      <sheetName val="[입찰안_xls][입찰안_xls][입찰안_xls]_238"/>
      <sheetName val="[입찰안_xls][입찰안_xls][입찰안_xls]_235"/>
      <sheetName val="[입찰안_xls][입찰안_xls][입찰안_xls]_237"/>
      <sheetName val="[입찰안_xls][입찰안_xls][입찰안_xls]_239"/>
      <sheetName val="[입찰안_xls][입찰안_xls][입찰안_xls]_240"/>
      <sheetName val="[입찰안_xls][입찰안_xls][입찰안_xls]_242"/>
      <sheetName val="[입찰안_xls][입찰안_xls][입찰안_xls]_243"/>
      <sheetName val="[입찰안_xls][입찰안_xls][입찰안_xls]_244"/>
      <sheetName val="[입찰안_xls][입찰안_xls][입찰안_xls]_252"/>
      <sheetName val="[입찰안_xls][입찰안_xls][입찰안_xls]_245"/>
      <sheetName val="[입찰안_xls][입찰안_xls][입찰안_xls]_249"/>
      <sheetName val="[입찰안_xls][입찰안_xls][입찰안_xls]_246"/>
      <sheetName val="[입찰안_xls][입찰안_xls][입찰안_xls]_247"/>
      <sheetName val="[입찰안_xls][입찰안_xls][입찰안_xls]_248"/>
      <sheetName val="[입찰안_xls][입찰안_xls][입찰안_xls]_250"/>
      <sheetName val="[입찰안_xls][입찰안_xls][입찰안_xls]_251"/>
      <sheetName val="[입찰안_xls][입찰안_xls][입찰안_xls]_253"/>
      <sheetName val="[입찰안_xls][입찰안_xls][입찰안_xls]_254"/>
      <sheetName val="II손익관리"/>
      <sheetName val="실행예산"/>
      <sheetName val="토공사"/>
      <sheetName val="설계기준"/>
      <sheetName val="6__안培¹_x0000__x0000_"/>
      <sheetName val="6__안培ú_x0000__x0000_"/>
      <sheetName val="[입찰안.xls][입찰안.xls]_____xls_1345"/>
      <sheetName val="[입찰안.xls][입찰안.xls]_____xls_1350"/>
      <sheetName val="[입찰안.xls][입찰안.xls]_____xls_1351"/>
      <sheetName val="[입찰안.xls][입찰안.xls]_____xls_1348"/>
      <sheetName val="[입찰안.xls][입찰안.xls]_____xls_1352"/>
      <sheetName val="[입찰안.xls][입찰안.xls]_____xls_1355"/>
      <sheetName val="[입찰안.xls][입찰안.xls]_____xls_1354"/>
      <sheetName val="[입찰안.xls][입찰안.xls]_____xls_1353"/>
      <sheetName val="[입찰안.xls][입찰안.xls]_____xls_1356"/>
      <sheetName val="[입찰안.xls][입찰안.xls]_____xls_1357"/>
      <sheetName val="[입찰안.xls][입찰안.xls]_____xls_1358"/>
      <sheetName val="[입찰안.xls][입찰안.xls]_____xls_1359"/>
      <sheetName val="[입찰안.xls][입찰안.xls]_____xls_1360"/>
      <sheetName val="[입찰안.xls][입찰안.xls]_____xls_1361"/>
      <sheetName val="[입찰안.xls][입찰안.xls]_____xls_1362"/>
      <sheetName val="[입찰안.xls][입찰안.xls]_____xls_1363"/>
      <sheetName val="[입찰안.xls][입찰안.xls]_____xls_1366"/>
      <sheetName val="[입찰안.xls][입찰안.xls]_____xls_1374"/>
      <sheetName val="[입찰안.xls][입찰안.xls]_____xls_1364"/>
      <sheetName val="[입찰안.xls][입찰안.xls]_____xls_1365"/>
      <sheetName val="[입찰안.xls][입찰안.xls]_____xls_1367"/>
      <sheetName val="[입찰안.xls][입찰안.xls]_____xls_1368"/>
      <sheetName val="[입찰안.xls][입찰안.xls]_____xls_1369"/>
      <sheetName val="[입찰안.xls][입찰안.xls]_____xls_1370"/>
      <sheetName val="[입찰안.xls][입찰안.xls]_____xls_1371"/>
      <sheetName val="[입찰안.xls][입찰안.xls]_____xls_1372"/>
      <sheetName val="equip"/>
      <sheetName val="패널"/>
      <sheetName val="기안문"/>
      <sheetName val="[입찰안.xls][입찰안.xls]_____xls_1373"/>
      <sheetName val="[입찰안.xls][입찰안.xls]_____xls_1375"/>
      <sheetName val="[입찰안.xls][입찰안.xls]_____xls_1376"/>
      <sheetName val="[입찰안.xls][입찰안.xls]_____xls_1380"/>
      <sheetName val="[입찰안.xls][입찰안.xls]_____xls_1381"/>
      <sheetName val="[입찰안.xls][입찰안.xls]_____xls_1377"/>
      <sheetName val="[입찰안.xls][입찰안.xls]_____xls_1378"/>
      <sheetName val="[입찰안.xls][입찰안.xls]_____xls_1379"/>
      <sheetName val="[입찰안.xls][입찰안.xls]_____xls_1382"/>
      <sheetName val="[입찰안.xls][입찰안.xls]_____xls_1386"/>
      <sheetName val="[입찰안.xls][입찰안.xls]_____xls_1384"/>
      <sheetName val="[입찰안.xls][입찰안.xls]_____xls_1385"/>
      <sheetName val="[입찰안.xls][입찰안.xls]_____xls_1383"/>
      <sheetName val="[입찰안.xls][입찰안.xls]_____xls_2179"/>
      <sheetName val="[입찰안.xls][입찰안.xls]_____xls_2178"/>
      <sheetName val="[입찰안.xls][입찰안.xls]_____xls_1395"/>
      <sheetName val="[입찰안.xls][입찰안.xls]_____xls_1394"/>
      <sheetName val="[입찰안.xls][입찰안.xls]_____xls_1392"/>
      <sheetName val="[입찰안.xls][입찰안.xls]_____xls_1393"/>
      <sheetName val="[입찰안.xls][입찰안.xls]_____xls_1390"/>
      <sheetName val="CT Thang Mo"/>
      <sheetName val="Main_Mech"/>
      <sheetName val="Sub_Mech"/>
      <sheetName val="[입찰안.xls][입찰안.xls]_____xls_1387"/>
      <sheetName val="[입찰안.xls][입찰안.xls]_____xls_1388"/>
      <sheetName val="[입찰안.xls][입찰안.xls]_____xls_1389"/>
      <sheetName val="[입찰안.xls][입찰안.xls]_____xls_1391"/>
      <sheetName val="[입찰안.xls][입찰안.xls]_____xls_1406"/>
      <sheetName val="[입찰안.xls][입찰안.xls]_____xls_1412"/>
      <sheetName val="[입찰안.xls][입찰안.xls]_____xls_1399"/>
      <sheetName val="[입찰안.xls][입찰안.xls]_____xls_1400"/>
      <sheetName val="[입찰안.xls][입찰안.xls]_____xls_1397"/>
      <sheetName val="[입찰안.xls][입찰안.xls]_____xls_1396"/>
      <sheetName val="세부내역(직접인건비)"/>
      <sheetName val="세부내역(직접경비)"/>
      <sheetName val="MAIN GATE HOUSE"/>
      <sheetName val="5F 계약단가"/>
      <sheetName val="KLDT DIEN"/>
      <sheetName val="Duc_bk"/>
      <sheetName val="8-31-98"/>
      <sheetName val="worksheet inchican"/>
      <sheetName val="combined 9-30"/>
      <sheetName val="이폴리머공장"/>
      <sheetName val="(1)본선수량집ው"/>
      <sheetName val="_HIT__HMC_견"/>
      <sheetName val="확약서"/>
      <sheetName val="견적을지"/>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___3"/>
      <sheetName val="_입찰안_xls__입찰안_xls__입찰안_xls_B__1"/>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입찰안.xls][입찰안.xls]_____xls_1398"/>
      <sheetName val="[입찰안.xls][입찰안.xls]_____xls_1402"/>
      <sheetName val="[입찰안.xls][입찰안.xls]_____xls_1401"/>
      <sheetName val="[입찰안.xls][입찰안.xls]_____xls_1405"/>
      <sheetName val="[입찰안.xls][입찰안.xls]_____xls_1403"/>
      <sheetName val="[입찰안.xls][입찰안.xls]_____xls_1404"/>
      <sheetName val="[입찰안.xls][입찰안.xls]_____xls_1407"/>
      <sheetName val="[입찰안.xls][입찰안.xls]_____xls_1409"/>
      <sheetName val="[입찰안.xls][입찰안.xls]_____xls_1411"/>
      <sheetName val="[입찰안.xls][입찰안.xls]_____xls_1410"/>
      <sheetName val="[입찰안.xls][입찰안.xls]_____xls_1408"/>
      <sheetName val="[입찰안.xls][입찰안.xls]_____xls_1413"/>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6월 출고 일일보고"/>
      <sheetName val="[입찰안.xls][입찰안.xls]_____xls_1414"/>
      <sheetName val="[입찰안.xls][입찰안.xls]_____xls_1415"/>
      <sheetName val="[입찰안.xls][입찰안.xls]_____xls_1416"/>
      <sheetName val="[입찰안.xls][입찰안.xls]_____xls_1417"/>
      <sheetName val="[입찰안.xls][입찰안.xls]_____xls_2146"/>
      <sheetName val="[입찰안.xls][입찰안.xls]_____xls_2147"/>
      <sheetName val="[입찰안.xls][입찰안.xls]_____xls_1418"/>
      <sheetName val="[입찰안.xls][입찰안.xls]_____xls_1419"/>
      <sheetName val="[입찰안.xls][입찰안.xls]_____xls_2148"/>
      <sheetName val="[입찰안.xls][입찰안.xls]_____xls_1420"/>
      <sheetName val="[입찰안.xls][입찰안.xls]_____xls_1421"/>
      <sheetName val="[입찰안.xls][입찰안.xls]_____xls_2145"/>
      <sheetName val="[입찰안.xls][입찰안.xls]_____xls_1972"/>
      <sheetName val="[입찰안.xls][입찰안.xls]_____xls_1995"/>
      <sheetName val="[입찰안.xls][입찰안.xls]_____xls_1994"/>
      <sheetName val="1.일위"/>
      <sheetName val="[입찰안.xls][입찰안.xls]_____xls_1423"/>
      <sheetName val="[입찰안.xls][입찰안.xls]_____xls_1424"/>
      <sheetName val="[입찰안.xls][입찰안.xls]_____xls_1422"/>
      <sheetName val="[입찰안.xls][입찰안.xls]_____xls_1427"/>
      <sheetName val="[입찰안.xls][입찰안.xls]_____xls_1446"/>
      <sheetName val="[입찰안.xls][입찰안.xls]_____xls_1425"/>
      <sheetName val="[입찰안.xls][입찰안.xls]_____xls_1426"/>
      <sheetName val="[입찰안.xls][입찰안.xls]_____xls_1432"/>
      <sheetName val="[입찰안.xls][입찰안.xls]_____xls_1428"/>
      <sheetName val="[입찰안.xls][입찰안.xls]_____xls_1429"/>
      <sheetName val="[입찰안.xls][입찰안.xls]_____xls_1430"/>
      <sheetName val="[입찰안.xls][입찰안.xls]_____xls_1431"/>
      <sheetName val="[입찰안.xls][입찰안.xls]_____xls_1433"/>
      <sheetName val="[입찰안.xls][입찰안.xls]_____xls_1434"/>
      <sheetName val="[입찰안.xls][입찰안.xls]_____xls_1435"/>
      <sheetName val="[입찰안.xls][입찰안.xls]_____xls_1436"/>
      <sheetName val="[입찰안.xls][입찰안.xls]_____xls_1438"/>
      <sheetName val="[입찰안.xls][입찰안.xls]_____xls_1437"/>
      <sheetName val="[입찰안.xls][입찰안.xls]_____xls_1441"/>
      <sheetName val="[입찰안.xls][입찰안.xls]_____xls_1439"/>
      <sheetName val="[입찰안.xls][입찰안.xls]_____xls_1440"/>
      <sheetName val="[입찰안.xls][입찰안.xls]_____xls_1442"/>
      <sheetName val="[입찰안.xls][입찰안.xls]_____xls_1453"/>
      <sheetName val="[입찰안.xls][입찰안.xls]_____xls_1443"/>
      <sheetName val="[입찰안.xls][입찰안.xls]_____xls_1445"/>
      <sheetName val="[입찰안.xls][입찰안.xls]_____xls_1444"/>
      <sheetName val="[입찰안.xls][입찰안.xls]_____xls_1447"/>
      <sheetName val="[입찰안.xls][입찰안.xls]_____xls_1448"/>
      <sheetName val="[입찰안.xls][입찰안.xls]_____xls_1449"/>
      <sheetName val="[입찰안.xls][입찰안.xls]_____xls_1469"/>
      <sheetName val="[입찰안.xls][입찰안.xls]_____xls_1450"/>
      <sheetName val="[입찰안.xls][입찰안.xls]_____xls_1451"/>
      <sheetName val="[입찰안.xls][입찰안.xls]_____xls_1452"/>
      <sheetName val="[입찰안.xls][입찰안.xls]_____xls_1457"/>
      <sheetName val="[입찰안.xls][입찰안.xls]_____xls_1455"/>
      <sheetName val="[입찰안.xls][입찰안.xls]_____xls_1454"/>
      <sheetName val="[입찰안.xls][입찰안.xls]_____xls_1456"/>
      <sheetName val="[입찰안.xls][입찰안.xls]_____xls_1460"/>
      <sheetName val="[입찰안.xls][입찰안.xls]_____xls_1458"/>
      <sheetName val="[입찰안.xls][입찰안.xls]_____xls_1459"/>
      <sheetName val="[입찰안.xls][입찰안.xls]_____xls_1461"/>
      <sheetName val="[입찰안.xls][입찰안.xls]_____xls_1462"/>
      <sheetName val="[입찰안.xls][입찰안.xls]_____xls_1463"/>
      <sheetName val="[입찰안.xls][입찰안.xls]_____xls_1464"/>
      <sheetName val="[입찰안.xls][입찰안.xls]_____xls_1465"/>
      <sheetName val="[입찰안.xls][입찰안.xls]_____xls_1468"/>
      <sheetName val="[입찰안.xls][입찰안.xls]_____xls_1466"/>
      <sheetName val="[입찰안.xls][입찰안.xls]_____xls_1467"/>
      <sheetName val="[입찰안.xls][입찰안.xls]_____xls_1470"/>
      <sheetName val="[입찰안.xls][입찰안.xls]_____xls_1476"/>
      <sheetName val="[입찰안.xls][입찰안.xls]_____xls_1471"/>
      <sheetName val="[입찰안.xls][입찰안.xls]_____xls_1473"/>
      <sheetName val="[입찰안.xls][입찰안.xls]_____xls_1472"/>
      <sheetName val="[입찰안.xls][입찰안.xls]_____xls_1474"/>
      <sheetName val="[입찰안.xls][입찰안.xls]_____xls_1475"/>
      <sheetName val="[입찰안.xls][입찰안.xls]_____xls_1483"/>
      <sheetName val="[입찰안.xls][입찰안.xls]_____xls_1478"/>
      <sheetName val="[입찰안.xls][입찰안.xls]_____xls_1477"/>
      <sheetName val="[입찰안.xls][입찰안.xls]_____xls_1482"/>
      <sheetName val="[입찰안.xls][입찰안.xls]_____xls_1479"/>
      <sheetName val="[입찰안.xls][입찰안.xls]_____xls_1480"/>
      <sheetName val="[입찰안.xls][입찰안.xls]_____xls_1481"/>
      <sheetName val="[입찰안.xls][입찰안.xls]_____xls_1484"/>
      <sheetName val="[입찰안.xls][입찰안.xls]_____xls_1485"/>
      <sheetName val="[입찰안.xls][입찰안.xls]_____xls_1497"/>
      <sheetName val="[입찰안.xls][입찰안.xls]_____xls_1489"/>
      <sheetName val="[입찰안.xls][입찰안.xls]_____xls_1488"/>
      <sheetName val="[입찰안.xls][입찰안.xls]_____xls_1486"/>
      <sheetName val="[입찰안.xls][입찰안.xls]_____xls_1487"/>
      <sheetName val="[입찰안.xls][입찰안.xls]_____xls_1501"/>
      <sheetName val="[입찰안.xls][입찰안.xls]_____xls_1490"/>
      <sheetName val="[입찰안.xls][입찰안.xls]_____xls_1491"/>
      <sheetName val="[입찰안.xls][입찰안.xls]_____xls_1492"/>
      <sheetName val="[입찰안.xls][입찰안.xls]_____xls_1493"/>
      <sheetName val="[입찰안.xls][입찰안.xls]_____xls_1494"/>
      <sheetName val="[입찰안.xls][입찰안.xls]_____xls_1495"/>
      <sheetName val="[입찰안.xls][입찰안.xls]_입_안_xls_1000"/>
      <sheetName val="[입찰안.xls][입찰안.xls]_____xls_1496"/>
      <sheetName val="[입찰안.xls][입찰안.xls]_____xls_1498"/>
      <sheetName val="[입찰안.xls][입찰안.xls]_____xls_1500"/>
      <sheetName val="[입찰안.xls][입찰안.xls]_____xls_1499"/>
      <sheetName val="[입찰안.xls][입찰안.xls]_____xls_1505"/>
      <sheetName val="[입찰안.xls][입찰안.xls]_____xls_1507"/>
      <sheetName val="[입찰안.xls][입찰안.xls]_____xls_1502"/>
      <sheetName val="[입찰안.xls][입찰안.xls]_____xls_1503"/>
      <sheetName val="[입찰안.xls][입찰안.xls]_____xls_1504"/>
      <sheetName val="[입찰안.xls][입찰안.xls]_____xls_1518"/>
      <sheetName val="[입찰안.xls][입찰안.xls]_____xls_1506"/>
      <sheetName val="[입찰안.xls][입찰안.xls]_____xls_1530"/>
      <sheetName val="[입찰안.xls][입찰안.xls]_____xls_1508"/>
      <sheetName val="[입찰안.xls][입찰안.xls]_____xls_1509"/>
      <sheetName val="[입찰안.xls][입찰안.xls]_____xls_1510"/>
      <sheetName val="[입찰안.xls][입찰안.xls]_____xls_1511"/>
      <sheetName val="[입찰안.xls][입찰안.xls]_____xls_1513"/>
      <sheetName val="[입찰안.xls][입찰안.xls]_____xls_1512"/>
      <sheetName val="[입찰안.xls][입찰안.xls]_____xls_1514"/>
      <sheetName val="[입찰안.xls][입찰안.xls]_____xls_1515"/>
      <sheetName val="[입찰안.xls][입찰안.xls]_____xls_1517"/>
      <sheetName val="[입찰안.xls][입찰안.xls]_____xls_1516"/>
      <sheetName val="[입찰안.xls][입찰안.xls]_____xls_1526"/>
      <sheetName val="[입찰안.xls][입찰안.xls]_____xls_1519"/>
      <sheetName val="[입찰안.xls][입찰안.xls]_____xls_1520"/>
      <sheetName val="[입찰안.xls][입찰안.xls]_____xls_1522"/>
      <sheetName val="[입찰안.xls][입찰안.xls]_____xls_1521"/>
      <sheetName val="[입찰안.xls][입찰안.xls]_____xls_1523"/>
      <sheetName val="[입찰안.xls][입찰안.xls]_____xls_1525"/>
      <sheetName val="[입찰안.xls][입찰안.xls]_____xls_1524"/>
      <sheetName val="[입찰안.xls][입찰안.xls]_____xls_1527"/>
      <sheetName val="[입찰안.xls][입찰안.xls]_____xls_1543"/>
      <sheetName val="[입찰안.xls][입찰안.xls]_____xls_1528"/>
      <sheetName val="[입찰안.xls][입찰안.xls]_____xls_1529"/>
      <sheetName val="[입찰안.xls][입찰안.xls]_____xls_1535"/>
      <sheetName val="[입찰안.xls][입찰안.xls]_____xls_1531"/>
      <sheetName val="[입찰안.xls][입찰안.xls]_____xls_1532"/>
      <sheetName val="[입찰안.xls][입찰안.xls]_____xls_1534"/>
      <sheetName val="[입찰안.xls][입찰안.xls]_____xls_1533"/>
      <sheetName val="[입찰안.xls][입찰안.xls]_____xls_1536"/>
      <sheetName val="[입찰안.xls][입찰안.xls]_____xls_1538"/>
      <sheetName val="[입찰안.xls][입찰안.xls]_____xls_1537"/>
      <sheetName val="[입찰안.xls][입찰안.xls]_____xls_1539"/>
      <sheetName val="[입찰안.xls][입찰안.xls]_____xls_1540"/>
      <sheetName val="[입찰안.xls][입찰안.xls]_____xls_1541"/>
      <sheetName val="[입찰안.xls][입찰안.xls]_____xls_1542"/>
      <sheetName val="[입찰안.xls][입찰안.xls]_____xls_1544"/>
      <sheetName val="[입찰안.xls][입찰안.xls]_____xls_1547"/>
      <sheetName val="[입찰안.xls][입찰안.xls]_____xls_1545"/>
      <sheetName val="[입찰안.xls][입찰안.xls]_____xls_1546"/>
      <sheetName val="[입찰안.xls][입찰안.xls]_____xls_1552"/>
      <sheetName val="[입찰안.xls][입찰안.xls]_____xls_1548"/>
      <sheetName val="[입찰안.xls][입찰안.xls]_____xls_1549"/>
      <sheetName val="[입찰안.xls][입찰안.xls]_____xls_1560"/>
      <sheetName val="[입찰안.xls][입찰안.xls]_____xls_1550"/>
      <sheetName val="[입찰안.xls][입찰안.xls]_____xls_1551"/>
      <sheetName val="[입찰안.xls][입찰안.xls]_____xls_1572"/>
      <sheetName val="[입찰안.xls][입찰안.xls]_____xls_1553"/>
      <sheetName val="[입찰안.xls][입찰안.xls]_____xls_1558"/>
      <sheetName val="[입찰안.xls][입찰안.xls]_____xls_1554"/>
      <sheetName val="[입찰안.xls][입찰안.xls]_____xls_1556"/>
      <sheetName val="[입찰안.xls][입찰안.xls]_____xls_1555"/>
      <sheetName val="[입찰안.xls][입찰안.xls]_____xls_1557"/>
      <sheetName val="[입찰안.xls][입찰안.xls]_____xls_1559"/>
      <sheetName val="[입찰안.xls][입찰안.xls]_____xls_1561"/>
      <sheetName val="[입찰안.xls][입찰안.xls]_____xls_1563"/>
      <sheetName val="[입찰안.xls][입찰안.xls]_____xls_1562"/>
      <sheetName val="[입찰안.xls][입찰안.xls]_____xls_1581"/>
      <sheetName val="[입찰안.xls][입찰안.xls]_____xls_1564"/>
      <sheetName val="[입찰안.xls][입찰안.xls]_____xls_1566"/>
      <sheetName val="[입찰안.xls][입찰안.xls]_____xls_1565"/>
      <sheetName val="[입찰안.xls][입찰안.xls]_____xls_1568"/>
      <sheetName val="[입찰안.xls][입찰안.xls]_____xls_1567"/>
      <sheetName val="[입찰안.xls][입찰안.xls]_____xls_1569"/>
      <sheetName val="[입찰안.xls][입찰안.xls]_____xls_1570"/>
      <sheetName val="[입찰안.xls][입찰안.xls]_____xls_1571"/>
      <sheetName val="[입찰안.xls][입찰안.xls]_____xls_1580"/>
      <sheetName val="[입찰안.xls][입찰안.xls]_____xls_1579"/>
      <sheetName val="[입찰안.xls][입찰안.xls]_____xls_1574"/>
      <sheetName val="[입찰안.xls][입찰안.xls]_____xls_1573"/>
      <sheetName val="[입찰안.xls][입찰안.xls]_____xls_1575"/>
      <sheetName val="[입찰안.xls][입찰안.xls]_____xls_1576"/>
      <sheetName val="[입찰안.xls][입찰안.xls]_____xls_1577"/>
      <sheetName val="[입찰안.xls][입찰안.xls]_____xls_1578"/>
      <sheetName val="[입찰안.xls][입찰안.xls]_____xls_1582"/>
      <sheetName val="[입찰안.xls][입찰안.xls]_____xls_1583"/>
      <sheetName val="[입찰안.xls][입찰안.xls]_____xls_1593"/>
      <sheetName val="[입찰안.xls][입찰안.xls]_____xls_1586"/>
      <sheetName val="[입찰안.xls][입찰안.xls]_____xls_1584"/>
      <sheetName val="[입찰안.xls][입찰안.xls]_____xls_1585"/>
      <sheetName val="[입찰안.xls][입찰안.xls]_____xls_1587"/>
      <sheetName val="[입찰안.xls][입찰안.xls]_____xls_1588"/>
      <sheetName val="[입찰안.xls][입찰안.xls]_____xls_1591"/>
      <sheetName val="[입찰안.xls][입찰안.xls]_____xls_1589"/>
      <sheetName val="[입찰안.xls][입찰안.xls]_____xls_1590"/>
      <sheetName val="[입찰안.xls][입찰안.xls]_____xls_1592"/>
      <sheetName val="[입찰안.xls][입찰안.xls]_____xls_1598"/>
      <sheetName val="[입찰안.xls][입찰안.xls]_____xls_1594"/>
      <sheetName val="[입찰안.xls][입찰안.xls]_____xls_1595"/>
      <sheetName val="[입찰안.xls][입찰안.xls]_____xls_1596"/>
      <sheetName val="[입찰안.xls][입찰안.xls]_____xls_1613"/>
      <sheetName val="[입찰안.xls][입찰안.xls]_____xls_1597"/>
      <sheetName val="[입찰안.xls][입찰안.xls]_____xls_1603"/>
      <sheetName val="[입찰안.xls][입찰안.xls]_____xls_1601"/>
      <sheetName val="[입찰안.xls][입찰안.xls]_____xls_1599"/>
      <sheetName val="[입찰안.xls][입찰안.xls]_____xls_1600"/>
      <sheetName val="[입찰안.xls][입찰안.xls]_____xls_1602"/>
      <sheetName val="[입찰안.xls][입찰안.xls]_____xls_1604"/>
      <sheetName val="[입찰안.xls][입찰안.xls]_____xls_1612"/>
      <sheetName val="[입찰안.xls][입찰안.xls]_____xls_1609"/>
      <sheetName val="[입찰안.xls][입찰안.xls]_____xls_1605"/>
      <sheetName val="[입찰안.xls][입찰안.xls]_____xls_1608"/>
      <sheetName val="[입찰안.xls][입찰안.xls]_____xls_1606"/>
      <sheetName val="[입찰안.xls][입찰안.xls]_____xls_1607"/>
      <sheetName val="[입찰안.xls][입찰안.xls]_____xls_1617"/>
      <sheetName val="[입찰안.xls][입찰안.xls]_____xls_1610"/>
      <sheetName val="[입찰안.xls][입찰안.xls]_____xls_1611"/>
      <sheetName val="[입찰안.xls][입찰안.xls]_____xls_1614"/>
      <sheetName val="[입찰안.xls][입찰안.xls]_____xls_1653"/>
      <sheetName val="[입찰안.xls][입찰안.xls]_____xls_1615"/>
      <sheetName val="[입찰안.xls][입찰안.xls]_____xls_1616"/>
      <sheetName val="[입찰안.xls][입찰안.xls]_____xls_1619"/>
      <sheetName val="[입찰안.xls][입찰안.xls]_____xls_1618"/>
      <sheetName val="[입찰안.xls][입찰안.xls]_____xls_1620"/>
      <sheetName val="[입찰안.xls][입찰안.xls]_____xls_1621"/>
      <sheetName val="[입찰안.xls][입찰안.xls]_____xls_1622"/>
      <sheetName val="[입찰안.xls][입찰안.xls]_____xls_1623"/>
      <sheetName val="[입찰안.xls][입찰안.xls]_____xls_1625"/>
      <sheetName val="[입찰안.xls][입찰안.xls]_____xls_1624"/>
      <sheetName val="[입찰안.xls][입찰안.xls]_____xls_1626"/>
      <sheetName val="[입찰안.xls][입찰안.xls]_____xls_1630"/>
      <sheetName val="[입찰안.xls][입찰안.xls]_____xls_1627"/>
      <sheetName val="[입찰안.xls][입찰안.xls]_____xls_1628"/>
      <sheetName val="[입찰안.xls][입찰안.xls]_____xls_1629"/>
      <sheetName val="[입찰안.xls][입찰안.xls]_____xls_1635"/>
      <sheetName val="[입찰안.xls][입찰안.xls]_____xls_1631"/>
      <sheetName val="[입찰안.xls][입찰안.xls]_____xls_1632"/>
      <sheetName val="[입찰안.xls][입찰안.xls]_____xls_1633"/>
      <sheetName val="[입찰안.xls][입찰안.xls]_____xls_1634"/>
      <sheetName val="[입찰안.xls][입찰안.xls]_____xls_1636"/>
      <sheetName val="[입찰안.xls][입찰안.xls]_____xls_1637"/>
      <sheetName val="[입찰안.xls][입찰안.xls]_____xls_1638"/>
      <sheetName val="[입찰안.xls][입찰안.xls]_____xls_1649"/>
      <sheetName val="[입찰안.xls][입찰안.xls]_____xls_1643"/>
      <sheetName val="[입찰안.xls][입찰안.xls]_____xls_1639"/>
      <sheetName val="[입찰안.xls][입찰안.xls]_____xls_1640"/>
      <sheetName val="[입찰안.xls][입찰안.xls]_____xls_1641"/>
      <sheetName val="[입찰안.xls][입찰안.xls]_____xls_1642"/>
      <sheetName val="[입찰안.xls][입찰안.xls]_____xls_1644"/>
      <sheetName val="[입찰안.xls][입찰안.xls]_____xls_1645"/>
      <sheetName val="[입찰안.xls][입찰안.xls]_____xls_1647"/>
      <sheetName val="[입찰안.xls][입찰안.xls]_____xls_1646"/>
      <sheetName val="[입찰안.xls][입찰안.xls]_____xls_1648"/>
      <sheetName val="[입찰안.xls][입찰안.xls]_____xls_1668"/>
      <sheetName val="[입찰안.xls][입찰안.xls]_____xls_1650"/>
      <sheetName val="[입찰안.xls][입찰안.xls]_____xls_1651"/>
      <sheetName val="[입찰안.xls][입찰안.xls]_____xls_1652"/>
      <sheetName val="[입찰안.xls][입찰안.xls]_____xls_1655"/>
      <sheetName val="[입찰안.xls][입찰안.xls]_____xls_1654"/>
      <sheetName val="[입찰안.xls][입찰안.xls]_____xls_1656"/>
      <sheetName val="[입찰안.xls][입찰안.xls]_____xls_1657"/>
      <sheetName val="[입찰안.xls][입찰안.xls]_____xls_1658"/>
      <sheetName val="[입찰안.xls][입찰안.xls]_____xls_1659"/>
      <sheetName val="[입찰안.xls][입찰안.xls]_____xls_1662"/>
      <sheetName val="[입찰안.xls][입찰안.xls]_____xls_1660"/>
      <sheetName val="[입찰안.xls][입찰안.xls]_____xls_1661"/>
      <sheetName val="[입찰안.xls][입찰안.xls]_____xls_1675"/>
      <sheetName val="[입찰안.xls][입찰안.xls]_____xls_1663"/>
      <sheetName val="[입찰안.xls][입찰안.xls]_____xls_1664"/>
      <sheetName val="[입찰안.xls][입찰안.xls]_____xls_1667"/>
      <sheetName val="[입찰안.xls][입찰안.xls]_____xls_1665"/>
      <sheetName val="[입찰안.xls][입찰안.xls]_____xls_1666"/>
      <sheetName val="[입찰안.xls][입찰안.xls]_____xls_1671"/>
      <sheetName val="[입찰안.xls][입찰안.xls]_____xls_1669"/>
      <sheetName val="[입찰안.xls][입찰안.xls]_____xls_1670"/>
      <sheetName val="[입찰안.xls][입찰안.xls]_____xls_1672"/>
      <sheetName val="[입찰안.xls][입찰안.xls]_____xls_1673"/>
      <sheetName val="[입찰안.xls][입찰안.xls]_____xls_1674"/>
      <sheetName val="[입찰안.xls][입찰안.xls]_____xls_1681"/>
      <sheetName val="[입찰안.xls][입찰안.xls]_____xls_1676"/>
      <sheetName val="[입찰안.xls][입찰안.xls]_____xls_1677"/>
      <sheetName val="[입찰안.xls][입찰안.xls]_____xls_1678"/>
      <sheetName val="[입찰안.xls][입찰안.xls]_____xls_1679"/>
      <sheetName val="[입찰안.xls][입찰안.xls]_____xls_1680"/>
      <sheetName val="[입찰안.xls][입찰안.xls]_____xls_1686"/>
      <sheetName val="[입찰안.xls][입찰안.xls]_____xls_1682"/>
      <sheetName val="[입찰안.xls][입찰안.xls]_____xls_1683"/>
      <sheetName val="[입찰안.xls][입찰안.xls]_____xls_1684"/>
      <sheetName val="[입찰안.xls][입찰안.xls]_____xls_1685"/>
      <sheetName val="[입찰안.xls][입찰안.xls]_____xls_1693"/>
      <sheetName val="[입찰안.xls][입찰안.xls]_____xls_1695"/>
      <sheetName val="[입찰안.xls][입찰안.xls]_____xls_1694"/>
      <sheetName val="[입찰안.xls][입찰안.xls]_____xls_1687"/>
      <sheetName val="[입찰안.xls][입찰안.xls]_____xls_1688"/>
      <sheetName val="[입찰안.xls][입찰안.xls]_____xls_1689"/>
      <sheetName val="[입찰안.xls][입찰안.xls]_____xls_1690"/>
      <sheetName val="[입찰안.xls][입찰안.xls]_____xls_1691"/>
      <sheetName val="[입찰안.xls][입찰안.xls]_____xls_1692"/>
      <sheetName val="[입찰안.xls][입찰안.xls]_____xls_1707"/>
      <sheetName val="[입찰안.xls][입찰안.xls]_____xls_1708"/>
      <sheetName val="[입찰안.xls][입찰안.xls]_____xls_1698"/>
      <sheetName val="[입찰안.xls][입찰안.xls]_____xls_1696"/>
      <sheetName val="[입찰안.xls][입찰안.xls]_____xls_1697"/>
      <sheetName val="[입찰안.xls][입찰안.xls]_____xls_1699"/>
      <sheetName val="[입찰안.xls][입찰안.xls]_____xls_1700"/>
      <sheetName val="[입찰안.xls][입찰안.xls]_____xls_1701"/>
      <sheetName val="[입찰안.xls][입찰안.xls]_____xls_1702"/>
      <sheetName val="[입찰안.xls][입찰안.xls]_____xls_1703"/>
      <sheetName val="[입찰안.xls][입찰안.xls]_____xls_1704"/>
      <sheetName val="[입찰안.xls][입찰안.xls]_____xls_1705"/>
      <sheetName val="[입찰안.xls][입찰안.xls]_____xls_1706"/>
      <sheetName val="[입찰안.xls][입찰안.xls]_____xls_1739"/>
      <sheetName val="[입찰안.xls][입찰안.xls]_____xls_1733"/>
      <sheetName val="[입찰안.xls][입찰안.xls]_____xls_1730"/>
      <sheetName val="[입찰안.xls][입찰안.xls]_____xls_1715"/>
      <sheetName val="[입찰안.xls][입찰안.xls]_____xls_1709"/>
      <sheetName val="[입찰안.xls][입찰안.xls]_____xls_1710"/>
      <sheetName val="[입찰안.xls][입찰안.xls]_____xls_1711"/>
      <sheetName val="[입찰안.xls][입찰안.xls]_____xls_1713"/>
      <sheetName val="[입찰안.xls][입찰안.xls]_____xls_1712"/>
      <sheetName val="[입찰안.xls][입찰안.xls]_____xls_1714"/>
      <sheetName val="[입찰안.xls][입찰안.xls]_____xls_1723"/>
      <sheetName val="[입찰안.xls][입찰안.xls]_____xls_1719"/>
      <sheetName val="[입찰안.xls][입찰안.xls]_____xls_1718"/>
      <sheetName val="[입찰안.xls][입찰안.xls]_____xls_1716"/>
      <sheetName val="[입찰안.xls][입찰안.xls]_____xls_1717"/>
      <sheetName val="[입찰안.xls][입찰안.xls]_____xls_1720"/>
      <sheetName val="[입찰안.xls][입찰안.xls]_____xls_1721"/>
      <sheetName val="[입찰안.xls][입찰안.xls]_____xls_1722"/>
      <sheetName val="[입찰안.xls][입찰안.xls]_____xls_1725"/>
      <sheetName val="[입찰안.xls][입찰안.xls]_____xls_1724"/>
      <sheetName val="[입찰안.xls][입찰안.xls]_____xls_1729"/>
      <sheetName val="[입찰안.xls][입찰안.xls]_____xls_1726"/>
      <sheetName val="[입찰안.xls][입찰안.xls]_____xls_1727"/>
      <sheetName val="[입찰안.xls][입찰안.xls]_____xls_1728"/>
      <sheetName val="[입찰안.xls][입찰안.xls]_____xls_1731"/>
      <sheetName val="[입찰안.xls][입찰안.xls]_____xls_1732"/>
      <sheetName val="[입찰안.xls][입찰안.xls]_____xls_1734"/>
      <sheetName val="[입찰안.xls][입찰안.xls]_____xls_1736"/>
      <sheetName val="[입찰안.xls][입찰안.xls]_____xls_1735"/>
      <sheetName val="[입찰안.xls][입찰안.xls]_____xls_1737"/>
      <sheetName val="[입찰안.xls][입찰안.xls]_____xls_1738"/>
      <sheetName val="[입찰안.xls][입찰안.xls]_____xls_1787"/>
      <sheetName val="[입찰안.xls][입찰안.xls]_____xls_1740"/>
      <sheetName val="[입찰안.xls][입찰안.xls]_____xls_1746"/>
      <sheetName val="[입찰안.xls][입찰안.xls]_____xls_1741"/>
      <sheetName val="[입찰안.xls][입찰안.xls]_____xls_1742"/>
      <sheetName val="[입찰안.xls][입찰안.xls]_____xls_1745"/>
      <sheetName val="[입찰안.xls][입찰안.xls]_____xls_1743"/>
      <sheetName val="[입찰안.xls][입찰안.xls]_____xls_1744"/>
      <sheetName val="[입찰안.xls][입찰안.xls]_____xls_1750"/>
      <sheetName val="[입찰안.xls][입찰안.xls]_____xls_1747"/>
      <sheetName val="[입찰안.xls][입찰안.xls]_____xls_1758"/>
      <sheetName val="[입찰안.xls][입찰안.xls]_____xls_1748"/>
      <sheetName val="[입찰안.xls][입찰안.xls]_____xls_1749"/>
      <sheetName val="[입찰안.xls][입찰안.xls]_____xls_1751"/>
      <sheetName val="[입찰안.xls][입찰안.xls]_____xls_1752"/>
      <sheetName val="[입찰안.xls][입찰안.xls]_____xls_1753"/>
      <sheetName val="[입찰안.xls][입찰안.xls]_____xls_1754"/>
      <sheetName val="[입찰안.xls][입찰안.xls]_____xls_1755"/>
      <sheetName val="[입찰안.xls][입찰안.xls]_____xls_1756"/>
      <sheetName val="[입찰안.xls][입찰안.xls]_____xls_1757"/>
      <sheetName val="[입찰안.xls][입찰안.xls]_____xls_1761"/>
      <sheetName val="[입찰안.xls][입찰안.xls]_____xls_1759"/>
      <sheetName val="[입찰안.xls][입찰안.xls]_____xls_1768"/>
      <sheetName val="[입찰안.xls][입찰안.xls]_____xls_1760"/>
      <sheetName val="[입찰안.xls][입찰안.xls]_____xls_1762"/>
      <sheetName val="[입찰안.xls][입찰안.xls]_____xls_1763"/>
      <sheetName val="[입찰안.xls][입찰안.xls]_____xls_1764"/>
      <sheetName val="[입찰안.xls][입찰안.xls]_____xls_1769"/>
      <sheetName val="[입찰안.xls][입찰안.xls]_____xls_1765"/>
      <sheetName val="[입찰안.xls][입찰안.xls]_____xls_1766"/>
      <sheetName val="[입찰안.xls][입찰안.xls]_____xls_1767"/>
      <sheetName val="[입찰안.xls][입찰안.xls]_____xls_1770"/>
      <sheetName val="[입찰안.xls][입찰안.xls]_____xls_1772"/>
      <sheetName val="[입찰안.xls][입찰안.xls]_____xls_1774"/>
      <sheetName val="[입찰안.xls][입찰안.xls]_____xls_1771"/>
      <sheetName val="[입찰안.xls][입찰안.xls]_____xls_1773"/>
      <sheetName val="[입찰안.xls][입찰안.xls]_____xls_1775"/>
      <sheetName val="[입찰안.xls][입찰안.xls]_____xls_1776"/>
      <sheetName val="[입찰안.xls][입찰안.xls]_____xls_1827"/>
      <sheetName val="[입찰안.xls][입찰안.xls]_____xls_1777"/>
      <sheetName val="[입찰안.xls][입찰안.xls]_____xls_1778"/>
      <sheetName val="[입찰안.xls][입찰안.xls]_____xls_1828"/>
      <sheetName val="[입찰안.xls][입찰안.xls]_____xls_1779"/>
      <sheetName val="[입찰안.xls][입찰안.xls]_____xls_1780"/>
      <sheetName val="[입찰안.xls][입찰안.xls]_____xls_1781"/>
      <sheetName val="[입찰안.xls][입찰안.xls]_____xls_1782"/>
      <sheetName val="[입찰안.xls][입찰안.xls]_____xls_1783"/>
      <sheetName val="[입찰안.xls][입찰안.xls]_____xls_1784"/>
      <sheetName val="[입찰안.xls][입찰안.xls]_____xls_1785"/>
      <sheetName val="[입찰안.xls][입찰안.xls]_____xls_1786"/>
      <sheetName val="[입찰안.xls][입찰안.xls]_____xls_1788"/>
      <sheetName val="[입찰안.xls][입찰안.xls]_____xls_1793"/>
      <sheetName val="[입찰안.xls][입찰안.xls]_____xls_1801"/>
      <sheetName val="[입찰안.xls][입찰안.xls]_____xls_1789"/>
      <sheetName val="[입찰안.xls][입찰안.xls]_____xls_1790"/>
      <sheetName val="[입찰안.xls][입찰안.xls]_____xls_1791"/>
      <sheetName val="[입찰안.xls][입찰안.xls]_____xls_1792"/>
      <sheetName val="[입찰안.xls][입찰안.xls]_____xls_1794"/>
      <sheetName val="[입찰안.xls][입찰안.xls]_____xls_1802"/>
      <sheetName val="[입찰안.xls][입찰안.xls]_____xls_1795"/>
      <sheetName val="[입찰안.xls][입찰안.xls]_____xls_1796"/>
      <sheetName val="[입찰안.xls][입찰안.xls]_____xls_1797"/>
      <sheetName val="[입찰안.xls][입찰안.xls]_____xls_1798"/>
      <sheetName val="[입찰안.xls][입찰안.xls]_____xls_1799"/>
      <sheetName val="[입찰안.xls][입찰안.xls]_____xls_1800"/>
      <sheetName val="[입찰안.xls][입찰안.xls]_____xls_1815"/>
      <sheetName val="[입찰안.xls][입찰안.xls]_____xls_1803"/>
      <sheetName val="[입찰안.xls][입찰안.xls]_____xls_1804"/>
      <sheetName val="[입찰안.xls][입찰안.xls]_____xls_1805"/>
      <sheetName val="[입찰안.xls][입찰안.xls]_____xls_1806"/>
      <sheetName val="[입찰안.xls][입찰안.xls]_____xls_1807"/>
      <sheetName val="[입찰안.xls][입찰안.xls]_____xls_1811"/>
      <sheetName val="[입찰안.xls][입찰안.xls]_____xls_1808"/>
      <sheetName val="[입찰안.xls][입찰안.xls]_____xls_1809"/>
      <sheetName val="[입찰안.xls][입찰안.xls]_____xls_1810"/>
      <sheetName val="[입찰안.xls][입찰안.xls]_____xls_1813"/>
      <sheetName val="[입찰안.xls][입찰안.xls]_____xls_1812"/>
      <sheetName val="[입찰안.xls][입찰안.xls]_____xls_1814"/>
      <sheetName val="[입찰안.xls][입찰안.xls]_____xls_1816"/>
      <sheetName val="[입찰안.xls][입찰안.xls]_____xls_1819"/>
      <sheetName val="[입찰안.xls][입찰안.xls]_____xls_1817"/>
      <sheetName val="[입찰안.xls][입찰안.xls]_____xls_1818"/>
      <sheetName val="[입찰안.xls][입찰안.xls]_____xls_1820"/>
      <sheetName val="[입찰안.xls][입찰안.xls]_____xls_1824"/>
      <sheetName val="[입찰안.xls][입찰안.xls]_____xls_1821"/>
      <sheetName val="[입찰안.xls][입찰안.xls]_____xls_1822"/>
      <sheetName val="[입찰안.xls][입찰안.xls]_____xls_1823"/>
      <sheetName val="[입찰안.xls][입찰안.xls]_____xls_1825"/>
      <sheetName val="[입찰안.xls][입찰안.xls]_____xls_1826"/>
      <sheetName val="[입찰안.xls][입찰안.xls]_____xls_1842"/>
      <sheetName val="[입찰안.xls][입찰안.xls]_____xls_1855"/>
      <sheetName val="[입찰안.xls][입찰안.xls]_____xls_1844"/>
      <sheetName val="[입찰안.xls][입찰안.xls]_____xls_1830"/>
      <sheetName val="[입찰안.xls][입찰안.xls]_____xls_1829"/>
      <sheetName val="[입찰안.xls][입찰안.xls]_____xls_1833"/>
      <sheetName val="[입찰안.xls][입찰안.xls]_____xls_1831"/>
      <sheetName val="[입찰안.xls][입찰안.xls]_____xls_1832"/>
      <sheetName val="[입찰안.xls][입찰안.xls]_____xls_1835"/>
      <sheetName val="[입찰안.xls][입찰안.xls]_____xls_1834"/>
      <sheetName val="[입찰안.xls][입찰안.xls]_____xls_1837"/>
      <sheetName val="[입찰안.xls][입찰안.xls]_____xls_1836"/>
      <sheetName val="[입찰안.xls][입찰안.xls]_____xls_1838"/>
      <sheetName val="[입찰안.xls][입찰안.xls]_____xls_1839"/>
      <sheetName val="[입찰안.xls][입찰안.xls]_____xls_1840"/>
      <sheetName val="[입찰안.xls][입찰안.xls]_____xls_1841"/>
      <sheetName val="[입찰안.xls][입찰안.xls]_____xls_1843"/>
      <sheetName val="[입찰안.xls][입찰안.xls]_____xls_1857"/>
      <sheetName val="[입찰안.xls][입찰안.xls]_____xls_1899"/>
      <sheetName val="[입찰안.xls][입찰안.xls]_____xls_1845"/>
      <sheetName val="[입찰안.xls][입찰안.xls]_____xls_1846"/>
      <sheetName val="[입찰안.xls][입찰안.xls]_____xls_1847"/>
      <sheetName val="[입찰안.xls][입찰안.xls]_____xls_1848"/>
      <sheetName val="[입찰안.xls][입찰안.xls]_____xls_1849"/>
      <sheetName val="[입찰안.xls][입찰안.xls]_____xls_1850"/>
      <sheetName val="[입찰안.xls][입찰안.xls]_____xls_1851"/>
      <sheetName val="[입찰안.xls][입찰안.xls]_____xls_1852"/>
      <sheetName val="[입찰안.xls][입찰안.xls]_____xls_1853"/>
      <sheetName val="[입찰안.xls][입찰안.xls]_____xls_1854"/>
      <sheetName val="[입찰안.xls][입찰안.xls]_____xls_1856"/>
      <sheetName val="[입찰안.xls][입찰안.xls]_____xls_1861"/>
      <sheetName val="[입찰안.xls][입찰안.xls]_____xls_1860"/>
      <sheetName val="[입찰안.xls][입찰안.xls]_____xls_1859"/>
      <sheetName val="[입찰안.xls][입찰안.xls]_____xls_1858"/>
      <sheetName val="[입찰안.xls][입찰안.xls]_____xls_1909"/>
      <sheetName val="[입찰안.xls][입찰안.xls]_____xls_1862"/>
      <sheetName val="[입찰안.xls][입찰안.xls]_____xls_1863"/>
      <sheetName val="[입찰안.xls][입찰안.xls]_____xls_1864"/>
      <sheetName val="[입찰안.xls][입찰안.xls]_____xls_1865"/>
      <sheetName val="[입찰안.xls][입찰안.xls]_____xls_1866"/>
      <sheetName val="[입찰안.xls][입찰안.xls]_____xls_1867"/>
      <sheetName val="[입찰안.xls][입찰안.xls]_____xls_1868"/>
      <sheetName val="[입찰안.xls][입찰안.xls]_____xls_1869"/>
      <sheetName val="[입찰안.xls][입찰안.xls]_____xls_1870"/>
      <sheetName val="[입찰안.xls][입찰안.xls]_____xls_1871"/>
      <sheetName val="[입찰안.xls][입찰안.xls]_____xls_1872"/>
      <sheetName val="[입찰안.xls][입찰안.xls]_____xls_1874"/>
      <sheetName val="[입찰안.xls][입찰안.xls]_____xls_1873"/>
      <sheetName val="[입찰안.xls][입찰안.xls]_입___xls_1000"/>
      <sheetName val="[입찰안.xls][입찰안.xls]_____xls_1875"/>
      <sheetName val="[입찰안.xls][입찰안.xls]_____xls_1877"/>
      <sheetName val="[입찰안.xls][입찰안.xls]_____xls_1876"/>
      <sheetName val="[입찰안.xls][입찰안.xls]_____xls_1878"/>
      <sheetName val="[입찰안.xls][입찰안.xls]_____xls_1879"/>
      <sheetName val="[입찰안.xls][입찰안.xls]_____xls_1880"/>
      <sheetName val="[입찰안.xls][입찰안.xls]_____xls_1881"/>
      <sheetName val="[입찰안.xls][입찰안.xls]_____xls_1882"/>
      <sheetName val="[입찰안.xls][입찰안.xls]_____xls_1891"/>
      <sheetName val="[입찰안.xls][입찰안.xls]_____xls_1883"/>
      <sheetName val="[입찰안.xls][입찰안.xls]_____xls_1884"/>
      <sheetName val="[입찰안.xls][입찰안.xls]_____xls_1885"/>
      <sheetName val="[입찰안.xls][입찰안.xls]_____xls_1886"/>
      <sheetName val="[입찰안.xls][입찰안.xls]_____xls_1889"/>
      <sheetName val="[입찰안.xls][입찰안.xls]_____xls_1887"/>
      <sheetName val="[입찰안.xls][입찰안.xls]_____xls_1888"/>
      <sheetName val="[입찰안.xls][입찰안.xls]_____xls_1890"/>
      <sheetName val="[입찰안.xls][입찰안.xls]_____xls_1894"/>
      <sheetName val="[입찰안.xls][입찰안.xls]_____xls_1892"/>
      <sheetName val="[입찰안.xls][입찰안.xls]_____xls_1893"/>
      <sheetName val="[입찰안.xls][입찰안.xls]_____xls_1895"/>
      <sheetName val="[입찰안.xls][입찰안.xls]_____xls_1896"/>
      <sheetName val="[입찰안.xls][입찰안.xls]_____xls_1897"/>
      <sheetName val="[입찰안.xls][입찰안.xls]_____xls_1898"/>
      <sheetName val="[입찰안.xls][입찰안.xls]_____xls_1902"/>
      <sheetName val="[입찰안.xls][입찰안.xls]_____xls_1900"/>
      <sheetName val="[입찰안.xls][입찰안.xls]_____xls_1901"/>
      <sheetName val="[입찰안.xls][입찰안.xls]_____xls_1914"/>
      <sheetName val="[입찰안.xls][입찰안.xls]_____xls_1903"/>
      <sheetName val="[입찰안.xls][입찰안.xls]_____xls_1905"/>
      <sheetName val="[입찰안.xls][입찰안.xls]_____xls_1904"/>
      <sheetName val="[입찰안.xls][입찰안.xls]_____xls_1906"/>
      <sheetName val="[입찰안.xls][입찰안.xls]_____xls_1907"/>
      <sheetName val="[입찰안.xls][입찰안.xls]_____xls_1908"/>
      <sheetName val="[입찰안.xls][입찰안.xls]_____xls_1928"/>
      <sheetName val="[입찰안.xls][입찰안.xls]_____xls_1913"/>
      <sheetName val="[입찰안.xls][입찰안.xls]_____xls_1911"/>
      <sheetName val="[입찰안.xls][입찰안.xls]_____xls_1910"/>
      <sheetName val="[입찰안.xls][입찰안.xls]_____xls_1912"/>
      <sheetName val="[입찰안.xls][입찰안.xls]_____xls_1917"/>
      <sheetName val="[입찰안.xls][입찰안.xls]_____xls_1916"/>
      <sheetName val="[입찰안.xls][입찰안.xls]_____xls_1915"/>
      <sheetName val="[입찰안.xls][입찰안.xls]_____xls_1925"/>
      <sheetName val="[입찰안.xls][입찰안.xls]_____xls_1920"/>
      <sheetName val="[입찰안.xls][입찰안.xls]_____xls_1918"/>
      <sheetName val="[입찰안.xls][입찰안.xls]_____xls_1919"/>
      <sheetName val="[입찰안.xls][입찰안.xls]_____xls_1924"/>
      <sheetName val="[입찰안.xls][입찰안.xls]_____xls_1921"/>
      <sheetName val="[입찰안.xls][입찰안.xls]_____xls_1922"/>
      <sheetName val="[입찰안.xls][입찰안.xls]_____xls_1923"/>
      <sheetName val="[입찰안.xls][입찰안.xls]_____xls_1926"/>
      <sheetName val="[입찰안.xls][입찰안.xls]_____xls_1927"/>
      <sheetName val="[입찰안.xls][입찰안.xls]_____xls_1929"/>
      <sheetName val="[입찰안.xls][입찰안.xls]_____xls_1930"/>
      <sheetName val="[입찰안.xls][입찰안.xls]_____xls_1932"/>
      <sheetName val="[입찰안.xls][입찰안.xls]_____xls_1953"/>
      <sheetName val="[입찰안.xls][입찰안.xls]_____xls_1931"/>
      <sheetName val="[입찰안.xls][입찰안.xls]_____xls_1939"/>
      <sheetName val="[입찰안.xls][입찰안.xls]_____xls_1933"/>
      <sheetName val="[입찰안.xls][입찰안.xls]_____xls_1934"/>
      <sheetName val="[입찰안.xls][입찰안.xls]_____xls_1935"/>
      <sheetName val="[입찰안.xls][입찰안.xls]_____xls_1936"/>
      <sheetName val="[입찰안.xls][입찰안.xls]_____xls_1937"/>
      <sheetName val="[입찰안.xls][입찰안.xls]_____xls_1938"/>
      <sheetName val="[입찰안.xls][입찰안.xls]_____xls_1941"/>
      <sheetName val="[입찰안.xls][입찰안.xls]_____xls_1940"/>
      <sheetName val="[입찰안.xls][입찰안.xls]_____xls_1942"/>
      <sheetName val="[입찰안.xls][입찰안.xls]_____xls_1954"/>
      <sheetName val="[입찰안.xls][입찰안.xls]_____xls_1943"/>
      <sheetName val="[입찰안.xls][입찰안.xls]_____xls_1949"/>
      <sheetName val="[입찰안.xls][입찰안.xls]_____xls_1944"/>
      <sheetName val="[입찰안.xls][입찰안.xls]_____xls_1945"/>
      <sheetName val="[입찰안.xls][입찰안.xls]_____xls_1946"/>
      <sheetName val="[입찰안.xls][입찰안.xls]_____xls_1947"/>
      <sheetName val="[입찰안.xls][입찰안.xls]_____xls_1948"/>
      <sheetName val="[입찰안.xls][입찰안.xls]_____xls_1950"/>
      <sheetName val="[입찰안.xls][입찰안.xls]_____xls_1951"/>
      <sheetName val="[입찰안.xls][입찰안.xls]_____xls_1952"/>
      <sheetName val="[입찰안.xls][입찰안.xls]_____xls_1957"/>
      <sheetName val="[입찰안.xls][입찰안.xls]_____xls_1956"/>
      <sheetName val="[입찰안.xls][입찰안.xls]_____xls_1955"/>
      <sheetName val="[입찰안.xls][입찰안.xls]_____xls_1971"/>
      <sheetName val="[입찰안.xls][입찰안.xls]_____xls_1958"/>
      <sheetName val="[입찰안.xls][입찰안.xls]_____xls_1959"/>
      <sheetName val="[입찰안.xls][입찰안.xls]_____xls_1961"/>
      <sheetName val="[입찰안.xls][입찰안.xls]_____xls_1960"/>
      <sheetName val="[입찰안.xls][입찰안.xls]_____xls_1962"/>
      <sheetName val="[입찰안.xls][입찰안.xls]_____xls_1963"/>
      <sheetName val="[입찰안.xls][입찰안.xls]_____xls_1965"/>
      <sheetName val="[입찰안.xls][입찰안.xls]_____xls_1964"/>
      <sheetName val="[입찰안.xls][입찰안.xls]_____xls_1966"/>
      <sheetName val="[입찰안.xls][입찰안.xls]_____xls_1967"/>
      <sheetName val="[입찰안.xls][입찰안.xls]_____xls_1968"/>
      <sheetName val="[입찰안.xls][입찰안.xls]_____xls_1969"/>
      <sheetName val="[입찰안.xls][입찰안.xls]_____xls_1970"/>
      <sheetName val="XXXXXX"/>
      <sheetName val="[입찰안.xls][입찰안.xls]_____xls_1991"/>
      <sheetName val="[입찰안.xls][입찰안.xls]_____xls_1992"/>
      <sheetName val="[입찰안.xls][입찰안.xls]_____xls_1973"/>
      <sheetName val="[입찰안.xls][입찰안.xls]_____xls_1975"/>
      <sheetName val="[입찰안.xls][입찰안.xls]_____xls_1974"/>
      <sheetName val="[입찰안.xls][입찰안.xls]_____xls_1979"/>
      <sheetName val="[입찰안.xls][입찰안.xls]_____xls_1978"/>
      <sheetName val="[입찰안.xls][입찰안.xls]_____xls_1980"/>
      <sheetName val="[입찰안.xls][입찰안.xls]_____xls_1976"/>
      <sheetName val="[입찰안.xls][입찰안.xls]_____xls_1977"/>
      <sheetName val="[입찰안.xls][입찰안.xls]_____xls_1981"/>
      <sheetName val="[입찰안.xls][입찰안.xls]_____xls_1984"/>
      <sheetName val="[입찰안.xls][입찰안.xls]_____xls_1982"/>
      <sheetName val="[입찰안.xls][입찰안.xls]_____xls_1983"/>
      <sheetName val="[입찰안.xls][입찰안.xls]_____xls_1985"/>
      <sheetName val="[입찰안.xls][입찰안.xls]_____xls_1986"/>
      <sheetName val="[입찰안.xls][입찰안.xls]_____xls_1987"/>
      <sheetName val="[입찰안.xls][입찰안.xls]_____xls_1989"/>
      <sheetName val="[입찰안.xls][입찰안.xls]_____xls_1988"/>
      <sheetName val="[입찰안.xls][입찰안.xls]_____xls_1990"/>
      <sheetName val="[입찰안.xls][입찰안.xls]_____xls_1993"/>
      <sheetName val="VAT duoc khau tru"/>
      <sheetName val="VAT_duoc_khau_tru"/>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입찰안.xls][입찰안.xls]_____xls_1997"/>
      <sheetName val="[입찰안.xls][입찰안.xls]_____xls_1998"/>
      <sheetName val="[입찰안.xls][입찰안.xls]_____xls_1996"/>
      <sheetName val="[입찰안.xls][입찰안.xls]_____xls_2006"/>
      <sheetName val="[입찰안.xls][입찰안.xls]_____xls_2001"/>
      <sheetName val="[입찰안.xls][입찰안.xls]_____xls_1999"/>
      <sheetName val="[입찰안.xls][입찰안.xls]_____xls_2000"/>
      <sheetName val="[입찰안.xls][입찰안.xls]_____xls_2003"/>
      <sheetName val="[입찰안.xls][입찰안.xls]_____xls_2002"/>
      <sheetName val="[입찰안.xls][입찰안.xls]_____xls_2005"/>
      <sheetName val="[입찰안.xls][입찰안.xls]_____xls_2004"/>
      <sheetName val="[입찰안.xls][입찰안.xls]_____xls_2007"/>
      <sheetName val="[입찰안.xls][입찰안.xls]_____xls_2014"/>
      <sheetName val="[입찰안.xls][입찰안.xls]_____xls_2038"/>
      <sheetName val="[입찰안.xls][입찰안.xls]_____xls_2008"/>
      <sheetName val="[입찰안.xls][입찰안.xls]_____xls_2009"/>
      <sheetName val="[입찰안.xls][입찰안.xls]_____xls_2010"/>
      <sheetName val="[입찰안.xls][입찰안.xls]_____xls_2011"/>
      <sheetName val="[입찰안.xls][입찰안.xls]_____xls_2012"/>
      <sheetName val="[입찰안.xls][입찰안.xls]_____xls_2013"/>
      <sheetName val="[입찰안.xls][입찰안.xls]_____xls_2015"/>
      <sheetName val="[입찰안.xls][입찰안.xls]_____xls_2016"/>
      <sheetName val="[입찰안.xls][입찰안.xls]_____xls_2017"/>
      <sheetName val="[입찰안.xls][입찰안.xls]_____xls_2018"/>
      <sheetName val="[입찰안.xls][입찰안.xls]_____xls_2019"/>
      <sheetName val="[입찰안.xls][입찰안.xls]_____xls_2026"/>
      <sheetName val="[입찰안.xls][입찰안.xls]_____xls_2020"/>
      <sheetName val="[입찰안.xls][입찰안.xls]_____xls_2021"/>
      <sheetName val="[입찰안.xls][입찰안.xls]_____xls_2022"/>
      <sheetName val="[입찰안.xls][입찰안.xls]_____xls_2023"/>
      <sheetName val="[입찰안.xls][입찰안.xls]_____xls_2024"/>
      <sheetName val="[입찰안.xls][입찰안.xls]_____xls_2025"/>
      <sheetName val="[입찰안.xls][입찰안.xls]_____xls_2028"/>
      <sheetName val="[입찰안.xls][입찰안.xls]_____xls_2027"/>
      <sheetName val="[입찰안.xls][입찰안.xls]_____xls_2029"/>
      <sheetName val="[입찰안.xls][입찰안.xls]_____xls_2041"/>
      <sheetName val="[입찰안.xls][입찰안.xls]_____xls_2030"/>
      <sheetName val="[입찰안.xls][입찰안.xls]_____xls_2032"/>
      <sheetName val="[입찰안.xls][입찰안.xls]_____xls_2031"/>
      <sheetName val="[입찰안.xls][입찰안.xls]_____xls_2034"/>
      <sheetName val="[입찰안.xls][입찰안.xls]_____xls_2033"/>
      <sheetName val="[입찰안.xls][입찰안.xls]_____xls_2035"/>
      <sheetName val="[입찰안.xls][입찰안.xls]_____xls_2036"/>
      <sheetName val="[입찰안.xls][입찰안.xls]_____xls_2037"/>
      <sheetName val="[입찰안.xls][입찰안.xls]_____xls_2039"/>
      <sheetName val="[입찰안.xls][입찰안.xls]_____xls_2040"/>
      <sheetName val="[입찰안.xls][입찰안.xls]_____xls_2043"/>
      <sheetName val="[입찰안.xls][입찰안.xls]_____xls_2045"/>
      <sheetName val="[입찰안.xls][입찰안.xls]_____xls_2042"/>
      <sheetName val="[입찰안.xls][입찰안.xls]_____xls_2044"/>
      <sheetName val="[입찰안.xls][입찰안.xls]_____xls_2072"/>
      <sheetName val="[입찰안.xls][입찰안.xls]_____xls_2050"/>
      <sheetName val="[입찰안.xls][입찰안.xls]_____xls_2053"/>
      <sheetName val="[입찰안.xls][입찰안.xls]_____xls_2047"/>
      <sheetName val="[입찰안.xls][입찰안.xls]_____xls_2046"/>
      <sheetName val="[입찰안.xls][입찰안.xls]_____xls_2048"/>
      <sheetName val="[입찰안.xls][입찰안.xls]_____xls_2049"/>
      <sheetName val="[입찰안.xls][입찰안.xls]_____xls_2051"/>
      <sheetName val="[입찰안.xls][입찰안.xls]_____xls_2052"/>
      <sheetName val="[입찰안.xls][입찰안.xls]_____xls_2054"/>
      <sheetName val="[입찰안.xls][입찰안.xls]_____xls_2055"/>
      <sheetName val="[입찰안.xls][입찰안.xls]_____xls_2056"/>
      <sheetName val="[입찰안.xls][입찰안.xls]_____xls_2057"/>
      <sheetName val="[입찰안.xls][입찰안.xls]_____xls_2060"/>
      <sheetName val="[입찰안.xls][입찰안.xls]_____xls_2059"/>
      <sheetName val="[입찰안.xls][입찰안.xls]_____xls_2058"/>
      <sheetName val="[입찰안.xls][입찰안.xls]_____xls_2061"/>
      <sheetName val="[입찰안.xls][입찰안.xls]_____xls_2074"/>
      <sheetName val="[입찰안.xls][입찰안.xls]_____xls_2062"/>
      <sheetName val="[입찰안.xls][입찰안.xls]_____xls_2063"/>
      <sheetName val="[입찰안.xls][입찰안.xls]_____xls_2064"/>
      <sheetName val="[입찰안.xls][입찰안.xls]_____xls_2066"/>
      <sheetName val="[입찰안.xls][입찰안.xls]_____xls_2065"/>
      <sheetName val="[입찰안.xls][입찰안.xls]_____xls_2067"/>
      <sheetName val="[입찰안.xls][입찰안.xls]_____xls_2070"/>
      <sheetName val="[입찰안.xls][입찰안.xls]_____xls_2068"/>
      <sheetName val="[입찰안.xls][입찰안.xls]_____xls_2069"/>
      <sheetName val="[입찰안.xls][입찰안.xls]_____xls_2071"/>
      <sheetName val="[입찰안.xls][입찰안.xls]_____xls_2073"/>
      <sheetName val="[입찰안.xls][입찰안.xls]_____xls_2082"/>
      <sheetName val="[입찰안.xls][입찰안.xls]_____xls_2075"/>
      <sheetName val="[입찰안.xls][입찰안.xls]_____xls_2076"/>
      <sheetName val="[입찰안.xls][입찰안.xls]_____xls_2077"/>
      <sheetName val="[입찰안.xls][입찰안.xls]_____xls_2079"/>
      <sheetName val="[입찰안.xls][입찰안.xls]_____xls_2078"/>
      <sheetName val="[입찰안.xls][입찰안.xls]_____xls_2104"/>
      <sheetName val="[입찰안.xls][입찰안.xls]_____xls_2080"/>
      <sheetName val="[입찰안.xls][입찰안.xls]_____xls_2081"/>
      <sheetName val="[입찰안.xls][입찰안.xls]_____xls_2103"/>
      <sheetName val="[입찰안.xls][입찰안.xls]_____xls_2083"/>
      <sheetName val="[입찰안.xls][입찰안.xls]_____xls_2087"/>
      <sheetName val="[입찰안.xls][입찰안.xls]_____xls_2095"/>
      <sheetName val="[입찰안.xls][입찰안.xls]_____xls_2085"/>
      <sheetName val="[입찰안.xls][입찰안.xls]_____xls_2084"/>
      <sheetName val="[입찰안.xls][입찰안.xls]_____xls_2086"/>
      <sheetName val="[입찰안.xls][입찰안.xls]_____xls_2088"/>
      <sheetName val="[입찰안.xls][입찰안.xls]_____xls_2090"/>
      <sheetName val="[입찰안.xls][입찰안.xls]_____xls_2089"/>
      <sheetName val="[입찰안.xls][입찰안.xls]_____xls_2091"/>
      <sheetName val="[입찰안.xls][입찰안.xls]_____xls_2092"/>
      <sheetName val="[입찰안.xls][입찰안.xls]_____xls_2093"/>
      <sheetName val="[입찰안.xls][입찰안.xls]_____xls_2094"/>
      <sheetName val="[입찰안.xls][입찰안.xls]_____xls_2096"/>
      <sheetName val="[입찰안.xls][입찰안.xls]_____xls_2097"/>
      <sheetName val="[입찰안.xls][입찰안.xls]_____xls_2098"/>
      <sheetName val="[입찰안.xls][입찰안.xls]_____xls_2100"/>
      <sheetName val="[입찰안.xls][입찰안.xls]_____xls_2099"/>
      <sheetName val="[입찰안.xls][입찰안.xls]_____xls_2101"/>
      <sheetName val="[입찰안.xls][입찰안.xls]_____xls_2102"/>
      <sheetName val="[입찰안.xls][입찰안.xls]_____xls_2105"/>
      <sheetName val="[입찰안.xls][입찰안.xls]_____xls_2129"/>
      <sheetName val="[입찰안.xls][입찰안.xls]_____xls_2128"/>
      <sheetName val="[입찰안.xls][입찰안.xls]_____xls_2107"/>
      <sheetName val="[입찰안.xls][입찰안.xls]_____xls_2106"/>
      <sheetName val="[입찰안.xls][입찰안.xls]_____xls_2110"/>
      <sheetName val="[입찰안.xls][입찰안.xls]_____xls_2108"/>
      <sheetName val="[입찰안.xls][입찰안.xls]_____xls_2109"/>
      <sheetName val="[입찰안.xls][입찰안.xls]_____xls_2112"/>
      <sheetName val="[입찰안.xls][입찰안.xls]_____xls_2111"/>
      <sheetName val="[입찰안.xls][입찰안.xls]_____xls_2114"/>
      <sheetName val="[입찰안.xls][입찰안.xls]_____xls_2113"/>
      <sheetName val="[입찰안.xls][입찰안.xls]_____xls_2115"/>
      <sheetName val="[입찰안.xls][입찰안.xls]_____xls_2116"/>
      <sheetName val="[입찰안.xls][입찰안.xls]_____xls_2119"/>
      <sheetName val="[입찰안.xls][입찰안.xls]_____xls_2117"/>
      <sheetName val="[입찰안.xls][입찰안.xls]_____xls_2118"/>
      <sheetName val="[입찰안.xls][입찰안.xls]_____xls_2120"/>
      <sheetName val="[입찰안.xls][입찰안.xls]_____xls_2121"/>
      <sheetName val="[입찰안.xls][입찰안.xls]_____xls_2122"/>
      <sheetName val="[입찰안.xls][입찰안.xls]_____xls_2123"/>
      <sheetName val="[입찰안.xls][입찰안.xls]_____xls_2127"/>
      <sheetName val="[입찰안.xls][입찰안.xls]_____xls_2124"/>
      <sheetName val="[입찰안.xls][입찰안.xls]_____xls_2125"/>
      <sheetName val="[입찰안.xls][입찰안.xls]_____xls_2126"/>
      <sheetName val="[입찰안.xls][입찰안.xls]_____xls_2134"/>
      <sheetName val="[입찰안.xls][입찰안.xls]_____xls_2130"/>
      <sheetName val="[입찰안.xls][입찰안.xls]_____xls_2131"/>
      <sheetName val="[입찰안.xls][입찰안.xls]_____xls_2132"/>
      <sheetName val="[입찰안.xls][입찰안.xls]_____xls_2133"/>
      <sheetName val="[입찰안.xls][입찰안.xls]_____xls_2135"/>
      <sheetName val="[입찰안.xls][입찰안.xls]_____xls_2136"/>
      <sheetName val="[입찰안.xls][입찰안.xls]_____xls_2138"/>
      <sheetName val="[입찰안.xls][입찰안.xls]_____xls_2137"/>
      <sheetName val="[입찰안.xls][입찰안.xls]_____xls_2139"/>
      <sheetName val="[입찰안.xls][입찰안.xls]_____xls_2141"/>
      <sheetName val="[입찰안.xls][입찰안.xls]_____xls_2140"/>
      <sheetName val="[입찰안.xls][입찰안.xls]_____xls_2142"/>
      <sheetName val="[입찰안.xls][입찰안.xls]_____xls_2143"/>
      <sheetName val="[입찰안.xls][입찰안.xls]_____xls_2144"/>
      <sheetName val="[입찰안.xls][입찰안.xls]_____xls_2155"/>
      <sheetName val="[입찰안.xls][입찰안.xls]_____xls_2151"/>
      <sheetName val="[입찰안.xls][입찰안.xls]_____xls_2160"/>
      <sheetName val="[입찰안.xls][입찰안.xls]_____xls_2149"/>
      <sheetName val="[입찰안.xls][입찰안.xls]_____xls_2150"/>
      <sheetName val="[입찰안.xls][입찰안.xls]_____xls_2152"/>
      <sheetName val="plan&amp;section_of_fo뮽◽_x0000__x0000_㠀퇛ﰙ팣"/>
      <sheetName val="plan&amp;section_of_fo_xd8e4_꼉_x0000_ꘀ㺨"/>
      <sheetName val="[입찰안.xls][입찰안.xls]_____xls_2153"/>
      <sheetName val="[입찰안.xls][입찰안.xls]_____xls_2154"/>
      <sheetName val="[입찰안.xls][입찰안.xls]_____xls_2158"/>
      <sheetName val="[입찰안.xls][입찰안.xls]_____xls_2157"/>
      <sheetName val="[입찰안.xls][입찰안.xls]_____xls_2156"/>
      <sheetName val="[입찰안.xls][입찰안.xls]_____xls_2159"/>
      <sheetName val="[입찰안.xls][입찰안.xls]_____xls_2164"/>
      <sheetName val="[입찰안.xls][입찰안.xls]_____xls_2169"/>
      <sheetName val="[입찰안.xls][입찰안.xls]_____xls_2170"/>
      <sheetName val="[입찰안.xls][입찰안.xls]_____xls_2163"/>
      <sheetName val="[입찰안.xls][입찰안.xls]_____xls_2161"/>
      <sheetName val="[입찰안.xls][입찰안.xls]_____xls_2162"/>
      <sheetName val="[입찰안.xls][입찰안.xls]_____xls_2175"/>
      <sheetName val="[입찰안.xls][입찰안.xls]_____xls_2165"/>
      <sheetName val="[입찰안.xls][입찰안.xls]_____xls_2166"/>
      <sheetName val="[입찰안.xls][입찰안.xls]_____xls_2167"/>
      <sheetName val="[입찰안.xls][입찰안.xls]_____xls_2168"/>
      <sheetName val="[입찰안.xls][입찰안.xls]_____xls_2176"/>
      <sheetName val="[입찰안.xls][입찰안.xls]_____xls_2177"/>
      <sheetName val="[입찰안.xls][입찰안.xls]_____xls_2171"/>
      <sheetName val="[입찰안.xls][입찰안.xls]_____xls_2172"/>
      <sheetName val="[입찰안.xls][입찰안.xls]_____xls_2173"/>
      <sheetName val="[입찰안.xls][입찰안.xls]_____xls_2174"/>
      <sheetName val="[입찰안.xls][입찰안.xls]_____xls_2181"/>
      <sheetName val="[입찰안.xls][입찰안.xls]_____xls_2180"/>
      <sheetName val="[입찰안.xls][입찰안.xls]_____xls_2182"/>
      <sheetName val="[입찰안.xls][입찰안.xls]_____xls_2336"/>
      <sheetName val="[입찰안.xls][입찰안.xls]_____xls_2335"/>
      <sheetName val="[입찰안.xls][입찰안.xls]_____xls_2337"/>
      <sheetName val="[입찰안.xls][입찰안.xls]_____xls_2332"/>
      <sheetName val="[입찰안.xls][입찰안.xls]_____xls_2330"/>
      <sheetName val="[입찰안.xls][입찰안.xls]_____xls_2331"/>
      <sheetName val="[입찰안.xls][입찰안.xls]_____xls_2327"/>
      <sheetName val="[입찰안.xls][입찰안.xls]_____xls_2231"/>
      <sheetName val="[입찰안.xls][입찰안.xls]_____xls_2233"/>
      <sheetName val="[입찰안.xls][입찰안.xls]_____xls_2195"/>
      <sheetName val="[입찰안.xls][입찰안.xls]_____xls_2187"/>
      <sheetName val="[입찰안.xls][입찰안.xls]_____xls_2189"/>
      <sheetName val="[입찰안.xls][입찰안.xls]_____xls_2190"/>
      <sheetName val="[입찰안.xls][입찰안.xls]_____xls_2191"/>
      <sheetName val="[입찰안.xls][입찰안.xls]_____xls_2188"/>
      <sheetName val="[입찰안.xls][입찰안.xls]_____xls_2193"/>
      <sheetName val="[입찰안.xls][입찰안.xls]_____xls_2194"/>
      <sheetName val="[입찰안.xls][입찰안.xls]_____xls_2192"/>
      <sheetName val="조선용암면"/>
      <sheetName val="Báo cáo"/>
      <sheetName val="Báo_cáo"/>
      <sheetName val="6MONTHS"/>
      <sheetName val="Cst Pkg-Eden"/>
      <sheetName val="대비표"/>
      <sheetName val="MTP"/>
      <sheetName val="Unt rate SS"/>
      <sheetName val="Báo_cáo1"/>
      <sheetName val="4_전痠"/>
      <sheetName val="4_전矰"/>
      <sheetName val="5호광장_(만점)9"/>
      <sheetName val="인천국제_(만점)_(2)9"/>
      <sheetName val="Total_단위경유량집계9"/>
      <sheetName val="1_수인터널9"/>
      <sheetName val="준검_내역서9"/>
      <sheetName val="토공유동표(전체_당초)9"/>
      <sheetName val="3련_BOX9"/>
      <sheetName val="A_견적8"/>
      <sheetName val="BH-1_(2)9"/>
      <sheetName val="4_전기9"/>
      <sheetName val="표__지9"/>
      <sheetName val="I_설계조건9"/>
      <sheetName val="노원열병합__건축공사기성내역서9"/>
      <sheetName val="plan&amp;section_of_foundation9"/>
      <sheetName val="pile_bearing_capa_&amp;_arrenge9"/>
      <sheetName val="working_load_at_the_btm_ft_9"/>
      <sheetName val="stability_check9"/>
      <sheetName val="design_criteria9"/>
      <sheetName val="앉음벽_(2)9"/>
      <sheetName val="MSS_29"/>
      <sheetName val="2_1__노무비_평균단가산출8"/>
      <sheetName val="1_설계조건9"/>
      <sheetName val="우수관매설및_우수받이9"/>
      <sheetName val="조도계산서_(도서)9"/>
      <sheetName val="제출내역_(2)9"/>
      <sheetName val="내역_ver1_09"/>
      <sheetName val="보고서_기기리스트8"/>
      <sheetName val="7__현장관리비_9"/>
      <sheetName val="6__안전관리비9"/>
      <sheetName val="배수공_시멘트_및_골재량_산출8"/>
      <sheetName val="11_우각부_보강9"/>
      <sheetName val="_HIT__HMC_견적_3900_9"/>
      <sheetName val="소포내역_(2)9"/>
      <sheetName val="내___역8"/>
      <sheetName val="플랜트_설치8"/>
      <sheetName val="배수내역_(2)8"/>
      <sheetName val="11_산출(전열)9"/>
      <sheetName val="6_산출(동력)9"/>
      <sheetName val="7_산출(TRAY)9"/>
      <sheetName val="5_산출(전력)8"/>
      <sheetName val="수량산출서(전력간선_지하D_C)8"/>
      <sheetName val="SHEET_PILE단가8"/>
      <sheetName val="Customer_Databas8"/>
      <sheetName val="8_현장관리비8"/>
      <sheetName val="7_안전관리비8"/>
      <sheetName val="BH_1__2_8"/>
      <sheetName val="목차_8"/>
      <sheetName val="_HIT-&gt;HMC_견적(3900)8"/>
      <sheetName val="화재_탐지_설비8"/>
      <sheetName val="전_기8"/>
      <sheetName val="2차전체변경예정_(2)8"/>
      <sheetName val="6PILE__(돌출)8"/>
      <sheetName val="spc_배관견적8"/>
      <sheetName val="1_설계기준8"/>
      <sheetName val="귀래_설계_공내역서8"/>
      <sheetName val="unit_48"/>
      <sheetName val="1_취수장8"/>
      <sheetName val="도담구내_개소별_명세8"/>
      <sheetName val="개인별_순위표8"/>
      <sheetName val="세골재__T2_변경_현황8"/>
      <sheetName val="설_계8"/>
      <sheetName val="Cash_Flow-18"/>
      <sheetName val="3_1공사현황_공정표8"/>
      <sheetName val="노임_단가8"/>
      <sheetName val="投标材料清单_8"/>
      <sheetName val="내역서_8"/>
      <sheetName val="별표_8"/>
      <sheetName val="집_계_표8"/>
      <sheetName val="노임단가_(2)8"/>
      <sheetName val="3_공통공사대비8"/>
      <sheetName val="단가_및_재료비8"/>
      <sheetName val="단___산7"/>
      <sheetName val="실____단7"/>
      <sheetName val="7_공정표8"/>
      <sheetName val="단면_(2)8"/>
      <sheetName val="장비비_명세서18"/>
      <sheetName val="6__수량산출서7"/>
      <sheetName val="RETAIL_(ABOVE)8"/>
      <sheetName val="5__현장관리비(new)_8"/>
      <sheetName val="노무비_근거7"/>
      <sheetName val="제수변_수량집계표(보통)7"/>
      <sheetName val="2_대외공문8"/>
      <sheetName val="Eq__Mobilization8"/>
      <sheetName val="_갑지7"/>
      <sheetName val="장비_(2)7"/>
      <sheetName val="3BL공동구_수량7"/>
      <sheetName val="전선_및_전선관7"/>
      <sheetName val="CM_17"/>
      <sheetName val="5_동별횡주관경7"/>
      <sheetName val="일위대가56-1_6"/>
      <sheetName val="일위대가71-1_6"/>
      <sheetName val="일위대가74-1_6"/>
      <sheetName val="일위대가76-1_6"/>
      <sheetName val="일위대가77-1_6"/>
      <sheetName val="일위대가78-1_6"/>
      <sheetName val="_소방공사_산출근거6"/>
      <sheetName val="기성(1차)_6"/>
      <sheetName val="Sheet1_(2)7"/>
      <sheetName val="습식및_셀프레벨링7"/>
      <sheetName val="1차_내역서7"/>
      <sheetName val="BSD_(2)6"/>
      <sheetName val="바_한일양산6"/>
      <sheetName val="Project_Brief6"/>
      <sheetName val="영업_일16"/>
      <sheetName val="기기_내역서6"/>
      <sheetName val="내역서1999_8최종7"/>
      <sheetName val="전사_(2)6"/>
      <sheetName val="BA_(2)6"/>
      <sheetName val="CP_(2)6"/>
      <sheetName val="암거_제원표7"/>
      <sheetName val="수량산출서_(2)6"/>
      <sheetName val="토공_total6"/>
      <sheetName val="참조_(2)7"/>
      <sheetName val="일위대가_7"/>
      <sheetName val="4_LINE7"/>
      <sheetName val="7_th7"/>
      <sheetName val="변경명신물량_(2)6"/>
      <sheetName val="1_CB6"/>
      <sheetName val="토공_토적표6"/>
      <sheetName val="아파트_5"/>
      <sheetName val="갑지_을지5"/>
      <sheetName val="기존단가_(2)6"/>
      <sheetName val="미납품_현황5"/>
      <sheetName val="유효폭의_계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2-2_매출분석5"/>
      <sheetName val="STEEL_BOX_단면설계(SEC_8)5"/>
      <sheetName val="설명서_5"/>
      <sheetName val="표지_(2)5"/>
      <sheetName val="단양_00_아파트-세부내역5"/>
      <sheetName val="4_2_1_마루높이_검토5"/>
      <sheetName val="4__VOs_summary6"/>
      <sheetName val="Chiet_tinh_dz356"/>
      <sheetName val="_견적서5"/>
      <sheetName val="자격_땡겨오기5"/>
      <sheetName val="1_내역(청_하역장전등)5"/>
      <sheetName val="갑지_설계_내역서5"/>
      <sheetName val="2_단면가정_(양곡1교)5"/>
      <sheetName val="ITB_COST5"/>
      <sheetName val="수량산출서_갑지5"/>
      <sheetName val="05년_상5"/>
      <sheetName val="영흥TL(UP,DOWN)_5"/>
      <sheetName val="8_PILE__(돌출)5"/>
      <sheetName val="2000_054"/>
      <sheetName val="내역(인테리어_실내)(도급)4"/>
      <sheetName val="내역(인테리어_실외)(도급)4"/>
      <sheetName val="TABLE_DB4"/>
      <sheetName val="쌍용_data_base4"/>
      <sheetName val="_FURNACE현설4"/>
      <sheetName val="97_사업추정(WEKI)4"/>
      <sheetName val="8_설치품셈4"/>
      <sheetName val="자재기성_신청서_xlsx4"/>
      <sheetName val="DATA_LISTS4"/>
      <sheetName val="내역서_제출5"/>
      <sheetName val="19_07월_세_계4"/>
      <sheetName val="19_07항목별(시트복사금지100번쓰기)4"/>
      <sheetName val="19_05월4"/>
      <sheetName val="품셈_4"/>
      <sheetName val="M-EMS_GP-570(BIT)4"/>
      <sheetName val="Bảng_mã_VT6"/>
      <sheetName val="0_목록14"/>
      <sheetName val="중기조종사_단위단가4"/>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So_sanh3"/>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PROJ__DATA3"/>
      <sheetName val="_Beams_Sched_3"/>
      <sheetName val="견적비교표_(2)1"/>
      <sheetName val="결재방(지우지_마세요)1"/>
      <sheetName val="EXCHANGE_RATE1"/>
      <sheetName val="중강당_내역1"/>
      <sheetName val="[입찰안_xls][입찰안_xls][입찰안_xls]B129"/>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B136"/>
      <sheetName val="[입찰안_xls][입찰안_xls][입찰안_xls]B137"/>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6-1_보오링(1)1"/>
      <sheetName val="실행내역서_1"/>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B200"/>
      <sheetName val="TOWER_12TON1"/>
      <sheetName val="공사투입계획(변경결의)19_91"/>
      <sheetName val="노무비_월별지급현황19_91"/>
      <sheetName val="갑지(외주기성)19_91"/>
      <sheetName val="노임단가_및_기계경비1"/>
      <sheetName val="[입찰안.xls][입찰안.xls]_____xls_2196"/>
      <sheetName val="[입찰안.xls][입찰안.xls]_____xls_2198"/>
      <sheetName val="[입찰안.xls][입찰안.xls]_____xls_2197"/>
      <sheetName val="[입찰안.xls][입찰안.xls]_____xls_2208"/>
      <sheetName val="[입찰안.xls][입찰안.xls]_____xls_2207"/>
      <sheetName val="[입찰안.xls][입찰안.xls]_____xls_2205"/>
      <sheetName val="제조원가"/>
      <sheetName val="음료실행"/>
      <sheetName val="Khoi_luong"/>
      <sheetName val="DTICH_(Full)"/>
      <sheetName val="장비코드표_0506015"/>
      <sheetName val="2007년_생산1부장비5"/>
      <sheetName val="2008년_생산부전장비코드5"/>
      <sheetName val="DDB부_장비_관리현황5"/>
      <sheetName val="Xunit_(단위환산)5"/>
      <sheetName val="01__DATA4"/>
      <sheetName val="SCOPE_OF_WORK4"/>
      <sheetName val="DGCT_(01)4"/>
      <sheetName val="Chi_tiet4"/>
      <sheetName val="nhôm_1,2mm4"/>
      <sheetName val="nhôm_1,4mm4"/>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할증_2"/>
      <sheetName val="간접비_총괄표2"/>
      <sheetName val="1_R18_BF2"/>
      <sheetName val="6_External_works-R18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10"/>
      <sheetName val="[입찰안_xls][입찰안_xls]직접뀀鞖/3"/>
      <sheetName val="[입찰안_xls][입찰안_xls][입찰안_xls]__11"/>
      <sheetName val="[입찰안_xls][입찰안_xls][입찰안_xls]_256"/>
      <sheetName val="[입찰안_xls][입찰안_xls][입찰안_xls]_257"/>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해평견적"/>
      <sheetName val="sh1"/>
      <sheetName val="[입찰안.xls][입찰안.xls]_____xls_2203"/>
      <sheetName val="[입찰안.xls][입찰안.xls]_____xls_2202"/>
      <sheetName val="[입찰안.xls][입찰안.xls]_____xls_2200"/>
      <sheetName val="[입찰안.xls][입찰안.xls]_____xls_2199"/>
      <sheetName val="[입찰안.xls][입찰안.xls]_____xls_2201"/>
      <sheetName val="[입찰안.xls][입찰안.xls]_____xls_2204"/>
      <sheetName val="[입찰안.xls][입찰안.xls]_____xls_2206"/>
      <sheetName val="[입찰안.xls][입찰안.xls]_____xls_2211"/>
      <sheetName val="[입찰안.xls][입찰안.xls]_____xls_2214"/>
      <sheetName val="[입찰안.xls][입찰안.xls]_____xls_2215"/>
      <sheetName val="[입찰안.xls][입찰안.xls]_____xls_2209"/>
      <sheetName val="[입찰안.xls][입찰안.xls]_____xls_2210"/>
      <sheetName val="[입찰안.xls][입찰안.xls]_____xls_2216"/>
      <sheetName val="[입찰안.xls][입찰안.xls]_____xls_2212"/>
      <sheetName val="[입찰안.xls][입찰안.xls]_____xls_2213"/>
      <sheetName val="[입찰안.xls][입찰안.xls]_____xls_2217"/>
      <sheetName val="[입찰안.xls][입찰안.xls]_____xls_2219"/>
      <sheetName val="[입찰안.xls][입찰안.xls]_____xls_2220"/>
      <sheetName val="[입찰안.xls][입찰안.xls]_____xls_2225"/>
      <sheetName val="[입찰안.xls][입찰안.xls]_____xls_2218"/>
      <sheetName val="[입찰안.xls][입찰안.xls]_____xls_2226"/>
      <sheetName val="제잡비 산출내역(실적공사비)"/>
      <sheetName val="코_x005f_x0000_"/>
      <sheetName val="7_산출(⠀榅弁䘿_x005f_x0000_"/>
      <sheetName val="10공-_x005f_x0000_Ԁ"/>
      <sheetName val="1,2,3,4_x005f_x0000__x005f_x0000_界Þ多⽬"/>
      <sheetName val="[입찰안.xls][입찰안.xls]_____xls_2229"/>
      <sheetName val="[입찰안.xls][입찰안.xls]_____xls_2221"/>
      <sheetName val="[입찰안.xls][입찰안.xls]_____xls_2223"/>
      <sheetName val="[입찰안.xls][입찰안.xls]_____xls_2224"/>
      <sheetName val="[입찰안.xls][입찰안.xls]_____xls_2222"/>
      <sheetName val="일위대¼_x0000__x0000__x0000__x0000_"/>
      <sheetName val="장비단"/>
      <sheetName val="수량산출서집²_x0000_㘀_x0000__x0000__x0000__x0000_"/>
      <sheetName val="[입찰안.xls][입찰안.xls]_____xls_2227"/>
      <sheetName val="관현간선입력"/>
      <sheetName val="[입찰안.xls][입찰안.xls]_____xls_2228"/>
      <sheetName val="[입찰안.xls][입찰안.xls]_____xls_2230"/>
      <sheetName val="[입찰안.xls][입찰안.xls]_____xls_2234"/>
      <sheetName val="[입찰안.xls][입찰안.xls]_____xls_2232"/>
      <sheetName val="[입찰안.xls][입찰안.xls]_____xls_2235"/>
      <sheetName val="[입찰안.xls][입찰안.xls]_____xls_2236"/>
      <sheetName val="[입찰안.xls][입찰안.xls]_____xls_2237"/>
      <sheetName val="[입찰안.xls][입찰안.xls]_____xls_2240"/>
      <sheetName val="[입찰안.xls][입찰안.xls]_____xls_2239"/>
      <sheetName val="[입찰안.xls][입찰안.xls]_____xls_2242"/>
      <sheetName val="[입찰안.xls][입찰안.xls]_____xls_2238"/>
      <sheetName val="[입찰안.xls][입찰안.xls]_____xls_2243"/>
      <sheetName val="[입찰안.xls][입찰안.xls]_____xls_2241"/>
      <sheetName val="[입찰안.xls][입찰안.xls]_____xls_2244"/>
      <sheetName val="[입찰안.xls][입찰안.xls]_____xls_2245"/>
      <sheetName val="[입찰안.xls][입찰안.xls]_____xls_2246"/>
      <sheetName val="[입찰안.xls][입찰안.xls]_____xls_2316"/>
      <sheetName val="[입찰안.xls][입찰안.xls]_____xls_2317"/>
      <sheetName val="[입찰안.xls][입찰안.xls]_____xls_2247"/>
      <sheetName val="[입찰안.xls][입찰안.xls]_____xls_2315"/>
      <sheetName val="일위대가-내역 "/>
      <sheetName val="[입찰안.xls][입찰안.xls]__찰안_xls_1000"/>
      <sheetName val="[입찰안.xls][입찰안.xls]_____xls_2273"/>
      <sheetName val="[입찰안.xls][입찰안.xls]_____xls_2275"/>
      <sheetName val="[입찰안.xls][입찰안.xls]_____xls_2268"/>
      <sheetName val="[입찰안.xls][입찰안.xls]_____xls_2271"/>
      <sheetName val="[입찰안.xls][입찰안.xls]_____xls_2267"/>
      <sheetName val="[입찰안.xls][입찰안.xls]_____xls_2265"/>
      <sheetName val="[입찰안.xls][입찰안.xls]_____xls_2266"/>
      <sheetName val="항목등록"/>
      <sheetName val="6__안전_x0000_䶁_x0000_"/>
      <sheetName val="원가집계"/>
      <sheetName val="TONG HOP GIA TRI"/>
      <sheetName val="CHITIET VL-NC-TT -1p"/>
      <sheetName val="CHITIET VL-NC-TT-3p"/>
      <sheetName val="TONG HOP VL-NC TT"/>
      <sheetName val="TDTKP1"/>
      <sheetName val="KPVC-BD "/>
      <sheetName val="GIAVLIEU"/>
      <sheetName val="[입찰안.xls][입찰안.xls]_____xls_2248"/>
      <sheetName val="[입찰안.xls][입찰안.xls]_____xls_2257"/>
      <sheetName val="[입찰안.xls][입찰안.xls]_____xls_2249"/>
      <sheetName val="[입찰안.xls][입찰안.xls]_____xls_2255"/>
      <sheetName val="[입찰안.xls][입찰안.xls]_____xls_2256"/>
      <sheetName val="[입찰안.xls][입찰안.xls]_____xls_2250"/>
      <sheetName val="[입찰안.xls][입찰안.xls]_____xls_2251"/>
      <sheetName val="[입찰안.xls][입찰안.xls]_____xls_2252"/>
      <sheetName val="[입찰안.xls][입찰안.xls]_____xls_2253"/>
      <sheetName val="[입찰안.xls][입찰안.xls]_____xls_2254"/>
      <sheetName val="[입찰안.xls][입찰안.xls]_____xls_2258"/>
      <sheetName val="[입찰안.xls][입찰안.xls]_____xls_2259"/>
      <sheetName val="[입찰안.xls][입찰안.xls]_____xls_2260"/>
      <sheetName val="[입찰안.xls][입찰안.xls]_____xls_2261"/>
      <sheetName val="[입찰안.xls][입찰안.xls]_____xls_2262"/>
      <sheetName val="[입찰안.xls][입찰안.xls]_____xls_2263"/>
      <sheetName val="[입찰안.xls][입찰안.xls]_____xls_2264"/>
      <sheetName val="[입찰안.xls][입찰안.xls]_____xls_2272"/>
      <sheetName val="[입찰안.xls][입찰안.xls]_____xls_2269"/>
      <sheetName val="[입찰안.xls][입찰안.xls]_____xls_2270"/>
      <sheetName val="[입찰안.xls][입찰안.xls]_____xls_2276"/>
      <sheetName val="[입찰안.xls][입찰안.xls]_____xls_2274"/>
      <sheetName val="[입찰안.xls][입찰안.xls]_____xls_2280"/>
      <sheetName val="[입찰안.xls][입찰안.xls]_____xls_2277"/>
      <sheetName val="[입찰안.xls][입찰안.xls]_____xls_2278"/>
      <sheetName val="[입찰안.xls][입찰안.xls]_____xls_2279"/>
      <sheetName val="[입찰안.xls][입찰안.xls]_____xls_2281"/>
      <sheetName val="[입찰안.xls][입찰안.xls]_____xls_2286"/>
      <sheetName val="[입찰안.xls][입찰안.xls]_____xls_2285"/>
      <sheetName val="[입찰안.xls][입찰안.xls]_____xls_2287"/>
      <sheetName val="[입찰안.xls][입찰안.xls]_____xls_2282"/>
      <sheetName val="[입찰안.xls][입찰안.xls]_____xls_2283"/>
      <sheetName val="[입찰안.xls][입찰안.xls]_____xls_2284"/>
      <sheetName val="[입찰안.xls][입찰안.xls]_____xls_2289"/>
      <sheetName val="[입찰안.xls][입찰안.xls]_____xls_2288"/>
      <sheetName val="[입찰안.xls][입찰안.xls]_____xls_2293"/>
      <sheetName val="[입찰안.xls][입찰안.xls]_____xls_2292"/>
      <sheetName val="[입찰안.xls][입찰안.xls]_____xls_2290"/>
      <sheetName val="[입찰안.xls][입찰안.xls]_____xls_2291"/>
      <sheetName val="[입찰안.xls][입찰안.xls]_____xls_2294"/>
      <sheetName val="[입찰안.xls][입찰안.xls]_____xls_2295"/>
      <sheetName val="[입찰안.xls][입찰안.xls]_____xls_2296"/>
      <sheetName val="[입찰안.xls][입찰안.xls]_____xls_2297"/>
      <sheetName val="[입찰안.xls][입찰안.xls]_____xls_2299"/>
      <sheetName val="[입찰안.xls][입찰안.xls]_____xls_2301"/>
      <sheetName val="[입찰안.xls][입찰안.xls]_____xls_2302"/>
      <sheetName val="[입찰안.xls][입찰안.xls]_____xls_2298"/>
      <sheetName val="[입찰안.xls][입찰안.xls]_____xls_2300"/>
      <sheetName val="[입찰안.xls][입찰안.xls]_____xls_2304"/>
      <sheetName val="[입찰안.xls][입찰안.xls]_____xls_2303"/>
      <sheetName val="[입찰안.xls][입찰안.xls]_____xls_2313"/>
      <sheetName val="[입찰안.xls][입찰안.xls]_____xls_2306"/>
      <sheetName val="[입찰안.xls][입찰안.xls]_____xls_2305"/>
      <sheetName val="[입찰안.xls][입찰안.xls]_____xls_2307"/>
      <sheetName val="[입찰안.xls][입찰안.xls]_____xls_2309"/>
      <sheetName val="[입찰안.xls][입찰안.xls]_____xls_2308"/>
      <sheetName val="[입찰안.xls][입찰안.xls]_____xls_2310"/>
      <sheetName val="[입찰안.xls][입찰안.xls]_____xls_2311"/>
      <sheetName val="[입찰안.xls][입찰안.xls]_____xls_2312"/>
      <sheetName val="[입찰안.xls][입찰안.xls]_____xls_2314"/>
      <sheetName val="[입찰안.xls][입찰안.xls]_____xls_2318"/>
      <sheetName val="[입찰안.xls][입찰안.xls]_____xls_2320"/>
      <sheetName val="[입찰안.xls][입찰안.xls]_____xls_2322"/>
      <sheetName val="[입찰안.xls][입찰안.xls]_____xls_2319"/>
      <sheetName val="[입찰안.xls][입찰안.xls]_____xls_2321"/>
      <sheetName val="[입찰안.xls][입찰안.xls]_____xls_2323"/>
      <sheetName val="[입찰안.xls][입찰안.xls]_____xls_2324"/>
      <sheetName val="[입찰안.xls][입찰안.xls]_____xls_2325"/>
      <sheetName val="기초입력 DATA"/>
      <sheetName val="(A)내역서"/>
      <sheetName val="재공품(3)"/>
      <sheetName val="표준원가표(2)"/>
      <sheetName val="design_critఀ_x0002_땚"/>
      <sheetName val="노원열병합__건축공사기성내역ၒ"/>
      <sheetName val="[입찰안.xls][입찰안.xls]_____xls_2326"/>
      <sheetName val="[입찰안.xls][입찰안.xls]_____xls_2329"/>
      <sheetName val="[입찰안.xls][입찰안.xls]_____xls_2328"/>
      <sheetName val="[입찰안.xls][입찰안.xls]_____xls_2333"/>
      <sheetName val="[입찰안.xls][입찰안.xls]_____xls_2334"/>
      <sheetName val="[입찰안.xls][입찰안.xls]_____xls_2364"/>
      <sheetName val="[입찰안.xls][입찰안.xls]_____xls_2365"/>
      <sheetName val="[입찰안.xls][입찰안.xls]_____xls_2366"/>
      <sheetName val="[입찰안.xls][입찰안.xls]_____xls_2350"/>
      <sheetName val="[입찰안.xls][입찰안.xls]_____xls_2353"/>
      <sheetName val="[입찰안.xls][입찰안.xls]_____xls_2352"/>
      <sheetName val="[입찰안.xls][입찰안.xls]_____xls_2344"/>
      <sheetName val="[입찰안.xls][입찰안.xls]_____xls_2348"/>
      <sheetName val="[입찰안.xls][입찰안.xls]_____xls_2347"/>
      <sheetName val="[입찰안.xls][입찰안.xls]_____xls_2342"/>
      <sheetName val="[입찰안.xls][입찰안.xls]_____xls_2341"/>
      <sheetName val="[입찰안.xls][입찰안.xls]_____xls_2340"/>
      <sheetName val="[입찰안.xls][입찰안.xls]_____xls_2339"/>
      <sheetName val="SS"/>
      <sheetName val="0226"/>
      <sheetName val="작업일보"/>
      <sheetName val="Regenerator  Concrete Structure"/>
      <sheetName val="Ts&amp;Cs"/>
      <sheetName val="Variables"/>
      <sheetName val="노원열병합__"/>
      <sheetName val="대운산출"/>
      <sheetName val="À_x0000__x0000__x0000__x0000__x0000__x0000__x0000__x0000_"/>
      <sheetName val="Job Assign"/>
      <sheetName val="정미시간"/>
      <sheetName val="1221"/>
      <sheetName val="가격표"/>
      <sheetName val="[입찰안.xls][입찰안.xls]_____xls_2338"/>
      <sheetName val="[입찰안.xls][입찰안.xls]_____xls_2343"/>
      <sheetName val="[입찰안.xls][입찰안.xls]_____xls_2345"/>
      <sheetName val="[입찰안.xls][입찰안.xls]_____xls_2346"/>
      <sheetName val="[입찰안.xls][입찰안.xls]_____xls_2349"/>
      <sheetName val="[입찰안.xls][입찰안.xls]_____xls_2351"/>
      <sheetName val="[입찰안.xls][입찰안.xls]_____xls_2354"/>
      <sheetName val="[입찰안.xls][입찰안.xls]_____xls_2355"/>
      <sheetName val="[입찰안.xls][입찰안.xls]_____xls_2358"/>
      <sheetName val="[입찰안.xls][입찰안.xls]_____xls_2356"/>
      <sheetName val="[입찰안.xls][입찰안.xls]_____xls_2357"/>
      <sheetName val="[입찰안.xls][입찰안.xls]_____xls_2359"/>
      <sheetName val="[입찰안.xls][입찰안.xls]_____xls_2360"/>
      <sheetName val="[입찰안.xls][입찰안.xls]_____xls_2362"/>
      <sheetName val="[입찰안.xls][입찰안.xls]_____xls_2361"/>
      <sheetName val="[입찰안.xls][입찰안.xls]_____xls_2363"/>
      <sheetName val="[입찰안.xls][입찰안.xls]_____xls_2368"/>
      <sheetName val="97_사업추정(їEKI)"/>
      <sheetName val="덕"/>
      <sheetName val="환율c­"/>
      <sheetName val="pile_bearing_capa_&amp;_¬"/>
      <sheetName val="[입찰안.xls][입찰안.xls]_____xls_2367"/>
      <sheetName val="[입찰안.xls][입찰안.xls]_____xls_2369"/>
      <sheetName val="[입찰안.xls][입찰안.xls]_____xls_2373"/>
      <sheetName val="[입찰안.xls][입찰안.xls]_____xls_2374"/>
      <sheetName val="[입찰안.xls][입찰안.xls]_____xls_2370"/>
      <sheetName val="[입찰안.xls][입찰안.xls]_____xls_2371"/>
      <sheetName val="[입찰안.xls][입찰안.xls]_____xls_2372"/>
      <sheetName val="[입찰안.xls][입찰안.xls]_____xls_2376"/>
      <sheetName val="[입찰안.xls][입찰안.xls]_____xls_2375"/>
      <sheetName val="[입찰안.xls][입찰안.xls]_____xls_2377"/>
      <sheetName val="[입찰안.xls][입찰안.xls]_____xls_2378"/>
      <sheetName val="[입찰안.xls][입찰안.xls]_____xls_2386"/>
      <sheetName val="[입찰안.xls][입찰안.xls]_____xls_2385"/>
      <sheetName val="[입찰안.xls][입찰안.xls]_____xls_2380"/>
      <sheetName val="[입찰안.xls][입찰안.xls]_____xls_2381"/>
      <sheetName val="[입찰안.xls][입찰안.xls]_____xls_2382"/>
      <sheetName val="[입찰안.xls][입찰안.xls]_____xls_2383"/>
      <sheetName val="[입찰안.xls][입찰안.xls]_____xls_2384"/>
      <sheetName val="[입찰안.xls][입찰안.xls]_____xls_2393"/>
      <sheetName val="[입찰안.xls][입찰안.xls]_____xls_2394"/>
      <sheetName val="[입찰안.xls][입찰안.xls]_____xls_2387"/>
      <sheetName val="[입찰안.xls][입찰안.xls]_____xls_2389"/>
      <sheetName val="[입찰안.xls][입찰안.xls]_____xls_2388"/>
      <sheetName val="[입찰안.xls][입찰안.xls]_____xls_2390"/>
      <sheetName val="[입찰안.xls][입찰안.xls]_____xls_2391"/>
      <sheetName val="[입찰안.xls][입찰안.xls]_____xls_2392"/>
      <sheetName val="[입찰안.xls][입찰안.xls]_____xls_2618"/>
      <sheetName val="[입찰안.xls][입찰안.xls]_____xls_2459"/>
      <sheetName val="지질조사분석"/>
      <sheetName val="08하"/>
      <sheetName val="plan&amp;section_of_foundatiÑ_x0000_"/>
      <sheetName val="[입찰안.xls][입찰안.xls]_____xls_2461"/>
      <sheetName val="[입찰안.xls][입찰안.xls]_____xls_2460"/>
      <sheetName val="[입찰안.xls][입찰안.xls]_____xls_2404"/>
      <sheetName val="[입찰안.xls][입찰안.xls]_____xls_2403"/>
      <sheetName val="[입찰안.xls][입찰안.xls]_____xls_2401"/>
      <sheetName val="[입찰안.xls][입찰안.xls]_____xls_2402"/>
      <sheetName val="증감조서"/>
      <sheetName val="[입찰안.xls][입찰안.xls]_입_안_xls_1004"/>
      <sheetName val="[입찰안.xls][입찰안.xls]_입_안_xls_1003"/>
      <sheetName val="[입찰안.xls][입찰안.xls]_입찰안_xls_1000"/>
      <sheetName val="[입찰안.xls][입찰안.xls]_입_안_xls_1001"/>
      <sheetName val="[입찰안.xls][입찰안.xls]_입_안_xls_1002"/>
      <sheetName val="[입찰안.xls][입찰안.xls]_입_안_xls_1005"/>
      <sheetName val="[입찰안.xls][입찰안.xls]_입_안_xls_1008"/>
      <sheetName val="[입찰안.xls][입찰안.xls]_입_안_xls_1009"/>
      <sheetName val="[입찰안.xls][입찰안.xls]_입_안_xls_1010"/>
      <sheetName val="[입찰안.xls][입찰안.xls]_입_안_xls_1006"/>
      <sheetName val="[입찰안.xls][입찰안.xls]_입_안_xls_1007"/>
      <sheetName val="[입찰안.xls][입찰안.xls]_입_안_xls_1011"/>
      <sheetName val="[입찰안.xls][입찰안.xls]_입찰안_xls_1001"/>
      <sheetName val="[입찰안.xls][입찰안.xls]_입_안_xls_1012"/>
      <sheetName val="[입찰안.xls][입찰안.xls]_입_안_xls_1013"/>
      <sheetName val="[입찰안.xls][입찰안.xls]_입찰안_xls_1002"/>
      <sheetName val="[입찰안.xls][입찰안.xls]_입찰안_xls_1003"/>
      <sheetName val="[입찰안.xls][입찰안.xls]_입_안_xls_1015"/>
      <sheetName val="[입찰안.xls][입찰안.xls]_입_안_xls_1014"/>
      <sheetName val="[입찰안.xls][입찰안.xls]_입찰안_xls_1004"/>
      <sheetName val="[입찰안.xls][입찰안.xls]_입_안_xls_1016"/>
      <sheetName val="[입찰안.xls][입찰안.xls]_입찰안_xls_1005"/>
      <sheetName val="[입찰안.xls][입찰안.xls]_입_안_xls_1017"/>
      <sheetName val="[입찰안.xls][입찰안.xls]_입찰안_xls_1006"/>
      <sheetName val="[입찰안.xls][입찰안.xls]_입_안_xls_1018"/>
      <sheetName val="[입찰안.xls][입찰안.xls]_입_안_xls_1019"/>
      <sheetName val="[입찰안.xls][입찰안.xls]_입찰안_xls_1009"/>
      <sheetName val="[입찰안.xls][입찰안.xls]_입찰안_xls_1007"/>
      <sheetName val="[입찰안.xls][입찰안.xls]_입찰안_xls_1008"/>
      <sheetName val="[입찰안.xls][입찰안.xls]_입_안_xls_1020"/>
      <sheetName val="[입찰안.xls][입찰안.xls]_입_안_xls_1021"/>
      <sheetName val="[입찰안.xls][입찰안.xls]_입_안_xls_1022"/>
      <sheetName val="E䣉᜵᠀"/>
      <sheetName val="[입찰안.xls][입찰안.xls]__찰안_xls_1001"/>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입찰안.xls][입찰안.xls]_입___xls_1002"/>
      <sheetName val="[입찰안.xls][입찰안.xls]_입___xls_1001"/>
      <sheetName val="평가표"/>
      <sheetName val="_HIT__HM_x0000__x0000__x0005__x0000_᱀倨Ǖ_x0000__x0000__x0000_"/>
      <sheetName val="단가조견"/>
      <sheetName val="집수정단면도 (2)"/>
      <sheetName val="Đơn giá theo m2"/>
      <sheetName val="Bill No.1.6"/>
      <sheetName val="Bill No.1.10"/>
      <sheetName val="Bill No.3.3"/>
      <sheetName val="Bill No.1.4"/>
      <sheetName val="Bill No.1.7"/>
      <sheetName val="Summary Bill No. 3"/>
      <sheetName val="인계"/>
      <sheetName val="건물"/>
      <sheetName val="[입찰안_xls][입찰안_xls][입찰안_xls]_830"/>
      <sheetName val="[입찰안_xls][입찰안_xls][입찰안_xls]_832"/>
      <sheetName val="[입찰안_xls][입찰안_xls][입찰안_xls]_831"/>
      <sheetName val="콤보박스와_리스트박스의_연결"/>
      <sheetName val="chiet_tinh"/>
      <sheetName val="남양시작동자105노65기1_3화1_2"/>
      <sheetName val="plan&amp;section_of_Ā翹조ꤟ"/>
      <sheetName val="노원열병합__츀ɮ"/>
      <sheetName val="[입찰안_xls][입찰안_xls][입찰안_xls]_744"/>
      <sheetName val="[입찰안_xls][입찰안_xls][입찰안_xls]_483"/>
      <sheetName val="[입찰안_xls][입찰안_xls][입찰안_xls]_485"/>
      <sheetName val="[입찰안_xls][입찰안_xls][입찰안_xls]_470"/>
      <sheetName val="[입찰안_xls][입찰안_xls][입찰안_xls]_471"/>
      <sheetName val="[입찰안_xls][입찰안_xls][입찰안_xls]_472"/>
      <sheetName val="[입찰안_xls][입찰안_xls][입찰안_xls]_473"/>
      <sheetName val="[입찰안_xls][입찰안_xls][입찰안_xls]_474"/>
      <sheetName val="[입찰안_xls][입찰안_xls][입찰안_xls]_475"/>
      <sheetName val="[입찰안_xls][입찰안_xls][입찰안_xls]_476"/>
      <sheetName val="[입찰안_xls][입찰안_xls][입찰안_xls]_477"/>
      <sheetName val="[입찰안_xls][입찰안_xls][입찰안_xls]_478"/>
      <sheetName val="[입찰안_xls][입찰안_xls][입찰안_xls]_479"/>
      <sheetName val="[입찰안_xls][입찰안_xls][입찰안_xls]_480"/>
      <sheetName val="[입찰안_xls][입찰안_xls][입찰안_xls]_481"/>
      <sheetName val="[입찰안_xls][입찰안_xls][입찰안_xls]_482"/>
      <sheetName val="[입찰안_xls][입찰안_xls][입찰안_xls]_484"/>
      <sheetName val="[입찰안_xls][입찰안_xls][입찰안_xls]_486"/>
      <sheetName val="[입찰안_xls][입찰안_xls][입찰안_xls]_487"/>
      <sheetName val="[입찰안_xls][입찰안_xls][입찰안_xls]_488"/>
      <sheetName val="[입찰안_xls][입찰안_xls][입찰안_xls]_489"/>
      <sheetName val="[입찰안_xls][입찰안_xls][입찰안_xls]_490"/>
      <sheetName val="[입찰안_xls][입찰안_xls][입찰안_xls]_496"/>
      <sheetName val="[입찰안_xls][입찰안_xls][입찰안_xls]_491"/>
      <sheetName val="[입찰안_xls][입찰안_xls][입찰안_xls]_492"/>
      <sheetName val="[입찰안_xls][입찰안_xls][입찰안_xls]_527"/>
      <sheetName val="[입찰안_xls][입찰안_xls][입찰안_xls]_521"/>
      <sheetName val="[입찰안_xls][입찰안_xls][입찰안_xls]_493"/>
      <sheetName val="[입찰안_xls][입찰안_xls][입찰안_xls]_494"/>
      <sheetName val="[입찰안_xls][입찰안_xls][입찰안_xls]_495"/>
      <sheetName val="[입찰안_xls][입찰안_xls][입찰안_xls]_497"/>
      <sheetName val="[입찰안_xls][입찰안_xls][입찰안_xls]_498"/>
      <sheetName val="[입찰안_xls][입찰안_xls][입찰안_xls]_499"/>
      <sheetName val="[입찰안_xls][입찰안_xls][입찰안_xls]_500"/>
      <sheetName val="[입찰안_xls][입찰안_xls][입찰안_xls]_512"/>
      <sheetName val="[입찰안_xls][입찰안_xls][입찰안_xls]_502"/>
      <sheetName val="[입찰안_xls][입찰안_xls][입찰안_xls]_501"/>
      <sheetName val="[입찰안_xls][입찰안_xls][입찰안_xls]_503"/>
      <sheetName val="[입찰안_xls][입찰안_xls][입찰안_xls]_504"/>
      <sheetName val="[입찰안_xls][입찰안_xls][입찰안_xls]_505"/>
      <sheetName val="[입찰안_xls][입찰안_xls][입찰안_xls]_506"/>
      <sheetName val="[입찰안_xls][입찰안_xls][입찰안_xls]_507"/>
      <sheetName val="[입찰안_xls][입찰안_xls][입찰안_xls]_508"/>
      <sheetName val="[입찰안_xls][입찰안_xls][입찰안_xls]_509"/>
      <sheetName val="[입찰안_xls][입찰안_xls][입찰안_xls]_510"/>
      <sheetName val="[입찰안_xls][입찰안_xls][입찰안_xls]_511"/>
      <sheetName val="[입찰안_xls][입찰안_xls][입찰안_xls]_513"/>
      <sheetName val="[입찰안_xls][입찰안_xls][입찰안_xls]_514"/>
      <sheetName val="[입찰안_xls][입찰안_xls][입찰안_xls]_515"/>
      <sheetName val="[입찰안_xls][입찰안_xls][입찰안_xls]_516"/>
      <sheetName val="[입찰안_xls][입찰안_xls][입찰안_xls]_517"/>
      <sheetName val="[입찰안_xls][입찰안_xls][입찰안_xls]_518"/>
      <sheetName val="[입찰안_xls][입찰안_xls][입찰안_xls]_519"/>
      <sheetName val="[입찰안_xls][입찰안_xls][입찰안_xls]_520"/>
      <sheetName val="[입찰안_xls][입찰안_xls][입찰안_xls]_522"/>
      <sheetName val="[입찰안_xls][입찰안_xls][입찰안_xls]_523"/>
      <sheetName val="[입찰안_xls][입찰안_xls][입찰안_xls]_524"/>
      <sheetName val="[입찰안_xls][입찰안_xls][입찰안_xls]_525"/>
      <sheetName val="[입찰안_xls][입찰안_xls][입찰안_xls]_526"/>
      <sheetName val="[입찰안_xls][입찰안_xls][입찰안_xls]_528"/>
      <sheetName val="[입찰안_xls][입찰안_xls][입찰안_xls]_529"/>
      <sheetName val="[입찰안_xls][입찰안_xls][입찰안_xls]_530"/>
      <sheetName val="[입찰안_xls][입찰안_xls][입찰안_xls]_531"/>
      <sheetName val="[입찰안_xls][입찰안_xls][입찰안_xls]_533"/>
      <sheetName val="[입찰안_xls][입찰안_xls][입찰안_xls]_532"/>
      <sheetName val="[입찰안_xls][입찰안_xls][입찰안_xls]_534"/>
      <sheetName val="[입찰안_xls][입찰안_xls][입찰안_xls]_535"/>
      <sheetName val="[입찰안_xls][입찰안_xls][입찰안_xls]_536"/>
      <sheetName val="[입찰안_xls][입찰안_xls][입찰안_xls]_562"/>
      <sheetName val="[입찰안_xls][입찰안_xls][입찰안_xls]_537"/>
      <sheetName val="[입찰안_xls][입찰안_xls][입찰안_xls]_574"/>
      <sheetName val="[입찰안_xls][입찰안_xls][입찰안_xls]_538"/>
      <sheetName val="[입찰안_xls][입찰안_xls][입찰안_xls]_539"/>
      <sheetName val="[입찰안_xls][입찰안_xls][입찰안_xls]_540"/>
      <sheetName val="[입찰안_xls][입찰안_xls][입찰안_xls]_541"/>
      <sheetName val="[입찰안_xls][입찰안_xls][입찰안_xls]_542"/>
      <sheetName val="[입찰안_xls][입찰안_xls][입찰안_xls]_543"/>
      <sheetName val="[입찰안_xls][입찰안_xls][입찰안_xls]_544"/>
      <sheetName val="[입찰안_xls][입찰안_xls][입찰안_xls]_545"/>
      <sheetName val="[입찰안_xls][입찰안_xls][입찰안_xls]_546"/>
      <sheetName val="[입찰안_xls][입찰안_xls][입찰안_xls]_547"/>
      <sheetName val="[입찰안_xls][입찰안_xls][입찰안_xls]_548"/>
      <sheetName val="[입찰안_xls][입찰안_xls][입찰안_xls]_549"/>
      <sheetName val="[입찰안_xls][입찰안_xls][입찰안_xls]_550"/>
      <sheetName val="[입찰안_xls][입찰안_xls][입찰안_xls]_551"/>
      <sheetName val="[입찰안_xls][입찰안_xls][입찰안_xls]_552"/>
      <sheetName val="[입찰안_xls][입찰안_xls][입찰안_xls]_553"/>
      <sheetName val="[입찰안_xls][입찰안_xls][입찰안_xls]_554"/>
      <sheetName val="[입찰안_xls][입찰안_xls][입찰안_xls]_555"/>
      <sheetName val="[입찰안_xls][입찰안_xls][입찰안_xls]_556"/>
      <sheetName val="[입찰안_xls][입찰안_xls][입찰안_xls]_557"/>
      <sheetName val="[입찰안_xls][입찰안_xls][입찰안_xls]_558"/>
      <sheetName val="[입찰안_xls][입찰안_xls][입찰안_xls]_559"/>
      <sheetName val="[입찰안_xls][입찰안_xls][입찰안_xls]_560"/>
      <sheetName val="[입찰안_xls][입찰안_xls][입찰안_xls]_561"/>
      <sheetName val="[입찰안_xls][입찰안_xls][입찰안_xls]_563"/>
      <sheetName val="[입찰안_xls][입찰안_xls][입찰안_xls]_564"/>
      <sheetName val="[입찰안_xls][입찰안_xls][입찰안_xls]_565"/>
      <sheetName val="[입찰안_xls][입찰안_xls][입찰안_xls]_566"/>
      <sheetName val="[입찰안_xls][입찰안_xls][입찰안_xls]_567"/>
      <sheetName val="[입찰안_xls][입찰안_xls][입찰안_xls]_568"/>
      <sheetName val="[입찰안_xls][입찰안_xls][입찰안_xls]_575"/>
      <sheetName val="[입찰안_xls][입찰안_xls][입찰안_xls]_569"/>
      <sheetName val="[입찰안_xls][입찰안_xls][입찰안_xls]_570"/>
      <sheetName val="[입찰안_xls][입찰안_xls][입찰안_xls]_571"/>
      <sheetName val="[입찰안_xls][입찰안_xls][입찰안_xls]_572"/>
      <sheetName val="[입찰안_xls][입찰안_xls][입찰안_xls]_573"/>
      <sheetName val="[입찰안_xls][입찰안_xls][입찰안_xls]_576"/>
      <sheetName val="[입찰안_xls][입찰안_xls][입찰안_xls]_577"/>
      <sheetName val="[입찰안_xls][입찰안_xls][입찰안_xls]_578"/>
      <sheetName val="[입찰안_xls][입찰안_xls][입찰안_xls]_579"/>
      <sheetName val="[입찰안_xls][입찰안_xls][입찰안_xls]_580"/>
      <sheetName val="[입찰안_xls][입찰안_xls][입찰안_xls]_585"/>
      <sheetName val="[입찰안_xls][입찰안_xls][입찰안_xls]_581"/>
      <sheetName val="[입찰안_xls][입찰안_xls][입찰안_xls]_582"/>
      <sheetName val="[입찰안_xls][입찰안_xls][입찰안_xls]_583"/>
      <sheetName val="[입찰안_xls][입찰안_xls][입찰안_xls]_584"/>
      <sheetName val="[입찰안_xls][입찰안_xls][입찰안_xls]_586"/>
      <sheetName val="[입찰안_xls][입찰안_xls][입찰안_xls]_587"/>
      <sheetName val="[입찰안_xls][입찰안_xls][입찰안_xls]_588"/>
      <sheetName val="[입찰안_xls][입찰안_xls][입찰안_xls]_589"/>
      <sheetName val="[입찰안_xls][입찰안_xls][입찰안_xls]_590"/>
      <sheetName val="[입찰안_xls][입찰안_xls][입찰안_xls]_591"/>
      <sheetName val="[입찰안_xls][입찰안_xls][입찰안_xls]_592"/>
      <sheetName val="[입찰안_xls][입찰안_xls][입찰안_xls]_593"/>
      <sheetName val="[입찰안_xls][입찰안_xls][입찰안_xls]_594"/>
      <sheetName val="[입찰안_xls][입찰안_xls][입찰안_xls]_595"/>
      <sheetName val="[입찰안_xls][입찰안_xls][입찰안_xls]_597"/>
      <sheetName val="[입찰안_xls][입찰안_xls][입찰안_xls]_596"/>
      <sheetName val="[입찰안_xls][입찰안_xls][입찰안_xls]_598"/>
      <sheetName val="[입찰안_xls][입찰안_xls][입찰안_xls]_599"/>
      <sheetName val="[입찰안_xls][입찰안_xls][입찰안_xls]_600"/>
      <sheetName val="[입찰안_xls][입찰안_xls][입찰안_xls]_601"/>
      <sheetName val="[입찰안_xls][입찰안_xls][입찰안_xls]_614"/>
      <sheetName val="[입찰안_xls][입찰안_xls][입찰안_xls]_602"/>
      <sheetName val="[입찰안_xls][입찰안_xls][입찰안_xls]_603"/>
      <sheetName val="[입찰안_xls][입찰안_xls][입찰안_xls]_604"/>
      <sheetName val="[입찰안_xls][입찰안_xls][입찰안_xls]_628"/>
      <sheetName val="[입찰안_xls][입찰안_xls][입찰안_xls]_605"/>
      <sheetName val="[입찰안_xls][입찰안_xls][입찰안_xls]_606"/>
      <sheetName val="[입찰안_xls][입찰안_xls][입찰안_xls]_607"/>
      <sheetName val="[입찰안_xls][입찰안_xls][입찰안_xls]_608"/>
      <sheetName val="[입찰안_xls][입찰안_xls][입찰안_xls]_609"/>
      <sheetName val="[입찰안_xls][입찰안_xls][입찰안_xls]_610"/>
      <sheetName val="[입찰안_xls][입찰안_xls][입찰안_xls]_611"/>
      <sheetName val="[입찰안_xls][입찰안_xls][입찰안_xls]_612"/>
      <sheetName val="[입찰안_xls][입찰안_xls][입찰안_xls]_613"/>
      <sheetName val="[입찰안_xls][입찰안_xls][입찰안_xls]_615"/>
      <sheetName val="[입찰안_xls][입찰안_xls][입찰안_xls]_616"/>
      <sheetName val="[입찰안_xls][입찰안_xls][입찰안_xls]_617"/>
      <sheetName val="[입찰안_xls][입찰안_xls][입찰안_xls]_618"/>
      <sheetName val="[입찰안_xls][입찰안_xls][입찰안_xls]_619"/>
      <sheetName val="[입찰안_xls][입찰안_xls][입찰안_xls]_620"/>
      <sheetName val="[입찰안_xls][입찰안_xls][입찰안_xls]_621"/>
      <sheetName val="[입찰안_xls][입찰안_xls][입찰안_xls]_622"/>
      <sheetName val="[입찰안_xls][입찰안_xls][입찰안_xls]_623"/>
      <sheetName val="[입찰안_xls][입찰안_xls][입찰안_xls]_624"/>
      <sheetName val="[입찰안_xls][입찰안_xls][입찰안_xls]_625"/>
      <sheetName val="[입찰안_xls][입찰안_xls][입찰안_xls]_626"/>
      <sheetName val="[입찰안_xls][입찰안_xls][입찰안_xls]_627"/>
      <sheetName val="[입찰안_xls][입찰안_xls][입찰안_xls]_629"/>
      <sheetName val="[입찰안_xls][입찰안_xls][입찰안_xls]_630"/>
      <sheetName val="[입찰안_xls][입찰안_xls][입찰안_xls]_631"/>
      <sheetName val="[입찰안_xls][입찰안_xls][입찰안_xls]_632"/>
      <sheetName val="[입찰안_xls][입찰안_xls][입찰안_xls]_635"/>
      <sheetName val="[입찰안_xls][입찰안_xls][입찰안_xls]_633"/>
      <sheetName val="[입찰안_xls][입찰안_xls][입찰안_xls]_634"/>
      <sheetName val="[입찰안_xls][입찰안_xls][입찰안_xls]_636"/>
      <sheetName val="[입찰안_xls][입찰안_xls][입찰안_xls]_637"/>
      <sheetName val="[입찰안_xls][입찰안_xls][입찰안_xls]_638"/>
      <sheetName val="[입찰안_xls][입찰안_xls][입찰안_xls]_639"/>
      <sheetName val="[입찰안_xls][입찰안_xls][입찰안_xls]_640"/>
      <sheetName val="[입찰안_xls][입찰안_xls][입찰안_xls]_641"/>
      <sheetName val="[입찰안_xls][입찰안_xls][입찰안_xls]_642"/>
      <sheetName val="[입찰안_xls][입찰안_xls][입찰안_xls]_643"/>
      <sheetName val="[입찰안_xls][입찰안_xls][입찰안_xls]_644"/>
      <sheetName val="[입찰안_xls][입찰안_xls][입찰안_xls]_645"/>
      <sheetName val="[입찰안_xls][입찰안_xls][입찰안_xls]_646"/>
      <sheetName val="[입찰안_xls][입찰안_xls][입찰안_xls]_647"/>
      <sheetName val="[입찰안_xls][입찰안_xls][입찰안_xls]_648"/>
      <sheetName val="[입찰안_xls][입찰안_xls][입찰안_xls]_649"/>
      <sheetName val="[입찰안_xls][입찰안_xls][입찰안_xls]_650"/>
      <sheetName val="[입찰안_xls][입찰안_xls][입찰안_xls]_651"/>
      <sheetName val="[입찰안_xls][입찰안_xls][입찰안_xls]_667"/>
      <sheetName val="[입찰안_xls][입찰안_xls][입찰안_xls]_652"/>
      <sheetName val="[입찰안_xls][입찰안_xls][입찰안_xls]_653"/>
      <sheetName val="[입찰안_xls][입찰안_xls][입찰안_xls]_654"/>
      <sheetName val="[입찰안_xls][입찰안_xls][입찰안_xls]_655"/>
      <sheetName val="[입찰안_xls][입찰안_xls][입찰안_xls]_656"/>
      <sheetName val="[입찰안_xls][입찰안_xls][입찰안_xls]_657"/>
      <sheetName val="[입찰안_xls][입찰안_xls][입찰안_xls]_658"/>
      <sheetName val="[입찰안_xls][입찰안_xls][입찰안_xls]_672"/>
      <sheetName val="[입찰안_xls][입찰안_xls][입찰안_xls]_659"/>
      <sheetName val="[입찰안_xls][입찰안_xls][입찰안_xls]_660"/>
      <sheetName val="[입찰안_xls][입찰안_xls][입찰안_xls]_661"/>
      <sheetName val="[입찰안_xls][입찰안_xls][입찰안_xls]_662"/>
      <sheetName val="[입찰안_xls][입찰안_xls][입찰안_xls]_663"/>
      <sheetName val="[입찰안_xls][입찰안_xls][입찰안_xls]_664"/>
      <sheetName val="[입찰안_xls][입찰안_xls][입찰안_xls]_665"/>
      <sheetName val="[입찰안_xls][입찰안_xls][입찰안_xls]_666"/>
      <sheetName val="[입찰안_xls][입찰안_xls][입찰안_xls]_668"/>
      <sheetName val="[입찰안_xls][입찰안_xls][입찰안_xls]_669"/>
      <sheetName val="[입찰안_xls][입찰안_xls][입찰안_xls]_670"/>
      <sheetName val="[입찰안_xls][입찰안_xls][입찰안_xls]_671"/>
      <sheetName val="[입찰안_xls][입찰안_xls][입찰안_xls]_684"/>
      <sheetName val="[입찰안_xls][입찰안_xls][입찰안_xls]_673"/>
      <sheetName val="[입찰안_xls][입찰안_xls][입찰안_xls]_674"/>
      <sheetName val="[입찰안_xls][입찰안_xls][입찰안_xls]_675"/>
      <sheetName val="[입찰안_xls][입찰안_xls][입찰안_xls]_676"/>
      <sheetName val="[입찰안_xls][입찰안_xls][입찰안_xls]_677"/>
      <sheetName val="[입찰안_xls][입찰안_xls][입찰안_xls]_678"/>
      <sheetName val="[입찰안_xls][입찰안_xls][입찰안_xls]_679"/>
      <sheetName val="[입찰안_xls][입찰안_xls][입찰안_xls]_693"/>
      <sheetName val="[입찰안_xls][입찰안_xls][입찰안_xls]_680"/>
      <sheetName val="[입찰안_xls][입찰안_xls][입찰안_xls]_681"/>
      <sheetName val="[입찰안_xls][입찰안_xls][입찰안_xls]_682"/>
      <sheetName val="[입찰안_xls][입찰안_xls][입찰안_xls]_683"/>
      <sheetName val="[입찰안_xls][입찰안_xls][입찰안_xls]_685"/>
      <sheetName val="[입찰안_xls][입찰안_xls][입찰안_xls]_686"/>
      <sheetName val="[입찰안_xls][입찰안_xls][입찰안_xls]_687"/>
      <sheetName val="[입찰안_xls][입찰안_xls][입찰안_xls]_688"/>
      <sheetName val="[입찰안_xls][입찰안_xls][입찰안_xls]_689"/>
      <sheetName val="[입찰안_xls][입찰안_xls][입찰안_xls]_690"/>
      <sheetName val="[입찰안_xls][입찰안_xls][입찰안_xls]_691"/>
      <sheetName val="[입찰안_xls][입찰안_xls][입찰안_xls]_692"/>
      <sheetName val="[입찰안_xls][입찰안_xls][입찰안_xls]_694"/>
      <sheetName val="[입찰안_xls][입찰안_xls][입찰안_xls]_695"/>
      <sheetName val="[입찰안_xls][입찰안_xls][입찰안_xls]_696"/>
      <sheetName val="[입찰안_xls][입찰안_xls][입찰안_xls]_697"/>
      <sheetName val="[입찰안_xls][입찰안_xls][입찰안_xls]_699"/>
      <sheetName val="[입찰안_xls][입찰안_xls][입찰안_xls]_698"/>
      <sheetName val="[입찰안_xls][입찰안_xls][입찰안_xls]_700"/>
      <sheetName val="[입찰안_xls][입찰안_xls][입찰안_xls]_701"/>
      <sheetName val="[입찰안_xls][입찰안_xls][입찰안_xls]_702"/>
      <sheetName val="[입찰안_xls][입찰안_xls][입찰안_xls]_703"/>
      <sheetName val="[입찰안_xls][입찰안_xls][입찰안_xls]_718"/>
      <sheetName val="[입찰안_xls][입찰안_xls][입찰안_xls]_704"/>
      <sheetName val="[입찰안_xls][입찰안_xls][입찰안_xls]_705"/>
      <sheetName val="[입찰안_xls][입찰안_xls][입찰안_xls]_706"/>
      <sheetName val="[입찰안_xls][입찰안_xls][입찰안_xls]_707"/>
      <sheetName val="[입찰안_xls][입찰안_xls][입찰안_xls]_708"/>
      <sheetName val="[입찰안_xls][입찰안_xls][입찰안_xls]_709"/>
      <sheetName val="[입찰안_xls][입찰안_xls][입찰안_xls]_710"/>
      <sheetName val="[입찰안_xls][입찰안_xls][입찰안_xls]_711"/>
      <sheetName val="[입찰안_xls][입찰안_xls][입찰안_xls]_712"/>
      <sheetName val="[입찰안_xls][입찰안_xls][입찰안_xls]_728"/>
      <sheetName val="[입찰안_xls][입찰안_xls][입찰안_xls]_713"/>
      <sheetName val="[입찰안_xls][입찰안_xls][입찰안_xls]_714"/>
      <sheetName val="[입찰안_xls][입찰안_xls][입찰안_xls]_715"/>
      <sheetName val="[입찰안_xls][입찰안_xls][입찰안_xls]_716"/>
      <sheetName val="[입찰안_xls][입찰안_xls][입찰안_xls]_717"/>
      <sheetName val="[입찰안_xls][입찰안_xls][입찰안_xls]_719"/>
      <sheetName val="[입찰안_xls][입찰안_xls][입찰안_xls]_720"/>
      <sheetName val="[입찰안_xls][입찰안_xls][입찰안_xls]_721"/>
      <sheetName val="[입찰안_xls][입찰안_xls][입찰안_xls]_722"/>
      <sheetName val="[입찰안_xls][입찰안_xls][입찰안_xls]_723"/>
      <sheetName val="[입찰안_xls][입찰안_xls][입찰안_xls]_724"/>
      <sheetName val="[입찰안_xls][입찰안_xls][입찰안_xls]_725"/>
      <sheetName val="[입찰안_xls][입찰안_xls][입찰안_xls]_726"/>
      <sheetName val="[입찰안_xls][입찰안_xls][입찰안_xls]_727"/>
      <sheetName val="[입찰안_xls][입찰안_xls][입찰안_xls]_729"/>
      <sheetName val="[입찰안_xls][입찰안_xls][입찰안_xls]_730"/>
      <sheetName val="[입찰안_xls][입찰안_xls][입찰안_xls]_731"/>
      <sheetName val="[입찰안_xls][입찰안_xls][입찰안_xls]_732"/>
      <sheetName val="[입찰안_xls][입찰안_xls][입찰안_xls]_733"/>
      <sheetName val="[입찰안_xls][입찰안_xls][입찰안_xls]_734"/>
      <sheetName val="[입찰안_xls][입찰안_xls][입찰안_xls]_735"/>
      <sheetName val="[입찰안_xls][입찰안_xls][입찰안_xls]_736"/>
      <sheetName val="[입찰안_xls][입찰안_xls][입찰안_xls]_739"/>
      <sheetName val="[입찰안_xls][입찰안_xls][입찰안_xls]_737"/>
      <sheetName val="[입찰안_xls][입찰안_xls][입찰안_xls]_738"/>
      <sheetName val="[입찰안_xls][입찰안_xls][입찰안_xls]_740"/>
      <sheetName val="[입찰안_xls][입찰안_xls][입찰안_xls]_741"/>
      <sheetName val="[입찰안_xls][입찰안_xls][입찰안_xls]_742"/>
      <sheetName val="[입찰안_xls][입찰안_xls][입찰안_xls]_743"/>
      <sheetName val="[입찰안_xls][입찰안_xls][입찰안_xls]_745"/>
      <sheetName val="[입찰안_xls][입찰안_xls][입찰안_xls]_746"/>
      <sheetName val="[입찰안_xls][입찰안_xls][입찰안_xls]_747"/>
      <sheetName val="[입찰안_xls][입찰안_xls][입찰안_xls]_748"/>
      <sheetName val="Thoat_nuoc"/>
      <sheetName val="1__Dashboard"/>
      <sheetName val="PHU_LUC_01"/>
      <sheetName val="Đầu_vào"/>
      <sheetName val="Bill_02_INF"/>
      <sheetName val="7_"/>
      <sheetName val="6-1_Summary_Of_Cost"/>
      <sheetName val="6-2_In-Direct_Cost"/>
      <sheetName val="6-3_EQ_Cost"/>
      <sheetName val="6-4-1_MP_Status(107,125,12)"/>
      <sheetName val="6-4-2_MP_Status(144)"/>
      <sheetName val="6-5-1_EQ_Status(107,125,12)"/>
      <sheetName val="6-5-2_EQ_Status(144)"/>
      <sheetName val="6-6_Agree_Other&amp;Expanse_(Att_1)"/>
      <sheetName val="6-7_EQ_Apply"/>
      <sheetName val="MP_U107,125,12"/>
      <sheetName val="MP_U144"/>
      <sheetName val="EQ_U107,125,12"/>
      <sheetName val="EQ_U144"/>
      <sheetName val="Agrement_Day_W_Cost"/>
      <sheetName val="Agrement_Day_EQ_Cost"/>
      <sheetName val="Indirect_Cost"/>
      <sheetName val="[입찰안_xls][입찰안_xls][입찰안_xls]_752"/>
      <sheetName val="[입찰안_xls][입찰안_xls][입찰안_xls]_749"/>
      <sheetName val="[입찰안_xls][입찰안_xls][입찰안_xls]_750"/>
      <sheetName val="[입찰안_xls][입찰안_xls][입찰안_xls]_751"/>
      <sheetName val="[입찰안_xls][입찰안_xls][입찰안_xls]_753"/>
      <sheetName val="[입찰안_xls][입찰안_xls][입찰안_xls]_754"/>
      <sheetName val="[입찰안_xls][입찰안_xls][입찰안_xls]_755"/>
      <sheetName val="[입찰안_xls][입찰안_xls][입찰안_xls]_756"/>
      <sheetName val="[입찰안_xls][입찰안_xls][입찰안_xls]_757"/>
      <sheetName val="[입찰안_xls][입찰안_xls][입찰안_xls]_758"/>
      <sheetName val="[입찰안_xls][입찰안_xls][입찰안_xls]_759"/>
      <sheetName val="[입찰안_xls][입찰안_xls][입찰안_xls]_760"/>
      <sheetName val="[입찰안_xls][입찰안_xls][입찰안_xls]_761"/>
      <sheetName val="[입찰안_xls][입찰안_xls][입찰안_xls]_762"/>
      <sheetName val="[입찰안_xls][입찰안_xls][입찰안_xls]_763"/>
      <sheetName val="[입찰안_xls][입찰안_xls][입찰안_xls]_764"/>
      <sheetName val="[입찰안_xls][입찰안_xls][입찰안_xls]_765"/>
      <sheetName val="[입찰안_xls][입찰안_xls][입찰안_xls]_766"/>
      <sheetName val="[입찰안_xls][입찰안_xls][입찰안_xls]__12"/>
      <sheetName val="[입찰안_xls][입찰안_xls][입찰안_xls]__13"/>
      <sheetName val="[입찰안_xls][입찰안_xls][입찰안_xls]__14"/>
      <sheetName val="[입찰안_xls][입찰안_xls][입찰안_xls]__15"/>
      <sheetName val="[입찰안_xls][입찰안_xls][입찰안_xls]__16"/>
      <sheetName val="[입찰안_xls][입찰안_xls][입찰안_xls]__17"/>
      <sheetName val="[입찰안_xls][입찰안_xls][입찰안_xls]_767"/>
      <sheetName val="[입찰안_xls][입찰안_xls][입찰안_xls]_778"/>
      <sheetName val="[입찰안_xls][입찰안_xls][입찰안_xls]_770"/>
      <sheetName val="[입찰안_xls][입찰안_xls][입찰안_xls]_773"/>
      <sheetName val="[입찰안_xls][입찰안_xls][입찰안_xls]_772"/>
      <sheetName val="[입찰안_xls][입찰안_xls][입찰안_xls]_768"/>
      <sheetName val="[입찰안_xls][입찰안_xls][입찰안_xls]_769"/>
      <sheetName val="[입찰안_xls][입찰안_xls][입찰안_xls]_771"/>
      <sheetName val="[입찰안_xls][입찰안_xls][입찰안_xls]_774"/>
      <sheetName val="[입찰안_xls][입찰안_xls][입찰안_xls]_775"/>
      <sheetName val="[입찰안_xls][입찰안_xls][입찰안_xls]_776"/>
      <sheetName val="[입찰안_xls][입찰안_xls][입찰안_xls]_777"/>
      <sheetName val="[입찰안_xls][입찰안_xls][입찰안_xls]_779"/>
      <sheetName val="[입찰안_xls][입찰안_xls][입찰안_xls]_780"/>
      <sheetName val="[입찰안_xls][입찰안_xls][입찰안_xls]_781"/>
      <sheetName val="[입찰안_xls][입찰안_xls][입찰안_xls]_782"/>
      <sheetName val="[입찰안_xls][입찰안_xls][입찰안_xls]_783"/>
      <sheetName val="[입찰안_xls][입찰안_xls][입찰안_xls]_822"/>
      <sheetName val="[입찰안_xls][입찰안_xls][입찰안_xls]_814"/>
      <sheetName val="[입찰안_xls][입찰안_xls][입찰안_xls]_816"/>
      <sheetName val="[입찰안_xls][입찰안_xls][입찰안_xls]_815"/>
      <sheetName val="[입찰안_xls][입찰안_xls][입찰안_xls]_784"/>
      <sheetName val="[입찰안_xls][입찰안_xls][입찰안_xls]_785"/>
      <sheetName val="[입찰안_xls][입찰안_xls][입찰안_xls]_786"/>
      <sheetName val="[입찰안_xls][입찰안_xls][입찰안_xls]_787"/>
      <sheetName val="[입찰안_xls][입찰안_xls][입찰안_xls]_788"/>
      <sheetName val="[입찰안_xls][입찰안_xls][입찰안_xls]_789"/>
      <sheetName val="[입찰안_xls][입찰안_xls][입찰안_xls]_794"/>
      <sheetName val="[입찰안_xls][입찰안_xls][입찰안_xls]_795"/>
      <sheetName val="[입찰안_xls][입찰안_xls][입찰안_xls]_790"/>
      <sheetName val="[입찰안_xls][입찰안_xls][입찰안_xls]_791"/>
      <sheetName val="[입찰안_xls][입찰안_xls][입찰안_xls]_792"/>
      <sheetName val="[입찰안_xls][입찰안_xls][입찰안_xls]_793"/>
      <sheetName val="[입찰안_xls][입찰안_xls][입찰안_xls]_796"/>
      <sheetName val="[입찰안_xls][입찰안_xls][입찰안_xls]_797"/>
      <sheetName val="[입찰안_xls][입찰안_xls][입찰안_xls]_798"/>
      <sheetName val="[입찰안_xls][입찰안_xls][입찰안_xls]_799"/>
      <sheetName val="[입찰안_xls][입찰안_xls][입찰안_xls]_800"/>
      <sheetName val="[입찰안_xls][입찰안_xls][입찰안_xls]_801"/>
      <sheetName val="[입찰안_xls][입찰안_xls][입찰안_xls]_803"/>
      <sheetName val="[입찰안_xls][입찰안_xls][입찰안_xls]_802"/>
      <sheetName val="[입찰안_xls][입찰안_xls][입찰안_xls]_804"/>
      <sheetName val="[입찰안_xls][입찰안_xls][입찰안_xls]_805"/>
      <sheetName val="[입찰안_xls][입찰안_xls][입찰안_xls]_806"/>
      <sheetName val="[입찰안_xls][입찰안_xls][입찰안_xls]_807"/>
      <sheetName val="[입찰안_xls][입찰안_xls][입찰안_xls]_808"/>
      <sheetName val="[입찰안_xls][입찰안_xls][입찰안_xls]_809"/>
      <sheetName val="[입찰안_xls][입찰안_xls][입찰안_xls]_810"/>
      <sheetName val="[입찰안_xls][입찰안_xls][입찰안_xls]_811"/>
      <sheetName val="[입찰안_xls][입찰안_xls][입찰안_xls]_812"/>
      <sheetName val="[입찰안_xls][입찰안_xls][입찰안_xls]_813"/>
      <sheetName val="[입찰안_xls][입찰안_xls][입찰안_xls]_817"/>
      <sheetName val="[입찰안_xls][입찰안_xls][입찰안_xls]_818"/>
      <sheetName val="[입찰안_xls][입찰안_xls][입찰안_xls]_819"/>
      <sheetName val="[입찰안_xls][입찰안_xls][입찰안_xls]_820"/>
      <sheetName val="[입찰안_xls][입찰안_xls][입찰안_xls]_821"/>
      <sheetName val="[입찰안_xls][입찰안_xls][입찰안_xls]_823"/>
      <sheetName val="[입찰안_xls][입찰안_xls][입찰안_xls]_824"/>
      <sheetName val="[입찰안_xls][입찰안_xls][입찰안_xls]_825"/>
      <sheetName val="[입찰안_xls][입찰안_xls][입찰안_xls]_826"/>
      <sheetName val="[입찰안_xls][입찰안_xls][입찰안_xls]_827"/>
      <sheetName val="[입찰안_xls][입찰안_xls][입찰안_xls]_829"/>
      <sheetName val="[입찰안_xls][입찰안_xls][입찰안_xls]_828"/>
      <sheetName val="[입찰안_xls][입찰안_xls][입찰안_xls]_833"/>
      <sheetName val="[입찰안_xls][입찰안_xls][입찰안_xls]_834"/>
      <sheetName val="[입찰안_xls][입찰안_xls][입찰안_xls]_835"/>
      <sheetName val="[입찰안_xls][입찰안_xls][입찰안_xls]_836"/>
      <sheetName val="[입찰안_xls][입찰안_xls][입찰안_xls]_837"/>
      <sheetName val="[입찰안_xls][입찰안_xls][입찰안_xls]_842"/>
      <sheetName val="[입찰안_xls][입찰안_xls][입찰안_xls]_838"/>
      <sheetName val="MAIN_GATE_HOUSE"/>
      <sheetName val="worksheet_inchican"/>
      <sheetName val="combined_9-30"/>
      <sheetName val="CT_Thang_Mo"/>
      <sheetName val="Cst_Pkg-Eden"/>
      <sheetName val="Unt_rate_SS"/>
      <sheetName val="TONG_HOP_GIA_TRI"/>
      <sheetName val="CHITIET_VL-NC-TT_-1p"/>
      <sheetName val="CHITIET_VL-NC-TT-3p"/>
      <sheetName val="TONG_HOP_VL-NC_TT"/>
      <sheetName val="KPVC-BD_"/>
      <sheetName val="KLDT_DIEN"/>
      <sheetName val="전기혼잡제경비(45"/>
      <sheetName val="#2_노임단가"/>
      <sheetName val="원료비2(2000_10-09)"/>
      <sheetName val="[입찰안_xls][입찰안_xls][입찰안_xls]_839"/>
      <sheetName val="[입찰안_xls][입찰안_xls][입찰안_xls]_840"/>
      <sheetName val="[입찰안_xls][입찰안_xls][입찰안_xls]_841"/>
      <sheetName val="[입찰안_xls][입찰안_xls][입찰안_xls]_843"/>
      <sheetName val="VAT_duoc_khau_tru1"/>
      <sheetName val="[입찰안_xls][입찰안_xls][입찰안_xls]_844"/>
      <sheetName val="[입찰안_xls][입찰안_xls][입찰안_xls]_845"/>
      <sheetName val="[입찰안_xls][입찰안_xls][입찰안_xls]_846"/>
      <sheetName val="[입찰안_xls][입찰안_xls][입찰안_xls]_847"/>
      <sheetName val="[입찰안_xls][입찰안_xls][입찰안_xls]_848"/>
      <sheetName val="[입찰안_xls][입찰안_xls][입찰안_xls]_849"/>
      <sheetName val="[입찰안_xls][입찰안_xls][입찰안_xls]_850"/>
      <sheetName val="[입찰안_xls][입찰안_xls][입찰안_xls]_851"/>
      <sheetName val="[입찰안_xls][입찰안_xls][입찰안_xls]_852"/>
      <sheetName val="[입찰안_xls][입찰안_xls][입찰안_xls]_853"/>
      <sheetName val="[입찰안_xls][입찰안_xls][입찰안_xls]_854"/>
      <sheetName val="[입찰안_xls][입찰안_xls][입찰안_xls]_855"/>
      <sheetName val="[입찰안_xls][입찰안_xls][입찰안_xls]_856"/>
      <sheetName val="[입찰안_xls][입찰안_xls][입찰안_xls]_857"/>
      <sheetName val="[입찰안_xls][입찰안_xls][입찰안_xls]_860"/>
      <sheetName val="[입찰안_xls][입찰안_xls][입찰안_xls]_859"/>
      <sheetName val="[입찰안_xls][입찰안_xls][입찰안_xls]_858"/>
      <sheetName val="[입찰안_xls][입찰안_xls][입찰안_xls]_861"/>
      <sheetName val="[입찰안_xls][입찰안_xls][입찰안_xls]_862"/>
      <sheetName val="[입찰안_xls][입찰안_xls][입찰안_xls]_863"/>
      <sheetName val="[입찰안_xls][입찰안_xls][입찰안_xls]_864"/>
      <sheetName val="[입찰안_xls][입찰안_xls][입찰안_xls]_877"/>
      <sheetName val="[입찰안_xls][입찰안_xls][입찰안_xls]_869"/>
      <sheetName val="[입찰안_xls][입찰안_xls][입찰안_xls]_878"/>
      <sheetName val="[입찰안_xls][입찰안_xls][입찰안_xls]_865"/>
      <sheetName val="[입찰안_xls][입찰안_xls][입찰안_xls]_866"/>
      <sheetName val="[입찰안_xls][입찰안_xls][입찰안_xls]_867"/>
      <sheetName val="[입찰안_xls][입찰안_xls][입찰안_xls]_868"/>
      <sheetName val="[입찰안_xls][입찰안_xls][입찰안_xls]_870"/>
      <sheetName val="[입찰안_xls][입찰안_xls][입찰안_xls]_871"/>
      <sheetName val="[입찰안_xls][입찰안_xls][입찰안_xls]_872"/>
      <sheetName val="[입찰안_xls][입찰안_xls][입찰안_xls]_873"/>
      <sheetName val="[입찰안_xls][입찰안_xls][입찰안_xls]_874"/>
      <sheetName val="[입찰안_xls][입찰안_xls][입찰안_xls]_881"/>
      <sheetName val="[입찰안_xls][입찰안_xls][입찰안_xls]_875"/>
      <sheetName val="[입찰안_xls][입찰안_xls][입찰안_xls]_876"/>
      <sheetName val="[입찰안_xls][입찰안_xls][입찰안_xls]_879"/>
      <sheetName val="[입찰안_xls][입찰안_xls][입찰안_xls]_880"/>
      <sheetName val="[입찰안_xls][입찰안_xls][입찰안_xls]_882"/>
      <sheetName val="[입찰안_xls][입찰안_xls][입찰안_xls]_883"/>
      <sheetName val="[입찰안_xls][입찰안_xls][입찰안_xls]_884"/>
      <sheetName val="[입찰안_xls][입찰안_xls][입찰안_xls]_885"/>
      <sheetName val="노임단가(인쇄제외)"/>
      <sheetName val="자재목록"/>
      <sheetName val="DD EST."/>
      <sheetName val="Earthwork"/>
      <sheetName val="plan&amp;section_of勉_x0010__x0000__x0000__x0000__x0000__x0000__x0001_Ԁ_x0000_�"/>
      <sheetName val="Bang THKP-DMDT"/>
      <sheetName val="Div10"/>
      <sheetName val="Div13"/>
      <sheetName val="Div4"/>
      <sheetName val="Div5"/>
      <sheetName val="Div6"/>
      <sheetName val="Div7"/>
      <sheetName val="Div9"/>
      <sheetName val="Du lieu"/>
      <sheetName val="단면A-A(TR)"/>
      <sheetName val="DG ke"/>
      <sheetName val="COA-17"/>
      <sheetName val="C-18"/>
      <sheetName val="DTXL"/>
      <sheetName val="수정시산표"/>
      <sheetName val="VTP tham khảo"/>
      <sheetName val="CT35"/>
      <sheetName val="Calculations"/>
      <sheetName val="PSW_Sheet"/>
      <sheetName val="UXSLCNK4"/>
      <sheetName val="시중노羄9臈"/>
      <sheetName val="시중노忕き_x0005_"/>
      <sheetName val="plan&amp;section_of_fouꄰₙ_x0000__x0000__x0000__x0000_ﱔ"/>
      <sheetName val="plan&amp;section_of_fou_x0000_¶釈̫ꗝû߸"/>
      <sheetName val="plan&amp;section_of_fou_x0000_¶釈̫ꗝû荸"/>
      <sheetName val="plan&amp;section_of_fou_x0000_g釈ˆꗝ㥀"/>
      <sheetName val="plan&amp;section_of_fou_x0000_g釈ˆꗝ᳀"/>
      <sheetName val="plan&amp;section_of_fouꗝ¾䝠Ύ_x0000__x0000__x0000_"/>
      <sheetName val="plan&amp;section_of_fou_x0002__x0000_蒸ζ㓡è諠"/>
      <sheetName val="plan&amp;section_of_fouﵨὰ⭸⇭_x0000__x0000_㖬"/>
      <sheetName val="plan&amp;section_of_fou_x0000__x0000__x0005__x0000_௰좤ˑ"/>
      <sheetName val="plan&amp;section_of_fou_x0000__x0000__x0005__x0000_ហ붽ˑ"/>
      <sheetName val="plan&amp;section_of_fou_x0000__x0000__x0005__x0000_≰쬡ˑ"/>
      <sheetName val="plan&amp;section_of_fou_x0000__x0000__x0005__x0000_꒰쩼ˑ"/>
      <sheetName val="생산직"/>
      <sheetName val="일용직"/>
      <sheetName val="공사비"/>
      <sheetName val="산출서양식01"/>
      <sheetName val="직접뀀鞖/_x005f_x0000_"/>
      <sheetName val="정리계槜〚_x005f_x0000__x005f_x0000_䇀"/>
      <sheetName val="design_crit_x005f_x0000__x005f_x0000__x00_2"/>
      <sheetName val="내역_verᔈ_x005f_x0000__x005f_x0000_"/>
      <sheetName val="계산_x005f_x0000__x005f_x0000_"/>
      <sheetName val="1_2_3_4_x005f_x0005__x005f_x0000___x005f_x0000__2"/>
      <sheetName val="6_산출닑⾱_x005f_x0005__x005f_x0000_"/>
      <sheetName val="조도계산서Å_x005f_x0000_Ԁ_x005f_x0000__x005f_x0000_"/>
      <sheetName val="조도계산서Å_x005f_x0000_Ԁ_x005f_x0000_耀"/>
      <sheetName val="공량·_x005f_x0000__x005f_x0000_"/>
      <sheetName val="working_load_at_______x005f_x0000___2"/>
      <sheetName val="[입찰안.xls]직접뀀鞖/_x005f_x0000_"/>
      <sheetName val="[입찰안.xls][입찰안.xls]직접뀀鞖/_x005f_x0000_"/>
      <sheetName val="_____x005f_x0000__x005f_x0000__x005f_x0005__x00_2"/>
      <sheetName val="plan_section_of__x005f_x0000__x005f_x0000_2"/>
      <sheetName val="원_x005f_x0000__x005f_x0000_"/>
      <sheetName val="1,2,3,4_x005f_x0005_"/>
      <sheetName val="단_x005f_x0005__x005f_x0000_"/>
      <sheetName val="공기압¬_x005f_x0000_Ԁ"/>
      <sheetName val="pile_bearing_capa__________x0_2"/>
      <sheetName val="pile_bearing_capa________x000_2"/>
      <sheetName val="일위대가(집계_x005f_x0000_"/>
      <sheetName val="정리계槜で_x005f_x0000__x005f_x0000_ｐ"/>
      <sheetName val="정리계槜で_x005f_x0000__x005f_x0000_㟠"/>
      <sheetName val="_________x005f_x0000__x005f_x0000__x005f_x0005__2"/>
      <sheetName val="_________x005f_x0000__x005f_x0000__x005f_x0005__3"/>
      <sheetName val="pile_bearing_ca____x005f_x0000______2"/>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수량산출서집´_x005f_x0000_Ԁ_x005f_x0000_耀֜䌛"/>
      <sheetName val="전기혼잡제경⻉ⴋԯ_x005f_x0000_缀"/>
      <sheetName val="일위대가_x005f_x0000__x005f_x0000_렀"/>
      <sheetName val="일위대가耀쾑_x005f_x0000_"/>
      <sheetName val="조도계산서Ì_x005f_x0000_Ԁ_x005f_x0000_耀"/>
      <sheetName val="______x005f_x005f_x005f_x0000__x005f_x005f_x000_2"/>
      <sheetName val="____x005f_x005f_x005f_x0000__x005f_x005f_x005f_x0000__2"/>
      <sheetName val="공기압舓⿫_x005f_x005f_x005f_x0005_"/>
      <sheetName val="I_설계조_x005f_x005f_x005f_x0000_"/>
      <sheetName val="조도계산서_(도서_x005f_x005f_x005f_x0000_"/>
      <sheetName val="주bea_x005f_x005f_x005f_xdcf0_"/>
      <sheetName val="대_x005f_x005f_x005f_x0000__x005f_x005f_x005f_x0000_"/>
      <sheetName val="장悱_x005f_x0017_"/>
      <sheetName val="3련_BÈ_x005f_x0000_"/>
      <sheetName val="plan_section_of__x005f_x0010__x005f_x0000_2"/>
      <sheetName val="집계장(Â_x005f_x0000_蠀1_x005f_x0000__x005f_x0000_"/>
      <sheetName val="집계장(뀀ﰡ_x005f_x0000_䀰"/>
      <sheetName val="design_c_x005f_x0000__x005f_x0000______x0_2"/>
      <sheetName val="POL6차-PIPÁ_x005f_x0000_Ԁ"/>
      <sheetName val="stability_x005f_xdc00_䘢䠂檱䠛檳"/>
      <sheetName val="노원열병합__건축공사기성내역_x005f_x0000_"/>
      <sheetName val="[입찰안.xls][입찰안.xls]_____xls_2395"/>
      <sheetName val="[입찰안.xls][입찰안.xls]_____xls_2396"/>
      <sheetName val="[입찰안.xls][입찰안.xls]_____xls_2397"/>
      <sheetName val="[입찰안.xls][입찰안.xls]_____xls_2398"/>
      <sheetName val="[입찰안.xls][입찰안.xls]_____xls_2400"/>
      <sheetName val="[입찰안.xls][입찰안.xls]_____xls_2399"/>
      <sheetName val="[입찰안.xls][입찰안.xls]_____xls_2409"/>
      <sheetName val="[입찰안.xls][입찰안.xls]_____xls_2408"/>
      <sheetName val="[입찰안.xls][입찰안.xls]_____xls_2405"/>
      <sheetName val="[입찰안.xls][입찰안.xls]_____xls_2406"/>
      <sheetName val="[입찰안.xls][입찰안.xls]_____xls_2407"/>
      <sheetName val="[입찰안.xls][입찰안.xls]_____xls_2410"/>
      <sheetName val="[입찰안.xls][입찰안.xls]_____xls_2411"/>
      <sheetName val="[입찰안.xls][입찰안.xls]_____xls_2414"/>
      <sheetName val="[입찰안.xls][입찰안.xls]_____xls_2413"/>
      <sheetName val="[입찰안.xls][입찰안.xls]_____xls_2412"/>
      <sheetName val="[입찰안.xls][입찰안.xls]_____xls_2415"/>
      <sheetName val="[입찰안.xls][입찰안.xls]_____xls_2416"/>
      <sheetName val="[입찰안.xls][입찰안.xls]_____xls_2426"/>
      <sheetName val="[입찰안.xls][입찰안.xls]_____xls_2419"/>
      <sheetName val="[입찰안.xls][입찰안.xls]_____xls_2421"/>
      <sheetName val="[입찰안.xls][입찰안.xls]_____xls_2417"/>
      <sheetName val="[입찰안.xls][입찰안.xls]_____xls_2418"/>
      <sheetName val="[입찰안.xls][입찰안.xls]_____xls_2420"/>
      <sheetName val="[입찰안.xls][입찰안.xls]_____xls_2422"/>
      <sheetName val="[입찰안.xls][입찰안.xls]_____xls_2427"/>
      <sheetName val="[입찰안.xls][입찰안.xls]_____xls_2423"/>
      <sheetName val="[입찰안.xls][입찰안.xls]_____xls_2424"/>
      <sheetName val="[입찰안.xls][입찰안.xls]_____xls_2425"/>
      <sheetName val="[입찰안.xls][입찰안.xls]_____xls_2433"/>
      <sheetName val="[입찰안.xls][입찰안.xls]_____xls_2428"/>
      <sheetName val="[입찰안.xls][입찰안.xls]_____xls_2429"/>
      <sheetName val="[입찰안.xls][입찰안.xls]_____xls_2430"/>
      <sheetName val="[입찰안.xls][입찰안.xls]_____xls_2431"/>
      <sheetName val="[입찰안.xls][입찰안.xls]_____xls_2432"/>
      <sheetName val="[입찰안.xls][입찰안.xls]_____xls_2438"/>
      <sheetName val="[입찰안.xls][입찰안.xls]_____xls_2434"/>
      <sheetName val="[입찰안.xls][입찰안.xls]_____xls_2435"/>
      <sheetName val="[입찰안.xls][입찰안.xls]_____xls_2436"/>
      <sheetName val="[입찰안.xls][입찰안.xls]_____xls_2437"/>
      <sheetName val="[입찰안.xls][입찰안.xls]_____xls_2439"/>
      <sheetName val="[입찰안.xls][입찰안.xls]_____xls_2442"/>
      <sheetName val="[입찰안.xls][입찰안.xls]_____xls_2440"/>
      <sheetName val="[입찰안.xls][입찰안.xls]_____xls_2441"/>
      <sheetName val="B__입찰안.xls"/>
      <sheetName val="_입찰안.xls_B__입찰안.xls"/>
      <sheetName val="_입찰안.xls__입찰안.xls_B__입찰안.xls"/>
      <sheetName val="_입찰안.xls__입찰안.xls__입찰안.xls__267"/>
      <sheetName val="_입찰안.xls__입찰안.xls__입찰안.xls__269"/>
      <sheetName val="_입찰안.xls__입찰안.xls__입찰안.xls__268"/>
      <sheetName val="_입찰안.xls__입찰안.xls__입찰안.xls__115"/>
      <sheetName val="_입찰안.xls__입찰안.xls__입찰안.xls__113"/>
      <sheetName val="_입찰안.xls__입찰안.xls__입찰안.xls__114"/>
      <sheetName val="_입찰안.xls__입찰안.xls__입찰안.xls__117"/>
      <sheetName val="_입찰안.xls__입찰안.xls__입찰안.xls__116"/>
      <sheetName val="_입찰안.xls__입찰안.xls__입찰안.xls__122"/>
      <sheetName val="_입찰안.xls__입찰안.xls__입찰안.xls__120"/>
      <sheetName val="_입찰안.xls__입찰안.xls__입찰안.xls__118"/>
      <sheetName val="_입찰안.xls__입찰안.xls__입찰안.xls__119"/>
      <sheetName val="_입찰안.xls__입찰안.xls__입찰안.xls__121"/>
      <sheetName val="_입찰안.xls__입찰안.xls__입찰안.xls__124"/>
      <sheetName val="_입찰안.xls__입찰안.xls__입찰안.xls__123"/>
      <sheetName val="_입찰안.xls__입찰안.xls__입찰안.xls__131"/>
      <sheetName val="_입찰안.xls__입찰안.xls__입찰안.xls__128"/>
      <sheetName val="_입찰안.xls__입찰안.xls__입찰안.xls__125"/>
      <sheetName val="_입찰안.xls__입찰안.xls__입찰안.xls__126"/>
      <sheetName val="_입찰안.xls__입찰안.xls__입찰안.xls__127"/>
      <sheetName val="_입찰안.xls__입찰안.xls__입찰안.xls__129"/>
      <sheetName val="_입찰안.xls__입찰안.xls__입찰안.xls__130"/>
      <sheetName val="_입찰안.xls__입찰안.xls__입찰안.xls__132"/>
      <sheetName val="_입찰안.xls__입찰안.xls__입찰안.xls__140"/>
      <sheetName val="_입찰안.xls__입찰안.xls__입찰안.xls__135"/>
      <sheetName val="_입찰안.xls__입찰안.xls__입찰안.xls__134"/>
      <sheetName val="_입찰안.xls__입찰안.xls__입찰안.xls__133"/>
      <sheetName val="_입찰안.xls__입찰안.xls__입찰안.xls__139"/>
      <sheetName val="_입찰안.xls__입찰안.xls__입찰안.xls__136"/>
      <sheetName val="_입찰안.xls__입찰안.xls__입찰안.xls__137"/>
      <sheetName val="_입찰안.xls__입찰안.xls__입찰안.xls__138"/>
      <sheetName val="_입찰안.xls__입찰안.xls__입찰안.xls__142"/>
      <sheetName val="_입찰안.xls__입찰안.xls__입찰안.xls__141"/>
      <sheetName val="_입찰안.xls__입찰안.xls__입찰안.xls__143"/>
      <sheetName val="_입찰안.xls__입찰안.xls__입찰안.xls__145"/>
      <sheetName val="_입찰안.xls__입찰안.xls__입찰안.xls__144"/>
      <sheetName val="_입찰안.xls__입찰안.xls__입찰안.xls__146"/>
      <sheetName val="_입찰안.xls__입찰안.xls__입찰안.xls__147"/>
      <sheetName val="_입찰안.xls__입찰안.xls__입찰안.xls__149"/>
      <sheetName val="_입찰안.xls__입찰안.xls__입찰안.xls__148"/>
      <sheetName val="_입찰안.xls__입찰안.xls__입찰안.xls__152"/>
      <sheetName val="_입찰안.xls__입찰안.xls__입찰안.xls__153"/>
      <sheetName val="_입찰안.xls__입찰안.xls__입찰안.xls__150"/>
      <sheetName val="_입찰안.xls__입찰안.xls__입찰안.xls__151"/>
      <sheetName val="_입찰안.xls__입찰안.xls__입찰안.xls__155"/>
      <sheetName val="_입찰안.xls__입찰안.xls__입찰안.xls__154"/>
      <sheetName val="_입찰안.xls__입찰안.xls__입찰안.xls__156"/>
      <sheetName val="_입찰안.xls__입찰안.xls__입찰안.xls__158"/>
      <sheetName val="_입찰안.xls__입찰안.xls__입찰안.xls__157"/>
      <sheetName val="_입찰안.xls__입찰안.xls__입찰안.xls__159"/>
      <sheetName val="_입찰안.xls__입찰안.xls__입찰안.xls__160"/>
      <sheetName val="_입찰안.xls__입찰안.xls__입찰안.xls__164"/>
      <sheetName val="_입찰안.xls__입찰안.xls__입찰안.xls__163"/>
      <sheetName val="_입찰안.xls__입찰안.xls__입찰안.xls__162"/>
      <sheetName val="_입찰안.xls__입찰안.xls__입찰안.xls__161"/>
      <sheetName val="_입찰안.xls__입찰안.xls__입찰안.xls____4"/>
      <sheetName val="_입찰안.xls__입찰안.xls__입찰안.xls__166"/>
      <sheetName val="_입찰안.xls__입찰안.xls__입찰안.xls__165"/>
      <sheetName val="_입찰안.xls__입찰안.xls__입찰안.xls__170"/>
      <sheetName val="_입찰안.xls__입찰안.xls__입찰안.xls__171"/>
      <sheetName val="_입찰안.xls__입찰안.xls__입찰안.xls__167"/>
      <sheetName val="_입찰안.xls__입찰안.xls__입찰안.xls__169"/>
      <sheetName val="_입찰안.xls__입찰안.xls__입찰안.xls__168"/>
      <sheetName val="_입찰안.xls__입찰안.xls__입찰안.xls__175"/>
      <sheetName val="_입찰안.xls__입찰안.xls__입찰안.xls__172"/>
      <sheetName val="_입찰안.xls__입찰안.xls__입찰안.xls__174"/>
      <sheetName val="_입찰안.xls__입찰안.xls__입찰안.xls__173"/>
      <sheetName val="_입찰안.xls__입찰안.xls__입찰안.xls__176"/>
      <sheetName val="_입찰안.xls__입찰안.xls__입찰안.xls__177"/>
      <sheetName val="_입찰안.xls__입찰안.xls__입찰안.xls__178"/>
      <sheetName val="_입찰안.xls__입찰안.xls__입찰안.xls__179"/>
      <sheetName val="_입찰안.xls__입찰안.xls__입찰안.xls__181"/>
      <sheetName val="_입찰안.xls__입찰안.xls__입찰안.xls__180"/>
      <sheetName val="_입찰안.xls__입찰안.xls__입찰안.xls__182"/>
      <sheetName val="_입찰안.xls__입찰안.xls__입찰안.xls__184"/>
      <sheetName val="_입찰안.xls__입찰안.xls__입찰안.xls__183"/>
      <sheetName val="_입찰안.xls__입찰안.xls__입찰안.xls__185"/>
      <sheetName val="_입찰안.xls__입찰안.xls__입찰안.xls__186"/>
      <sheetName val="_입찰안.xls__입찰안.xls__입찰안.xls__187"/>
      <sheetName val="_입찰안.xls__입찰안.xls__입찰안.xls__188"/>
      <sheetName val="_입찰안.xls__입찰안.xls__입찰안.xls__190"/>
      <sheetName val="_입찰안.xls__입찰안.xls__입찰안.xls__189"/>
      <sheetName val="_입찰안.xls__입찰안.xls__입찰안.xls__253"/>
      <sheetName val="_입찰안.xls__입찰안.xls__입찰안.xls__255"/>
      <sheetName val="_입찰안.xls__입찰안.xls__입찰안.xls__258"/>
      <sheetName val="_입찰안.xls__입찰안.xls__입찰안.xls__222"/>
      <sheetName val="_입찰안.xls__입찰안.xls__입찰안.xls__200"/>
      <sheetName val="_입찰안.xls__입찰안.xls__입찰안.xls__199"/>
      <sheetName val="_입찰안.xls__입찰안.xls__입찰안.xls__202"/>
      <sheetName val="_입찰안.xls__입찰안.xls__입찰안.xls__193"/>
      <sheetName val="_입찰안.xls__입찰안.xls__입찰안.xls__191"/>
      <sheetName val="_입찰안.xls__입찰안.xls__입찰안.xls__196"/>
      <sheetName val="_입찰안.xls__입찰안.xls__입찰안.xls__192"/>
      <sheetName val="_입찰안.xls__입찰안.xls__입찰안.xls__194"/>
      <sheetName val="_입찰안.xls__입찰안.xls__입찰안.xls__195"/>
      <sheetName val="_입찰안.xls__입찰안.xls__입찰안.xls__197"/>
      <sheetName val="_입찰안.xls__입찰안.xls__입찰안.xls__198"/>
      <sheetName val="_입찰안.xls__입찰안.xls__입찰안.xls__201"/>
      <sheetName val="_입찰안.xls__입찰안.xls__입찰안.xls__203"/>
      <sheetName val="_입찰안.xls__입찰안.xls__입찰안.xls__205"/>
      <sheetName val="_입찰안.xls__입찰안.xls__입찰안.xls__206"/>
      <sheetName val="_입찰안.xls__입찰안.xls__입찰안.xls__204"/>
      <sheetName val="_입찰안.xls__입찰안.xls__입찰안.xls__207"/>
      <sheetName val="_입찰안.xls__입찰안.xls__입찰안.xls__208"/>
      <sheetName val="_입찰안.xls__입찰안.xls__입찰안.xls__209"/>
      <sheetName val="_입찰안.xls__입찰안.xls__입찰안.xls__211"/>
      <sheetName val="_입찰안.xls__입찰안.xls__입찰안.xls__210"/>
      <sheetName val="_입찰안.xls__입찰안.xls__입찰안.xls__212"/>
      <sheetName val="_입찰안.xls__입찰안.xls__입찰안.xls__213"/>
      <sheetName val="_입찰안.xls__입찰안.xls__입찰안.xls__214"/>
      <sheetName val="_입찰안.xls__입찰안.xls__입찰안.xls__216"/>
      <sheetName val="_입찰안.xls__입찰안.xls__입찰안.xls__217"/>
      <sheetName val="_입찰안.xls__입찰안.xls__입찰안.xls__215"/>
      <sheetName val="_입찰안.xls__입찰안.xls__입찰안.xls__218"/>
      <sheetName val="_입찰안.xls__입찰안.xls__입찰안.xls__220"/>
      <sheetName val="_입찰안.xls__입찰안.xls__입찰안.xls__221"/>
      <sheetName val="_입찰안.xls__입찰안.xls__입찰안.xls__219"/>
      <sheetName val="_입찰안.xls__입찰안.xls__입찰안.xls__226"/>
      <sheetName val="_입찰안.xls__입찰안.xls__입찰안.xls__225"/>
      <sheetName val="_입찰안.xls__입찰안.xls__입찰안.xls__223"/>
      <sheetName val="_입찰안.xls__입찰안.xls__입찰안.xls__224"/>
      <sheetName val="_입찰안.xls__입찰안.xls__입찰안.xls__228"/>
      <sheetName val="_입찰안.xls__입찰안.xls__입찰안.xls__227"/>
      <sheetName val="_입찰안.xls__입찰안.xls__입찰안.xls__230"/>
      <sheetName val="_입찰안.xls__입찰안.xls__입찰안.xls__229"/>
      <sheetName val="_입찰안.xls__입찰안.xls__입찰안.xls__231"/>
      <sheetName val="_입찰안.xls__입찰안.xls__입찰안.xls__235"/>
      <sheetName val="_입찰안.xls__입찰안.xls__입찰안.xls__238"/>
      <sheetName val="_입찰안.xls__입찰안.xls__입찰안.xls__237"/>
      <sheetName val="_입찰안.xls__입찰안.xls__입찰안.xls__232"/>
      <sheetName val="_입찰안.xls__입찰안.xls__입찰안.xls__233"/>
      <sheetName val="_입찰안.xls__입찰안.xls__입찰안.xls__234"/>
      <sheetName val="_입찰안.xls__입찰안.xls__입찰안.xls__236"/>
      <sheetName val="_입찰안.xls__입찰안.xls__입찰안.xls__240"/>
      <sheetName val="_입찰안.xls__입찰안.xls__입찰안.xls__239"/>
      <sheetName val="_입찰안.xls__입찰안.xls__입찰안.xls__246"/>
      <sheetName val="_입찰안.xls__입찰안.xls__입찰안.xls__241"/>
      <sheetName val="_입찰안.xls__입찰안.xls__입찰안.xls__242"/>
      <sheetName val="_입찰안.xls__입찰안.xls__입찰안.xls__243"/>
      <sheetName val="_입찰안.xls__입찰안.xls__입찰안.xls__244"/>
      <sheetName val="_입찰안.xls__입찰안.xls__입찰안.xls__245"/>
      <sheetName val="_입찰안.xls__입찰안.xls__입찰안.xls__248"/>
      <sheetName val="_입찰안.xls__입찰안.xls__입찰안.xls__247"/>
      <sheetName val="_입찰안.xls__입찰안.xls__입찰안.xls__249"/>
      <sheetName val="_입찰안.xls__입찰안.xls__입찰안.xls__250"/>
      <sheetName val="_입찰안.xls__입찰안.xls__입찰안.xls__251"/>
      <sheetName val="_입찰안.xls__입찰안.xls__입찰안.xls__252"/>
      <sheetName val="_입찰안.xls__입찰안.xls__입찰안.xls__254"/>
      <sheetName val="_입찰안.xls__입찰안.xls__입찰안.xls__259"/>
      <sheetName val="_입찰안.xls__입찰안.xls__입찰안.xls__256"/>
      <sheetName val="_입찰안.xls__입찰안.xls__입찰안.xls__257"/>
      <sheetName val="_입찰안.xls__입찰안.xls__입찰안.xls__260"/>
      <sheetName val="_입찰안.xls__입찰안.xls__입찰안.xls__261"/>
      <sheetName val="_입찰안.xls__입찰안.xls__입찰안.xls__264"/>
      <sheetName val="_입찰안.xls__입찰안.xls__입찰안.xls__263"/>
      <sheetName val="_입찰안.xls__입찰안.xls__입찰안.xls__262"/>
      <sheetName val="_입찰안.xls__입찰안.xls__입찰안.xls__265"/>
      <sheetName val="_입찰안.xls__입찰안.xls__입찰안.xls__266"/>
      <sheetName val="_입찰안.xls__입찰안.xls__입찰안.xls__270"/>
      <sheetName val="_입찰안.xls__입찰안.xls__입찰안.xls__272"/>
      <sheetName val="_입찰안.xls__입찰안.xls__입찰안.xls__271"/>
      <sheetName val="_입찰안.xls__입찰안.xls__입찰안.xls__283"/>
      <sheetName val="_입찰안.xls__입찰안.xls__입찰안.xls__285"/>
      <sheetName val="_입찰안.xls__입찰안.xls__입찰안.xls__284"/>
      <sheetName val="_입찰안.xls__입찰안.xls__입찰안.xls__282"/>
      <sheetName val="_입찰안.xls__입찰안.xls__입찰안.xls__273"/>
      <sheetName val="_입찰안.xls__입찰안.xls__입찰안.xls__274"/>
      <sheetName val="_입찰안.xls__입찰안.xls__입찰안.xls__275"/>
      <sheetName val="_입찰안.xls__입찰안.xls__입찰안.xls__276"/>
      <sheetName val="_입찰안.xls__입찰안.xls__입찰안.xls__278"/>
      <sheetName val="_입찰안.xls__입찰안.xls__입찰안.xls____5"/>
      <sheetName val="_입찰안.xls__입찰안.xls__입찰안.xls__277"/>
      <sheetName val="_입찰안.xls__입찰안.xls__입찰안.xls__280"/>
      <sheetName val="_입찰안.xls__입찰안.xls__입찰안.xls__279"/>
      <sheetName val="_입찰안.xls__입찰안.xls__입찰안.xls__281"/>
      <sheetName val="_입찰안.xls__입찰안.xls__입찰안.xls__286"/>
      <sheetName val="_입찰안.xls__입찰안.xls__입찰안.xls__287"/>
      <sheetName val="_입찰안.xls__입찰안.xls__입찰안.xls__289"/>
      <sheetName val="_입찰안.xls__입찰안.xls__입찰안.xls__288"/>
      <sheetName val="_입찰안.xls__입찰안.xls__입찰안.xls__290"/>
      <sheetName val="_입찰안.xls__입찰안.xls__입찰안.xls____6"/>
      <sheetName val="_입찰안.xls__입찰안_xls_직접뀀鞖_"/>
      <sheetName val="_입찰안.xls__입찰안_xls__입찰안_xls____2"/>
      <sheetName val="_입찰안.xls__입찰안.xls__입찰안.xls__291"/>
      <sheetName val="_입찰안.xls__입찰안.xls__입찰안.xls__298"/>
      <sheetName val="_입찰안.xls__입찰안.xls__입찰안.xls__292"/>
      <sheetName val="_입찰안.xls__입찰안.xls__입찰안.xls__294"/>
      <sheetName val="_입찰안.xls__입찰안.xls__입찰안.xls__293"/>
      <sheetName val="_입찰안.xls__입찰안.xls__입찰안.xls__295"/>
      <sheetName val="_입찰안.xls__입찰안.xls__입찰안.xls__297"/>
      <sheetName val="_입찰안.xls__입찰안.xls__입찰안.xls__296"/>
      <sheetName val="_입찰안.xls__입찰안.xls__입찰안.xls__299"/>
      <sheetName val="_입찰안.xls____2"/>
      <sheetName val="_입찰안.xls____3"/>
      <sheetName val="_입찰안.xls_B__2"/>
      <sheetName val="_입찰안.xls_B__3"/>
      <sheetName val="_입찰안_xls__입찰안_xls__입찰안_xls____4"/>
      <sheetName val="_입찰안.xls__입찰안.xls__입찰안.xls__316"/>
      <sheetName val="_입찰안.xls__입찰안.xls__입찰안.xls__302"/>
      <sheetName val="_입찰안.xls__입찰안.xls__입찰안.xls__300"/>
      <sheetName val="_입찰안.xls__입찰안.xls__입찰안.xls__301"/>
      <sheetName val="_입찰안.xls__입찰안.xls__입찰안.xls__313"/>
      <sheetName val="_입찰안.xls__입찰안.xls__입찰안.xls__304"/>
      <sheetName val="_입찰안.xls__입찰안.xls__입찰안.xls__303"/>
      <sheetName val="_입찰안.xls__입찰안.xls__입찰안.xls__306"/>
      <sheetName val="_입찰안.xls__입찰안.xls__입찰안.xls__305"/>
      <sheetName val="_입찰안.xls__입찰안.xls__입찰안.xls__308"/>
      <sheetName val="_입찰안.xls__입찰안.xls__입찰안.xls__307"/>
      <sheetName val="_입찰안.xls__입찰안.xls__입찰안.xls__309"/>
      <sheetName val="_입찰안.xls__입찰안.xls__입찰안.xls__310"/>
      <sheetName val="_입찰안.xls__입찰안.xls__입찰안.xls__311"/>
      <sheetName val="_입찰안.xls__입찰안.xls__입찰안.xls__312"/>
      <sheetName val="_입찰안.xls__입찰안.xls__입찰안.xls__314"/>
      <sheetName val="_입찰안.xls__입찰안.xls__입찰안.xls__315"/>
      <sheetName val="_입찰안.xls__입찰안.xls__입찰안.xls__319"/>
      <sheetName val="_입찰안.xls__입찰안.xls__입찰안.xls__318"/>
      <sheetName val="_입찰안.xls__입찰안.xls__입찰안.xls__317"/>
      <sheetName val="_입찰안.xls__입찰안.xls__입찰안.xls__321"/>
      <sheetName val="_입찰안.xls__입찰안.xls__입찰안.xls__320"/>
      <sheetName val="_입찰안.xls__입찰안.xls__입찰안.xls__322"/>
      <sheetName val="_입찰안.xls__입찰안.xls__입찰안.xls__323"/>
      <sheetName val="_입찰안.xls__입찰안.xls__입찰안.xls__324"/>
      <sheetName val="_입찰안.xls__입찰안.xls__입찰안.xls__339"/>
      <sheetName val="_입찰안.xls__입찰안.xls__입찰안.xls__338"/>
      <sheetName val="_입찰안.xls__입찰안.xls__입찰안.xls__337"/>
      <sheetName val="_입찰안.xls__입찰안.xls__입찰안.xls__335"/>
      <sheetName val="_입찰안.xls__입찰안.xls__입찰안.xls__328"/>
      <sheetName val="_입찰안.xls__입찰안.xls__입찰안.xls__326"/>
      <sheetName val="_입찰안.xls__입찰안.xls__입찰안.xls__330"/>
      <sheetName val="_입찰안.xls__입찰안.xls__입찰안.xls__325"/>
      <sheetName val="_입찰안.xls__입찰안.xls__입찰안.xls__327"/>
      <sheetName val="_입찰안.xls__입찰안.xls__입찰안.xls__332"/>
      <sheetName val="_입찰안.xls__입찰안.xls__입찰안.xls__331"/>
      <sheetName val="_입찰안.xls__입찰안.xls__입찰안.xls__329"/>
      <sheetName val="_입찰안.xls__입찰안.xls__입찰안.xls__334"/>
      <sheetName val="_입찰안.xls__입찰안.xls__입찰안.xls__336"/>
      <sheetName val="_입찰안.xls__입찰안.xls__입찰안.xls__333"/>
      <sheetName val="_입찰안.xls__입찰안.xls__입찰안.xls__341"/>
      <sheetName val="_입찰안.xls__입찰안.xls__입찰안.xls__340"/>
      <sheetName val="_입찰안.xls__입찰안.xls__입찰안.xls__744"/>
      <sheetName val="_입찰안.xls__입찰안.xls__입찰안.xls__343"/>
      <sheetName val="_입찰안.xls__입찰안.xls__입찰안.xls__347"/>
      <sheetName val="_입찰안.xls__입찰안.xls__입찰안.xls__342"/>
      <sheetName val="_입찰안.xls__입찰안.xls__입찰안.xls__355"/>
      <sheetName val="_입찰안.xls__입찰안.xls__입찰안.xls__346"/>
      <sheetName val="_입찰안.xls__입찰안.xls__입찰안.xls__344"/>
      <sheetName val="_입찰안.xls__입찰안.xls__입찰안.xls__345"/>
      <sheetName val="_입찰안.xls__입찰안.xls__입찰안.xls__375"/>
      <sheetName val="_입찰안.xls__입찰안.xls__입찰안.xls__348"/>
      <sheetName val="_입찰안.xls__입찰안.xls__입찰안.xls__349"/>
      <sheetName val="_입찰안.xls__입찰안.xls__입찰안.xls__351"/>
      <sheetName val="_입찰안.xls__입찰안.xls__입찰안.xls__350"/>
      <sheetName val="_입찰안.xls__입찰안.xls__입찰안.xls__352"/>
      <sheetName val="_입찰안.xls__입찰안.xls__입찰안.xls__353"/>
      <sheetName val="_입찰안.xls__입찰안.xls__입찰안.xls__354"/>
      <sheetName val="_입찰안.xls__입찰안.xls__입찰안.xls__357"/>
      <sheetName val="_입찰안.xls__입찰안.xls__입찰안.xls__356"/>
      <sheetName val="_입찰안.xls__입찰안.xls__입찰안.xls__389"/>
      <sheetName val="_입찰안.xls__입찰안.xls__입찰안.xls__358"/>
      <sheetName val="_입찰안.xls__입찰안.xls__입찰안.xls__359"/>
      <sheetName val="_입찰안.xls__입찰안.xls__입찰안.xls__360"/>
      <sheetName val="_입찰안.xls__입찰안.xls__입찰안.xls__361"/>
      <sheetName val="_입찰안.xls__입찰안.xls__입찰안.xls__362"/>
      <sheetName val="_입찰안.xls__입찰안.xls__입찰안.xls__363"/>
      <sheetName val="_입찰안.xls__입찰안.xls__입찰안.xls__364"/>
      <sheetName val="_입찰안.xls__입찰안.xls__입찰안.xls__365"/>
      <sheetName val="_입찰안.xls__입찰안.xls__입찰안.xls__366"/>
      <sheetName val="_입찰안.xls__입찰안.xls__입찰안.xls__367"/>
      <sheetName val="_입찰안.xls__입찰안.xls__입찰안.xls__368"/>
      <sheetName val="_입찰안.xls__입찰안.xls__입찰안.xls__370"/>
      <sheetName val="_입찰안.xls__입찰안.xls__입찰안.xls__369"/>
      <sheetName val="_입찰안.xls__입찰안.xls__입찰안.xls__373"/>
      <sheetName val="_입찰안.xls__입찰안.xls__입찰안.xls__371"/>
      <sheetName val="_입찰안.xls__입찰안.xls__입찰안.xls__372"/>
      <sheetName val="_입찰안.xls__입찰안.xls__입찰안.xls__374"/>
      <sheetName val="_입찰안.xls__입찰안.xls__입찰안.xls__390"/>
      <sheetName val="_입찰안.xls__입찰안.xls__입찰안.xls__388"/>
      <sheetName val="_입찰안.xls__입찰안.xls__입찰안.xls__376"/>
      <sheetName val="_입찰안.xls__입찰안.xls__입찰안.xls__377"/>
      <sheetName val="_입찰안.xls__입찰안.xls__입찰안.xls__378"/>
      <sheetName val="_입찰안.xls__입찰안.xls__입찰안.xls__379"/>
      <sheetName val="_입찰안.xls__입찰안.xls__입찰안.xls__380"/>
      <sheetName val="_입찰안.xls__입찰안.xls__입찰안.xls__381"/>
      <sheetName val="_입찰안.xls__입찰안.xls__입찰안.xls__382"/>
      <sheetName val="_입찰안.xls__입찰안.xls__입찰안.xls__384"/>
      <sheetName val="_입찰안.xls__입찰안.xls__입찰안.xls__383"/>
      <sheetName val="_입찰안.xls__입찰안.xls__입찰안.xls__387"/>
      <sheetName val="_입찰안.xls__입찰안.xls__입찰안.xls__385"/>
      <sheetName val="_입찰안.xls__입찰안.xls__입찰안.xls__386"/>
      <sheetName val="_입찰안.xls__입찰안.xls__입찰안.xls__412"/>
      <sheetName val="_입찰안.xls__입찰안.xls__입찰안.xls__419"/>
      <sheetName val="_입찰안.xls__입찰안.xls__입찰안.xls__391"/>
      <sheetName val="_입찰안.xls__입찰안.xls__입찰안.xls__392"/>
      <sheetName val="_입찰안.xls__입찰안.xls__입찰안.xls__394"/>
      <sheetName val="_입찰안.xls__입찰안.xls__입찰안.xls__393"/>
      <sheetName val="_입찰안.xls__입찰안.xls__입찰안.xls__395"/>
      <sheetName val="_입찰안.xls__입찰안.xls__입찰안.xls__396"/>
      <sheetName val="_입찰안.xls__입찰안.xls__입찰안.xls__397"/>
      <sheetName val="_입찰안.xls__입찰안.xls__입찰안.xls__398"/>
      <sheetName val="_입찰안.xls__입찰안.xls__입찰안.xls__399"/>
      <sheetName val="_입찰안.xls__입찰안.xls__입찰안.xls__400"/>
      <sheetName val="_입찰안.xls__입찰안.xls__입찰안.xls__401"/>
      <sheetName val="_입찰안.xls__입찰안.xls__입찰안.xls__402"/>
      <sheetName val="_입찰안.xls__입찰안.xls__입찰안.xls__403"/>
      <sheetName val="_입찰안.xls__입찰안.xls__입찰안.xls__405"/>
      <sheetName val="_입찰안.xls__입찰안.xls__입찰안.xls__404"/>
      <sheetName val="_입찰안.xls__입찰안.xls__입찰안.xls__406"/>
      <sheetName val="_입찰안.xls__입찰안.xls__입찰안.xls__407"/>
      <sheetName val="_입찰안.xls__입찰안.xls__입찰안.xls__409"/>
      <sheetName val="_입찰안.xls__입찰안.xls__입찰안.xls__408"/>
      <sheetName val="_입찰안.xls__입찰안.xls__입찰안.xls__410"/>
      <sheetName val="_입찰안.xls__입찰안.xls__입찰안.xls__411"/>
      <sheetName val="_입찰안.xls__입찰안.xls__입찰안.xls__418"/>
      <sheetName val="_입찰안.xls__입찰안.xls__입찰안.xls__416"/>
      <sheetName val="_입찰안.xls__입찰안.xls__입찰안.xls__413"/>
      <sheetName val="_입찰안.xls__입찰안.xls__입찰안.xls__414"/>
      <sheetName val="_입찰안.xls__입찰안.xls__입찰안.xls__415"/>
      <sheetName val="_입찰안.xls__입찰안.xls__입찰안.xls__417"/>
      <sheetName val="_입찰안.xls__입찰안.xls__입찰안.xls__421"/>
      <sheetName val="_입찰안.xls__입찰안.xls__입찰안.xls__420"/>
      <sheetName val="_입찰안.xls__입찰안.xls__입찰안.xls__483"/>
      <sheetName val="_입찰안.xls__입찰안.xls__입찰안.xls__424"/>
      <sheetName val="_입찰안.xls__입찰안.xls__입찰안.xls__422"/>
      <sheetName val="_입찰안.xls__입찰안.xls__입찰안.xls__423"/>
      <sheetName val="_입찰안.xls__입찰안.xls__입찰안.xls__426"/>
      <sheetName val="_입찰안.xls__입찰안.xls__입찰안.xls__425"/>
      <sheetName val="_입찰안.xls__입찰안.xls__입찰안.xls__427"/>
      <sheetName val="_입찰안.xls__입찰안.xls__입찰안.xls__485"/>
      <sheetName val="_입찰안.xls__입찰안.xls__입찰안.xls__428"/>
      <sheetName val="_입찰안.xls__입찰안.xls__입찰안.xls__429"/>
      <sheetName val="_입찰안.xls__입찰안.xls__입찰안.xls__432"/>
      <sheetName val="_입찰안.xls__입찰안.xls__입찰안.xls__430"/>
      <sheetName val="_입찰안.xls__입찰안.xls__입찰안.xls__431"/>
      <sheetName val="_입찰안.xls__입찰안.xls__입찰안.xls__433"/>
      <sheetName val="_입찰안.xls__입찰안.xls__입찰안.xls__435"/>
      <sheetName val="_입찰안.xls__입찰안.xls__입찰안.xls__434"/>
      <sheetName val="_입찰안.xls__입찰안.xls__입찰안.xls__436"/>
      <sheetName val="_입찰안.xls__입찰안.xls__입찰안.xls__437"/>
      <sheetName val="_입찰안.xls__입찰안.xls__입찰안.xls__438"/>
      <sheetName val="_입찰안.xls__입찰안.xls__입찰안.xls__439"/>
      <sheetName val="_입찰안.xls__입찰안.xls__입찰안.xls__441"/>
      <sheetName val="_입찰안.xls__입찰안.xls__입찰안.xls__440"/>
      <sheetName val="_입찰안.xls__입찰안.xls__입찰안.xls__442"/>
      <sheetName val="_입찰안.xls__입찰안.xls__입찰안.xls__443"/>
      <sheetName val="_입찰안.xls__입찰안.xls__입찰안.xls__444"/>
      <sheetName val="_입찰안.xls__입찰안.xls__입찰안.xls__446"/>
      <sheetName val="_입찰안.xls__입찰안.xls__입찰안.xls__445"/>
      <sheetName val="_입찰안.xls__입찰안.xls__입찰안.xls__450"/>
      <sheetName val="_입찰안.xls__입찰안.xls__입찰안.xls__447"/>
      <sheetName val="_입찰안.xls__입찰안.xls__입찰안.xls__448"/>
      <sheetName val="_입찰안.xls__입찰안.xls__입찰안.xls__449"/>
      <sheetName val="_입찰안.xls__입찰안.xls__입찰안.xls__452"/>
      <sheetName val="_입찰안.xls__입찰안.xls__입찰안.xls__451"/>
      <sheetName val="_입찰안.xls__입찰안.xls__입찰안.xls__453"/>
      <sheetName val="_입찰안.xls__입찰안.xls__입찰안.xls__454"/>
      <sheetName val="_입찰안.xls__입찰안.xls__입찰안.xls__455"/>
      <sheetName val="_입찰안.xls__입찰안.xls__입찰안.xls__456"/>
      <sheetName val="_입찰안.xls__입찰안.xls__입찰안.xls__457"/>
      <sheetName val="_입찰안.xls__입찰안.xls__입찰안.xls__458"/>
      <sheetName val="_입찰안.xls__입찰안.xls__입찰안.xls__459"/>
      <sheetName val="_입찰안.xls__입찰안.xls__입찰안.xls__460"/>
      <sheetName val="_입찰안.xls__입찰안.xls__입찰안.xls__462"/>
      <sheetName val="_입찰안.xls__입찰안.xls__입찰안.xls__461"/>
      <sheetName val="_입찰안.xls__입찰안.xls__입찰안.xls__463"/>
      <sheetName val="_입찰안.xls__입찰안.xls__입찰안.xls__464"/>
      <sheetName val="_입찰안.xls__입찰안.xls__입찰안.xls__465"/>
      <sheetName val="_입찰안.xls__입찰안.xls__입찰안.xls__466"/>
      <sheetName val="_입찰안.xls__입찰안.xls__입찰안.xls__467"/>
      <sheetName val="_입찰안.xls__입찰안.xls__입찰안.xls__468"/>
      <sheetName val="_입찰안.xls__입찰안.xls__입찰안.xls__470"/>
      <sheetName val="_입찰안.xls__입찰안.xls__입찰안.xls__469"/>
      <sheetName val="_입찰안.xls__입찰안.xls__입찰안.xls__472"/>
      <sheetName val="_입찰안.xls__입찰안.xls__입찰안.xls__471"/>
      <sheetName val="_입찰안.xls__입찰안.xls__입찰안.xls__476"/>
      <sheetName val="_입찰안.xls__입찰안.xls__입찰안.xls__474"/>
      <sheetName val="_입찰안.xls__입찰안.xls__입찰안.xls__473"/>
      <sheetName val="_입찰안.xls__입찰안.xls__입찰안.xls__475"/>
      <sheetName val="_입찰안.xls__입찰안.xls__입찰안.xls__478"/>
      <sheetName val="_입찰안.xls__입찰안.xls__입찰안.xls__477"/>
      <sheetName val="_입찰안.xls__입찰안.xls__입찰안.xls__480"/>
      <sheetName val="_입찰안.xls__입찰안.xls__입찰안.xls__479"/>
      <sheetName val="_입찰안.xls__입찰안.xls__입찰안.xls__482"/>
      <sheetName val="_입찰안.xls__입찰안.xls__입찰안.xls__481"/>
      <sheetName val="_입찰안.xls__입찰안.xls__입찰안.xls__486"/>
      <sheetName val="_입찰안.xls__입찰안.xls__입찰안.xls__484"/>
      <sheetName val="_입찰안.xls__입찰안.xls__입찰안.xls__496"/>
      <sheetName val="_입찰안.xls__입찰안.xls__입찰안.xls__487"/>
      <sheetName val="_입찰안.xls__입찰안.xls__입찰안.xls__488"/>
      <sheetName val="_입찰안.xls__입찰안.xls__입찰안.xls__527"/>
      <sheetName val="_입찰안.xls__입찰안.xls__입찰안.xls__521"/>
      <sheetName val="_입찰안.xls__입찰안.xls__입찰안.xls__489"/>
      <sheetName val="_입찰안.xls__입찰안.xls__입찰안.xls__490"/>
      <sheetName val="_입찰안.xls__입찰안.xls__입찰안.xls__492"/>
      <sheetName val="_입찰안.xls__입찰안.xls__입찰안.xls__491"/>
      <sheetName val="_입찰안.xls__입찰안.xls__입찰안.xls__495"/>
      <sheetName val="_입찰안.xls__입찰안.xls__입찰안.xls__494"/>
      <sheetName val="_입찰안.xls__입찰안.xls__입찰안.xls__493"/>
      <sheetName val="_입찰안.xls__입찰안.xls__입찰안.xls__512"/>
      <sheetName val="_입찰안.xls__입찰안.xls__입찰안.xls__502"/>
      <sheetName val="_입찰안.xls__입찰안.xls__입찰안.xls__499"/>
      <sheetName val="_입찰안.xls__입찰안.xls__입찰안.xls__497"/>
      <sheetName val="_입찰안.xls__입찰안.xls__입찰안.xls__498"/>
      <sheetName val="_입찰안.xls__입찰안.xls__입찰안.xls__500"/>
      <sheetName val="_입찰안.xls__입찰안.xls__입찰안.xls__501"/>
      <sheetName val="_입찰안.xls__입찰안.xls__입찰안.xls__504"/>
      <sheetName val="_입찰안.xls__입찰안.xls__입찰안.xls__503"/>
      <sheetName val="_입찰안.xls__입찰안.xls__입찰안.xls__505"/>
      <sheetName val="_입찰안.xls__입찰안.xls__입찰안.xls__508"/>
      <sheetName val="_입찰안.xls__입찰안.xls__입찰안.xls__506"/>
      <sheetName val="_입찰안.xls__입찰안.xls__입찰안.xls__507"/>
      <sheetName val="_입찰안.xls__입찰안.xls__입찰안.xls__509"/>
      <sheetName val="_입찰안.xls__입찰안.xls__입찰안.xls__511"/>
      <sheetName val="_입찰안.xls__입찰안.xls__입찰안.xls__510"/>
      <sheetName val="_입찰안.xls__입찰안.xls__입찰안.xls__514"/>
      <sheetName val="_입찰안.xls__입찰안.xls__입찰안.xls__513"/>
      <sheetName val="_입찰안.xls__입찰안.xls__입찰안.xls__515"/>
      <sheetName val="_입찰안.xls__입찰안.xls__입찰안.xls__517"/>
      <sheetName val="_입찰안.xls__입찰안.xls__입찰안.xls__516"/>
      <sheetName val="_입찰안.xls__입찰안.xls__입찰안.xls__518"/>
      <sheetName val="_입찰안.xls__입찰안.xls__입찰안.xls__520"/>
      <sheetName val="_입찰안.xls__입찰안.xls__입찰안.xls__519"/>
      <sheetName val="_입찰안.xls__입찰안.xls__입찰안.xls__526"/>
      <sheetName val="_입찰안.xls__입찰안.xls__입찰안.xls__523"/>
      <sheetName val="_입찰안.xls__입찰안.xls__입찰안.xls__522"/>
      <sheetName val="_입찰안.xls__입찰안.xls__입찰안.xls__524"/>
      <sheetName val="_입찰안.xls__입찰안.xls__입찰안.xls__525"/>
      <sheetName val="_입찰안.xls__입찰안.xls__입찰안.xls__533"/>
      <sheetName val="_입찰안.xls__입찰안.xls__입찰안.xls__529"/>
      <sheetName val="_입찰안.xls__입찰안.xls__입찰안.xls__528"/>
      <sheetName val="_입찰안.xls__입찰안.xls__입찰안.xls__530"/>
      <sheetName val="_입찰안.xls__입찰안.xls__입찰안.xls__531"/>
      <sheetName val="_입찰안.xls__입찰안.xls__입찰안.xls__562"/>
      <sheetName val="_입찰안.xls__입찰안.xls__입찰안.xls__532"/>
      <sheetName val="_입찰안.xls__입찰안.xls__입찰안.xls__574"/>
      <sheetName val="_입찰안.xls__입찰안.xls__입찰안.xls__535"/>
      <sheetName val="_입찰안.xls__입찰안.xls__입찰안.xls__534"/>
      <sheetName val="_입찰안.xls__입찰안.xls__입찰안.xls__536"/>
      <sheetName val="_입찰안.xls__입찰안.xls__입찰안.xls__537"/>
      <sheetName val="_입찰안.xls__입찰안.xls__입찰안.xls__538"/>
      <sheetName val="_입찰안.xls__입찰안.xls__입찰안.xls__539"/>
      <sheetName val="_입찰안.xls__입찰안.xls__입찰안.xls__541"/>
      <sheetName val="_입찰안.xls__입찰안.xls__입찰안.xls__540"/>
      <sheetName val="_입찰안.xls__입찰안.xls__입찰안.xls__542"/>
      <sheetName val="_입찰안.xls__입찰안.xls__입찰안.xls__543"/>
      <sheetName val="_입찰안.xls__입찰안.xls__입찰안.xls__544"/>
      <sheetName val="_입찰안.xls__입찰안.xls__입찰안.xls__546"/>
      <sheetName val="_입찰안.xls__입찰안.xls__입찰안.xls__545"/>
      <sheetName val="_입찰안.xls__입찰안.xls__입찰안.xls__547"/>
      <sheetName val="_입찰안.xls__입찰안.xls__입찰안.xls__548"/>
      <sheetName val="_입찰안.xls__입찰안.xls__입찰안.xls__549"/>
      <sheetName val="_입찰안.xls__입찰안.xls__입찰안.xls__551"/>
      <sheetName val="_입찰안.xls__입찰안.xls__입찰안.xls__550"/>
      <sheetName val="_입찰안.xls__입찰안.xls__입찰안.xls__554"/>
      <sheetName val="_입찰안.xls__입찰안.xls__입찰안.xls__552"/>
      <sheetName val="_입찰안.xls__입찰안.xls__입찰안.xls__553"/>
      <sheetName val="_입찰안.xls__입찰안.xls__입찰안.xls__556"/>
      <sheetName val="_입찰안.xls__입찰안.xls__입찰안.xls__555"/>
      <sheetName val="_입찰안.xls__입찰안.xls__입찰안.xls__559"/>
      <sheetName val="_입찰안.xls__입찰안.xls__입찰안.xls__557"/>
      <sheetName val="_입찰안.xls__입찰안.xls__입찰안.xls__558"/>
      <sheetName val="_입찰안.xls__입찰안.xls__입찰안.xls__561"/>
      <sheetName val="_입찰안.xls__입찰안.xls__입찰안.xls__560"/>
      <sheetName val="_입찰안.xls__입찰안.xls__입찰안.xls__563"/>
      <sheetName val="_입찰안.xls__입찰안.xls__입찰안.xls__564"/>
      <sheetName val="_입찰안.xls__입찰안.xls__입찰안.xls__575"/>
      <sheetName val="_입찰안.xls__입찰안.xls__입찰안.xls__566"/>
      <sheetName val="_입찰안.xls__입찰안.xls__입찰안.xls__565"/>
      <sheetName val="_입찰안.xls__입찰안.xls__입찰안.xls__567"/>
      <sheetName val="_입찰안.xls__입찰안.xls__입찰안.xls__568"/>
      <sheetName val="_입찰안.xls__입찰안.xls__입찰안.xls__569"/>
      <sheetName val="_입찰안.xls__입찰안.xls__입찰안.xls__570"/>
      <sheetName val="_입찰안.xls__입찰안.xls__입찰안.xls__571"/>
      <sheetName val="_입찰안.xls__입찰안.xls__입찰안.xls__572"/>
      <sheetName val="_입찰안.xls__입찰안.xls__입찰안.xls__573"/>
      <sheetName val="_입찰안.xls__입찰안.xls__입찰안.xls__576"/>
      <sheetName val="_입찰안.xls__입찰안.xls__입찰안.xls__585"/>
      <sheetName val="_입찰안.xls__입찰안.xls__입찰안.xls__577"/>
      <sheetName val="_입찰안.xls__입찰안.xls__입찰안.xls__578"/>
      <sheetName val="_입찰안.xls__입찰안.xls__입찰안.xls__579"/>
      <sheetName val="_입찰안.xls__입찰안.xls__입찰안.xls__580"/>
      <sheetName val="_입찰안.xls__입찰안.xls__입찰안.xls__581"/>
      <sheetName val="_입찰안.xls__입찰안.xls__입찰안.xls__582"/>
      <sheetName val="_입찰안.xls__입찰안.xls__입찰안.xls__583"/>
      <sheetName val="_입찰안.xls__입찰안.xls__입찰안.xls__584"/>
      <sheetName val="_입찰안.xls__입찰안.xls__입찰안.xls__589"/>
      <sheetName val="_입찰안.xls__입찰안.xls__입찰안.xls__590"/>
      <sheetName val="_입찰안.xls__입찰안.xls__입찰안.xls__586"/>
      <sheetName val="_입찰안.xls__입찰안.xls__입찰안.xls__587"/>
      <sheetName val="_입찰안.xls__입찰안.xls__입찰안.xls__588"/>
      <sheetName val="_입찰안.xls__입찰안.xls__입찰안.xls__591"/>
      <sheetName val="_입찰안.xls__입찰안.xls__입찰안.xls__597"/>
      <sheetName val="_입찰안.xls__입찰안.xls__입찰안.xls__596"/>
      <sheetName val="_입찰안.xls__입찰안.xls__입찰안.xls__593"/>
      <sheetName val="_입찰안.xls__입찰안.xls__입찰안.xls__592"/>
      <sheetName val="_입찰안.xls__입찰안.xls__입찰안.xls__594"/>
      <sheetName val="_입찰안.xls__입찰안.xls__입찰안.xls__595"/>
      <sheetName val="_입찰안.xls__입찰안.xls__입찰안.xls__614"/>
      <sheetName val="_입찰안.xls__입찰안.xls__입찰안.xls__598"/>
      <sheetName val="_입찰안.xls__입찰안.xls__입찰안.xls__599"/>
      <sheetName val="_입찰안.xls__입찰안.xls__입찰안.xls__600"/>
      <sheetName val="_입찰안.xls__입찰안.xls__입찰안.xls__628"/>
      <sheetName val="_입찰안.xls__입찰안.xls__입찰안.xls__601"/>
      <sheetName val="_입찰안.xls__입찰안.xls__입찰안.xls__602"/>
      <sheetName val="_입찰안.xls__입찰안.xls__입찰안.xls__606"/>
      <sheetName val="_입찰안.xls__입찰안.xls__입찰안.xls__603"/>
      <sheetName val="_입찰안.xls__입찰안.xls__입찰안.xls__604"/>
      <sheetName val="_입찰안.xls__입찰안.xls__입찰안.xls__605"/>
      <sheetName val="_입찰안.xls__입찰안.xls__입찰안.xls__607"/>
      <sheetName val="_입찰안.xls__입찰안.xls__입찰안.xls__608"/>
      <sheetName val="_입찰안.xls__입찰안.xls__입찰안.xls__609"/>
      <sheetName val="_입찰안.xls__입찰안.xls__입찰안.xls__610"/>
      <sheetName val="_입찰안.xls__입찰안.xls__입찰안.xls__613"/>
      <sheetName val="_입찰안.xls__입찰안.xls__입찰안.xls__611"/>
      <sheetName val="_입찰안.xls__입찰안.xls__입찰안.xls__612"/>
      <sheetName val="_입찰안.xls__입찰안.xls__입찰안.xls__615"/>
      <sheetName val="_입찰안.xls__입찰안.xls__입찰안.xls__616"/>
      <sheetName val="_입찰안.xls__입찰안.xls__입찰안.xls__617"/>
      <sheetName val="_입찰안.xls__입찰안.xls__입찰안.xls__618"/>
      <sheetName val="_입찰안.xls__입찰안.xls__입찰안.xls__619"/>
      <sheetName val="_입찰안.xls__입찰안.xls__입찰안.xls__620"/>
      <sheetName val="_입찰안.xls__입찰안.xls__입찰안.xls__621"/>
      <sheetName val="_입찰안.xls__입찰안.xls__입찰안.xls__622"/>
      <sheetName val="_입찰안.xls__입찰안.xls__입찰안.xls__623"/>
      <sheetName val="_입찰안.xls__입찰안.xls__입찰안.xls__624"/>
      <sheetName val="_입찰안.xls__입찰안.xls__입찰안.xls__625"/>
      <sheetName val="_입찰안.xls__입찰안.xls__입찰안.xls__626"/>
      <sheetName val="_입찰안.xls__입찰안.xls__입찰안.xls__627"/>
      <sheetName val="_입찰안.xls__입찰안.xls__입찰안.xls__635"/>
      <sheetName val="_입찰안.xls__입찰안.xls__입찰안.xls__629"/>
      <sheetName val="_입찰안.xls__입찰안.xls__입찰안.xls__630"/>
      <sheetName val="_입찰안.xls__입찰안.xls__입찰안.xls__631"/>
      <sheetName val="_입찰안.xls__입찰안.xls__입찰안.xls__632"/>
      <sheetName val="_입찰안.xls__입찰안.xls__입찰안.xls__633"/>
      <sheetName val="_입찰안.xls__입찰안.xls__입찰안.xls__634"/>
      <sheetName val="_입찰안.xls__입찰안.xls__입찰안.xls__639"/>
      <sheetName val="_입찰안.xls__입찰안.xls__입찰안.xls__636"/>
      <sheetName val="_입찰안.xls__입찰안.xls__입찰안.xls__638"/>
      <sheetName val="_입찰안.xls__입찰안.xls__입찰안.xls__637"/>
      <sheetName val="_입찰안.xls__입찰안.xls__입찰안.xls__640"/>
      <sheetName val="_입찰안.xls__입찰안.xls__입찰안.xls__641"/>
      <sheetName val="_입찰안.xls__입찰안.xls__입찰안.xls__644"/>
      <sheetName val="_입찰안.xls__입찰안.xls__입찰안.xls__642"/>
      <sheetName val="_입찰안.xls__입찰안.xls__입찰안.xls__643"/>
      <sheetName val="_입찰안.xls__입찰안.xls__입찰안.xls__647"/>
      <sheetName val="_입찰안.xls__입찰안.xls__입찰안.xls__645"/>
      <sheetName val="_입찰안.xls__입찰안.xls__입찰안.xls__646"/>
      <sheetName val="_입찰안.xls__입찰안.xls__입찰안.xls__667"/>
      <sheetName val="_입찰안.xls__입찰안.xls__입찰안.xls__651"/>
      <sheetName val="_입찰안.xls__입찰안.xls__입찰안.xls__649"/>
      <sheetName val="_입찰안.xls__입찰안.xls__입찰안.xls__648"/>
      <sheetName val="_입찰안.xls__입찰안.xls__입찰안.xls__650"/>
      <sheetName val="_입찰안.xls__입찰안.xls__입찰안.xls__652"/>
      <sheetName val="_입찰안.xls__입찰안.xls__입찰안.xls__654"/>
      <sheetName val="_입찰안.xls__입찰안.xls__입찰안.xls__653"/>
      <sheetName val="_입찰안.xls__입찰안.xls__입찰안.xls__672"/>
      <sheetName val="_입찰안.xls__입찰안.xls__입찰안.xls__655"/>
      <sheetName val="_입찰안.xls__입찰안.xls__입찰안.xls__656"/>
      <sheetName val="_입찰안.xls__입찰안.xls__입찰안.xls__657"/>
      <sheetName val="_입찰안.xls__입찰안.xls__입찰안.xls__658"/>
      <sheetName val="_입찰안.xls__입찰안.xls__입찰안.xls__660"/>
      <sheetName val="_입찰안.xls__입찰안.xls__입찰안.xls__659"/>
      <sheetName val="_입찰안.xls__입찰안.xls__입찰안.xls__661"/>
      <sheetName val="_입찰안.xls__입찰안.xls__입찰안.xls__662"/>
      <sheetName val="_입찰안.xls__입찰안.xls__입찰안.xls__663"/>
      <sheetName val="_입찰안.xls__입찰안.xls__입찰안.xls__664"/>
      <sheetName val="_입찰안.xls__입찰안.xls__입찰안.xls__666"/>
      <sheetName val="_입찰안.xls__입찰안.xls__입찰안.xls__665"/>
      <sheetName val="_입찰안.xls__입찰안.xls__입찰안.xls__684"/>
      <sheetName val="_입찰안.xls__입찰안.xls__입찰안.xls__668"/>
      <sheetName val="_입찰안.xls__입찰안.xls__입찰안.xls__669"/>
      <sheetName val="_입찰안.xls__입찰안.xls__입찰안.xls__670"/>
      <sheetName val="_입찰안.xls__입찰안.xls__입찰안.xls__671"/>
      <sheetName val="_입찰안.xls__입찰안.xls__입찰안.xls__674"/>
      <sheetName val="_입찰안.xls__입찰안.xls__입찰안.xls__673"/>
      <sheetName val="_입찰안.xls__입찰안.xls__입찰안.xls__675"/>
      <sheetName val="_입찰안.xls__입찰안.xls__입찰안.xls__693"/>
      <sheetName val="_입찰안.xls__입찰안.xls__입찰안.xls__676"/>
      <sheetName val="_입찰안.xls__입찰안.xls__입찰안.xls__678"/>
      <sheetName val="_입찰안.xls__입찰안.xls__입찰안.xls__677"/>
      <sheetName val="_입찰안.xls__입찰안.xls__입찰안.xls__679"/>
      <sheetName val="_입찰안.xls__입찰안.xls__입찰안.xls__680"/>
      <sheetName val="_입찰안.xls__입찰안.xls__입찰안.xls__681"/>
      <sheetName val="_입찰안.xls__입찰안.xls__입찰안.xls__682"/>
      <sheetName val="_입찰안.xls__입찰안.xls__입찰안.xls__683"/>
      <sheetName val="_입찰안.xls__입찰안.xls__입찰안.xls__685"/>
      <sheetName val="_입찰안.xls__입찰안.xls__입찰안.xls__686"/>
      <sheetName val="_입찰안.xls__입찰안.xls__입찰안.xls__687"/>
      <sheetName val="_입찰안.xls__입찰안.xls__입찰안.xls__688"/>
      <sheetName val="_입찰안.xls__입찰안.xls__입찰안.xls__692"/>
      <sheetName val="_입찰안.xls__입찰안.xls__입찰안.xls__689"/>
      <sheetName val="_입찰안.xls__입찰안.xls__입찰안.xls__690"/>
      <sheetName val="_입찰안.xls__입찰안.xls__입찰안.xls__691"/>
      <sheetName val="_입찰안.xls__입찰안.xls__입찰안.xls__699"/>
      <sheetName val="_입찰안.xls__입찰안.xls__입찰안.xls__694"/>
      <sheetName val="_입찰안.xls__입찰안.xls__입찰안.xls__695"/>
      <sheetName val="_입찰안.xls__입찰안.xls__입찰안.xls__698"/>
      <sheetName val="_입찰안.xls__입찰안.xls__입찰안.xls__696"/>
      <sheetName val="_입찰안.xls__입찰안.xls__입찰안.xls__697"/>
      <sheetName val="_입찰안.xls__입찰안.xls__입찰안.xls__718"/>
      <sheetName val="_입찰안.xls__입찰안.xls__입찰안.xls__704"/>
      <sheetName val="_입찰안.xls__입찰안.xls__입찰안.xls__700"/>
      <sheetName val="_입찰안.xls__입찰안.xls__입찰안.xls__701"/>
      <sheetName val="_입찰안.xls__입찰안.xls__입찰안.xls__702"/>
      <sheetName val="_입찰안.xls__입찰안.xls__입찰안.xls__703"/>
      <sheetName val="_입찰안.xls__입찰안.xls__입찰안.xls__705"/>
      <sheetName val="_입찰안.xls__입찰안.xls__입찰안.xls__706"/>
      <sheetName val="_입찰안.xls__입찰안.xls__입찰안.xls__707"/>
      <sheetName val="_입찰안.xls__입찰안.xls__입찰안.xls__708"/>
      <sheetName val="_입찰안.xls__입찰안.xls__입찰안.xls__728"/>
      <sheetName val="_입찰안.xls__입찰안.xls__입찰안.xls__710"/>
      <sheetName val="_입찰안.xls__입찰안.xls__입찰안.xls__709"/>
      <sheetName val="_입찰안.xls__입찰안.xls__입찰안.xls__711"/>
      <sheetName val="_입찰안.xls__입찰안.xls__입찰안.xls__712"/>
      <sheetName val="_입찰안.xls__입찰안.xls__입찰안.xls__713"/>
      <sheetName val="_입찰안.xls__입찰안.xls__입찰안.xls__715"/>
      <sheetName val="_입찰안.xls__입찰안.xls__입찰안.xls__714"/>
      <sheetName val="_입찰안.xls__입찰안.xls__입찰안.xls__716"/>
      <sheetName val="_입찰안.xls__입찰안.xls__입찰안.xls__717"/>
      <sheetName val="_입찰안.xls__입찰안.xls__입찰안.xls__720"/>
      <sheetName val="_입찰안.xls__입찰안.xls__입찰안.xls__719"/>
      <sheetName val="_입찰안.xls__입찰안.xls__입찰안.xls__721"/>
      <sheetName val="_입찰안.xls__입찰안.xls__입찰안.xls__722"/>
      <sheetName val="_입찰안.xls__입찰안.xls__입찰안.xls__723"/>
      <sheetName val="_입찰안.xls__입찰안.xls__입찰안.xls__724"/>
      <sheetName val="_입찰안.xls__입찰안.xls__입찰안.xls__725"/>
      <sheetName val="_입찰안.xls__입찰안.xls__입찰안.xls__726"/>
      <sheetName val="_입찰안.xls__입찰안.xls__입찰안.xls__727"/>
      <sheetName val="_입찰안.xls__입찰안.xls__입찰안.xls__729"/>
      <sheetName val="_입찰안.xls__입찰안.xls__입찰안.xls__730"/>
      <sheetName val="_입찰안.xls__입찰안.xls__입찰안.xls__732"/>
      <sheetName val="_입찰안.xls__입찰안.xls__입찰안.xls__731"/>
      <sheetName val="_입찰안.xls__입찰안.xls__입찰안.xls__739"/>
      <sheetName val="_입찰안.xls__입찰안.xls__입찰안.xls__733"/>
      <sheetName val="_입찰안.xls__입찰안.xls__입찰안.xls__734"/>
      <sheetName val="_입찰안.xls__입찰안.xls__입찰안.xls__735"/>
      <sheetName val="_입찰안.xls__입찰안.xls__입찰안.xls__736"/>
      <sheetName val="_입찰안.xls__입찰안.xls__입찰안.xls__737"/>
      <sheetName val="_입찰안.xls__입찰안.xls__입찰안.xls__738"/>
      <sheetName val="_입찰안.xls__입찰안.xls__입찰안.xls__743"/>
      <sheetName val="_입찰안.xls__입찰안.xls__입찰안.xls__740"/>
      <sheetName val="_입찰안.xls__입찰안.xls__입찰안.xls__741"/>
      <sheetName val="_입찰안.xls__입찰안.xls__입찰안.xls__742"/>
      <sheetName val="_입찰안.xls__입찰안.xls__입찰안.xls____7"/>
      <sheetName val="_입찰안.xls__입찰안_xls__입찰안_xls____3"/>
      <sheetName val="_입찰안.xls__입찰안.xls__입찰안_xls____2"/>
      <sheetName val="_입찰안.xls__입찰안.xls__입찰안.xls____8"/>
      <sheetName val="_입찰안.xls__입찰안_xls__입찰안_xls____4"/>
      <sheetName val="_입찰안.xls__입찰안.xls__입찰안_xls____3"/>
      <sheetName val="_입찰안.xls__입찰안.xls__입찰안.xls__752"/>
      <sheetName val="_입찰안.xls__입찰안.xls__입찰안.xls__749"/>
      <sheetName val="_입찰안.xls__입찰안.xls__입찰안.xls__745"/>
      <sheetName val="_입찰안.xls__입찰안.xls__입찰안.xls__746"/>
      <sheetName val="_입찰안.xls__입찰안.xls__입찰안.xls__747"/>
      <sheetName val="_입찰안.xls__입찰안.xls__입찰안.xls__748"/>
      <sheetName val="_입찰안.xls__입찰안.xls__입찰안.xls__750"/>
      <sheetName val="_입찰안.xls__입찰안.xls__입찰안.xls__751"/>
      <sheetName val="_입찰안.xls__입찰안.xls__입찰안.xls__754"/>
      <sheetName val="_입찰안.xls__입찰안.xls__입찰안.xls__753"/>
      <sheetName val="_입찰안.xls__입찰안.xls__입찰안.xls__755"/>
      <sheetName val="_입찰안.xls__입찰안.xls__입찰안.xls__759"/>
      <sheetName val="_입찰안.xls__입찰안.xls__입찰안.xls__756"/>
      <sheetName val="_입찰안.xls__입찰안.xls__입찰안.xls__762"/>
      <sheetName val="_입찰안.xls__입찰안.xls__입찰안.xls__757"/>
      <sheetName val="_입찰안.xls__입찰안.xls__입찰안.xls__758"/>
      <sheetName val="_입찰안.xls__입찰안.xls__입찰안.xls__760"/>
      <sheetName val="_입찰안.xls__입찰안.xls__입찰안.xls__761"/>
      <sheetName val="_입찰안.xls__입찰안.xls__입찰안.xls__763"/>
      <sheetName val="_입찰안.xls__입찰안.xls__입찰안.xls__765"/>
      <sheetName val="_입찰안.xls__입찰안.xls__입찰안.xls__764"/>
      <sheetName val="_입찰안_xls__입찰안_xls__입찰안_xls_B_30"/>
      <sheetName val="_입찰안_xls__입찰안_xls__입찰안_xls_B_46"/>
      <sheetName val="_입찰안_xls__입찰안_xls__입찰안_xls_B_45"/>
      <sheetName val="_입찰안_xls__입찰안_xls__입찰안_xls_B_44"/>
      <sheetName val="_입찰안_xls__입찰안_xls__입찰안_xls_B_33"/>
      <sheetName val="_입찰안_xls__입찰안_xls__입찰안_xls_B_31"/>
      <sheetName val="_입찰안_xls__입찰안_xls__입찰안_xls_B_32"/>
      <sheetName val="_입찰안_xls__입찰안_xls__입찰안_xls_B_34"/>
      <sheetName val="_입찰안_xls__입찰안_xls__입찰안_xls_B_35"/>
      <sheetName val="_입찰안_xls__입찰안_xls__입찰안_xls_B_36"/>
      <sheetName val="_입찰안_xls__입찰안_xls__입찰안_xls_B_37"/>
      <sheetName val="_입찰안_xls__입찰안_xls__입찰안_xls_B_40"/>
      <sheetName val="_입찰안_xls__입찰안_xls__입찰안_xls_B_38"/>
      <sheetName val="_입찰안_xls__입찰안_xls__입찰안_xls_B_41"/>
      <sheetName val="_입찰안_xls__입찰안_xls__입찰안_xls_B_39"/>
      <sheetName val="_입찰안_xls__입찰안_xls__입찰안_xls_B_42"/>
      <sheetName val="_입찰안_xls__입찰안_xls__입찰안_xls_B_43"/>
      <sheetName val="_입찰안_xls__입찰안_xls__입찰안_xls_B_47"/>
      <sheetName val="_입찰안_xls__입찰안_xls__입찰안_xls_B_48"/>
      <sheetName val="_입찰안_xls__입찰안_xls__입찰안_xls_B_49"/>
      <sheetName val="_입찰안_xls__입찰안_xls__입찰안_xls_B_54"/>
      <sheetName val="_입찰안_xls__입찰안_xls__입찰안_xls_B_53"/>
      <sheetName val="_입찰안_xls__입찰안_xls__입찰안_xls_B_50"/>
      <sheetName val="_입찰안_xls__입찰안_xls__입찰안_xls_B_51"/>
      <sheetName val="_입찰안_xls__입찰안_xls__입찰안_xls_B_52"/>
      <sheetName val="_입찰안_xls__입찰안_xls__입찰안_xls_B_55"/>
      <sheetName val="_입찰안_xls__입찰안_xls__입찰안_xls_B_56"/>
      <sheetName val="_입찰안_xls__입찰안_xls__입찰안_xls_B_57"/>
      <sheetName val="_입찰안_xls__입찰안_xls__입찰안_xls_B_58"/>
      <sheetName val="_입찰안_xls__입찰안_xls__입찰안_xls_B_59"/>
      <sheetName val="_입찰안_xls__입찰안_xls__입찰안_xls_B_60"/>
      <sheetName val="_입찰안_xls__입찰안_xls__입찰안_xls_B_61"/>
      <sheetName val="_입찰안_xls__입찰안_xls__입찰안_xls_B_62"/>
      <sheetName val="_입찰안_xls__입찰안_xls__입찰안_xls_B_63"/>
      <sheetName val="_입찰안_xls__입찰안_xls__입찰안_xls____5"/>
      <sheetName val="_입찰안_xls__입찰안_xls__입찰안_xls_B_64"/>
      <sheetName val="_입찰안_xls__입찰안_xls__입찰안_xls__103"/>
      <sheetName val="_입찰안_xls__입찰안_xls__입찰안_xls_B_68"/>
      <sheetName val="_입찰안_xls__입찰안_xls__입찰안_xls_B_79"/>
      <sheetName val="_입찰안_xls__입찰안_xls__입찰안_xls_B_80"/>
      <sheetName val="_입찰안_xls__입찰안_xls__입찰안_xls_B_66"/>
      <sheetName val="_입찰안_xls__입찰안_xls__입찰안_xls_B_67"/>
      <sheetName val="_입찰안_xls__입찰안_xls__입찰안_xls_B_65"/>
      <sheetName val="_입찰안_xls__입찰안_xls__입찰안_xls_B_69"/>
      <sheetName val="_입찰안_xls__입찰안_xls__입찰안_xls_B_70"/>
      <sheetName val="_입찰안_xls__입찰안_xls__입찰안_xls_B_71"/>
      <sheetName val="_입찰안_xls__입찰안_xls__입찰안_xls_B_73"/>
      <sheetName val="_입찰안_xls__입찰안_xls__입찰안_xls_B_74"/>
      <sheetName val="_입찰안_xls__입찰안_xls__입찰안_xls_B_72"/>
      <sheetName val="_입찰안_xls__입찰안_xls__입찰안_xls_B_75"/>
      <sheetName val="_입찰안_xls__입찰안_xls__입찰안_xls_B_76"/>
      <sheetName val="_입찰안_xls__입찰안_xls__입찰안_xls_B_77"/>
      <sheetName val="_입찰안_xls__입찰안_xls__입찰안_xls_B_78"/>
      <sheetName val="_입찰안_xls__입찰안_xls__입찰안_xls_B_81"/>
      <sheetName val="_입찰안_xls__입찰안_xls__입찰안_xls_B_82"/>
      <sheetName val="_입찰안_xls__입찰안_xls__입찰안_xls_B_83"/>
      <sheetName val="_입찰안_xls__입찰안_xls__입찰안_xls_B_93"/>
      <sheetName val="_입찰안_xls__입찰안_xls__입찰안_xls_B_96"/>
      <sheetName val="_입찰안_xls__입찰안_xls__입찰안_xls_B_86"/>
      <sheetName val="_입찰안_xls__입찰안_xls__입찰안_xls_B_87"/>
      <sheetName val="_입찰안_xls__입찰안_xls__입찰안_xls_B_84"/>
      <sheetName val="_입찰안_xls__입찰안_xls__입찰안_xls_B_85"/>
      <sheetName val="_입찰안_xls__입찰안_xls__입찰안_xls_B_88"/>
      <sheetName val="_입찰안_xls__입찰안_xls__입찰안_xls_B_89"/>
      <sheetName val="_입찰안_xls__입찰안_xls__입찰안_xls_B_90"/>
      <sheetName val="_입찰안_xls__입찰안_xls__입찰안_xls_B_91"/>
      <sheetName val="_입찰안_xls__입찰안_xls__입찰안_xls_B_92"/>
      <sheetName val="_입찰안_xls__입찰안_xls__입찰안_xls_B_94"/>
      <sheetName val="_입찰안_xls__입찰안_xls__입찰안_xls_B_95"/>
      <sheetName val="_입찰안_xls__입찰안_xls__입찰안_xls_B_97"/>
      <sheetName val="_입찰안_xls__입찰안_xls__입찰안_xls_B_98"/>
      <sheetName val="_입찰안_xls__입찰안_xls__입찰안_xls_B_99"/>
      <sheetName val="_입찰안_xls__입찰안_xls__입찰안_xls_B100"/>
      <sheetName val="_입찰안_xls__입찰안_xls__입찰안_xls_B101"/>
      <sheetName val="_입찰안_xls__입찰안_xls__입찰안_xls__100"/>
      <sheetName val="_입찰안_xls__입찰안_xls__입찰안_xls_B102"/>
      <sheetName val="_입찰안_xls__입찰안_xls__입찰안_xls__101"/>
      <sheetName val="_입찰안_xls__입찰안_xls__입찰안_xls__102"/>
      <sheetName val="_입찰안.xls__입찰안.xls__입찰안.xls__778"/>
      <sheetName val="_입찰안.xls__입찰안.xls__입찰안.xls__770"/>
      <sheetName val="_입찰안.xls__입찰안.xls__입찰안.xls__773"/>
      <sheetName val="_입찰안.xls__입찰안.xls__입찰안.xls__772"/>
      <sheetName val="_입찰안.xls__입찰안.xls__입찰안.xls__766"/>
      <sheetName val="_입찰안.xls__입찰안.xls__입찰안.xls__767"/>
      <sheetName val="_입찰안.xls__입찰안.xls__입찰안.xls__768"/>
      <sheetName val="_입찰안.xls__입찰안.xls__입찰안.xls__769"/>
      <sheetName val="_입찰안.xls__입찰안.xls__입찰안.xls__771"/>
      <sheetName val="_입찰안.xls__입찰안.xls__입찰안.xls__774"/>
      <sheetName val="_입찰안.xls__입찰안.xls__입찰안.xls__777"/>
      <sheetName val="_입찰안.xls__입찰안.xls__입찰안.xls__775"/>
      <sheetName val="_입찰안.xls__입찰안.xls__입찰안.xls__776"/>
      <sheetName val="_입찰안.xls__입찰안.xls__입찰안.xls__779"/>
      <sheetName val="_입찰안.xls__입찰안.xls__입찰안.xls__797"/>
      <sheetName val="_입찰안.xls__입찰안.xls__입찰안.xls__781"/>
      <sheetName val="_입찰안.xls__입찰안.xls__입찰안.xls__785"/>
      <sheetName val="_입찰안.xls__입찰안.xls__입찰안.xls__784"/>
      <sheetName val="_입찰안.xls__입찰안.xls__입찰안.xls__780"/>
      <sheetName val="_입찰안.xls__입찰안.xls__입찰안.xls__783"/>
      <sheetName val="_입찰안.xls__입찰안.xls__입찰안.xls__782"/>
      <sheetName val="_입찰안.xls__입찰안.xls__입찰안.xls__790"/>
      <sheetName val="_입찰안.xls__입찰안.xls__입찰안.xls__791"/>
      <sheetName val="_입찰안.xls__입찰안.xls__입찰안.xls__787"/>
      <sheetName val="_입찰안.xls__입찰안.xls__입찰안.xls__789"/>
      <sheetName val="_입찰안.xls__입찰안.xls__입찰안.xls__786"/>
      <sheetName val="_입찰안.xls__입찰안.xls__입찰안.xls__788"/>
      <sheetName val="_입찰안.xls__입찰안.xls__입찰안.xls__793"/>
      <sheetName val="_입찰안.xls__입찰안.xls__입찰안.xls__792"/>
      <sheetName val="_입찰안.xls__입찰안.xls__입찰안.xls__794"/>
      <sheetName val="_입찰안.xls__입찰안.xls__입찰안.xls__796"/>
      <sheetName val="_입찰안.xls__입찰안.xls__입찰안.xls__795"/>
      <sheetName val="_입찰안.xls__입찰안.xls__입찰안.xls__798"/>
      <sheetName val="_입찰안.xls__입찰안.xls__입찰안.xls__799"/>
      <sheetName val="[입찰안.xls][입찰안.xls]_입___xls_1004"/>
      <sheetName val="[입찰안.xls][입찰안.xls]_입___xls_1003"/>
      <sheetName val="자산TOTAL"/>
      <sheetName val="지하시설물작성"/>
      <sheetName val="[입찰안.xls][입찰안.xls]_____xls_2443"/>
      <sheetName val="[입찰안.xls][입찰안.xls]_____xls_2447"/>
      <sheetName val="[입찰안.xls][입찰안.xls]_____xls_2446"/>
      <sheetName val="[입찰안.xls][입찰안.xls]_____xls_2444"/>
      <sheetName val="[입찰안.xls][입찰안.xls]_____xls_2445"/>
      <sheetName val="[입찰안.xls][입찰안.xls]_____xls_2448"/>
      <sheetName val="가시설수량"/>
      <sheetName val="[입찰안.xls][입찰안.xls]_____xls_2449"/>
      <sheetName val="[입찰안.xls][입찰안.xls]_____xls_2457"/>
      <sheetName val="[입찰안.xls][입찰안.xls]_____xls_2453"/>
      <sheetName val="[입찰안.xls][입찰안.xls]_____xls_2455"/>
      <sheetName val="[입찰안.xls][입찰안.xls]_____xls_2450"/>
      <sheetName val="[입찰안.xls][입찰안.xls]_____xls_2451"/>
      <sheetName val="[입찰안.xls][입찰안.xls]_____xls_2452"/>
      <sheetName val="[입찰안.xls][입찰안.xls]_____xls_2454"/>
      <sheetName val="[입찰안.xls][입찰안.xls]_____xls_2456"/>
      <sheetName val="[입찰안.xls][입찰안.xls]_____xls_2458"/>
      <sheetName val="5호광장_(만점)11"/>
      <sheetName val="인천국제_(만점)_(2)11"/>
      <sheetName val="Total_단위경유량집계11"/>
      <sheetName val="BH-1_(2)11"/>
      <sheetName val="표__지11"/>
      <sheetName val="준검_내역서11"/>
      <sheetName val="토공유동표(전체_당초)11"/>
      <sheetName val="1_수인터널11"/>
      <sheetName val="앉음벽_(2)11"/>
      <sheetName val="_HIT__HMC_견적_3900_11"/>
      <sheetName val="I_설계조건11"/>
      <sheetName val="4_전기11"/>
      <sheetName val="7__현장관리비_11"/>
      <sheetName val="6__안전관리비11"/>
      <sheetName val="1_설계조건11"/>
      <sheetName val="소포내역_(2)11"/>
      <sheetName val="노원열병합__건축공사기성내역서11"/>
      <sheetName val="조도계산서_(도서)11"/>
      <sheetName val="3련_BOX11"/>
      <sheetName val="11_산출(전열)11"/>
      <sheetName val="6_산출(동력)11"/>
      <sheetName val="7_산출(TRAY)11"/>
      <sheetName val="5_산출(전력)10"/>
      <sheetName val="수량산출서(전력간선_지하D_C)10"/>
      <sheetName val="MSS_211"/>
      <sheetName val="우수관매설및_우수받이11"/>
      <sheetName val="11_우각부_보강11"/>
      <sheetName val="제출내역_(2)11"/>
      <sheetName val="플랜트_설치10"/>
      <sheetName val="보고서_기기리스트10"/>
      <sheetName val="2_1__노무비_평균단가산출10"/>
      <sheetName val="내역_ver1_011"/>
      <sheetName val="내___역10"/>
      <sheetName val="plan&amp;section_of_foundation11"/>
      <sheetName val="pile_bearing_capa_&amp;_arrenge11"/>
      <sheetName val="working_load_at_the_btm_ft_11"/>
      <sheetName val="stability_check11"/>
      <sheetName val="design_criteria11"/>
      <sheetName val="배수내역_(2)10"/>
      <sheetName val="배수공_시멘트_및_골재량_산출10"/>
      <sheetName val="A_견적10"/>
      <sheetName val="Customer_Databas10"/>
      <sheetName val="목차_10"/>
      <sheetName val="6PILE__(돌출)10"/>
      <sheetName val="_HIT-&gt;HMC_견적(3900)10"/>
      <sheetName val="전_기10"/>
      <sheetName val="spc_배관견적10"/>
      <sheetName val="SHEET_PILE단가10"/>
      <sheetName val="unit_410"/>
      <sheetName val="BH_1__2_10"/>
      <sheetName val="도담구내_개소별_명세10"/>
      <sheetName val="화재_탐지_설비10"/>
      <sheetName val="귀래_설계_공내역서10"/>
      <sheetName val="2차전체변경예정_(2)10"/>
      <sheetName val="3_1공사현황_공정표10"/>
      <sheetName val="개인별_순위표10"/>
      <sheetName val="세골재__T2_변경_현황10"/>
      <sheetName val="8_현장관리비10"/>
      <sheetName val="7_안전관리비10"/>
      <sheetName val="1_설계기준10"/>
      <sheetName val="1_취수장10"/>
      <sheetName val="설_계10"/>
      <sheetName val="Cash_Flow-110"/>
      <sheetName val="노임_단가10"/>
      <sheetName val="投标材料清单_10"/>
      <sheetName val="별표_10"/>
      <sheetName val="3_공통공사대비10"/>
      <sheetName val="단가_및_재료비10"/>
      <sheetName val="내역서_10"/>
      <sheetName val="집_계_표10"/>
      <sheetName val="RETAIL_(ABOVE)10"/>
      <sheetName val="5__현장관리비(new)_10"/>
      <sheetName val="노임단가_(2)10"/>
      <sheetName val="7_공정표10"/>
      <sheetName val="단면_(2)10"/>
      <sheetName val="장비비_명세서110"/>
      <sheetName val="단___산9"/>
      <sheetName val="실____단9"/>
      <sheetName val="6__수량산출서9"/>
      <sheetName val="노무비_근거9"/>
      <sheetName val="참조_(2)9"/>
      <sheetName val="2_대외공문10"/>
      <sheetName val="Eq__Mobilization10"/>
      <sheetName val="_갑지9"/>
      <sheetName val="제수변_수량집계표(보통)9"/>
      <sheetName val="장비_(2)9"/>
      <sheetName val="3BL공동구_수량9"/>
      <sheetName val="전선_및_전선관9"/>
      <sheetName val="CM_19"/>
      <sheetName val="5_동별횡주관경9"/>
      <sheetName val="암거_제원표9"/>
      <sheetName val="내역서1999_8최종9"/>
      <sheetName val="Sheet1_(2)9"/>
      <sheetName val="수량산출서_(2)8"/>
      <sheetName val="토공_total8"/>
      <sheetName val="기성(1차)_8"/>
      <sheetName val="전사_(2)8"/>
      <sheetName val="BA_(2)8"/>
      <sheetName val="CP_(2)8"/>
      <sheetName val="일위대가56-1_8"/>
      <sheetName val="일위대가71-1_8"/>
      <sheetName val="일위대가74-1_8"/>
      <sheetName val="일위대가76-1_8"/>
      <sheetName val="일위대가77-1_8"/>
      <sheetName val="일위대가78-1_8"/>
      <sheetName val="_소방공사_산출근거8"/>
      <sheetName val="습식및_셀프레벨링9"/>
      <sheetName val="1차_내역서9"/>
      <sheetName val="BSD_(2)8"/>
      <sheetName val="바_한일양산8"/>
      <sheetName val="Project_Brief8"/>
      <sheetName val="영업_일18"/>
      <sheetName val="기기_내역서8"/>
      <sheetName val="일위대가_9"/>
      <sheetName val="4_LINE9"/>
      <sheetName val="7_th9"/>
      <sheetName val="1_CB8"/>
      <sheetName val="유효폭의_계산7"/>
      <sheetName val="아파트_7"/>
      <sheetName val="변경명신물량_(2)8"/>
      <sheetName val="토공_토적표8"/>
      <sheetName val="갑지_을지7"/>
      <sheetName val="2-2_매출분석7"/>
      <sheetName val="미납품_현황7"/>
      <sheetName val="STEEL_BOX_단면설계(SEC_8)7"/>
      <sheetName val="도담구내_개소별_명柖9"/>
      <sheetName val="danh_muc_vat_tu9"/>
      <sheetName val="Register-BG_NCC9"/>
      <sheetName val="Data_29"/>
      <sheetName val="TB_chính9"/>
      <sheetName val="Steel_pipe9"/>
      <sheetName val="Ref_pipe+Ins9"/>
      <sheetName val="Plastic_pipe9"/>
      <sheetName val="Air_Grilles9"/>
      <sheetName val="Cost_bd-&quot;A&quot;9"/>
      <sheetName val="갑지_설계_내역서7"/>
      <sheetName val="기존단가_(2)8"/>
      <sheetName val="설명서_7"/>
      <sheetName val="_FURNACE현설6"/>
      <sheetName val="97_사업추정(WEKI)6"/>
      <sheetName val="8_설치품셈6"/>
      <sheetName val="ITB_COST7"/>
      <sheetName val="자격_땡겨오기7"/>
      <sheetName val="05년_상7"/>
      <sheetName val="영흥TL(UP,DOWN)_7"/>
      <sheetName val="단양_00_아파트-세부내역7"/>
      <sheetName val="2_단면가정_(양곡1교)7"/>
      <sheetName val="8_PILE__(돌출)7"/>
      <sheetName val="1_내역(청_하역장전등)7"/>
      <sheetName val="2000_056"/>
      <sheetName val="표지_(2)7"/>
      <sheetName val="Xunit_(단위환산)7"/>
      <sheetName val="4__VOs_summary8"/>
      <sheetName val="수량산출서_갑지7"/>
      <sheetName val="장비코드표_0506017"/>
      <sheetName val="2007년_생산1부장비7"/>
      <sheetName val="2008년_생산부전장비코드7"/>
      <sheetName val="DDB부_장비_관리현황7"/>
      <sheetName val="Chiet_tinh_dz358"/>
      <sheetName val="Bảng_mã_VT8"/>
      <sheetName val="DATA_LISTS6"/>
      <sheetName val="4_2_1_마루높이_검토7"/>
      <sheetName val="_견적서7"/>
      <sheetName val="품셈_6"/>
      <sheetName val="M-EMS_GP-570(BIT)6"/>
      <sheetName val="내역서_제출7"/>
      <sheetName val="19_07월_세_계6"/>
      <sheetName val="19_07항목별(시트복사금지100번쓰기)6"/>
      <sheetName val="19_05월6"/>
      <sheetName val="TABLE_DB6"/>
      <sheetName val="쌍용_data_base6"/>
      <sheetName val="내역(인테리어_실내)(도급)6"/>
      <sheetName val="내역(인테리어_실외)(도급)6"/>
      <sheetName val="Elec_LG6"/>
      <sheetName val="ESTI_6"/>
      <sheetName val="D_&amp;_W_sizes6"/>
      <sheetName val="Gia_vat_tu6"/>
      <sheetName val="dtct_cong6"/>
      <sheetName val="DGCT_(01)6"/>
      <sheetName val="SCOPE_OF_WORK6"/>
      <sheetName val="Chi_tiet6"/>
      <sheetName val="nhôm_1,2mm6"/>
      <sheetName val="nhôm_1,4mm6"/>
      <sheetName val="01__DATA6"/>
      <sheetName val="중기조종사_단위단가6"/>
      <sheetName val="자재기성_신청서_xlsx6"/>
      <sheetName val="0_목록16"/>
      <sheetName val="So_sanh5"/>
      <sheetName val="[입찰안_xls][입찰안_xls][입찰안_xls]B299"/>
      <sheetName val="[입찰안_xls][입찰안_xls][입찰안_xls]B300"/>
      <sheetName val="[입찰안_xls][입찰안_xls][입찰안_xls]B301"/>
      <sheetName val="[입찰안_xls][입찰안_xls][입찰안_xls]B302"/>
      <sheetName val="[입찰안_xls][입찰안_xls][입찰안_xls]B303"/>
      <sheetName val="[입찰안_xls][입찰안_xls][입찰안_xls]B304"/>
      <sheetName val="[입찰안_xls][입찰안_xls][입찰안_xls]B305"/>
      <sheetName val="[입찰안_xls][입찰안_xls][입찰안_xls]B306"/>
      <sheetName val="PROJ__DATA5"/>
      <sheetName val="_Beams_Sched_5"/>
      <sheetName val="[입찰안_xls][입찰안_xls][입찰안_xls]B307"/>
      <sheetName val="[입찰안_xls][입찰안_xls][입찰안_xls]B308"/>
      <sheetName val="[입찰안_xls][입찰안_xls][입찰안_xls]B309"/>
      <sheetName val="[입찰안_xls][입찰안_xls][입찰안_xls]B310"/>
      <sheetName val="[입찰안_xls][입찰안_xls][입찰안_xls]B311"/>
      <sheetName val="[입찰안_xls][입찰안_xls][입찰안_xls]B312"/>
      <sheetName val="[입찰안_xls][입찰안_xls][입찰안_xls]B313"/>
      <sheetName val="[입찰안_xls][입찰안_xls][입찰안_xls]B314"/>
      <sheetName val="[입찰안_xls][입찰안_xls][입찰안_xls]B315"/>
      <sheetName val="[입찰안_xls][입찰안_xls][입찰안_xls]B316"/>
      <sheetName val="[입찰안_xls][입찰안_xls][입찰안_xls]B317"/>
      <sheetName val="[입찰안_xls][입찰안_xls][입찰안_xls]B318"/>
      <sheetName val="[입찰안_xls][입찰안_xls][입찰안_xls]B319"/>
      <sheetName val="[입찰안_xls][입찰안_xls][입찰안_xls]B320"/>
      <sheetName val="[입찰안_xls][입찰안_xls][입찰안_xls]B321"/>
      <sheetName val="[입찰안_xls][입찰안_xls][입찰안_xls]B322"/>
      <sheetName val="[입찰안_xls][입찰안_xls][입찰안_xls]B323"/>
      <sheetName val="[입찰안_xls][입찰안_xls][입찰안_xls]B324"/>
      <sheetName val="[입찰안_xls][입찰안_xls][입찰안_xls]__24"/>
      <sheetName val="[입찰안_xls][입찰안_xls][입찰안_xls]__25"/>
      <sheetName val="[입찰안_xls][입찰안_xls][입찰안_xls]B325"/>
      <sheetName val="[입찰안_xls][입찰안_xls][입찰안_xls]B326"/>
      <sheetName val="[입찰안_xls][입찰안_xls][입찰안_xls]B327"/>
      <sheetName val="[입찰안_xls][입찰안_xls][입찰안_xls]B328"/>
      <sheetName val="Cọc_nhồi5"/>
      <sheetName val="Phan_tich_ca_may5"/>
      <sheetName val="Chenh_lech_ca_may5"/>
      <sheetName val="TLg_CN&amp;Laixe5"/>
      <sheetName val="TLg_CN&amp;Laixe_(2)5"/>
      <sheetName val="TLg_Laitau5"/>
      <sheetName val="TLg_Laitau_(2)5"/>
      <sheetName val="Dầm_15"/>
      <sheetName val="Gia_VLNCMTC5"/>
      <sheetName val="Sàn_T15"/>
      <sheetName val="Lỗ_thông_gió5"/>
      <sheetName val="Sàn_tầng_01_(_old_)5"/>
      <sheetName val="Chiet_tinh_don_gia_CM5"/>
      <sheetName val="Measure_13065"/>
      <sheetName val="EE_(3)5"/>
      <sheetName val="RAB_AR&amp;STR4"/>
      <sheetName val="Isolasi_Luar_Dalam4"/>
      <sheetName val="Isolasi_Luar4"/>
      <sheetName val="Div26_-_Elect4"/>
      <sheetName val="U_P_Breakdown4"/>
      <sheetName val="1_R18_BF4"/>
      <sheetName val="6_External_works-R184"/>
      <sheetName val="[입찰안_xls][입찰안_xls][입찰안_xls]B329"/>
      <sheetName val="[입찰안_xls][입찰안_xls][입찰안_xls]B330"/>
      <sheetName val="[입찰안_xls][입찰안_xls][입찰안_xls]B331"/>
      <sheetName val="[입찰안_xls][입찰안_xls][입찰안_xls]B332"/>
      <sheetName val="[입찰안_xls][입찰안_xls][입찰안_xls]B333"/>
      <sheetName val="[입찰안_xls][입찰안_xls][입찰안_xls]B334"/>
      <sheetName val="[입찰안_xls][입찰안_xls][입찰안_xls]B335"/>
      <sheetName val="[입찰안_xls][입찰안_xls][입찰안_xls]B336"/>
      <sheetName val="[입찰안_xls][입찰안_xls][입찰안_xls]B337"/>
      <sheetName val="[입찰안_xls][입찰안_xls][입찰안_xls]B338"/>
      <sheetName val="[입찰안_xls][입찰안_xls][입찰안_xls]B339"/>
      <sheetName val="[입찰안_xls][입찰안_xls][입찰안_xls]B340"/>
      <sheetName val="[입찰안_xls][입찰안_xls][입찰안_xls]B341"/>
      <sheetName val="[입찰안_xls][입찰안_xls][입찰안_xls]B342"/>
      <sheetName val="견적비교표_(2)3"/>
      <sheetName val="결재방(지우지_마세요)3"/>
      <sheetName val="EXCHANGE_RATE3"/>
      <sheetName val="[입찰안_xls][입찰안_xls][입찰안_xls]B343"/>
      <sheetName val="[입찰안_xls][입찰안_xls][입찰안_xls]B344"/>
      <sheetName val="TOWER_12TON3"/>
      <sheetName val="공사투입계획(변경결의)19_93"/>
      <sheetName val="노무비_월별지급현황19_93"/>
      <sheetName val="갑지(외주기성)19_93"/>
      <sheetName val="[입찰안_xls][입찰안_xls][입찰안_xls]B345"/>
      <sheetName val="노임단가_및_기계경비3"/>
      <sheetName val="실행내역서_3"/>
      <sheetName val="[입찰안_xls][입찰안_xls][입찰안_xls]B346"/>
      <sheetName val="[입찰안_xls][입찰안_xls][입찰안_xls]B347"/>
      <sheetName val="[입찰안_xls][입찰안_xls][입찰안_xls]B348"/>
      <sheetName val="[입찰안_xls][입찰안_xls][입찰안_xls]B349"/>
      <sheetName val="[입찰안_xls][입찰안_xls][입찰안_xls]B350"/>
      <sheetName val="[입찰안_xls][입찰안_xls][입찰안_xls]B351"/>
      <sheetName val="중강당_내역3"/>
      <sheetName val="[입찰안_xls][입찰안_xls][입찰안_xls]B352"/>
      <sheetName val="[입찰안_xls][입찰안_xls][입찰안_xls]B353"/>
      <sheetName val="[입찰안_xls][입찰안_xls][입찰안_xls]B354"/>
      <sheetName val="[입찰안_xls][입찰안_xls][입찰안_xls]B355"/>
      <sheetName val="[입찰안_xls][입찰안_xls][입찰안_xls]B356"/>
      <sheetName val="[입찰안_xls][입찰안_xls][입찰안_xls]B357"/>
      <sheetName val="[입찰안_xls][입찰안_xls][입찰안_xls]B358"/>
      <sheetName val="[입찰안_xls][입찰안_xls][입찰안_xls]B359"/>
      <sheetName val="[입찰안_xls][입찰안_xls][입찰안_xls]B360"/>
      <sheetName val="[입찰안_xls][입찰안_xls][입찰안_xls]B361"/>
      <sheetName val="[입찰안_xls][입찰안_xls][입찰안_xls]B362"/>
      <sheetName val="[입찰안_xls][입찰안_xls][입찰안_xls]B363"/>
      <sheetName val="[입찰안_xls][입찰안_xls][입찰안_xls]B364"/>
      <sheetName val="[입찰안_xls][입찰안_xls][입찰안_xls]B365"/>
      <sheetName val="6-1_보오링(1)3"/>
      <sheetName val="할증_4"/>
      <sheetName val="간접비_총괄표4"/>
      <sheetName val="노_표-조2"/>
      <sheetName val="[입찰안_xls][입찰안_xls][입찰안_xls]B366"/>
      <sheetName val="[입찰안_xls][입찰안_xls][입찰안_xls]B367"/>
      <sheetName val="Requirement(Work_Crew)2"/>
      <sheetName val="[입찰안_xls][입찰안_xls][입찰안_xls]B368"/>
      <sheetName val="[입찰안_xls][입찰안_xls][입찰안_xls]B369"/>
      <sheetName val="[입찰안_xls][입찰안_xls][입찰안_xls]B370"/>
      <sheetName val="[입찰안_xls][입찰안_xls][입찰안_xls]B371"/>
      <sheetName val="[입찰안_xls][입찰안_xls][입찰안_xls]B372"/>
      <sheetName val="[입찰안_xls][입찰안_xls][입찰안_xls]B373"/>
      <sheetName val="[입찰안_xls][입찰안_xls][입찰안_xls]B374"/>
      <sheetName val="[입찰안_xls][입찰안_xls][입찰안_xls]B375"/>
      <sheetName val="[입찰안_xls][입찰안_xls][입찰안_xls]B376"/>
      <sheetName val="[입찰안_xls][입찰안_xls][입찰안_xls]B377"/>
      <sheetName val="[입찰안_xls][입찰안_xls][입찰안_xls]B378"/>
      <sheetName val="[입찰안_xls][입찰안_xls][입찰안_xls]B379"/>
      <sheetName val="[입찰안_xls][입찰안_xls][입찰안_xls]B380"/>
      <sheetName val="[입찰안_xls][입찰안_xls][입찰안_xls]B381"/>
      <sheetName val="[입찰안_xls][입찰안_xls][입찰안_xls]B382"/>
      <sheetName val="[입찰안_xls][입찰안_xls][입찰안_xls]B383"/>
      <sheetName val="[입찰안_xls][입찰안_xls][입찰안_xls]B384"/>
      <sheetName val="[입찰안_xls][입찰안_xls][입찰안_xls]B385"/>
      <sheetName val="[입찰안_xls][입찰안_xls][입찰안_xls]B386"/>
      <sheetName val="[입찰안_xls][입찰안_xls][입찰안_xls]B387"/>
      <sheetName val="[입찰안_xls][입찰안_xls][입찰안_xls]B388"/>
      <sheetName val="[입찰안_xls][입찰안_xls][입찰안_xls]B389"/>
      <sheetName val="[입찰안_xls][입찰안_xls][입찰안_xls]B390"/>
      <sheetName val="[입찰안_xls][입찰안_xls][입찰안_xls]B391"/>
      <sheetName val="[입찰안_xls][입찰안_xls][입찰안_xls]B392"/>
      <sheetName val="[입찰안_xls][입찰안_xls][입찰안_xls]B393"/>
      <sheetName val="[입찰안_xls][입찰안_xls][입찰안_xls]B394"/>
      <sheetName val="[입찰안_xls][입찰안_xls][입찰안_xls]B395"/>
      <sheetName val="[입찰안_xls][입찰안_xls][입찰안_xls]_978"/>
      <sheetName val="[입찰안_xls][입찰안_xls][입찰안_xls]_979"/>
      <sheetName val="[입찰안_xls][입찰안_xls][입찰안_xls]B396"/>
      <sheetName val="[입찰안_xls][입찰안_xls][입찰안_xls]_980"/>
      <sheetName val="[입찰안_xls][입찰안_xls][입찰안_xls]_981"/>
      <sheetName val="[입찰안_xls][입찰안_xls][입찰안_xls]_982"/>
      <sheetName val="[입찰안_xls][입찰안_xls][입찰안_xls]_983"/>
      <sheetName val="[입찰안_xls][입찰안_xls][입찰안_xls]_984"/>
      <sheetName val="[입찰안_xls][입찰안_xls][입찰안_xls]_985"/>
      <sheetName val="[입찰안_xls][입찰안_xls][입찰안_xls]_986"/>
      <sheetName val="[입찰안_xls][입찰안_xls][입찰안_xls]_987"/>
      <sheetName val="[입찰안_xls][입찰안_xls][입찰안_xls]_988"/>
      <sheetName val="[입찰안_xls][입찰안_xls][입찰안_xls]_989"/>
      <sheetName val="[입찰안_xls][입찰안_xls][입찰안_xls]_990"/>
      <sheetName val="[입찰안_xls][입찰안_xls][입찰안_xls]_991"/>
      <sheetName val="[입찰안_xls][입찰안_xls][입찰안_xls]_992"/>
      <sheetName val="[입찰안_xls][입찰안_xls][입찰안_xls]_993"/>
      <sheetName val="[입찰안_xls][입찰안_xls][입찰안_xls]_994"/>
      <sheetName val="[입찰안_xls][입찰안_xls][입찰안_xls]_995"/>
      <sheetName val="[입찰안_xls][입찰안_xls][입찰안_xls]_996"/>
      <sheetName val="[입찰안_xls][입찰안_xls][입찰안_xls]_997"/>
      <sheetName val="[입찰안_xls][입찰안_xls][입찰안_xls]__26"/>
      <sheetName val="[입찰안_xls][입찰안_xls][입찰안_xls]_998"/>
      <sheetName val="[입찰안_xls][입찰안_xls][입찰안_xls]_999"/>
      <sheetName val="[입찰안_xls][입찰안_xls][입찰안_xls]1000"/>
      <sheetName val="[입찰안_xls][입찰안_xls][입찰안_xls]1001"/>
      <sheetName val="[입찰안_xls][입찰안_xls][입찰안_xls]1002"/>
      <sheetName val="[입찰안_xls][입찰안_xls][입찰안_xls]1003"/>
      <sheetName val="[입찰안_xls][입찰안_xls][입찰안_xls]1004"/>
      <sheetName val="[입찰안_xls][입찰안_xls][입찰안_xls]1005"/>
      <sheetName val="사__업__비__수__지__예__산__서2"/>
      <sheetName val="[입찰안_xls][입찰안_xls][입찰안_xls]1006"/>
      <sheetName val="General_Data2"/>
      <sheetName val="Bill_01_-_CTN4"/>
      <sheetName val="020_235_23634"/>
      <sheetName val="CHITIET_VL-NC-TT1p4"/>
      <sheetName val="Project_Infor4"/>
      <sheetName val="Data_input4"/>
      <sheetName val="[입찰안_xls][입찰안_xls][입찰안_xls]1007"/>
      <sheetName val="[입찰안_xls][입찰안_xls][입찰안_xls]1008"/>
      <sheetName val="[입찰안_xls][입찰안_xls][입찰안_xls]1009"/>
      <sheetName val="[입찰안_xls][입찰안_xls][입찰안_xls]1010"/>
      <sheetName val="[입찰안_xls][입찰안_xls][입찰안_xls]1011"/>
      <sheetName val="[입찰안_xls][입찰안_xls][입찰안_xls]1012"/>
      <sheetName val="[입찰안_xls][입찰안_xls][입찰안_xls]1013"/>
      <sheetName val="[입찰안_xls][입찰안_xls][입찰안_xls]1014"/>
      <sheetName val="[입찰안_xls][입찰안_xls][입찰안_xls]1015"/>
      <sheetName val="[입찰안_xls][입찰안_xls][입찰안_xls]1016"/>
      <sheetName val="[입찰안_xls][입찰안_xls][입찰안_xls]1017"/>
      <sheetName val="[입찰안_xls][입찰안_xls][입찰안_xls]1018"/>
      <sheetName val="[입찰안_xls][입찰안_xls][입찰안_xls]1019"/>
      <sheetName val="[입찰안_xls][입찰안_xls][입찰안_xls]1020"/>
      <sheetName val="[입찰안_xls][입찰안_xls][입찰안_xls]1021"/>
      <sheetName val="[입찰안_xls][입찰안_xls][입찰안_xls]1022"/>
      <sheetName val="[입찰안_xls][입찰안_xls][입찰안_xls]1023"/>
      <sheetName val="[입찰안_xls][입찰안_xls][입찰안_xls]1024"/>
      <sheetName val="[입찰안_xls][입찰안_xls][입찰안_xls]1025"/>
      <sheetName val="[입찰안_xls][입찰안_xls][입찰안_xls]1026"/>
      <sheetName val="[입찰안_xls][입찰안_xls][입찰안_xls]1027"/>
      <sheetName val="[입찰안_xls][입찰안_xls][입찰안_xls]1028"/>
      <sheetName val="[입찰안_xls][입찰안_xls][입찰안_xls]1029"/>
      <sheetName val="[입찰안_xls][입찰안_xls][입찰안_xls]1030"/>
      <sheetName val="[입찰안_xls][입찰안_xls][입찰안_xls]1031"/>
      <sheetName val="[입찰안_xls][입찰안_xls][입찰안_xls]1032"/>
      <sheetName val="[입찰안_xls][입찰안_xls][입찰안_xls]1033"/>
      <sheetName val="[입찰안_xls][입찰안_xls][입찰안_xls]1034"/>
      <sheetName val="[입찰안_xls][입찰안_xls][입찰안_xls]1035"/>
      <sheetName val="[입찰안_xls][입찰안_xls][입찰안_xls]1036"/>
      <sheetName val="[입찰안_xls][입찰안_xls][입찰안_xls]1037"/>
      <sheetName val="[입찰안_xls][입찰안_xls][입찰안_xls]1038"/>
      <sheetName val="[입찰안_xls][입찰안_xls][입찰안_xls]1039"/>
      <sheetName val="[입찰안_xls][입찰안_xls][입찰안_xls]1040"/>
      <sheetName val="[입찰안_xls][입찰안_xls][입찰안_xls]1041"/>
      <sheetName val="[입찰안_xls][입찰안_xls][입찰안_xls]1042"/>
      <sheetName val="[입찰안_xls][입찰안_xls][입찰안_xls]1043"/>
      <sheetName val="[입찰안_xls][입찰안_xls][입찰안_xls]1044"/>
      <sheetName val="[입찰안_xls][입찰안_xls][입찰안_xls]1045"/>
      <sheetName val="[입찰안_xls][입찰안_xls][입찰안_xls]1046"/>
      <sheetName val="[입찰안_xls][입찰안_xls][입찰안_xls]1047"/>
      <sheetName val="[입찰안_xls][입찰안_xls][입찰안_xls]1048"/>
      <sheetName val="[입찰안_xls][입찰안_xls][입찰안_xls]1049"/>
      <sheetName val="[입찰안_xls][입찰안_xls][입찰안_xls]1050"/>
      <sheetName val="[입찰안_xls][입찰안_xls][입찰안_xls]1051"/>
      <sheetName val="[입찰안_xls][입찰안_xls][입찰안_xls]1052"/>
      <sheetName val="[입찰안_xls][입찰안_xls][입찰안_xls]1053"/>
      <sheetName val="[입찰안_xls][입찰안_xls][입찰안_xls]1054"/>
      <sheetName val="[입찰안_xls][입찰안_xls][입찰안_xls]1055"/>
      <sheetName val="[입찰안_xls][입찰안_xls][입찰안_xls]1056"/>
      <sheetName val="[입찰안_xls][입찰안_xls][입찰안_xls]1057"/>
      <sheetName val="[입찰안_xls][입찰안_xls][입찰안_xls]1058"/>
      <sheetName val="[입찰안_xls][입찰안_xls][입찰안_xls]1059"/>
      <sheetName val="[입찰안_xls][입찰안_xls][입찰안_xls]1060"/>
      <sheetName val="[입찰안_xls][입찰안_xls][입찰안_xls]1061"/>
      <sheetName val="[입찰안_xls][입찰안_xls][입찰안_xls]1062"/>
      <sheetName val="[입찰안_xls][입찰안_xls][입찰안_xls]1063"/>
      <sheetName val="[입찰안_xls][입찰안_xls][입찰안_xls]1064"/>
      <sheetName val="[입찰안_xls][입찰안_xls][입찰안_xls]1065"/>
      <sheetName val="[입찰안_xls][입찰안_xls][입찰안_xls]1066"/>
      <sheetName val="[입찰안_xls][입찰안_xls][입찰안_xls]1067"/>
      <sheetName val="[입찰안_xls][입찰안_xls][입찰안_xls]1068"/>
      <sheetName val="[입찰안_xls][입찰안_xls][입찰안_xls]1069"/>
      <sheetName val="[입찰안_xls][입찰안_xls][입찰안_xls]1070"/>
      <sheetName val="[입찰안_xls][입찰안_xls][입찰안_xls]1071"/>
      <sheetName val="[입찰안_xls][입찰안_xls][입찰안_xls]1072"/>
      <sheetName val="[입찰안_xls][입찰안_xls][입찰안_xls]1073"/>
      <sheetName val="[입찰안_xls][입찰안_xls][입찰안_xls]1074"/>
      <sheetName val="[입찰안_xls][입찰안_xls][입찰안_xls]1075"/>
      <sheetName val="[입찰안_xls][입찰안_xls][입찰안_xls]1076"/>
      <sheetName val="[입찰안_xls][입찰안_xls][입찰안_xls]1077"/>
      <sheetName val="[입찰안_xls][입찰안_xls][입찰안_xls]1078"/>
      <sheetName val="[입찰안_xls][입찰안_xls][입찰안_xls]1079"/>
      <sheetName val="[입찰안_xls][입찰안_xls][입찰안_xls]1080"/>
      <sheetName val="[입찰안_xls][입찰안_xls][입찰안_xls]1081"/>
      <sheetName val="[입찰안_xls][입찰안_xls][입찰안_xls]1082"/>
      <sheetName val="[입찰안_xls][입찰안_xls][입찰안_xls]1083"/>
      <sheetName val="[입찰안_xls][입찰안_xls][입찰안_xls]1084"/>
      <sheetName val="[입찰안_xls][입찰안_xls][입찰안_xls]1085"/>
      <sheetName val="[입찰안_xls][입찰안_xls][입찰안_xls]1086"/>
      <sheetName val="[입찰안_xls][입찰안_xls][입찰안_xls]1087"/>
      <sheetName val="[입찰안_xls][입찰안_xls][입찰안_xls]1088"/>
      <sheetName val="[입찰안_xls][입찰안_xls][입찰안_xls]1089"/>
      <sheetName val="[입찰안_xls][입찰안_xls][입찰안_xls]1090"/>
      <sheetName val="[입찰안_xls][입찰안_xls][입찰안_xls]1091"/>
      <sheetName val="[입찰안_xls][입찰안_xls][입찰안_xls]1092"/>
      <sheetName val="_입찰안_xls_직접뀀鞖_4"/>
      <sheetName val="_입찰안_xls__입찰안_xls_직접뀀鞖_4"/>
      <sheetName val="bang_TH4"/>
      <sheetName val="Sheet2_(2)2"/>
      <sheetName val="[입찰안_xls][입찰안_xls][입찰안_xls]1093"/>
      <sheetName val="[입찰안_xls][입찰안_xls][입찰안_xls]1094"/>
      <sheetName val="[입찰안_xls][입찰안_xls][입찰안_xls]1095"/>
      <sheetName val="[입찰안_xls][입찰안_xls][입찰안_xls]1096"/>
      <sheetName val="[입찰안_xls][입찰안_xls][입찰안_xls]1097"/>
      <sheetName val="[입찰안_xls][입찰안_xls][입찰안_xls]1098"/>
      <sheetName val="[입찰안_xls][입찰안_xls][입찰안_xls]1099"/>
      <sheetName val="[입찰안_xls][입찰안_xls][입찰안_xls]1100"/>
      <sheetName val="[입찰안_xls][입찰안_xls][입찰안_xls]1101"/>
      <sheetName val="A_LINE2"/>
      <sheetName val="[입찰안_xls][입찰안_xls][입찰안_xls]1102"/>
      <sheetName val="[입찰안_xls][입찰안_xls][입찰안_xls]1103"/>
      <sheetName val="[입찰안_xls][입찰안_xls][입찰안_xls]1104"/>
      <sheetName val="[입찰안_xls][입찰안_xls][입찰안_xls]1105"/>
      <sheetName val="[입찰안_xls][입찰안_xls][입찰안_xls]1106"/>
      <sheetName val="[입찰안_xls][입찰안_xls][입찰안_xls]1107"/>
      <sheetName val="[입찰안_xls][입찰안_xls][입찰안_xls]1108"/>
      <sheetName val="[입찰안_xls][입찰안_xls][입찰안_xls]1109"/>
      <sheetName val="[입찰안_xls][입찰안_xls][입찰안_xls]1110"/>
      <sheetName val="[입찰안_xls][입찰안_xls][입찰안_xls]1111"/>
      <sheetName val="[입찰안_xls][입찰안_xls][입찰안_xls]1112"/>
      <sheetName val="[입찰안_xls][입찰안_xls][입찰안_xls]1113"/>
      <sheetName val="[입찰안_xls][입찰안_xls][입찰안_xls]1114"/>
      <sheetName val="[입찰안_xls][입찰안_xls][입찰안_xls]1115"/>
      <sheetName val="[입찰안_xls][입찰안_xls][입찰안_xls]1116"/>
      <sheetName val="[입찰안_xls][입찰안_xls][입찰안_xls]1117"/>
      <sheetName val="[입찰안_xls][입찰안_xls][입찰안_xls]1118"/>
      <sheetName val="[입찰안_xls][입찰안_xls][입찰안_xls]1119"/>
      <sheetName val="[입찰안_xls][입찰안_xls][입찰안_xls]1120"/>
      <sheetName val="[입찰안_xls][입찰안_xls][입찰안_xls]1121"/>
      <sheetName val="[입찰안_xls][입찰안_xls][입찰안_xls]1122"/>
      <sheetName val="[입찰안_xls][입찰안_xls][입찰안_xls]1123"/>
      <sheetName val="[입찰안_xls][입찰안_xls][입찰안_xls]1124"/>
      <sheetName val="[입찰안_xls][입찰안_xls][입찰안_xls]1125"/>
      <sheetName val="[입찰안_xls][입찰안_xls][입찰안_xls]1126"/>
      <sheetName val="[입찰안_xls][입찰안_xls][입찰안_xls]1127"/>
      <sheetName val="[입찰안_xls][입찰안_xls][입찰안_xls]1128"/>
      <sheetName val="[입찰안_xls][입찰안_xls][입찰안_xls]1129"/>
      <sheetName val="[입찰안_xls][입찰안_xls][입찰안_xls]1130"/>
      <sheetName val="[입찰안_xls][입찰안_xls][입찰안_xls]1131"/>
      <sheetName val="[입찰안_xls][입찰안_xls][입찰안_xls]1132"/>
      <sheetName val="[입찰안_xls][입찰안_xls][입찰안_xls]1133"/>
      <sheetName val="[입찰안_xls][입찰안_xls][입찰안_xls]1134"/>
      <sheetName val="[입찰안_xls][입찰안_xls][입찰안_xls]1135"/>
      <sheetName val="[입찰안_xls][입찰안_xls][입찰안_xls]1136"/>
      <sheetName val="[입찰안_xls][입찰안_xls][입찰안_xls]1137"/>
      <sheetName val="[입찰안_xls][입찰안_xls][입찰안_xls]1138"/>
      <sheetName val="[입찰안_xls][입찰안_xls][입찰안_xls]1139"/>
      <sheetName val="[입찰안_xls][입찰안_xls][입찰안_xls]1140"/>
      <sheetName val="[입찰안_xls][입찰안_xls][입찰안_xls]1141"/>
      <sheetName val="[입찰안_xls][입찰안_xls][입찰안_xls]1142"/>
      <sheetName val="[입찰안_xls][입찰안_xls][입찰안_xls]1143"/>
      <sheetName val="[입찰안_xls][입찰안_xls][입찰안_xls]1144"/>
      <sheetName val="[입찰안_xls][입찰안_xls][입찰안_xls]1145"/>
      <sheetName val="[입찰안_xls][입찰안_xls][입찰안_xls]1146"/>
      <sheetName val="Phan_tho4"/>
      <sheetName val="Tien_Thuong4"/>
      <sheetName val="NC_XL_6T_cuoi_01_CTy4"/>
      <sheetName val="Data_-6T_dau4"/>
      <sheetName val="Cong_6T4"/>
      <sheetName val="[입찰안_xls][입찰안_xls][입찰안_xls]1147"/>
      <sheetName val="[입찰안_xls][입찰안_xls][입찰안_xls]__27"/>
      <sheetName val="[입찰안_xls][입찰안_xls][입찰안_xls]__28"/>
      <sheetName val="[입찰안_xls][입찰안_xls]직접뀀鞖/5"/>
      <sheetName val="[입찰안_xls][입찰안_xls][입찰안_xls]__29"/>
      <sheetName val="[입찰안_xls][입찰안_xls][입찰안_xls]1148"/>
      <sheetName val="[입찰안_xls][입찰안_xls][입찰안_xls]1149"/>
      <sheetName val="Khoi_luong2"/>
      <sheetName val="_입찰안_xls__입찰안_xls__입찰안_xls____6"/>
      <sheetName val="[입찰안_xls][입찰안_xls][입찰안_xls]1150"/>
      <sheetName val="[입찰안_xls][입찰안_xls][입찰안_xls]1151"/>
      <sheetName val="[입찰안_xls][입찰안_xls][입찰안_xls]1152"/>
      <sheetName val="[입찰안_xls][입찰안_xls][입찰안_xls]1153"/>
      <sheetName val="[입찰안_xls][입찰안_xls][입찰안_xls]1154"/>
      <sheetName val="[입찰안_xls][입찰안_xls][입찰안_xls]1155"/>
      <sheetName val="[입찰안_xls][입찰안_xls][입찰안_xls]1156"/>
      <sheetName val="[입찰안_xls][입찰안_xls][입찰안_xls]1157"/>
      <sheetName val="[입찰안_xls][입찰안_xls][입찰안_xls]1158"/>
      <sheetName val="[입찰안_xls][입찰안_xls][입찰안_xls]1159"/>
      <sheetName val="[입찰안_xls][입찰안_xls][입찰안_xls]1160"/>
      <sheetName val="[입찰안_xls][입찰안_xls][입찰안_xls]1161"/>
      <sheetName val="[입찰안_xls][입찰안_xls][입찰안_xls]1162"/>
      <sheetName val="[입찰안_xls][입찰안_xls][입찰안_xls]1163"/>
      <sheetName val="[입찰안_xls][입찰안_xls][입찰안_xls]1164"/>
      <sheetName val="[입찰안_xls][입찰안_xls][입찰안_xls]1165"/>
      <sheetName val="[입찰안_xls][입찰안_xls][입찰안_xls]1166"/>
      <sheetName val="[입찰안_xls][입찰안_xls][입찰안_xls]1167"/>
      <sheetName val="[입찰안_xls][입찰안_xls][입찰안_xls]1168"/>
      <sheetName val="[입찰안_xls][입찰안_xls][입찰안_xls]1169"/>
      <sheetName val="[입찰안_xls][입찰안_xls][입찰안_xls]1170"/>
      <sheetName val="[입찰안_xls][입찰안_xls][입찰안_xls]1171"/>
      <sheetName val="[입찰안_xls][입찰안_xls][입찰안_xls]1172"/>
      <sheetName val="[입찰안_xls][입찰안_xls][입찰안_xls]1173"/>
      <sheetName val="[입찰안_xls][입찰안_xls][입찰안_xls]1174"/>
      <sheetName val="[입찰안_xls][입찰안_xls][입찰안_xls]1175"/>
      <sheetName val="[입찰안_xls][입찰안_xls][입찰안_xls]1176"/>
      <sheetName val="[입찰안_xls][입찰안_xls][입찰안_xls]1177"/>
      <sheetName val="[입찰안_xls][입찰안_xls][입찰안_xls]1178"/>
      <sheetName val="[입찰안_xls][입찰안_xls][입찰안_xls]1179"/>
      <sheetName val="[입찰안_xls][입찰안_xls][입찰안_xls]1180"/>
      <sheetName val="[입찰안_xls][입찰안_xls][입찰안_xls]1181"/>
      <sheetName val="[입찰안_xls][입찰안_xls][입찰안_xls]1182"/>
      <sheetName val="[입찰안_xls][입찰안_xls][입찰안_xls]1183"/>
      <sheetName val="[입찰안_xls][입찰안_xls][입찰안_xls]1184"/>
      <sheetName val="[입찰안_xls][입찰안_xls][입찰안_xls]1185"/>
      <sheetName val="[입찰안_xls][입찰안_xls][입찰안_xls]1186"/>
      <sheetName val="[입찰안_xls][입찰안_xls][입찰안_xls]1187"/>
      <sheetName val="[입찰안_xls][입찰안_xls][입찰안_xls]1188"/>
      <sheetName val="[입찰안_xls][입찰안_xls][입찰안_xls]1189"/>
      <sheetName val="[입찰안_xls][입찰안_xls][입찰안_xls]1190"/>
      <sheetName val="[입찰안_xls][입찰안_xls][입찰안_xls]1191"/>
      <sheetName val="[입찰안_xls][입찰안_xls][입찰안_xls]1192"/>
      <sheetName val="[입찰안_xls][입찰안_xls][입찰안_xls]1193"/>
      <sheetName val="[입찰안_xls][입찰안_xls][입찰안_xls]1194"/>
      <sheetName val="[입찰안_xls][입찰안_xls][입찰안_xls]1195"/>
      <sheetName val="[입찰안_xls][입찰안_xls][입찰안_xls]1196"/>
      <sheetName val="[입찰안_xls][입찰안_xls][입찰안_xls]1197"/>
      <sheetName val="[입찰안_xls][입찰안_xls][입찰안_xls]1198"/>
      <sheetName val="[입찰안_xls][입찰안_xls][입찰안_xls]1199"/>
      <sheetName val="[입찰안_xls][입찰안_xls][입찰안_xls]1200"/>
      <sheetName val="[입찰안_xls][입찰안_xls][입찰안_xls]1201"/>
      <sheetName val="[입찰안_xls][입찰안_xls][입찰안_xls]1202"/>
      <sheetName val="[입찰안_xls][입찰안_xls][입찰안_xls]1203"/>
      <sheetName val="[입찰안_xls][입찰안_xls][입찰안_xls]1204"/>
      <sheetName val="[입찰안_xls][입찰안_xls][입찰안_xls]1205"/>
      <sheetName val="[입찰안_xls][입찰안_xls][입찰안_xls]1206"/>
      <sheetName val="[입찰안_xls][입찰안_xls][입찰안_xls]1207"/>
      <sheetName val="[입찰안_xls][입찰안_xls][입찰안_xls]1208"/>
      <sheetName val="[입찰안_xls][입찰안_xls][입찰안_xls]1209"/>
      <sheetName val="[입찰안_xls][입찰안_xls][입찰안_xls]1210"/>
      <sheetName val="[입찰안_xls][입찰안_xls][입찰안_xls]1211"/>
      <sheetName val="[입찰안_xls][입찰안_xls][입찰안_xls]1212"/>
      <sheetName val="[입찰안_xls][입찰안_xls][입찰안_xls]1213"/>
      <sheetName val="[입찰안_xls][입찰안_xls][입찰안_xls]1214"/>
      <sheetName val="[입찰안_xls][입찰안_xls][입찰안_xls]1215"/>
      <sheetName val="[입찰안_xls][입찰안_xls][입찰안_xls]1216"/>
      <sheetName val="[입찰안_xls][입찰안_xls][입찰안_xls]1217"/>
      <sheetName val="[입찰안_xls][입찰안_xls][입찰안_xls]1218"/>
      <sheetName val="[입찰안_xls][입찰안_xls][입찰안_xls]1219"/>
      <sheetName val="[입찰안_xls][입찰안_xls][입찰안_xls]1220"/>
      <sheetName val="[입찰안_xls][입찰안_xls][입찰안_xls]1221"/>
      <sheetName val="[입찰안_xls][입찰안_xls][입찰안_xls]1222"/>
      <sheetName val="[입찰안_xls][입찰안_xls][입찰안_xls]1223"/>
      <sheetName val="[입찰안_xls][입찰안_xls][입찰안_xls]1224"/>
      <sheetName val="[입찰안_xls][입찰안_xls][입찰안_xls]1225"/>
      <sheetName val="[입찰안_xls][입찰안_xls][입찰안_xls]1226"/>
      <sheetName val="[입찰안_xls][입찰안_xls][입찰안_xls]1227"/>
      <sheetName val="[입찰안_xls][입찰안_xls][입찰안_xls]1228"/>
      <sheetName val="[입찰안_xls][입찰안_xls][입찰안_xls]1229"/>
      <sheetName val="[입찰안_xls][입찰안_xls][입찰안_xls]1230"/>
      <sheetName val="[입찰안_xls][입찰안_xls][입찰안_xls]1231"/>
      <sheetName val="[입찰안_xls][입찰안_xls][입찰안_xls]1232"/>
      <sheetName val="[입찰안_xls][입찰안_xls][입찰안_xls]1233"/>
      <sheetName val="[입찰안_xls][입찰안_xls][입찰안_xls]1234"/>
      <sheetName val="[입찰안_xls][입찰안_xls][입찰안_xls]1235"/>
      <sheetName val="[입찰안_xls][입찰안_xls][입찰안_xls]1236"/>
      <sheetName val="[입찰안_xls][입찰안_xls][입찰안_xls]1237"/>
      <sheetName val="[입찰안_xls][입찰안_xls][입찰안_xls]1238"/>
      <sheetName val="[입찰안_xls][입찰안_xls][입찰안_xls]1239"/>
      <sheetName val="[입찰안_xls][입찰안_xls][입찰안_xls]1240"/>
      <sheetName val="[입찰안_xls][입찰안_xls][입찰안_xls]1241"/>
      <sheetName val="[입찰안_xls][입찰안_xls][입찰안_xls]1242"/>
      <sheetName val="[입찰안_xls][입찰안_xls][입찰안_xls]1243"/>
      <sheetName val="[입찰안_xls][입찰안_xls][입찰안_xls]1244"/>
      <sheetName val="[입찰안_xls][입찰안_xls][입찰안_xls]1245"/>
      <sheetName val="[입찰안_xls][입찰안_xls][입찰안_xls]1246"/>
      <sheetName val="[입찰안_xls][입찰안_xls][입찰안_xls]1247"/>
      <sheetName val="[입찰안_xls][입찰안_xls][입찰안_xls]1248"/>
      <sheetName val="[입찰안_xls][입찰안_xls][입찰안_xls]1249"/>
      <sheetName val="[입찰안_xls][입찰안_xls][입찰안_xls]1250"/>
      <sheetName val="[입찰안_xls][입찰안_xls][입찰안_xls]1251"/>
      <sheetName val="[입찰안_xls][입찰안_xls][입찰안_xls]1252"/>
      <sheetName val="새로이_설치할_정비기반시설_조서_나번_(2)2"/>
      <sheetName val="[입찰안_xls][입찰안_xls][입찰안_xls]1253"/>
      <sheetName val="[입찰안_xls][입찰안_xls][입찰안_xls]__30"/>
      <sheetName val="[입찰안_xls][입찰안_xls][입찰안_xls]__31"/>
      <sheetName val="[입찰안_xls][입찰안_xls][입찰안_xls]__32"/>
      <sheetName val="[입찰안_xls][입찰안_xls][입찰안_xls]1254"/>
      <sheetName val="DTICH_(Full)2"/>
      <sheetName val="COST_SUMMARY2"/>
      <sheetName val="Xuly_Data2"/>
      <sheetName val="TL_rieng2"/>
      <sheetName val="Thuc_thanh2"/>
      <sheetName val="Cost_factor2"/>
      <sheetName val="Item_list2"/>
      <sheetName val="Sheet_Template_Empty2"/>
      <sheetName val="[입찰안_xls][입찰안_xls][입찰안_xls]1255"/>
      <sheetName val="[입찰안_xls][입찰안_xls][입찰안_xls]1256"/>
      <sheetName val="[입찰안_xls][입찰안_xls][입찰안_xls]1257"/>
      <sheetName val="[입찰안_xls][입찰안_xls][입찰안_xls]1258"/>
      <sheetName val="[입찰안_xls][입찰안_xls][입찰안_xls]1259"/>
      <sheetName val="[입찰안_xls][입찰안_xls][입찰안_xls]1260"/>
      <sheetName val="[입찰안_xls][입찰안_xls][입찰안_xls]1261"/>
      <sheetName val="[입찰안_xls][입찰안_xls][입찰안_xls]1262"/>
      <sheetName val="[입찰안_xls][입찰안_xls][입찰안_xls]1263"/>
      <sheetName val="[입찰안_xls][입찰안_xls][입찰안_xls]1264"/>
      <sheetName val="[입찰안_xls][입찰안_xls][입찰안_xls]1265"/>
      <sheetName val="[입찰안_xls][입찰안_xls][입찰안_xls]1266"/>
      <sheetName val="[입찰안_xls][입찰안_xls][입찰안_xls]1267"/>
      <sheetName val="[입찰안_xls][입찰안_xls][입찰안_xls]1268"/>
      <sheetName val="[입찰안_xls][입찰안_xls][입찰안_xls]1269"/>
      <sheetName val="[입찰안_xls][입찰안_xls][입찰안_xls]1270"/>
      <sheetName val="[입찰안_xls][입찰안_xls][입찰안_xls]1271"/>
      <sheetName val="[입찰안_xls][입찰안_xls][입찰안_xls]1272"/>
      <sheetName val="[입찰안_xls][입찰안_xls][입찰안_xls]1273"/>
      <sheetName val="[입찰안_xls][입찰안_xls][입찰안_xls]1274"/>
      <sheetName val="[입찰안_xls][입찰안_xls][입찰안_xls]1275"/>
      <sheetName val="[입찰안_xls][입찰안_xls][입찰안_xls]1276"/>
      <sheetName val="[입찰안_xls][입찰안_xls][입찰안_xls]1277"/>
      <sheetName val="[입찰안_xls][입찰안_xls][입찰안_xls]1278"/>
      <sheetName val="[입찰안_xls][입찰안_xls][입찰안_xls]1279"/>
      <sheetName val="[입찰안_xls][입찰안_xls][입찰안_xls]1280"/>
      <sheetName val="[입찰안_xls][입찰안_xls][입찰안_xls]1281"/>
      <sheetName val="[입찰안_xls][입찰안_xls][입찰안_xls]1282"/>
      <sheetName val="[입찰안_xls][입찰안_xls][입찰안_xls]1283"/>
      <sheetName val="[입찰안_xls][입찰안_xls][입찰안_xls]1284"/>
      <sheetName val="[입찰안_xls][입찰안_xls][입찰안_xls]1285"/>
      <sheetName val="[입찰안_xls][입찰안_xls][입찰안_xls]1286"/>
      <sheetName val="[입찰안_xls][입찰안_xls][입찰안_xls]1287"/>
      <sheetName val="[입찰안_xls][입찰안_xls][입찰안_xls]1288"/>
      <sheetName val="[입찰안_xls][입찰안_xls][입찰안_xls]1289"/>
      <sheetName val="[입찰안_xls][입찰안_xls][입찰안_xls]1290"/>
      <sheetName val="[입찰안_xls][입찰안_xls][입찰안_xls]1291"/>
      <sheetName val="[입찰안_xls][입찰안_xls][입찰안_xls]1292"/>
      <sheetName val="[입찰안_xls][입찰안_xls][입찰안_xls]1293"/>
      <sheetName val="[입찰안_xls][입찰안_xls][입찰안_xls]1294"/>
      <sheetName val="[입찰안_xls][입찰안_xls][입찰안_xls]1295"/>
      <sheetName val="[입찰안_xls][입찰안_xls][입찰안_xls]1296"/>
      <sheetName val="[입찰안_xls][입찰안_xls][입찰안_xls]1297"/>
      <sheetName val="[입찰안_xls][입찰안_xls][입찰안_xls]1298"/>
      <sheetName val="[입찰안_xls][입찰안_xls][입찰안_xls]1299"/>
      <sheetName val="[입찰안_xls][입찰안_xls][입찰안_xls]1300"/>
      <sheetName val="[입찰안_xls][입찰안_xls][입찰안_xls]1301"/>
      <sheetName val="[입찰안_xls][입찰안_xls][입찰안_xls]1302"/>
      <sheetName val="[입찰안_xls][입찰안_xls][입찰안_xls]1303"/>
      <sheetName val="F_D_SEC__PROP2"/>
      <sheetName val="[입찰안_xls][입찰안_xls][입찰안_xls]1304"/>
      <sheetName val="[입찰안_xls][입찰안_xls][입찰안_xls]1305"/>
      <sheetName val="[입찰안_xls][입찰안_xls][입찰안_xls]1306"/>
      <sheetName val="[입찰안_xls][입찰안_xls][입찰안_xls]1307"/>
      <sheetName val="[입찰안_xls][입찰안_xls][입찰안_xls]1308"/>
      <sheetName val="[입찰안_xls][입찰안_xls][입찰안_xls]1309"/>
      <sheetName val="[입찰안_xls][입찰안_xls][입찰안_xls]1310"/>
      <sheetName val="[입찰안_xls][입찰안_xls][입찰안_xls]1311"/>
      <sheetName val="[입찰안_xls][입찰안_xls][입찰안_xls]1312"/>
      <sheetName val="[입찰안_xls][입찰안_xls][입찰안_xls]1313"/>
      <sheetName val="[입찰안_xls][입찰안_xls][입찰안_xls]1314"/>
      <sheetName val="[입찰안_xls][입찰안_xls][입찰안_xls]1315"/>
      <sheetName val="[입찰안_xls][입찰안_xls][입찰안_xls]1316"/>
      <sheetName val="[입찰안_xls][입찰안_xls][입찰안_xls]1317"/>
      <sheetName val="[입찰안_xls][입찰안_xls][입찰안_xls]1318"/>
      <sheetName val="[입찰안_xls][입찰안_xls][입찰안_xls]1319"/>
      <sheetName val="[입찰안_xls][입찰안_xls][입찰안_xls]1320"/>
      <sheetName val="[입찰안_xls][입찰안_xls][입찰안_xls]1321"/>
      <sheetName val="[입찰안_xls][입찰안_xls][입찰안_xls]1322"/>
      <sheetName val="[입찰안_xls][입찰안_xls][입찰안_xls]1323"/>
      <sheetName val="[입찰안_xls][입찰안_xls][입찰안_xls]1324"/>
      <sheetName val="[입찰안_xls][입찰안_xls][입찰안_xls]1325"/>
      <sheetName val="[입찰안_xls][입찰안_xls][입찰안_xls]1326"/>
      <sheetName val="[입찰안_xls][입찰안_xls][입찰안_xls]1327"/>
      <sheetName val="[입찰안_xls][입찰안_xls][입찰안_xls]1328"/>
      <sheetName val="[입찰안_xls][입찰안_xls][입찰안_xls]1329"/>
      <sheetName val="[입찰안_xls][입찰안_xls][입찰안_xls]1330"/>
      <sheetName val="[입찰안_xls][입찰안_xls][입찰안_xls]1331"/>
      <sheetName val="[입찰안_xls][입찰안_xls][입찰안_xls]1332"/>
      <sheetName val="[입찰안_xls][입찰안_xls][입찰안_xls]1333"/>
      <sheetName val="[입찰안_xls][입찰안_xls][입찰안_xls]1334"/>
      <sheetName val="[입찰안_xls][입찰안_xls][입찰안_xls]1335"/>
      <sheetName val="[입찰안_xls][입찰안_xls][입찰안_xls]1336"/>
      <sheetName val="[입찰안_xls][입찰안_xls][입찰안_xls]1337"/>
      <sheetName val="[입찰안_xls][입찰안_xls][입찰안_xls]1338"/>
      <sheetName val="[입찰안_xls][입찰안_xls][입찰안_xls]1339"/>
      <sheetName val="[입찰안_xls][입찰안_xls][입찰안_xls]1340"/>
      <sheetName val="[입찰안_xls][입찰안_xls][입찰안_xls]1341"/>
      <sheetName val="Code_022"/>
      <sheetName val="Code_032"/>
      <sheetName val="Code_042"/>
      <sheetName val="Code_052"/>
      <sheetName val="Code_062"/>
      <sheetName val="Code_072"/>
      <sheetName val="Code_092"/>
      <sheetName val="[입찰안_xls][입찰안_xls][입찰안_xls]1342"/>
      <sheetName val="[입찰안_xls][입찰안_xls][입찰안_xls]1343"/>
      <sheetName val="[입찰안_xls][입찰안_xls][입찰안_xls]1344"/>
      <sheetName val="[입찰안_xls][입찰안_xls][입찰안_xls]1345"/>
      <sheetName val="[입찰안_xls][입찰안_xls][입찰안_xls]1346"/>
      <sheetName val="[입찰안_xls][입찰안_xls][입찰안_xls]1347"/>
      <sheetName val="[입찰안_xls][입찰안_xls][입찰안_xls]1348"/>
      <sheetName val="[입찰안_xls][입찰안_xls][입찰안_xls]1349"/>
      <sheetName val="[입찰안_xls][입찰안_xls][입찰안_xls]1350"/>
      <sheetName val="[입찰안_xls][입찰안_xls][입찰안_xls]1351"/>
      <sheetName val="[입찰안_xls][입찰안_xls][입찰안_xls]1352"/>
      <sheetName val="[입찰안_xls][입찰안_xls][입찰안_xls]1353"/>
      <sheetName val="[입찰안_xls][입찰안_xls][입찰안_xls]1354"/>
      <sheetName val="[입찰안_xls][입찰안_xls][입찰안_xls]1355"/>
      <sheetName val="[입찰안_xls][입찰안_xls][입찰안_xls]1356"/>
      <sheetName val="[입찰안_xls][입찰안_xls][입찰안_xls]1357"/>
      <sheetName val="[입찰안_xls][입찰안_xls][입찰안_xls]1358"/>
      <sheetName val="[입찰안_xls][입찰안_xls][입찰안_xls]1359"/>
      <sheetName val="[입찰안_xls][입찰안_xls][입찰안_xls]1360"/>
      <sheetName val="[입찰안_xls][입찰안_xls][입찰안_xls]1361"/>
      <sheetName val="[입찰안_xls][입찰안_xls][입찰안_xls]1362"/>
      <sheetName val="[입찰안_xls][입찰안_xls][입찰안_xls]1363"/>
      <sheetName val="[입찰안_xls][입찰안_xls][입찰안_xls]1364"/>
      <sheetName val="[입찰안_xls][입찰안_xls][입찰안_xls]1365"/>
      <sheetName val="[입찰안_xls][입찰안_xls][입찰안_xls]1366"/>
      <sheetName val="[입찰안_xls][입찰안_xls][입찰안_xls]1367"/>
      <sheetName val="[입찰안_xls][입찰안_xls][입찰안_xls]1368"/>
      <sheetName val="[입찰안_xls][입찰안_xls][입찰안_xls]1369"/>
      <sheetName val="[입찰안_xls][입찰안_xls][입찰안_xls]1370"/>
      <sheetName val="[입찰안_xls][입찰안_xls][입찰안_xls]1371"/>
      <sheetName val="[입찰안_xls][입찰안_xls][입찰안_xls]1372"/>
      <sheetName val="[입찰안_xls][입찰안_xls][입찰안_xls]1373"/>
      <sheetName val="[입찰안_xls][입찰안_xls][입찰안_xls]1374"/>
      <sheetName val="[입찰안_xls][입찰안_xls][입찰안_xls]1375"/>
      <sheetName val="[입찰안_xls][입찰안_xls][입찰안_xls]1376"/>
      <sheetName val="[입찰안_xls][입찰안_xls][입찰안_xls]1377"/>
      <sheetName val="co-no_22"/>
      <sheetName val="(1)2002년_매출목표_산출2"/>
      <sheetName val="[입찰안_xls][입찰안_xls][입찰안_xls]1378"/>
      <sheetName val="[입찰안_xls][입찰안_xls][입찰안_xls]1379"/>
      <sheetName val="[입찰안_xls][입찰안_xls][입찰안_xls]1380"/>
      <sheetName val="[입찰안_xls][입찰안_xls][입찰안_xls]1381"/>
      <sheetName val="[입찰안_xls][입찰안_xls][입찰안_xls]1382"/>
      <sheetName val="[입찰안_xls][입찰안_xls][입찰안_xls]1383"/>
      <sheetName val="[입찰안_xls][입찰안_xls][입찰안_xls]1384"/>
      <sheetName val="[입찰안_xls][입찰안_xls][입찰안_xls]1385"/>
      <sheetName val="[입찰안_xls][입찰안_xls][입찰안_xls]1386"/>
      <sheetName val="[입찰안_xls][입찰안_xls][입찰안_xls]1387"/>
      <sheetName val="[입찰안_xls][입찰안_xls][입찰안_xls]1388"/>
      <sheetName val="[입찰안_xls][입찰안_xls][입찰안_xls]1389"/>
      <sheetName val="[입찰안_xls][입찰안_xls][입찰안_xls]1390"/>
      <sheetName val="[입찰안_xls][입찰안_xls][입찰안_xls]1391"/>
      <sheetName val="[입찰안_xls][입찰안_xls][입찰안_xls]1392"/>
      <sheetName val="[입찰안_xls][입찰안_xls][입찰안_xls]1393"/>
      <sheetName val="[입찰안_xls][입찰안_xls][입찰안_xls]1394"/>
      <sheetName val="[입찰안_xls][입찰안_xls][입찰안_xls]1395"/>
      <sheetName val="[입찰안_xls][입찰안_xls][입찰안_xls]1396"/>
      <sheetName val="[입찰안_xls][입찰안_xls][입찰안_xls]1397"/>
      <sheetName val="[입찰안_xls][입찰안_xls][입찰안_xls]1398"/>
      <sheetName val="[입찰안_xls][입찰안_xls][입찰안_xls]1399"/>
      <sheetName val="[입찰안_xls][입찰안_xls][입찰안_xls]1400"/>
      <sheetName val="[입찰안_xls][입찰안_xls][입찰안_xls]1401"/>
      <sheetName val="[입찰안_xls][입찰안_xls][입찰안_xls]1402"/>
      <sheetName val="[입찰안_xls][입찰안_xls][입찰안_xls]1403"/>
      <sheetName val="[입찰안_xls][입찰안_xls][입찰안_xls]1404"/>
      <sheetName val="[입찰안_xls][입찰안_xls][입찰안_xls]1405"/>
      <sheetName val="[입찰안_xls][입찰안_xls][입찰안_xls]1406"/>
      <sheetName val="[입찰안_xls][입찰안_xls][입찰안_xls]1407"/>
      <sheetName val="[입찰안_xls][입찰안_xls][입찰안_xls]1408"/>
      <sheetName val="[입찰안_xls][입찰안_xls][입찰안_xls]1409"/>
      <sheetName val="[입찰안_xls][입찰안_xls][입찰안_xls]1410"/>
      <sheetName val="[입찰안_xls][입찰안_xls][입찰안_xls]1411"/>
      <sheetName val="[입찰안_xls][입찰안_xls][입찰안_xls]1412"/>
      <sheetName val="[입찰안_xls][입찰안_xls][입찰안_xls]1413"/>
      <sheetName val="[입찰안_xls][입찰안_xls][입찰안_xls]1414"/>
      <sheetName val="[입찰안_xls][입찰안_xls]B:\입찰안_xls1"/>
      <sheetName val="5호광장_(만점)10"/>
      <sheetName val="인천국제_(만점)_(2)10"/>
      <sheetName val="Total_단위경유량집계10"/>
      <sheetName val="BH-1_(2)10"/>
      <sheetName val="표__지10"/>
      <sheetName val="준검_내역서10"/>
      <sheetName val="토공유동표(전체_당초)10"/>
      <sheetName val="1_수인터널10"/>
      <sheetName val="앉음벽_(2)10"/>
      <sheetName val="_HIT__HMC_견적_3900_10"/>
      <sheetName val="I_설계조건10"/>
      <sheetName val="4_전기10"/>
      <sheetName val="7__현장관리비_10"/>
      <sheetName val="6__안전관리비10"/>
      <sheetName val="1_설계조건10"/>
      <sheetName val="소포내역_(2)10"/>
      <sheetName val="노원열병합__건축공사기성내역서10"/>
      <sheetName val="조도계산서_(도서)10"/>
      <sheetName val="3련_BOX10"/>
      <sheetName val="11_산출(전열)10"/>
      <sheetName val="6_산출(동력)10"/>
      <sheetName val="7_산출(TRAY)10"/>
      <sheetName val="5_산출(전력)9"/>
      <sheetName val="수량산출서(전력간선_지하D_C)9"/>
      <sheetName val="MSS_210"/>
      <sheetName val="우수관매설및_우수받이10"/>
      <sheetName val="11_우각부_보강10"/>
      <sheetName val="제출내역_(2)10"/>
      <sheetName val="플랜트_설치9"/>
      <sheetName val="보고서_기기리스트9"/>
      <sheetName val="2_1__노무비_평균단가산출9"/>
      <sheetName val="내역_ver1_010"/>
      <sheetName val="내___역9"/>
      <sheetName val="plan&amp;section_of_foundation10"/>
      <sheetName val="pile_bearing_capa_&amp;_arrenge10"/>
      <sheetName val="working_load_at_the_btm_ft_10"/>
      <sheetName val="stability_check10"/>
      <sheetName val="design_criteria10"/>
      <sheetName val="배수내역_(2)9"/>
      <sheetName val="배수공_시멘트_및_골재량_산출9"/>
      <sheetName val="A_견적9"/>
      <sheetName val="Customer_Databas9"/>
      <sheetName val="목차_9"/>
      <sheetName val="6PILE__(돌출)9"/>
      <sheetName val="_HIT-&gt;HMC_견적(3900)9"/>
      <sheetName val="전_기9"/>
      <sheetName val="spc_배관견적9"/>
      <sheetName val="SHEET_PILE단가9"/>
      <sheetName val="unit_49"/>
      <sheetName val="BH_1__2_9"/>
      <sheetName val="도담구내_개소별_명세9"/>
      <sheetName val="화재_탐지_설비9"/>
      <sheetName val="귀래_설계_공내역서9"/>
      <sheetName val="2차전체변경예정_(2)9"/>
      <sheetName val="3_1공사현황_공정표9"/>
      <sheetName val="개인별_순위표9"/>
      <sheetName val="세골재__T2_변경_현황9"/>
      <sheetName val="8_현장관리비9"/>
      <sheetName val="7_안전관리비9"/>
      <sheetName val="1_설계기준9"/>
      <sheetName val="1_취수장9"/>
      <sheetName val="설_계9"/>
      <sheetName val="Cash_Flow-19"/>
      <sheetName val="노임_단가9"/>
      <sheetName val="投标材料清单_9"/>
      <sheetName val="별표_9"/>
      <sheetName val="3_공통공사대비9"/>
      <sheetName val="단가_및_재료비9"/>
      <sheetName val="내역서_9"/>
      <sheetName val="집_계_표9"/>
      <sheetName val="RETAIL_(ABOVE)9"/>
      <sheetName val="5__현장관리비(new)_9"/>
      <sheetName val="노임단가_(2)9"/>
      <sheetName val="7_공정표9"/>
      <sheetName val="단면_(2)9"/>
      <sheetName val="장비비_명세서19"/>
      <sheetName val="단___산8"/>
      <sheetName val="실____단8"/>
      <sheetName val="6__수량산출서8"/>
      <sheetName val="노무비_근거8"/>
      <sheetName val="참조_(2)8"/>
      <sheetName val="2_대외공문9"/>
      <sheetName val="Eq__Mobilization9"/>
      <sheetName val="_갑지8"/>
      <sheetName val="제수변_수량집계표(보통)8"/>
      <sheetName val="장비_(2)8"/>
      <sheetName val="3BL공동구_수량8"/>
      <sheetName val="전선_및_전선관8"/>
      <sheetName val="CM_18"/>
      <sheetName val="5_동별횡주관경8"/>
      <sheetName val="암거_제원표8"/>
      <sheetName val="내역서1999_8최종8"/>
      <sheetName val="Sheet1_(2)8"/>
      <sheetName val="수량산출서_(2)7"/>
      <sheetName val="토공_total7"/>
      <sheetName val="기성(1차)_7"/>
      <sheetName val="전사_(2)7"/>
      <sheetName val="BA_(2)7"/>
      <sheetName val="CP_(2)7"/>
      <sheetName val="일위대가56-1_7"/>
      <sheetName val="일위대가71-1_7"/>
      <sheetName val="일위대가74-1_7"/>
      <sheetName val="일위대가76-1_7"/>
      <sheetName val="일위대가77-1_7"/>
      <sheetName val="일위대가78-1_7"/>
      <sheetName val="_소방공사_산출근거7"/>
      <sheetName val="습식및_셀프레벨링8"/>
      <sheetName val="1차_내역서8"/>
      <sheetName val="BSD_(2)7"/>
      <sheetName val="바_한일양산7"/>
      <sheetName val="Project_Brief7"/>
      <sheetName val="영업_일17"/>
      <sheetName val="기기_내역서7"/>
      <sheetName val="일위대가_8"/>
      <sheetName val="4_LINE8"/>
      <sheetName val="7_th8"/>
      <sheetName val="1_CB7"/>
      <sheetName val="유효폭의_계산6"/>
      <sheetName val="아파트_6"/>
      <sheetName val="변경명신물량_(2)7"/>
      <sheetName val="토공_토적표7"/>
      <sheetName val="갑지_을지6"/>
      <sheetName val="2-2_매출분석6"/>
      <sheetName val="미납품_현황6"/>
      <sheetName val="STEEL_BOX_단면설계(SEC_8)6"/>
      <sheetName val="도담구내_개소별_명柖8"/>
      <sheetName val="danh_muc_vat_tu8"/>
      <sheetName val="Register-BG_NCC8"/>
      <sheetName val="Data_28"/>
      <sheetName val="TB_chính8"/>
      <sheetName val="Steel_pipe8"/>
      <sheetName val="Ref_pipe+Ins8"/>
      <sheetName val="Plastic_pipe8"/>
      <sheetName val="Air_Grilles8"/>
      <sheetName val="Cost_bd-&quot;A&quot;8"/>
      <sheetName val="갑지_설계_내역서6"/>
      <sheetName val="기존단가_(2)7"/>
      <sheetName val="설명서_6"/>
      <sheetName val="_FURNACE현설5"/>
      <sheetName val="97_사업추정(WEKI)5"/>
      <sheetName val="8_설치품셈5"/>
      <sheetName val="ITB_COST6"/>
      <sheetName val="자격_땡겨오기6"/>
      <sheetName val="05년_상6"/>
      <sheetName val="영흥TL(UP,DOWN)_6"/>
      <sheetName val="단양_00_아파트-세부내역6"/>
      <sheetName val="2_단면가정_(양곡1교)6"/>
      <sheetName val="8_PILE__(돌출)6"/>
      <sheetName val="1_내역(청_하역장전등)6"/>
      <sheetName val="2000_055"/>
      <sheetName val="표지_(2)6"/>
      <sheetName val="Xunit_(단위환산)6"/>
      <sheetName val="4__VOs_summary7"/>
      <sheetName val="수량산출서_갑지6"/>
      <sheetName val="장비코드표_0506016"/>
      <sheetName val="2007년_생산1부장비6"/>
      <sheetName val="2008년_생산부전장비코드6"/>
      <sheetName val="DDB부_장비_관리현황6"/>
      <sheetName val="Chiet_tinh_dz357"/>
      <sheetName val="Bảng_mã_VT7"/>
      <sheetName val="DATA_LISTS5"/>
      <sheetName val="4_2_1_마루높이_검토6"/>
      <sheetName val="_견적서6"/>
      <sheetName val="품셈_5"/>
      <sheetName val="M-EMS_GP-570(BIT)5"/>
      <sheetName val="내역서_제출6"/>
      <sheetName val="19_07월_세_계5"/>
      <sheetName val="19_07항목별(시트복사금지100번쓰기)5"/>
      <sheetName val="19_05월5"/>
      <sheetName val="TABLE_DB5"/>
      <sheetName val="쌍용_data_base5"/>
      <sheetName val="내역(인테리어_실내)(도급)5"/>
      <sheetName val="내역(인테리어_실외)(도급)5"/>
      <sheetName val="Elec_LG5"/>
      <sheetName val="ESTI_5"/>
      <sheetName val="D_&amp;_W_sizes5"/>
      <sheetName val="Gia_vat_tu5"/>
      <sheetName val="dtct_cong5"/>
      <sheetName val="DGCT_(01)5"/>
      <sheetName val="SCOPE_OF_WORK5"/>
      <sheetName val="Chi_tiet5"/>
      <sheetName val="nhôm_1,2mm5"/>
      <sheetName val="nhôm_1,4mm5"/>
      <sheetName val="01__DATA5"/>
      <sheetName val="중기조종사_단위단가5"/>
      <sheetName val="자재기성_신청서_xlsx5"/>
      <sheetName val="0_목록15"/>
      <sheetName val="So_sanh4"/>
      <sheetName val="[입찰안_xls][입찰안_xls][입찰안_xls]B201"/>
      <sheetName val="[입찰안_xls][입찰안_xls][입찰안_xls]B202"/>
      <sheetName val="[입찰안_xls][입찰안_xls][입찰안_xls]B203"/>
      <sheetName val="[입찰안_xls][입찰안_xls][입찰안_xls]B204"/>
      <sheetName val="[입찰안_xls][입찰안_xls][입찰안_xls]B205"/>
      <sheetName val="[입찰안_xls][입찰안_xls][입찰안_xls]B206"/>
      <sheetName val="[입찰안_xls][입찰안_xls][입찰안_xls]B207"/>
      <sheetName val="[입찰안_xls][입찰안_xls][입찰안_xls]B208"/>
      <sheetName val="PROJ__DATA4"/>
      <sheetName val="_Beams_Sched_4"/>
      <sheetName val="[입찰안_xls][입찰안_xls][입찰안_xls]B209"/>
      <sheetName val="[입찰안_xls][입찰안_xls][입찰안_xls]B210"/>
      <sheetName val="[입찰안_xls][입찰안_xls][입찰안_xls]B211"/>
      <sheetName val="[입찰안_xls][입찰안_xls][입찰안_xls]B212"/>
      <sheetName val="[입찰안_xls][입찰안_xls][입찰안_xls]B213"/>
      <sheetName val="[입찰안_xls][입찰안_xls][입찰안_xls]B214"/>
      <sheetName val="[입찰안_xls][입찰안_xls][입찰안_xls]B215"/>
      <sheetName val="[입찰안_xls][입찰안_xls][입찰안_xls]B216"/>
      <sheetName val="[입찰안_xls][입찰안_xls][입찰안_xls]B217"/>
      <sheetName val="[입찰안_xls][입찰안_xls][입찰안_xls]B218"/>
      <sheetName val="[입찰안_xls][입찰안_xls][입찰안_xls]B219"/>
      <sheetName val="[입찰안_xls][입찰안_xls][입찰안_xls]B220"/>
      <sheetName val="[입찰안_xls][입찰안_xls][입찰안_xls]B221"/>
      <sheetName val="[입찰안_xls][입찰안_xls][입찰안_xls]B222"/>
      <sheetName val="[입찰안_xls][입찰안_xls][입찰안_xls]B223"/>
      <sheetName val="[입찰안_xls][입찰안_xls][입찰안_xls]B224"/>
      <sheetName val="[입찰안_xls][입찰안_xls][입찰안_xls]B225"/>
      <sheetName val="[입찰안_xls][입찰안_xls][입찰안_xls]B226"/>
      <sheetName val="[입찰안_xls][입찰안_xls][입찰안_xls]B227"/>
      <sheetName val="[입찰안_xls][입찰안_xls][입찰안_xls]B228"/>
      <sheetName val="[입찰안_xls][입찰안_xls][입찰안_xls]B229"/>
      <sheetName val="[입찰안_xls][입찰안_xls][입찰안_xls]B230"/>
      <sheetName val="Cọc_nhồi4"/>
      <sheetName val="Phan_tich_ca_may4"/>
      <sheetName val="Chenh_lech_ca_may4"/>
      <sheetName val="TLg_CN&amp;Laixe4"/>
      <sheetName val="TLg_CN&amp;Laixe_(2)4"/>
      <sheetName val="TLg_Laitau4"/>
      <sheetName val="TLg_Laitau_(2)4"/>
      <sheetName val="Dầm_14"/>
      <sheetName val="Gia_VLNCMTC4"/>
      <sheetName val="Sàn_T14"/>
      <sheetName val="Lỗ_thông_gió4"/>
      <sheetName val="Sàn_tầng_01_(_old_)4"/>
      <sheetName val="Chiet_tinh_don_gia_CM4"/>
      <sheetName val="Measure_13064"/>
      <sheetName val="EE_(3)4"/>
      <sheetName val="RAB_AR&amp;STR3"/>
      <sheetName val="Isolasi_Luar_Dalam3"/>
      <sheetName val="Isolasi_Luar3"/>
      <sheetName val="Div26_-_Elect3"/>
      <sheetName val="U_P_Breakdown3"/>
      <sheetName val="1_R18_BF3"/>
      <sheetName val="6_External_works-R183"/>
      <sheetName val="[입찰안_xls][입찰안_xls][입찰안_xls]B231"/>
      <sheetName val="[입찰안_xls][입찰안_xls][입찰안_xls]B232"/>
      <sheetName val="[입찰안_xls][입찰안_xls][입찰안_xls]B233"/>
      <sheetName val="[입찰안_xls][입찰안_xls][입찰안_xls]B234"/>
      <sheetName val="[입찰안_xls][입찰안_xls][입찰안_xls]B235"/>
      <sheetName val="[입찰안_xls][입찰안_xls][입찰안_xls]B236"/>
      <sheetName val="[입찰안_xls][입찰안_xls][입찰안_xls]B237"/>
      <sheetName val="[입찰안_xls][입찰안_xls][입찰안_xls]B238"/>
      <sheetName val="[입찰안_xls][입찰안_xls][입찰안_xls]B239"/>
      <sheetName val="[입찰안_xls][입찰안_xls][입찰안_xls]B240"/>
      <sheetName val="[입찰안_xls][입찰안_xls][입찰안_xls]B241"/>
      <sheetName val="[입찰안_xls][입찰안_xls][입찰안_xls]B242"/>
      <sheetName val="[입찰안_xls][입찰안_xls][입찰안_xls]B243"/>
      <sheetName val="[입찰안_xls][입찰안_xls][입찰안_xls]B244"/>
      <sheetName val="견적비교표_(2)2"/>
      <sheetName val="결재방(지우지_마세요)2"/>
      <sheetName val="EXCHANGE_RATE2"/>
      <sheetName val="[입찰안_xls][입찰안_xls][입찰안_xls]B245"/>
      <sheetName val="[입찰안_xls][입찰안_xls][입찰안_xls]B246"/>
      <sheetName val="TOWER_12TON2"/>
      <sheetName val="공사투입계획(변경결의)19_92"/>
      <sheetName val="노무비_월별지급현황19_92"/>
      <sheetName val="갑지(외주기성)19_92"/>
      <sheetName val="[입찰안_xls][입찰안_xls][입찰안_xls]B247"/>
      <sheetName val="노임단가_및_기계경비2"/>
      <sheetName val="실행내역서_2"/>
      <sheetName val="[입찰안_xls][입찰안_xls][입찰안_xls]B248"/>
      <sheetName val="[입찰안_xls][입찰안_xls][입찰안_xls]B249"/>
      <sheetName val="[입찰안_xls][입찰안_xls][입찰안_xls]B250"/>
      <sheetName val="[입찰안_xls][입찰안_xls][입찰안_xls]B251"/>
      <sheetName val="[입찰안_xls][입찰안_xls][입찰안_xls]B252"/>
      <sheetName val="[입찰안_xls][입찰안_xls][입찰안_xls]B253"/>
      <sheetName val="중강당_내역2"/>
      <sheetName val="[입찰안_xls][입찰안_xls][입찰안_xls]B254"/>
      <sheetName val="[입찰안_xls][입찰안_xls][입찰안_xls]B255"/>
      <sheetName val="[입찰안_xls][입찰안_xls][입찰안_xls]B256"/>
      <sheetName val="[입찰안_xls][입찰안_xls][입찰안_xls]B257"/>
      <sheetName val="[입찰안_xls][입찰안_xls][입찰안_xls]B258"/>
      <sheetName val="[입찰안_xls][입찰안_xls][입찰안_xls]B259"/>
      <sheetName val="[입찰안_xls][입찰안_xls][입찰안_xls]B260"/>
      <sheetName val="[입찰안_xls][입찰안_xls][입찰안_xls]B261"/>
      <sheetName val="[입찰안_xls][입찰안_xls][입찰안_xls]B262"/>
      <sheetName val="[입찰안_xls][입찰안_xls][입찰안_xls]B263"/>
      <sheetName val="[입찰안_xls][입찰안_xls][입찰안_xls]B264"/>
      <sheetName val="[입찰안_xls][입찰안_xls][입찰안_xls]B265"/>
      <sheetName val="[입찰안_xls][입찰안_xls][입찰안_xls]B266"/>
      <sheetName val="[입찰안_xls][입찰안_xls][입찰안_xls]B267"/>
      <sheetName val="6-1_보오링(1)2"/>
      <sheetName val="할증_3"/>
      <sheetName val="간접비_총괄표3"/>
      <sheetName val="노_표-조1"/>
      <sheetName val="[입찰안_xls][입찰안_xls][입찰안_xls]B268"/>
      <sheetName val="[입찰안_xls][입찰안_xls][입찰안_xls]B269"/>
      <sheetName val="Requirement(Work_Crew)1"/>
      <sheetName val="[입찰안_xls][입찰안_xls][입찰안_xls]B270"/>
      <sheetName val="[입찰안_xls][입찰안_xls][입찰안_xls]B271"/>
      <sheetName val="[입찰안_xls][입찰안_xls][입찰안_xls]B272"/>
      <sheetName val="[입찰안_xls][입찰안_xls][입찰안_xls]B273"/>
      <sheetName val="[입찰안_xls][입찰안_xls][입찰안_xls]B274"/>
      <sheetName val="[입찰안_xls][입찰안_xls][입찰안_xls]B275"/>
      <sheetName val="[입찰안_xls][입찰안_xls][입찰안_xls]B276"/>
      <sheetName val="[입찰안_xls][입찰안_xls][입찰안_xls]B277"/>
      <sheetName val="[입찰안_xls][입찰안_xls][입찰안_xls]B278"/>
      <sheetName val="[입찰안_xls][입찰안_xls][입찰안_xls]B279"/>
      <sheetName val="[입찰안_xls][입찰안_xls][입찰안_xls]B280"/>
      <sheetName val="[입찰안_xls][입찰안_xls][입찰안_xls]B281"/>
      <sheetName val="[입찰안_xls][입찰안_xls][입찰안_xls]B282"/>
      <sheetName val="[입찰안_xls][입찰안_xls][입찰안_xls]B283"/>
      <sheetName val="[입찰안_xls][입찰안_xls][입찰안_xls]B284"/>
      <sheetName val="[입찰안_xls][입찰안_xls][입찰안_xls]B285"/>
      <sheetName val="[입찰안_xls][입찰안_xls][입찰안_xls]B286"/>
      <sheetName val="[입찰안_xls][입찰안_xls][입찰안_xls]B287"/>
      <sheetName val="[입찰안_xls][입찰안_xls][입찰안_xls]B288"/>
      <sheetName val="[입찰안_xls][입찰안_xls][입찰안_xls]B289"/>
      <sheetName val="[입찰안_xls][입찰안_xls][입찰안_xls]B290"/>
      <sheetName val="[입찰안_xls][입찰안_xls][입찰안_xls]B291"/>
      <sheetName val="[입찰안_xls][입찰안_xls][입찰안_xls]B292"/>
      <sheetName val="[입찰안_xls][입찰안_xls][입찰안_xls]B293"/>
      <sheetName val="[입찰안_xls][입찰안_xls][입찰안_xls]B294"/>
      <sheetName val="[입찰안_xls][입찰안_xls][입찰안_xls]B295"/>
      <sheetName val="[입찰안_xls][입찰안_xls][입찰안_xls]B296"/>
      <sheetName val="[입찰안_xls][입찰안_xls][입찰안_xls]B297"/>
      <sheetName val="[입찰안_xls][입찰안_xls][입찰안_xls]B298"/>
      <sheetName val="사__업__비__수__지__예__산__서1"/>
      <sheetName val="General_Data1"/>
      <sheetName val="Bill_01_-_CTN3"/>
      <sheetName val="020_235_23633"/>
      <sheetName val="CHITIET_VL-NC-TT1p3"/>
      <sheetName val="Project_Infor3"/>
      <sheetName val="Data_input3"/>
      <sheetName val="_입찰안_xls_직접뀀鞖_3"/>
      <sheetName val="_입찰안_xls__입찰안_xls_직접뀀鞖_3"/>
      <sheetName val="bang_TH3"/>
      <sheetName val="Sheet2_(2)1"/>
      <sheetName val="A_LINE1"/>
      <sheetName val="Phan_tho3"/>
      <sheetName val="Tien_Thuong3"/>
      <sheetName val="NC_XL_6T_cuoi_01_CTy3"/>
      <sheetName val="Data_-6T_dau3"/>
      <sheetName val="Cong_6T3"/>
      <sheetName val="[입찰안_xls][입찰안_xls][입찰안_xls]__18"/>
      <sheetName val="[입찰안_xls][입찰안_xls][입찰안_xls]__19"/>
      <sheetName val="[입찰안_xls][입찰안_xls]직접뀀鞖/4"/>
      <sheetName val="[입찰안_xls][입찰안_xls][입찰안_xls]__20"/>
      <sheetName val="Khoi_luong1"/>
      <sheetName val="새로이_설치할_정비기반시설_조서_나번_(2)1"/>
      <sheetName val="[입찰안_xls][입찰안_xls][입찰안_xls]__21"/>
      <sheetName val="[입찰안_xls][입찰안_xls][입찰안_xls]__22"/>
      <sheetName val="[입찰안_xls][입찰안_xls][입찰안_xls]__23"/>
      <sheetName val="DTICH_(Full)1"/>
      <sheetName val="COST_SUMMARY1"/>
      <sheetName val="Xuly_Data1"/>
      <sheetName val="TL_rieng1"/>
      <sheetName val="Thuc_thanh1"/>
      <sheetName val="Cost_factor1"/>
      <sheetName val="Item_list1"/>
      <sheetName val="Sheet_Template_Empty1"/>
      <sheetName val="F_D_SEC__PROP1"/>
      <sheetName val="[입찰안_xls][입찰안_xls][입찰안_xls]_886"/>
      <sheetName val="[입찰안_xls][입찰안_xls][입찰안_xls]_887"/>
      <sheetName val="[입찰안_xls][입찰안_xls][입찰안_xls]_888"/>
      <sheetName val="[입찰안_xls][입찰안_xls][입찰안_xls]_889"/>
      <sheetName val="[입찰안_xls][입찰안_xls][입찰안_xls]_890"/>
      <sheetName val="[입찰안_xls][입찰안_xls][입찰안_xls]_891"/>
      <sheetName val="[입찰안_xls][입찰안_xls][입찰안_xls]_892"/>
      <sheetName val="[입찰안_xls][입찰안_xls][입찰안_xls]_893"/>
      <sheetName val="[입찰안_xls][입찰안_xls][입찰안_xls]_894"/>
      <sheetName val="[입찰안_xls][입찰안_xls][입찰안_xls]_895"/>
      <sheetName val="[입찰안_xls][입찰안_xls][입찰안_xls]_896"/>
      <sheetName val="[입찰안_xls][입찰안_xls][입찰안_xls]_897"/>
      <sheetName val="[입찰안_xls][입찰안_xls][입찰안_xls]_898"/>
      <sheetName val="[입찰안_xls][입찰안_xls][입찰안_xls]_899"/>
      <sheetName val="[입찰안_xls][입찰안_xls][입찰안_xls]_900"/>
      <sheetName val="[입찰안_xls][입찰안_xls][입찰안_xls]_901"/>
      <sheetName val="[입찰안_xls][입찰안_xls][입찰안_xls]_902"/>
      <sheetName val="[입찰안_xls][입찰안_xls][입찰안_xls]_903"/>
      <sheetName val="[입찰안_xls][입찰안_xls][입찰안_xls]_904"/>
      <sheetName val="Code_021"/>
      <sheetName val="Code_031"/>
      <sheetName val="Code_041"/>
      <sheetName val="Code_051"/>
      <sheetName val="Code_061"/>
      <sheetName val="Code_071"/>
      <sheetName val="Code_091"/>
      <sheetName val="[입찰안_xls][입찰안_xls][입찰안_xls]_905"/>
      <sheetName val="[입찰안_xls][입찰안_xls][입찰안_xls]_906"/>
      <sheetName val="[입찰안_xls][입찰안_xls][입찰안_xls]_907"/>
      <sheetName val="[입찰안_xls][입찰안_xls][입찰안_xls]_908"/>
      <sheetName val="[입찰안_xls][입찰안_xls][입찰안_xls]_909"/>
      <sheetName val="[입찰안_xls][입찰안_xls][입찰안_xls]_910"/>
      <sheetName val="[입찰안_xls][입찰안_xls][입찰안_xls]_911"/>
      <sheetName val="[입찰안_xls][입찰안_xls][입찰안_xls]_912"/>
      <sheetName val="[입찰안_xls][입찰안_xls][입찰안_xls]_913"/>
      <sheetName val="[입찰안_xls][입찰안_xls][입찰안_xls]_914"/>
      <sheetName val="[입찰안_xls][입찰안_xls][입찰안_xls]_915"/>
      <sheetName val="[입찰안_xls][입찰안_xls][입찰안_xls]_916"/>
      <sheetName val="[입찰안_xls][입찰안_xls][입찰안_xls]_917"/>
      <sheetName val="[입찰안_xls][입찰안_xls][입찰안_xls]_918"/>
      <sheetName val="[입찰안_xls][입찰안_xls][입찰안_xls]_919"/>
      <sheetName val="[입찰안_xls][입찰안_xls][입찰안_xls]_920"/>
      <sheetName val="[입찰안_xls][입찰안_xls][입찰안_xls]_921"/>
      <sheetName val="[입찰안_xls][입찰안_xls][입찰안_xls]_922"/>
      <sheetName val="[입찰안_xls][입찰안_xls][입찰안_xls]_923"/>
      <sheetName val="[입찰안_xls][입찰안_xls][입찰안_xls]_924"/>
      <sheetName val="[입찰안_xls][입찰안_xls][입찰안_xls]_925"/>
      <sheetName val="[입찰안_xls][입찰안_xls][입찰안_xls]_926"/>
      <sheetName val="[입찰안_xls][입찰안_xls][입찰안_xls]_927"/>
      <sheetName val="[입찰안_xls][입찰안_xls][입찰안_xls]_928"/>
      <sheetName val="[입찰안_xls][입찰안_xls][입찰안_xls]_929"/>
      <sheetName val="[입찰안_xls][입찰안_xls][입찰안_xls]_930"/>
      <sheetName val="[입찰안_xls][입찰안_xls][입찰안_xls]_931"/>
      <sheetName val="[입찰안_xls][입찰안_xls][입찰안_xls]_932"/>
      <sheetName val="[입찰안_xls][입찰안_xls][입찰안_xls]_933"/>
      <sheetName val="[입찰안_xls][입찰안_xls][입찰안_xls]_934"/>
      <sheetName val="[입찰안_xls][입찰안_xls][입찰안_xls]_935"/>
      <sheetName val="[입찰안_xls][입찰안_xls][입찰안_xls]_936"/>
      <sheetName val="[입찰안_xls][입찰안_xls][입찰안_xls]_937"/>
      <sheetName val="[입찰안_xls][입찰안_xls][입찰안_xls]_938"/>
      <sheetName val="[입찰안_xls][입찰안_xls][입찰안_xls]_939"/>
      <sheetName val="[입찰안_xls][입찰안_xls][입찰안_xls]_940"/>
      <sheetName val="co-no_21"/>
      <sheetName val="(1)2002년_매출목표_산출1"/>
      <sheetName val="[입찰안_xls][입찰안_xls][입찰안_xls]_941"/>
      <sheetName val="[입찰안_xls][입찰안_xls][입찰안_xls]_942"/>
      <sheetName val="[입찰안_xls][입찰안_xls][입찰안_xls]_943"/>
      <sheetName val="[입찰안_xls][입찰안_xls][입찰안_xls]_944"/>
      <sheetName val="[입찰안_xls][입찰안_xls][입찰안_xls]_945"/>
      <sheetName val="[입찰안_xls][입찰안_xls][입찰안_xls]_946"/>
      <sheetName val="[입찰안_xls][입찰안_xls][입찰안_xls]_947"/>
      <sheetName val="[입찰안_xls][입찰안_xls][입찰안_xls]_948"/>
      <sheetName val="[입찰안_xls][입찰안_xls][입찰안_xls]_949"/>
      <sheetName val="[입찰안_xls][입찰안_xls][입찰안_xls]_950"/>
      <sheetName val="[입찰안_xls][입찰안_xls][입찰안_xls]_951"/>
      <sheetName val="[입찰안_xls][입찰안_xls][입찰안_xls]_952"/>
      <sheetName val="[입찰안_xls][입찰안_xls][입찰안_xls]_953"/>
      <sheetName val="[입찰안_xls][입찰안_xls][입찰안_xls]_954"/>
      <sheetName val="[입찰안_xls][입찰안_xls][입찰안_xls]_955"/>
      <sheetName val="[입찰안_xls][입찰안_xls][입찰안_xls]_956"/>
      <sheetName val="[입찰안_xls][입찰안_xls][입찰안_xls]_957"/>
      <sheetName val="[입찰안_xls][입찰안_xls][입찰안_xls]_958"/>
      <sheetName val="[입찰안_xls][입찰안_xls][입찰안_xls]_959"/>
      <sheetName val="[입찰안_xls][입찰안_xls][입찰안_xls]_960"/>
      <sheetName val="[입찰안_xls][입찰안_xls][입찰안_xls]_961"/>
      <sheetName val="[입찰안_xls][입찰안_xls][입찰안_xls]_962"/>
      <sheetName val="[입찰안_xls][입찰안_xls][입찰안_xls]_963"/>
      <sheetName val="[입찰안_xls][입찰안_xls][입찰안_xls]_964"/>
      <sheetName val="[입찰안_xls][입찰안_xls][입찰안_xls]_965"/>
      <sheetName val="[입찰안_xls][입찰안_xls][입찰안_xls]_966"/>
      <sheetName val="[입찰안_xls][입찰안_xls][입찰안_xls]_967"/>
      <sheetName val="[입찰안_xls][입찰안_xls][입찰안_xls]_968"/>
      <sheetName val="[입찰안_xls][입찰안_xls][입찰안_xls]_969"/>
      <sheetName val="[입찰안_xls][입찰안_xls][입찰안_xls]_970"/>
      <sheetName val="[입찰안_xls][입찰안_xls][입찰안_xls]_971"/>
      <sheetName val="[입찰안_xls][입찰안_xls][입찰안_xls]_972"/>
      <sheetName val="[입찰안_xls][입찰안_xls][입찰안_xls]_973"/>
      <sheetName val="[입찰안_xls][입찰안_xls][입찰안_xls]_974"/>
      <sheetName val="[입찰안_xls][입찰안_xls][입찰안_xls]_975"/>
      <sheetName val="[입찰안_xls][입찰안_xls][입찰안_xls]_976"/>
      <sheetName val="[입찰안_xls][입찰안_xls][입찰안_xls]_977"/>
      <sheetName val="명단"/>
      <sheetName val="제조 경영"/>
      <sheetName val="7내역"/>
      <sheetName val="직원유류수불현황"/>
      <sheetName val="[입찰안.xls][입찰안.xls]_____xls_2607"/>
      <sheetName val="[입찰안.xls][입찰안.xls]_____xls_2606"/>
      <sheetName val="[입찰안.xls][입찰안.xls]_____xls_2601"/>
      <sheetName val="[입찰안.xls][입찰안.xls]_____xls_2467"/>
      <sheetName val="[입찰안.xls][입찰안.xls]_____xls_2603"/>
      <sheetName val="[입찰안.xls][입찰안.xls]_____xls_2466"/>
      <sheetName val="준공정_x0000_"/>
      <sheetName val="수량산출서집²"/>
      <sheetName val="[입찰안.xls][입찰안.xls]_입찰__xls_1000"/>
      <sheetName val="[입찰안.xls][입찰안.xls]_____xls_2462"/>
      <sheetName val="[입찰안.xls][입찰안.xls]_____xls_2463"/>
      <sheetName val="[입찰안.xls][입찰안.xls]_____xls_2465"/>
      <sheetName val="[입찰안.xls][입찰안.xls]_____xls_2464"/>
      <sheetName val="[입찰안.xls][입찰안.xls]_____xls_2472"/>
      <sheetName val="[입찰안.xls][입찰안.xls]_____xls_2475"/>
      <sheetName val="[입찰안.xls][입찰안.xls]_____xls_2470"/>
      <sheetName val="[입찰안.xls][입찰안.xls]_____xls_2469"/>
      <sheetName val="[입찰안.xls][입찰안.xls]_____xls_2468"/>
      <sheetName val="[입찰안.xls][입찰안.xls]_____xls_2471"/>
      <sheetName val="[입찰안.xls][입찰안.xls]_____xls_2598"/>
      <sheetName val="[입찰안.xls][입찰안.xls]_____xls_2474"/>
      <sheetName val="[입찰안.xls][입찰안.xls]_____xls_2473"/>
      <sheetName val="[입찰안.xls][입찰안.xls]_____xls_2597"/>
      <sheetName val="[입찰안.xls][입찰안.xls]_____xls_2559"/>
      <sheetName val="[입찰안.xls][입찰안.xls]_____xls_2478"/>
      <sheetName val="[입찰안.xls][입찰안.xls]_____xls_2492"/>
      <sheetName val="[입찰안.xls][입찰안.xls]_____xls_2476"/>
      <sheetName val="[입찰안.xls][입찰안.xls]_____xls_2477"/>
      <sheetName val="[입찰안.xls][입찰안.xls]_____xls_2493"/>
      <sheetName val="[입찰안.xls][입찰안.xls]_____xls_2495"/>
      <sheetName val="[입찰안.xls][입찰안.xls]_____xls_2483"/>
      <sheetName val="[입찰안.xls][입찰안.xls]_____xls_2484"/>
      <sheetName val="[입찰안.xls][입찰안.xls]_____xls_2490"/>
      <sheetName val="[입찰안.xls][입찰안.xls]_____xls_2479"/>
      <sheetName val="[입찰안.xls][입찰안.xls]_____xls_2481"/>
      <sheetName val="[입찰안.xls][입찰안.xls]_____xls_2480"/>
      <sheetName val="[입찰안.xls][입찰안.xls]_____xls_2482"/>
      <sheetName val="[입찰안.xls][입찰안.xls]_____xls_2485"/>
      <sheetName val="[입찰안.xls][입찰안.xls]_____xls_2486"/>
      <sheetName val="[입찰안.xls][입찰안.xls]_____xls_2491"/>
      <sheetName val="[입찰안.xls][입찰안.xls]_____xls_2487"/>
      <sheetName val="[입찰안.xls][입찰안.xls]_____xls_2488"/>
      <sheetName val="[입찰안.xls][입찰안.xls]_____xls_2489"/>
      <sheetName val="[입찰안.xls][입찰안.xls]_____xls_2534"/>
      <sheetName val="[입찰안.xls][입찰안.xls]_____xls_2494"/>
      <sheetName val="[입찰안.xls][입찰안.xls]_____xls_2524"/>
      <sheetName val="[입찰안.xls][입찰안.xls]_____xls_2527"/>
      <sheetName val="[입찰안.xls][입찰안.xls]_____xls_2529"/>
      <sheetName val="[입찰안.xls][입찰안.xls]_____xls_2500"/>
      <sheetName val="[입찰안.xls][입찰안.xls]_____xls_2501"/>
      <sheetName val="[입찰안.xls][입찰안.xls]_____xls_2502"/>
      <sheetName val="[입찰안.xls][입찰안.xls]_____xls_2496"/>
      <sheetName val="[입찰안.xls][입찰안.xls]_____xls_2497"/>
      <sheetName val="[입찰안.xls][입찰안.xls]_____xls_2498"/>
      <sheetName val="[입찰안.xls][입찰안.xls]_____xls_2499"/>
      <sheetName val="[입찰안.xls][입찰안.xls]_____xls_2503"/>
      <sheetName val="[입찰안.xls][입찰안.xls]_____xls_2504"/>
      <sheetName val="[입찰안.xls][입찰안.xls]_____xls_2505"/>
      <sheetName val="[입찰안.xls][입찰안.xls]_____xls_2506"/>
      <sheetName val="[입찰안.xls][입찰안.xls]_____xls_2507"/>
      <sheetName val="[입찰안.xls][입찰안.xls]_____xls_2508"/>
      <sheetName val="[입찰안.xls][입찰안.xls]_____xls_2509"/>
      <sheetName val="[입찰안.xls][입찰안.xls]_____xls_2513"/>
      <sheetName val="[입찰안.xls][입찰안.xls]_____xls_2516"/>
      <sheetName val="[입찰안.xls][입찰안.xls]_____xls_2517"/>
      <sheetName val="[입찰안.xls][입찰안.xls]_____xls_2510"/>
      <sheetName val="[입찰안.xls][입찰안.xls]_____xls_2511"/>
      <sheetName val="[입찰안.xls][입찰안.xls]_____xls_2512"/>
      <sheetName val="[입찰안.xls][입찰안.xls]_____xls_2519"/>
      <sheetName val="[입찰안.xls][입찰안.xls]_____xls_2514"/>
      <sheetName val="[입찰안.xls][입찰안.xls]_____xls_2515"/>
      <sheetName val="[입찰안.xls][입찰안.xls]_____xls_2521"/>
      <sheetName val="[입찰안.xls][입찰안.xls]_____xls_2518"/>
      <sheetName val="[입찰안.xls][입찰안.xls]_____xls_2523"/>
      <sheetName val="[입찰안.xls][입찰안.xls]_____xls_2520"/>
      <sheetName val="[입찰안.xls][입찰안.xls]_____xls_2522"/>
      <sheetName val="[입찰안.xls][입찰안.xls]_____xls_2530"/>
      <sheetName val="[입찰안.xls][입찰안.xls]_____xls_2526"/>
      <sheetName val="[입찰안.xls][입찰안.xls]_____xls_2525"/>
      <sheetName val="[입찰안.xls][입찰안.xls]_____xls_2528"/>
      <sheetName val="[입찰안.xls][입찰안.xls]_____xls_2531"/>
      <sheetName val="[입찰안.xls][입찰안.xls]_____xls_2532"/>
      <sheetName val="[입찰안.xls][입찰안.xls]_____xls_2533"/>
      <sheetName val="[입찰안.xls][입찰안.xls]_____xls_2561"/>
      <sheetName val="[입찰안.xls][입찰안.xls]_____xls_2562"/>
      <sheetName val="[입찰안.xls][입찰안.xls]_____xls_2541"/>
      <sheetName val="[입찰안.xls][입찰안.xls]_____xls_2542"/>
      <sheetName val="[입찰안.xls][입찰안.xls]_____xls_2535"/>
      <sheetName val="[입찰안.xls][입찰안.xls]_____xls_2537"/>
      <sheetName val="[입찰안.xls][입찰안.xls]_____xls_2538"/>
      <sheetName val="[입찰안.xls][입찰안.xls]_____xls_2536"/>
      <sheetName val="[입찰안.xls][입찰안.xls]_____xls_2539"/>
      <sheetName val="[입찰안.xls][입찰안.xls]_____xls_2540"/>
      <sheetName val="[입찰안.xls][입찰안.xls]_____xls_2543"/>
      <sheetName val="[입찰안.xls][입찰안.xls]_____xls_2544"/>
      <sheetName val="[입찰안.xls][입찰안.xls]_____xls_2554"/>
      <sheetName val="[입찰안.xls][입찰안.xls]_____xls_2553"/>
      <sheetName val="[입찰안.xls][입찰안.xls]_____xls_2545"/>
      <sheetName val="[입찰안.xls][입찰안.xls]_____xls_2551"/>
      <sheetName val="[입찰안.xls][입찰안.xls]_____xls_2546"/>
      <sheetName val="[입찰안.xls][입찰안.xls]_____xls_2550"/>
      <sheetName val="[입찰안.xls][입찰안.xls]_____xls_2547"/>
      <sheetName val="[입찰안.xls][입찰안.xls]_____xls_2548"/>
      <sheetName val="[입찰안.xls][입찰안.xls]_____xls_2549"/>
      <sheetName val="[입찰안.xls][입찰안.xls]_____xls_2552"/>
      <sheetName val="[입찰안.xls][입찰안.xls]_____xls_2556"/>
      <sheetName val="[입찰안.xls][입찰안.xls]_____xls_2557"/>
      <sheetName val="[입찰안.xls][입찰안.xls]_____xls_2555"/>
      <sheetName val="[입찰안.xls][입찰안.xls]_____xls_2558"/>
      <sheetName val="[입찰안.xls][입찰안.xls]_____xls_2563"/>
      <sheetName val="[입찰안.xls][입찰안.xls]_____xls_2560"/>
      <sheetName val="[입찰안.xls][입찰안.xls]_____xls_2564"/>
      <sheetName val="[입찰안.xls][입찰안.xls]_____xls_2565"/>
      <sheetName val="[입찰안.xls][입찰안.xls]_____xls_2566"/>
      <sheetName val="[입찰안.xls][입찰안.xls]_____xls_2567"/>
      <sheetName val="[입찰안.xls][입찰안.xls]_____xls_2568"/>
      <sheetName val="[입찰안.xls][입찰안.xls]_____xls_2570"/>
      <sheetName val="[입찰안.xls][입찰안.xls]_____xls_2572"/>
      <sheetName val="[입찰안.xls][입찰안.xls]_____xls_2569"/>
      <sheetName val="[입찰안.xls][입찰안.xls]_____xls_2573"/>
      <sheetName val="[입찰안.xls][입찰안.xls]_____xls_2571"/>
      <sheetName val="[입찰안.xls][입찰안.xls]_____xls_2580"/>
      <sheetName val="[입찰안.xls][입찰안.xls]_____xls_2584"/>
      <sheetName val="[입찰안.xls][입찰안.xls]_____xls_2578"/>
      <sheetName val="[입찰안.xls][입찰안.xls]_____xls_2576"/>
      <sheetName val="[입찰안.xls][입찰안.xls]_____xls_2574"/>
      <sheetName val="[입찰안.xls][입찰안.xls]_____xls_2575"/>
      <sheetName val="[입찰안.xls][입찰안.xls]_____xls_2577"/>
      <sheetName val="[입찰안.xls][입찰안.xls]_____xls_2579"/>
      <sheetName val="[입찰안.xls][입찰안.xls]_____xls_2581"/>
      <sheetName val="[입찰안.xls][입찰안.xls]_____xls_2582"/>
      <sheetName val="[입찰안.xls][입찰안.xls]_____xls_2583"/>
      <sheetName val="[입찰안.xls][입찰안.xls]_____xls_2594"/>
      <sheetName val="[입찰안.xls][입찰안.xls]_____xls_2596"/>
      <sheetName val="[입찰안.xls][입찰안.xls]_____xls_2592"/>
      <sheetName val="[입찰안.xls][입찰안.xls]_____xls_2590"/>
      <sheetName val="[입찰안.xls][입찰안.xls]_____xls_2591"/>
      <sheetName val="[입찰안.xls][입찰안.xls]_____xls_2589"/>
      <sheetName val="[입찰안.xls][입찰안.xls]_____xls_2588"/>
      <sheetName val="[입찰안.xls][입찰안.xls]_____xls_2586"/>
      <sheetName val="[입찰안.xls][입찰안.xls]_____xls_2585"/>
      <sheetName val="[입찰안.xls][입찰안.xls]_____xls_2587"/>
      <sheetName val="[입찰안.xls][입찰안.xls]_____xls_2593"/>
      <sheetName val="[입찰안.xls][입찰안.xls]_____xls_2595"/>
      <sheetName val="[입찰안.xls][입찰안.xls]_____xls_2604"/>
      <sheetName val="[입찰안.xls][입찰안.xls]_____xls_2599"/>
      <sheetName val="[입찰안.xls][입찰안.xls]_____xls_2600"/>
      <sheetName val="[입찰안.xls][입찰안.xls]_____xls_2602"/>
      <sheetName val="[입찰안.xls][입찰안.xls]_____xls_2609"/>
      <sheetName val="[입찰안.xls][입찰안.xls]_____xls_2605"/>
      <sheetName val="[입찰안.xls][입찰안.xls]_____xls_2608"/>
      <sheetName val="[입찰안.xls][입찰안.xls]_____xls_2610"/>
      <sheetName val="[입찰안.xls][입찰안.xls]_____xls_2612"/>
      <sheetName val="[입찰안.xls][입찰안.xls]_____xls_2611"/>
      <sheetName val="[입찰안.xls][입찰안.xls]_____xls_2613"/>
      <sheetName val="[입찰안.xls][입찰안.xls]_____xls_2615"/>
      <sheetName val="[입찰안.xls][입찰안.xls]_____xls_2614"/>
      <sheetName val="[입찰안.xls][입찰안.xls]_____xls_2617"/>
      <sheetName val="[입찰안.xls][입찰안.xls]_____xls_2616"/>
      <sheetName val="[입찰안.xls][입찰안.xls]_____xls_2619"/>
      <sheetName val="[입찰안.xls][입찰안.xls]_____xls_2815"/>
      <sheetName val="[입찰안.xls][입찰안.xls]_____xls_2814"/>
      <sheetName val="[입찰안.xls][입찰안.xls]_____xls_2786"/>
      <sheetName val="[입찰안.xls][입찰안.xls]_____xls_2787"/>
      <sheetName val="기성금내역서"/>
      <sheetName val="[입찰안.xls][입찰안.xls]_____xls_2635"/>
      <sheetName val="[입찰안.xls][입찰안.xls]_____xls_2645"/>
      <sheetName val="[입찰안.xls][입찰안.xls]_____xls_2644"/>
      <sheetName val="내역전기"/>
      <sheetName val="현금및현금등가물1"/>
      <sheetName val="환율차"/>
      <sheetName val="[입찰안.xls][입찰안.xls][입찰안.xls]___9"/>
      <sheetName val="[입찰안.xls][입찰안_xls][입찰안_xls]___5"/>
      <sheetName val="[입찰안.xls][입찰안.xls][입찰안_xls]___4"/>
      <sheetName val="공종별예산조서"/>
      <sheetName val="대비2"/>
      <sheetName val="주안3차A-A"/>
      <sheetName val="2선재"/>
      <sheetName val="현금흐름Ⅰ"/>
      <sheetName val="unitpric"/>
      <sheetName val="기초단가"/>
      <sheetName val="주민번호"/>
      <sheetName val="CAUDIT"/>
      <sheetName val="7.안전관㣸C"/>
      <sheetName val="design_cꙭķ_x0000__x0000_㻰Ⅽ㿔"/>
      <sheetName val="원데이타"/>
      <sheetName val="_HIT__HMC__x0000__x0000__x0005__x0000_瑐믇Ⱥ_x0000_"/>
      <sheetName val="stability?䘢䠂檱䠛檳"/>
      <sheetName val="6__안전"/>
      <sheetName val="[입찰안.xls][입찰안.xls]__찰안_xls_1004"/>
      <sheetName val="[입찰안.xls][입찰안.xls]__찰안_xls_1005"/>
      <sheetName val="[입찰안.xls][입찰안.xls]__찰안_xls_1002"/>
      <sheetName val="[입찰안.xls][입찰안.xls]__찰안_xls_1003"/>
      <sheetName val="D_xd800_ᵆ騃"/>
      <sheetName val="SALES"/>
      <sheetName val="조인트"/>
      <sheetName val="FORM-0"/>
      <sheetName val="plan&amp;section_of_foundatio_x0000_"/>
      <sheetName val="결재탔"/>
      <sheetName val="수리결과"/>
      <sheetName val="B:\입찰안_xls1"/>
      <sheetName val="[입찰안_xls]B:\입찰안_xls1"/>
      <sheetName val="SCE_LOG"/>
      <sheetName val="04.01"/>
      <sheetName val="Main"/>
      <sheetName val="ENG_prog"/>
      <sheetName val="18.공내수압탄성자연"/>
      <sheetName val="최적단면"/>
      <sheetName val="[입찰안.xls][입찰안.xls]_____xls_2632"/>
      <sheetName val="[입찰안.xls][입찰안.xls]_____xls_2631"/>
      <sheetName val="1,2,3,4_x0005__x0000__x0000__x"/>
      <sheetName val="plan&amp;section_of__x0000__x0000__"/>
      <sheetName val="design_crit_x0000__x0000__x0005"/>
      <sheetName val="소포내역_x0000__x0000__x0005__x0000"/>
      <sheetName val="working_load_at０ʵŚÃ堠ᴕ_x0000__x0"/>
      <sheetName val="pile_bearing_capa_&amp;_¬웰ﾕ쀀_x000"/>
      <sheetName val="수량산출서집계(_x0000__x0000__x0005__x"/>
      <sheetName val="design_c_x0000__x0000_Ȑꙭî_x000"/>
      <sheetName val="ጵ_x0000__x0000_Ոጶ_x0000__x0000_"/>
      <sheetName val="ጲ_x0000__x0000_Ոፍ_x0000__x0000_"/>
      <sheetName val="ጳ_x0000__x0000_Ոጴ_x0000__x0000_"/>
      <sheetName val="ጳ_x0000__x0000_Ոጳ_x0000__x0000_"/>
      <sheetName val="ፋ_x0000__x0000_Ոፌ_x0000__x0000_"/>
      <sheetName val="ጴ_x0000__x0000_Ոጳ_x0000__x0000_"/>
      <sheetName val="ጿ_x0000__x0000_Ոጊ_x0000__x0000_"/>
      <sheetName val="ጱ_x0000__x0000_Ոጼ_x0000__x0000_"/>
      <sheetName val="ጷ_x0000__x0000_Ոጸ_x0000__x0000_"/>
      <sheetName val="ጿ_x0000__x0000_Ոጿ_x0000__x0000_"/>
      <sheetName val="ጵ_x0000__x0000_Ոፋ_x0000__x0000_"/>
      <sheetName val="ጻ_x0000__x0000_Ոጻ_x0000__x0000_"/>
      <sheetName val="ጴ_x0000__x0000_Ոጾ_x0000__x0000_"/>
      <sheetName val="ጶ_x0000__x0000_Ոጷ_x0000__x0000_"/>
      <sheetName val="ጊ_x0000__x0000_Ոጊ_x0000__x0000_"/>
      <sheetName val="ጸ_x0000__x0000_Ոጿ_x0000__x0000_"/>
      <sheetName val="ጴ_x0000__x0000_Ոጵ_x0000__x0000_"/>
      <sheetName val="ፍ_x0000__x0000_Ոጳ_x0000__x0000_"/>
      <sheetName val="ጊ_x0000__x0000_Ոጱ_x0000__x0000_"/>
      <sheetName val="ጱ_x0000__x0000_Ոጲ_x0000__x0000_"/>
      <sheetName val="ጴ_x0000__x0000_Ոፊ_x0000__x0000_"/>
      <sheetName val="ድ_x0000__x0000_Ոጳ_x0000__x0000_"/>
      <sheetName val="ፊ_x0000__x0000_Ոጵ_x0000__x0000_"/>
      <sheetName val="ፌ_x0000__x0000_Ոጿ_x0000__x0000_"/>
      <sheetName val="ጴ_x0000__x0000_Ոጴ_x0000__x0000_"/>
      <sheetName val="ጲ_x0000__x0000_Ոድ_x0000__x0000_"/>
      <sheetName val="pile_bearing_ca怀꿟세_x0000_䘀뤙_x"/>
      <sheetName val="[입찰안.xls][입찰안.xls]_____xls_2620"/>
      <sheetName val="[입찰안.xls][입찰안.xls]_____xls_2622"/>
      <sheetName val="[입찰안.xls][입찰안.xls]_____xls_2621"/>
      <sheetName val="[입찰안.xls][입찰안.xls]_____xls_2623"/>
      <sheetName val="[입찰안.xls][입찰안.xls]_____xls_2624"/>
      <sheetName val="[입찰안.xls][입찰안.xls]_____xls_2625"/>
      <sheetName val="[입찰안.xls][입찰안.xls]_____xls_2628"/>
      <sheetName val="[입찰안.xls][입찰안.xls]_____xls_2627"/>
      <sheetName val="[입찰안.xls][입찰안.xls]_____xls_2626"/>
      <sheetName val="[입찰안.xls][입찰안.xls]_____xls_2629"/>
      <sheetName val="[입찰안.xls][입찰안.xls]_____xls_2630"/>
      <sheetName val="[입찰안.xls][입찰안.xls]_____xls_2633"/>
      <sheetName val="[입찰안.xls][입찰안.xls]_____xls_2634"/>
      <sheetName val="[입찰안.xls][입찰안.xls]_____xls_2639"/>
      <sheetName val="[입찰안.xls][입찰안.xls]_____xls_2640"/>
      <sheetName val="제수변 수량집계Ȍ_x0000_嫰͇ｙ"/>
      <sheetName val="장외on2"/>
      <sheetName val="조도계산서_(도서"/>
      <sheetName val="[입찰안.xls][입찰안.xls]_____xls_2636"/>
      <sheetName val="[입찰안.xls][입찰안.xls]_____xls_2638"/>
      <sheetName val="[입찰안.xls][입찰안.xls]_____xls_2637"/>
      <sheetName val="[입찰안.xls][입찰안.xls]_____xls_2641"/>
      <sheetName val="[입찰안.xls][입찰안.xls]_____xls_2642"/>
      <sheetName val="[입찰안.xls][입찰안.xls]_____xls_2643"/>
      <sheetName val="참고2.조달내역"/>
      <sheetName val="[입찰안.xls][입찰안.xls]_____xls_2646"/>
      <sheetName val="[입찰안.xls][입찰안.xls]_____xls_2647"/>
      <sheetName val="[입찰안.xls][입찰안.xls]_____xls_2652"/>
      <sheetName val="[입찰안.xls][입찰안.xls]_____xls_2653"/>
      <sheetName val="[입찰안.xls][입찰안.xls]_____xls_2654"/>
      <sheetName val="[입찰안.xls][입찰안.xls]_____xls_2648"/>
      <sheetName val="[입찰안.xls][입찰안.xls]_____xls_2649"/>
      <sheetName val="[입찰안.xls][입찰안.xls]_____xls_2650"/>
      <sheetName val="[입찰안.xls][입찰안.xls]_____xls_2651"/>
      <sheetName val="[입찰안.xls][입찰안.xls]_____xls_2785"/>
      <sheetName val="[입찰안.xls][입찰안.xls]_____xls_2784"/>
      <sheetName val="[입찰안.xls][입찰안.xls]_____xls_2656"/>
      <sheetName val="[입찰안.xls][입찰안.xls]_____xls_2655"/>
      <sheetName val="[입찰안.xls][입찰안.xls]_____xls_2673"/>
      <sheetName val="DW ok"/>
      <sheetName val="CBD-PRICE"/>
      <sheetName val="BCulSch"/>
      <sheetName val="calc_menu_déroulant"/>
      <sheetName val="0000"/>
      <sheetName val="Site Expenses"/>
      <sheetName val="T기성9605"/>
      <sheetName val="[입찰안.xls][입찰안.xls]_____xls_2659"/>
      <sheetName val="[입찰안.xls][입찰안.xls]_____xls_2662"/>
      <sheetName val="[입찰안.xls][입찰안.xls]_____xls_2658"/>
      <sheetName val="[입찰안.xls][입찰안.xls]_____xls_2657"/>
      <sheetName val="[입찰안.xls][입찰안.xls]_____xls_2660"/>
      <sheetName val="[입찰안.xls][입찰안.xls]_____xls_2661"/>
      <sheetName val="[입찰안.xls][입찰안.xls]_____xls_2663"/>
      <sheetName val="[입찰안.xls][입찰안.xls]_____xls_2665"/>
      <sheetName val="[입찰안.xls][입찰안.xls]_____xls_2664"/>
      <sheetName val="[입찰안.xls][입찰안.xls]_____xls_2667"/>
      <sheetName val="[입찰안.xls][입찰안.xls]_____xls_2666"/>
      <sheetName val="[입찰안.xls][입찰안.xls]_____xls_2668"/>
      <sheetName val="[입찰안.xls][입찰안.xls]_____xls_2669"/>
      <sheetName val="[입찰안.xls][입찰안.xls]_____xls_2672"/>
      <sheetName val="[입찰안.xls][입찰안.xls]_____xls_2670"/>
      <sheetName val="[입찰안.xls][입찰안.xls]_____xls_2671"/>
      <sheetName val="[입찰안.xls][입찰안.xls]_____xls_2674"/>
      <sheetName val="[입찰안.xls][입찰안.xls]_____xls_2675"/>
      <sheetName val="11_산출_x0000__x0000__x0005__x0000_"/>
      <sheetName val="TB NẶNG"/>
      <sheetName val="[입찰안.xls][입찰안.xls]_____xls_2676"/>
      <sheetName val="[입찰안.xls][입찰안.xls]_____xls_2677"/>
      <sheetName val="[입찰안.xls][입찰안.xls]_____xls_2683"/>
      <sheetName val="[입찰안.xls][입찰안.xls]_____xls_2684"/>
      <sheetName val="[입찰안.xls][입찰안.xls]_____xls_2682"/>
      <sheetName val="[입찰안.xls][입찰안.xls]_____xls_2679"/>
      <sheetName val="[입찰안.xls][입찰안.xls]_____xls_2678"/>
      <sheetName val="[입찰안.xls][입찰안.xls]_____xls_2680"/>
      <sheetName val="[입찰안.xls][입찰안.xls]_____xls_2681"/>
      <sheetName val="[입찰안.xls][입찰안.xls]_____xls_2685"/>
      <sheetName val="[입찰안.xls][입찰안.xls]_____xls_2688"/>
      <sheetName val="[입찰안.xls][입찰안.xls]_____xls_2689"/>
      <sheetName val="[입찰안.xls][입찰안.xls]_____xls_2690"/>
      <sheetName val="[입찰안.xls][입찰안.xls]_____xls_2686"/>
      <sheetName val="[입찰안.xls][입찰안.xls]_____xls_2687"/>
      <sheetName val="[입찰안.xls][입찰안.xls]_____xls_2692"/>
      <sheetName val="[입찰안.xls][입찰안.xls]_____xls_2695"/>
      <sheetName val="[입찰안.xls][입찰안.xls]_____xls_2691"/>
      <sheetName val="[입찰안.xls][입찰안.xls]_____xls_2693"/>
      <sheetName val="[입찰안.xls][입찰안.xls]_____xls_2698"/>
      <sheetName val="[입찰안.xls][입찰안.xls]_____xls_2694"/>
      <sheetName val="[입찰안.xls][입찰안.xls]_____xls_2699"/>
      <sheetName val="[입찰안.xls][입찰안.xls]_____xls_2696"/>
      <sheetName val="[입찰안.xls][입찰안.xls]_____xls_2697"/>
      <sheetName val="[입찰안.xls][입찰안.xls]_____xls_2702"/>
      <sheetName val="[입찰안.xls][입찰안.xls]_____xls_2700"/>
      <sheetName val="[입찰안.xls][입찰안.xls]_____xls_2701"/>
      <sheetName val="[입찰안.xls][입찰안.xls]_____xls_2705"/>
      <sheetName val="[입찰안.xls][입찰안.xls]_____xls_2706"/>
      <sheetName val="[입찰안.xls][입찰안.xls]_____xls_2703"/>
      <sheetName val="[입찰안.xls][입찰안.xls]_____xls_2704"/>
      <sheetName val="[입찰안.xls][입찰안.xls]_____xls_2711"/>
      <sheetName val="[입찰안.xls][입찰안.xls]_____xls_2708"/>
      <sheetName val="[입찰안.xls][입찰안.xls]_____xls_2712"/>
      <sheetName val="[입찰안.xls][입찰안.xls]_____xls_2707"/>
      <sheetName val="[입찰안.xls][입찰안.xls]_____xls_2709"/>
      <sheetName val="[입찰안.xls][입찰안.xls]_____xls_2710"/>
      <sheetName val="[입찰안.xls][입찰안.xls]_____xls_2713"/>
      <sheetName val="[입찰안.xls][입찰안.xls]_____xls_2715"/>
      <sheetName val="[입찰안.xls][입찰안.xls]_____xls_2716"/>
      <sheetName val="[입찰안.xls][입찰안.xls]_____xls_2717"/>
      <sheetName val="[입찰안.xls][입찰안.xls]_____xls_2714"/>
      <sheetName val="[입찰안.xls][입찰안.xls]_____xls_2719"/>
      <sheetName val="[입찰안.xls][입찰안.xls]_____xls_2718"/>
      <sheetName val="[입찰안.xls][입찰안.xls]_____xls_2720"/>
      <sheetName val="[입찰안.xls][입찰안.xls]_____xls_2761"/>
      <sheetName val="[입찰안.xls][입찰안.xls]_____xls_2762"/>
      <sheetName val="[입찰안.xls][입찰안.xls]_____xls_2771"/>
      <sheetName val="[입찰안.xls][입찰안.xls]_____xls_2721"/>
      <sheetName val="[입찰안.xls][입찰안.xls]_____xls_2758"/>
      <sheetName val="[입찰안.xls][입찰안.xls]_____xls_2757"/>
      <sheetName val="[입찰안.xls][입찰안.xls]_____xls_2751"/>
      <sheetName val="[입찰안.xls][입찰안.xls]_____xls_2752"/>
      <sheetName val="[입찰안.xls][입찰안.xls]_____xls_2753"/>
      <sheetName val="장비명"/>
      <sheetName val="FAB4생산"/>
      <sheetName val="내역_v濐Ȫ)⋘"/>
      <sheetName val="차선도색수량집계"/>
      <sheetName val="일목"/>
      <sheetName val="하_x0000__x0000_"/>
      <sheetName val="하㴀"/>
      <sheetName val="가격산출"/>
      <sheetName val="[입찰안.xls][입찰안.xls]_____xls_2737"/>
      <sheetName val="[입찰안.xls][입찰안.xls]_____xls_2740"/>
      <sheetName val="[입찰안.xls][입찰안.xls]_____xls_2738"/>
      <sheetName val="[입찰안.xls][입찰안.xls]_____xls_2722"/>
      <sheetName val="[입찰안.xls][입찰안.xls]_____xls_2723"/>
      <sheetName val="입찰내역 발주처 양식"/>
      <sheetName val="[입찰안.xls][입찰안.xls]_____xls_2726"/>
      <sheetName val="[입찰안.xls][입찰안.xls]_____xls_2727"/>
      <sheetName val="[입찰안.xls][입찰안.xls]_____xls_2732"/>
      <sheetName val="발주현황"/>
      <sheetName val="일위대가(여기까지)"/>
      <sheetName val="[입찰안.xls][입찰안.xls]_____xls_2724"/>
      <sheetName val="[입찰안.xls][입찰안.xls]_____xls_2725"/>
      <sheetName val="[입찰안.xls][입찰안.xls]_____xls_2733"/>
      <sheetName val="[입찰안.xls][입찰안.xls]_____xls_2728"/>
      <sheetName val="[입찰안.xls][입찰안.xls]_____xls_2729"/>
      <sheetName val="[입찰안.xls][입찰안.xls]_____xls_2730"/>
      <sheetName val="[입찰안.xls][입찰안.xls]_____xls_2731"/>
      <sheetName val="[입찰안.xls][입찰안.xls]_____xls_2734"/>
      <sheetName val="[입찰안.xls][입찰안.xls]_____xls_2735"/>
      <sheetName val="[입찰안.xls][입찰안.xls]_____xls_2736"/>
      <sheetName val="[입찰안.xls][입찰안.xls]_____xls_2744"/>
      <sheetName val="[입찰안.xls][입찰안.xls]_____xls_2739"/>
      <sheetName val="[입찰안.xls][입찰안.xls]_____xls_2742"/>
      <sheetName val="[입찰안.xls][입찰안.xls]_____xls_2743"/>
      <sheetName val="[입찰안.xls][입찰안.xls]_____xls_2741"/>
      <sheetName val="[입찰안.xls][입찰안.xls]_____xls_2746"/>
      <sheetName val="[입찰안.xls][입찰안.xls]_____xls_2747"/>
      <sheetName val="[입찰안.xls][입찰안.xls]_____xls_2745"/>
      <sheetName val="[입찰안.xls][입찰안.xls]_____xls_2748"/>
      <sheetName val="[입찰안.xls][입찰안.xls]_____xls_2750"/>
      <sheetName val="[입찰안.xls][입찰안.xls]_____xls_2749"/>
      <sheetName val="[입찰안.xls][입찰안.xls]_____xls_2756"/>
      <sheetName val="[입찰안.xls][입찰안.xls]_____xls_2754"/>
      <sheetName val="[입찰안.xls][입찰안.xls]_____xls_2755"/>
      <sheetName val="[입찰안.xls][입찰안.xls]_____xls_2759"/>
      <sheetName val="[입찰안.xls][입찰안.xls]_____xls_2760"/>
      <sheetName val="[입찰안.xls][입찰안.xls]_____xls_2765"/>
      <sheetName val="[입찰안.xls][입찰안.xls]_____xls_2763"/>
      <sheetName val="[입찰안.xls][입찰안.xls]_____xls_2764"/>
      <sheetName val="[입찰안.xls][입찰안.xls]_____xls_2767"/>
      <sheetName val="개인별 ㅪ0"/>
      <sheetName val="개인별 Ø_x0000_Ԁ"/>
      <sheetName val="3CHBDC"/>
      <sheetName val="우수공"/>
      <sheetName val="감가상각"/>
      <sheetName val="호표"/>
      <sheetName val="수리계산"/>
      <sheetName val="[입찰안.xls][입찰안.xls]_____xls_2768"/>
      <sheetName val="[입찰안.xls][입찰안.xls]_____xls_2766"/>
      <sheetName val="[입찰안.xls][입찰안.xls]_____xls_2769"/>
      <sheetName val="[입찰안.xls][입찰안.xls]_____xls_2770"/>
      <sheetName val="[입찰안.xls][입찰안.xls]_____xls_2777"/>
      <sheetName val="[입찰안.xls][입찰안.xls]_____xls_2778"/>
      <sheetName val="[입찰안.xls][입찰안.xls]_____xls_2779"/>
      <sheetName val="[입찰안.xls][입찰안.xls]_____xls_2772"/>
      <sheetName val="[입찰안.xls][입찰안.xls]_____xls_2775"/>
      <sheetName val="[입찰안.xls][입찰안.xls]_____xls_2773"/>
      <sheetName val="[입찰안.xls][입찰안.xls]_____xls_2774"/>
      <sheetName val="[입찰안.xls][입찰안.xls]_____xls_2776"/>
      <sheetName val="[입찰안.xls][입찰안.xls]_____xls_2780"/>
      <sheetName val="[입찰안.xls][입찰안.xls]_____xls_2782"/>
      <sheetName val="[입찰안.xls][입찰안.xls]_____xls_2783"/>
      <sheetName val="[입찰안.xls][입찰안.xls]_____xls_2781"/>
      <sheetName val="[입찰안.xls][입찰안.xls]__찰__xls_1000"/>
      <sheetName val="입찰안:관급자재"/>
      <sheetName val="[입찰안.xls][입찰안.xls]_____xls_2790"/>
      <sheetName val="[입찰안.xls][입찰안.xls]_____xls_2788"/>
      <sheetName val="[입찰안.xls][입찰안.xls]_____xls_2789"/>
      <sheetName val="[입찰안.xls][입찰안.xls]_____xls_2791"/>
      <sheetName val="[입찰안.xls][입찰안.xls]_____xls_2792"/>
      <sheetName val="[입찰안.xls][입찰안.xls]_____xls_2795"/>
      <sheetName val="[입찰안.xls][입찰안.xls]_____xls_2793"/>
      <sheetName val="[입찰안.xls][입찰안.xls]_____xls_2794"/>
      <sheetName val="[입찰안.xls][입찰안.xls]_____xls_2797"/>
      <sheetName val="[입찰안.xls][입찰안.xls]_____xls_2796"/>
      <sheetName val="[입찰안.xls][입찰안.xls]_____xls_2798"/>
      <sheetName val="[입찰안.xls][입찰안.xls]_____xls_2801"/>
      <sheetName val="[입찰안.xls][입찰안.xls]_____xls_2800"/>
      <sheetName val="[입찰안.xls][입찰안.xls]_____xls_2799"/>
      <sheetName val="[입찰안.xls][입찰안.xls]_____xls_2802"/>
      <sheetName val="[입찰안.xls][입찰안.xls]_____xls_2803"/>
      <sheetName val="[입찰안.xls][입찰안.xls]_____xls_2804"/>
      <sheetName val="[입찰안.xls][입찰안.xls]_____xls_2805"/>
      <sheetName val="[입찰안.xls][입찰안.xls]_____xls_2813"/>
      <sheetName val="[입찰안.xls][입찰안_xls]직접뀀鞖/1"/>
      <sheetName val="C10집계2"/>
      <sheetName val="DEVI."/>
      <sheetName val="U.C."/>
      <sheetName val="표준지1 (2)"/>
      <sheetName val="준공머리"/>
      <sheetName val="6__안전관ꦡ_x001d_"/>
      <sheetName val="[입찰안.xls][입찰안.xls]_____xls_2809"/>
      <sheetName val="[입찰안.xls][입찰안.xls]_____xls_2808"/>
      <sheetName val="MTL$-INTER"/>
      <sheetName val="NEW-PANEL"/>
      <sheetName val="DS-Thuong 6T dau"/>
      <sheetName val="Gia "/>
      <sheetName val="Cash2"/>
      <sheetName val="Z"/>
      <sheetName val="tra-vat-lieu"/>
      <sheetName val="mong"/>
      <sheetName val="제목현황"/>
      <sheetName val="working_load__x0000__x0000__x0000__x0000__x0000__x0000__x0000__x0001__x0000_钲唓_x0002_耀蠬"/>
      <sheetName val="working_load__x0000__x0000__x0000__x0000__x0000__x0000__x0000__x0001_㛮唔_x0002_耀蠬"/>
      <sheetName val="SUMARY SS"/>
      <sheetName val="sat"/>
      <sheetName val="T-goc"/>
      <sheetName val="7_산출(_x0000__x0000__x0000__x0001_Ԁ"/>
      <sheetName val="대가표(품셈)"/>
      <sheetName val="요약&amp;결과"/>
      <sheetName val="[입찰안.xls][입찰안.xls]_입_안_xls_1023"/>
      <sheetName val="[입찰안.xls][입찰안.xls]_입_안_xls_1024"/>
      <sheetName val="[입찰안.xls][입찰안.xls]_입찰안_xls_1010"/>
      <sheetName val="[입찰안.xls][입찰안.xls]_입_안_xls_1025"/>
      <sheetName val="[입찰안.xls][입찰안.xls]_입찰안_xls_1011"/>
      <sheetName val="[입찰안.xls][입찰안.xls]_입_안_xls_1028"/>
      <sheetName val="[입찰안.xls][입찰안.xls]_입_안_xls_1026"/>
      <sheetName val="[입찰안.xls][입찰안.xls]_입_안_xls_1027"/>
      <sheetName val="[입찰안.xls][입찰안.xls]_입___xls_1005"/>
      <sheetName val="횡배수관설치현황"/>
      <sheetName val="내#일산설치"/>
      <sheetName val="이형관중량"/>
      <sheetName val="일위대가(목록)"/>
      <sheetName val="산근(목록)"/>
      <sheetName val="기초자료입력"/>
      <sheetName val="내역작성용 가금액"/>
      <sheetName val="아산601"/>
      <sheetName val="대외공문"/>
      <sheetName val="내역서(1)"/>
      <sheetName val="공량품적용율(첨부4)"/>
      <sheetName val="9. 노임단가"/>
      <sheetName val="일위대가표(DEEP)"/>
      <sheetName val="IT-BAT"/>
      <sheetName val="임율 Data"/>
      <sheetName val="자재비(090325인상)"/>
      <sheetName val="07년자재단가"/>
      <sheetName val="090325인상내용"/>
      <sheetName val="터널대가"/>
      <sheetName val="점검총괄"/>
      <sheetName val="배수관공"/>
      <sheetName val="슬래브(PF)(하류)"/>
      <sheetName val="일일"/>
      <sheetName val="사업관리"/>
      <sheetName val="후강전선관"/>
      <sheetName val="주요항목별"/>
      <sheetName val="LOGIC_1"/>
      <sheetName val="공급기지 산출근거"/>
      <sheetName val="임율산출표"/>
      <sheetName val="시행예산"/>
      <sheetName val="목록2"/>
      <sheetName val="견"/>
      <sheetName val="1.견적가 총괄표(설비)"/>
      <sheetName val="내역서 (을)"/>
      <sheetName val="노임9월"/>
      <sheetName val="장비비"/>
      <sheetName val="목재동바리"/>
      <sheetName val="날개벽(시점좌측)"/>
      <sheetName val="측구공"/>
      <sheetName val="지급자재조서"/>
      <sheetName val="쌍송교"/>
      <sheetName val="관일"/>
      <sheetName val="물가대비표"/>
      <sheetName val="[입찰안.xls][입찰안.xls]_____xls_2807"/>
      <sheetName val="[입찰안.xls][입찰안.xls]_____xls_2806"/>
      <sheetName val="[입찰안.xls][입찰안.xls]_____xls_2810"/>
      <sheetName val="[입찰안.xls][입찰안.xls]_____xls_2811"/>
      <sheetName val="[입찰안.xls][입찰안.xls]_____xls_2812"/>
      <sheetName val="[입찰안.xls][입찰안.xls]_____xls_2816"/>
      <sheetName val="[입찰안.xls][입찰안.xls]_____xls_2817"/>
      <sheetName val="[입찰안.xls][입찰안.xls]_____xls_2820"/>
      <sheetName val="[입찰안.xls][입찰안.xls]_____xls_2819"/>
      <sheetName val="[입찰안.xls][입찰안.xls]_____xls_2818"/>
      <sheetName val="[입찰안.xls][입찰안.xls]_____xls_2821"/>
      <sheetName val="[입찰안.xls][입찰안.xls]_____xls_2822"/>
      <sheetName val="[입찰안.xls][입찰안.xls]_____xls_2823"/>
      <sheetName val="[입찰안.xls][입찰안.xls]_____xls_2824"/>
      <sheetName val="[입찰안.xls][입찰안.xls]_____xls_2825"/>
      <sheetName val="[입찰안.xls][입찰안.xls]_____xls_2826"/>
      <sheetName val="[입찰안.xls][입찰안.xls]_____xls_2828"/>
      <sheetName val="[입찰안.xls][입찰안.xls]_____xls_2827"/>
      <sheetName val="[입찰안.xls][입찰안.xls]_____xls_2830"/>
      <sheetName val="[입찰안.xls][입찰안.xls]_____xls_2831"/>
      <sheetName val="[입찰안.xls][입찰안.xls]_____xls_2829"/>
      <sheetName val="[입찰안.xls][입찰안.xls]_____xls_2832"/>
      <sheetName val="[입찰안.xls][입찰안.xls]_____xls_2833"/>
      <sheetName val="[입찰안.xls][입찰안.xls]_____xls_2838"/>
      <sheetName val="[입찰안.xls][입찰안.xls]_____xls_2834"/>
      <sheetName val="[입찰안.xls][입찰안.xls]_____xls_2835"/>
      <sheetName val="[입찰안.xls][입찰안.xls]_____xls_2845"/>
      <sheetName val="[입찰안.xls][입찰안.xls]_____xls_2839"/>
      <sheetName val="[입찰안.xls][입찰안.xls]_____xls_2836"/>
      <sheetName val="[입찰안.xls][입찰안.xls]_____xls_2837"/>
      <sheetName val="[입찰안.xls][입찰안.xls]_____xls_2847"/>
      <sheetName val="[입찰안.xls][입찰안.xls]_____xls_2840"/>
      <sheetName val="[입찰안.xls][입찰안.xls]_____xls_2841"/>
      <sheetName val="[입찰안.xls][입찰안.xls]_____xls_2844"/>
      <sheetName val="공내역"/>
      <sheetName val="기성(1차)_9"/>
      <sheetName val="5호광장_(만점)12"/>
      <sheetName val="인천국제_(만점)_(2)12"/>
      <sheetName val="Total_단위경유량집계12"/>
      <sheetName val="앉음벽_(2)12"/>
      <sheetName val="BH-1_(2)12"/>
      <sheetName val="표__지12"/>
      <sheetName val="준검_내역서12"/>
      <sheetName val="토공유동표(전체_당초)12"/>
      <sheetName val="1_수인터널12"/>
      <sheetName val="4_전기12"/>
      <sheetName val="I_설계조건12"/>
      <sheetName val="노원열병합__건축공사기성내역서12"/>
      <sheetName val="1_설계조건12"/>
      <sheetName val="조도계산서_(도서)12"/>
      <sheetName val="_HIT__HMC_견적_3900_12"/>
      <sheetName val="7__현장관리비_12"/>
      <sheetName val="6__안전관리비12"/>
      <sheetName val="보고서_기기리스트11"/>
      <sheetName val="소포내역_(2)12"/>
      <sheetName val="unit_411"/>
      <sheetName val="plan&amp;section_of_foundation12"/>
      <sheetName val="pile_bearing_capa_&amp;_arrenge12"/>
      <sheetName val="working_load_at_the_btm_ft_12"/>
      <sheetName val="stability_check12"/>
      <sheetName val="design_criteria12"/>
      <sheetName val="내역_ver1_012"/>
      <sheetName val="11_산출(전열)12"/>
      <sheetName val="6_산출(동력)12"/>
      <sheetName val="7_산출(TRAY)12"/>
      <sheetName val="우수관매설및_우수받이12"/>
      <sheetName val="11_우각부_보강12"/>
      <sheetName val="제출내역_(2)12"/>
      <sheetName val="배수공_시멘트_및_골재량_산출11"/>
      <sheetName val="내___역11"/>
      <sheetName val="플랜트_설치11"/>
      <sheetName val="3련_BOX12"/>
      <sheetName val="2_1__노무비_평균단가산출11"/>
      <sheetName val="5_산출(전력)11"/>
      <sheetName val="A_견적11"/>
      <sheetName val="배수내역_(2)11"/>
      <sheetName val="수량산출서(전력간선_지하D_C)11"/>
      <sheetName val="Customer_Databas11"/>
      <sheetName val="개인별_순위표11"/>
      <sheetName val="投标材料清单_11"/>
      <sheetName val="spc_배관견적11"/>
      <sheetName val="_HIT-&gt;HMC_견적(3900)11"/>
      <sheetName val="1_취수장11"/>
      <sheetName val="Cash_Flow-111"/>
      <sheetName val="3_1공사현황_공정표11"/>
      <sheetName val="전_기11"/>
      <sheetName val="SHEET_PILE단가11"/>
      <sheetName val="화재_탐지_설비11"/>
      <sheetName val="2차전체변경예정_(2)11"/>
      <sheetName val="노임_단가11"/>
      <sheetName val="6PILE__(돌출)11"/>
      <sheetName val="내역서_11"/>
      <sheetName val="8_현장관리비11"/>
      <sheetName val="7_안전관리비11"/>
      <sheetName val="BH_1__2_11"/>
      <sheetName val="목차_11"/>
      <sheetName val="귀래_설계_공내역서11"/>
      <sheetName val="설_계11"/>
      <sheetName val="1_설계기준11"/>
      <sheetName val="집_계_표11"/>
      <sheetName val="세골재__T2_변경_현황11"/>
      <sheetName val="별표_11"/>
      <sheetName val="일위대가_10"/>
      <sheetName val="4_LINE10"/>
      <sheetName val="7_th10"/>
      <sheetName val="도담구내_개소별_명세11"/>
      <sheetName val="단___산10"/>
      <sheetName val="실____단10"/>
      <sheetName val="노무비_근거10"/>
      <sheetName val="암거_제원표10"/>
      <sheetName val="5_동별횡주관경10"/>
      <sheetName val="장비_(2)10"/>
      <sheetName val="참조_(2)10"/>
      <sheetName val="Sheet1_(2)10"/>
      <sheetName val="제수변_수량집계표(보통)10"/>
      <sheetName val="3BL공동구_수량10"/>
      <sheetName val="전선_및_전선관10"/>
      <sheetName val="내역서1999_8최종10"/>
      <sheetName val="기성(1차)_10"/>
      <sheetName val="_갑지10"/>
      <sheetName val="5F_계약단가"/>
      <sheetName val="5호광장_(만점)13"/>
      <sheetName val="인천국제_(만점)_(2)13"/>
      <sheetName val="Total_단위경유량집계13"/>
      <sheetName val="앉음벽_(2)13"/>
      <sheetName val="BH-1_(2)13"/>
      <sheetName val="표__지13"/>
      <sheetName val="준검_내역서13"/>
      <sheetName val="토공유동표(전체_당초)13"/>
      <sheetName val="1_수인터널13"/>
      <sheetName val="4_전기13"/>
      <sheetName val="I_설계조건13"/>
      <sheetName val="노원열병합__건축공사기성내역서13"/>
      <sheetName val="1_설계조건13"/>
      <sheetName val="조도계산서_(도서)13"/>
      <sheetName val="_HIT__HMC_견적_3900_13"/>
      <sheetName val="7__현장관리비_13"/>
      <sheetName val="6__안전관리비13"/>
      <sheetName val="보고서_기기리스트12"/>
      <sheetName val="소포내역_(2)13"/>
      <sheetName val="unit_412"/>
      <sheetName val="plan&amp;section_of_foundation13"/>
      <sheetName val="pile_bearing_capa_&amp;_arrenge13"/>
      <sheetName val="working_load_at_the_btm_ft_13"/>
      <sheetName val="stability_check13"/>
      <sheetName val="design_criteria13"/>
      <sheetName val="내역_ver1_013"/>
      <sheetName val="11_산출(전열)13"/>
      <sheetName val="6_산출(동력)13"/>
      <sheetName val="7_산출(TRAY)13"/>
      <sheetName val="우수관매설및_우수받이13"/>
      <sheetName val="11_우각부_보강13"/>
      <sheetName val="제출내역_(2)13"/>
      <sheetName val="배수공_시멘트_및_골재량_산출12"/>
      <sheetName val="내___역12"/>
      <sheetName val="플랜트_설치12"/>
      <sheetName val="3련_BOX13"/>
      <sheetName val="MSS_212"/>
      <sheetName val="2_1__노무비_평균단가산출12"/>
      <sheetName val="5_산출(전력)12"/>
      <sheetName val="A_견적12"/>
      <sheetName val="배수내역_(2)12"/>
      <sheetName val="수량산출서(전력간선_지하D_C)12"/>
      <sheetName val="Customer_Databas12"/>
      <sheetName val="개인별_순위표12"/>
      <sheetName val="投标材料清单_12"/>
      <sheetName val="spc_배관견적12"/>
      <sheetName val="_HIT-&gt;HMC_견적(3900)12"/>
      <sheetName val="1_취수장12"/>
      <sheetName val="Cash_Flow-112"/>
      <sheetName val="3_1공사현황_공정표12"/>
      <sheetName val="전_기12"/>
      <sheetName val="SHEET_PILE단가12"/>
      <sheetName val="화재_탐지_설비12"/>
      <sheetName val="2차전체변경예정_(2)12"/>
      <sheetName val="노임_단가12"/>
      <sheetName val="6PILE__(돌출)12"/>
      <sheetName val="내역서_12"/>
      <sheetName val="8_현장관리비12"/>
      <sheetName val="7_안전관리비12"/>
      <sheetName val="BH_1__2_12"/>
      <sheetName val="목차_12"/>
      <sheetName val="귀래_설계_공내역서12"/>
      <sheetName val="설_계12"/>
      <sheetName val="1_설계기준12"/>
      <sheetName val="집_계_표12"/>
      <sheetName val="세골재__T2_변경_현황12"/>
      <sheetName val="별표_12"/>
      <sheetName val="일위대가_11"/>
      <sheetName val="4_LINE11"/>
      <sheetName val="7_th11"/>
      <sheetName val="도담구내_개소별_명세12"/>
      <sheetName val="3_공통공사대비11"/>
      <sheetName val="단가_및_재료비11"/>
      <sheetName val="노임단가_(2)11"/>
      <sheetName val="단___산11"/>
      <sheetName val="실____단11"/>
      <sheetName val="7_공정표11"/>
      <sheetName val="단면_(2)11"/>
      <sheetName val="장비비_명세서111"/>
      <sheetName val="RETAIL_(ABOVE)11"/>
      <sheetName val="5__현장관리비(new)_11"/>
      <sheetName val="노무비_근거11"/>
      <sheetName val="암거_제원표11"/>
      <sheetName val="5_동별횡주관경11"/>
      <sheetName val="2_대외공문11"/>
      <sheetName val="장비_(2)11"/>
      <sheetName val="참조_(2)11"/>
      <sheetName val="Sheet1_(2)11"/>
      <sheetName val="제수변_수량집계표(보통)11"/>
      <sheetName val="Eq__Mobilization11"/>
      <sheetName val="3BL공동구_수량11"/>
      <sheetName val="전선_및_전선관11"/>
      <sheetName val="내역서1999_8최종11"/>
      <sheetName val="_갑지11"/>
      <sheetName val="기성(1차)_11"/>
      <sheetName val="[입찰안_xls]직접뀀鞖/3"/>
      <sheetName val="5F_계약단가1"/>
      <sheetName val="MAIN_GATE_HOUSE1"/>
      <sheetName val="PHU_LUC_011"/>
      <sheetName val="Đầu_vào1"/>
      <sheetName val="chiet_tinh1"/>
      <sheetName val="1__Dashboard1"/>
      <sheetName val="제조_경영"/>
      <sheetName val="Báo_cáo2"/>
      <sheetName val="Đơn_giá_theo_m2"/>
      <sheetName val="Bill_No_1_6"/>
      <sheetName val="Bill_No_1_10"/>
      <sheetName val="Bill_No_3_3"/>
      <sheetName val="Bill_No_1_4"/>
      <sheetName val="Bill_No_1_7"/>
      <sheetName val="Summary_Bill_No__3"/>
      <sheetName val="일일총괄"/>
      <sheetName val="pile_bearing_capa_&amp;__x0000__x0000_Ԁ_x0000_훴阬"/>
      <sheetName val="Macro(_x0000__x0000_즈"/>
      <sheetName val="Macro("/>
      <sheetName val="Macro(_x0000__x0000__x0005_"/>
      <sheetName val="Macro(ၒ_x0000__x0000_"/>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도담구내 개[_x0000__x0000__x0000__x0000_"/>
      <sheetName val="[입찰안.xls][입찰안.xls]___안_xls_1000"/>
      <sheetName val="ysn"/>
      <sheetName val="공조기휀"/>
      <sheetName val="PAC(전자기기실)"/>
      <sheetName val="[입찰안.xls][입찰안.xls]_입찰안_xls_1012"/>
      <sheetName val="[입찰안.xls][입찰안.xls]_입_안_xls_1029"/>
      <sheetName val="[입찰안.xls][입찰안.xls]_입_안_xls_1030"/>
      <sheetName val="[입찰안.xls][입찰안.xls]_입_안_xls_1032"/>
      <sheetName val="[입찰안.xls][입찰안.xls]_입_안_xls_1031"/>
      <sheetName val="[입찰안.xls][입찰안.xls]_입찰안_xls_1014"/>
      <sheetName val="[입찰안.xls][입찰안.xls]_입_안_xls_1034"/>
      <sheetName val="[입찰안.xls][입찰안.xls]_입찰안_xls_1013"/>
      <sheetName val="[입찰안.xls][입찰안.xls]_입_안_xls_1033"/>
      <sheetName val="[입찰안.xls][입찰안.xls]_입찰안_xls_1015"/>
      <sheetName val="[입찰안.xls][입찰안.xls]_입찰안_xls_1016"/>
      <sheetName val="[입찰안.xls][입찰안.xls]_입_안_xls_1035"/>
      <sheetName val="[입찰안.xls][입찰안.xls]_입_안_xls_1036"/>
      <sheetName val="[입찰안.xls][입찰안.xls]_입찰안_xls_1020"/>
      <sheetName val="[입찰안.xls][입찰안.xls]_입찰안_xls_1017"/>
      <sheetName val="[입찰안.xls][입찰안.xls]_입찰안_xls_1018"/>
      <sheetName val="[입찰안.xls][입찰안.xls]_입찰안_xls_1019"/>
      <sheetName val="[입찰안.xls][입찰안.xls]_입찰안_xls_1021"/>
      <sheetName val="[입찰안.xls][입찰안.xls]_입_안_xls_1038"/>
      <sheetName val="[입찰안.xls][입찰안.xls]_입_안_xls_1037"/>
      <sheetName val="[입찰안.xls][입찰안.xls]_입찰안_xls_1022"/>
      <sheetName val="[입찰안.xls][입찰안.xls]_입찰안_xls_1023"/>
      <sheetName val="[입찰안.xls][입찰안.xls]_입찰안_xls_1024"/>
      <sheetName val="[입찰안.xls][입찰안.xls]_입찰안_xls_1025"/>
      <sheetName val="[입찰안.xls][입찰안.xls]_입_안_xls_1040"/>
      <sheetName val="[입찰안.xls][입찰안.xls]_입_안_xls_1039"/>
      <sheetName val="공기압舓⿫ "/>
      <sheetName val="주bea "/>
      <sheetName val="1,2,3,4 _x0000__x0000__x0000__x0000_"/>
      <sheetName val="6_산출닑⾱ _x0000_"/>
      <sheetName val="design_crit_x0000__x0000_ _x0000_"/>
      <sheetName val="소포내역_x0000__x0000_ _x0000_"/>
      <sheetName val="단 _x0000_"/>
      <sheetName val="plan&amp;section_of__x0000__x0000_ _x0000_冰﹢Ƚ_x0000__x0000__x0000_"/>
      <sheetName val="pile_bearing_capa_&amp;_¬웰ﾕ쀀 "/>
      <sheetName val="pile_bearing_capa_&amp;_¬웰ﾕ_x0000_ﳪ "/>
      <sheetName val="수량산출서집계(_x0000__x0000_ _x0000_"/>
      <sheetName val="수량산출서집계(_x0000__x0000_ _x0000_瞀"/>
      <sheetName val="1,2,3,4 "/>
      <sheetName val="ጵ_x0000__x0000_Ոጶ_x0000__x0000_sጷ_x0000__x0000_״ጸ_x0000__x0000_"/>
      <sheetName val="ጲ_x0000__x0000_Ոፍ_x0000__x0000_sጳ_x0000__x0000_1ጳ_x0000__x0000_"/>
      <sheetName val="ጳ_x0000__x0000_Ոጴ_x0000__x0000_sጳ_x0000__x0000_aጳ_x0000__x0000_"/>
      <sheetName val="ጳ_x0000__x0000_Ոጳ_x0000__x0000_sጴ_x0000__x0000_sጳ_x0000__x0000_"/>
      <sheetName val="ጳ_x0000__x0000_Ոጳ_x0000__x0000_sጴ_x0000__x0000_~ጳ_x0000__x0000_"/>
      <sheetName val="ፋ_x0000__x0000_Ոፌ_x0000__x0000_sጿ_x0000__x0000_೵ጿ_x0000__x0000_"/>
      <sheetName val="ጴ_x0000__x0000_Ոጳ_x0000__x0000_sጳ_x0000__x0000_°ጴ_x0000__x0000_"/>
      <sheetName val="ጿ_x0000__x0000_Ոጊ_x0000__x0000_sጱ_x0000__x0000_°ጲ_x0000__x0000_"/>
      <sheetName val="ጱ_x0000__x0000_Ոጼ_x0000__x0000_sፍ_x0000__x0000_°ጳ_x0000__x0000_"/>
      <sheetName val="ጷ_x0000__x0000_Ոጸ_x0000__x0000_sጿ_x0000__x0000_°ጿ_x0000__x0000_"/>
      <sheetName val="ጿ_x0000__x0000_Ոጿ_x0000__x0000_sጊ_x0000__x0000_״ጱ_x0000__x0000_"/>
      <sheetName val="ጵ_x0000__x0000_Ոጶ_x0000__x0000_sጷ_x0000__x0000_aጸ_x0000__x0000_"/>
      <sheetName val="ጿ_x0000__x0000_Ոጊ_x0000__x0000_sጊ_x0000__x0000_sጱ_x0000__x0000_"/>
      <sheetName val="ጳ_x0000__x0000_Ոጳ_x0000__x0000_sጴ_x0000__x0000_nጵ_x0000__x0000_"/>
      <sheetName val="ጳ_x0000__x0000_Ոጳ_x0000__x0000_sጴ_x0000__x0000_gጴ_x0000__x0000_"/>
      <sheetName val="ጳ_x0000__x0000_Ոጴ_x0000__x0000_sጳ_x0000__x0000_Tጳ_x0000__x0000_"/>
      <sheetName val="ጵ_x0000__x0000_Ոፋ_x0000__x0000_sፌ_x0000__x0000_ ጿ_x0000__x0000_"/>
      <sheetName val="ጻ_x0000__x0000_Ոጻ_x0000__x0000_sጱ_x0000__x0000_൭ጲ_x0000__x0000_"/>
      <sheetName val="ጿ_x0000__x0000_Ոጿ_x0000__x0000_sጊ_x0000__x0000_tጊ_x0000__x0000_"/>
      <sheetName val="ጴ_x0000__x0000_Ոጾ_x0000__x0000_sጶ_x0000__x0000_״ጷ_x0000__x0000_"/>
      <sheetName val="ጶ_x0000__x0000_Ոጷ_x0000__x0000_sጸ_x0000__x0000_aጿ_x0000__x0000_"/>
      <sheetName val="ጊ_x0000__x0000_Ոጊ_x0000__x0000_sጊ_x0000__x0000_1ጱ_x0000__x0000_"/>
      <sheetName val="ጸ_x0000__x0000_Ոጿ_x0000__x0000_sጿ_x0000__x0000_೵ጊ_x0000__x0000_"/>
      <sheetName val="ጳ_x0000__x0000_Ոጳ_x0000__x0000_sጴ_x0000__x0000_sጵ_x0000__x0000_"/>
      <sheetName val="ጴ_x0000__x0000_Ոጵ_x0000__x0000_sጶ_x0000__x0000_.ጷ_x0000__x0000_"/>
      <sheetName val="ፍ_x0000__x0000_Ոጳ_x0000__x0000_sጳ_x0000__x0000__ጴ_x0000__x0000_"/>
      <sheetName val="ጊ_x0000__x0000_Ոጱ_x0000__x0000_sጼ_x0000__x0000__ፐ_x0000__x0000_"/>
      <sheetName val="ጳ_x0000__x0000_Ոጴ_x0000__x0000_sጵ_x0000__x0000_Tጶ_x0000__x0000_"/>
      <sheetName val="ጊ_x0000__x0000_Ոጊ_x0000__x0000_sጱ_x0000__x0000_Sጲ_x0000__x0000_"/>
      <sheetName val="ጊ_x0000__x0000_Ոጊ_x0000__x0000_sጊ_x0000__x0000_ ጊ_x0000__x0000_"/>
      <sheetName val="ጿ_x0000__x0000_Ոጊ_x0000__x0000_sጱ_x0000__x0000_᯸ጲ_x0000__x0000_"/>
      <sheetName val="ጳ_x0000__x0000_Ոጴ_x0000__x0000_sጵ_x0000__x0000_൭ጶ_x0000__x0000_"/>
      <sheetName val="ጊ_x0000__x0000_Ոጱ_x0000__x0000_sጲ_x0000__x0000_״ፍ_x0000__x0000_"/>
      <sheetName val="ጴ_x0000__x0000_Ոጵ_x0000__x0000_sጶ_x0000__x0000_aጷ_x0000__x0000_"/>
      <sheetName val="ጱ_x0000__x0000_Ոጲ_x0000__x0000_sፍ_x0000__x0000_sጳ_x0000__x0000_"/>
      <sheetName val="ጵ_x0000__x0000_Ոጶ_x0000__x0000_sጷ_x0000__x0000_1ጸ_x0000__x0000_"/>
      <sheetName val="ጊ_x0000__x0000_Ոጱ_x0000__x0000_sጲ_x0000__x0000_೵ፍ_x0000__x0000_"/>
      <sheetName val="ጲ_x0000__x0000_Ոፍ_x0000__x0000_sጳ_x0000__x0000_ެጳ_x0000__x0000_"/>
      <sheetName val="ጴ_x0000__x0000_Ոጳ_x0000__x0000_sጳ_x0000__x0000_Tጴ_x0000__x0000_"/>
      <sheetName val="ጵ_x0000__x0000_Ոፋ_x0000__x0000_sፌ_x0000__x0000__ጿ_x0000__x0000_"/>
      <sheetName val="ጴ_x0000__x0000_Ոፊ_x0000__x0000_sጵ_x0000__x0000__ፋ_x0000__x0000_"/>
      <sheetName val="ጊ_x0000__x0000_Ոጱ_x0000__x0000_sጲ_x0000__x0000_nድ_x0000__x0000_"/>
      <sheetName val="ድ_x0000__x0000_Ոጳ_x0000__x0000_sጳ_x0000__x0000_gጴ_x0000__x0000_"/>
      <sheetName val="ጳ_x0000__x0000_Ոጳ_x0000__x0000_sጴ_x0000__x0000_iጳ_x0000__x0000_"/>
      <sheetName val="ፊ_x0000__x0000_Ոጵ_x0000__x0000_sፋ_x0000__x0000_൭ፌ_x0000__x0000_"/>
      <sheetName val="ጳ_x0000__x0000_Ոጳ_x0000__x0000_sጴ_x0000__x0000_tጴ_x0000__x0000_"/>
      <sheetName val="ጳ_x0000__x0000_Ոጴ_x0000__x0000_sጳ_x0000__x0000_״ጳ_x0000__x0000_"/>
      <sheetName val="ጳ_x0000__x0000_Ոጳ_x0000__x0000_sጴ_x0000__x0000_1ጳ_x0000__x0000_"/>
      <sheetName val="ፌ_x0000__x0000_Ոጿ_x0000__x0000_sጿ_x0000__x0000_aጊ_x0000__x0000_"/>
      <sheetName val="ፌ_x0000__x0000_Ոጿ_x0000__x0000_sጿ_x0000__x0000_sጊ_x0000__x0000_"/>
      <sheetName val="ጴ_x0000__x0000_Ոጴ_x0000__x0000_sፊ_x0000__x0000_೵ጵ_x0000__x0000_"/>
      <sheetName val="ጸ_x0000__x0000_Ոጿ_x0000__x0000_sጿ_x0000__x0000_sጊ_x0000__x0000_"/>
      <sheetName val="ጿ_x0000__x0000_Ոጿ_x0000__x0000_sጊ_x0000__x0000_ެጊ_x0000__x0000_"/>
      <sheetName val="ጊ_x0000__x0000_Ոጊ_x0000__x0000_sጊ_x0000__x0000_Tጱ_x0000__x0000_"/>
      <sheetName val="ጿ_x0000__x0000_Ոጊ_x0000__x0000_sጊ_x0000__x0000__ጊ_x0000__x0000_"/>
      <sheetName val="ጳ_x0000__x0000_Ոጴ_x0000__x0000_sጳ_x0000__x0000_nጳ_x0000__x0000_"/>
      <sheetName val="ጴ_x0000__x0000_Ոጳ_x0000__x0000_sጳ_x0000__x0000_gጴ_x0000__x0000_"/>
      <sheetName val="ጿ_x0000__x0000_Ոጿ_x0000__x0000_sጊ_x0000__x0000__ጊ_x0000__x0000_"/>
      <sheetName val="ድ_x0000__x0000_Ոጳ_x0000__x0000_sጳ_x0000__x0000__ጴ_x0000__x0000_"/>
      <sheetName val="ጵ_x0000__x0000_Ոፋ_x0000__x0000_sፌ_x0000__x0000_iጿ_x0000__x0000_"/>
      <sheetName val="ጿ_x0000__x0000_Ոጊ_x0000__x0000_sጊ_x0000__x0000_൭ጊ_x0000__x0000_"/>
      <sheetName val="ጊ_x0000__x0000_Ոጊ_x0000__x0000_sጱ_x0000__x0000_tጲ_x0000__x0000_"/>
      <sheetName val="ጲ_x0000__x0000_Ոድ_x0000__x0000_sጳ_x0000__x0000_״ጳ_x0000__x0000_"/>
      <sheetName val="ጱ_x0000__x0000_Ոጲ_x0000__x0000_sድ_x0000__x0000_1ጳ_x0000__x0000_"/>
      <sheetName val="ጳ_x0000__x0000_Ոጴ_x0000__x0000_sጴ_x0000__x0000_aፊ_x0000__x0000_"/>
      <sheetName val="ጴ_x0000__x0000_Ոጳ_x0000__x0000_sጳ_x0000__x0000_sጴ_x0000__x0000_"/>
      <sheetName val="ጳ_x0000__x0000_Ոጴ_x0000__x0000_sጳ_x0000__x0000_೵ጳ_x0000__x0000_"/>
      <sheetName val="ፋ_x0000__x0000_Ոፌ_x0000__x0000_sጿ_x0000__x0000_ެጿ_x0000__x0000_"/>
      <sheetName val="ጊ_x0000__x0000_Ոጊ_x0000__x0000_sጱ_x0000__x0000__ጲ_x0000__x0000_"/>
      <sheetName val="ጵ_x0000__x0000_Ոጶ_x0000__x0000_sጷ_x0000__x0000_nጸ_x0000__x0000_"/>
      <sheetName val="ጷ_x0000__x0000_Ոጸ_x0000__x0000_sጿ_x0000__x0000_gጿ_x0000__x0000_"/>
      <sheetName val="ጊ_x0000__x0000_Ոጱ_x0000__x0000_sጲ_x0000__x0000__ድ_x0000__x0000_"/>
      <sheetName val="ጴ_x0000__x0000_Ոጵ_x0000__x0000_sጶ_x0000__x0000_᳀ጷ_x0000__x0000_"/>
      <sheetName val="ጿ_x0000__x0000_Ոጊ_x0000__x0000_sጊ_x0000__x0000_oጱ_x0000__x0000_"/>
      <sheetName val="ጶ_x0000__x0000_Ոጷ_x0000__x0000_sጸ_x0000__x0000__ጿ_x0000__x0000_"/>
      <sheetName val="ድ_x0000__x0000_Ոጳ_x0000__x0000_sጳ_x0000__x0000_iጴ_x0000__x0000_"/>
      <sheetName val="ጳ_x0000__x0000_Ոጴ_x0000__x0000_sጵ_x0000__x0000_0ጶ_x0000__x0000_"/>
      <sheetName val="ጳ_x0000__x0000_Ոጳ_x0000__x0000_sጴ_x0000__x0000_0ጵ_x0000__x0000_"/>
      <sheetName val="Elem Cost"/>
      <sheetName val="[입찰안.xls][입찰안.xls]_입_안_xls_1048"/>
      <sheetName val="[입찰안.xls][입찰안.xls]_입_안_xls_1049"/>
      <sheetName val="[입찰안.xls][입찰안.xls]_입_안_xls_1041"/>
      <sheetName val="[입찰안.xls][입찰안.xls]_입_안_xls_1042"/>
      <sheetName val="[입찰안.xls][입찰안.xls]_입_안_xls_1043"/>
      <sheetName val="[입찰안.xls][입찰안.xls]_입찰안_xls_1026"/>
      <sheetName val="[입찰안.xls][입찰안.xls]_입_안_xls_1044"/>
      <sheetName val="[입찰안.xls][입찰안.xls]_입_안_xls_1045"/>
      <sheetName val="[입찰안.xls][입찰안.xls]_입_안_xls_1046"/>
      <sheetName val="[입찰안.xls][입찰안.xls]_입_안_xls_1047"/>
      <sheetName val="[입찰안.xls][입찰안.xls]_입_안_xls_1052"/>
      <sheetName val="[입찰안.xls][입찰안.xls]_입찰안_xls_1028"/>
      <sheetName val="[입찰안.xls][입찰안.xls]_입찰안_xls_1027"/>
      <sheetName val="[입찰안.xls][입찰안.xls]_입_안_xls_1050"/>
      <sheetName val="[입찰안.xls][입찰안.xls]_입_안_xls_1051"/>
      <sheetName val="ph2B cnstrction sched."/>
      <sheetName val="HESO"/>
      <sheetName val="TOTAL SUMMARY"/>
      <sheetName val="이자율"/>
      <sheetName val="(C)원내역"/>
      <sheetName val="[입찰안.xls][입찰안.xls]__찰안_xls_1007"/>
      <sheetName val="[입찰안.xls][입찰안.xls]__찰안_xls_1008"/>
      <sheetName val="[입찰안.xls][입찰안.xls]__찰안_xls_1006"/>
      <sheetName val="6월_출고_일일보고"/>
      <sheetName val="[입찰안_xls]___21"/>
      <sheetName val="[입찰안_xls]___31"/>
      <sheetName val="[입찰안_xls]B__21"/>
      <sheetName val="[입찰안_xls]B__31"/>
      <sheetName val="[입찰안_xls][입찰안_xls]_____xls_1222"/>
      <sheetName val="[입찰안_xls][입찰안_xls]_____xls_1225"/>
      <sheetName val="[입찰안_xls][입찰안_xls]_____xls_1223"/>
      <sheetName val="[입찰안_xls][입찰안_xls]_____xls_1221"/>
      <sheetName val="[입찰안_xls][입찰안_xls]_____xls_1054"/>
      <sheetName val="[입찰안_xls][입찰안_xls]_____xls_1056"/>
      <sheetName val="[입찰안_xls][입찰안_xls]_____xls_1055"/>
      <sheetName val="[입찰안_xls][입찰안_xls]_____xls_1006"/>
      <sheetName val="[입찰안_xls][입찰안_xls]_____xls_1001"/>
      <sheetName val="[입찰안_xls][입찰안_xls]_____xls_1000"/>
      <sheetName val="[입찰안_xls][입찰안_xls]_____xls_1005"/>
      <sheetName val="[입찰안_xls][입찰안_xls]_____xls_1002"/>
      <sheetName val="[입찰안_xls][입찰안_xls]_____xls_1003"/>
      <sheetName val="[입찰안_xls][입찰안_xls]_____xls_1004"/>
      <sheetName val="[입찰안_xls][입찰안_xls]_____xls_1024"/>
      <sheetName val="[입찰안_xls][입찰안_xls]_____xls_1007"/>
      <sheetName val="[입찰안_xls][입찰안_xls]_____xls_1016"/>
      <sheetName val="[입찰안_xls][입찰안_xls]_____xls_1008"/>
      <sheetName val="[입찰안_xls][입찰안_xls]_____xls_1019"/>
      <sheetName val="[입찰안_xls][입찰안_xls]_____xls_1009"/>
      <sheetName val="[입찰안_xls][입찰안_xls]_____xls_1010"/>
      <sheetName val="[입찰안_xls][입찰안_xls]_____xls_1015"/>
      <sheetName val="[입찰안_xls][입찰안_xls]_____xls_1012"/>
      <sheetName val="[입찰안_xls][입찰안_xls]_____xls_1011"/>
      <sheetName val="[입찰안_xls][입찰안_xls]_____xls_1014"/>
      <sheetName val="[입찰안_xls][입찰안_xls]_____xls_1013"/>
      <sheetName val="[입찰안_xls][입찰안_xls]_____xls_1017"/>
      <sheetName val="[입찰안_xls][입찰안_xls]_____xls_1018"/>
      <sheetName val="[입찰안_xls][입찰안_xls]_____xls_1023"/>
      <sheetName val="[입찰안_xls][입찰안_xls]_____xls_1020"/>
      <sheetName val="[입찰안_xls][입찰안_xls]_____xls_1021"/>
      <sheetName val="[입찰안_xls][입찰안_xls]_____xls_1022"/>
      <sheetName val="[입찰안_xls][입찰안_xls]_____xls_1025"/>
      <sheetName val="[입찰안_xls][입찰안_xls]_____xls_1031"/>
      <sheetName val="[입찰안_xls][입찰안_xls]_____xls_1032"/>
      <sheetName val="[입찰안_xls][입찰안_xls]_____xls_1026"/>
      <sheetName val="[입찰안_xls][입찰안_xls]_____xls_1028"/>
      <sheetName val="[입찰안_xls][입찰안_xls]_____xls_1027"/>
      <sheetName val="[입찰안_xls][입찰안_xls]_____xls_1030"/>
      <sheetName val="[입찰안_xls][입찰안_xls]_____xls_1029"/>
      <sheetName val="[입찰안_xls][입찰안_xls]_____xls_1037"/>
      <sheetName val="[입찰안_xls][입찰안_xls]_____xls_1033"/>
      <sheetName val="[입찰안_xls][입찰안_xls]_____xls_1036"/>
      <sheetName val="[입찰안_xls][입찰안_xls]_____xls_1034"/>
      <sheetName val="[입찰안_xls][입찰안_xls]_____xls_1035"/>
      <sheetName val="[입찰안_xls][입찰안_xls]_____xls_1049"/>
      <sheetName val="[입찰안_xls][입찰안_xls]_____xls_1038"/>
      <sheetName val="[입찰안_xls][입찰안_xls]_____xls_1050"/>
      <sheetName val="[입찰안_xls][입찰안_xls]_____xls_1039"/>
      <sheetName val="[입찰안_xls][입찰안_xls]_____xls_1042"/>
      <sheetName val="[입찰안_xls][입찰안_xls]_____xls_1040"/>
      <sheetName val="[입찰안_xls][입찰안_xls]_____xls_1041"/>
      <sheetName val="[입찰안_xls][입찰안_xls]_____xls_1045"/>
      <sheetName val="[입찰안_xls][입찰안_xls]_____xls_1043"/>
      <sheetName val="[입찰안_xls][입찰안_xls]_____xls_1044"/>
      <sheetName val="[입찰안_xls][입찰안_xls]_____xls_1046"/>
      <sheetName val="[입찰안_xls][입찰안_xls]_____xls_1047"/>
      <sheetName val="[입찰안_xls][입찰안_xls]_____xls_1048"/>
      <sheetName val="[입찰안_xls][입찰안_xls]_____xls_1053"/>
      <sheetName val="[입찰안_xls][입찰안_xls]_____xls_1052"/>
      <sheetName val="[입찰안_xls][입찰안_xls]_____xls_1051"/>
      <sheetName val="[입찰안_xls][입찰안_xls]_____xls_1058"/>
      <sheetName val="[입찰안_xls][입찰안_xls]_____xls_1060"/>
      <sheetName val="[입찰안_xls][입찰안_xls]_____xls_1059"/>
      <sheetName val="[입찰안_xls][입찰안_xls]_____xls_1057"/>
      <sheetName val="[입찰안_xls][입찰안_xls]_____xls_1061"/>
      <sheetName val="[입찰안_xls][입찰안_xls]_____xls_1216"/>
      <sheetName val="[입찰안_xls][입찰안_xls]_____xls_1218"/>
      <sheetName val="[입찰안_xls][입찰안_xls]_____xls_1217"/>
      <sheetName val="[입찰안_xls][입찰안_xls]_____xls_1063"/>
      <sheetName val="[입찰안_xls][입찰안_xls]_____xls_1062"/>
      <sheetName val="[입찰안_xls][입찰안_xls]_____xls_1066"/>
      <sheetName val="[입찰안_xls][입찰안_xls]_____xls_1064"/>
      <sheetName val="[입찰안_xls][입찰안_xls]_____xls_1065"/>
      <sheetName val="[입찰안_xls][입찰안_xls]_____xls_1068"/>
      <sheetName val="[입찰안_xls][입찰안_xls]_____xls_1094"/>
      <sheetName val="[입찰안_xls][입찰안_xls]_____xls_1067"/>
      <sheetName val="[입찰안_xls][입찰안_xls]_____xls_1069"/>
      <sheetName val="[입찰안_xls][입찰안_xls]_____xls_1072"/>
      <sheetName val="[입찰안_xls][입찰안_xls]_____xls_1071"/>
      <sheetName val="[입찰안_xls][입찰안_xls]_____xls_1070"/>
      <sheetName val="[입찰안_xls][입찰안_xls]_____xls_1074"/>
      <sheetName val="[입찰안_xls][입찰안_xls]_____xls_1073"/>
      <sheetName val="[입찰안_xls][입찰안_xls]_____xls_1075"/>
      <sheetName val="[입찰안_xls][입찰안_xls]_____xls_1076"/>
      <sheetName val="[입찰안_xls][입찰안_xls]_____xls_1079"/>
      <sheetName val="[입찰안_xls][입찰안_xls]_____xls_1078"/>
      <sheetName val="[입찰안_xls][입찰안_xls]_____xls_1077"/>
      <sheetName val="[입찰안_xls][입찰안_xls]_____xls_1080"/>
      <sheetName val="[입찰안_xls][입찰안_xls]_____xls_1081"/>
      <sheetName val="[입찰안_xls][입찰안_xls]_____xls_1083"/>
      <sheetName val="[입찰안_xls][입찰안_xls]_____xls_1082"/>
      <sheetName val="[입찰안_xls][입찰안_xls]_____xls_1086"/>
      <sheetName val="[입찰안_xls][입찰안_xls]_____xls_1084"/>
      <sheetName val="[입찰안_xls][입찰안_xls]_____xls_1085"/>
      <sheetName val="[입찰안_xls][입찰안_xls]_____xls_1088"/>
      <sheetName val="[입찰안_xls][입찰안_xls]_____xls_1089"/>
      <sheetName val="[입찰안_xls][입찰안_xls]_____xls_1087"/>
      <sheetName val="[입찰안_xls][입찰안_xls]_____xls_1095"/>
      <sheetName val="[입찰안_xls][입찰안_xls]_____xls_1090"/>
      <sheetName val="[입찰안_xls][입찰안_xls]_____xls_1091"/>
      <sheetName val="[입찰안_xls][입찰안_xls]_____xls_1092"/>
      <sheetName val="[입찰안_xls][입찰안_xls]_____xls_1093"/>
      <sheetName val="[입찰안_xls][입찰안_xls]_____xls_1115"/>
      <sheetName val="[입찰안_xls][입찰안_xls]_____xls_1096"/>
      <sheetName val="[입찰안_xls][입찰안_xls]_____xls_1097"/>
      <sheetName val="[입찰안_xls][입찰안_xls]_____xls_1098"/>
      <sheetName val="[입찰안_xls][입찰안_xls]_____xls_1099"/>
      <sheetName val="[입찰안_xls][입찰안_xls]_____xls_1100"/>
      <sheetName val="[입찰안_xls][입찰안_xls]_____xls_1101"/>
      <sheetName val="[입찰안_xls][입찰안_xls]_____xls_1102"/>
      <sheetName val="[입찰안_xls][입찰안_xls]_____xls_1103"/>
      <sheetName val="[입찰안_xls][입찰안_xls]_____xls_1104"/>
      <sheetName val="[입찰안_xls][입찰안_xls]_____xls_1105"/>
      <sheetName val="[입찰안_xls][입찰안_xls]_____xls_1106"/>
      <sheetName val="[입찰안_xls][입찰안_xls]_____xls_1107"/>
      <sheetName val="[입찰안_xls][입찰안_xls]_____xls_1112"/>
      <sheetName val="[입찰안_xls][입찰안_xls]_____xls_1108"/>
      <sheetName val="[입찰안_xls][입찰안_xls]_____xls_1110"/>
      <sheetName val="[입찰안_xls][입찰안_xls]_____xls_1109"/>
      <sheetName val="[입찰안_xls][입찰안_xls]_____xls_1111"/>
      <sheetName val="[입찰안_xls][입찰안_xls]_____xls_1113"/>
      <sheetName val="[입찰안_xls][입찰안_xls]_____xls_1114"/>
      <sheetName val="[입찰안_xls][입찰안_xls]_____xls_1147"/>
      <sheetName val="[입찰안_xls][입찰안_xls]_____xls_1135"/>
      <sheetName val="[입찰안_xls][입찰안_xls]_____xls_1130"/>
      <sheetName val="[입찰안_xls][입찰안_xls]_____xls_1118"/>
      <sheetName val="[입찰안_xls][입찰안_xls]_____xls_1116"/>
      <sheetName val="[입찰안_xls][입찰안_xls]_____xls_1117"/>
      <sheetName val="[입찰안_xls][입찰안_xls]_____xls_1119"/>
      <sheetName val="[입찰안_xls][입찰안_xls]_____xls_1120"/>
      <sheetName val="[입찰안_xls][입찰안_xls]_____xls_1121"/>
      <sheetName val="[입찰안_xls][입찰안_xls]_____xls_1122"/>
      <sheetName val="[입찰안_xls][입찰안_xls]_____xls_1123"/>
      <sheetName val="[입찰안_xls][입찰안_xls]_____xls_1124"/>
      <sheetName val="[입찰안_xls][입찰안_xls]_____xls_1125"/>
      <sheetName val="[입찰안_xls][입찰안_xls]_____xls_1126"/>
      <sheetName val="[입찰안_xls][입찰안_xls]_____xls_1127"/>
      <sheetName val="[입찰안_xls][입찰안_xls]_____xls_1128"/>
      <sheetName val="[입찰안_xls][입찰안_xls]_____xls_1129"/>
      <sheetName val="[입찰안_xls][입찰안_xls]_____xls_1131"/>
      <sheetName val="[입찰안_xls][입찰안_xls]_____xls_1132"/>
      <sheetName val="[입찰안_xls][입찰안_xls]_____xls_1134"/>
      <sheetName val="[입찰안_xls][입찰안_xls]_____xls_1133"/>
      <sheetName val="[입찰안_xls][입찰안_xls]_____xls_1146"/>
      <sheetName val="[입찰안_xls][입찰안_xls]_____xls_1140"/>
      <sheetName val="[입찰안_xls][입찰안_xls]_____xls_1136"/>
      <sheetName val="[입찰안_xls][입찰안_xls]_____xls_1137"/>
      <sheetName val="[입찰안_xls][입찰안_xls]_____xls_1138"/>
      <sheetName val="[입찰안_xls][입찰안_xls]_____xls_1139"/>
      <sheetName val="[입찰안_xls][입찰안_xls]_____xls_1141"/>
      <sheetName val="[입찰안_xls][입찰안_xls]_____xls_1142"/>
      <sheetName val="[입찰안_xls][입찰안_xls]_____xls_1143"/>
      <sheetName val="[입찰안_xls][입찰안_xls]_____xls_1144"/>
      <sheetName val="[입찰안_xls][입찰안_xls]_____xls_1145"/>
      <sheetName val="[입찰안_xls][입찰안_xls]_____xls_1166"/>
      <sheetName val="[입찰안_xls][입찰안_xls]_____xls_1149"/>
      <sheetName val="[입찰안_xls][입찰안_xls]_____xls_1148"/>
      <sheetName val="[입찰안_xls][입찰안_xls]_____xls_1154"/>
      <sheetName val="[입찰안_xls][입찰안_xls]_____xls_1150"/>
      <sheetName val="[입찰안_xls][입찰안_xls]_____xls_1152"/>
      <sheetName val="[입찰안_xls][입찰안_xls]_____xls_1151"/>
      <sheetName val="[입찰안_xls][입찰안_xls]_____xls_1153"/>
      <sheetName val="[입찰안_xls][입찰안_xls]_____xls_1155"/>
      <sheetName val="[입찰안_xls][입찰안_xls]_____xls_1156"/>
      <sheetName val="[입찰안_xls][입찰안_xls]_____xls_1157"/>
      <sheetName val="[입찰안_xls][입찰안_xls]_____xls_1158"/>
      <sheetName val="[입찰안_xls][입찰안_xls]_____xls_1159"/>
      <sheetName val="[입찰안_xls][입찰안_xls]_____xls_1162"/>
      <sheetName val="[입찰안_xls][입찰안_xls]_____xls_1160"/>
      <sheetName val="[입찰안_xls][입찰안_xls]_____xls_1161"/>
      <sheetName val="[입찰안_xls][입찰안_xls]_____xls_1165"/>
      <sheetName val="[입찰안_xls][입찰안_xls]_____xls_1163"/>
      <sheetName val="[입찰안_xls][입찰안_xls]_____xls_1164"/>
      <sheetName val="[입찰안_xls][입찰안_xls]_____xls_1184"/>
      <sheetName val="[입찰안_xls][입찰안_xls]_____xls_1168"/>
      <sheetName val="[입찰안_xls][입찰안_xls]_____xls_1167"/>
      <sheetName val="[입찰안_xls][입찰안_xls]_____xls_1169"/>
      <sheetName val="[입찰안_xls][입찰안_xls]_____xls_1170"/>
      <sheetName val="[입찰안_xls][입찰안_xls]_____xls_1171"/>
      <sheetName val="[입찰안_xls][입찰안_xls]_____xls_1176"/>
      <sheetName val="[입찰안_xls][입찰안_xls]_____xls_1172"/>
      <sheetName val="[입찰안_xls][입찰안_xls]_____xls_1173"/>
      <sheetName val="[입찰안_xls][입찰안_xls]_____xls_1174"/>
      <sheetName val="[입찰안_xls][입찰안_xls]_____xls_1175"/>
      <sheetName val="[입찰안_xls][입찰안_xls]_____xls_1177"/>
      <sheetName val="[입찰안_xls][입찰안_xls]_____xls_1179"/>
      <sheetName val="[입찰안_xls][입찰안_xls]_____xls_1178"/>
      <sheetName val="[입찰안_xls][입찰안_xls]_____xls_1191"/>
      <sheetName val="[입찰안_xls][입찰안_xls]_____xls_1182"/>
      <sheetName val="[입찰안_xls][입찰안_xls]_____xls_1180"/>
      <sheetName val="[입찰안_xls][입찰안_xls]_____xls_1181"/>
      <sheetName val="[입찰안_xls][입찰안_xls]_____xls_1183"/>
      <sheetName val="[입찰안_xls][입찰안_xls]_____xls_1185"/>
      <sheetName val="[입찰안_xls][입찰안_xls]_____xls_1186"/>
      <sheetName val="[입찰안_xls][입찰안_xls]_____xls_1187"/>
      <sheetName val="[입찰안_xls][입찰안_xls]_____xls_1190"/>
      <sheetName val="[입찰안_xls][입찰안_xls]_____xls_1188"/>
      <sheetName val="[입찰안_xls][입찰안_xls]_____xls_1189"/>
      <sheetName val="[입찰안_xls][입찰안_xls]_____xls_1195"/>
      <sheetName val="[입찰안_xls][입찰안_xls]_____xls_1194"/>
      <sheetName val="[입찰안_xls][입찰안_xls]_____xls_1192"/>
      <sheetName val="[입찰안_xls][입찰안_xls]_____xls_1193"/>
      <sheetName val="[입찰안_xls][입찰안_xls]_____xls_1196"/>
      <sheetName val="[입찰안_xls][입찰안_xls]_____xls_1200"/>
      <sheetName val="[입찰안_xls][입찰안_xls]_____xls_1199"/>
      <sheetName val="[입찰안_xls][입찰안_xls]_____xls_1197"/>
      <sheetName val="[입찰안_xls][입찰안_xls]_____xls_1198"/>
      <sheetName val="[입찰안_xls][입찰안_xls]_____xls_1206"/>
      <sheetName val="[입찰안_xls][입찰안_xls]_____xls_1203"/>
      <sheetName val="[입찰안_xls][입찰안_xls]_____xls_1201"/>
      <sheetName val="[입찰안_xls][입찰안_xls]_____xls_1202"/>
      <sheetName val="[입찰안_xls][입찰안_xls]_____xls_1204"/>
      <sheetName val="[입찰안_xls][입찰안_xls]_____xls_1205"/>
      <sheetName val="[입찰안_xls][입찰안_xls]_____xls_1214"/>
      <sheetName val="[입찰안_xls][입찰안_xls]_____xls_1209"/>
      <sheetName val="[입찰안_xls][입찰안_xls]_____xls_1207"/>
      <sheetName val="[입찰안_xls][입찰안_xls]_____xls_1208"/>
      <sheetName val="[입찰안_xls][입찰안_xls]_____xls_1210"/>
      <sheetName val="[입찰안_xls][입찰안_xls]_____xls_1211"/>
      <sheetName val="[입찰안_xls][입찰안_xls]_____xls_1212"/>
      <sheetName val="[입찰안_xls][입찰안_xls]_____xls_1213"/>
      <sheetName val="[입찰안_xls][입찰안_xls]_____xls_1215"/>
      <sheetName val="[입찰안_xls][입찰안_xls]_____xls_1219"/>
      <sheetName val="[입찰안_xls][입찰안_xls]_____xls_1220"/>
      <sheetName val="[입찰안_xls][입찰안_xls]_____xls_1234"/>
      <sheetName val="[입찰안_xls][입찰안_xls]_____xls_1224"/>
      <sheetName val="[입찰안_xls][입찰안_xls]_____xls_1226"/>
      <sheetName val="[입찰안_xls][입찰안_xls]_____xls_1227"/>
      <sheetName val="[입찰안_xls][입찰안_xls]_____xls_1235"/>
      <sheetName val="[입찰안_xls][입찰안_xls]_____xls_1230"/>
      <sheetName val="[입찰안_xls][입찰안_xls]_____xls_1228"/>
      <sheetName val="[입찰안_xls][입찰안_xls]_____xls_1229"/>
      <sheetName val="[입찰안_xls][입찰안_xls]_____xls_1233"/>
      <sheetName val="[입찰안_xls][입찰안_xls]_____xls_1231"/>
      <sheetName val="[입찰안_xls][입찰안_xls]_____xls_1232"/>
      <sheetName val="[입찰안_xls][입찰안_xls]_____xls_1328"/>
      <sheetName val="[입찰안_xls][입찰안_xls]_____xls_1331"/>
      <sheetName val="[입찰안_xls][입찰안_xls]_____xls_1334"/>
      <sheetName val="[입찰안_xls][입찰안_xls]_____xls_1311"/>
      <sheetName val="[입찰안_xls][입찰안_xls]_____xls_1312"/>
      <sheetName val="[입찰안_xls][입찰안_xls]_____xls_1314"/>
      <sheetName val="[입찰안_xls][입찰안_xls]_____xls_1245"/>
      <sheetName val="[입찰안_xls][입찰안_xls]_____xls_1246"/>
      <sheetName val="[입찰안_xls][입찰안_xls]_____xls_1247"/>
      <sheetName val="[입찰안_xls][입찰안_xls]_____xls_1242"/>
      <sheetName val="[입찰안_xls][입찰안_xls]_____xls_1243"/>
      <sheetName val="[입찰안_xls][입찰안_xls]_____xls_1244"/>
      <sheetName val="[입찰안_xls][입찰안_xls]_____xls_1239"/>
      <sheetName val="[입찰안_xls][입찰안_xls]_____xls_1240"/>
      <sheetName val="[입찰안_xls][입찰안_xls]_____xls_1238"/>
      <sheetName val="[입찰안_xls][입찰안_xls]_____xls_1236"/>
      <sheetName val="[입찰안_xls][입찰안_xls]_____xls_1237"/>
      <sheetName val="[입찰안_xls][입찰안_xls]_____xls_1241"/>
      <sheetName val="[입찰안_xls][입찰안_xls]_____xls_1248"/>
      <sheetName val="[입찰안_xls][입찰안_xls]_____xls_1249"/>
      <sheetName val="[입찰안_xls][입찰안_xls]_____xls_1250"/>
      <sheetName val="[입찰안_xls][입찰안_xls]_____xls_1251"/>
      <sheetName val="[입찰안_xls][입찰안_xls]_____xls_1252"/>
      <sheetName val="[입찰안_xls][입찰안_xls]_____xls_1253"/>
      <sheetName val="[입찰안_xls][입찰안_xls]_____xls_1254"/>
      <sheetName val="[입찰안_xls][입찰안_xls]_____xls_1255"/>
      <sheetName val="[입찰안_xls][입찰안_xls]_____xls_1256"/>
      <sheetName val="[입찰안_xls][입찰안_xls]_____xls_1257"/>
      <sheetName val="[입찰안_xls][입찰안_xls]_____xls_1258"/>
      <sheetName val="[입찰안_xls][입찰안_xls]_____xls_1259"/>
      <sheetName val="[입찰안_xls][입찰안_xls]_____xls_1260"/>
      <sheetName val="[입찰안_xls][입찰안_xls]_____xls_1261"/>
      <sheetName val="[입찰안_xls][입찰안_xls]_____xls_1262"/>
      <sheetName val="[입찰안_xls][입찰안_xls]_____xls_1297"/>
      <sheetName val="[입찰안_xls][입찰안_xls]_____xls_1298"/>
      <sheetName val="[입찰안_xls][입찰안_xls]_____xls_1300"/>
      <sheetName val="[입찰안_xls][입찰안_xls]_____xls_1270"/>
      <sheetName val="[입찰안_xls][입찰안_xls]_____xls_1271"/>
      <sheetName val="[입찰안_xls][입찰안_xls]_____xls_1264"/>
      <sheetName val="[입찰안_xls][입찰안_xls]_____xls_1265"/>
      <sheetName val="[입찰안_xls][입찰안_xls]_____xls_1267"/>
      <sheetName val="[입찰안_xls][입찰안_xls]_____xls_1263"/>
      <sheetName val="[입찰안_xls][입찰안_xls]_____xls_1266"/>
      <sheetName val="[입찰안_xls][입찰안_xls]_____xls_1268"/>
      <sheetName val="[입찰안_xls][입찰안_xls]_____xls_1269"/>
      <sheetName val="[입찰안_xls][입찰안_xls]_____xls_1279"/>
      <sheetName val="[입찰안_xls][입찰안_xls]_____xls_1284"/>
      <sheetName val="[입찰안_xls][입찰안_xls]_____xls_1272"/>
      <sheetName val="[입찰안_xls][입찰안_xls]_____xls_1273"/>
      <sheetName val="[입찰안_xls][입찰안_xls]_____xls_1274"/>
      <sheetName val="[입찰안_xls][입찰안_xls]_____xls_1275"/>
      <sheetName val="[입찰안_xls][입찰안_xls]_____xls_1276"/>
      <sheetName val="[입찰안_xls][입찰안_xls]_입_안_xls_1000"/>
      <sheetName val="design_critఀ땚"/>
      <sheetName val="[입찰안_xls][입찰안_xls]_____xls_1277"/>
      <sheetName val="[입찰안_xls][입찰안_xls]_____xls_1285"/>
      <sheetName val="[입찰안_xls][입찰안_xls]_____xls_1278"/>
      <sheetName val="[입찰안_xls][입찰안_xls]_____xls_1280"/>
      <sheetName val="[입찰안_xls][입찰안_xls]_____xls_1281"/>
      <sheetName val="[입찰안_xls][입찰안_xls]_____xls_1282"/>
      <sheetName val="간_지1"/>
      <sheetName val="[입찰안_xls][입찰안_xls]_____xls_1283"/>
      <sheetName val="[입찰안_xls][입찰안_xls]_____xls_1286"/>
      <sheetName val="[입찰안_xls][입찰안_xls]_____xls_1291"/>
      <sheetName val="[입찰안_xls][입찰안_xls]_____xls_1292"/>
      <sheetName val="[입찰안_xls][입찰안_xls]_____xls_1293"/>
      <sheetName val="[입찰안_xls][입찰안_xls]_____xls_1287"/>
      <sheetName val="[입찰안_xls][입찰안_xls]_____xls_1288"/>
      <sheetName val="[입찰안_xls][입찰안_xls]_____xls_1289"/>
      <sheetName val="[입찰안_xls][입찰안_xls]_____xls_1290"/>
      <sheetName val="[입찰안_xls][입찰안_xls]_____xls_1294"/>
      <sheetName val="[입찰안_xls][입찰안_xls]_____xls_1295"/>
      <sheetName val="[입찰안_xls][입찰안_xls]_____xls_1296"/>
      <sheetName val="[입찰안_xls][입찰안_xls]_____xls_1301"/>
      <sheetName val="[입찰안_xls][입찰안_xls]_____xls_1299"/>
      <sheetName val="[입찰안_xls][입찰안_xls]_____xls_1306"/>
      <sheetName val="[입찰안_xls][입찰안_xls]_____xls_1307"/>
      <sheetName val="제잡비_산출내역(실적공사비)"/>
      <sheetName val="[입찰안_xls][입찰안_xls]_____xls_1302"/>
      <sheetName val="[입찰안_xls][입찰안_xls]_____xls_1309"/>
      <sheetName val="[입찰안_xls][입찰안_xls]_____xls_1303"/>
      <sheetName val="[입찰안_xls][입찰안_xls]_____xls_1304"/>
      <sheetName val="[입찰안_xls][입찰안_xls]_____xls_1305"/>
      <sheetName val="[입찰안_xls][입찰안_xls]_____xls_1308"/>
      <sheetName val="[입찰안_xls][입찰안_xls]_____xls_1310"/>
      <sheetName val="[입찰안_xls][입찰안_xls]_____xls_1318"/>
      <sheetName val="[입찰안_xls]B_17"/>
      <sheetName val="[입찰안_xls]B__5"/>
      <sheetName val="[입찰안_xls]B__41"/>
      <sheetName val="[입찰안_xls]B__8"/>
      <sheetName val="[입찰안_xls]B__6"/>
      <sheetName val="[입찰안_xls]B_23"/>
      <sheetName val="[입찰안_xls]B__7"/>
      <sheetName val="[입찰안_xls]B__9"/>
      <sheetName val="[입찰안_xls]B_10"/>
      <sheetName val="[입찰안_xls]B_11"/>
      <sheetName val="[입찰안_xls]B_12"/>
      <sheetName val="[입찰안_xls]B_13"/>
      <sheetName val="[입찰안_xls]B_14"/>
      <sheetName val="[입찰안_xls]B_15"/>
      <sheetName val="[입찰안_xls]B_16"/>
      <sheetName val="[입찰안_xls]B_18"/>
      <sheetName val="[입찰안_xls]B_19"/>
      <sheetName val="[입찰안_xls]B_20"/>
      <sheetName val="[입찰안_xls]B_21"/>
      <sheetName val="[입찰안_xls]B_22"/>
      <sheetName val="[입찰안_xls]B_25"/>
      <sheetName val="[입찰안_xls]B_24"/>
      <sheetName val="[입찰안_xls]B_26"/>
      <sheetName val="[입찰안_xls]B_27"/>
      <sheetName val="[입찰안_xls]B_28"/>
      <sheetName val="[입찰안_xls]B_46"/>
      <sheetName val="[입찰안_xls]B_45"/>
      <sheetName val="[입찰안_xls]B_44"/>
      <sheetName val="[입찰안_xls]B_33"/>
      <sheetName val="[입찰안_xls]B_31"/>
      <sheetName val="[입찰안_xls]B_30"/>
      <sheetName val="[입찰안_xls]B_29"/>
      <sheetName val="[입찰안_xls]B_35"/>
      <sheetName val="[입찰안_xls]B_32"/>
      <sheetName val="[입찰안_xls]B_40"/>
      <sheetName val="[입찰안_xls]B_34"/>
      <sheetName val="[입찰안_xls]B_41"/>
      <sheetName val="[입찰안_xls]B_36"/>
      <sheetName val="[입찰안_xls]B_37"/>
      <sheetName val="[입찰안_xls]B_42"/>
      <sheetName val="[입찰안_xls]B_38"/>
      <sheetName val="[입찰안_xls]B_39"/>
      <sheetName val="[입찰안_xls]B_43"/>
      <sheetName val="[입찰안_xls]B_54"/>
      <sheetName val="[입찰안_xls]B_53"/>
      <sheetName val="[입찰안_xls]B_47"/>
      <sheetName val="[입찰안_xls]B_48"/>
      <sheetName val="[입찰안_xls]B_51"/>
      <sheetName val="[입찰안_xls]B_50"/>
      <sheetName val="[입찰안_xls]B_49"/>
      <sheetName val="[입찰안_xls]B_52"/>
      <sheetName val="[입찰안_xls]B_55"/>
      <sheetName val="[입찰안_xls]B_56"/>
      <sheetName val="[입찰안_xls]B_57"/>
      <sheetName val="[입찰안_xls]B_60"/>
      <sheetName val="[입찰안_xls]B_59"/>
      <sheetName val="[입찰안_xls]B_58"/>
      <sheetName val="조건표_(2)"/>
      <sheetName val="[입찰안_xls][입찰안_xls]_____xls_1313"/>
      <sheetName val="[입찰안_xls][입찰안_xls]_____xls_1315"/>
      <sheetName val="[입찰안_xls][입찰안_xls]_____xls_1316"/>
      <sheetName val="[입찰안_xls][입찰안_xls]_____xls_1319"/>
      <sheetName val="[입찰안_xls][입찰안_xls]_____xls_1321"/>
      <sheetName val="[입찰안_xls][입찰안_xls]_____xls_1317"/>
      <sheetName val="[입찰안_xls][입찰안_xls]_____xls_1322"/>
      <sheetName val="[입찰안_xls][입찰안_xls]_____xls_1320"/>
      <sheetName val="[입찰안_xls][입찰안_xls]_____xls_1326"/>
      <sheetName val="[입찰안_xls][입찰안_xls]_____xls_1327"/>
      <sheetName val="[입찰안_xls][입찰안_xls]_____xls_1323"/>
      <sheetName val="[입찰안_xls][입찰안_xls]_____xls_1324"/>
      <sheetName val="[입찰안_xls][입찰안_xls]_____xls_1325"/>
      <sheetName val="[입찰안_xls][입찰안_xls]_____xls_1329"/>
      <sheetName val="[입찰안_xls][입찰안_xls]_____xls_1335"/>
      <sheetName val="[입찰안_xls][입찰안_xls]_____xls_1330"/>
      <sheetName val="[입찰안_xls][입찰안_xls]_____xls_1336"/>
      <sheetName val="[입찰안_xls][입찰안_xls]_____xls_1332"/>
      <sheetName val="[입찰안_xls][입찰안_xls]_____xls_1333"/>
      <sheetName val="[입찰안_xls][입찰안_xls]_____xls_1337"/>
      <sheetName val="1_일위"/>
      <sheetName val="시중노忕き"/>
      <sheetName val="일위대가-내역_"/>
      <sheetName val="[입찰안_xls][입찰안_xls]_입_안_xls_1001"/>
      <sheetName val="[입찰안_xls][입찰안_xls]_입_안_xls_1003"/>
      <sheetName val="[입찰안_xls][입찰안_xls]_입_안_xls_1005"/>
      <sheetName val="[입찰안_xls][입찰안_xls]_입_안_xls_1002"/>
      <sheetName val="[입찰안_xls][입찰안_xls]_입_안_xls_1004"/>
      <sheetName val="[입찰안_xls][입찰안_xls]_입_안_xls_1006"/>
      <sheetName val="[입찰안_xls][입찰안_xls]_입_안_xls_1007"/>
      <sheetName val="[입찰안_xls][입찰안_xls]_입_안_xls_1011"/>
      <sheetName val="[입찰안_xls][입찰안_xls]_입_안_xls_1009"/>
      <sheetName val="[입찰안_xls][입찰안_xls]_입_안_xls_1008"/>
      <sheetName val="[입찰안_xls][입찰안_xls]_입_안_xls_1010"/>
      <sheetName val="[입찰안_xls][입찰안_xls]_____xls_1339"/>
      <sheetName val="[입찰안_xls][입찰안_xls]_____xls_1338"/>
      <sheetName val="[입찰안_xls][입찰안_xls]_____xls_1340"/>
      <sheetName val="[입찰안_xls][입찰안_xls]_____xls_1341"/>
      <sheetName val="[입찰안_xls][입찰안_xls]_____xls_1342"/>
      <sheetName val="[입찰안_xls][입찰안_xls]_____xls_1343"/>
      <sheetName val="전산"/>
      <sheetName val="품셈표"/>
      <sheetName val="제잡비계산"/>
      <sheetName val="3련_Bº_x0000_"/>
      <sheetName val="3련_BÍ_x0000_"/>
      <sheetName val="costing_ESDV"/>
      <sheetName val="costing_FE"/>
      <sheetName val="costing_Misc"/>
      <sheetName val="costing_MOV"/>
      <sheetName val="costing_Press"/>
      <sheetName val="[입찰안.xls][입찰안.xls]_입___xls_1006"/>
      <sheetName val="매출거래내역입력"/>
      <sheetName val="[입찰안.xls][입찰안.xls]_____xls_2842"/>
      <sheetName val="[입찰안.xls][입찰안.xls]_____xls_2843"/>
      <sheetName val="[입찰안.xls][입찰안.xls]_____xls_2848"/>
      <sheetName val="[입찰안.xls][입찰안.xls]_____xls_2846"/>
      <sheetName val="[입찰안.xls][입찰안.xls]_____xls_2849"/>
      <sheetName val="[입찰안.xls][입찰안.xls]_____xls_2850"/>
      <sheetName val="[입찰안.xls][입찰안.xls]_____xls_2852"/>
      <sheetName val="[입찰안.xls][입찰안.xls]_____xls_2851"/>
      <sheetName val="[입찰안.xls][입찰안.xls]_____xls_2855"/>
      <sheetName val="[입찰안.xls][입찰안.xls]_____xls_2854"/>
      <sheetName val="[입찰안.xls][입찰안.xls]_____xls_2856"/>
      <sheetName val="[입찰안.xls][입찰안.xls]_____xls_2853"/>
      <sheetName val="[입찰안.xls][입찰안.xls]_____xls_2857"/>
      <sheetName val="[입찰안.xls][입찰안.xls]_____xls_2858"/>
      <sheetName val="[입찰안.xls][입찰안.xls]_____xls_2860"/>
      <sheetName val="[입찰안.xls][입찰안.xls]_____xls_2859"/>
      <sheetName val="[입찰안.xls][입찰안.xls]_____xls_2865"/>
      <sheetName val="[입찰안.xls][입찰안.xls]_____xls_2864"/>
      <sheetName val="[입찰안.xls][입찰안.xls]_____xls_2861"/>
      <sheetName val="[입찰안.xls][입찰안.xls]_____xls_2862"/>
      <sheetName val="[입찰안.xls][입찰안.xls]_____xls_2863"/>
      <sheetName val="[입찰안.xls][입찰안.xls]_____xls_2869"/>
      <sheetName val="[입찰안.xls][입찰안.xls]_____xls_2866"/>
      <sheetName val="[입찰안.xls][입찰안.xls]_____xls_2867"/>
      <sheetName val="[입찰안.xls][입찰안.xls]_____xls_2868"/>
      <sheetName val="[입찰안.xls][입찰안.xls]_____xls_2874"/>
      <sheetName val="[입찰안.xls][입찰안.xls]_____xls_2873"/>
      <sheetName val="[입찰안.xls][입찰안.xls]_____xls_2870"/>
      <sheetName val="[입찰안.xls][입찰안.xls]_____xls_2871"/>
      <sheetName val="[입찰안.xls][입찰안.xls]_____xls_2872"/>
      <sheetName val="[입찰안.xls][입찰안.xls]_____xls_2875"/>
      <sheetName val="[입찰안.xls][입찰안.xls]_____xls_2877"/>
      <sheetName val="[입찰안.xls][입찰안.xls]_____xls_2876"/>
      <sheetName val="[입찰안.xls][입찰안.xls]_____xls_2878"/>
      <sheetName val="[입찰안.xls][입찰안.xls]_____xls_3193"/>
      <sheetName val="[입찰안.xls][입찰안.xls]_____xls_3195"/>
      <sheetName val="[입찰안.xls][입찰안.xls]_____xls_3189"/>
      <sheetName val="[입찰안.xls][입찰안.xls]_____xls_3187"/>
      <sheetName val="[입찰안.xls][입찰안.xls]_____xls_3188"/>
      <sheetName val="[입찰안.xls][입찰안.xls]_____xls_2977"/>
      <sheetName val="[입찰안.xls][입찰안.xls]_____xls_2978"/>
      <sheetName val="[입찰안.xls][입찰안.xls]_____xls_2970"/>
      <sheetName val="[입찰안.xls][입찰안.xls]_____xls_2976"/>
      <sheetName val="[입찰안.xls][입찰안.xls]_____xls_2968"/>
      <sheetName val="[입찰안.xls][입찰안.xls]_____xls_2965"/>
      <sheetName val="[입찰안.xls][입찰안.xls]_____xls_2962"/>
      <sheetName val="[입찰안.xls][입찰안.xls]_____xls_2964"/>
      <sheetName val="[입찰안.xls][입찰안.xls]_____xls_2963"/>
      <sheetName val="[입찰안.xls][입찰안.xls]_____xls_2892"/>
      <sheetName val="[입찰안.xls][입찰안.xls]_____xls_2904"/>
      <sheetName val="[입찰안.xls][입찰안.xls]_____xls_2900"/>
      <sheetName val="[입찰안.xls][입찰안.xls]_____xls_2882"/>
      <sheetName val="[입찰안.xls][입찰안.xls]_____xls_2880"/>
      <sheetName val="[입찰안.xls][입찰안.xls]_____xls_2881"/>
      <sheetName val="[입찰안.xls][입찰안.xls]_____xls_2879"/>
      <sheetName val="[입찰안.xls][입찰안.xls]_____xls_2891"/>
      <sheetName val="[입찰안.xls][입찰안.xls]_____xls_2885"/>
      <sheetName val="[입찰안.xls][입찰안.xls]_____xls_2883"/>
      <sheetName val="[입찰안.xls][입찰안.xls]_____xls_2884"/>
      <sheetName val="[입찰안.xls][입찰안.xls]_____xls_2886"/>
      <sheetName val="[입찰안.xls][입찰안.xls]_____xls_2887"/>
      <sheetName val="[입찰안.xls][입찰안.xls]_____xls_2888"/>
      <sheetName val="[입찰안.xls][입찰안.xls]_____xls_2889"/>
      <sheetName val="[입찰안.xls][입찰안.xls]_____xls_2890"/>
      <sheetName val="[입찰안.xls][입찰안.xls]_____xls_2906"/>
      <sheetName val="[입찰안.xls][입찰안.xls]_____xls_2894"/>
      <sheetName val="[입찰안.xls][입찰안.xls]_____xls_2893"/>
      <sheetName val="[입찰안.xls][입찰안.xls]_____xls_2895"/>
      <sheetName val="[입찰안.xls][입찰안.xls]_____xls_2896"/>
      <sheetName val="[입찰안.xls][입찰안.xls]_____xls_2897"/>
      <sheetName val="[입찰안.xls][입찰안.xls]_____xls_2898"/>
      <sheetName val="[입찰안.xls][입찰안.xls]_____xls_2899"/>
      <sheetName val="[입찰안.xls][입찰안.xls]_____xls_2901"/>
      <sheetName val="[입찰안.xls][입찰안.xls]_____xls_2902"/>
      <sheetName val="[입찰안.xls][입찰안.xls]_____xls_2903"/>
      <sheetName val="[입찰안.xls][입찰안.xls]_____xls_2905"/>
      <sheetName val="[입찰안.xls][입찰안.xls]_____xls_2921"/>
      <sheetName val="[입찰안.xls][입찰안.xls]_____xls_2923"/>
      <sheetName val="[입찰안.xls][입찰안.xls]_____xls_2907"/>
      <sheetName val="[입찰안.xls][입찰안.xls]_____xls_2908"/>
      <sheetName val="[입찰안.xls][입찰안.xls]_____xls_2909"/>
      <sheetName val="[입찰안.xls][입찰안.xls]_____xls_2912"/>
      <sheetName val="[입찰안.xls][입찰안.xls]_____xls_2915"/>
      <sheetName val="[입찰안.xls][입찰안.xls]_____xls_2917"/>
      <sheetName val="[입찰안.xls][입찰안.xls]_____xls_2910"/>
      <sheetName val="[입찰안.xls][입찰안.xls]_____xls_2911"/>
      <sheetName val="[입찰안.xls][입찰안.xls]_____xls_2913"/>
      <sheetName val="[입찰안.xls][입찰안.xls]_____xls_2914"/>
      <sheetName val="[입찰안.xls][입찰안.xls]_____xls_2920"/>
      <sheetName val="[입찰안.xls][입찰안.xls]_____xls_2916"/>
      <sheetName val="[입찰안.xls][입찰안.xls]_____xls_2918"/>
      <sheetName val="[입찰안.xls][입찰안.xls]_____xls_2919"/>
      <sheetName val="[입찰안.xls][입찰안.xls]_____xls_2922"/>
      <sheetName val="[입찰안.xls][입찰안.xls]_____xls_2929"/>
      <sheetName val="[입찰안.xls][입찰안.xls]_____xls_2930"/>
      <sheetName val="[입찰안.xls][입찰안.xls]_____xls_2926"/>
      <sheetName val="[입찰안.xls][입찰안.xls]_____xls_2927"/>
      <sheetName val="[입찰안.xls][입찰안.xls]_____xls_2924"/>
      <sheetName val="[입찰안.xls][입찰안.xls]_____xls_2925"/>
      <sheetName val="[입찰안.xls][입찰안.xls]_____xls_2928"/>
      <sheetName val="[입찰안.xls][입찰안.xls]_____xls_2933"/>
      <sheetName val="[입찰안.xls][입찰안.xls]_____xls_2940"/>
      <sheetName val="[입찰안.xls][입찰안.xls]_____xls_2931"/>
      <sheetName val="[입찰안.xls][입찰안.xls]_____xls_2932"/>
      <sheetName val="[입찰안.xls][입찰안.xls]_____xls_2941"/>
      <sheetName val="[입찰안.xls][입찰안.xls]_____xls_2938"/>
      <sheetName val="[입찰안.xls][입찰안.xls]_____xls_2934"/>
      <sheetName val="[입찰안.xls][입찰안.xls]_____xls_2935"/>
      <sheetName val="[입찰안.xls][입찰안.xls]_____xls_2936"/>
      <sheetName val="[입찰안.xls][입찰안.xls]_____xls_2937"/>
      <sheetName val="[입찰안.xls][입찰안.xls]_____xls_2939"/>
      <sheetName val="[입찰안.xls][입찰안.xls]_____xls_2942"/>
      <sheetName val="[입찰안.xls][입찰안.xls]_____xls_2944"/>
      <sheetName val="[입찰안.xls][입찰안.xls]_____xls_2945"/>
      <sheetName val="[입찰안.xls][입찰안.xls]_____xls_2947"/>
      <sheetName val="[입찰안.xls][입찰안.xls]_____xls_2943"/>
      <sheetName val="[입찰안.xls][입찰안.xls]_____xls_2949"/>
      <sheetName val="[입찰안.xls][입찰안.xls]_____xls_2950"/>
      <sheetName val="[입찰안.xls][입찰안.xls]_____xls_2946"/>
      <sheetName val="[입찰안.xls][입찰안.xls]_____xls_2948"/>
      <sheetName val="[입찰안.xls][입찰안.xls]_____xls_2952"/>
      <sheetName val="[입찰안.xls][입찰안.xls]_____xls_2956"/>
      <sheetName val="[입찰안.xls][입찰안.xls]_____xls_2951"/>
      <sheetName val="[입찰안.xls][입찰안.xls]_____xls_2953"/>
      <sheetName val="[입찰안.xls][입찰안.xls]_____xls_2955"/>
      <sheetName val="[입찰안.xls][입찰안.xls]_____xls_2954"/>
      <sheetName val="[입찰안.xls][입찰안.xls]_____xls_2958"/>
      <sheetName val="[입찰안.xls][입찰안.xls]_____xls_2960"/>
      <sheetName val="[입찰안.xls][입찰안.xls]_____xls_2961"/>
      <sheetName val="[입찰안.xls][입찰안.xls]_____xls_2957"/>
      <sheetName val="[입찰안.xls][입찰안.xls]_____xls_2959"/>
      <sheetName val="[입찰안.xls][입찰안.xls]_____xls_2967"/>
      <sheetName val="[입찰안.xls][입찰안.xls]_____xls_2966"/>
      <sheetName val="[입찰안.xls][입찰안.xls]_____xls_2969"/>
      <sheetName val="[입찰안.xls][입찰안.xls]_____xls_2971"/>
      <sheetName val="[입찰안.xls][입찰안.xls]_____xls_2972"/>
      <sheetName val="[입찰안.xls][입찰안.xls]_____xls_2973"/>
      <sheetName val="[입찰안.xls][입찰안.xls]_____xls_2974"/>
      <sheetName val="[입찰안.xls][입찰안.xls]_____xls_2975"/>
      <sheetName val="[입찰안.xls][입찰안.xls]_____xls_2998"/>
      <sheetName val="[입찰안.xls][입찰안.xls]_____xls_2999"/>
      <sheetName val="[입찰안.xls][입찰안.xls]_____xls_2979"/>
      <sheetName val="[입찰안.xls][입찰안.xls]_____xls_2980"/>
      <sheetName val="[입찰안.xls][입찰안.xls]_____xls_2982"/>
      <sheetName val="[입찰안.xls][입찰안.xls]_____xls_2981"/>
      <sheetName val="[입찰안.xls][입찰안.xls]_____xls_2983"/>
      <sheetName val="[입찰안.xls][입찰안.xls]_____xls_2986"/>
      <sheetName val="[입찰안.xls][입찰안.xls]_____xls_2988"/>
      <sheetName val="[입찰안.xls][입찰안.xls]_____xls_2987"/>
      <sheetName val="[입찰안.xls][입찰안.xls]_____xls_2984"/>
      <sheetName val="[입찰안.xls][입찰안.xls]_____xls_2985"/>
      <sheetName val="[입찰안.xls][입찰안.xls]_____xls_2990"/>
      <sheetName val="[입찰안.xls][입찰안.xls]_____xls_2989"/>
      <sheetName val="[입찰안.xls][입찰안.xls]_____xls_2991"/>
      <sheetName val="[입찰안.xls][입찰안.xls]_____xls_2992"/>
      <sheetName val="[입찰안.xls][입찰안.xls]_____xls_2994"/>
      <sheetName val="[입찰안.xls][입찰안.xls]_____xls_2993"/>
      <sheetName val="[입찰안.xls][입찰안.xls]_____xls_2995"/>
      <sheetName val="[입찰안.xls][입찰안.xls]_____xls_2996"/>
      <sheetName val="[입찰안.xls][입찰안.xls]_____xls_2997"/>
      <sheetName val="[입찰안.xls][입찰안.xls]__찰안_xls_1009"/>
      <sheetName val="[입찰안.xls][입찰안.xls]_입찰__xls_1001"/>
      <sheetName val="[입찰안.xls][입찰안.xls]__찰안_xls_1010"/>
      <sheetName val="[입찰안.xls][입찰안.xls]__찰안_xls_1011"/>
      <sheetName val="[입찰안.xls][입찰안.xls]__찰안_xls_1012"/>
      <sheetName val="[입찰안.xls][입찰안.xls]__찰안_xls_1014"/>
      <sheetName val="[입찰안.xls][입찰안.xls]__찰안_xls_1013"/>
      <sheetName val="[입찰안.xls][입찰안.xls]_입찰__xls_1003"/>
      <sheetName val="[입찰안.xls][입찰안.xls]_입찰__xls_1002"/>
      <sheetName val="[입찰안.xls][입찰안.xls]_____xls_3000"/>
      <sheetName val="[입찰안.xls][입찰안.xls]_____xls_3003"/>
      <sheetName val="[입찰안.xls][입찰안.xls]_____xls_3001"/>
      <sheetName val="[입찰안.xls][입찰안.xls]_____xls_3002"/>
      <sheetName val="[입찰안.xls][입찰안.xls]_____xls_3006"/>
      <sheetName val="[입찰안.xls][입찰안.xls]_____xls_3005"/>
      <sheetName val="[입찰안.xls][입찰안.xls]_____xls_3004"/>
      <sheetName val="[입찰안.xls][입찰안.xls]_____xls_3007"/>
      <sheetName val="[입찰안.xls][입찰안.xls]_____xls_3008"/>
      <sheetName val="[입찰안.xls][입찰안.xls]_____xls_3024"/>
      <sheetName val="[입찰안.xls][입찰안.xls]_____xls_3026"/>
      <sheetName val="[입찰안.xls][입찰안.xls]_____xls_3025"/>
      <sheetName val="[입찰안.xls][입찰안.xls]_____xls_3011"/>
      <sheetName val="[입찰안.xls][입찰안.xls]_____xls_3009"/>
      <sheetName val="[입찰안.xls][입찰안.xls]_____xls_3016"/>
      <sheetName val="[입찰안.xls][입찰안.xls]_____xls_3017"/>
      <sheetName val="[입찰안.xls][입찰안.xls]_____xls_3010"/>
      <sheetName val="[입찰안.xls][입찰안.xls]_____xls_3018"/>
      <sheetName val="[입찰안.xls][입찰안.xls]_____xls_3013"/>
      <sheetName val="[입찰안.xls][입찰안.xls]_____xls_3014"/>
      <sheetName val="[입찰안.xls][입찰안.xls]_____xls_3012"/>
      <sheetName val="[입찰안.xls][입찰안.xls]_____xls_3015"/>
      <sheetName val="[입찰안.xls][입찰안.xls]_____xls_3020"/>
      <sheetName val="[입찰안.xls][입찰안.xls]_____xls_3023"/>
      <sheetName val="[입찰안.xls][입찰안.xls]_____xls_3019"/>
      <sheetName val="[입찰안.xls][입찰안.xls]_____xls_3021"/>
      <sheetName val="[입찰안.xls][입찰안.xls]_____xls_3022"/>
      <sheetName val="[입찰안.xls][입찰안.xls]_____xls_3027"/>
      <sheetName val="[입찰안.xls][입찰안.xls]_____xls_3028"/>
      <sheetName val="[입찰안.xls][입찰안.xls]B__2"/>
      <sheetName val="[입찰안.xls][입찰안.xls]B__3"/>
      <sheetName val="[입찰안.xls][입찰안.xls]B_17"/>
      <sheetName val="[입찰안.xls][입찰안.xls]B__5"/>
      <sheetName val="[입찰안.xls][입찰안.xls]B__4"/>
      <sheetName val="[입찰안.xls][입찰안.xls]B__8"/>
      <sheetName val="[입찰안.xls][입찰안.xls]B__6"/>
      <sheetName val="[입찰안.xls][입찰안.xls]B_25"/>
      <sheetName val="[입찰안.xls][입찰안.xls]B__7"/>
      <sheetName val="[입찰안.xls][입찰안.xls]B__9"/>
      <sheetName val="[입찰안.xls][입찰안.xls]B_10"/>
      <sheetName val="[입찰안.xls][입찰안.xls]B_11"/>
      <sheetName val="[입찰안.xls][입찰안.xls]B_12"/>
      <sheetName val="[입찰안.xls][입찰안.xls]B_13"/>
      <sheetName val="[입찰안.xls][입찰안.xls]B_14"/>
      <sheetName val="[입찰안.xls][입찰안.xls]B_15"/>
      <sheetName val="[입찰안.xls][입찰안.xls]B_16"/>
      <sheetName val="[입찰안.xls][입찰안.xls]B_18"/>
      <sheetName val="[입찰안.xls][입찰안.xls]B_19"/>
      <sheetName val="[입찰안.xls][입찰안.xls]B_20"/>
      <sheetName val="[입찰안.xls][입찰안.xls]B_21"/>
      <sheetName val="[입찰안.xls][입찰안.xls]B_22"/>
      <sheetName val="[입찰안.xls][입찰안.xls]B_23"/>
      <sheetName val="[입찰안.xls][입찰안.xls]B_24"/>
      <sheetName val="[입찰안.xls][입찰안.xls]B_26"/>
      <sheetName val="[입찰안.xls][입찰안.xls]B_27"/>
      <sheetName val="[입찰안.xls][입찰안.xls]B_31"/>
      <sheetName val="[입찰안.xls][입찰안.xls]B_28"/>
      <sheetName val="[입찰안.xls][입찰안.xls]B_30"/>
      <sheetName val="[입찰안.xls][입찰안.xls]B_29"/>
      <sheetName val="[입찰안.xls][입찰안.xls]___2"/>
      <sheetName val="[입찰안.xls][입찰안.xls]___3"/>
      <sheetName val="[입찰안.xls][입찰안.xls]B_69"/>
      <sheetName val="[입찰안.xls][입찰안.xls]B_68"/>
      <sheetName val="[입찰안.xls][입찰안.xls]B_67"/>
      <sheetName val="[입찰안.xls][입찰안.xls]B_33"/>
      <sheetName val="[입찰안.xls][입찰안.xls]B_35"/>
      <sheetName val="[입찰안.xls][입찰안.xls]B_32"/>
      <sheetName val="[입찰안.xls][입찰안.xls]B_40"/>
      <sheetName val="[입찰안.xls][입찰안.xls]B_34"/>
      <sheetName val="[입찰안.xls][입찰안.xls]B_41"/>
      <sheetName val="[입찰안.xls][입찰안.xls]B_36"/>
      <sheetName val="[입찰안.xls][입찰안.xls]B_37"/>
      <sheetName val="[입찰안.xls][입찰안.xls]B_42"/>
      <sheetName val="[입찰안.xls][입찰안.xls]B_38"/>
      <sheetName val="[입찰안.xls][입찰안.xls]B_39"/>
      <sheetName val="[입찰안.xls][입찰안.xls]B_43"/>
      <sheetName val="[입찰안.xls][입찰안.xls]B_44"/>
      <sheetName val="[입찰안.xls][입찰안.xls]B_47"/>
      <sheetName val="[입찰안.xls][입찰안.xls]B_46"/>
      <sheetName val="[입찰안.xls][입찰안.xls]B_45"/>
      <sheetName val="[입찰안.xls][입찰안.xls]B_48"/>
      <sheetName val="[입찰안.xls][입찰안.xls]B_55"/>
      <sheetName val="[입찰안.xls][입찰안.xls]B_53"/>
      <sheetName val="[입찰안.xls][입찰안.xls]B_50"/>
      <sheetName val="[입찰안.xls][입찰안.xls]B_49"/>
      <sheetName val="[입찰안.xls][입찰안.xls]B_52"/>
      <sheetName val="[입찰안.xls][입찰안.xls]B_51"/>
      <sheetName val="[입찰안.xls][입찰안.xls]B_56"/>
      <sheetName val="[입찰안.xls][입찰안.xls]B_59"/>
      <sheetName val="[입찰안.xls][입찰안.xls]B_54"/>
      <sheetName val="[입찰안.xls][입찰안.xls]B_61"/>
      <sheetName val="[입찰안.xls][입찰안.xls]B_62"/>
      <sheetName val="[입찰안.xls][입찰안.xls]B_57"/>
      <sheetName val="[입찰안.xls][입찰안.xls]B_58"/>
      <sheetName val="[입찰안.xls][입찰안.xls]B_63"/>
      <sheetName val="[입찰안.xls][입찰안.xls]B_60"/>
      <sheetName val="[입찰안.xls][입찰안.xls]B_64"/>
      <sheetName val="[입찰안.xls][입찰안.xls]B_65"/>
      <sheetName val="[입찰안.xls][입찰안.xls]B_66"/>
      <sheetName val="[입찰안.xls][입찰안.xls]B_70"/>
      <sheetName val="[입찰안.xls][입찰안.xls]B_75"/>
      <sheetName val="[입찰안.xls][입찰안.xls]B_74"/>
      <sheetName val="[입찰안.xls][입찰안.xls]B_72"/>
      <sheetName val="[입찰안.xls][입찰안.xls]B_71"/>
      <sheetName val="[입찰안.xls][입찰안.xls]B_73"/>
      <sheetName val="[입찰안_xls][입찰안_xls]___2"/>
      <sheetName val="[입찰안_xls][입찰안_xls]___1"/>
      <sheetName val="[입찰안_xls][입찰안_xls]B__2"/>
      <sheetName val="[입찰안_xls][입찰안_xls]B__3"/>
      <sheetName val="[입찰안_xls][입찰안_xls]___3"/>
      <sheetName val="[입찰안_xls][입찰안_xls]B__1"/>
      <sheetName val="[입찰안_xls][입찰안_xls]B__4"/>
      <sheetName val="[입찰안.xls][입찰안.xls]B_79"/>
      <sheetName val="[입찰안.xls][입찰안.xls]B_80"/>
      <sheetName val="[입찰안.xls][입찰안.xls]B_77"/>
      <sheetName val="[입찰안.xls][입찰안.xls]B_78"/>
      <sheetName val="[입찰안.xls][입찰안.xls]B_76"/>
      <sheetName val="[입찰안.xls][입찰안.xls]B_90"/>
      <sheetName val="[입찰안.xls][입찰안.xls]_138"/>
      <sheetName val="[입찰안.xls][입찰안.xls]B_81"/>
      <sheetName val="[입찰안.xls][입찰안.xls]B_86"/>
      <sheetName val="[입찰안.xls][입찰안.xls]B_87"/>
      <sheetName val="[입찰안.xls][입찰안.xls]B_84"/>
      <sheetName val="[입찰안.xls][입찰안.xls]B_82"/>
      <sheetName val="[입찰안.xls][입찰안.xls]B_83"/>
      <sheetName val="[입찰안.xls][입찰안.xls]B_85"/>
      <sheetName val="[입찰안.xls][입찰안.xls]B_89"/>
      <sheetName val="[입찰안.xls][입찰안.xls]B_88"/>
      <sheetName val="[입찰안.xls][입찰안.xls]_139"/>
      <sheetName val="[입찰안.xls][입찰안.xls]B_91"/>
      <sheetName val="[입찰안.xls][입찰안.xls]B_92"/>
      <sheetName val="[입찰안.xls][입찰안.xls]B_93"/>
      <sheetName val="[입찰안.xls][입찰안.xls]_140"/>
      <sheetName val="[입찰안.xls][입찰안.xls]_101"/>
      <sheetName val="[입찰안.xls][입찰안.xls]_100"/>
      <sheetName val="[입찰안.xls][입찰안.xls]B_99"/>
      <sheetName val="[입찰안.xls][입찰안.xls]B_94"/>
      <sheetName val="[입찰안.xls][입찰안.xls]B_95"/>
      <sheetName val="[입찰안.xls][입찰안.xls]B_96"/>
      <sheetName val="[입찰안.xls][입찰안.xls]B_97"/>
      <sheetName val="[입찰안.xls][입찰안.xls]B_98"/>
      <sheetName val="[입찰안.xls][입찰안.xls]_102"/>
      <sheetName val="[입찰안.xls][입찰안.xls]_106"/>
      <sheetName val="[입찰안.xls][입찰안.xls]_107"/>
      <sheetName val="[입찰안.xls][입찰안.xls]_103"/>
      <sheetName val="[입찰안.xls][입찰안.xls]_104"/>
      <sheetName val="[입찰안.xls][입찰안.xls]_105"/>
      <sheetName val="[입찰안.xls][입찰안.xls]_108"/>
      <sheetName val="[입찰안.xls][입찰안.xls]_109"/>
      <sheetName val="[입찰안.xls][입찰안.xls]_110"/>
      <sheetName val="[입찰안.xls][입찰안.xls]_111"/>
      <sheetName val="[입찰안.xls][입찰안.xls]_112"/>
      <sheetName val="[입찰안.xls][입찰안.xls]_125"/>
      <sheetName val="[입찰안.xls][입찰안.xls]_117"/>
      <sheetName val="[입찰안.xls][입찰안.xls]_118"/>
      <sheetName val="[입찰안.xls][입찰안.xls]_119"/>
      <sheetName val="[입찰안.xls][입찰안.xls]_114"/>
      <sheetName val="[입찰안.xls][입찰안.xls]_113"/>
      <sheetName val="[입찰안.xls][입찰안.xls]_115"/>
      <sheetName val="[입찰안.xls][입찰안.xls]_116"/>
      <sheetName val="[입찰안.xls][입찰안.xls]_120"/>
      <sheetName val="[입찰안.xls][입찰안.xls]_121"/>
      <sheetName val="[입찰안.xls][입찰안.xls]_124"/>
      <sheetName val="[입찰안.xls][입찰안.xls]_123"/>
      <sheetName val="[입찰안.xls][입찰안.xls]_122"/>
      <sheetName val="[입찰안.xls][입찰안.xls]_127"/>
      <sheetName val="[입찰안.xls][입찰안.xls]_126"/>
      <sheetName val="[입찰안.xls][입찰안.xls]_128"/>
      <sheetName val="[입찰안.xls][입찰안.xls]_129"/>
      <sheetName val="[입찰안.xls][입찰안.xls]_130"/>
      <sheetName val="[입찰안.xls][입찰안.xls]_134"/>
      <sheetName val="[입찰안.xls][입찰안.xls]_137"/>
      <sheetName val="[입찰안.xls][입찰안.xls]_132"/>
      <sheetName val="[입찰안.xls][입찰안.xls]_131"/>
      <sheetName val="[입찰안.xls][입찰안.xls]_133"/>
      <sheetName val="[입찰안.xls][입찰안.xls]_135"/>
      <sheetName val="[입찰안.xls][입찰안.xls]_136"/>
      <sheetName val="[입찰안.xls][입찰안.xls]_141"/>
      <sheetName val="[입찰안.xls][입찰안.xls]_144"/>
      <sheetName val="[입찰안.xls][입찰안.xls]_143"/>
      <sheetName val="[입찰안.xls][입찰안.xls]_142"/>
      <sheetName val="[입찰안.xls][입찰안.xls]_406"/>
      <sheetName val="[입찰안.xls][입찰안.xls]___4"/>
      <sheetName val="[입찰안.xls][입찰안.xls]_145"/>
      <sheetName val="[입찰안.xls][입찰안.xls]_162"/>
      <sheetName val="[입찰안.xls][입찰안.xls]_160"/>
      <sheetName val="[입찰안.xls][입찰안.xls]_161"/>
      <sheetName val="[입찰안.xls][입찰안.xls]_146"/>
      <sheetName val="[입찰안.xls][입찰안.xls]_147"/>
      <sheetName val="[입찰안.xls][입찰안.xls]_148"/>
      <sheetName val="[입찰안.xls][입찰안.xls]_151"/>
      <sheetName val="[입찰안.xls][입찰안.xls]_149"/>
      <sheetName val="[입찰안.xls][입찰안.xls]_150"/>
      <sheetName val="[입찰안.xls][입찰안.xls]_152"/>
      <sheetName val="[입찰안.xls][입찰안.xls]_153"/>
      <sheetName val="[입찰안.xls][입찰안.xls]_154"/>
      <sheetName val="[입찰안.xls][입찰안.xls]_155"/>
      <sheetName val="[입찰안.xls][입찰안.xls]_156"/>
      <sheetName val="[입찰안.xls][입찰안.xls]_157"/>
      <sheetName val="[입찰안.xls][입찰안.xls]_158"/>
      <sheetName val="[입찰안.xls][입찰안.xls]_159"/>
      <sheetName val="[입찰안.xls][입찰안.xls]_171"/>
      <sheetName val="[입찰안.xls][입찰안.xls]_167"/>
      <sheetName val="[입찰안.xls][입찰안.xls]_163"/>
      <sheetName val="[입찰안.xls][입찰안.xls]_164"/>
      <sheetName val="[입찰안.xls][입찰안.xls]_165"/>
      <sheetName val="[입찰안.xls][입찰안.xls]_166"/>
      <sheetName val="[입찰안.xls][입찰안.xls]_168"/>
      <sheetName val="[입찰안.xls][입찰안.xls]_170"/>
      <sheetName val="[입찰안.xls][입찰안.xls]_169"/>
      <sheetName val="[입찰안.xls][입찰안.xls]_174"/>
      <sheetName val="[입찰안.xls][입찰안.xls]_172"/>
      <sheetName val="[입찰안.xls][입찰안.xls]_173"/>
      <sheetName val="[입찰안.xls][입찰안.xls]_182"/>
      <sheetName val="[입찰안.xls][입찰안.xls]_183"/>
      <sheetName val="[입찰안.xls][입찰안.xls]_175"/>
      <sheetName val="[입찰안.xls][입찰안.xls]_176"/>
      <sheetName val="[입찰안.xls][입찰안.xls]_177"/>
      <sheetName val="[입찰안.xls][입찰안.xls]_178"/>
      <sheetName val="[입찰안.xls][입찰안.xls]_179"/>
      <sheetName val="[입찰안.xls][입찰안.xls]_180"/>
      <sheetName val="[입찰안.xls][입찰안.xls]_181"/>
      <sheetName val="[입찰안.xls][입찰안.xls]_185"/>
      <sheetName val="[입찰안.xls][입찰안.xls]_184"/>
      <sheetName val="[입찰안.xls][입찰안.xls]_187"/>
      <sheetName val="[입찰안.xls][입찰안.xls]_186"/>
      <sheetName val="[입찰안.xls][입찰안.xls]_192"/>
      <sheetName val="[입찰안.xls][입찰안.xls]_188"/>
      <sheetName val="[입찰안.xls][입찰안.xls]_189"/>
      <sheetName val="[입찰안.xls][입찰안.xls]_190"/>
      <sheetName val="[입찰안.xls][입찰안.xls]_191"/>
      <sheetName val="[입찰안.xls][입찰안.xls]_198"/>
      <sheetName val="[입찰안.xls][입찰안.xls]_193"/>
      <sheetName val="[입찰안.xls][입찰안.xls]_194"/>
      <sheetName val="[입찰안.xls][입찰안.xls]_195"/>
      <sheetName val="[입찰안.xls][입찰안.xls]_196"/>
      <sheetName val="[입찰안.xls][입찰안.xls]_197"/>
      <sheetName val="[입찰안.xls][입찰안.xls]_199"/>
      <sheetName val="[입찰안.xls][입찰안.xls]_204"/>
      <sheetName val="[입찰안.xls][입찰안.xls]_200"/>
      <sheetName val="[입찰안.xls][입찰안.xls]_201"/>
      <sheetName val="[입찰안.xls][입찰안.xls]_202"/>
      <sheetName val="[입찰안.xls][입찰안.xls]_203"/>
      <sheetName val="[입찰안.xls][입찰안.xls]_205"/>
      <sheetName val="[입찰안.xls][입찰안.xls]_206"/>
      <sheetName val="[입찰안.xls][입찰안.xls]_208"/>
      <sheetName val="[입찰안.xls][입찰안.xls]_207"/>
      <sheetName val="직접뀀鞖/1"/>
      <sheetName val="직접뀀鞖/2"/>
      <sheetName val="[입찰안_xls][입찰안_xls]___4"/>
      <sheetName val="[입찰안.xls][입찰안.xls]_212"/>
      <sheetName val="[입찰안.xls][입찰안.xls]_211"/>
      <sheetName val="[입찰안.xls][입찰안.xls]_209"/>
      <sheetName val="[입찰안.xls][입찰안.xls]_210"/>
      <sheetName val="[입찰안.xls][입찰안.xls]_213"/>
      <sheetName val="[입찰안.xls][입찰안.xls]_215"/>
      <sheetName val="[입찰안.xls][입찰안.xls]_214"/>
      <sheetName val="[입찰안.xls][입찰안.xls]_222"/>
      <sheetName val="[입찰안.xls][입찰안.xls]_225"/>
      <sheetName val="[입찰안.xls][입찰안.xls]_224"/>
      <sheetName val="[입찰안.xls][입찰안.xls]_216"/>
      <sheetName val="[입찰안.xls][입찰안.xls]_217"/>
      <sheetName val="[입찰안.xls][입찰안.xls]_218"/>
      <sheetName val="[입찰안.xls][입찰안.xls]_219"/>
      <sheetName val="[입찰안.xls][입찰안.xls]_220"/>
      <sheetName val="[입찰안.xls][입찰안.xls]_221"/>
      <sheetName val="[입찰안.xls][입찰안.xls]_223"/>
      <sheetName val="[입찰안.xls][입찰안.xls]_230"/>
      <sheetName val="[입찰안.xls][입찰안.xls]_226"/>
      <sheetName val="[입찰안.xls][입찰안.xls]_227"/>
      <sheetName val="[입찰안.xls][입찰안.xls]_228"/>
      <sheetName val="[입찰안.xls][입찰안.xls]_229"/>
      <sheetName val="[입찰안.xls][입찰안.xls]_236"/>
      <sheetName val="[입찰안.xls][입찰안.xls]_233"/>
      <sheetName val="[입찰안.xls][입찰안.xls]_232"/>
      <sheetName val="[입찰안.xls][입찰안.xls]_231"/>
      <sheetName val="[입찰안.xls][입찰안.xls]_234"/>
      <sheetName val="[입찰안.xls][입찰안.xls]_241"/>
      <sheetName val="[입찰안.xls][입찰안.xls]_238"/>
      <sheetName val="[입찰안.xls][입찰안.xls]_235"/>
      <sheetName val="[입찰안.xls][입찰안.xls]_237"/>
      <sheetName val="[입찰안.xls][입찰안.xls]_239"/>
      <sheetName val="[입찰안.xls][입찰안.xls]_240"/>
      <sheetName val="[입찰안.xls][입찰안.xls]_242"/>
      <sheetName val="[입찰안.xls][입찰안.xls]_243"/>
      <sheetName val="[입찰안.xls][입찰안.xls]_244"/>
      <sheetName val="[입찰안.xls][입찰안.xls]_252"/>
      <sheetName val="[입찰안.xls][입찰안.xls]_245"/>
      <sheetName val="[입찰안.xls][입찰안.xls]_249"/>
      <sheetName val="[입찰안.xls][입찰안.xls]_246"/>
      <sheetName val="[입찰안.xls][입찰안.xls]_247"/>
      <sheetName val="[입찰안.xls][입찰안.xls]_248"/>
      <sheetName val="[입찰안.xls][입찰안.xls]_250"/>
      <sheetName val="[입찰안.xls][입찰안.xls]_251"/>
      <sheetName val="[입찰안.xls][입찰안.xls]_253"/>
      <sheetName val="[입찰안.xls][입찰안.xls]_254"/>
      <sheetName val="[입찰안.xls][입찰안.xls]___5"/>
      <sheetName val="[입찰안.xls][입찰안.xls]_264"/>
      <sheetName val="[입찰안.xls][입찰안.xls]_262"/>
      <sheetName val="[입찰안.xls][입찰안.xls]_265"/>
      <sheetName val="[입찰안.xls][입찰안.xls]_255"/>
      <sheetName val="[입찰안.xls][입찰안.xls]_258"/>
      <sheetName val="[입찰안.xls][입찰안.xls]_259"/>
      <sheetName val="[입찰안.xls][입찰안.xls]_256"/>
      <sheetName val="[입찰안.xls][입찰안.xls]_257"/>
      <sheetName val="[입찰안.xls][입찰안.xls]_261"/>
      <sheetName val="[입찰안.xls][입찰안.xls]_260"/>
      <sheetName val="[입찰안.xls][입찰안.xls]_263"/>
      <sheetName val="[입찰안.xls][입찰안.xls]_268"/>
      <sheetName val="[입찰안.xls][입찰안.xls]_267"/>
      <sheetName val="[입찰안.xls][입찰안.xls]_266"/>
      <sheetName val="[입찰안.xls][입찰안.xls]_269"/>
      <sheetName val="[입찰안.xls][입찰안.xls]_270"/>
      <sheetName val="[입찰안.xls][입찰안.xls]_271"/>
      <sheetName val="[입찰안.xls][입찰안.xls]_273"/>
      <sheetName val="[입찰안.xls][입찰안.xls]_274"/>
      <sheetName val="[입찰안.xls][입찰안.xls]_272"/>
      <sheetName val="[입찰안.xls][입찰안.xls]___6"/>
      <sheetName val="[입찰안.xls][입찰안.xls]_278"/>
      <sheetName val="[입찰안.xls][입찰안.xls]_279"/>
      <sheetName val="[입찰안.xls][입찰안.xls]_282"/>
      <sheetName val="[입찰안.xls][입찰안.xls]_275"/>
      <sheetName val="[입찰안.xls][입찰안.xls]_276"/>
      <sheetName val="[입찰안.xls][입찰안.xls]_277"/>
      <sheetName val="[입찰안.xls][입찰안.xls]_283"/>
      <sheetName val="[입찰안.xls][입찰안.xls]_284"/>
      <sheetName val="[입찰안.xls][입찰안.xls]_281"/>
      <sheetName val="[입찰안.xls][입찰안.xls]_280"/>
      <sheetName val="[입찰안.xls][입찰안.xls]_286"/>
      <sheetName val="[입찰안.xls][입찰안.xls]_285"/>
      <sheetName val="[입찰안.xls][입찰안.xls]_290"/>
      <sheetName val="[입찰안.xls][입찰안.xls]_289"/>
      <sheetName val="[입찰안.xls][입찰안.xls]_287"/>
      <sheetName val="[입찰안.xls][입찰안.xls]_288"/>
      <sheetName val="[입찰안.xls][입찰안.xls]_354"/>
      <sheetName val="[입찰안.xls][입찰안.xls]_357"/>
      <sheetName val="[입찰안.xls][입찰안.xls]_351"/>
      <sheetName val="[입찰안.xls][입찰안.xls]_352"/>
      <sheetName val="[입찰안.xls][입찰안.xls]_353"/>
      <sheetName val="[입찰안.xls][입찰안.xls]_332"/>
      <sheetName val="[입찰안.xls][입찰안.xls]_314"/>
      <sheetName val="[입찰안.xls][입찰안.xls]_316"/>
      <sheetName val="[입찰안.xls][입찰안.xls]_315"/>
      <sheetName val="[입찰안.xls][입찰안.xls]_304"/>
      <sheetName val="[입찰안.xls][입찰안.xls]_297"/>
      <sheetName val="[입찰안.xls][입찰안.xls]_291"/>
      <sheetName val="[입찰안.xls][입찰안.xls]_292"/>
      <sheetName val="[입찰안.xls][입찰안.xls]_293"/>
      <sheetName val="[입찰안.xls][입찰안.xls]_294"/>
      <sheetName val="[입찰안.xls][입찰안.xls]_296"/>
      <sheetName val="[입찰안.xls][입찰안.xls]_295"/>
      <sheetName val="[입찰안.xls][입찰안.xls]_302"/>
      <sheetName val="[입찰안.xls][입찰안.xls]_299"/>
      <sheetName val="[입찰안.xls][입찰안.xls]_298"/>
      <sheetName val="[입찰안.xls][입찰안.xls]_300"/>
      <sheetName val="[입찰안.xls][입찰안.xls]_301"/>
      <sheetName val="[입찰안.xls][입찰안.xls]_303"/>
      <sheetName val="[입찰안.xls][입찰안.xls]_305"/>
      <sheetName val="[입찰안.xls][입찰안.xls]_306"/>
      <sheetName val="[입찰안.xls][입찰안.xls]_307"/>
      <sheetName val="[입찰안.xls][입찰안.xls]_308"/>
      <sheetName val="[입찰안.xls][입찰안.xls]_309"/>
      <sheetName val="[입찰안.xls][입찰안.xls]_310"/>
      <sheetName val="[입찰안.xls][입찰안.xls]_311"/>
      <sheetName val="[입찰안.xls][입찰안.xls]_312"/>
      <sheetName val="[입찰안.xls][입찰안.xls]_313"/>
      <sheetName val="[입찰안.xls][입찰안.xls]_317"/>
      <sheetName val="[입찰안.xls][입찰안.xls]_320"/>
      <sheetName val="[입찰안.xls][입찰안.xls]_319"/>
      <sheetName val="[입찰안.xls][입찰안.xls]_318"/>
      <sheetName val="[입찰안.xls][입찰안.xls]_326"/>
      <sheetName val="[입찰안.xls][입찰안.xls]_331"/>
      <sheetName val="[입찰안.xls][입찰안.xls]_321"/>
      <sheetName val="[입찰안.xls][입찰안.xls]_322"/>
      <sheetName val="[입찰안.xls][입찰안.xls]_323"/>
      <sheetName val="[입찰안.xls][입찰안.xls]_324"/>
      <sheetName val="[입찰안.xls][입찰안.xls]_325"/>
      <sheetName val="[입찰안.xls][입찰안.xls]_327"/>
      <sheetName val="[입찰안.xls][입찰안.xls]_328"/>
      <sheetName val="[입찰안.xls][입찰안.xls]_329"/>
      <sheetName val="[입찰안.xls][입찰안.xls]_330"/>
      <sheetName val="[입찰안.xls][입찰안.xls]_333"/>
      <sheetName val="[입찰안.xls][입찰안.xls]_334"/>
      <sheetName val="[입찰안.xls][입찰안.xls]_335"/>
      <sheetName val="[입찰안.xls][입찰안.xls]_336"/>
      <sheetName val="[입찰안.xls][입찰안.xls]_337"/>
      <sheetName val="[입찰안.xls][입찰안.xls]_350"/>
      <sheetName val="[입찰안.xls][입찰안.xls]_349"/>
      <sheetName val="[입찰안.xls][입찰안.xls]_343"/>
      <sheetName val="[입찰안.xls][입찰안.xls]_342"/>
      <sheetName val="[입찰안.xls][입찰안.xls]_346"/>
      <sheetName val="[입찰안.xls][입찰안.xls]_339"/>
      <sheetName val="[입찰안.xls][입찰안.xls]_338"/>
      <sheetName val="[입찰안.xls][입찰안.xls]_341"/>
      <sheetName val="[입찰안.xls][입찰안.xls]_340"/>
      <sheetName val="[입찰안.xls][입찰안.xls]_344"/>
      <sheetName val="[입찰안.xls][입찰안.xls]_345"/>
      <sheetName val="[입찰안.xls][입찰안.xls]_347"/>
      <sheetName val="[입찰안.xls][입찰안.xls]_348"/>
      <sheetName val="[입찰안.xls][입찰안.xls]_355"/>
      <sheetName val="[입찰안.xls][입찰안.xls]_362"/>
      <sheetName val="[입찰안.xls][입찰안.xls]_356"/>
      <sheetName val="[입찰안.xls][입찰안.xls]_358"/>
      <sheetName val="[입찰안.xls][입찰안.xls]_366"/>
      <sheetName val="[입찰안.xls][입찰안.xls]_359"/>
      <sheetName val="[입찰안.xls][입찰안.xls]_360"/>
      <sheetName val="[입찰안.xls][입찰안.xls]_361"/>
      <sheetName val="[입찰안.xls][입찰안.xls]_367"/>
      <sheetName val="[입찰안.xls][입찰안.xls]_363"/>
      <sheetName val="[입찰안.xls][입찰안.xls]_364"/>
      <sheetName val="[입찰안.xls][입찰안.xls]_365"/>
      <sheetName val="[입찰안.xls][입찰안.xls]_368"/>
      <sheetName val="[입찰안.xls][입찰안.xls]_369"/>
      <sheetName val="[입찰안.xls][입찰안.xls]_371"/>
      <sheetName val="[입찰안.xls][입찰안.xls]_372"/>
      <sheetName val="[입찰안.xls][입찰안.xls]_370"/>
      <sheetName val="[입찰안.xls][입찰안.xls]_374"/>
      <sheetName val="[입찰안.xls][입찰안.xls]_373"/>
      <sheetName val="[입찰안.xls][입찰안.xls]_375"/>
      <sheetName val="[입찰안.xls][입찰안.xls]_376"/>
      <sheetName val="[입찰안.xls][입찰안.xls]_377"/>
      <sheetName val="[입찰안.xls][입찰안.xls]_378"/>
      <sheetName val="[입찰안.xls][입찰안.xls]_379"/>
      <sheetName val="[입찰안.xls][입찰안.xls]_380"/>
      <sheetName val="[입찰안.xls][입찰안.xls]_381"/>
      <sheetName val="[입찰안.xls][입찰안.xls]_382"/>
      <sheetName val="[입찰안.xls][입찰안.xls]_383"/>
      <sheetName val="[입찰안.xls][입찰안.xls]_385"/>
      <sheetName val="[입찰안.xls][입찰안.xls]_386"/>
      <sheetName val="[입찰안.xls][입찰안.xls]_384"/>
      <sheetName val="[입찰안.xls][입찰안.xls]_387"/>
      <sheetName val="[입찰안.xls][입찰안.xls]_388"/>
      <sheetName val="[입찰안.xls][입찰안.xls]_389"/>
      <sheetName val="[입찰안.xls][입찰안.xls]_390"/>
      <sheetName val="[입찰안.xls][입찰안.xls]_391"/>
      <sheetName val="[입찰안.xls][입찰안.xls]_392"/>
      <sheetName val="[입찰안.xls][입찰안.xls]_401"/>
      <sheetName val="[입찰안.xls][입찰안.xls]_403"/>
      <sheetName val="[입찰안.xls][입찰안.xls]_402"/>
      <sheetName val="[입찰안.xls][입찰안.xls]_400"/>
      <sheetName val="[입찰안.xls][입찰안.xls]_393"/>
      <sheetName val="[입찰안.xls][입찰안.xls]_394"/>
      <sheetName val="[입찰안.xls][입찰안.xls]_395"/>
      <sheetName val="[입찰안_xls][입찰안_xls]B_17"/>
      <sheetName val="[입찰안_xls][입찰안_xls]B__5"/>
      <sheetName val="[입찰안_xls][입찰안_xls]B__6"/>
      <sheetName val="[입찰안_xls][입찰안_xls]B__7"/>
      <sheetName val="[입찰안_xls][입찰안_xls]B__8"/>
      <sheetName val="[입찰안_xls][입찰안_xls]B__9"/>
      <sheetName val="[입찰안_xls][입찰안_xls]B_10"/>
      <sheetName val="[입찰안_xls][입찰안_xls]B_23"/>
      <sheetName val="[입찰안_xls][입찰안_xls]B_11"/>
      <sheetName val="[입찰안_xls][입찰안_xls]B_12"/>
      <sheetName val="[입찰안_xls][입찰안_xls]B_13"/>
      <sheetName val="[입찰안_xls][입찰안_xls]B_14"/>
      <sheetName val="[입찰안_xls][입찰안_xls]B_15"/>
      <sheetName val="[입찰안_xls][입찰안_xls]B_16"/>
      <sheetName val="[입찰안_xls][입찰안_xls]B_18"/>
      <sheetName val="[입찰안_xls][입찰안_xls]B_19"/>
      <sheetName val="[입찰안_xls][입찰안_xls]B_20"/>
      <sheetName val="[입찰안_xls][입찰안_xls]B_21"/>
      <sheetName val="[입찰안_xls][입찰안_xls]B_22"/>
      <sheetName val="[입찰안_xls][입찰안_xls]B_24"/>
      <sheetName val="[입찰안_xls][입찰안_xls]B_25"/>
      <sheetName val="[입찰안_xls][입찰안_xls]B_26"/>
      <sheetName val="[입찰안_xls][입찰안_xls]B_27"/>
      <sheetName val="[입찰안_xls][입찰안_xls]B_28"/>
      <sheetName val="[입찰안_xls][입찰안_xls]B_29"/>
      <sheetName val="[입찰안_xls][입찰안_xls]B_30"/>
      <sheetName val="[입찰안_xls][입찰안_xls]B_46"/>
      <sheetName val="[입찰안_xls][입찰안_xls]B_45"/>
      <sheetName val="[입찰안_xls][입찰안_xls]B_44"/>
      <sheetName val="[입찰안_xls][입찰안_xls]B_33"/>
      <sheetName val="[입찰안_xls][입찰안_xls]B_31"/>
      <sheetName val="[입찰안_xls][입찰안_xls]B_32"/>
      <sheetName val="[입찰안_xls][입찰안_xls]B_34"/>
      <sheetName val="[입찰안_xls][입찰안_xls]B_35"/>
      <sheetName val="[입찰안_xls][입찰안_xls]B_36"/>
      <sheetName val="[입찰안_xls][입찰안_xls]B_37"/>
      <sheetName val="[입찰안_xls][입찰안_xls]B_40"/>
      <sheetName val="[입찰안_xls][입찰안_xls]B_38"/>
      <sheetName val="[입찰안_xls][입찰안_xls]B_41"/>
      <sheetName val="[입찰안_xls][입찰안_xls]B_39"/>
      <sheetName val="[입찰안_xls][입찰안_xls]B_42"/>
      <sheetName val="[입찰안_xls][입찰안_xls]B_43"/>
      <sheetName val="[입찰안_xls][입찰안_xls]B_47"/>
      <sheetName val="[입찰안_xls][입찰안_xls]B_48"/>
      <sheetName val="[입찰안_xls][입찰안_xls]B_49"/>
      <sheetName val="[입찰안_xls][입찰안_xls]B_54"/>
      <sheetName val="[입찰안_xls][입찰안_xls]B_53"/>
      <sheetName val="[입찰안_xls][입찰안_xls]B_50"/>
      <sheetName val="[입찰안_xls][입찰안_xls]B_51"/>
      <sheetName val="[입찰안_xls][입찰안_xls]B_52"/>
      <sheetName val="[입찰안_xls][입찰안_xls]B_55"/>
      <sheetName val="[입찰안_xls][입찰안_xls]B_56"/>
      <sheetName val="[입찰안_xls][입찰안_xls]B_57"/>
      <sheetName val="[입찰안_xls][입찰안_xls]B_58"/>
      <sheetName val="[입찰안_xls][입찰안_xls]B_59"/>
      <sheetName val="[입찰안_xls][입찰안_xls]B_60"/>
      <sheetName val="[입찰안_xls][입찰안_xls]B_61"/>
      <sheetName val="[입찰안_xls][입찰안_xls]B_62"/>
      <sheetName val="[입찰안_xls][입찰안_xls]B_63"/>
      <sheetName val="[입찰안_xls][입찰안_xls]___5"/>
      <sheetName val="[입찰안_xls][입찰안_xls]B_64"/>
      <sheetName val="[입찰안_xls][입찰안_xls]_103"/>
      <sheetName val="[입찰안_xls][입찰안_xls]B_68"/>
      <sheetName val="[입찰안_xls][입찰안_xls]B_79"/>
      <sheetName val="[입찰안_xls][입찰안_xls]B_80"/>
      <sheetName val="[입찰안_xls][입찰안_xls]B_66"/>
      <sheetName val="[입찰안_xls][입찰안_xls]B_67"/>
      <sheetName val="[입찰안_xls][입찰안_xls]B_65"/>
      <sheetName val="[입찰안_xls][입찰안_xls]B_69"/>
      <sheetName val="[입찰안_xls][입찰안_xls]B_70"/>
      <sheetName val="[입찰안_xls][입찰안_xls]B_71"/>
      <sheetName val="[입찰안_xls][입찰안_xls]B_73"/>
      <sheetName val="[입찰안_xls][입찰안_xls]B_74"/>
      <sheetName val="[입찰안_xls][입찰안_xls]B_72"/>
      <sheetName val="[입찰안_xls][입찰안_xls]B_75"/>
      <sheetName val="[입찰안_xls][입찰안_xls]B_76"/>
      <sheetName val="[입찰안_xls][입찰안_xls]B_77"/>
      <sheetName val="[입찰안_xls][입찰안_xls]B_78"/>
      <sheetName val="[입찰안_xls][입찰안_xls]B_81"/>
      <sheetName val="[입찰안_xls][입찰안_xls]B_82"/>
      <sheetName val="[입찰안_xls][입찰안_xls]B_83"/>
      <sheetName val="[입찰안_xls][입찰안_xls]B_93"/>
      <sheetName val="[입찰안_xls][입찰안_xls]B_96"/>
      <sheetName val="[입찰안_xls][입찰안_xls]B_86"/>
      <sheetName val="[입찰안_xls][입찰안_xls]B_87"/>
      <sheetName val="[입찰안_xls][입찰안_xls]B_84"/>
      <sheetName val="[입찰안_xls][입찰안_xls]B_85"/>
      <sheetName val="[입찰안_xls][입찰안_xls]B_88"/>
      <sheetName val="[입찰안_xls][입찰안_xls]B_89"/>
      <sheetName val="[입찰안_xls][입찰안_xls]B_90"/>
      <sheetName val="[입찰안_xls][입찰안_xls]B_91"/>
      <sheetName val="[입찰안_xls][입찰안_xls]B_92"/>
      <sheetName val="[입찰안_xls][입찰안_xls]B_94"/>
      <sheetName val="[입찰안_xls][입찰안_xls]B_95"/>
      <sheetName val="[입찰안_xls][입찰안_xls]B_97"/>
      <sheetName val="[입찰안_xls][입찰안_xls]B_98"/>
      <sheetName val="[입찰안_xls][입찰안_xls]B_99"/>
      <sheetName val="[입찰안_xls][입찰안_xls]B100"/>
      <sheetName val="[입찰안_xls][입찰안_xls]B101"/>
      <sheetName val="[입찰안_xls][입찰안_xls]_100"/>
      <sheetName val="[입찰안_xls][입찰안_xls]B102"/>
      <sheetName val="[입찰안_xls][입찰안_xls]_101"/>
      <sheetName val="[입찰안_xls][입찰안_xls]_102"/>
      <sheetName val="[입찰안.xls][입찰안.xls]_398"/>
      <sheetName val="[입찰안.xls][입찰안.xls]_399"/>
      <sheetName val="[입찰안.xls][입찰안.xls]_396"/>
      <sheetName val="[입찰안.xls][입찰안.xls]_397"/>
      <sheetName val="[입찰안.xls][입찰안.xls]_404"/>
      <sheetName val="[입찰안.xls][입찰안.xls]_405"/>
      <sheetName val="[입찰안.xls][입찰안.xls]_409"/>
      <sheetName val="[입찰안.xls][입찰안.xls]_410"/>
      <sheetName val="[입찰안.xls][입찰안.xls]_407"/>
      <sheetName val="[입찰안.xls][입찰안.xls]_408"/>
      <sheetName val="[입찰안.xls][입찰안.xls]_414"/>
      <sheetName val="[입찰안.xls][입찰안.xls]_413"/>
      <sheetName val="[입찰안.xls][입찰안.xls]_412"/>
      <sheetName val="[입찰안.xls][입찰안.xls]_411"/>
      <sheetName val="[입찰안.xls][입찰안.xls]_415"/>
      <sheetName val="[입찰안.xls][입찰안.xls]_438"/>
      <sheetName val="[입찰안.xls][입찰안.xls]_422"/>
      <sheetName val="[입찰안.xls][입찰안.xls]_421"/>
      <sheetName val="[입찰안.xls][입찰안.xls]_416"/>
      <sheetName val="[입찰안.xls][입찰안.xls]_417"/>
      <sheetName val="[입찰안.xls][입찰안.xls]_418"/>
      <sheetName val="[입찰안.xls][입찰안.xls]_419"/>
      <sheetName val="[입찰안.xls][입찰안.xls]_420"/>
      <sheetName val="[입찰안.xls][입찰안.xls]_426"/>
      <sheetName val="[입찰안.xls][입찰안.xls]_423"/>
      <sheetName val="[입찰안.xls][입찰안.xls]_424"/>
      <sheetName val="[입찰안.xls][입찰안.xls]_425"/>
      <sheetName val="[입찰안.xls][입찰안.xls]_428"/>
      <sheetName val="[입찰안.xls][입찰안.xls]_429"/>
      <sheetName val="[입찰안.xls][입찰안.xls]_430"/>
      <sheetName val="[입찰안.xls][입찰안.xls]_427"/>
      <sheetName val="[입찰안.xls][입찰안.xls]_435"/>
      <sheetName val="[입찰안.xls][입찰안.xls]_437"/>
      <sheetName val="[입찰안.xls][입찰안.xls]_431"/>
      <sheetName val="[입찰안.xls][입찰안.xls]_432"/>
      <sheetName val="[입찰안.xls][입찰안.xls]_433"/>
      <sheetName val="[입찰안.xls][입찰안.xls]_434"/>
      <sheetName val="[입찰안.xls][입찰안.xls]_436"/>
      <sheetName val="[입찰안.xls][입찰안.xls]_440"/>
      <sheetName val="[입찰안.xls][입찰안.xls]_441"/>
      <sheetName val="[입찰안.xls][입찰안.xls]_439"/>
      <sheetName val="[입찰안.xls][입찰안.xls]_445"/>
      <sheetName val="[입찰안.xls][입찰안.xls]_450"/>
      <sheetName val="[입찰안.xls][입찰안.xls]_442"/>
      <sheetName val="[입찰안.xls][입찰안.xls]_443"/>
      <sheetName val="[입찰안.xls][입찰안.xls]_444"/>
      <sheetName val="[입찰안.xls][입찰안.xls]_449"/>
      <sheetName val="[입찰안.xls][입찰안.xls]_448"/>
      <sheetName val="[입찰안.xls][입찰안.xls]_446"/>
      <sheetName val="[입찰안.xls][입찰안.xls]_447"/>
      <sheetName val="[입찰안.xls][입찰안.xls]_451"/>
      <sheetName val="[입찰안.xls][입찰안.xls]_452"/>
      <sheetName val="[입찰안.xls][입찰안.xls]_453"/>
      <sheetName val="[입찰안.xls][입찰안.xls]_454"/>
      <sheetName val="[입찰안.xls][입찰안.xls]_455"/>
      <sheetName val="[입찰안.xls][입찰안.xls]_456"/>
      <sheetName val="[입찰안.xls][입찰안.xls]_457"/>
      <sheetName val="[입찰안.xls][입찰안.xls]_458"/>
      <sheetName val="[입찰안.xls][입찰안.xls]_460"/>
      <sheetName val="[입찰안.xls][입찰안.xls]_459"/>
      <sheetName val="[입찰안.xls]_____xls_1242"/>
      <sheetName val="[입찰안.xls]_____xls_1241"/>
      <sheetName val="[입찰안.xls]_____xls_1243"/>
      <sheetName val="[입찰안.xls][입찰안.xls]___7"/>
      <sheetName val="[입찰안.xls][입찰안_xls]___2"/>
      <sheetName val="[입찰안.xls][입찰안.xls]___8"/>
      <sheetName val="[입찰안.xls][입찰안_xls]___3"/>
      <sheetName val="[입찰안.xls][입찰안.xls]_483"/>
      <sheetName val="[입찰안.xls][입찰안.xls]_485"/>
      <sheetName val="[입찰안.xls][입찰안.xls]_462"/>
      <sheetName val="[입찰안.xls][입찰안.xls]_461"/>
      <sheetName val="[입찰안.xls][입찰안.xls]_463"/>
      <sheetName val="[입찰안.xls][입찰안.xls]_464"/>
      <sheetName val="[입찰안.xls][입찰안.xls]_465"/>
      <sheetName val="[입찰안.xls][입찰안.xls]_466"/>
      <sheetName val="[입찰안.xls][입찰안.xls]_467"/>
      <sheetName val="[입찰안.xls][입찰안.xls]_468"/>
      <sheetName val="[입찰안.xls][입찰안.xls]_470"/>
      <sheetName val="[입찰안.xls][입찰안.xls]_469"/>
      <sheetName val="[입찰안.xls][입찰안.xls]_472"/>
      <sheetName val="[입찰안.xls][입찰안.xls]_471"/>
      <sheetName val="[입찰안.xls][입찰안.xls]_476"/>
      <sheetName val="[입찰안.xls][입찰안.xls]_474"/>
      <sheetName val="[입찰안.xls][입찰안.xls]_473"/>
      <sheetName val="[입찰안.xls][입찰안.xls]_475"/>
      <sheetName val="[입찰안.xls][입찰안.xls]_478"/>
      <sheetName val="[입찰안.xls][입찰안.xls]_477"/>
      <sheetName val="[입찰안.xls][입찰안.xls]_480"/>
      <sheetName val="[입찰안.xls][입찰안.xls]_479"/>
      <sheetName val="[입찰안.xls][입찰안.xls]_482"/>
      <sheetName val="[입찰안.xls][입찰안.xls]_481"/>
      <sheetName val="[입찰안.xls][입찰안.xls]_486"/>
      <sheetName val="[입찰안.xls][입찰안.xls]_484"/>
      <sheetName val="[입찰안.xls][입찰안.xls]_496"/>
      <sheetName val="[입찰안.xls][입찰안.xls]_487"/>
      <sheetName val="[입찰안.xls][입찰안.xls]_488"/>
      <sheetName val="[입찰안.xls][입찰안.xls]_527"/>
      <sheetName val="[입찰안.xls][입찰안.xls]_521"/>
      <sheetName val="[입찰안.xls][입찰안.xls]_489"/>
      <sheetName val="[입찰안.xls][입찰안.xls]_490"/>
      <sheetName val="[입찰안.xls][입찰안.xls]_492"/>
      <sheetName val="[입찰안.xls][입찰안.xls]_491"/>
      <sheetName val="[입찰안.xls][입찰안.xls]_495"/>
      <sheetName val="[입찰안.xls][입찰안.xls]_494"/>
      <sheetName val="[입찰안.xls][입찰안.xls]_493"/>
      <sheetName val="[입찰안.xls][입찰안.xls]_512"/>
      <sheetName val="[입찰안.xls][입찰안.xls]_502"/>
      <sheetName val="[입찰안.xls][입찰안.xls]_499"/>
      <sheetName val="[입찰안.xls][입찰안.xls]_497"/>
      <sheetName val="[입찰안.xls][입찰안.xls]_498"/>
      <sheetName val="[입찰안.xls][입찰안.xls]_500"/>
      <sheetName val="[입찰안.xls][입찰안.xls]_501"/>
      <sheetName val="[입찰안.xls][입찰안.xls]_504"/>
      <sheetName val="[입찰안.xls][입찰안.xls]_503"/>
      <sheetName val="[입찰안.xls][입찰안.xls]_505"/>
      <sheetName val="[입찰안.xls][입찰안.xls]_508"/>
      <sheetName val="[입찰안.xls][입찰안.xls]_506"/>
      <sheetName val="[입찰안.xls][입찰안.xls]_507"/>
      <sheetName val="[입찰안.xls][입찰안.xls]_509"/>
      <sheetName val="[입찰안.xls][입찰안.xls]_511"/>
      <sheetName val="[입찰안.xls][입찰안.xls]_510"/>
      <sheetName val="[입찰안.xls][입찰안.xls]_514"/>
      <sheetName val="[입찰안.xls][입찰안.xls]_513"/>
      <sheetName val="[입찰안.xls][입찰안.xls]_515"/>
      <sheetName val="[입찰안.xls][입찰안.xls]_517"/>
      <sheetName val="[입찰안.xls][입찰안.xls]_516"/>
      <sheetName val="[입찰안.xls][입찰안.xls]_518"/>
      <sheetName val="[입찰안.xls][입찰안.xls]_520"/>
      <sheetName val="[입찰안.xls][입찰안.xls]_519"/>
      <sheetName val="[입찰안.xls][입찰안.xls]_526"/>
      <sheetName val="[입찰안.xls][입찰안.xls]_523"/>
      <sheetName val="[입찰안.xls][입찰안.xls]_522"/>
      <sheetName val="[입찰안.xls][입찰안.xls]_524"/>
      <sheetName val="[입찰안.xls][입찰안.xls]_525"/>
      <sheetName val="[입찰안.xls][입찰안.xls]_533"/>
      <sheetName val="[입찰안.xls][입찰안.xls]_529"/>
      <sheetName val="[입찰안.xls][입찰안.xls]_528"/>
      <sheetName val="[입찰안.xls][입찰안.xls]_530"/>
      <sheetName val="[입찰안.xls][입찰안.xls]_531"/>
      <sheetName val="[입찰안.xls][입찰안.xls]_562"/>
      <sheetName val="[입찰안.xls][입찰안.xls]_532"/>
      <sheetName val="[입찰안.xls][입찰안.xls]_574"/>
      <sheetName val="[입찰안.xls][입찰안.xls]_535"/>
      <sheetName val="[입찰안.xls][입찰안.xls]_534"/>
      <sheetName val="[입찰안.xls][입찰안.xls]_536"/>
      <sheetName val="[입찰안.xls][입찰안.xls]_537"/>
      <sheetName val="[입찰안.xls][입찰안.xls]_538"/>
      <sheetName val="[입찰안.xls][입찰안.xls]_539"/>
      <sheetName val="[입찰안.xls][입찰안.xls]_541"/>
      <sheetName val="[입찰안.xls][입찰안.xls]_540"/>
      <sheetName val="[입찰안.xls][입찰안.xls]_542"/>
      <sheetName val="[입찰안.xls][입찰안.xls]_543"/>
      <sheetName val="[입찰안.xls][입찰안.xls]_544"/>
      <sheetName val="[입찰안.xls][입찰안.xls]_546"/>
      <sheetName val="[입찰안.xls][입찰안.xls]_545"/>
      <sheetName val="[입찰안.xls][입찰안.xls]_547"/>
      <sheetName val="[입찰안.xls][입찰안.xls]_548"/>
      <sheetName val="[입찰안.xls][입찰안.xls]_549"/>
      <sheetName val="[입찰안.xls][입찰안.xls]_551"/>
      <sheetName val="[입찰안.xls][입찰안.xls]_550"/>
      <sheetName val="[입찰안.xls][입찰안.xls]_554"/>
      <sheetName val="[입찰안.xls][입찰안.xls]_552"/>
      <sheetName val="[입찰안.xls][입찰안.xls]_553"/>
      <sheetName val="[입찰안.xls][입찰안.xls]_556"/>
      <sheetName val="[입찰안.xls][입찰안.xls]_555"/>
      <sheetName val="[입찰안.xls][입찰안.xls]_559"/>
      <sheetName val="[입찰안.xls][입찰안.xls]_557"/>
      <sheetName val="[입찰안.xls][입찰안.xls]_558"/>
      <sheetName val="[입찰안.xls][입찰안.xls]_561"/>
      <sheetName val="[입찰안.xls][입찰안.xls]_560"/>
      <sheetName val="[입찰안.xls][입찰안.xls]_563"/>
      <sheetName val="[입찰안.xls][입찰안.xls]_564"/>
      <sheetName val="[입찰안.xls][입찰안.xls]_575"/>
      <sheetName val="[입찰안.xls][입찰안.xls]_566"/>
      <sheetName val="[입찰안.xls][입찰안.xls]_565"/>
      <sheetName val="[입찰안.xls][입찰안.xls]_567"/>
      <sheetName val="[입찰안.xls][입찰안.xls]_568"/>
      <sheetName val="[입찰안.xls][입찰안.xls]_569"/>
      <sheetName val="[입찰안.xls][입찰안.xls]_570"/>
      <sheetName val="[입찰안.xls][입찰안.xls]_571"/>
      <sheetName val="[입찰안.xls][입찰안.xls]_572"/>
      <sheetName val="[입찰안.xls][입찰안.xls]_573"/>
      <sheetName val="[입찰안.xls][입찰안.xls]_576"/>
      <sheetName val="[입찰안.xls][입찰안.xls]_585"/>
      <sheetName val="[입찰안.xls][입찰안.xls]_577"/>
      <sheetName val="[입찰안.xls][입찰안.xls]_578"/>
      <sheetName val="[입찰안.xls][입찰안.xls]_579"/>
      <sheetName val="[입찰안.xls][입찰안.xls]_580"/>
      <sheetName val="[입찰안.xls][입찰안.xls]_581"/>
      <sheetName val="[입찰안.xls][입찰안.xls]_582"/>
      <sheetName val="[입찰안.xls][입찰안.xls]_583"/>
      <sheetName val="[입찰안.xls][입찰안.xls]_584"/>
      <sheetName val="[입찰안.xls][입찰안.xls]_589"/>
      <sheetName val="[입찰안.xls][입찰안.xls]_590"/>
      <sheetName val="[입찰안.xls][입찰안.xls]_586"/>
      <sheetName val="[입찰안.xls][입찰안.xls]_587"/>
      <sheetName val="[입찰안.xls][입찰안.xls]_588"/>
      <sheetName val="[입찰안.xls][입찰안.xls]_591"/>
      <sheetName val="[입찰안.xls][입찰안.xls]_597"/>
      <sheetName val="[입찰안.xls][입찰안.xls]_596"/>
      <sheetName val="[입찰안.xls][입찰안.xls]_593"/>
      <sheetName val="[입찰안.xls][입찰안.xls]_592"/>
      <sheetName val="[입찰안.xls][입찰안.xls]_594"/>
      <sheetName val="[입찰안.xls][입찰안.xls]_595"/>
      <sheetName val="[입찰안.xls][입찰안.xls]_614"/>
      <sheetName val="[입찰안.xls][입찰안.xls]_598"/>
      <sheetName val="[입찰안.xls][입찰안.xls]_599"/>
      <sheetName val="[입찰안.xls][입찰안.xls]_600"/>
      <sheetName val="[입찰안.xls][입찰안.xls]_628"/>
      <sheetName val="[입찰안.xls][입찰안.xls]_601"/>
      <sheetName val="[입찰안.xls][입찰안.xls]_602"/>
      <sheetName val="[입찰안.xls][입찰안.xls]_606"/>
      <sheetName val="[입찰안.xls][입찰안.xls]_603"/>
      <sheetName val="[입찰안.xls][입찰안.xls]_604"/>
      <sheetName val="[입찰안.xls][입찰안.xls]_605"/>
      <sheetName val="[입찰안.xls][입찰안.xls]_607"/>
      <sheetName val="[입찰안.xls][입찰안.xls]_608"/>
      <sheetName val="[입찰안.xls][입찰안.xls]_609"/>
      <sheetName val="[입찰안.xls][입찰안.xls]_610"/>
      <sheetName val="[입찰안.xls][입찰안.xls]_613"/>
      <sheetName val="[입찰안.xls][입찰안.xls]_611"/>
      <sheetName val="[입찰안.xls][입찰안.xls]_612"/>
      <sheetName val="[입찰안.xls][입찰안.xls]_615"/>
      <sheetName val="[입찰안.xls][입찰안.xls]_616"/>
      <sheetName val="[입찰안.xls][입찰안.xls]_617"/>
      <sheetName val="[입찰안.xls][입찰안.xls]_618"/>
      <sheetName val="[입찰안.xls][입찰안.xls]_619"/>
      <sheetName val="[입찰안.xls][입찰안.xls]_620"/>
      <sheetName val="[입찰안.xls][입찰안.xls]_621"/>
      <sheetName val="[입찰안.xls][입찰안.xls]_622"/>
      <sheetName val="[입찰안.xls][입찰안.xls]_623"/>
      <sheetName val="[입찰안.xls][입찰안.xls]_624"/>
      <sheetName val="[입찰안.xls][입찰안.xls]_625"/>
      <sheetName val="[입찰안.xls][입찰안.xls]_626"/>
      <sheetName val="[입찰안.xls][입찰안.xls]_627"/>
      <sheetName val="[입찰안.xls][입찰안.xls]_635"/>
      <sheetName val="[입찰안.xls][입찰안.xls]_629"/>
      <sheetName val="[입찰안.xls][입찰안.xls]_630"/>
      <sheetName val="[입찰안.xls][입찰안.xls]_631"/>
      <sheetName val="[입찰안.xls][입찰안.xls]_632"/>
      <sheetName val="[입찰안.xls][입찰안.xls]_633"/>
      <sheetName val="[입찰안.xls][입찰안.xls]_634"/>
      <sheetName val="[입찰안.xls][입찰안.xls]_639"/>
      <sheetName val="[입찰안.xls][입찰안.xls]_636"/>
      <sheetName val="[입찰안.xls][입찰안.xls]_638"/>
      <sheetName val="[입찰안.xls][입찰안.xls]_637"/>
      <sheetName val="[입찰안.xls][입찰안.xls]_640"/>
      <sheetName val="[입찰안.xls][입찰안.xls]_641"/>
      <sheetName val="[입찰안.xls][입찰안.xls]_644"/>
      <sheetName val="[입찰안.xls][입찰안.xls]_642"/>
      <sheetName val="[입찰안.xls][입찰안.xls]_643"/>
      <sheetName val="[입찰안.xls][입찰안.xls]_647"/>
      <sheetName val="[입찰안.xls][입찰안.xls]_645"/>
      <sheetName val="[입찰안.xls][입찰안.xls]_646"/>
      <sheetName val="[입찰안.xls][입찰안.xls]_667"/>
      <sheetName val="[입찰안.xls][입찰안.xls]_651"/>
      <sheetName val="[입찰안.xls][입찰안.xls]_649"/>
      <sheetName val="[입찰안.xls][입찰안.xls]_648"/>
      <sheetName val="[입찰안.xls][입찰안.xls]_650"/>
      <sheetName val="[입찰안.xls][입찰안.xls]_652"/>
      <sheetName val="[입찰안.xls][입찰안.xls]_654"/>
      <sheetName val="[입찰안.xls][입찰안.xls]_653"/>
      <sheetName val="[입찰안.xls][입찰안.xls]_672"/>
      <sheetName val="[입찰안.xls][입찰안.xls]_655"/>
      <sheetName val="[입찰안.xls][입찰안.xls]_656"/>
      <sheetName val="[입찰안.xls][입찰안.xls]_657"/>
      <sheetName val="[입찰안.xls][입찰안.xls]_658"/>
      <sheetName val="[입찰안.xls][입찰안.xls]_660"/>
      <sheetName val="[입찰안.xls][입찰안.xls]_659"/>
      <sheetName val="[입찰안.xls][입찰안.xls]_661"/>
      <sheetName val="[입찰안.xls][입찰안.xls]_662"/>
      <sheetName val="[입찰안.xls][입찰안.xls]_663"/>
      <sheetName val="[입찰안.xls][입찰안.xls]_664"/>
      <sheetName val="[입찰안.xls][입찰안.xls]_666"/>
      <sheetName val="[입찰안.xls][입찰안.xls]_665"/>
      <sheetName val="[입찰안.xls][입찰안.xls]_684"/>
      <sheetName val="[입찰안.xls][입찰안.xls]_668"/>
      <sheetName val="[입찰안.xls][입찰안.xls]_669"/>
      <sheetName val="[입찰안.xls][입찰안.xls]_670"/>
      <sheetName val="[입찰안.xls][입찰안.xls]_671"/>
      <sheetName val="[입찰안.xls][입찰안.xls]_674"/>
      <sheetName val="[입찰안.xls][입찰안.xls]_673"/>
      <sheetName val="[입찰안.xls][입찰안.xls]_675"/>
      <sheetName val="[입찰안.xls][입찰안.xls]_693"/>
      <sheetName val="[입찰안.xls][입찰안.xls]_676"/>
      <sheetName val="[입찰안.xls][입찰안.xls]_678"/>
      <sheetName val="[입찰안.xls][입찰안.xls]_677"/>
      <sheetName val="[입찰안.xls][입찰안.xls]_679"/>
      <sheetName val="[입찰안.xls][입찰안.xls]_680"/>
      <sheetName val="[입찰안.xls][입찰안.xls]_681"/>
      <sheetName val="[입찰안.xls][입찰안.xls]_682"/>
      <sheetName val="[입찰안.xls][입찰안.xls]_683"/>
      <sheetName val="[입찰안.xls][입찰안.xls]_685"/>
      <sheetName val="[입찰안.xls][입찰안.xls]_686"/>
      <sheetName val="[입찰안.xls][입찰안.xls]_687"/>
      <sheetName val="[입찰안.xls][입찰안.xls]_688"/>
      <sheetName val="[입찰안.xls][입찰안.xls]_692"/>
      <sheetName val="[입찰안.xls][입찰안.xls]_689"/>
      <sheetName val="[입찰안.xls][입찰안.xls]_690"/>
      <sheetName val="[입찰안.xls][입찰안.xls]_691"/>
      <sheetName val="[입찰안.xls][입찰안.xls]_699"/>
      <sheetName val="[입찰안.xls][입찰안.xls]_694"/>
      <sheetName val="[입찰안.xls][입찰안.xls]_695"/>
      <sheetName val="[입찰안.xls][입찰안.xls]_698"/>
      <sheetName val="[입찰안.xls][입찰안.xls]_696"/>
      <sheetName val="[입찰안.xls][입찰안.xls]_697"/>
      <sheetName val="[입찰안.xls][입찰안.xls]_718"/>
      <sheetName val="[입찰안.xls][입찰안.xls]_704"/>
      <sheetName val="[입찰안.xls][입찰안.xls]_700"/>
      <sheetName val="[입찰안.xls][입찰안.xls]_701"/>
      <sheetName val="[입찰안.xls][입찰안.xls]_702"/>
      <sheetName val="[입찰안.xls][입찰안.xls]_703"/>
      <sheetName val="[입찰안.xls][입찰안.xls]_705"/>
      <sheetName val="[입찰안.xls][입찰안.xls]_706"/>
      <sheetName val="[입찰안.xls][입찰안.xls]_707"/>
      <sheetName val="[입찰안.xls][입찰안.xls]_708"/>
      <sheetName val="[입찰안.xls][입찰안.xls]_728"/>
      <sheetName val="[입찰안.xls][입찰안.xls]_710"/>
      <sheetName val="[입찰안.xls][입찰안.xls]_709"/>
      <sheetName val="[입찰안.xls][입찰안.xls]_711"/>
      <sheetName val="[입찰안.xls][입찰안.xls]_712"/>
      <sheetName val="[입찰안.xls][입찰안.xls]_713"/>
      <sheetName val="[입찰안.xls][입찰안.xls]_715"/>
      <sheetName val="[입찰안.xls][입찰안.xls]_714"/>
      <sheetName val="[입찰안.xls][입찰안.xls]_716"/>
      <sheetName val="[입찰안.xls][입찰안.xls]_717"/>
      <sheetName val="[입찰안.xls][입찰안.xls]_720"/>
      <sheetName val="[입찰안.xls][입찰안.xls]_719"/>
      <sheetName val="[입찰안.xls][입찰안.xls]_721"/>
      <sheetName val="[입찰안.xls][입찰안.xls]_722"/>
      <sheetName val="[입찰안.xls][입찰안.xls]_723"/>
      <sheetName val="[입찰안.xls][입찰안.xls]_724"/>
      <sheetName val="[입찰안.xls][입찰안.xls]_725"/>
      <sheetName val="[입찰안.xls][입찰안.xls]_726"/>
      <sheetName val="[입찰안.xls][입찰안.xls]_727"/>
      <sheetName val="[입찰안.xls][입찰안.xls]_729"/>
      <sheetName val="[입찰안.xls][입찰안.xls]_730"/>
      <sheetName val="[입찰안.xls][입찰안.xls]_732"/>
      <sheetName val="[입찰안.xls][입찰안.xls]_731"/>
      <sheetName val="[입찰안.xls][입찰안.xls]_746"/>
      <sheetName val="[입찰안.xls][입찰안.xls]_733"/>
      <sheetName val="[입찰안.xls][입찰안.xls]_734"/>
      <sheetName val="[입찰안.xls][입찰안.xls]_735"/>
      <sheetName val="[입찰안.xls][입찰안.xls]_736"/>
      <sheetName val="[입찰안.xls][입찰안.xls]_737"/>
      <sheetName val="[입찰안.xls][입찰안.xls]_738"/>
      <sheetName val="[입찰안.xls][입찰안.xls]_739"/>
      <sheetName val="[입찰안.xls][입찰안.xls]_740"/>
      <sheetName val="[입찰안.xls][입찰안.xls]_741"/>
      <sheetName val="[입찰안.xls][입찰안.xls]_742"/>
      <sheetName val="[입찰안.xls][입찰안.xls]_743"/>
      <sheetName val="[입찰안.xls][입찰안.xls]_744"/>
      <sheetName val="[입찰안.xls][입찰안.xls]_745"/>
      <sheetName val="[입찰안.xls][입찰안.xls]_747"/>
      <sheetName val="[입찰안.xls][입찰안.xls]_752"/>
      <sheetName val="[입찰안.xls][입찰안.xls]_748"/>
      <sheetName val="[입찰안.xls][입찰안.xls]_749"/>
      <sheetName val="[입찰안.xls][입찰안.xls]_750"/>
      <sheetName val="[입찰안.xls][입찰안.xls]_751"/>
      <sheetName val="[입찰안.xls][입찰안.xls]_763"/>
      <sheetName val="[입찰안.xls][입찰안.xls]_754"/>
      <sheetName val="[입찰안.xls][입찰안.xls]_753"/>
      <sheetName val="[입찰안.xls][입찰안.xls]_755"/>
      <sheetName val="[입찰안.xls][입찰안.xls]_756"/>
      <sheetName val="[입찰안.xls][입찰안.xls]_757"/>
      <sheetName val="[입찰안.xls][입찰안.xls]_758"/>
      <sheetName val="[입찰안.xls][입찰안.xls]_761"/>
      <sheetName val="[입찰안.xls][입찰안.xls]_759"/>
      <sheetName val="[입찰안.xls][입찰안.xls]_760"/>
      <sheetName val="[입찰안.xls][입찰안.xls]_762"/>
      <sheetName val="[입찰안.xls][입찰안.xls]_767"/>
      <sheetName val="[입찰안.xls][입찰안.xls]_764"/>
      <sheetName val="[입찰안.xls][입찰안.xls]_765"/>
      <sheetName val="[입찰안.xls][입찰안.xls]_766"/>
      <sheetName val="[입찰안.xls][입찰안.xls]_769"/>
      <sheetName val="[입찰안.xls][입찰안.xls]_768"/>
      <sheetName val="[입찰안.xls][입찰안.xls]_772"/>
      <sheetName val="[입찰안.xls][입찰안.xls]_770"/>
      <sheetName val="[입찰안.xls][입찰안.xls]_771"/>
      <sheetName val="[입찰안.xls][입찰안.xls]_773"/>
      <sheetName val="[입찰안.xls][입찰안.xls]_774"/>
      <sheetName val="[입찰안.xls][입찰안.xls]_783"/>
      <sheetName val="[입찰안.xls][입찰안.xls]_780"/>
      <sheetName val="[입찰안.xls][입찰안.xls]_779"/>
      <sheetName val="[입찰안.xls][입찰안.xls]_775"/>
      <sheetName val="[입찰안.xls][입찰안.xls]_776"/>
      <sheetName val="[입찰안.xls][입찰안.xls]_777"/>
      <sheetName val="[입찰안.xls][입찰안.xls]_778"/>
      <sheetName val="[입찰안.xls][입찰안.xls]_781"/>
      <sheetName val="[입찰안.xls][입찰안.xls]_782"/>
      <sheetName val="[입찰안.xls][입찰안.xls]_788"/>
      <sheetName val="[입찰안.xls][입찰안.xls]_784"/>
      <sheetName val="[입찰안.xls][입찰안.xls]_785"/>
      <sheetName val="[입찰안.xls][입찰안.xls]_786"/>
      <sheetName val="[입찰안.xls][입찰안.xls]_787"/>
      <sheetName val="[입찰안.xls][입찰안.xls]_793"/>
      <sheetName val="[입찰안.xls][입찰안.xls]_790"/>
      <sheetName val="[입찰안.xls][입찰안.xls]_789"/>
      <sheetName val="[입찰안.xls][입찰안.xls]_792"/>
      <sheetName val="[입찰안.xls][입찰안.xls]_791"/>
      <sheetName val="[입찰안.xls][입찰안.xls]_803"/>
      <sheetName val="[입찰안.xls][입찰안.xls]_794"/>
      <sheetName val="[입찰안.xls][입찰안.xls]_795"/>
      <sheetName val="[입찰안.xls][입찰안.xls]_796"/>
      <sheetName val="[입찰안.xls][입찰안.xls]_798"/>
      <sheetName val="[입찰안.xls][입찰안.xls]_797"/>
      <sheetName val="[입찰안.xls][입찰안.xls]_799"/>
      <sheetName val="[입찰안.xls][입찰안.xls]_801"/>
      <sheetName val="[입찰안.xls][입찰안.xls]_800"/>
      <sheetName val="[입찰안.xls][입찰안.xls]_802"/>
      <sheetName val="[입찰안.xls][입찰안.xls]_815"/>
      <sheetName val="[입찰안.xls][입찰안.xls]_807"/>
      <sheetName val="[입찰안.xls][입찰안.xls]_804"/>
      <sheetName val="[입찰안.xls][입찰안.xls]_805"/>
      <sheetName val="[입찰안.xls][입찰안.xls]_806"/>
      <sheetName val="[입찰안.xls][입찰안.xls]_808"/>
      <sheetName val="[입찰안.xls][입찰안.xls]_809"/>
      <sheetName val="[입찰안.xls][입찰안.xls]_810"/>
      <sheetName val="[입찰안.xls][입찰안.xls]_811"/>
      <sheetName val="[입찰안.xls][입찰안.xls]_813"/>
      <sheetName val="[입찰안.xls][입찰안.xls]_812"/>
      <sheetName val="[입찰안.xls][입찰안.xls]_814"/>
      <sheetName val="[입찰안.xls][입찰안.xls]_816"/>
      <sheetName val="[입찰안.xls][입찰안.xls]_827"/>
      <sheetName val="[입찰안.xls][입찰안.xls]_817"/>
      <sheetName val="[입찰안.xls][입찰안.xls]_818"/>
      <sheetName val="[입찰안.xls][입찰안.xls]_820"/>
      <sheetName val="[입찰안.xls][입찰안.xls]_819"/>
      <sheetName val="[입찰안.xls][입찰안.xls]_821"/>
      <sheetName val="[입찰안.xls][입찰안.xls]_822"/>
      <sheetName val="[입찰안.xls][입찰안.xls]_823"/>
      <sheetName val="[입찰안.xls][입찰안.xls]_824"/>
      <sheetName val="[입찰안.xls][입찰안.xls]_825"/>
      <sheetName val="[입찰안.xls][입찰안.xls]_826"/>
      <sheetName val="[입찰안.xls][입찰안.xls]_838"/>
      <sheetName val="[입찰안.xls][입찰안.xls]_828"/>
      <sheetName val="[입찰안.xls][입찰안.xls]_829"/>
      <sheetName val="[입찰안.xls][입찰안.xls]_830"/>
      <sheetName val="[입찰안.xls][입찰안.xls]_831"/>
      <sheetName val="[입찰안.xls][입찰안.xls]_832"/>
      <sheetName val="[입찰안.xls][입찰안.xls]_834"/>
      <sheetName val="[입찰안.xls][입찰안.xls]_833"/>
      <sheetName val="[입찰안.xls][입찰안.xls]_835"/>
      <sheetName val="[입찰안.xls][입찰안.xls]_836"/>
      <sheetName val="[입찰안.xls][입찰안.xls]_837"/>
      <sheetName val="[입찰안.xls][입찰안.xls]_844"/>
      <sheetName val="[입찰안.xls][입찰안.xls]_846"/>
      <sheetName val="[입찰안.xls][입찰안.xls]_839"/>
      <sheetName val="[입찰안.xls][입찰안.xls]_840"/>
      <sheetName val="[입찰안.xls][입찰안.xls]_843"/>
      <sheetName val="[입찰안.xls][입찰안.xls]_841"/>
      <sheetName val="[입찰안.xls][입찰안.xls]_842"/>
      <sheetName val="[입찰안.xls][입찰안.xls]_845"/>
      <sheetName val="[입찰안.xls][입찰안.xls]_860"/>
      <sheetName val="[입찰안.xls][입찰안.xls]_847"/>
      <sheetName val="[입찰안.xls][입찰안.xls]_848"/>
      <sheetName val="[입찰안.xls][입찰안.xls]_850"/>
      <sheetName val="[입찰안.xls][입찰안.xls]_849"/>
      <sheetName val="[입찰안.xls][입찰안.xls]_851"/>
      <sheetName val="[입찰안.xls][입찰안.xls]_852"/>
      <sheetName val="[입찰안.xls][입찰안.xls]_854"/>
      <sheetName val="[입찰안.xls][입찰안.xls]_853"/>
      <sheetName val="[입찰안.xls][입찰안.xls]_855"/>
      <sheetName val="[입찰안.xls][입찰안.xls]_856"/>
      <sheetName val="[입찰안.xls][입찰안.xls]_857"/>
      <sheetName val="[입찰안.xls][입찰안.xls]_859"/>
      <sheetName val="[입찰안.xls][입찰안.xls]_858"/>
      <sheetName val="[입찰안.xls][입찰안.xls]_861"/>
      <sheetName val="[입찰안.xls][입찰안.xls]_886"/>
      <sheetName val="[입찰안.xls][입찰안.xls]_862"/>
      <sheetName val="[입찰안.xls][입찰안.xls]_863"/>
      <sheetName val="[입찰안.xls][입찰안.xls]_864"/>
      <sheetName val="[입찰안.xls][입찰안.xls]_865"/>
      <sheetName val="[입찰안.xls][입찰안.xls]_866"/>
      <sheetName val="[입찰안.xls][입찰안.xls]_867"/>
      <sheetName val="[입찰안.xls][입찰안.xls]_868"/>
      <sheetName val="[입찰안.xls][입찰안.xls]_869"/>
      <sheetName val="[입찰안.xls][입찰안.xls]_870"/>
      <sheetName val="[입찰안.xls][입찰안.xls]_871"/>
      <sheetName val="[입찰안.xls][입찰안.xls]_872"/>
      <sheetName val="[입찰안.xls][입찰안.xls]_873"/>
      <sheetName val="[입찰안.xls][입찰안.xls]_874"/>
      <sheetName val="[입찰안.xls][입찰안.xls]_895"/>
      <sheetName val="[입찰안.xls][입찰안.xls]_894"/>
      <sheetName val="[입찰안.xls][입찰안.xls]_875"/>
      <sheetName val="[입찰안.xls][입찰안.xls]_876"/>
      <sheetName val="[입찰안.xls][입찰안.xls]_877"/>
      <sheetName val="[입찰안.xls][입찰안.xls]_878"/>
      <sheetName val="[입찰안.xls][입찰안.xls]_879"/>
      <sheetName val="[입찰안.xls][입찰안.xls]_880"/>
      <sheetName val="[입찰안.xls][입찰안.xls]_881"/>
      <sheetName val="[입찰안.xls][입찰안.xls]_882"/>
      <sheetName val="[입찰안.xls][입찰안.xls]_883"/>
      <sheetName val="[입찰안.xls][입찰안.xls]_884"/>
      <sheetName val="[입찰안.xls][입찰안.xls]_885"/>
      <sheetName val="[입찰안.xls][입찰안.xls]_887"/>
      <sheetName val="[입찰안.xls][입찰안.xls]_889"/>
      <sheetName val="[입찰안.xls][입찰안.xls]_888"/>
      <sheetName val="[입찰안.xls][입찰안.xls]_890"/>
      <sheetName val="[입찰안.xls][입찰안.xls]_891"/>
      <sheetName val="[입찰안.xls][입찰안.xls]_892"/>
      <sheetName val="[입찰안.xls][입찰안.xls]_893"/>
      <sheetName val="[입찰안.xls][입찰안.xls]_908"/>
      <sheetName val="[입찰안.xls][입찰안.xls]_899"/>
      <sheetName val="[입찰안.xls][입찰안.xls]_896"/>
      <sheetName val="[입찰안.xls][입찰안.xls]_897"/>
      <sheetName val="[입찰안.xls][입찰안.xls]_898"/>
      <sheetName val="[입찰안.xls][입찰안.xls]_959"/>
      <sheetName val="[입찰안.xls][입찰안.xls]_950"/>
      <sheetName val="[입찰안.xls][입찰안.xls]_900"/>
      <sheetName val="[입찰안.xls][입찰안.xls]_902"/>
      <sheetName val="[입찰안.xls][입찰안.xls]_901"/>
      <sheetName val="[입찰안.xls][입찰안.xls]_906"/>
      <sheetName val="[입찰안.xls][입찰안.xls]_905"/>
      <sheetName val="[입찰안.xls][입찰안.xls]_903"/>
      <sheetName val="[입찰안.xls][입찰안.xls]_904"/>
      <sheetName val="[입찰안.xls][입찰안.xls]_907"/>
      <sheetName val="[입찰안.xls][입찰안.xls]_939"/>
      <sheetName val="[입찰안.xls][입찰안.xls]_921"/>
      <sheetName val="[입찰안.xls][입찰안.xls]_912"/>
      <sheetName val="[입찰안.xls][입찰안.xls]_911"/>
      <sheetName val="[입찰안.xls][입찰안.xls]_909"/>
      <sheetName val="[입찰안.xls][입찰안.xls]_910"/>
      <sheetName val="[입찰안.xls][입찰안.xls]_914"/>
      <sheetName val="[입찰안.xls][입찰안.xls]_913"/>
      <sheetName val="[입찰안.xls][입찰안.xls]_915"/>
      <sheetName val="[입찰안.xls][입찰안.xls]_916"/>
      <sheetName val="[입찰안.xls][입찰안.xls]_917"/>
      <sheetName val="[입찰안.xls][입찰안.xls]_918"/>
      <sheetName val="[입찰안.xls][입찰안.xls]_919"/>
      <sheetName val="[입찰안.xls][입찰안.xls]_920"/>
      <sheetName val="[입찰안.xls][입찰안.xls]_922"/>
      <sheetName val="[입찰안.xls][입찰안.xls]_928"/>
      <sheetName val="[입찰안.xls][입찰안.xls]_926"/>
      <sheetName val="[입찰안.xls][입찰안.xls]_924"/>
      <sheetName val="[입찰안.xls][입찰안.xls]_923"/>
      <sheetName val="[입찰안.xls][입찰안.xls]_925"/>
      <sheetName val="[입찰안.xls][입찰안.xls]_927"/>
      <sheetName val="[입찰안.xls][입찰안.xls]_929"/>
      <sheetName val="[입찰안.xls][입찰안.xls]_930"/>
      <sheetName val="[입찰안.xls][입찰안.xls]_933"/>
      <sheetName val="[입찰안.xls][입찰안.xls]_931"/>
      <sheetName val="[입찰안.xls][입찰안.xls]_932"/>
      <sheetName val="[입찰안.xls][입찰안.xls]_934"/>
      <sheetName val="[입찰안.xls][입찰안.xls]_937"/>
      <sheetName val="[입찰안.xls][입찰안.xls]_935"/>
      <sheetName val="[입찰안.xls][입찰안.xls]_936"/>
      <sheetName val="[입찰안.xls][입찰안.xls]_938"/>
      <sheetName val="[입찰안.xls][입찰안.xls]_940"/>
      <sheetName val="[입찰안.xls][입찰안.xls]_941"/>
      <sheetName val="[입찰안.xls][입찰안.xls]_942"/>
      <sheetName val="[입찰안.xls][입찰안.xls]_944"/>
      <sheetName val="[입찰안.xls][입찰안.xls]_943"/>
      <sheetName val="[입찰안.xls][입찰안.xls]_945"/>
      <sheetName val="[입찰안.xls][입찰안.xls]_946"/>
      <sheetName val="[입찰안.xls][입찰안.xls]_947"/>
      <sheetName val="[입찰안.xls][입찰안.xls]_948"/>
      <sheetName val="[입찰안.xls][입찰안.xls]_949"/>
      <sheetName val="[입찰안.xls][입찰안.xls]_954"/>
      <sheetName val="[입찰안.xls][입찰안.xls]_953"/>
      <sheetName val="[입찰안.xls][입찰안.xls]_952"/>
      <sheetName val="[입찰안.xls][입찰안.xls]_951"/>
      <sheetName val="[입찰안.xls][입찰안.xls]_956"/>
      <sheetName val="[입찰안.xls][입찰안.xls]_955"/>
      <sheetName val="[입찰안.xls][입찰안.xls]_957"/>
      <sheetName val="[입찰안.xls][입찰안.xls]_958"/>
      <sheetName val="[입찰안.xls][입찰안.xls]_962"/>
      <sheetName val="[입찰안.xls][입찰안.xls]_969"/>
      <sheetName val="[입찰안.xls][입찰안.xls]_960"/>
      <sheetName val="[입찰안.xls][입찰안.xls]_961"/>
      <sheetName val="[입찰안.xls][입찰안.xls]_963"/>
      <sheetName val="[입찰안.xls][입찰안.xls]_972"/>
      <sheetName val="[입찰안.xls][입찰안.xls]_964"/>
      <sheetName val="[입찰안.xls][입찰안.xls]_965"/>
      <sheetName val="[입찰안.xls][입찰안.xls]_967"/>
      <sheetName val="[입찰안.xls][입찰안.xls]_966"/>
      <sheetName val="[입찰안.xls][입찰안.xls]_968"/>
      <sheetName val="[입찰안.xls][입찰안.xls]_975"/>
      <sheetName val="[입찰안.xls][입찰안.xls]_976"/>
      <sheetName val="[입찰안.xls][입찰안.xls]_970"/>
      <sheetName val="[입찰안.xls][입찰안.xls]_971"/>
      <sheetName val="[입찰안.xls][입찰안.xls]_973"/>
      <sheetName val="[입찰안.xls][입찰안.xls]_974"/>
      <sheetName val="[입찰안.xls][입찰안.xls]_978"/>
      <sheetName val="[입찰안.xls][입찰안.xls]_977"/>
      <sheetName val="[입찰안.xls][입찰안.xls]_980"/>
      <sheetName val="[입찰안.xls][입찰안.xls]_979"/>
      <sheetName val="[입찰안.xls][입찰안.xls]_981"/>
      <sheetName val="[입찰안.xls][입찰안.xls]_982"/>
      <sheetName val="[입찰안.xls][입찰안.xls]_985"/>
      <sheetName val="[입찰안.xls][입찰안.xls]_983"/>
      <sheetName val="[입찰안.xls][입찰안.xls]_984"/>
      <sheetName val="[입찰안.xls]_____xls_1221"/>
      <sheetName val="[입찰안.xls]_____xls_1054"/>
      <sheetName val="[입찰안.xls]_____xls_1056"/>
      <sheetName val="[입찰안.xls]_____xls_1055"/>
      <sheetName val="[입찰안.xls][입찰안.xls]_997"/>
      <sheetName val="[입찰안.xls][입찰안.xls]_986"/>
      <sheetName val="[입찰안.xls][입찰안.xls]_987"/>
      <sheetName val="[입찰안.xls][입찰안.xls]_988"/>
      <sheetName val="[입찰안.xls][입찰안.xls]_989"/>
      <sheetName val="[입찰안.xls]_____xls_1006"/>
      <sheetName val="[입찰안.xls][입찰안.xls]_990"/>
      <sheetName val="[입찰안.xls][입찰안.xls]_991"/>
      <sheetName val="[입찰안.xls][입찰안.xls]_992"/>
      <sheetName val="[입찰안.xls][입찰안.xls]_994"/>
      <sheetName val="[입찰안.xls][입찰안.xls]_993"/>
      <sheetName val="[입찰안.xls][입찰안.xls]_995"/>
      <sheetName val="[입찰안.xls][입찰안.xls]_996"/>
      <sheetName val="[입찰안.xls]_____xls_1001"/>
      <sheetName val="[입찰안.xls][입찰안.xls]_998"/>
      <sheetName val="[입찰안.xls][입찰안.xls]_999"/>
      <sheetName val="[입찰안.xls]_____xls_1000"/>
      <sheetName val="[입찰안.xls]_____xls_1005"/>
      <sheetName val="[입찰안.xls]_____xls_1002"/>
      <sheetName val="[입찰안.xls]_____xls_1003"/>
      <sheetName val="[입찰안.xls]_____xls_1004"/>
      <sheetName val="[입찰안.xls]_____xls_1024"/>
      <sheetName val="[입찰안.xls]_____xls_1007"/>
      <sheetName val="[입찰안.xls]_____xls_1016"/>
      <sheetName val="[입찰안.xls]_____xls_1008"/>
      <sheetName val="[입찰안.xls]_____xls_1019"/>
      <sheetName val="[입찰안.xls]_____xls_1009"/>
      <sheetName val="[입찰안.xls]_____xls_1010"/>
      <sheetName val="[입찰안.xls]_____xls_1015"/>
      <sheetName val="[입찰안.xls]_____xls_1012"/>
      <sheetName val="[입찰안.xls]_____xls_1011"/>
      <sheetName val="[입찰안.xls]_____xls_1014"/>
      <sheetName val="[입찰안.xls]_____xls_1013"/>
      <sheetName val="[입찰안.xls]_____xls_1017"/>
      <sheetName val="[입찰안.xls]_____xls_1018"/>
      <sheetName val="[입찰안.xls]_____xls_1023"/>
      <sheetName val="[입찰안.xls]_____xls_1020"/>
      <sheetName val="[입찰안.xls]_____xls_1021"/>
      <sheetName val="[입찰안.xls]_____xls_1022"/>
      <sheetName val="[입찰안.xls]_____xls_1025"/>
      <sheetName val="[입찰안.xls]_____xls_1031"/>
      <sheetName val="[입찰안.xls]_____xls_1032"/>
      <sheetName val="[입찰안.xls]_____xls_1026"/>
      <sheetName val="[입찰안.xls]_____xls_1028"/>
      <sheetName val="[입찰안.xls]_____xls_1027"/>
      <sheetName val="[입찰안.xls]_____xls_1030"/>
      <sheetName val="[입찰안.xls]_____xls_1029"/>
      <sheetName val="[입찰안.xls]_____xls_1037"/>
      <sheetName val="[입찰안.xls]_____xls_1033"/>
      <sheetName val="[입찰안.xls]_____xls_1036"/>
      <sheetName val="[입찰안.xls]_____xls_1034"/>
      <sheetName val="[입찰안.xls]_____xls_1035"/>
      <sheetName val="[입찰안.xls]_____xls_1049"/>
      <sheetName val="[입찰안.xls]_____xls_1038"/>
      <sheetName val="[입찰안.xls]_____xls_1050"/>
      <sheetName val="[입찰안.xls]_____xls_1039"/>
      <sheetName val="[입찰안.xls]_____xls_1042"/>
      <sheetName val="[입찰안.xls]_____xls_1040"/>
      <sheetName val="[입찰안.xls]_____xls_1041"/>
      <sheetName val="[입찰안.xls]_____xls_1045"/>
      <sheetName val="[입찰안.xls]_____xls_1043"/>
      <sheetName val="[입찰안.xls]_____xls_1044"/>
      <sheetName val="[입찰안.xls]_____xls_1046"/>
      <sheetName val="[입찰안.xls]_____xls_1047"/>
      <sheetName val="[입찰안.xls]_____xls_1048"/>
      <sheetName val="[입찰안.xls]_____xls_1053"/>
      <sheetName val="[입찰안.xls]_____xls_1052"/>
      <sheetName val="[입찰안.xls]_____xls_1051"/>
      <sheetName val="[입찰안.xls]_____xls_1058"/>
      <sheetName val="[입찰안.xls]_____xls_1060"/>
      <sheetName val="[입찰안.xls]_____xls_1059"/>
      <sheetName val="[입찰안.xls]_____xls_1057"/>
      <sheetName val="[입찰안.xls]_____xls_1061"/>
      <sheetName val="[입찰안.xls]_____xls_1216"/>
      <sheetName val="[입찰안.xls]_____xls_1218"/>
      <sheetName val="[입찰안.xls]_____xls_1217"/>
      <sheetName val="[입찰안.xls]_____xls_1063"/>
      <sheetName val="[입찰안.xls]_____xls_1062"/>
      <sheetName val="[입찰안.xls]_____xls_1066"/>
      <sheetName val="[입찰안.xls]_____xls_1064"/>
      <sheetName val="[입찰안.xls]_____xls_1065"/>
      <sheetName val="[입찰안.xls]_____xls_1068"/>
      <sheetName val="[입찰안.xls]_____xls_1094"/>
      <sheetName val="[입찰안.xls]_____xls_1067"/>
      <sheetName val="[입찰안.xls]_____xls_1069"/>
      <sheetName val="[입찰안.xls]_____xls_1072"/>
      <sheetName val="[입찰안.xls]_____xls_1071"/>
      <sheetName val="[입찰안.xls]_____xls_1070"/>
      <sheetName val="[입찰안.xls]_____xls_1074"/>
      <sheetName val="[입찰안.xls]_____xls_1073"/>
      <sheetName val="[입찰안.xls]_____xls_1075"/>
      <sheetName val="[입찰안.xls]_____xls_1076"/>
      <sheetName val="[입찰안.xls]_____xls_1079"/>
      <sheetName val="[입찰안.xls]_____xls_1078"/>
      <sheetName val="[입찰안.xls]_____xls_1077"/>
      <sheetName val="[입찰안.xls]_____xls_1080"/>
      <sheetName val="[입찰안.xls]_____xls_1081"/>
      <sheetName val="[입찰안.xls]_____xls_1083"/>
      <sheetName val="[입찰안.xls]_____xls_1082"/>
      <sheetName val="[입찰안.xls]_____xls_1086"/>
      <sheetName val="[입찰안.xls]_____xls_1084"/>
      <sheetName val="[입찰안.xls]_____xls_1085"/>
      <sheetName val="[입찰안.xls]_____xls_1088"/>
      <sheetName val="[입찰안.xls]_____xls_1089"/>
      <sheetName val="[입찰안.xls]_____xls_1087"/>
      <sheetName val="[입찰안.xls]_____xls_1095"/>
      <sheetName val="[입찰안.xls]_____xls_1090"/>
      <sheetName val="[입찰안.xls]_____xls_1091"/>
      <sheetName val="[입찰안.xls]_____xls_1092"/>
      <sheetName val="[입찰안.xls]_____xls_1093"/>
      <sheetName val="[입찰안.xls]_____xls_1115"/>
      <sheetName val="[입찰안.xls]_____xls_1096"/>
      <sheetName val="[입찰안.xls]_____xls_1097"/>
      <sheetName val="[입찰안.xls]_____xls_1098"/>
      <sheetName val="[입찰안.xls]_____xls_1099"/>
      <sheetName val="[입찰안.xls]_____xls_1100"/>
      <sheetName val="[입찰안.xls]_____xls_1101"/>
      <sheetName val="[입찰안.xls]_____xls_1102"/>
      <sheetName val="[입찰안.xls]_____xls_1103"/>
      <sheetName val="[입찰안.xls]_____xls_1104"/>
      <sheetName val="[입찰안.xls]_____xls_1105"/>
      <sheetName val="[입찰안.xls]_____xls_1106"/>
      <sheetName val="[입찰안.xls]_____xls_1107"/>
      <sheetName val="[입찰안.xls]_____xls_1112"/>
      <sheetName val="[입찰안.xls]_____xls_1108"/>
      <sheetName val="[입찰안.xls]_____xls_1110"/>
      <sheetName val="[입찰안.xls]_____xls_1109"/>
      <sheetName val="[입찰안.xls]_____xls_1111"/>
      <sheetName val="[입찰안.xls]_____xls_1113"/>
      <sheetName val="[입찰안.xls]_____xls_1114"/>
      <sheetName val="[입찰안.xls]_____xls_1147"/>
      <sheetName val="[입찰안.xls]_____xls_1135"/>
      <sheetName val="[입찰안.xls]_____xls_1130"/>
      <sheetName val="[입찰안.xls]_____xls_1118"/>
      <sheetName val="[입찰안.xls]_____xls_1116"/>
      <sheetName val="[입찰안.xls]_____xls_1117"/>
      <sheetName val="[입찰안.xls]_____xls_1119"/>
      <sheetName val="[입찰안.xls]_____xls_1120"/>
      <sheetName val="[입찰안.xls]_____xls_1121"/>
      <sheetName val="[입찰안.xls]_____xls_1122"/>
      <sheetName val="[입찰안.xls]_____xls_1123"/>
      <sheetName val="[입찰안.xls]_____xls_1124"/>
      <sheetName val="[입찰안.xls]_____xls_1125"/>
      <sheetName val="[입찰안.xls]_____xls_1126"/>
      <sheetName val="[입찰안.xls]_____xls_1127"/>
      <sheetName val="[입찰안.xls]_____xls_1128"/>
      <sheetName val="[입찰안.xls]_____xls_1129"/>
      <sheetName val="[입찰안.xls]_____xls_1131"/>
      <sheetName val="[입찰안.xls]_____xls_1132"/>
      <sheetName val="[입찰안.xls]_____xls_1134"/>
      <sheetName val="[입찰안.xls]_____xls_1133"/>
      <sheetName val="[입찰안.xls]_____xls_1146"/>
      <sheetName val="[입찰안.xls]_____xls_1140"/>
      <sheetName val="[입찰안.xls]_____xls_1136"/>
      <sheetName val="[입찰안.xls]_____xls_1137"/>
      <sheetName val="[입찰안.xls]_____xls_1138"/>
      <sheetName val="[입찰안.xls]_____xls_1139"/>
      <sheetName val="[입찰안.xls]_____xls_1141"/>
      <sheetName val="[입찰안.xls]_____xls_1142"/>
      <sheetName val="[입찰안.xls]_____xls_1143"/>
      <sheetName val="[입찰안.xls]_____xls_1144"/>
      <sheetName val="[입찰안.xls]_____xls_1145"/>
      <sheetName val="[입찰안.xls]_____xls_1166"/>
      <sheetName val="[입찰안.xls]_____xls_1149"/>
      <sheetName val="[입찰안.xls]_____xls_1148"/>
      <sheetName val="[입찰안.xls]_____xls_1154"/>
      <sheetName val="[입찰안.xls]_____xls_1150"/>
      <sheetName val="[입찰안.xls]_____xls_1152"/>
      <sheetName val="[입찰안.xls]_____xls_1151"/>
      <sheetName val="[입찰안.xls]_____xls_1153"/>
      <sheetName val="[입찰안.xls]_____xls_1155"/>
      <sheetName val="[입찰안.xls]_____xls_1156"/>
      <sheetName val="[입찰안.xls]_____xls_1157"/>
      <sheetName val="[입찰안.xls]_____xls_1158"/>
      <sheetName val="[입찰안.xls]_____xls_1159"/>
      <sheetName val="[입찰안.xls]_____xls_1162"/>
      <sheetName val="[입찰안.xls]_____xls_1160"/>
      <sheetName val="[입찰안.xls]_____xls_1161"/>
      <sheetName val="[입찰안.xls]_____xls_1165"/>
      <sheetName val="[입찰안.xls]_____xls_1163"/>
      <sheetName val="[입찰안.xls]_____xls_1164"/>
      <sheetName val="[입찰안.xls]_____xls_1184"/>
      <sheetName val="[입찰안.xls]_____xls_1168"/>
      <sheetName val="[입찰안.xls]_____xls_1167"/>
      <sheetName val="[입찰안.xls]_____xls_1169"/>
      <sheetName val="[입찰안.xls]_____xls_1170"/>
      <sheetName val="[입찰안.xls]_____xls_1171"/>
      <sheetName val="[입찰안.xls]_____xls_1176"/>
      <sheetName val="[입찰안.xls]_____xls_1172"/>
      <sheetName val="[입찰안.xls]_____xls_1173"/>
      <sheetName val="[입찰안.xls]_____xls_1174"/>
      <sheetName val="[입찰안.xls]_____xls_1175"/>
      <sheetName val="[입찰안.xls]_____xls_1177"/>
      <sheetName val="[입찰안.xls]_____xls_1179"/>
      <sheetName val="[입찰안.xls]_____xls_1178"/>
      <sheetName val="[입찰안.xls]_____xls_1191"/>
      <sheetName val="[입찰안.xls]_____xls_1182"/>
      <sheetName val="[입찰안.xls]_____xls_1180"/>
      <sheetName val="[입찰안.xls]_____xls_1181"/>
      <sheetName val="[입찰안.xls]_____xls_1183"/>
      <sheetName val="[입찰안.xls]_____xls_1185"/>
      <sheetName val="[입찰안.xls]_____xls_1186"/>
      <sheetName val="[입찰안.xls]_____xls_1187"/>
      <sheetName val="[입찰안.xls]_____xls_1190"/>
      <sheetName val="[입찰안.xls]_____xls_1188"/>
      <sheetName val="[입찰안.xls]_____xls_1189"/>
      <sheetName val="[입찰안.xls]_____xls_1195"/>
      <sheetName val="[입찰안.xls]_____xls_1194"/>
      <sheetName val="[입찰안.xls]_____xls_1192"/>
      <sheetName val="[입찰안.xls]_____xls_1193"/>
      <sheetName val="[입찰안.xls]_____xls_1196"/>
      <sheetName val="[입찰안.xls]_____xls_1200"/>
      <sheetName val="[입찰안.xls]_____xls_1199"/>
      <sheetName val="[입찰안.xls]_____xls_1197"/>
      <sheetName val="[입찰안.xls]_____xls_1198"/>
      <sheetName val="[입찰안.xls]_____xls_1206"/>
      <sheetName val="[입찰안.xls]_____xls_1203"/>
      <sheetName val="[입찰안.xls]_____xls_1201"/>
      <sheetName val="[입찰안.xls]_____xls_1202"/>
      <sheetName val="[입찰안.xls]_____xls_1204"/>
      <sheetName val="[입찰안.xls]_____xls_1205"/>
      <sheetName val="[입찰안.xls]_____xls_1214"/>
      <sheetName val="[입찰안.xls]_____xls_1209"/>
      <sheetName val="[입찰안.xls]_____xls_1207"/>
      <sheetName val="[입찰안.xls]_____xls_1208"/>
      <sheetName val="[입찰안.xls]_____xls_1210"/>
      <sheetName val="[입찰안.xls]_____xls_1211"/>
      <sheetName val="[입찰안.xls]_____xls_1212"/>
      <sheetName val="[입찰안.xls]_____xls_1213"/>
      <sheetName val="[입찰안.xls]_____xls_1215"/>
      <sheetName val="[입찰안.xls]_____xls_1219"/>
      <sheetName val="[입찰안.xls]_____xls_1220"/>
      <sheetName val="[입찰안.xls]_____xls_1222"/>
      <sheetName val="[입찰안.xls]_____xls_1223"/>
      <sheetName val="[입찰안.xls]_____xls_1225"/>
      <sheetName val="[입찰안.xls]_____xls_1224"/>
      <sheetName val="[입찰안.xls]_____xls_1226"/>
      <sheetName val="[입찰안.xls]_____xls_1228"/>
      <sheetName val="[입찰안.xls]_____xls_1227"/>
      <sheetName val="[입찰안.xls]_____xls_1229"/>
      <sheetName val="[입찰안.xls]_____xls_1232"/>
      <sheetName val="[입찰안.xls]_____xls_1230"/>
      <sheetName val="[입찰안.xls]_____xls_1231"/>
      <sheetName val="[입찰안.xls]_____xls_1238"/>
      <sheetName val="[입찰안.xls]_____xls_1239"/>
      <sheetName val="[입찰안.xls]_____xls_1240"/>
      <sheetName val="[입찰안.xls]_____xls_1237"/>
      <sheetName val="[입찰안.xls]_____xls_1233"/>
      <sheetName val="[입찰안.xls]_____xls_1234"/>
      <sheetName val="[입찰안.xls]_____xls_1235"/>
      <sheetName val="[입찰안.xls]_____xls_1236"/>
      <sheetName val="[입찰안.xls]_____xls_1244"/>
      <sheetName val="[입찰안.xls]_____xls_1245"/>
      <sheetName val="[입찰안.xls]_____xls_1246"/>
      <sheetName val="[입찰안.xls]_____xls_1247"/>
      <sheetName val="[입찰안.xls]_____xls_1256"/>
      <sheetName val="[입찰안.xls]_____xls_1257"/>
      <sheetName val="[입찰안.xls]_____xls_1260"/>
      <sheetName val="[입찰안.xls]_____xls_1248"/>
      <sheetName val="[입찰안.xls]_____xls_1252"/>
      <sheetName val="[입찰안.xls]_____xls_1253"/>
      <sheetName val="[입찰안.xls]_____xls_1249"/>
      <sheetName val="[입찰안.xls]_____xls_1250"/>
      <sheetName val="[입찰안.xls]_____xls_1251"/>
      <sheetName val="[입찰안.xls]_____xls_1255"/>
      <sheetName val="[입찰안.xls]_____xls_1254"/>
      <sheetName val="[입찰안.xls]_____xls_1258"/>
      <sheetName val="[입찰안.xls]_____xls_1259"/>
      <sheetName val="[입찰안.xls]_____xls_1261"/>
      <sheetName val="[입찰안.xls]B_69"/>
      <sheetName val="[입찰안.xls]B_68"/>
      <sheetName val="[입찰안.xls]B_67"/>
      <sheetName val="[입찰안.xls]B_61"/>
      <sheetName val="[입찰안.xls]B_62"/>
      <sheetName val="[입찰안.xls]B_63"/>
      <sheetName val="[입찰안.xls]B_64"/>
      <sheetName val="[입찰안.xls]B_65"/>
      <sheetName val="[입찰안.xls]B_66"/>
      <sheetName val="[입찰안.xls]B_70"/>
      <sheetName val="[입찰안.xls]B_75"/>
      <sheetName val="[입찰안.xls]B_74"/>
      <sheetName val="[입찰안.xls]B_72"/>
      <sheetName val="[입찰안.xls]B_71"/>
      <sheetName val="[입찰안.xls]B_73"/>
      <sheetName val="[입찰안.xls]B_79"/>
      <sheetName val="[입찰안.xls]B_80"/>
      <sheetName val="[입찰안.xls]B_77"/>
      <sheetName val="[입찰안.xls]B_78"/>
      <sheetName val="[입찰안.xls]B_76"/>
      <sheetName val="[입찰안.xls]B_90"/>
      <sheetName val="[입찰안.xls]_138"/>
      <sheetName val="[입찰안.xls]B_81"/>
      <sheetName val="[입찰안.xls]B_86"/>
      <sheetName val="[입찰안.xls]B_87"/>
      <sheetName val="[입찰안.xls]B_84"/>
      <sheetName val="[입찰안.xls]B_82"/>
      <sheetName val="[입찰안.xls]B_83"/>
      <sheetName val="[입찰안.xls]B_85"/>
      <sheetName val="[입찰안.xls]B_89"/>
      <sheetName val="[입찰안.xls]B_88"/>
      <sheetName val="[입찰안.xls]_139"/>
      <sheetName val="[입찰안.xls]B_91"/>
      <sheetName val="[입찰안.xls]B_92"/>
      <sheetName val="[입찰안.xls]B_93"/>
      <sheetName val="[입찰안.xls]_140"/>
      <sheetName val="[입찰안.xls]_101"/>
      <sheetName val="[입찰안.xls]_100"/>
      <sheetName val="[입찰안.xls]B_99"/>
      <sheetName val="[입찰안.xls]B_94"/>
      <sheetName val="[입찰안.xls]B_95"/>
      <sheetName val="[입찰안.xls]B_96"/>
      <sheetName val="[입찰안.xls]B_97"/>
      <sheetName val="[입찰안.xls]B_98"/>
      <sheetName val="[입찰안.xls]_102"/>
      <sheetName val="[입찰안.xls]_106"/>
      <sheetName val="[입찰안.xls]_107"/>
      <sheetName val="[입찰안.xls]_103"/>
      <sheetName val="[입찰안.xls]_104"/>
      <sheetName val="[입찰안.xls]_105"/>
      <sheetName val="[입찰안.xls]_108"/>
      <sheetName val="[입찰안.xls]_109"/>
      <sheetName val="[입찰안.xls]_110"/>
      <sheetName val="[입찰안.xls]_111"/>
      <sheetName val="[입찰안.xls]_112"/>
      <sheetName val="[입찰안.xls]_125"/>
      <sheetName val="[입찰안.xls]_117"/>
      <sheetName val="[입찰안.xls]_118"/>
      <sheetName val="[입찰안.xls]_119"/>
      <sheetName val="[입찰안.xls]_114"/>
      <sheetName val="[입찰안.xls]_113"/>
      <sheetName val="[입찰안.xls]_115"/>
      <sheetName val="[입찰안.xls]_116"/>
      <sheetName val="[입찰안.xls]_120"/>
      <sheetName val="[입찰안.xls]_121"/>
      <sheetName val="[입찰안.xls]_124"/>
      <sheetName val="[입찰안.xls]_123"/>
      <sheetName val="[입찰안.xls]_122"/>
      <sheetName val="[입찰안.xls]_127"/>
      <sheetName val="[입찰안.xls]_126"/>
      <sheetName val="[입찰안.xls]_128"/>
      <sheetName val="[입찰안.xls]_129"/>
      <sheetName val="[입찰안.xls]_130"/>
      <sheetName val="[입찰안.xls]_134"/>
      <sheetName val="[입찰안.xls]_137"/>
      <sheetName val="[입찰안.xls]_132"/>
      <sheetName val="[입찰안.xls]_131"/>
      <sheetName val="[입찰안.xls]_133"/>
      <sheetName val="[입찰안.xls]_135"/>
      <sheetName val="[입찰안.xls]_136"/>
      <sheetName val="[입찰안.xls]_141"/>
      <sheetName val="[입찰안.xls]_144"/>
      <sheetName val="[입찰안.xls]_143"/>
      <sheetName val="[입찰안.xls]_142"/>
      <sheetName val="[입찰안.xls]_406"/>
      <sheetName val="[입찰안.xls]___4"/>
      <sheetName val="[입찰안.xls]_145"/>
      <sheetName val="[입찰안.xls]_162"/>
      <sheetName val="[입찰안.xls]_160"/>
      <sheetName val="[입찰안.xls]_161"/>
      <sheetName val="[입찰안.xls]_146"/>
      <sheetName val="[입찰안.xls]_147"/>
      <sheetName val="[입찰안.xls]_148"/>
      <sheetName val="[입찰안.xls]_151"/>
      <sheetName val="[입찰안.xls]_149"/>
      <sheetName val="[입찰안.xls]_150"/>
      <sheetName val="[입찰안.xls]_152"/>
      <sheetName val="[입찰안.xls]_153"/>
      <sheetName val="[입찰안.xls]_154"/>
      <sheetName val="[입찰안.xls]_155"/>
      <sheetName val="[입찰안.xls]_156"/>
      <sheetName val="[입찰안.xls]_157"/>
      <sheetName val="[입찰안.xls]_158"/>
      <sheetName val="[입찰안.xls]_159"/>
      <sheetName val="[입찰안.xls]_171"/>
      <sheetName val="[입찰안.xls]_167"/>
      <sheetName val="[입찰안.xls]_163"/>
      <sheetName val="[입찰안.xls]_164"/>
      <sheetName val="[입찰안.xls]_165"/>
      <sheetName val="[입찰안.xls]_166"/>
      <sheetName val="[입찰안.xls]_168"/>
      <sheetName val="[입찰안.xls]_170"/>
      <sheetName val="[입찰안.xls]_169"/>
      <sheetName val="[입찰안.xls]_174"/>
      <sheetName val="[입찰안.xls]_172"/>
      <sheetName val="[입찰안.xls]_173"/>
      <sheetName val="[입찰안.xls]_182"/>
      <sheetName val="[입찰안.xls]_183"/>
      <sheetName val="[입찰안.xls]_175"/>
      <sheetName val="[입찰안.xls]_176"/>
      <sheetName val="[입찰안.xls]_177"/>
      <sheetName val="[입찰안.xls]_178"/>
      <sheetName val="[입찰안.xls]_179"/>
      <sheetName val="[입찰안.xls]_180"/>
      <sheetName val="[입찰안.xls]_181"/>
      <sheetName val="[입찰안.xls]_185"/>
      <sheetName val="[입찰안.xls]_184"/>
      <sheetName val="[입찰안.xls]_187"/>
      <sheetName val="[입찰안.xls]_186"/>
      <sheetName val="[입찰안.xls]_192"/>
      <sheetName val="[입찰안.xls]_188"/>
      <sheetName val="[입찰안.xls]_189"/>
      <sheetName val="[입찰안.xls]_190"/>
      <sheetName val="[입찰안.xls]_191"/>
      <sheetName val="[입찰안.xls]_198"/>
      <sheetName val="[입찰안.xls]_193"/>
      <sheetName val="[입찰안.xls]_194"/>
      <sheetName val="[입찰안.xls]_195"/>
      <sheetName val="[입찰안.xls]_196"/>
      <sheetName val="[입찰안.xls]_197"/>
      <sheetName val="[입찰안.xls]_199"/>
      <sheetName val="[입찰안.xls]_204"/>
      <sheetName val="[입찰안.xls]_200"/>
      <sheetName val="[입찰안.xls]_201"/>
      <sheetName val="[입찰안.xls]_202"/>
      <sheetName val="[입찰안.xls]_203"/>
      <sheetName val="[입찰안.xls]_205"/>
      <sheetName val="[입찰안.xls]_206"/>
      <sheetName val="[입찰안.xls]_208"/>
      <sheetName val="[입찰안.xls]_207"/>
      <sheetName val="[입찰안_xls]___4"/>
      <sheetName val="[입찰안.xls]_212"/>
      <sheetName val="[입찰안.xls]_211"/>
      <sheetName val="[입찰안.xls]_209"/>
      <sheetName val="[입찰안.xls]_210"/>
      <sheetName val="[입찰안.xls]_213"/>
      <sheetName val="[입찰안.xls]_215"/>
      <sheetName val="[입찰안.xls]_214"/>
      <sheetName val="[입찰안.xls]_222"/>
      <sheetName val="[입찰안.xls]_225"/>
      <sheetName val="[입찰안.xls]_224"/>
      <sheetName val="[입찰안.xls]_216"/>
      <sheetName val="[입찰안.xls]_217"/>
      <sheetName val="[입찰안.xls]_218"/>
      <sheetName val="[입찰안.xls]_219"/>
      <sheetName val="[입찰안.xls]_220"/>
      <sheetName val="[입찰안.xls]_221"/>
      <sheetName val="[입찰안.xls]_223"/>
      <sheetName val="[입찰안.xls]_230"/>
      <sheetName val="[입찰안.xls]_226"/>
      <sheetName val="[입찰안.xls]_227"/>
      <sheetName val="[입찰안.xls]_228"/>
      <sheetName val="[입찰안.xls]_229"/>
      <sheetName val="[입찰안.xls]_236"/>
      <sheetName val="[입찰안.xls]_233"/>
      <sheetName val="[입찰안.xls]_232"/>
      <sheetName val="[입찰안.xls]_231"/>
      <sheetName val="[입찰안.xls]_234"/>
      <sheetName val="[입찰안.xls]_241"/>
      <sheetName val="[입찰안.xls]_238"/>
      <sheetName val="[입찰안.xls]_235"/>
      <sheetName val="[입찰안.xls]_237"/>
      <sheetName val="[입찰안.xls]_239"/>
      <sheetName val="[입찰안.xls]_240"/>
      <sheetName val="[입찰안.xls]_242"/>
      <sheetName val="[입찰안.xls]_243"/>
      <sheetName val="[입찰안.xls]_244"/>
      <sheetName val="[입찰안.xls]_252"/>
      <sheetName val="[입찰안.xls]_245"/>
      <sheetName val="[입찰안.xls]_249"/>
      <sheetName val="[입찰안.xls]_246"/>
      <sheetName val="[입찰안.xls]_247"/>
      <sheetName val="[입찰안.xls]_248"/>
      <sheetName val="[입찰안.xls]_250"/>
      <sheetName val="[입찰안.xls]_251"/>
      <sheetName val="[입찰안.xls]_253"/>
      <sheetName val="[입찰안.xls]_254"/>
      <sheetName val="[입찰안.xls]___5"/>
      <sheetName val="[입찰안.xls]_264"/>
      <sheetName val="[입찰안.xls]_262"/>
      <sheetName val="[입찰안.xls]_265"/>
      <sheetName val="[입찰안.xls]_255"/>
      <sheetName val="[입찰안.xls]_258"/>
      <sheetName val="[입찰안.xls]_259"/>
      <sheetName val="[입찰안.xls]_256"/>
      <sheetName val="[입찰안.xls]_257"/>
      <sheetName val="[입찰안.xls]_261"/>
      <sheetName val="[입찰안.xls]_260"/>
      <sheetName val="[입찰안.xls]_263"/>
      <sheetName val="[입찰안.xls]_268"/>
      <sheetName val="[입찰안.xls]_267"/>
      <sheetName val="[입찰안.xls]_266"/>
      <sheetName val="[입찰안.xls]_269"/>
      <sheetName val="[입찰안.xls]_270"/>
      <sheetName val="[입찰안.xls]_271"/>
      <sheetName val="[입찰안.xls]_273"/>
      <sheetName val="[입찰안.xls]_274"/>
      <sheetName val="[입찰안.xls]_272"/>
      <sheetName val="[입찰안.xls]___6"/>
      <sheetName val="[입찰안.xls]_278"/>
      <sheetName val="[입찰안.xls]_279"/>
      <sheetName val="[입찰안.xls]_282"/>
      <sheetName val="[입찰안.xls]_275"/>
      <sheetName val="[입찰안.xls]_276"/>
      <sheetName val="[입찰안.xls]_277"/>
      <sheetName val="[입찰안.xls]_283"/>
      <sheetName val="[입찰안.xls]_284"/>
      <sheetName val="[입찰안.xls]_281"/>
      <sheetName val="[입찰안.xls]_280"/>
      <sheetName val="[입찰안.xls]_286"/>
      <sheetName val="[입찰안.xls]_285"/>
      <sheetName val="[입찰안.xls]_290"/>
      <sheetName val="[입찰안.xls]_289"/>
      <sheetName val="[입찰안.xls]_287"/>
      <sheetName val="[입찰안.xls]_288"/>
      <sheetName val="[입찰안.xls]_354"/>
      <sheetName val="[입찰안.xls]_357"/>
      <sheetName val="[입찰안.xls]_351"/>
      <sheetName val="[입찰안.xls]_352"/>
      <sheetName val="[입찰안.xls]_353"/>
      <sheetName val="[입찰안.xls]_332"/>
      <sheetName val="[입찰안.xls]_314"/>
      <sheetName val="[입찰안.xls]_316"/>
      <sheetName val="[입찰안.xls]_315"/>
      <sheetName val="[입찰안.xls]_304"/>
      <sheetName val="[입찰안.xls]_297"/>
      <sheetName val="[입찰안.xls]_291"/>
      <sheetName val="[입찰안.xls]_292"/>
      <sheetName val="[입찰안.xls]_293"/>
      <sheetName val="[입찰안.xls]_294"/>
      <sheetName val="[입찰안.xls]_296"/>
      <sheetName val="[입찰안.xls]_295"/>
      <sheetName val="[입찰안.xls]_302"/>
      <sheetName val="[입찰안.xls]_299"/>
      <sheetName val="[입찰안.xls]_298"/>
      <sheetName val="[입찰안.xls]_300"/>
      <sheetName val="[입찰안.xls]_301"/>
      <sheetName val="[입찰안.xls]_303"/>
      <sheetName val="[입찰안.xls]_305"/>
      <sheetName val="[입찰안.xls]_306"/>
      <sheetName val="[입찰안.xls]_307"/>
      <sheetName val="[입찰안.xls]_308"/>
      <sheetName val="[입찰안.xls]_309"/>
      <sheetName val="[입찰안.xls]_310"/>
      <sheetName val="[입찰안.xls]_311"/>
      <sheetName val="[입찰안.xls]_312"/>
      <sheetName val="[입찰안.xls]_313"/>
      <sheetName val="[입찰안.xls]_317"/>
      <sheetName val="[입찰안.xls]_320"/>
      <sheetName val="[입찰안.xls]_319"/>
      <sheetName val="[입찰안.xls]_318"/>
      <sheetName val="[입찰안.xls]_326"/>
      <sheetName val="[입찰안.xls]_331"/>
      <sheetName val="[입찰안.xls]_321"/>
      <sheetName val="[입찰안.xls]_322"/>
      <sheetName val="[입찰안.xls]_323"/>
      <sheetName val="[입찰안.xls]_324"/>
      <sheetName val="[입찰안.xls]_325"/>
      <sheetName val="[입찰안.xls]_327"/>
      <sheetName val="[입찰안.xls]_328"/>
      <sheetName val="[입찰안.xls]_329"/>
      <sheetName val="[입찰안.xls]_330"/>
      <sheetName val="[입찰안.xls]_333"/>
      <sheetName val="[입찰안.xls]_334"/>
      <sheetName val="[입찰안.xls]_335"/>
      <sheetName val="[입찰안.xls]_336"/>
      <sheetName val="[입찰안.xls]_337"/>
      <sheetName val="[입찰안.xls]_350"/>
      <sheetName val="[입찰안.xls]_349"/>
      <sheetName val="[입찰안.xls]_343"/>
      <sheetName val="[입찰안.xls]_342"/>
      <sheetName val="[입찰안.xls]_346"/>
      <sheetName val="[입찰안.xls]_339"/>
      <sheetName val="[입찰안.xls]_338"/>
      <sheetName val="[입찰안.xls]_341"/>
      <sheetName val="[입찰안.xls]_340"/>
      <sheetName val="[입찰안.xls]_344"/>
      <sheetName val="[입찰안.xls]_345"/>
      <sheetName val="[입찰안.xls]_347"/>
      <sheetName val="[입찰안.xls]_348"/>
      <sheetName val="[입찰안.xls]_355"/>
      <sheetName val="[입찰안.xls]_362"/>
      <sheetName val="[입찰안.xls]_356"/>
      <sheetName val="[입찰안.xls]_358"/>
      <sheetName val="[입찰안.xls]_366"/>
      <sheetName val="[입찰안.xls]_359"/>
      <sheetName val="[입찰안.xls]_360"/>
      <sheetName val="[입찰안.xls]_361"/>
      <sheetName val="[입찰안.xls]_367"/>
      <sheetName val="[입찰안.xls]_363"/>
      <sheetName val="[입찰안.xls]_364"/>
      <sheetName val="[입찰안.xls]_365"/>
      <sheetName val="[입찰안.xls]_368"/>
      <sheetName val="[입찰안.xls]_369"/>
      <sheetName val="[입찰안.xls]_371"/>
      <sheetName val="[입찰안.xls]_372"/>
      <sheetName val="[입찰안.xls]_370"/>
      <sheetName val="[입찰안.xls]_374"/>
      <sheetName val="[입찰안.xls]_373"/>
      <sheetName val="[입찰안.xls]_375"/>
      <sheetName val="[입찰안.xls]_376"/>
      <sheetName val="[입찰안.xls]_377"/>
      <sheetName val="[입찰안.xls]_378"/>
      <sheetName val="[입찰안.xls]_379"/>
      <sheetName val="[입찰안.xls]_380"/>
      <sheetName val="[입찰안.xls]_381"/>
      <sheetName val="[입찰안.xls]_382"/>
      <sheetName val="[입찰안.xls]_383"/>
      <sheetName val="[입찰안.xls]_385"/>
      <sheetName val="[입찰안.xls]_386"/>
      <sheetName val="[입찰안.xls]_384"/>
      <sheetName val="[입찰안.xls]_387"/>
      <sheetName val="[입찰안.xls]_388"/>
      <sheetName val="[입찰안.xls]_389"/>
      <sheetName val="[입찰안.xls]_390"/>
      <sheetName val="[입찰안.xls]_391"/>
      <sheetName val="[입찰안.xls]_392"/>
      <sheetName val="[입찰안.xls]_401"/>
      <sheetName val="[입찰안.xls]_403"/>
      <sheetName val="[입찰안.xls]_402"/>
      <sheetName val="[입찰안.xls]_400"/>
      <sheetName val="[입찰안.xls]_393"/>
      <sheetName val="[입찰안.xls]_394"/>
      <sheetName val="[입찰안.xls]_395"/>
      <sheetName val="[입찰안_xls]B_61"/>
      <sheetName val="[입찰안_xls]B_62"/>
      <sheetName val="[입찰안_xls]B_63"/>
      <sheetName val="[입찰안_xls]___5"/>
      <sheetName val="[입찰안_xls]B_64"/>
      <sheetName val="[입찰안_xls]_103"/>
      <sheetName val="[입찰안_xls]B_68"/>
      <sheetName val="[입찰안_xls]B_79"/>
      <sheetName val="[입찰안_xls]B_80"/>
      <sheetName val="[입찰안_xls]B_66"/>
      <sheetName val="[입찰안_xls]B_67"/>
      <sheetName val="[입찰안_xls]B_65"/>
      <sheetName val="[입찰안_xls]B_69"/>
      <sheetName val="[입찰안_xls]B_70"/>
      <sheetName val="[입찰안_xls]B_71"/>
      <sheetName val="[입찰안_xls]B_73"/>
      <sheetName val="[입찰안_xls]B_74"/>
      <sheetName val="[입찰안_xls]B_72"/>
      <sheetName val="[입찰안_xls]B_75"/>
      <sheetName val="[입찰안_xls]B_76"/>
      <sheetName val="[입찰안_xls]B_77"/>
      <sheetName val="[입찰안_xls]B_78"/>
      <sheetName val="[입찰안_xls]B_81"/>
      <sheetName val="[입찰안_xls]B_82"/>
      <sheetName val="[입찰안_xls]B_83"/>
      <sheetName val="[입찰안_xls]B_93"/>
      <sheetName val="[입찰안_xls]B_96"/>
      <sheetName val="[입찰안_xls]B_86"/>
      <sheetName val="[입찰안_xls]B_87"/>
      <sheetName val="[입찰안_xls]B_84"/>
      <sheetName val="[입찰안_xls]B_85"/>
      <sheetName val="[입찰안_xls]B_88"/>
      <sheetName val="[입찰안_xls]B_89"/>
      <sheetName val="[입찰안_xls]B_90"/>
      <sheetName val="[입찰안_xls]B_91"/>
      <sheetName val="[입찰안_xls]B_92"/>
      <sheetName val="[입찰안_xls]B_94"/>
      <sheetName val="[입찰안_xls]B_95"/>
      <sheetName val="[입찰안_xls]B_97"/>
      <sheetName val="[입찰안_xls]B_98"/>
      <sheetName val="[입찰안_xls]B_99"/>
      <sheetName val="[입찰안_xls]B100"/>
      <sheetName val="[입찰안_xls]B101"/>
      <sheetName val="[입찰안_xls]_100"/>
      <sheetName val="[입찰안_xls]B102"/>
      <sheetName val="[입찰안_xls]_101"/>
      <sheetName val="[입찰안_xls]_102"/>
      <sheetName val="[입찰안.xls]_398"/>
      <sheetName val="[입찰안.xls]_399"/>
      <sheetName val="[입찰안.xls]_396"/>
      <sheetName val="[입찰안.xls]_397"/>
      <sheetName val="[입찰안.xls]_404"/>
      <sheetName val="[입찰안.xls]_405"/>
      <sheetName val="[입찰안.xls]_409"/>
      <sheetName val="[입찰안.xls]_410"/>
      <sheetName val="[입찰안.xls]_407"/>
      <sheetName val="[입찰안.xls]_408"/>
      <sheetName val="[입찰안.xls]_414"/>
      <sheetName val="[입찰안.xls]_413"/>
      <sheetName val="[입찰안.xls]_412"/>
      <sheetName val="[입찰안.xls]_411"/>
      <sheetName val="[입찰안.xls]_415"/>
      <sheetName val="[입찰안.xls]_438"/>
      <sheetName val="[입찰안.xls]_422"/>
      <sheetName val="[입찰안.xls]_421"/>
      <sheetName val="[입찰안.xls]_416"/>
      <sheetName val="[입찰안.xls]_417"/>
      <sheetName val="[입찰안.xls]_418"/>
      <sheetName val="[입찰안.xls]_419"/>
      <sheetName val="[입찰안.xls]_420"/>
      <sheetName val="[입찰안.xls]_426"/>
      <sheetName val="[입찰안.xls]_423"/>
      <sheetName val="[입찰안.xls]_424"/>
      <sheetName val="[입찰안.xls]_425"/>
      <sheetName val="[입찰안.xls]_428"/>
      <sheetName val="[입찰안.xls]_429"/>
      <sheetName val="[입찰안.xls]_430"/>
      <sheetName val="[입찰안.xls]_427"/>
      <sheetName val="[입찰안.xls]_435"/>
      <sheetName val="[입찰안.xls]_437"/>
      <sheetName val="[입찰안.xls]_431"/>
      <sheetName val="[입찰안.xls]_432"/>
      <sheetName val="[입찰안.xls]_433"/>
      <sheetName val="[입찰안.xls]_434"/>
      <sheetName val="[입찰안.xls]_436"/>
      <sheetName val="[입찰안.xls]_440"/>
      <sheetName val="[입찰안.xls]_441"/>
      <sheetName val="[입찰안.xls]_439"/>
      <sheetName val="[입찰안.xls]_445"/>
      <sheetName val="[입찰안.xls]_450"/>
      <sheetName val="[입찰안.xls]_442"/>
      <sheetName val="[입찰안.xls]_443"/>
      <sheetName val="[입찰안.xls]_444"/>
      <sheetName val="[입찰안.xls]_449"/>
      <sheetName val="[입찰안.xls]_448"/>
      <sheetName val="[입찰안.xls]_446"/>
      <sheetName val="[입찰안.xls]_447"/>
      <sheetName val="[입찰안.xls]_451"/>
      <sheetName val="[입찰안.xls]_452"/>
      <sheetName val="[입찰안.xls]_453"/>
      <sheetName val="[입찰안.xls]_454"/>
      <sheetName val="[입찰안.xls]_455"/>
      <sheetName val="[입찰안.xls]_456"/>
      <sheetName val="[입찰안.xls]_457"/>
      <sheetName val="[입찰안.xls]_458"/>
      <sheetName val="[입찰안.xls]_460"/>
      <sheetName val="[입찰안.xls]_459"/>
      <sheetName val="_____xls_1242"/>
      <sheetName val="_____xls_1241"/>
      <sheetName val="_____xls_1243"/>
      <sheetName val="[입찰안.xls]___7"/>
      <sheetName val="[입찰안.xls]___8"/>
      <sheetName val="[입찰안.xls]_483"/>
      <sheetName val="[입찰안.xls]_485"/>
      <sheetName val="[입찰안.xls]_462"/>
      <sheetName val="[입찰안.xls]_461"/>
      <sheetName val="[입찰안.xls]_463"/>
      <sheetName val="[입찰안.xls]_464"/>
      <sheetName val="[입찰안.xls]_465"/>
      <sheetName val="[입찰안.xls]_466"/>
      <sheetName val="[입찰안.xls]_467"/>
      <sheetName val="[입찰안.xls]_468"/>
      <sheetName val="[입찰안.xls]_470"/>
      <sheetName val="[입찰안.xls]_469"/>
      <sheetName val="[입찰안.xls]_472"/>
      <sheetName val="[입찰안.xls]_471"/>
      <sheetName val="[입찰안.xls]_476"/>
      <sheetName val="[입찰안.xls]_474"/>
      <sheetName val="[입찰안.xls]_473"/>
      <sheetName val="[입찰안.xls]_475"/>
      <sheetName val="[입찰안.xls]_478"/>
      <sheetName val="[입찰안.xls]_477"/>
      <sheetName val="[입찰안.xls]_480"/>
      <sheetName val="[입찰안.xls]_479"/>
      <sheetName val="[입찰안.xls]_482"/>
      <sheetName val="[입찰안.xls]_481"/>
      <sheetName val="[입찰안.xls]_486"/>
      <sheetName val="[입찰안.xls]_484"/>
      <sheetName val="[입찰안.xls]_496"/>
      <sheetName val="[입찰안.xls]_487"/>
      <sheetName val="[입찰안.xls]_488"/>
      <sheetName val="[입찰안.xls]_527"/>
      <sheetName val="[입찰안.xls]_521"/>
      <sheetName val="[입찰안.xls]_489"/>
      <sheetName val="[입찰안.xls]_490"/>
      <sheetName val="[입찰안.xls]_492"/>
      <sheetName val="[입찰안.xls]_491"/>
      <sheetName val="[입찰안.xls]_495"/>
      <sheetName val="[입찰안.xls]_494"/>
      <sheetName val="[입찰안.xls]_493"/>
      <sheetName val="[입찰안.xls]_512"/>
      <sheetName val="[입찰안.xls]_502"/>
      <sheetName val="[입찰안.xls]_499"/>
      <sheetName val="[입찰안.xls]_497"/>
      <sheetName val="[입찰안.xls]_498"/>
      <sheetName val="[입찰안.xls]_500"/>
      <sheetName val="[입찰안.xls]_501"/>
      <sheetName val="[입찰안.xls]_504"/>
      <sheetName val="[입찰안.xls]_503"/>
      <sheetName val="[입찰안.xls]_505"/>
      <sheetName val="[입찰안.xls]_508"/>
      <sheetName val="[입찰안.xls]_506"/>
      <sheetName val="[입찰안.xls]_507"/>
      <sheetName val="[입찰안.xls]_509"/>
      <sheetName val="[입찰안.xls]_511"/>
      <sheetName val="[입찰안.xls]_510"/>
      <sheetName val="[입찰안.xls]_514"/>
      <sheetName val="[입찰안.xls]_513"/>
      <sheetName val="[입찰안.xls]_515"/>
      <sheetName val="[입찰안.xls]_517"/>
      <sheetName val="[입찰안.xls]_516"/>
      <sheetName val="[입찰안.xls]_518"/>
      <sheetName val="[입찰안.xls]_520"/>
      <sheetName val="[입찰안.xls]_519"/>
      <sheetName val="[입찰안.xls]_526"/>
      <sheetName val="[입찰안.xls]_523"/>
      <sheetName val="[입찰안.xls]_522"/>
      <sheetName val="[입찰안.xls]_524"/>
      <sheetName val="[입찰안.xls]_525"/>
      <sheetName val="[입찰안.xls]_533"/>
      <sheetName val="[입찰안.xls]_529"/>
      <sheetName val="[입찰안.xls]_528"/>
      <sheetName val="[입찰안.xls]_530"/>
      <sheetName val="[입찰안.xls]_531"/>
      <sheetName val="[입찰안.xls]_562"/>
      <sheetName val="[입찰안.xls]_532"/>
      <sheetName val="[입찰안.xls]_574"/>
      <sheetName val="[입찰안.xls]_535"/>
      <sheetName val="[입찰안.xls]_534"/>
      <sheetName val="[입찰안.xls]_536"/>
      <sheetName val="[입찰안.xls]_537"/>
      <sheetName val="[입찰안.xls]_538"/>
      <sheetName val="[입찰안.xls]_539"/>
      <sheetName val="[입찰안.xls]_541"/>
      <sheetName val="[입찰안.xls]_540"/>
      <sheetName val="[입찰안.xls]_542"/>
      <sheetName val="[입찰안.xls]_543"/>
      <sheetName val="[입찰안.xls]_544"/>
      <sheetName val="[입찰안.xls]_546"/>
      <sheetName val="[입찰안.xls]_545"/>
      <sheetName val="[입찰안.xls]_547"/>
      <sheetName val="[입찰안.xls]_548"/>
      <sheetName val="[입찰안.xls]_549"/>
      <sheetName val="[입찰안.xls]_551"/>
      <sheetName val="[입찰안.xls]_550"/>
      <sheetName val="[입찰안.xls]_554"/>
      <sheetName val="[입찰안.xls]_552"/>
      <sheetName val="[입찰안.xls]_553"/>
      <sheetName val="[입찰안.xls]_556"/>
      <sheetName val="[입찰안.xls]_555"/>
      <sheetName val="[입찰안.xls]_559"/>
      <sheetName val="[입찰안.xls]_557"/>
      <sheetName val="[입찰안.xls]_558"/>
      <sheetName val="[입찰안.xls]_561"/>
      <sheetName val="[입찰안.xls]_560"/>
      <sheetName val="[입찰안.xls]_563"/>
      <sheetName val="[입찰안.xls]_564"/>
      <sheetName val="[입찰안.xls]_575"/>
      <sheetName val="[입찰안.xls]_566"/>
      <sheetName val="[입찰안.xls]_565"/>
      <sheetName val="[입찰안.xls]_567"/>
      <sheetName val="[입찰안.xls]_568"/>
      <sheetName val="[입찰안.xls]_569"/>
      <sheetName val="[입찰안.xls]_570"/>
      <sheetName val="[입찰안.xls]_571"/>
      <sheetName val="[입찰안.xls]_572"/>
      <sheetName val="[입찰안.xls]_573"/>
      <sheetName val="[입찰안.xls]_576"/>
      <sheetName val="[입찰안.xls]_585"/>
      <sheetName val="[입찰안.xls]_577"/>
      <sheetName val="[입찰안.xls]_578"/>
      <sheetName val="[입찰안.xls]_579"/>
      <sheetName val="[입찰안.xls]_580"/>
      <sheetName val="[입찰안.xls]_581"/>
      <sheetName val="[입찰안.xls]_582"/>
      <sheetName val="[입찰안.xls]_583"/>
      <sheetName val="[입찰안.xls]_584"/>
      <sheetName val="[입찰안.xls]_589"/>
      <sheetName val="[입찰안.xls]_590"/>
      <sheetName val="[입찰안.xls]_586"/>
      <sheetName val="[입찰안.xls]_587"/>
      <sheetName val="[입찰안.xls]_588"/>
      <sheetName val="[입찰안.xls]_591"/>
      <sheetName val="[입찰안.xls]_597"/>
      <sheetName val="[입찰안.xls]_596"/>
      <sheetName val="[입찰안.xls]_593"/>
      <sheetName val="[입찰안.xls]_592"/>
      <sheetName val="[입찰안.xls]_594"/>
      <sheetName val="[입찰안.xls]_595"/>
      <sheetName val="[입찰안.xls]_614"/>
      <sheetName val="[입찰안.xls]_598"/>
      <sheetName val="[입찰안.xls]_599"/>
      <sheetName val="[입찰안.xls]_600"/>
      <sheetName val="[입찰안.xls]_628"/>
      <sheetName val="[입찰안.xls]_601"/>
      <sheetName val="[입찰안.xls]_602"/>
      <sheetName val="[입찰안.xls]_606"/>
      <sheetName val="[입찰안.xls]_603"/>
      <sheetName val="[입찰안.xls]_604"/>
      <sheetName val="[입찰안.xls]_605"/>
      <sheetName val="[입찰안.xls]_607"/>
      <sheetName val="[입찰안.xls]_608"/>
      <sheetName val="[입찰안.xls]_609"/>
      <sheetName val="[입찰안.xls]_610"/>
      <sheetName val="[입찰안.xls]_613"/>
      <sheetName val="[입찰안.xls]_611"/>
      <sheetName val="[입찰안.xls]_612"/>
      <sheetName val="[입찰안.xls]_615"/>
      <sheetName val="[입찰안.xls]_616"/>
      <sheetName val="[입찰안.xls]_617"/>
      <sheetName val="[입찰안.xls]_618"/>
      <sheetName val="[입찰안.xls]_619"/>
      <sheetName val="[입찰안.xls]_620"/>
      <sheetName val="[입찰안.xls]_621"/>
      <sheetName val="[입찰안.xls]_622"/>
      <sheetName val="[입찰안.xls]_623"/>
      <sheetName val="[입찰안.xls]_624"/>
      <sheetName val="[입찰안.xls]_625"/>
      <sheetName val="[입찰안.xls]_626"/>
      <sheetName val="[입찰안.xls]_627"/>
      <sheetName val="[입찰안.xls]_635"/>
      <sheetName val="[입찰안.xls]_629"/>
      <sheetName val="[입찰안.xls]_630"/>
      <sheetName val="[입찰안.xls]_631"/>
      <sheetName val="[입찰안.xls]_632"/>
      <sheetName val="[입찰안.xls]_633"/>
      <sheetName val="[입찰안.xls]_634"/>
      <sheetName val="[입찰안.xls]_639"/>
      <sheetName val="[입찰안.xls]_636"/>
      <sheetName val="[입찰안.xls]_638"/>
      <sheetName val="[입찰안.xls]_637"/>
      <sheetName val="[입찰안.xls]_640"/>
      <sheetName val="[입찰안.xls]_641"/>
      <sheetName val="[입찰안.xls]_644"/>
      <sheetName val="[입찰안.xls]_642"/>
      <sheetName val="[입찰안.xls]_643"/>
      <sheetName val="[입찰안.xls]_647"/>
      <sheetName val="[입찰안.xls]_645"/>
      <sheetName val="[입찰안.xls]_646"/>
      <sheetName val="[입찰안.xls]_667"/>
      <sheetName val="[입찰안.xls]_651"/>
      <sheetName val="[입찰안.xls]_649"/>
      <sheetName val="[입찰안.xls]_648"/>
      <sheetName val="[입찰안.xls]_650"/>
      <sheetName val="[입찰안.xls]_652"/>
      <sheetName val="[입찰안.xls]_654"/>
      <sheetName val="[입찰안.xls]_653"/>
      <sheetName val="[입찰안.xls]_672"/>
      <sheetName val="[입찰안.xls]_655"/>
      <sheetName val="[입찰안.xls]_656"/>
      <sheetName val="[입찰안.xls]_657"/>
      <sheetName val="[입찰안.xls]_658"/>
      <sheetName val="[입찰안.xls]_660"/>
      <sheetName val="[입찰안.xls]_659"/>
      <sheetName val="[입찰안.xls]_661"/>
      <sheetName val="[입찰안.xls]_662"/>
      <sheetName val="[입찰안.xls]_663"/>
      <sheetName val="[입찰안.xls]_664"/>
      <sheetName val="[입찰안.xls]_666"/>
      <sheetName val="[입찰안.xls]_665"/>
      <sheetName val="[입찰안.xls]_684"/>
      <sheetName val="[입찰안.xls]_668"/>
      <sheetName val="[입찰안.xls]_669"/>
      <sheetName val="[입찰안.xls]_670"/>
      <sheetName val="[입찰안.xls]_671"/>
      <sheetName val="[입찰안.xls]_674"/>
      <sheetName val="[입찰안.xls]_673"/>
      <sheetName val="[입찰안.xls]_675"/>
      <sheetName val="[입찰안.xls]_693"/>
      <sheetName val="[입찰안.xls]_676"/>
      <sheetName val="[입찰안.xls]_678"/>
      <sheetName val="[입찰안.xls]_677"/>
      <sheetName val="[입찰안.xls]_679"/>
      <sheetName val="[입찰안.xls]_680"/>
      <sheetName val="[입찰안.xls]_681"/>
      <sheetName val="[입찰안.xls]_682"/>
      <sheetName val="[입찰안.xls]_683"/>
      <sheetName val="[입찰안.xls]_685"/>
      <sheetName val="[입찰안.xls]_686"/>
      <sheetName val="[입찰안.xls]_687"/>
      <sheetName val="[입찰안.xls]_688"/>
      <sheetName val="[입찰안.xls]_692"/>
      <sheetName val="[입찰안.xls]_689"/>
      <sheetName val="[입찰안.xls]_690"/>
      <sheetName val="[입찰안.xls]_691"/>
      <sheetName val="[입찰안.xls]_699"/>
      <sheetName val="[입찰안.xls]_694"/>
      <sheetName val="[입찰안.xls]_695"/>
      <sheetName val="[입찰안.xls]_698"/>
      <sheetName val="[입찰안.xls]_696"/>
      <sheetName val="[입찰안.xls]_697"/>
      <sheetName val="[입찰안.xls]_718"/>
      <sheetName val="[입찰안.xls]_704"/>
      <sheetName val="[입찰안.xls]_700"/>
      <sheetName val="[입찰안.xls]_701"/>
      <sheetName val="[입찰안.xls]_702"/>
      <sheetName val="[입찰안.xls]_703"/>
      <sheetName val="[입찰안.xls]_705"/>
      <sheetName val="[입찰안.xls]_706"/>
      <sheetName val="[입찰안.xls]_707"/>
      <sheetName val="[입찰안.xls]_708"/>
      <sheetName val="[입찰안.xls]_728"/>
      <sheetName val="[입찰안.xls]_710"/>
      <sheetName val="[입찰안.xls]_709"/>
      <sheetName val="[입찰안.xls]_711"/>
      <sheetName val="[입찰안.xls]_712"/>
      <sheetName val="[입찰안.xls]_713"/>
      <sheetName val="[입찰안.xls]_715"/>
      <sheetName val="[입찰안.xls]_714"/>
      <sheetName val="[입찰안.xls]_716"/>
      <sheetName val="[입찰안.xls]_717"/>
      <sheetName val="[입찰안.xls]_720"/>
      <sheetName val="[입찰안.xls]_719"/>
      <sheetName val="[입찰안.xls]_721"/>
      <sheetName val="[입찰안.xls]_722"/>
      <sheetName val="[입찰안.xls]_723"/>
      <sheetName val="[입찰안.xls]_724"/>
      <sheetName val="[입찰안.xls]_725"/>
      <sheetName val="[입찰안.xls]_726"/>
      <sheetName val="[입찰안.xls]_727"/>
      <sheetName val="[입찰안.xls]_729"/>
      <sheetName val="[입찰안.xls]_730"/>
      <sheetName val="[입찰안.xls]_732"/>
      <sheetName val="[입찰안.xls]_731"/>
      <sheetName val="[입찰안.xls]_746"/>
      <sheetName val="[입찰안.xls]_733"/>
      <sheetName val="[입찰안.xls]_734"/>
      <sheetName val="[입찰안.xls]_735"/>
      <sheetName val="[입찰안.xls]_736"/>
      <sheetName val="[입찰안.xls]_737"/>
      <sheetName val="[입찰안.xls]_738"/>
      <sheetName val="[입찰안.xls]_739"/>
      <sheetName val="[입찰안.xls]_740"/>
      <sheetName val="[입찰안.xls]_741"/>
      <sheetName val="[입찰안.xls]_742"/>
      <sheetName val="[입찰안.xls]_743"/>
      <sheetName val="[입찰안.xls]_744"/>
      <sheetName val="[입찰안.xls]_745"/>
      <sheetName val="[입찰안.xls]_747"/>
      <sheetName val="[입찰안.xls]_752"/>
      <sheetName val="[입찰안.xls]_748"/>
      <sheetName val="[입찰안.xls]_749"/>
      <sheetName val="[입찰안.xls]_750"/>
      <sheetName val="[입찰안.xls]_751"/>
      <sheetName val="[입찰안.xls]_763"/>
      <sheetName val="[입찰안.xls]_754"/>
      <sheetName val="[입찰안.xls]_753"/>
      <sheetName val="[입찰안.xls]_755"/>
      <sheetName val="[입찰안.xls]_756"/>
      <sheetName val="[입찰안.xls]_757"/>
      <sheetName val="[입찰안.xls]_758"/>
      <sheetName val="[입찰안.xls]_761"/>
      <sheetName val="[입찰안.xls]_759"/>
      <sheetName val="[입찰안.xls]_760"/>
      <sheetName val="[입찰안.xls]_762"/>
      <sheetName val="[입찰안.xls]_767"/>
      <sheetName val="[입찰안.xls]_764"/>
      <sheetName val="[입찰안.xls]_765"/>
      <sheetName val="[입찰안.xls]_766"/>
      <sheetName val="[입찰안.xls]_769"/>
      <sheetName val="[입찰안.xls]_768"/>
      <sheetName val="[입찰안.xls]_772"/>
      <sheetName val="[입찰안.xls]_770"/>
      <sheetName val="[입찰안.xls]_771"/>
      <sheetName val="[입찰안.xls]_773"/>
      <sheetName val="[입찰안.xls]_774"/>
      <sheetName val="[입찰안.xls]_783"/>
      <sheetName val="[입찰안.xls]_780"/>
      <sheetName val="[입찰안.xls]_779"/>
      <sheetName val="[입찰안.xls]_775"/>
      <sheetName val="[입찰안.xls]_776"/>
      <sheetName val="[입찰안.xls]_777"/>
      <sheetName val="[입찰안.xls]_778"/>
      <sheetName val="[입찰안.xls]_781"/>
      <sheetName val="[입찰안.xls]_782"/>
      <sheetName val="[입찰안.xls]_788"/>
      <sheetName val="[입찰안.xls]_784"/>
      <sheetName val="[입찰안.xls]_785"/>
      <sheetName val="[입찰안.xls]_786"/>
      <sheetName val="[입찰안.xls]_787"/>
      <sheetName val="[입찰안.xls]_793"/>
      <sheetName val="[입찰안.xls]_790"/>
      <sheetName val="[입찰안.xls]_789"/>
      <sheetName val="[입찰안.xls]_792"/>
      <sheetName val="[입찰안.xls]_791"/>
      <sheetName val="[입찰안.xls]_803"/>
      <sheetName val="[입찰안.xls]_794"/>
      <sheetName val="[입찰안.xls]_795"/>
      <sheetName val="[입찰안.xls]_796"/>
      <sheetName val="[입찰안.xls]_798"/>
      <sheetName val="[입찰안.xls]_797"/>
      <sheetName val="[입찰안.xls]_799"/>
      <sheetName val="[입찰안.xls]_801"/>
      <sheetName val="[입찰안.xls]_800"/>
      <sheetName val="[입찰안.xls]_802"/>
      <sheetName val="[입찰안.xls]_815"/>
      <sheetName val="[입찰안.xls]_807"/>
      <sheetName val="[입찰안.xls]_804"/>
      <sheetName val="[입찰안.xls]_805"/>
      <sheetName val="[입찰안.xls]_806"/>
      <sheetName val="[입찰안.xls]_808"/>
      <sheetName val="[입찰안.xls]_809"/>
      <sheetName val="[입찰안.xls]_810"/>
      <sheetName val="[입찰안.xls]_811"/>
      <sheetName val="[입찰안.xls]_813"/>
      <sheetName val="[입찰안.xls]_812"/>
      <sheetName val="[입찰안.xls]_814"/>
      <sheetName val="[입찰안.xls]_816"/>
      <sheetName val="[입찰안.xls]_827"/>
      <sheetName val="[입찰안.xls]_817"/>
      <sheetName val="[입찰안.xls]_818"/>
      <sheetName val="[입찰안.xls]_820"/>
      <sheetName val="[입찰안.xls]_819"/>
      <sheetName val="[입찰안.xls]_821"/>
      <sheetName val="[입찰안.xls]_822"/>
      <sheetName val="[입찰안.xls]_823"/>
      <sheetName val="[입찰안.xls]_824"/>
      <sheetName val="[입찰안.xls]_825"/>
      <sheetName val="[입찰안.xls]_826"/>
      <sheetName val="[입찰안.xls]_838"/>
      <sheetName val="[입찰안.xls]_828"/>
      <sheetName val="[입찰안.xls]_829"/>
      <sheetName val="[입찰안.xls]_830"/>
      <sheetName val="[입찰안.xls]_831"/>
      <sheetName val="[입찰안.xls]_832"/>
      <sheetName val="[입찰안.xls]_834"/>
      <sheetName val="[입찰안.xls]_833"/>
      <sheetName val="[입찰안.xls]_835"/>
      <sheetName val="[입찰안.xls]_836"/>
      <sheetName val="[입찰안.xls]_837"/>
      <sheetName val="[입찰안.xls]_844"/>
      <sheetName val="[입찰안.xls]_846"/>
      <sheetName val="[입찰안.xls]_839"/>
      <sheetName val="[입찰안.xls]_840"/>
      <sheetName val="[입찰안.xls]_843"/>
      <sheetName val="[입찰안.xls]_841"/>
      <sheetName val="[입찰안.xls]_842"/>
      <sheetName val="[입찰안.xls]_845"/>
      <sheetName val="[입찰안.xls]_860"/>
      <sheetName val="[입찰안.xls]_847"/>
      <sheetName val="[입찰안.xls]_848"/>
      <sheetName val="[입찰안.xls]_850"/>
      <sheetName val="[입찰안.xls]_849"/>
      <sheetName val="[입찰안.xls]_851"/>
      <sheetName val="[입찰안.xls]_852"/>
      <sheetName val="[입찰안.xls]_854"/>
      <sheetName val="[입찰안.xls]_853"/>
      <sheetName val="[입찰안.xls]_855"/>
      <sheetName val="[입찰안.xls]_856"/>
      <sheetName val="[입찰안.xls]_857"/>
      <sheetName val="[입찰안.xls]_859"/>
      <sheetName val="[입찰안.xls]_858"/>
      <sheetName val="[입찰안.xls]_861"/>
      <sheetName val="[입찰안.xls]_886"/>
      <sheetName val="[입찰안.xls]_862"/>
      <sheetName val="[입찰안.xls]_863"/>
      <sheetName val="[입찰안.xls]_864"/>
      <sheetName val="[입찰안.xls]_865"/>
      <sheetName val="[입찰안.xls]_866"/>
      <sheetName val="[입찰안.xls]_867"/>
      <sheetName val="[입찰안.xls]_868"/>
      <sheetName val="[입찰안.xls]_869"/>
      <sheetName val="[입찰안.xls]_870"/>
      <sheetName val="[입찰안.xls]_871"/>
      <sheetName val="[입찰안.xls]_872"/>
      <sheetName val="[입찰안.xls]_873"/>
      <sheetName val="[입찰안.xls]_874"/>
      <sheetName val="[입찰안.xls]_895"/>
      <sheetName val="[입찰안.xls]_894"/>
      <sheetName val="[입찰안.xls]_875"/>
      <sheetName val="[입찰안.xls]_876"/>
      <sheetName val="[입찰안.xls]_877"/>
      <sheetName val="[입찰안.xls]_878"/>
      <sheetName val="[입찰안.xls]_879"/>
      <sheetName val="[입찰안.xls]_880"/>
      <sheetName val="[입찰안.xls]_881"/>
      <sheetName val="[입찰안.xls]_882"/>
      <sheetName val="[입찰안.xls]_883"/>
      <sheetName val="[입찰안.xls]_884"/>
      <sheetName val="[입찰안.xls]_885"/>
      <sheetName val="[입찰안.xls]_887"/>
      <sheetName val="[입찰안.xls]_889"/>
      <sheetName val="[입찰안.xls]_888"/>
      <sheetName val="[입찰안.xls]_890"/>
      <sheetName val="[입찰안.xls]_891"/>
      <sheetName val="[입찰안.xls]_892"/>
      <sheetName val="[입찰안.xls]_893"/>
      <sheetName val="[입찰안.xls]_908"/>
      <sheetName val="[입찰안.xls]_899"/>
      <sheetName val="[입찰안.xls]_896"/>
      <sheetName val="[입찰안.xls]_897"/>
      <sheetName val="[입찰안.xls]_898"/>
      <sheetName val="[입찰안.xls]_959"/>
      <sheetName val="[입찰안.xls]_950"/>
      <sheetName val="[입찰안.xls]_900"/>
      <sheetName val="[입찰안.xls]_902"/>
      <sheetName val="[입찰안.xls]_901"/>
      <sheetName val="[입찰안.xls]_906"/>
      <sheetName val="[입찰안.xls]_905"/>
      <sheetName val="[입찰안.xls]_903"/>
      <sheetName val="[입찰안.xls]_904"/>
      <sheetName val="[입찰안.xls]_907"/>
      <sheetName val="[입찰안.xls]_939"/>
      <sheetName val="[입찰안.xls]_921"/>
      <sheetName val="[입찰안.xls]_912"/>
      <sheetName val="[입찰안.xls]_911"/>
      <sheetName val="[입찰안.xls]_909"/>
      <sheetName val="[입찰안.xls]_910"/>
      <sheetName val="[입찰안.xls]_914"/>
      <sheetName val="[입찰안.xls]_913"/>
      <sheetName val="[입찰안.xls]_915"/>
      <sheetName val="[입찰안.xls]_916"/>
      <sheetName val="[입찰안.xls]_917"/>
      <sheetName val="[입찰안.xls]_918"/>
      <sheetName val="[입찰안.xls]_919"/>
      <sheetName val="[입찰안.xls]_920"/>
      <sheetName val="[입찰안.xls]_922"/>
      <sheetName val="[입찰안.xls]_928"/>
      <sheetName val="[입찰안.xls]_926"/>
      <sheetName val="[입찰안.xls]_924"/>
      <sheetName val="[입찰안.xls]_923"/>
      <sheetName val="[입찰안.xls]_925"/>
      <sheetName val="[입찰안.xls]_927"/>
      <sheetName val="[입찰안.xls]_929"/>
      <sheetName val="[입찰안.xls]_930"/>
      <sheetName val="[입찰안.xls]_933"/>
      <sheetName val="[입찰안.xls]_931"/>
      <sheetName val="[입찰안.xls]_932"/>
      <sheetName val="[입찰안.xls]_934"/>
      <sheetName val="[입찰안.xls]_937"/>
      <sheetName val="[입찰안.xls]_935"/>
      <sheetName val="[입찰안.xls]_936"/>
      <sheetName val="[입찰안.xls]_938"/>
      <sheetName val="[입찰안.xls]_940"/>
      <sheetName val="[입찰안.xls]_941"/>
      <sheetName val="[입찰안.xls]_942"/>
      <sheetName val="[입찰안.xls]_944"/>
      <sheetName val="[입찰안.xls]_943"/>
      <sheetName val="[입찰안.xls]_945"/>
      <sheetName val="[입찰안.xls]_946"/>
      <sheetName val="[입찰안.xls]_947"/>
      <sheetName val="[입찰안.xls]_948"/>
      <sheetName val="[입찰안.xls]_949"/>
      <sheetName val="[입찰안.xls]_954"/>
      <sheetName val="[입찰안.xls]_953"/>
      <sheetName val="[입찰안.xls]_952"/>
      <sheetName val="[입찰안.xls]_951"/>
      <sheetName val="[입찰안.xls]_956"/>
      <sheetName val="[입찰안.xls]_955"/>
      <sheetName val="[입찰안.xls]_957"/>
      <sheetName val="[입찰안.xls]_958"/>
      <sheetName val="[입찰안.xls]_962"/>
      <sheetName val="[입찰안.xls]_969"/>
      <sheetName val="[입찰안.xls]_960"/>
      <sheetName val="[입찰안.xls]_961"/>
      <sheetName val="[입찰안.xls]_963"/>
      <sheetName val="[입찰안.xls]_972"/>
      <sheetName val="[입찰안.xls]_964"/>
      <sheetName val="[입찰안.xls]_965"/>
      <sheetName val="[입찰안.xls]_967"/>
      <sheetName val="[입찰안.xls]_966"/>
      <sheetName val="[입찰안.xls]_968"/>
      <sheetName val="[입찰안.xls]_975"/>
      <sheetName val="[입찰안.xls]_976"/>
      <sheetName val="[입찰안.xls]_970"/>
      <sheetName val="[입찰안.xls]_971"/>
      <sheetName val="[입찰안.xls]_973"/>
      <sheetName val="[입찰안.xls]_974"/>
      <sheetName val="[입찰안.xls]_978"/>
      <sheetName val="[입찰안.xls]_977"/>
      <sheetName val="[입찰안.xls]_980"/>
      <sheetName val="[입찰안.xls]_979"/>
      <sheetName val="[입찰안.xls]_981"/>
      <sheetName val="[입찰안.xls]_982"/>
      <sheetName val="[입찰안.xls]_985"/>
      <sheetName val="[입찰안.xls]_983"/>
      <sheetName val="[입찰안.xls]_984"/>
      <sheetName val="_____xls_1221"/>
      <sheetName val="_____xls_1054"/>
      <sheetName val="_____xls_1056"/>
      <sheetName val="_____xls_1055"/>
      <sheetName val="[입찰안.xls]_997"/>
      <sheetName val="[입찰안.xls]_986"/>
      <sheetName val="[입찰안.xls]_987"/>
      <sheetName val="[입찰안.xls]_988"/>
      <sheetName val="[입찰안.xls]_989"/>
      <sheetName val="_____xls_1006"/>
      <sheetName val="[입찰안.xls]_990"/>
      <sheetName val="[입찰안.xls]_991"/>
      <sheetName val="[입찰안.xls]_992"/>
      <sheetName val="[입찰안.xls]_994"/>
      <sheetName val="[입찰안.xls]_993"/>
      <sheetName val="[입찰안.xls]_995"/>
      <sheetName val="[입찰안.xls]_996"/>
      <sheetName val="_____xls_1001"/>
      <sheetName val="[입찰안.xls]_998"/>
      <sheetName val="[입찰안.xls]_999"/>
      <sheetName val="_____xls_1000"/>
      <sheetName val="_____xls_1005"/>
      <sheetName val="_____xls_1002"/>
      <sheetName val="_____xls_1003"/>
      <sheetName val="_____xls_1004"/>
      <sheetName val="_____xls_1024"/>
      <sheetName val="_____xls_1007"/>
      <sheetName val="_____xls_1016"/>
      <sheetName val="_____xls_1008"/>
      <sheetName val="_____xls_1019"/>
      <sheetName val="_____xls_1009"/>
      <sheetName val="_____xls_1010"/>
      <sheetName val="_____xls_1015"/>
      <sheetName val="_____xls_1012"/>
      <sheetName val="_____xls_1011"/>
      <sheetName val="_____xls_1014"/>
      <sheetName val="_____xls_1013"/>
      <sheetName val="_____xls_1017"/>
      <sheetName val="_____xls_1018"/>
      <sheetName val="_____xls_1023"/>
      <sheetName val="_____xls_1020"/>
      <sheetName val="_____xls_1021"/>
      <sheetName val="_____xls_1022"/>
      <sheetName val="_____xls_1025"/>
      <sheetName val="_____xls_1031"/>
      <sheetName val="_____xls_1032"/>
      <sheetName val="_____xls_1026"/>
      <sheetName val="_____xls_1028"/>
      <sheetName val="_____xls_1027"/>
      <sheetName val="_____xls_1030"/>
      <sheetName val="_____xls_1029"/>
      <sheetName val="_____xls_1037"/>
      <sheetName val="_____xls_1033"/>
      <sheetName val="_____xls_1036"/>
      <sheetName val="_____xls_1034"/>
      <sheetName val="_____xls_1035"/>
      <sheetName val="_____xls_1049"/>
      <sheetName val="_____xls_1038"/>
      <sheetName val="_____xls_1050"/>
      <sheetName val="_____xls_1039"/>
      <sheetName val="_____xls_1042"/>
      <sheetName val="_____xls_1040"/>
      <sheetName val="_____xls_1041"/>
      <sheetName val="_____xls_1045"/>
      <sheetName val="_____xls_1043"/>
      <sheetName val="_____xls_1044"/>
      <sheetName val="_____xls_1046"/>
      <sheetName val="_____xls_1047"/>
      <sheetName val="_____xls_1048"/>
      <sheetName val="_____xls_1053"/>
      <sheetName val="_____xls_1052"/>
      <sheetName val="_____xls_1051"/>
      <sheetName val="_____xls_1058"/>
      <sheetName val="_____xls_1060"/>
      <sheetName val="_____xls_1059"/>
      <sheetName val="_____xls_1057"/>
      <sheetName val="_____xls_1061"/>
      <sheetName val="_____xls_1216"/>
      <sheetName val="_____xls_1218"/>
      <sheetName val="_____xls_1217"/>
      <sheetName val="_____xls_1063"/>
      <sheetName val="_____xls_1062"/>
      <sheetName val="_____xls_1066"/>
      <sheetName val="_____xls_1064"/>
      <sheetName val="_____xls_1065"/>
      <sheetName val="_____xls_1068"/>
      <sheetName val="_____xls_1094"/>
      <sheetName val="_____xls_1067"/>
      <sheetName val="_____xls_1069"/>
      <sheetName val="_____xls_1072"/>
      <sheetName val="_____xls_1071"/>
      <sheetName val="_____xls_1070"/>
      <sheetName val="_____xls_1074"/>
      <sheetName val="_____xls_1073"/>
      <sheetName val="_____xls_1075"/>
      <sheetName val="_____xls_1076"/>
      <sheetName val="_____xls_1079"/>
      <sheetName val="_____xls_1078"/>
      <sheetName val="_____xls_1077"/>
      <sheetName val="_____xls_1080"/>
      <sheetName val="_____xls_1081"/>
      <sheetName val="_____xls_1083"/>
      <sheetName val="_____xls_1082"/>
      <sheetName val="_____xls_1086"/>
      <sheetName val="_____xls_1084"/>
      <sheetName val="_____xls_1085"/>
      <sheetName val="_____xls_1088"/>
      <sheetName val="_____xls_1089"/>
      <sheetName val="_____xls_1087"/>
      <sheetName val="_____xls_1095"/>
      <sheetName val="_____xls_1090"/>
      <sheetName val="_____xls_1091"/>
      <sheetName val="_____xls_1092"/>
      <sheetName val="_____xls_1093"/>
      <sheetName val="_____xls_1115"/>
      <sheetName val="_____xls_1096"/>
      <sheetName val="_____xls_1097"/>
      <sheetName val="_____xls_1098"/>
      <sheetName val="_____xls_1099"/>
      <sheetName val="_____xls_1100"/>
      <sheetName val="_____xls_1101"/>
      <sheetName val="_____xls_1102"/>
      <sheetName val="_____xls_1103"/>
      <sheetName val="_____xls_1104"/>
      <sheetName val="_____xls_1105"/>
      <sheetName val="_____xls_1106"/>
      <sheetName val="_____xls_1107"/>
      <sheetName val="_____xls_1112"/>
      <sheetName val="_____xls_1108"/>
      <sheetName val="_____xls_1110"/>
      <sheetName val="_____xls_1109"/>
      <sheetName val="_____xls_1111"/>
      <sheetName val="_____xls_1113"/>
      <sheetName val="_____xls_1114"/>
      <sheetName val="_____xls_1147"/>
      <sheetName val="_____xls_1135"/>
      <sheetName val="_____xls_1130"/>
      <sheetName val="_____xls_1118"/>
      <sheetName val="_____xls_1116"/>
      <sheetName val="_____xls_1117"/>
      <sheetName val="_____xls_1119"/>
      <sheetName val="_____xls_1120"/>
      <sheetName val="_____xls_1121"/>
      <sheetName val="_____xls_1122"/>
      <sheetName val="_____xls_1123"/>
      <sheetName val="_____xls_1124"/>
      <sheetName val="_____xls_1125"/>
      <sheetName val="_____xls_1126"/>
      <sheetName val="_____xls_1127"/>
      <sheetName val="_____xls_1128"/>
      <sheetName val="_____xls_1129"/>
      <sheetName val="_____xls_1131"/>
      <sheetName val="_____xls_1132"/>
      <sheetName val="_____xls_1134"/>
      <sheetName val="_____xls_1133"/>
      <sheetName val="_____xls_1146"/>
      <sheetName val="_____xls_1140"/>
      <sheetName val="_____xls_1136"/>
      <sheetName val="_____xls_1137"/>
      <sheetName val="_____xls_1138"/>
      <sheetName val="_____xls_1139"/>
      <sheetName val="_____xls_1141"/>
      <sheetName val="_____xls_1142"/>
      <sheetName val="_____xls_1143"/>
      <sheetName val="_____xls_1144"/>
      <sheetName val="_____xls_1145"/>
      <sheetName val="_____xls_1166"/>
      <sheetName val="_____xls_1149"/>
      <sheetName val="_____xls_1148"/>
      <sheetName val="_____xls_1154"/>
      <sheetName val="_____xls_1150"/>
      <sheetName val="_____xls_1152"/>
      <sheetName val="_____xls_1151"/>
      <sheetName val="_____xls_1153"/>
      <sheetName val="_____xls_1155"/>
      <sheetName val="_____xls_1156"/>
      <sheetName val="_____xls_1157"/>
      <sheetName val="_____xls_1158"/>
      <sheetName val="_____xls_1159"/>
      <sheetName val="_____xls_1162"/>
      <sheetName val="_____xls_1160"/>
      <sheetName val="_____xls_1161"/>
      <sheetName val="_____xls_1165"/>
      <sheetName val="_____xls_1163"/>
      <sheetName val="_____xls_1164"/>
      <sheetName val="_____xls_1184"/>
      <sheetName val="_____xls_1168"/>
      <sheetName val="_____xls_1167"/>
      <sheetName val="_____xls_1169"/>
      <sheetName val="_____xls_1170"/>
      <sheetName val="_____xls_1171"/>
      <sheetName val="_____xls_1176"/>
      <sheetName val="_____xls_1172"/>
      <sheetName val="_____xls_1173"/>
      <sheetName val="_____xls_1174"/>
      <sheetName val="_____xls_1175"/>
      <sheetName val="_____xls_1177"/>
      <sheetName val="_____xls_1179"/>
      <sheetName val="_____xls_1178"/>
      <sheetName val="_____xls_1191"/>
      <sheetName val="_____xls_1182"/>
      <sheetName val="_____xls_1180"/>
      <sheetName val="_____xls_1181"/>
      <sheetName val="_____xls_1183"/>
      <sheetName val="_____xls_1185"/>
      <sheetName val="_____xls_1186"/>
      <sheetName val="_____xls_1187"/>
      <sheetName val="_____xls_1190"/>
      <sheetName val="_____xls_1188"/>
      <sheetName val="_____xls_1189"/>
      <sheetName val="_____xls_1195"/>
      <sheetName val="_____xls_1194"/>
      <sheetName val="_____xls_1192"/>
      <sheetName val="_____xls_1193"/>
      <sheetName val="_____xls_1196"/>
      <sheetName val="_____xls_1200"/>
      <sheetName val="_____xls_1199"/>
      <sheetName val="_____xls_1197"/>
      <sheetName val="_____xls_1198"/>
      <sheetName val="_____xls_1206"/>
      <sheetName val="_____xls_1203"/>
      <sheetName val="_____xls_1201"/>
      <sheetName val="_____xls_1202"/>
      <sheetName val="_____xls_1204"/>
      <sheetName val="_____xls_1205"/>
      <sheetName val="_____xls_1214"/>
      <sheetName val="_____xls_1209"/>
      <sheetName val="_____xls_1207"/>
      <sheetName val="_____xls_1208"/>
      <sheetName val="_____xls_1210"/>
      <sheetName val="_____xls_1211"/>
      <sheetName val="_____xls_1212"/>
      <sheetName val="_____xls_1213"/>
      <sheetName val="_____xls_1215"/>
      <sheetName val="_____xls_1219"/>
      <sheetName val="_____xls_1220"/>
      <sheetName val="_____xls_1222"/>
      <sheetName val="_____xls_1223"/>
      <sheetName val="_____xls_1225"/>
      <sheetName val="_____xls_1224"/>
      <sheetName val="_____xls_1226"/>
      <sheetName val="_____xls_1228"/>
      <sheetName val="_____xls_1227"/>
      <sheetName val="_____xls_1229"/>
      <sheetName val="_____xls_1232"/>
      <sheetName val="_____xls_1230"/>
      <sheetName val="_____xls_1231"/>
      <sheetName val="_____xls_1238"/>
      <sheetName val="_____xls_1239"/>
      <sheetName val="_____xls_1240"/>
      <sheetName val="_____xls_1237"/>
      <sheetName val="_____xls_1233"/>
      <sheetName val="_____xls_1234"/>
      <sheetName val="_____xls_1235"/>
      <sheetName val="_____xls_1236"/>
      <sheetName val="_____xls_1244"/>
      <sheetName val="_____xls_1245"/>
      <sheetName val="_____xls_1246"/>
      <sheetName val="_____xls_1247"/>
      <sheetName val="_____xls_1256"/>
      <sheetName val="_____xls_1257"/>
      <sheetName val="_____xls_1260"/>
      <sheetName val="_____xls_1248"/>
      <sheetName val="_____xls_1252"/>
      <sheetName val="_____xls_1253"/>
      <sheetName val="_____xls_1249"/>
      <sheetName val="_____xls_1250"/>
      <sheetName val="_____xls_1251"/>
      <sheetName val="_____xls_1255"/>
      <sheetName val="_____xls_1254"/>
      <sheetName val="_____xls_1258"/>
      <sheetName val="_____xls_1259"/>
      <sheetName val="[입찰안.xls]_____xls_1262"/>
      <sheetName val="[입찰안.xls]_____xls_1264"/>
      <sheetName val="[입찰안.xls]_____xls_1265"/>
      <sheetName val="[입찰안.xls]_____xls_1263"/>
      <sheetName val="[입찰안.xls]_____xls_1266"/>
      <sheetName val="[입찰안.xls]_____xls_1268"/>
      <sheetName val="[입찰안.xls]_____xls_1269"/>
      <sheetName val="[입찰안.xls]_____xls_1270"/>
      <sheetName val="[입찰안.xls]_____xls_1267"/>
      <sheetName val="[입찰안.xls]_____xls_1271"/>
      <sheetName val="[입찰안.xls]_____xls_1272"/>
      <sheetName val="[입찰안.xls]_____xls_1273"/>
      <sheetName val="[입찰안.xls]_____xls_1274"/>
      <sheetName val="[입찰안.xls]_____xls_1275"/>
      <sheetName val="[입찰안.xls]_____xls_1276"/>
      <sheetName val="[입찰안.xls]_____xls_1279"/>
      <sheetName val="[입찰안.xls]_____xls_1277"/>
      <sheetName val="[입찰안.xls]_____xls_1278"/>
      <sheetName val="[입찰안.xls]_____xls_1284"/>
      <sheetName val="[입찰안.xls]_____xls_1280"/>
      <sheetName val="[입찰안.xls]_____xls_1281"/>
      <sheetName val="[입찰안.xls]_____xls_1282"/>
      <sheetName val="[입찰안.xls]_____xls_1283"/>
      <sheetName val="[입찰안.xls]_____xls_1286"/>
      <sheetName val="[입찰안.xls]_____xls_1287"/>
      <sheetName val="[입찰안.xls]_____xls_1288"/>
      <sheetName val="[입찰안.xls]_____xls_1285"/>
      <sheetName val="[입찰안.xls]_____xls_1290"/>
      <sheetName val="[입찰안.xls]_____xls_1291"/>
      <sheetName val="[입찰안.xls]_____xls_1292"/>
      <sheetName val="[입찰안.xls]_____xls_1289"/>
      <sheetName val="[입찰안.xls]_____xls_1293"/>
      <sheetName val="[입찰안.xls]_____xls_1294"/>
      <sheetName val="[입찰안.xls]_____xls_1296"/>
      <sheetName val="[입찰안.xls]_____xls_1295"/>
      <sheetName val="[입찰안.xls]_____xls_1297"/>
      <sheetName val="[입찰안.xls]_____xls_1298"/>
      <sheetName val="[입찰안.xls]_____xls_1299"/>
      <sheetName val="[입찰안.xls]_____xls_1300"/>
      <sheetName val="[입찰안.xls]_____xls_1301"/>
      <sheetName val="[입찰안.xls]_____xls_1302"/>
      <sheetName val="[입찰안.xls]_____xls_1303"/>
      <sheetName val="[입찰안.xls]_____xls_1304"/>
      <sheetName val="[입찰안.xls]_____xls_1305"/>
      <sheetName val="[입찰안.xls]_____xls_1306"/>
      <sheetName val="[입찰안.xls]_____xls_1307"/>
      <sheetName val="[입찰안.xls]_____xls_1308"/>
      <sheetName val="[입찰안.xls]_____xls_1309"/>
      <sheetName val="[입찰안.xls]_____xls_1314"/>
      <sheetName val="[입찰안.xls]_____xls_1310"/>
      <sheetName val="[입찰안.xls]_____xls_1311"/>
      <sheetName val="[입찰안.xls]_____xls_1312"/>
      <sheetName val="[입찰안.xls]_____xls_1313"/>
      <sheetName val="[입찰안.xls]_____xls_1315"/>
      <sheetName val="[입찰안.xls]_____xls_1317"/>
      <sheetName val="[입찰안.xls]_____xls_1323"/>
      <sheetName val="[입찰안.xls]_____xls_1316"/>
      <sheetName val="[입찰안.xls]_____xls_1318"/>
      <sheetName val="[입찰안.xls]_____xls_1319"/>
      <sheetName val="[입찰안.xls]_____xls_1320"/>
      <sheetName val="[입찰안.xls]_____xls_1321"/>
      <sheetName val="[입찰안.xls]_____xls_1322"/>
      <sheetName val="[입찰안.xls][입찰안.xls]_____xls_3029"/>
      <sheetName val="[입찰안.xls][입찰안.xls]_____xls_3055"/>
      <sheetName val="[입찰안.xls][입찰안.xls]_____xls_3057"/>
      <sheetName val="[입찰안.xls][입찰안.xls]_____xls_3033"/>
      <sheetName val="[입찰안.xls][입찰안.xls]_____xls_3032"/>
      <sheetName val="[입찰안.xls][입찰안.xls]_____xls_3044"/>
      <sheetName val="[입찰안.xls][입찰안.xls]_____xls_3030"/>
      <sheetName val="[입찰안.xls][입찰안.xls]_____xls_3031"/>
      <sheetName val="[입찰안.xls][입찰안.xls]_____xls_3045"/>
      <sheetName val="[입찰안.xls][입찰안.xls]_____xls_3034"/>
      <sheetName val="[입찰안.xls][입찰안.xls]_____xls_3046"/>
      <sheetName val="[입찰안.xls][입찰안.xls]_____xls_3035"/>
      <sheetName val="[입찰안.xls][입찰안.xls]_____xls_3041"/>
      <sheetName val="[입찰안.xls][입찰안.xls]_____xls_3042"/>
      <sheetName val="[입찰안.xls][입찰안.xls]_____xls_3036"/>
      <sheetName val="[입찰안.xls][입찰안.xls]_____xls_3037"/>
      <sheetName val="[입찰안.xls][입찰안.xls]_____xls_3038"/>
      <sheetName val="[입찰안.xls][입찰안.xls]_____xls_3043"/>
      <sheetName val="[입찰안.xls][입찰안.xls]_____xls_3039"/>
      <sheetName val="[입찰안.xls][입찰안.xls]_____xls_3040"/>
      <sheetName val="[입찰안.xls][입찰안.xls]_____xls_3047"/>
      <sheetName val="[입찰안.xls][입찰안.xls]_____xls_3048"/>
      <sheetName val="[입찰안.xls][입찰안.xls]_____xls_3050"/>
      <sheetName val="[입찰안.xls][입찰안.xls]_____xls_3049"/>
      <sheetName val="[입찰안.xls][입찰안.xls]_____xls_3053"/>
      <sheetName val="변압기 및 발전기 용량"/>
      <sheetName val="plan&amp;section_of_fo뮽◽"/>
      <sheetName val="plan&amp;section_of_fo_xd8e4_꼉"/>
      <sheetName val="working_load_¾"/>
      <sheetName val="working_load_"/>
      <sheetName val="_HIT__HM"/>
      <sheetName val="[입찰안.xls][입찰안.xls]_____xls_3051"/>
      <sheetName val="[입찰안.xls][입찰안.xls]_____xls_3052"/>
      <sheetName val="[입찰안.xls][입찰안.xls]_____xls_3054"/>
      <sheetName val="[입찰안.xls][입찰안.xls]_____xls_3059"/>
      <sheetName val="[입찰안.xls][입찰안.xls]_____xls_3056"/>
      <sheetName val="[입찰안.xls][입찰안.xls]_____xls_3060"/>
      <sheetName val="[입찰안.xls][입찰안.xls]_____xls_3066"/>
      <sheetName val="[입찰안.xls][입찰안.xls]_____xls_3058"/>
      <sheetName val="[입찰안.xls][입찰안.xls]_____xls_3061"/>
      <sheetName val="[입찰안.xls][입찰안.xls]_____xls_3062"/>
      <sheetName val="[입찰안.xls][입찰안.xls]_____xls_3063"/>
      <sheetName val="[입찰안.xls][입찰안.xls]_____xls_3067"/>
      <sheetName val="[입찰안.xls][입찰안.xls]_____xls_3185"/>
      <sheetName val="[입찰안.xls][입찰안.xls]_____xls_3064"/>
      <sheetName val="[입찰안.xls][입찰안.xls]_____xls_3065"/>
      <sheetName val="[입찰안.xls][입찰안.xls]_____xls_3186"/>
      <sheetName val="[입찰안.xls][입찰안.xls]_____xls_3068"/>
      <sheetName val="[입찰안.xls][입찰안.xls]_____xls_3184"/>
      <sheetName val="일위대㐀븁_x005f_x0000__x005f_x0000_"/>
      <sheetName val="일위대_x005f_x0000__x005f_x0000_Ԁ_"/>
      <sheetName val="plan&amp;section_of勉_x0010__x0000__"/>
      <sheetName val="_HIT__HMC_견_x0000__x0000__x0005"/>
      <sheetName val="정리계_x0000__x0000__x0005__x0000_"/>
      <sheetName val="plan&amp;section_of__x0000__x0000_Ā"/>
      <sheetName val="노원열병합___x0000__x0000__x0005__x0"/>
      <sheetName val="1,2,3,4_x005f_x0000__x000"/>
      <sheetName val="_HIT__HM_x0000__x0000__x0005__x"/>
      <sheetName val="수량산출서집²_x0000_㘀_x0000__x0000__x"/>
      <sheetName val="pile_bearing_capa_&amp;_¬_x0000_Ԁ_x"/>
      <sheetName val="plan&amp;section_of_fo뮽◽_x0000__x00"/>
      <sheetName val="plan&amp;section_of_fo_xd8e4_꼉_x00"/>
      <sheetName val="일위대¼_x0000__x0000__x0000__x0000"/>
      <sheetName val="수목단가"/>
      <sheetName val="식재수량표"/>
      <sheetName val="개인별 깪/"/>
      <sheetName val="TH-XL"/>
      <sheetName val="PL"/>
      <sheetName val="PARTS"/>
      <sheetName val="CDSPS"/>
      <sheetName val="NH-KY"/>
      <sheetName val="TONGKE1P"/>
      <sheetName val="CHITIET VL-NCHT1 (2)"/>
      <sheetName val="7.안전관_x0000__x0000_"/>
      <sheetName val="[입찰안.xls][입찰안.xls]_____xls_3108"/>
      <sheetName val="[입찰안.xls][입찰안.xls]_____xls_3097"/>
      <sheetName val="[입찰안.xls][입찰안.xls]_____xls_3101"/>
      <sheetName val="[입찰안.xls][입찰안.xls]_____xls_3102"/>
      <sheetName val="[입찰안.xls][입찰안.xls]_____xls_3069"/>
      <sheetName val="[입찰안.xls][입찰안.xls]_____xls_3095"/>
      <sheetName val="[입찰안.xls][입찰안.xls]_____xls_3070"/>
      <sheetName val="[입찰안.xls][입찰안.xls]_____xls_3071"/>
      <sheetName val="[입찰안.xls][입찰안.xls]_____xls_3072"/>
      <sheetName val="[입찰안.xls][입찰안.xls]_____xls_3073"/>
      <sheetName val="[입찰안.xls][입찰안.xls]_____xls_3075"/>
      <sheetName val="[입찰안.xls][입찰안.xls]_____xls_3074"/>
      <sheetName val="[입찰안.xls][입찰안.xls]_____xls_3091"/>
      <sheetName val="[입찰안.xls][입찰안.xls]_____xls_3076"/>
      <sheetName val="[입찰안.xls][입찰안.xls]_____xls_3077"/>
      <sheetName val="[입찰안.xls][입찰안.xls]_____xls_3078"/>
      <sheetName val="[입찰안.xls][입찰안.xls]_____xls_3079"/>
      <sheetName val="[입찰안.xls][입찰안.xls]_____xls_3080"/>
      <sheetName val="[입찰안.xls][입찰안.xls]_____xls_3081"/>
      <sheetName val="[입찰안.xls][입찰안.xls]_____xls_3082"/>
      <sheetName val="[입찰안.xls][입찰안.xls]_____xls_3083"/>
      <sheetName val="[입찰안.xls][입찰안.xls]_____xls_3084"/>
      <sheetName val="[입찰안.xls][입찰안.xls]_____xls_3085"/>
      <sheetName val="[입찰안.xls][입찰안.xls]_____xls_3086"/>
      <sheetName val="[입찰안.xls][입찰안.xls]_____xls_3087"/>
      <sheetName val="[입찰안.xls][입찰안.xls]_____xls_3088"/>
      <sheetName val="[입찰안.xls][입찰안.xls]_____xls_3089"/>
      <sheetName val="[입찰안.xls][입찰안.xls]_____xls_3090"/>
      <sheetName val="[입찰안.xls][입찰안.xls]_____xls_3093"/>
      <sheetName val="[입찰안.xls][입찰안.xls]_____xls_3092"/>
      <sheetName val="[입찰안.xls][입찰안.xls]_____xls_3094"/>
      <sheetName val="[입찰안.xls][입찰안.xls]_____xls_3096"/>
      <sheetName val="[입찰안.xls][입찰안.xls]_____xls_3099"/>
      <sheetName val="[입찰안.xls][입찰안.xls]_____xls_3098"/>
      <sheetName val="[입찰안.xls][입찰안.xls]_____xls_3103"/>
      <sheetName val="[입찰안.xls][입찰안.xls]_____xls_3100"/>
      <sheetName val="[입찰안.xls][입찰안.xls]_____xls_3106"/>
      <sheetName val="[입찰안.xls][입찰안.xls]_____xls_3107"/>
      <sheetName val="[입찰안.xls][입찰안.xls]_____xls_3104"/>
      <sheetName val="[입찰안.xls][입찰안.xls]_____xls_3105"/>
      <sheetName val="[입찰안.xls][입찰안.xls]_____xls_3181"/>
      <sheetName val="[입찰안.xls][입찰안.xls]_____xls_3182"/>
      <sheetName val="[입찰안.xls][입찰안.xls]_____xls_3183"/>
      <sheetName val="[입찰안.xls][입찰안.xls]_____xls_3110"/>
      <sheetName val="[입찰안.xls][입찰안.xls]_____xls_3109"/>
      <sheetName val="[입찰안.xls][입찰안.xls]_____xls_3111"/>
      <sheetName val="[입찰안.xls][입찰안.xls]_____xls_3175"/>
      <sheetName val="[입찰안.xls][입찰안.xls]_____xls_3176"/>
      <sheetName val="[입찰안.xls][입찰안.xls]_____xls_3115"/>
      <sheetName val="[입찰안.xls][입찰안.xls]_____xls_3139"/>
      <sheetName val="[입찰안.xls][입찰안.xls]_____xls_3141"/>
      <sheetName val="[입찰안.xls][입찰안.xls]_____xls_3113"/>
      <sheetName val="[입찰안.xls][입찰안.xls]_____xls_3112"/>
      <sheetName val="[입찰안.xls][입찰안.xls]_____xls_3114"/>
      <sheetName val="[입찰안.xls][입찰안.xls]_____xls_3142"/>
      <sheetName val="[입찰안.xls][입찰안.xls]_____xls_3116"/>
      <sheetName val="[입찰안.xls][입찰안.xls]_____xls_3117"/>
      <sheetName val="[입찰안.xls][입찰안.xls]_____xls_3138"/>
      <sheetName val="[입찰안.xls][입찰안.xls]_____xls_3121"/>
      <sheetName val="[입찰안.xls][입찰안.xls]_____xls_3120"/>
      <sheetName val="[입찰안.xls][입찰안.xls]_____xls_3127"/>
      <sheetName val="[입찰안.xls][입찰안.xls]_____xls_3118"/>
      <sheetName val="[입찰안.xls][입찰안.xls]_____xls_3119"/>
      <sheetName val="[입찰안.xls][입찰안.xls]_____xls_3129"/>
      <sheetName val="[입찰안.xls][입찰안.xls]_____xls_3124"/>
      <sheetName val="[입찰안.xls][입찰안.xls]_____xls_3122"/>
      <sheetName val="[입찰안.xls][입찰안.xls]_____xls_3123"/>
      <sheetName val="[입찰안.xls][입찰안.xls]_____xls_3130"/>
      <sheetName val="[입찰안.xls][입찰안.xls]_____xls_3125"/>
      <sheetName val="[입찰안.xls][입찰안.xls]_____xls_3126"/>
      <sheetName val="[입찰안.xls][입찰안.xls]_____xls_3128"/>
      <sheetName val="[입찰안.xls][입찰안.xls]_____xls_3131"/>
      <sheetName val="[입찰안.xls][입찰안.xls]_____xls_3132"/>
      <sheetName val="[입찰안.xls][입찰안.xls]_____xls_3134"/>
      <sheetName val="[입찰안.xls][입찰안.xls]_____xls_3133"/>
      <sheetName val="[입찰안.xls][입찰안.xls]_____xls_3135"/>
      <sheetName val="[입찰안.xls][입찰안.xls]_____xls_3137"/>
      <sheetName val="[입찰안.xls][입찰안.xls]_____xls_3136"/>
      <sheetName val="[입찰안.xls][입찰안.xls]_____xls_3140"/>
      <sheetName val="[입찰안.xls][입찰안.xls]_____xls_3143"/>
      <sheetName val="[입찰안.xls][입찰안.xls]_____xls_3144"/>
      <sheetName val="[입찰안.xls][입찰안.xls]_____xls_3145"/>
      <sheetName val="[입찰안.xls][입찰안.xls]_____xls_3147"/>
      <sheetName val="[입찰안.xls][입찰안.xls]_____xls_3146"/>
      <sheetName val="[입찰안.xls][입찰안.xls]_____xls_3154"/>
      <sheetName val="[입찰안.xls][입찰안.xls]_____xls_3148"/>
      <sheetName val="[입찰안.xls][입찰안.xls]_____xls_3149"/>
      <sheetName val="[입찰안.xls][입찰안.xls]_____xls_3150"/>
      <sheetName val="[입찰안.xls][입찰안.xls]_____xls_3151"/>
      <sheetName val="[입찰안.xls][입찰안.xls]_____xls_3152"/>
      <sheetName val="[입찰안.xls][입찰안.xls]_____xls_3153"/>
      <sheetName val="[입찰안.xls][입찰안.xls]_____xls_3155"/>
      <sheetName val="[입찰안.xls][입찰안.xls]_____xls_3170"/>
      <sheetName val="[입찰안.xls][입찰안.xls]_____xls_3168"/>
      <sheetName val="[입찰안.xls][입찰안.xls]_____xls_3161"/>
      <sheetName val="[입찰안.xls][입찰안.xls]_____xls_3169"/>
      <sheetName val="[입찰안.xls][입찰안.xls]_____xls_3156"/>
      <sheetName val="[입찰안.xls][입찰안.xls]_____xls_3157"/>
      <sheetName val="[입찰안.xls][입찰안.xls]_____xls_3158"/>
      <sheetName val="[입찰안.xls][입찰안.xls]_____xls_3160"/>
      <sheetName val="[입찰안.xls][입찰안.xls]_____xls_3159"/>
      <sheetName val="[입찰안.xls][입찰안.xls]_____xls_3162"/>
      <sheetName val="[입찰안.xls][입찰안.xls]_____xls_3163"/>
      <sheetName val="[입찰안.xls][입찰안.xls]_____xls_3164"/>
      <sheetName val="[입찰안.xls][입찰안.xls]_____xls_3165"/>
      <sheetName val="[입찰안.xls][입찰안.xls]_____xls_3166"/>
      <sheetName val="[입찰안.xls][입찰안.xls]_____xls_3167"/>
      <sheetName val="[입찰안.xls][입찰안.xls]_____xls_3171"/>
      <sheetName val="[입찰안.xls][입찰안.xls]_____xls_3174"/>
      <sheetName val="[입찰안.xls][입찰안.xls]_____xls_3172"/>
      <sheetName val="[입찰안.xls][입찰안.xls]_____xls_3173"/>
      <sheetName val="[입찰안.xls][입찰안.xls]_____xls_3178"/>
      <sheetName val="[입찰안.xls][입찰안.xls]_____xls_3179"/>
      <sheetName val="[입찰안.xls][입찰안.xls]_____xls_3177"/>
      <sheetName val="[입찰안.xls][입찰안.xls]_____xls_3180"/>
      <sheetName val="[입찰안.xls][입찰안.xls]_____xls_3191"/>
      <sheetName val="[입찰안.xls][입찰안.xls]_____xls_3192"/>
      <sheetName val="[입찰안.xls][입찰안.xls]_____xls_3190"/>
      <sheetName val="[입찰안.xls][입찰안.xls]_____xls_3194"/>
      <sheetName val="[입찰안.xls][입찰안.xls]_____xls_3196"/>
      <sheetName val="[입찰안.xls][입찰안.xls]_____xls_3201"/>
      <sheetName val="[입찰안.xls][입찰안.xls]_____xls_3202"/>
      <sheetName val="[입찰안.xls][입찰안.xls]_____xls_3199"/>
      <sheetName val="[입찰안.xls][입찰안.xls]_____xls_3197"/>
      <sheetName val="[입찰안.xls][입찰안.xls]_____xls_3198"/>
      <sheetName val="[입찰안.xls][입찰안.xls]_____xls_3200"/>
      <sheetName val="[입찰안.xls][입찰안.xls]_____xls_3204"/>
      <sheetName val="[입찰안.xls][입찰안.xls]_____xls_3203"/>
      <sheetName val="[입찰안.xls][입찰안.xls]_____xls_3205"/>
      <sheetName val="[입찰안.xls][입찰안.xls]_____xls_3206"/>
      <sheetName val="[입찰안.xls][입찰안.xls]_____xls_3211"/>
      <sheetName val="[입찰안.xls][입찰안.xls]_____xls_3212"/>
      <sheetName val="[입찰안.xls][입찰안.xls]_____xls_3208"/>
      <sheetName val="[입찰안.xls][입찰안.xls]_____xls_3209"/>
      <sheetName val="[입찰안.xls][입찰안.xls]_____xls_3207"/>
      <sheetName val="[입찰안.xls][입찰안.xls]_____xls_3210"/>
      <sheetName val="[입찰안.xls][입찰안.xls]_____xls_3213"/>
      <sheetName val="[입찰안.xls][입찰안.xls]_____xls_3214"/>
      <sheetName val="[입찰안.xls][입찰안.xls]_____xls_3305"/>
      <sheetName val="[입찰안.xls][입찰안.xls]_____xls_3306"/>
      <sheetName val="[입찰안.xls][입찰안.xls]_____xls_3298"/>
      <sheetName val="[입찰안.xls][입찰안.xls]_____xls_3301"/>
      <sheetName val="[입찰안.xls][입찰안.xls]_____xls_3296"/>
      <sheetName val="[입찰안.xls][입찰안.xls]_____xls_3294"/>
      <sheetName val="[입찰안.xls][입찰안.xls]_____xls_3295"/>
      <sheetName val="[입찰안.xls][입찰안.xls]_____xls_3291"/>
      <sheetName val="[입찰안.xls][입찰안.xls]_____xls_3289"/>
      <sheetName val="비품-0450"/>
      <sheetName val="퇴직영수증"/>
      <sheetName val="KA021901"/>
      <sheetName val="결재_xdcac_"/>
      <sheetName val="TEMP2"/>
      <sheetName val="P1(좌,우)"/>
      <sheetName val="3련_B飇嶑"/>
      <sheetName val="Work-Condition"/>
      <sheetName val="共機計算"/>
      <sheetName val="共機J"/>
      <sheetName val="BAOCHE A"/>
      <sheetName val="집계장(뀀刡䠀減蠌渙"/>
      <sheetName val="[입찰안.xls][입찰안.xls]_입_안_xls_1053"/>
      <sheetName val="[입찰안.xls][입찰안.xls]_입_안_xls_1054"/>
      <sheetName val="[입찰안.xls][입찰안.xls]_입찰안_xls_1030"/>
      <sheetName val="[입찰안.xls][입찰안.xls]_입찰안_xls_1032"/>
      <sheetName val="[입찰안.xls][입찰안.xls]_입찰안_xls_1029"/>
      <sheetName val="[입찰안.xls][입찰안.xls]_입찰안_xls_1031"/>
      <sheetName val="[입찰안.xls][입찰안.xls]_입_안_xls_1055"/>
      <sheetName val="[입찰안.xls][입찰안.xls]_입찰안_xls_1033"/>
      <sheetName val="[입찰안.xls][입찰안.xls]_입찰안_xls_1034"/>
      <sheetName val="[입찰안.xls][입찰안.xls]_입찰안_xls_1035"/>
      <sheetName val="[입찰안.xls][입찰안.xls]_입찰안_xls_1036"/>
      <sheetName val="[입찰안.xls][입찰안.xls]_입찰안_xls_1037"/>
      <sheetName val="[입찰안.xls][입찰안.xls]_입_안_xls_1056"/>
      <sheetName val="[입찰안.xls][입찰안.xls]_입찰안_xls_1038"/>
      <sheetName val="[입찰안.xls][입찰안.xls]_입찰안_xls_1039"/>
      <sheetName val="[입찰안.xls][입찰안.xls]_입_안_xls_1057"/>
      <sheetName val="[입찰안.xls][입찰안.xls]_입찰안_xls_1040"/>
      <sheetName val="_입찰안_xls__입찰안_xls__입찰안_xls____7"/>
      <sheetName val="_입찰안_xls__입찰안_xls__입찰안_xls__128"/>
      <sheetName val="_입찰안_xls__입찰안_xls__입찰안_xls__127"/>
      <sheetName val="_입찰안_xls__입찰안_xls__입찰안_xls__126"/>
      <sheetName val="_입찰안_xls__입찰안_xls__입찰안_xls__118"/>
      <sheetName val="_입찰안_xls__입찰안_xls__입찰안_xls__104"/>
      <sheetName val="_입찰안_xls__입찰안_xls__입찰안_xls__106"/>
      <sheetName val="_입찰안_xls__입찰안_xls__입찰안_xls__107"/>
      <sheetName val="_입찰안_xls__입찰안_xls__입찰안_xls__105"/>
      <sheetName val="_입찰안_xls__입찰안_xls__입찰안_xls__109"/>
      <sheetName val="_입찰안_xls__입찰안_xls__입찰안_xls__111"/>
      <sheetName val="_입찰안_xls__입찰안_xls__입찰안_xls__110"/>
      <sheetName val="_입찰안_xls__입찰안_xls__입찰안_xls__108"/>
      <sheetName val="_입찰안_xls__입찰안_xls__입찰안_xls__113"/>
      <sheetName val="_입찰안_xls__입찰안_xls__입찰안_xls__114"/>
      <sheetName val="_입찰안_xls__입찰안_xls__입찰안_xls__115"/>
      <sheetName val="_입찰안_xls__입찰안_xls__입찰안_xls__112"/>
      <sheetName val="_입찰안_xls__입찰안_xls__입찰안_xls__116"/>
      <sheetName val="_입찰안_xls__입찰안_xls__입찰안_xls__117"/>
      <sheetName val="_입찰안_xls__입찰안_xls__입찰안_xls__121"/>
      <sheetName val="_입찰안_xls__입찰안_xls__입찰안_xls__120"/>
      <sheetName val="_입찰안_xls__입찰안_xls__입찰안_xls__122"/>
      <sheetName val="_입찰안_xls__입찰안_xls__입찰안_xls__119"/>
      <sheetName val="_입찰안_xls__입찰안_xls__입찰안_xls__123"/>
      <sheetName val="_입찰안_xls__입찰안_xls__입찰안_xls__124"/>
      <sheetName val="_입찰안_xls__입찰안_xls__입찰안_xls__125"/>
      <sheetName val="_입찰안_xls__입찰안_xls__입찰안_xls__130"/>
      <sheetName val="_입찰안_xls__입찰안_xls__입찰안_xls__129"/>
      <sheetName val="個案9411"/>
      <sheetName val="C.MECHANICAL"/>
      <sheetName val="각사별공사비분개 "/>
      <sheetName val="Windows Panel"/>
      <sheetName val="Dầm -4.7m"/>
      <sheetName val="HE-73"/>
      <sheetName val="tong du toan"/>
      <sheetName val="SORT"/>
      <sheetName val="Chiết tính tủ điện"/>
      <sheetName val="ZH COA"/>
      <sheetName val="Buy vs. Lease Car"/>
      <sheetName val="[입찰안.xls][입찰안.xls]__찰__xls_1002"/>
      <sheetName val="[입찰안.xls][입찰안.xls]__찰__xls_1001"/>
      <sheetName val="영외수지"/>
      <sheetName val="1공구내역서(1)"/>
      <sheetName val="미_x0000__x0000__x0000_"/>
      <sheetName val="[입찰안.xls][입찰안.xls]__찰안_xls_1015"/>
      <sheetName val="[입찰안.xls][입찰안.xls]__찰안_xls_1016"/>
      <sheetName val="plan&amp;section_of_fouꄰₙ_x0000__x0"/>
      <sheetName val="plan&amp;section_of_fou_x0000_¶釈̫ꗝû"/>
      <sheetName val="plan&amp;section_of_fouꗝ¾䝠Ύ_x0000__"/>
      <sheetName val="plan&amp;section_of_fou_x0002__x000"/>
      <sheetName val="plan&amp;section_of_fouﵨὰ⭸⇭_x0000__"/>
      <sheetName val="plan&amp;section_of_fou_x0000__x000"/>
      <sheetName val="정리계槜〚_x005f_x0000__x005f_x0000_"/>
      <sheetName val="design_crit_x005f_x0000__"/>
      <sheetName val="내역_verᔈ_x005f_x0000__x000"/>
      <sheetName val="1_2_3_4_x005f_x0005__x000"/>
      <sheetName val="6_산출닑⾱_x005f_x0005__x0000"/>
      <sheetName val="조도계산서Å_x005f_x0000_Ԁ_x000"/>
      <sheetName val="working_load_at_______x00"/>
      <sheetName val="[입찰안.xls][입찰안.xls]직접뀀鞖/_x"/>
      <sheetName val="_____x005f_x0000__x005f_x0000__"/>
      <sheetName val="plan_section_of__x005f_x0000__x"/>
      <sheetName val="정리계槜で_x005f_x0000__x005f_x0000_"/>
      <sheetName val="_________x005f_x0000__x00"/>
      <sheetName val="pile_bearing_ca____x005f_x0000_"/>
      <sheetName val="__x005f_x0000__x005f_x0000____x"/>
      <sheetName val="수량산출서집´_x005f_x0000_Ԁ_x00"/>
      <sheetName val="조도계산서Ì_x005f_x0000_Ԁ_x000"/>
      <sheetName val="______x005f_x005f_x005f_x0000__"/>
      <sheetName val="____x005f_x005f_x005f_x0000__x0"/>
      <sheetName val="조도계산서_(도서_x005f_x005f_x00"/>
      <sheetName val="대_x005f_x005f_x005f_x0000__x005"/>
      <sheetName val="plan_section_of__x005f_x0010__x"/>
      <sheetName val="집계장(Â_x005f_x0000_蠀1_x000"/>
      <sheetName val="design_c_x005f_x0000__x00"/>
      <sheetName val="À_x0000__x0000__x0000__x0000__x"/>
      <sheetName val="working_load_¾_x0000_Ԁ_x0000_䀀ꄲ"/>
      <sheetName val="working_load_¾_x0000_Ԁ_x0000__x"/>
      <sheetName val="working_load_¾_x0000_Ԁ_x0000_䀀붚"/>
      <sheetName val="working_load_¾_x0000_Ԁ_x0000_쀀毾"/>
      <sheetName val="working_load__x0000__x0000_Ԁ_x0"/>
      <sheetName val=" ｹ-ﾌﾞﾙ"/>
      <sheetName val="7_산출(⠀榅弁䘿?"/>
      <sheetName val="1,2,3,4??界Þ多⽬"/>
      <sheetName val="내역_verᔈ??"/>
      <sheetName val="계산??"/>
      <sheetName val="코?"/>
      <sheetName val="결재?"/>
      <sheetName val="직접뀀鞖/?"/>
      <sheetName val="정리계槜〚??䇀"/>
      <sheetName val="1,2,3,4_x0005_????"/>
      <sheetName val="소포내역??_x0005_?"/>
      <sheetName val="6_산출닑⾱_x0005_?"/>
      <sheetName val="공량·??"/>
      <sheetName val="원??"/>
      <sheetName val="design_crit??_x0005_?"/>
      <sheetName val="working_load_at０ʵŚÃ堠ᴕ??????"/>
      <sheetName val="[입찰안.xls]직접뀀鞖/?"/>
      <sheetName val="[입찰안.xls][입찰안.xls]직접뀀鞖/?"/>
      <sheetName val="plan&amp;section_of_??_x0005_?冰﹢Ƚ???"/>
      <sheetName val="10공-?Ԁ"/>
      <sheetName val="pile_bearing_capa_&amp;_¬웰ﾕ?ﳪ_x0005_"/>
      <sheetName val="정리계槜で??ｐ"/>
      <sheetName val="정리계槜で??㟠"/>
      <sheetName val="단_x0005_?"/>
      <sheetName val="공기압¬?Ԁ"/>
      <sheetName val="일위대가(집계?"/>
      <sheetName val="조도계산서Å?Ԁ??"/>
      <sheetName val="조도계산서Å?Ԁ?耀"/>
      <sheetName val="수량산출서집계(??_x0005_?"/>
      <sheetName val="수량산출서집계(??_x0005_?瞀"/>
      <sheetName val="조도계산서Ì?Ԁ?耀"/>
      <sheetName val="수량산출서집´?Ԁ?耀֜䌛"/>
      <sheetName val="ጵ??Ոጶ??sጷ??״ጸ?? ጿ??¬ጿ??׭ጊ"/>
      <sheetName val="ጲ??Ոፍ??sጳ??1ጳ??᬴ጴ??෠ጳ??ග"/>
      <sheetName val="ጳ??Ոጴ??sጳ??aጳ??iጴ??cጵ??k"/>
      <sheetName val="ጳ??Ոጳ??sጴ??sጳ?? ጳ??tጴ??a"/>
      <sheetName val="ጳ??Ոጳ??sጴ??~ጳ??ఄጳ??᪅ጴ??)"/>
      <sheetName val="ፋ??Ոፌ??sጿ??೵ጿ??ኸጊ??೨ጱ??°ጲ"/>
      <sheetName val="ጴ??Ոጳ??sጳ??°ጴ??ࠄጵ??_ጶ??)"/>
      <sheetName val="ጿ??Ոጊ??sጱ??°ጲ??ࠄፍ??_ጳ??ࠄጳ"/>
      <sheetName val="ጱ??Ոጼ??sፍ??°ጳ??ࠄጳ??_ጴ??.ጳ?"/>
      <sheetName val="ጴ??Ոጳ??sጳ??°ጴ??ࠄጵ??_ጶ??"/>
      <sheetName val="ጷ??Ոጸ??sጿ??°ጿ??ࠄጊ간선_서관)"/>
      <sheetName val="ጿ??Ոጿ??sጊ??״ጱ??_ጲ??¬ፍ??׭ጳ"/>
      <sheetName val="ጵ??Ոጶ??sጷ??aጸ??iጿ??cጿ??k"/>
      <sheetName val="ጿ??Ոጊ??sጊ??sጱ??_ጲ??tፍ??a"/>
      <sheetName val="ጳ??Ոጳ??sጴ??nጵ??uጶ??aጷ??u"/>
      <sheetName val="ጳ??Ոጳ??sጴ??gጴ??eፊ??Gጵ??C"/>
      <sheetName val="ጳ??Ոጴ??sጳ??Tጳ?? ጴ??Oጵ??"/>
      <sheetName val="ጵ??Ոፋ??sፌ?? ጿ??᦬ጿ??eጊ??"/>
      <sheetName val="ጻ??Ոጻ??sጱ??൭ጲ??᧌ድ??(ጳ??"/>
      <sheetName val="ጿ??Ոጿ??sጊ??tጊ??የጱ??៉ጲ??"/>
      <sheetName val="ጴ??Ոጾ??sጶ??״ጷ??_ፓ??¬ፔ??׭ፔ?"/>
      <sheetName val="ጴ??Ոጳ??sጳ??°ጴ??ࠄጴ??_ፊ??_ጵ?"/>
      <sheetName val="ጶ??Ոጷ??sጸ??aጿ??iጿ??cጊ??kጊ"/>
      <sheetName val="ጳ??Ոጳ??sጴ??sጳ??_ጳ??tጴ??aጵ"/>
      <sheetName val="ጊ??Ոጊ??sጊ??1ጱ??᬴ጲ??෠ድ??ග"/>
      <sheetName val="ጸ??Ոጿ??sጿ??೵ጊ??ኸጊ??೨ጱ??°ጲ"/>
      <sheetName val="ጳ??Ոጳ??sጴ??sጵ??eጶ??aጷ??aጸ"/>
      <sheetName val="ጴ??Ոጵ??sጶ??.ጷ??bጸ??zጿ??oጿ"/>
      <sheetName val="ፍ??Ոጳ??sጳ??_ጴ??bጳ??zጳ??oጴ"/>
      <sheetName val="ጊ??Ոጱ??sጼ??_ፐ??᦬ፑ??eፑ??"/>
      <sheetName val="ጳ??Ոጴ??sጵ??Tጶ??_ጷ??Oጸ??"/>
      <sheetName val="ጊ??Ոጊ??sጱ??Sጲ??Aፍ??rጳ??uጳ?"/>
      <sheetName val="ጊ??Ոጊ??sጊ?? ጊ?? ጱ??mጲ??"/>
      <sheetName val="ጿ??Ոጊ??sጱ??᯸ጲ??Vፍ??kጳ??"/>
      <sheetName val="ጳ??Ոጴ??sጵ??൭ጶ??᧌ጷ??(ጸ??"/>
      <sheetName val="ጳ??Ոጴ??sጵ??tጶ??የጷ??៉ጸ??"/>
      <sheetName val="ጊ??Ոጱ??sጲ??״ፍ??_ጳ??¬ጳ??׭ጴ?"/>
      <sheetName val="ጴ??Ոጵ??sጶ??aጷ??iጸ??cጿ??kጿ"/>
      <sheetName val="ጱ??Ոጲ??sፍ??sጳ??_ጳ??tጴ??aጳ"/>
      <sheetName val="ጵ??Ոጶ??sጷ??1ጸ??᬴ጿ??෠ጿ??ගጊ"/>
      <sheetName val="ጊ??Ոጱ??sጲ??೵ፍ??ኸጳ??೨ጳ??°ጴ?"/>
      <sheetName val="ጱ??Ոጲ??sፍ??sጳ??eጳ??aጴ??aጳ?"/>
      <sheetName val="ጲ??Ոፍ??sጳ??ެጳ??2ጴ??_ጳ??"/>
      <sheetName val="ጴ??Ոጳ??sጳ??Tጴ??_ጵ??Oጶ??1"/>
      <sheetName val="ጵ??Ոፋ??sፌ??_ጿ??᦬ጿ??eጊ??1"/>
      <sheetName val="ጴ??Ոፊ??sጵ??_ፋ??bፌ??zጿ??oጿ?"/>
      <sheetName val="ጊ??Ոጱ??sጲ??nድ??uጳ??aጳ??u"/>
      <sheetName val="ድ??Ոጳ??sጳ??gጴ??eጳ??Gጳ??C"/>
      <sheetName val="ጳ??Ոጳ??sጴ??iጳ??tጳ?? ጴ??5"/>
      <sheetName val="ፊ??Ոጵ??sፋ??൭ፌ??᧌ጿ??(ጿ??"/>
      <sheetName val="ጳ??Ոጳ??sጴ??tጴ??የፊ??៉ጵ??"/>
      <sheetName val="ጳ??Ոጴ??sጳ??״ጳ??_ጴ??¬ጴ??׭ፊ?"/>
      <sheetName val="ጳ??Ոጳ??sጴ??1ጳ??᬴ጳ??෠ጴ??ගጵ"/>
      <sheetName val="ፌ??Ոጿ??sጿ??aጊ??iጱ??cጲ??kድ"/>
      <sheetName val="ፌ??Ոጿ??sጿ??sጊ??_ጊ??tጊ??aጱ"/>
      <sheetName val="ጴ??Ոጴ??sፊ??೵ጵ??ኸፋ??೨ፌ??°ጿ?"/>
      <sheetName val="ጸ??Ոጿ??sጿ??sጊ??eጊ??aጊ??aጊ?"/>
      <sheetName val="ጿ??Ոጿ??sጊ??ެጊ??2ጊ??_ጱ??"/>
      <sheetName val="ጊ??Ոጊ??sጊ??Tጱ??_ጲ??Oድ??2"/>
      <sheetName val="ጿ??Ոጊ??sጊ??_ጊ??᦬ጊ??eጱ??2"/>
      <sheetName val="ጳ??Ոጴ??sጳ??nጳ??uጴ??aጵ??uጶ"/>
      <sheetName val="ጴ??Ոጳ??sጳ??gጴ??eጴ??Gፊ??Cጵ"/>
      <sheetName val="ጿ??Ոጿ??sጊ??_ጊ??bጊ??zጊ??oጱ?"/>
      <sheetName val="ፋ??Ոፌ??sጿ??᳀ጿ??৑ጊ??᳴ጱ??"/>
      <sheetName val="ድ??Ոጳ??sጳ??_ጴ??_ጳ??mጳ??"/>
      <sheetName val="ጵ??Ոፋ??sፌ??iጿ??tጿ??_ጊ??5"/>
      <sheetName val="ጿ??Ոጊ??sጊ??൭ጊ??᧌ጱ??(ጲ??"/>
      <sheetName val="ጊ??Ոጊ??sጱ??tጲ??የድ??៉ጳ??"/>
      <sheetName val="ጲ??Ոድ??sጳ??״ጳ??_ጴ??¬ጳ??׭ጳ?"/>
      <sheetName val="ጱ??Ոጲ??sድ??1ጳ??᬴ጳ??෠ጴ??ගጳ"/>
      <sheetName val="ጳ??Ոጴ??sጴ??aፊ??iጵ??cፋ??kፌ"/>
      <sheetName val="ጴ??Ոጳ??sጳ??sጴ??_ጴ??tፊ??aጵ"/>
      <sheetName val="ጳ??Ոጴ??sጳ??೵ጳ??ኸጴ??೨ጴ??°ፊ?"/>
      <sheetName val="ጳ??Ոጳ??sጴ??sጳ??eጳ??aጴ??aጴ?"/>
      <sheetName val="ፋ??Ոፌ??sጿ??ެጿ??2ጊ??_ጊ??"/>
      <sheetName val="ጳ??Ոጴ??sጵ??Tጶ??_ጷ??Oጸ??3"/>
      <sheetName val="ጊ??Ոጊ??sጱ??_ጲ??᦬ድ??eጳ??3"/>
      <sheetName val="ጵ??Ոጶ??sጷ??nጸ??uጿ??aጿ??uጊ"/>
      <sheetName val="ጷ??Ոጸ??sጿ??gጿ??eጊ??Gጱ??Cጲ"/>
      <sheetName val="ጊ??Ոጱ??sጲ??_ድ??bጳ??zጳ??oጴ?"/>
      <sheetName val="ጴ??Ոጵ??sጶ??᳀ጷ??৑ጸ??᳴ጿ??"/>
      <sheetName val="ጿ??Ոጊ??sጊ??oጱ??tጲ??iድ??"/>
      <sheetName val="ጶ??Ոጷ??sጸ??_ጿ??_ጿ??mጊ??1"/>
      <sheetName val="ድ??Ոጳ??sጳ??iጴ??tጳ??_ጳ??5ጴ"/>
      <sheetName val="ጳ??Ոጴ??sጵ??0ጶ??Ýጷ??ޥጸ??"/>
      <sheetName val="ጳ??Ոጳ??sጴ??0ጵ??Ýጶ??ޥጷ??"/>
      <sheetName val="ጴ??Ոጳ??sጳ??tጴ??Cጵ??Cጶ??rጷ"/>
      <sheetName val="전기혼잡제경⻉ⴋԯ?缀"/>
      <sheetName val="pile_bearing_ca怀꿟세?䘀뤙??Ԁ?"/>
      <sheetName val="3련_BÈ?"/>
      <sheetName val="일위대가??렀"/>
      <sheetName val="일위대가耀쾑?"/>
      <sheetName val="장??Ԁ"/>
      <sheetName val="plan&amp;section_of勉_x0010_?????_x0001_Ԁ??"/>
      <sheetName val="POL6차-PIPÁ?Ԁ"/>
      <sheetName val="design_c??Ȑꙭî?"/>
      <sheetName val="정리계槜〩??８"/>
      <sheetName val="집계장(뀀ﰡ?䀰"/>
      <sheetName val="노원열병합__건축공사기성내역?"/>
      <sheetName val="집계장(Â?蠀1??"/>
      <sheetName val="원도?"/>
      <sheetName val="수지½?"/>
      <sheetName val="_HIT__HMC_견??_x0005_?ꉀ펔ɠ"/>
      <sheetName val="정리계??_x0005_?앀"/>
      <sheetName val="정리계??_x0005_??"/>
      <sheetName val="정리계??_x0005_?"/>
      <sheetName val="6__안전관??"/>
      <sheetName val="수 량 명 세 서 - 1"/>
      <sheetName val="본체"/>
      <sheetName val="당 "/>
      <sheetName val="급여인상효과-연간부담분"/>
      <sheetName val="노임,재료비"/>
      <sheetName val="참조자료"/>
      <sheetName val="계약내역서"/>
      <sheetName val="12.일위대가"/>
      <sheetName val="[입찰안.xls][입찰안.xls]___안_xls_1001"/>
      <sheetName val="일위대»_x0000_Ԁ_x0000_䀀"/>
      <sheetName val="_x0000__x0000__x0000__x0010__x0000__x0000__x0000_셐"/>
      <sheetName val="찍기"/>
      <sheetName val="재료비단_x0000_"/>
      <sheetName val="소포내역_(_x0000__x0000_"/>
      <sheetName val="[입찰안.xls][입찰안.xls]_____xls_3226"/>
      <sheetName val="[입찰안.xls][입찰안.xls]_____xls_3228"/>
      <sheetName val="[입찰안.xls][입찰안.xls]_____xls_3227"/>
      <sheetName val="[입찰안.xls][입찰안.xls]_____xls_3218"/>
      <sheetName val="[입찰안.xls][입찰안.xls]_____xls_3217"/>
      <sheetName val="[입찰안.xls][입찰안.xls]_____xls_3215"/>
      <sheetName val="[입찰안.xls][입찰안.xls]_____xls_3216"/>
      <sheetName val="[입찰안.xls][입찰안.xls]_____xls_3219"/>
      <sheetName val="[입찰안.xls][입찰안.xls]_____xls_3220"/>
      <sheetName val="[입찰안.xls][입찰안.xls]_____xls_3222"/>
      <sheetName val="[입찰안.xls][입찰안.xls]_____xls_3221"/>
      <sheetName val="[입찰안.xls][입찰안.xls]_____xls_3223"/>
      <sheetName val="[입찰안.xls][입찰안.xls]_____xls_3224"/>
      <sheetName val="[입찰안.xls][입찰안.xls]_____xls_3225"/>
      <sheetName val="[입찰안.xls][입찰안.xls]_____xls_3274"/>
      <sheetName val="[입찰안.xls][입찰안.xls]_____xls_3282"/>
      <sheetName val="[입찰안.xls][입찰안.xls]_____xls_3275"/>
      <sheetName val="[입찰안.xls][입찰안.xls]_____xls_3272"/>
      <sheetName val="[입찰안.xls][입찰안.xls]_____xls_3271"/>
      <sheetName val="[입찰안.xls][입찰안.xls]_____xls_3261"/>
      <sheetName val="[입찰안.xls][입찰안.xls]_____xls_3258"/>
      <sheetName val="사다리"/>
      <sheetName val="[입찰안.xls][입찰안.xls]_____xls_3257"/>
      <sheetName val="[입찰안.xls][입찰안.xls]_____xls_3253"/>
      <sheetName val="[입찰안.xls][입찰안.xls]_____xls_3256"/>
      <sheetName val="WORK-VOL"/>
      <sheetName val="BM"/>
      <sheetName val="기계설비"/>
      <sheetName val="plan&amp;section_of_fouꄰₙ"/>
      <sheetName val="plan&amp;section_of_fou"/>
      <sheetName val="plan&amp;section_of_fou_x0002_"/>
      <sheetName val="plan&amp;section_of_fouﵨὰ⭸⇭"/>
      <sheetName val="00하노임"/>
      <sheetName val="[입찰안.xls][입찰안.xls]_____xls_3242"/>
      <sheetName val="[입찰안.xls][입찰안.xls]_____xls_3244"/>
      <sheetName val="[입찰안.xls][입찰안.xls]_____xls_3245"/>
      <sheetName val="[입찰안.xls][입찰안.xls]_____xls_3232"/>
      <sheetName val="[입찰안.xls][입찰안.xls]_____xls_3230"/>
      <sheetName val="[입찰안.xls][입찰안.xls]_____xls_3229"/>
      <sheetName val="[입찰안.xls][입찰안.xls]_____xls_3231"/>
      <sheetName val="[입찰안.xls][입찰안.xls]_____xls_3233"/>
      <sheetName val="[입찰안.xls][입찰안.xls]_____xls_3236"/>
      <sheetName val="[입찰안.xls][입찰안.xls]_____xls_3235"/>
      <sheetName val="[입찰안.xls][입찰안.xls]_____xls_3234"/>
      <sheetName val="[입찰안.xls][입찰안.xls]_____xls_3240"/>
      <sheetName val="[입찰안.xls][입찰안.xls]_____xls_3241"/>
      <sheetName val="[입찰안.xls][입찰안.xls]_____xls_3238"/>
      <sheetName val="[입찰안.xls][입찰안.xls]_____xls_3237"/>
      <sheetName val="[입찰안.xls][입찰안.xls]_____xls_3239"/>
      <sheetName val="[입찰안.xls][입찰안.xls]_____xls_3243"/>
      <sheetName val="[입찰안.xls][입찰안.xls]_____xls_3246"/>
      <sheetName val="[입찰안.xls][입찰안.xls]_____xls_3247"/>
      <sheetName val="[입찰안.xls][입찰안.xls]_____xls_3248"/>
      <sheetName val="[입찰안.xls][입찰안.xls]_____xls_3249"/>
      <sheetName val="[입찰안.xls][입찰안.xls]_____xls_3250"/>
      <sheetName val="[입찰안.xls][입찰안.xls]_입___xls_1007"/>
      <sheetName val="_HIT__HMC__x0000__x0000__x0005_"/>
      <sheetName val="[입찰안.xls][입찰안.xls]_____xls_3251"/>
      <sheetName val="[입찰안.xls][입찰안.xls]_____xls_3252"/>
      <sheetName val="[입찰안.xls][입찰안.xls]_____xls_3254"/>
      <sheetName val="[입찰안.xls][입찰안.xls]_____xls_3255"/>
      <sheetName val="_입찰안.xls__입찰안.xls__입찰안.xls_B__입"/>
      <sheetName val="[입찰안.xls][입찰안.xls]_____xls_3259"/>
      <sheetName val="[입찰안.xls][입찰안.xls]_____xls_3260"/>
      <sheetName val="[입찰안.xls][입찰안.xls]_____xls_3262"/>
      <sheetName val="[입찰안.xls][입찰안.xls]_____xls_3265"/>
      <sheetName val="[입찰안.xls][입찰안.xls]_____xls_3264"/>
      <sheetName val="[입찰안.xls][입찰안.xls]_____xls_3263"/>
      <sheetName val="[입찰안.xls][입찰안.xls]_____xls_3266"/>
      <sheetName val="[입찰안.xls][입찰안.xls]_____xls_3267"/>
      <sheetName val="[입찰안.xls][입찰안.xls]_____xls_3269"/>
      <sheetName val="[입찰안.xls][입찰안.xls]_____xls_3268"/>
      <sheetName val="[입찰안.xls][입찰안.xls]_____xls_3270"/>
      <sheetName val="[입찰안.xls][입찰안.xls]_____xls_3273"/>
      <sheetName val="[입찰안.xls][입찰안.xls]_____xls_3276"/>
      <sheetName val="[입찰안.xls][입찰안.xls]_____xls_3277"/>
      <sheetName val="[입찰안.xls][입찰안.xls]_____xls_3279"/>
      <sheetName val="[입찰안.xls][입찰안.xls]_____xls_3278"/>
      <sheetName val="[입찰안.xls][입찰안.xls]_____xls_3281"/>
      <sheetName val="[입찰안.xls][입찰안.xls]_____xls_3280"/>
      <sheetName val="[입찰안.xls][입찰안.xls]_____xls_3288"/>
      <sheetName val="[입찰안.xls][입찰안.xls]_____xls_3284"/>
      <sheetName val="[입찰안.xls][입찰안.xls]_____xls_3285"/>
      <sheetName val="[입찰안.xls][입찰안.xls]_____xls_3283"/>
      <sheetName val="[입찰안.xls][입찰안.xls]_____xls_3286"/>
      <sheetName val="[입찰안.xls][입찰안.xls]_____xls_3287"/>
      <sheetName val="[입찰안.xls][입찰안.xls]_____xls_3290"/>
      <sheetName val="[입찰안.xls][입찰안.xls]_____xls_3292"/>
      <sheetName val="[입찰안.xls][입찰안.xls]_____xls_3293"/>
      <sheetName val="[입찰안.xls][입찰안.xls]_____xls_3297"/>
      <sheetName val="[입찰안.xls][입찰안.xls]_____xls_3299"/>
      <sheetName val="[입찰안.xls][입찰안.xls]_____xls_3300"/>
      <sheetName val="[입찰안.xls][입찰안.xls]_____xls_3303"/>
      <sheetName val="[입찰안.xls][입찰안.xls]_____xls_3302"/>
      <sheetName val="[입찰안.xls][입찰안.xls]_____xls_3304"/>
      <sheetName val="[입찰안.xls][입찰안.xls]__찰안_xls_1017"/>
      <sheetName val="[입찰안.xls][입찰안.xls]__찰안_xls_1018"/>
      <sheetName val="[입찰안.xls][입찰안.xls]_____xls_3307"/>
      <sheetName val="[입찰안.xls][입찰안.xls]_____xls_3310"/>
      <sheetName val="[입찰안.xls][입찰안.xls]_____xls_3308"/>
      <sheetName val="[입찰안.xls][입찰안.xls]_____xls_3309"/>
      <sheetName val="[입찰안.xls][입찰안.xls]_____xls_3312"/>
      <sheetName val="[입찰안.xls][입찰안.xls]_____xls_3311"/>
      <sheetName val="[입찰안.xls][입찰안.xls]_____xls_3314"/>
      <sheetName val="[입찰안.xls][입찰안.xls]_____xls_3313"/>
      <sheetName val="[입찰안.xls][입찰안.xls]_____xls_3343"/>
      <sheetName val="[입찰안.xls][입찰안.xls]_____xls_3344"/>
      <sheetName val="아스팔트 포장총괄집계표"/>
      <sheetName val="design_cꙭķ"/>
      <sheetName val="_HIT__HMC_"/>
      <sheetName val="정리계槜〩_x005f_x0000__x005f_x0000_８"/>
      <sheetName val="장_x005f_x0000__x005f_x0000_Ԁ"/>
      <sheetName val="결재_x005f_x005f_x005f_x0000_"/>
      <sheetName val="6__안전관_x005f_x0000__x005f_x0000_"/>
      <sheetName val="수지½_x005f_x0000_"/>
      <sheetName val="____x005f_x0000__x005f_x0000__x005f_x0005__x000_2"/>
      <sheetName val="____x005f_x0000__x005f_x0000__x005f_x0005__x000_3"/>
      <sheetName val="____x005f_x0000__x005f_x0000__x005f_x0005__x000_4"/>
      <sheetName val="정리계槜〽_x005f_x0000__x005f_x0000_ｐ"/>
      <sheetName val="3련_B˔_x005f_x0000_"/>
      <sheetName val="한³_x005f_x0000__x005f_x0000_"/>
      <sheetName val="PA_x005f_xdbe6_"/>
      <sheetName val="원도_x005f_x0000_"/>
      <sheetName val="plan&amp;section_of勉_x005f_x0010_"/>
      <sheetName val="_HIT__HMC___x005f_x0000__x005f_x0000__x00_2"/>
      <sheetName val="11_산출"/>
      <sheetName val="제수변 수량집계Ȍ"/>
      <sheetName val="11_산출_x0000__x0000__x0005__x000"/>
      <sheetName val="[입찰안.xls][입찰안.xls]_____xls_3327"/>
      <sheetName val="[입찰안.xls][입찰안.xls]_____xls_3326"/>
      <sheetName val="[입찰안.xls][입찰안.xls]_____xls_3319"/>
      <sheetName val="[입찰안.xls][입찰안.xls]_____xls_3318"/>
      <sheetName val="[입찰안.xls][입찰안.xls]__찰안_xls_1022"/>
      <sheetName val="[입찰안.xls][입찰안.xls]__찰안_xls_1024"/>
      <sheetName val="[입찰안.xls][입찰안.xls]__찰안_xls_1023"/>
      <sheetName val="[입찰안.xls][입찰안.xls]__찰안_xls_1020"/>
      <sheetName val="[입찰안.xls][입찰안.xls]__찰안_xls_1019"/>
      <sheetName val="[입찰안.xls][입찰안.xls]__찰안_xls_1021"/>
      <sheetName val="[입찰안.xls][입찰안.xls]__찰안_xls_1025"/>
      <sheetName val="[입찰안.xls][입찰안.xls]__찰안_xls_1027"/>
      <sheetName val="[입찰안.xls][입찰안.xls]__찰안_xls_1026"/>
      <sheetName val="[입찰안.xls][입찰안.xls]__찰안_xls_1028"/>
      <sheetName val="[입찰안.xls][입찰안.xls]__찰안_xls_1029"/>
      <sheetName val="[입찰안.xls][입찰안.xls]__찰안_xls_1030"/>
      <sheetName val="[입찰안.xls][입찰안.xls]__찰안_xls_1031"/>
      <sheetName val="일위대惥㔅 귑丂"/>
      <sheetName val="[입찰안.xls][입찰안.xls]_____xls_3315"/>
      <sheetName val="[입찰안.xls][입찰안.xls]_____xls_3316"/>
      <sheetName val="[입찰안.xls][입찰안.xls]_____xls_3317"/>
      <sheetName val="3련_B_x0000__x0000_"/>
      <sheetName val="[입찰안.xls][입찰안_xls]직접뀀鞖/2"/>
      <sheetName val="[입찰안.xls][입찰안_xls][입찰안_xls]___6"/>
      <sheetName val="[입찰안.xls][입찰안_xls][입찰안_xls]___7"/>
      <sheetName val="개인별 Ø"/>
      <sheetName val="7_산출("/>
      <sheetName val="예정공정"/>
      <sheetName val="[입찰안.xls][입찰안.xls]_____xls_3320"/>
      <sheetName val="[입찰안.xls][입찰안.xls]_____xls_3321"/>
      <sheetName val="[입찰안.xls][입찰안.xls]_____xls_3322"/>
      <sheetName val="[입찰안.xls][입찰안.xls]_____xls_3323"/>
      <sheetName val="[입찰안.xls][입찰안.xls]_____xls_3324"/>
      <sheetName val="[입찰안.xls][입찰안.xls]_____xls_3325"/>
      <sheetName val="[입찰안.xls][입찰안.xls]_____xls_3330"/>
      <sheetName val="[입찰안.xls][입찰안.xls]_____xls_3329"/>
      <sheetName val="[입찰안.xls][입찰안.xls]_____xls_3328"/>
      <sheetName val="[입찰안.xls][입찰안.xls]_____xls_3331"/>
      <sheetName val="[입찰안.xls][입찰안.xls]_____xls_3338"/>
      <sheetName val="[입찰안.xls][입찰안.xls]_____xls_3337"/>
      <sheetName val="[입찰안.xls][입찰안.xls]_____xls_3339"/>
      <sheetName val="[입찰안.xls][입찰안.xls]__찰__xls_1003"/>
      <sheetName val="[입찰안.xls][입찰안.xls]_____xls_3335"/>
      <sheetName val="[입찰안.xls][입찰안.xls]_____xls_3332"/>
      <sheetName val="[입찰안.xls][입찰안.xls]_____xls_3333"/>
      <sheetName val="[입찰안.xls][입찰안.xls]_____xls_3334"/>
      <sheetName val="[입찰안.xls][입찰안.xls]_____xls_3336"/>
      <sheetName val="[입찰안.xls][입찰안.xls]_____xls_3345"/>
      <sheetName val="plan&amp;section_of_foundati陈"/>
      <sheetName val="소포내역_(2瓈"/>
      <sheetName val="2단지 하자집계"/>
      <sheetName val="입력리스트"/>
      <sheetName val="앉음벽²_x0000_Ԁ_x0000_"/>
      <sheetName val="[입찰안.xls][입찰안.xls]_____xls_3342"/>
      <sheetName val="[입찰안.xls][입찰안.xls]_____xls_3340"/>
      <sheetName val="[입찰안.xls][입찰안.xls]_____xls_3341"/>
      <sheetName val="[입찰안.xls][입찰안.xls]__찰안_xls_1032"/>
      <sheetName val="한劳_x0010__x0000_"/>
      <sheetName val="G2설비도급"/>
      <sheetName val="203"/>
      <sheetName val="plan&amp;section_of_foundaÀ_x0000__x0000__x0000_"/>
      <sheetName val="소산진입"/>
      <sheetName val="[입찰안.xls][입찰안.xls]_____xls_3346"/>
      <sheetName val="[입찰안.xls][입찰안.xls]_____xls_3347"/>
      <sheetName val="[입찰안.xls][입찰안.xls]_____xls_3348"/>
      <sheetName val="[입찰안.xls][입찰안.xls]_____xls_3350"/>
      <sheetName val="[입찰안.xls][입찰안.xls]_____xls_3349"/>
      <sheetName val="[입찰안.xls][입찰안.xls]_____xls_3351"/>
      <sheetName val="[입찰안.xls][입찰안.xls]_____xls_3354"/>
      <sheetName val="[입찰안.xls][입찰안.xls]_____xls_3352"/>
      <sheetName val="[입찰안.xls][입찰안.xls]_____xls_335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v>1</v>
          </cell>
        </row>
      </sheetData>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sheetData sheetId="677" refreshError="1"/>
      <sheetData sheetId="678"/>
      <sheetData sheetId="679" refreshError="1"/>
      <sheetData sheetId="680"/>
      <sheetData sheetId="681"/>
      <sheetData sheetId="682" refreshError="1"/>
      <sheetData sheetId="683"/>
      <sheetData sheetId="684"/>
      <sheetData sheetId="685" refreshError="1"/>
      <sheetData sheetId="686" refreshError="1"/>
      <sheetData sheetId="687" refreshError="1"/>
      <sheetData sheetId="688"/>
      <sheetData sheetId="689"/>
      <sheetData sheetId="690"/>
      <sheetData sheetId="691"/>
      <sheetData sheetId="692" refreshError="1"/>
      <sheetData sheetId="693" refreshError="1"/>
      <sheetData sheetId="694"/>
      <sheetData sheetId="695"/>
      <sheetData sheetId="696" refreshError="1"/>
      <sheetData sheetId="697" refreshError="1"/>
      <sheetData sheetId="698" refreshError="1"/>
      <sheetData sheetId="699" refreshError="1"/>
      <sheetData sheetId="700"/>
      <sheetData sheetId="701" refreshError="1"/>
      <sheetData sheetId="702" refreshError="1"/>
      <sheetData sheetId="703"/>
      <sheetData sheetId="704"/>
      <sheetData sheetId="705"/>
      <sheetData sheetId="706" refreshError="1"/>
      <sheetData sheetId="707"/>
      <sheetData sheetId="708" refreshError="1"/>
      <sheetData sheetId="709" refreshError="1"/>
      <sheetData sheetId="710"/>
      <sheetData sheetId="711" refreshError="1"/>
      <sheetData sheetId="712"/>
      <sheetData sheetId="713"/>
      <sheetData sheetId="714"/>
      <sheetData sheetId="715"/>
      <sheetData sheetId="716"/>
      <sheetData sheetId="717"/>
      <sheetData sheetId="718" refreshError="1"/>
      <sheetData sheetId="719" refreshError="1"/>
      <sheetData sheetId="720"/>
      <sheetData sheetId="721"/>
      <sheetData sheetId="722" refreshError="1"/>
      <sheetData sheetId="723" refreshError="1"/>
      <sheetData sheetId="724" refreshError="1"/>
      <sheetData sheetId="725" refreshError="1"/>
      <sheetData sheetId="726"/>
      <sheetData sheetId="727"/>
      <sheetData sheetId="728" refreshError="1"/>
      <sheetData sheetId="729" refreshError="1"/>
      <sheetData sheetId="730" refreshError="1"/>
      <sheetData sheetId="731"/>
      <sheetData sheetId="732"/>
      <sheetData sheetId="733"/>
      <sheetData sheetId="734" refreshError="1"/>
      <sheetData sheetId="735"/>
      <sheetData sheetId="736" refreshError="1"/>
      <sheetData sheetId="737"/>
      <sheetData sheetId="738"/>
      <sheetData sheetId="739"/>
      <sheetData sheetId="740"/>
      <sheetData sheetId="741"/>
      <sheetData sheetId="742"/>
      <sheetData sheetId="743"/>
      <sheetData sheetId="744"/>
      <sheetData sheetId="745" refreshError="1"/>
      <sheetData sheetId="746" refreshError="1"/>
      <sheetData sheetId="747"/>
      <sheetData sheetId="748"/>
      <sheetData sheetId="749" refreshError="1"/>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refreshError="1"/>
      <sheetData sheetId="854" refreshError="1"/>
      <sheetData sheetId="855"/>
      <sheetData sheetId="856"/>
      <sheetData sheetId="857" refreshError="1"/>
      <sheetData sheetId="858" refreshError="1"/>
      <sheetData sheetId="859"/>
      <sheetData sheetId="860"/>
      <sheetData sheetId="861"/>
      <sheetData sheetId="862" refreshError="1"/>
      <sheetData sheetId="863"/>
      <sheetData sheetId="864" refreshError="1"/>
      <sheetData sheetId="865"/>
      <sheetData sheetId="866" refreshError="1"/>
      <sheetData sheetId="867"/>
      <sheetData sheetId="868" refreshError="1"/>
      <sheetData sheetId="869" refreshError="1"/>
      <sheetData sheetId="870" refreshError="1"/>
      <sheetData sheetId="871"/>
      <sheetData sheetId="872"/>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sheetData sheetId="882" refreshError="1"/>
      <sheetData sheetId="883"/>
      <sheetData sheetId="884" refreshError="1"/>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refreshError="1"/>
      <sheetData sheetId="899" refreshError="1"/>
      <sheetData sheetId="900" refreshError="1"/>
      <sheetData sheetId="901"/>
      <sheetData sheetId="902" refreshError="1"/>
      <sheetData sheetId="903" refreshError="1"/>
      <sheetData sheetId="904" refreshError="1"/>
      <sheetData sheetId="905" refreshError="1"/>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sheetData sheetId="1099"/>
      <sheetData sheetId="1100"/>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refreshError="1"/>
      <sheetData sheetId="1569" refreshError="1"/>
      <sheetData sheetId="1570" refreshError="1"/>
      <sheetData sheetId="1571" refreshError="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sheetData sheetId="1619"/>
      <sheetData sheetId="1620" refreshError="1"/>
      <sheetData sheetId="1621" refreshError="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sheetData sheetId="1911"/>
      <sheetData sheetId="1912"/>
      <sheetData sheetId="1913"/>
      <sheetData sheetId="1914"/>
      <sheetData sheetId="1915"/>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refreshError="1"/>
      <sheetData sheetId="1948" refreshError="1"/>
      <sheetData sheetId="1949" refreshError="1"/>
      <sheetData sheetId="1950"/>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refreshError="1"/>
      <sheetData sheetId="1998"/>
      <sheetData sheetId="1999" refreshError="1"/>
      <sheetData sheetId="2000" refreshError="1"/>
      <sheetData sheetId="2001" refreshError="1"/>
      <sheetData sheetId="2002" refreshError="1"/>
      <sheetData sheetId="2003"/>
      <sheetData sheetId="2004" refreshError="1"/>
      <sheetData sheetId="2005" refreshError="1"/>
      <sheetData sheetId="2006" refreshError="1"/>
      <sheetData sheetId="2007"/>
      <sheetData sheetId="2008"/>
      <sheetData sheetId="2009" refreshError="1"/>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sheetData sheetId="2183" refreshError="1"/>
      <sheetData sheetId="2184" refreshError="1"/>
      <sheetData sheetId="2185" refreshError="1"/>
      <sheetData sheetId="2186" refreshError="1"/>
      <sheetData sheetId="2187" refreshError="1"/>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efreshError="1"/>
      <sheetData sheetId="2203" refreshError="1"/>
      <sheetData sheetId="2204" refreshError="1"/>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refreshError="1"/>
      <sheetData sheetId="2239"/>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sheetData sheetId="2253"/>
      <sheetData sheetId="2254"/>
      <sheetData sheetId="2255"/>
      <sheetData sheetId="2256"/>
      <sheetData sheetId="2257"/>
      <sheetData sheetId="2258"/>
      <sheetData sheetId="2259"/>
      <sheetData sheetId="2260"/>
      <sheetData sheetId="2261"/>
      <sheetData sheetId="2262"/>
      <sheetData sheetId="2263" refreshError="1"/>
      <sheetData sheetId="2264" refreshError="1"/>
      <sheetData sheetId="2265" refreshError="1"/>
      <sheetData sheetId="2266" refreshError="1"/>
      <sheetData sheetId="2267" refreshError="1"/>
      <sheetData sheetId="2268" refreshError="1"/>
      <sheetData sheetId="2269" refreshError="1"/>
      <sheetData sheetId="2270"/>
      <sheetData sheetId="2271"/>
      <sheetData sheetId="2272"/>
      <sheetData sheetId="2273"/>
      <sheetData sheetId="2274" refreshError="1"/>
      <sheetData sheetId="2275"/>
      <sheetData sheetId="2276"/>
      <sheetData sheetId="2277"/>
      <sheetData sheetId="2278" refreshError="1"/>
      <sheetData sheetId="2279"/>
      <sheetData sheetId="2280"/>
      <sheetData sheetId="2281"/>
      <sheetData sheetId="2282"/>
      <sheetData sheetId="2283"/>
      <sheetData sheetId="2284" refreshError="1"/>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sheetData sheetId="2297" refreshError="1"/>
      <sheetData sheetId="2298" refreshError="1"/>
      <sheetData sheetId="2299"/>
      <sheetData sheetId="2300"/>
      <sheetData sheetId="2301" refreshError="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sheetData sheetId="2345"/>
      <sheetData sheetId="2346"/>
      <sheetData sheetId="2347" refreshError="1"/>
      <sheetData sheetId="2348" refreshError="1"/>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refreshError="1"/>
      <sheetData sheetId="2362" refreshError="1"/>
      <sheetData sheetId="2363" refreshError="1"/>
      <sheetData sheetId="2364" refreshError="1"/>
      <sheetData sheetId="2365" refreshError="1"/>
      <sheetData sheetId="2366"/>
      <sheetData sheetId="2367"/>
      <sheetData sheetId="2368" refreshError="1"/>
      <sheetData sheetId="2369"/>
      <sheetData sheetId="2370" refreshError="1"/>
      <sheetData sheetId="2371" refreshError="1"/>
      <sheetData sheetId="2372" refreshError="1"/>
      <sheetData sheetId="2373" refreshError="1"/>
      <sheetData sheetId="2374"/>
      <sheetData sheetId="2375" refreshError="1"/>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efreshError="1"/>
      <sheetData sheetId="2412"/>
      <sheetData sheetId="2413"/>
      <sheetData sheetId="2414"/>
      <sheetData sheetId="2415"/>
      <sheetData sheetId="2416"/>
      <sheetData sheetId="2417" refreshError="1"/>
      <sheetData sheetId="2418" refreshError="1"/>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refreshError="1"/>
      <sheetData sheetId="2434" refreshError="1"/>
      <sheetData sheetId="2435" refreshError="1"/>
      <sheetData sheetId="2436" refreshError="1"/>
      <sheetData sheetId="2437" refreshError="1"/>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sheetData sheetId="2638" refreshError="1"/>
      <sheetData sheetId="2639"/>
      <sheetData sheetId="2640"/>
      <sheetData sheetId="2641"/>
      <sheetData sheetId="2642"/>
      <sheetData sheetId="2643"/>
      <sheetData sheetId="2644" refreshError="1"/>
      <sheetData sheetId="2645" refreshError="1"/>
      <sheetData sheetId="2646" refreshError="1"/>
      <sheetData sheetId="2647"/>
      <sheetData sheetId="2648"/>
      <sheetData sheetId="2649" refreshError="1"/>
      <sheetData sheetId="2650" refreshError="1"/>
      <sheetData sheetId="2651" refreshError="1"/>
      <sheetData sheetId="2652" refreshError="1"/>
      <sheetData sheetId="2653" refreshError="1"/>
      <sheetData sheetId="2654" refreshError="1"/>
      <sheetData sheetId="2655"/>
      <sheetData sheetId="2656"/>
      <sheetData sheetId="2657"/>
      <sheetData sheetId="2658"/>
      <sheetData sheetId="2659"/>
      <sheetData sheetId="2660" refreshError="1"/>
      <sheetData sheetId="2661" refreshError="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refreshError="1"/>
      <sheetData sheetId="2928" refreshError="1"/>
      <sheetData sheetId="2929"/>
      <sheetData sheetId="2930"/>
      <sheetData sheetId="2931"/>
      <sheetData sheetId="2932"/>
      <sheetData sheetId="2933" refreshError="1"/>
      <sheetData sheetId="2934" refreshError="1"/>
      <sheetData sheetId="2935" refreshError="1"/>
      <sheetData sheetId="2936"/>
      <sheetData sheetId="2937"/>
      <sheetData sheetId="2938"/>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sheetData sheetId="2950"/>
      <sheetData sheetId="2951"/>
      <sheetData sheetId="2952"/>
      <sheetData sheetId="2953"/>
      <sheetData sheetId="2954"/>
      <sheetData sheetId="2955" refreshError="1"/>
      <sheetData sheetId="2956"/>
      <sheetData sheetId="2957" refreshError="1"/>
      <sheetData sheetId="2958"/>
      <sheetData sheetId="2959"/>
      <sheetData sheetId="2960" refreshError="1"/>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sheetData sheetId="2979"/>
      <sheetData sheetId="2980"/>
      <sheetData sheetId="2981"/>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sheetData sheetId="2997"/>
      <sheetData sheetId="2998" refreshError="1"/>
      <sheetData sheetId="2999" refreshError="1"/>
      <sheetData sheetId="3000" refreshError="1"/>
      <sheetData sheetId="3001"/>
      <sheetData sheetId="3002"/>
      <sheetData sheetId="3003"/>
      <sheetData sheetId="3004"/>
      <sheetData sheetId="3005"/>
      <sheetData sheetId="3006"/>
      <sheetData sheetId="3007"/>
      <sheetData sheetId="3008"/>
      <sheetData sheetId="3009"/>
      <sheetData sheetId="3010"/>
      <sheetData sheetId="3011"/>
      <sheetData sheetId="3012" refreshError="1"/>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sheetData sheetId="3029"/>
      <sheetData sheetId="3030"/>
      <sheetData sheetId="3031"/>
      <sheetData sheetId="3032"/>
      <sheetData sheetId="3033"/>
      <sheetData sheetId="3034"/>
      <sheetData sheetId="3035"/>
      <sheetData sheetId="3036"/>
      <sheetData sheetId="3037"/>
      <sheetData sheetId="3038" refreshError="1"/>
      <sheetData sheetId="3039"/>
      <sheetData sheetId="3040"/>
      <sheetData sheetId="3041" refreshError="1"/>
      <sheetData sheetId="3042"/>
      <sheetData sheetId="3043" refreshError="1"/>
      <sheetData sheetId="3044" refreshError="1"/>
      <sheetData sheetId="3045" refreshError="1"/>
      <sheetData sheetId="3046"/>
      <sheetData sheetId="3047" refreshError="1"/>
      <sheetData sheetId="3048" refreshError="1"/>
      <sheetData sheetId="3049"/>
      <sheetData sheetId="3050"/>
      <sheetData sheetId="3051"/>
      <sheetData sheetId="3052"/>
      <sheetData sheetId="3053"/>
      <sheetData sheetId="3054"/>
      <sheetData sheetId="3055"/>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sheetData sheetId="3084"/>
      <sheetData sheetId="3085"/>
      <sheetData sheetId="3086"/>
      <sheetData sheetId="3087"/>
      <sheetData sheetId="3088"/>
      <sheetData sheetId="3089"/>
      <sheetData sheetId="3090" refreshError="1"/>
      <sheetData sheetId="3091" refreshError="1"/>
      <sheetData sheetId="3092" refreshError="1"/>
      <sheetData sheetId="3093"/>
      <sheetData sheetId="3094" refreshError="1"/>
      <sheetData sheetId="3095" refreshError="1"/>
      <sheetData sheetId="3096"/>
      <sheetData sheetId="3097"/>
      <sheetData sheetId="3098"/>
      <sheetData sheetId="3099"/>
      <sheetData sheetId="3100" refreshError="1"/>
      <sheetData sheetId="3101" refreshError="1"/>
      <sheetData sheetId="3102"/>
      <sheetData sheetId="3103"/>
      <sheetData sheetId="3104"/>
      <sheetData sheetId="3105"/>
      <sheetData sheetId="3106"/>
      <sheetData sheetId="3107"/>
      <sheetData sheetId="3108"/>
      <sheetData sheetId="3109" refreshError="1"/>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refreshError="1"/>
      <sheetData sheetId="3187" refreshError="1"/>
      <sheetData sheetId="3188"/>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sheetData sheetId="3220" refreshError="1"/>
      <sheetData sheetId="3221" refreshError="1"/>
      <sheetData sheetId="3222"/>
      <sheetData sheetId="3223"/>
      <sheetData sheetId="3224" refreshError="1"/>
      <sheetData sheetId="3225" refreshError="1"/>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sheetData sheetId="3305"/>
      <sheetData sheetId="3306"/>
      <sheetData sheetId="3307"/>
      <sheetData sheetId="3308"/>
      <sheetData sheetId="3309"/>
      <sheetData sheetId="3310"/>
      <sheetData sheetId="3311"/>
      <sheetData sheetId="3312"/>
      <sheetData sheetId="3313" refreshError="1"/>
      <sheetData sheetId="3314" refreshError="1"/>
      <sheetData sheetId="3315" refreshError="1"/>
      <sheetData sheetId="3316" refreshError="1"/>
      <sheetData sheetId="3317" refreshError="1"/>
      <sheetData sheetId="3318"/>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refreshError="1"/>
      <sheetData sheetId="3350"/>
      <sheetData sheetId="3351" refreshError="1"/>
      <sheetData sheetId="3352"/>
      <sheetData sheetId="3353"/>
      <sheetData sheetId="3354"/>
      <sheetData sheetId="3355"/>
      <sheetData sheetId="3356" refreshError="1"/>
      <sheetData sheetId="3357"/>
      <sheetData sheetId="3358"/>
      <sheetData sheetId="3359"/>
      <sheetData sheetId="3360"/>
      <sheetData sheetId="3361"/>
      <sheetData sheetId="3362" refreshError="1"/>
      <sheetData sheetId="3363"/>
      <sheetData sheetId="3364"/>
      <sheetData sheetId="3365"/>
      <sheetData sheetId="3366"/>
      <sheetData sheetId="3367"/>
      <sheetData sheetId="3368"/>
      <sheetData sheetId="3369"/>
      <sheetData sheetId="3370"/>
      <sheetData sheetId="3371" refreshError="1"/>
      <sheetData sheetId="3372"/>
      <sheetData sheetId="3373"/>
      <sheetData sheetId="3374"/>
      <sheetData sheetId="3375"/>
      <sheetData sheetId="3376"/>
      <sheetData sheetId="3377"/>
      <sheetData sheetId="3378" refreshError="1"/>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efreshError="1"/>
      <sheetData sheetId="3393"/>
      <sheetData sheetId="3394"/>
      <sheetData sheetId="3395"/>
      <sheetData sheetId="3396"/>
      <sheetData sheetId="3397"/>
      <sheetData sheetId="3398"/>
      <sheetData sheetId="3399" refreshError="1"/>
      <sheetData sheetId="3400"/>
      <sheetData sheetId="3401"/>
      <sheetData sheetId="3402"/>
      <sheetData sheetId="3403"/>
      <sheetData sheetId="3404"/>
      <sheetData sheetId="3405"/>
      <sheetData sheetId="3406"/>
      <sheetData sheetId="3407" refreshError="1"/>
      <sheetData sheetId="3408" refreshError="1"/>
      <sheetData sheetId="3409"/>
      <sheetData sheetId="3410" refreshError="1"/>
      <sheetData sheetId="3411"/>
      <sheetData sheetId="3412" refreshError="1"/>
      <sheetData sheetId="3413"/>
      <sheetData sheetId="3414" refreshError="1"/>
      <sheetData sheetId="3415"/>
      <sheetData sheetId="3416" refreshError="1"/>
      <sheetData sheetId="3417" refreshError="1"/>
      <sheetData sheetId="3418" refreshError="1"/>
      <sheetData sheetId="3419" refreshError="1"/>
      <sheetData sheetId="3420" refreshError="1"/>
      <sheetData sheetId="3421"/>
      <sheetData sheetId="3422"/>
      <sheetData sheetId="3423" refreshError="1"/>
      <sheetData sheetId="3424" refreshError="1"/>
      <sheetData sheetId="3425" refreshError="1"/>
      <sheetData sheetId="3426" refreshError="1"/>
      <sheetData sheetId="3427" refreshError="1"/>
      <sheetData sheetId="3428"/>
      <sheetData sheetId="3429"/>
      <sheetData sheetId="3430" refreshError="1"/>
      <sheetData sheetId="3431" refreshError="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refreshError="1"/>
      <sheetData sheetId="3445"/>
      <sheetData sheetId="3446"/>
      <sheetData sheetId="3447"/>
      <sheetData sheetId="3448"/>
      <sheetData sheetId="3449" refreshError="1"/>
      <sheetData sheetId="3450"/>
      <sheetData sheetId="3451" refreshError="1"/>
      <sheetData sheetId="3452" refreshError="1"/>
      <sheetData sheetId="3453"/>
      <sheetData sheetId="3454" refreshError="1"/>
      <sheetData sheetId="3455" refreshError="1"/>
      <sheetData sheetId="3456" refreshError="1"/>
      <sheetData sheetId="3457" refreshError="1"/>
      <sheetData sheetId="3458"/>
      <sheetData sheetId="3459" refreshError="1"/>
      <sheetData sheetId="3460"/>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sheetData sheetId="3474" refreshError="1"/>
      <sheetData sheetId="3475" refreshError="1"/>
      <sheetData sheetId="3476"/>
      <sheetData sheetId="3477" refreshError="1"/>
      <sheetData sheetId="3478" refreshError="1"/>
      <sheetData sheetId="3479"/>
      <sheetData sheetId="3480"/>
      <sheetData sheetId="3481" refreshError="1"/>
      <sheetData sheetId="3482" refreshError="1"/>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refreshError="1"/>
      <sheetData sheetId="3497"/>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refreshError="1"/>
      <sheetData sheetId="3835" refreshError="1"/>
      <sheetData sheetId="3836" refreshError="1"/>
      <sheetData sheetId="3837" refreshError="1"/>
      <sheetData sheetId="3838"/>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sheetData sheetId="3889"/>
      <sheetData sheetId="3890"/>
      <sheetData sheetId="3891"/>
      <sheetData sheetId="3892"/>
      <sheetData sheetId="3893" refreshError="1"/>
      <sheetData sheetId="3894"/>
      <sheetData sheetId="3895"/>
      <sheetData sheetId="3896"/>
      <sheetData sheetId="3897" refreshError="1"/>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refreshError="1"/>
      <sheetData sheetId="3968" refreshError="1"/>
      <sheetData sheetId="3969" refreshError="1"/>
      <sheetData sheetId="3970" refreshError="1"/>
      <sheetData sheetId="3971"/>
      <sheetData sheetId="3972"/>
      <sheetData sheetId="3973"/>
      <sheetData sheetId="3974" refreshError="1"/>
      <sheetData sheetId="3975" refreshError="1"/>
      <sheetData sheetId="3976" refreshError="1"/>
      <sheetData sheetId="3977" refreshError="1"/>
      <sheetData sheetId="3978" refreshError="1"/>
      <sheetData sheetId="3979"/>
      <sheetData sheetId="3980"/>
      <sheetData sheetId="3981" refreshError="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refreshError="1"/>
      <sheetData sheetId="4011" refreshError="1"/>
      <sheetData sheetId="4012" refreshError="1"/>
      <sheetData sheetId="4013" refreshError="1"/>
      <sheetData sheetId="4014" refreshError="1"/>
      <sheetData sheetId="4015"/>
      <sheetData sheetId="4016"/>
      <sheetData sheetId="4017" refreshError="1"/>
      <sheetData sheetId="4018" refreshError="1"/>
      <sheetData sheetId="4019" refreshError="1"/>
      <sheetData sheetId="4020" refreshError="1"/>
      <sheetData sheetId="4021"/>
      <sheetData sheetId="4022" refreshError="1"/>
      <sheetData sheetId="4023" refreshError="1"/>
      <sheetData sheetId="4024"/>
      <sheetData sheetId="4025"/>
      <sheetData sheetId="4026" refreshError="1"/>
      <sheetData sheetId="4027"/>
      <sheetData sheetId="4028"/>
      <sheetData sheetId="4029"/>
      <sheetData sheetId="4030" refreshError="1"/>
      <sheetData sheetId="4031" refreshError="1"/>
      <sheetData sheetId="4032"/>
      <sheetData sheetId="4033"/>
      <sheetData sheetId="4034"/>
      <sheetData sheetId="4035"/>
      <sheetData sheetId="4036"/>
      <sheetData sheetId="4037"/>
      <sheetData sheetId="4038"/>
      <sheetData sheetId="4039"/>
      <sheetData sheetId="4040" refreshError="1"/>
      <sheetData sheetId="4041"/>
      <sheetData sheetId="4042" refreshError="1"/>
      <sheetData sheetId="4043"/>
      <sheetData sheetId="4044"/>
      <sheetData sheetId="4045"/>
      <sheetData sheetId="4046"/>
      <sheetData sheetId="4047"/>
      <sheetData sheetId="4048"/>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refreshError="1"/>
      <sheetData sheetId="4081"/>
      <sheetData sheetId="4082"/>
      <sheetData sheetId="4083"/>
      <sheetData sheetId="4084" refreshError="1"/>
      <sheetData sheetId="4085" refreshError="1"/>
      <sheetData sheetId="4086"/>
      <sheetData sheetId="4087"/>
      <sheetData sheetId="4088"/>
      <sheetData sheetId="4089"/>
      <sheetData sheetId="4090"/>
      <sheetData sheetId="4091"/>
      <sheetData sheetId="4092"/>
      <sheetData sheetId="4093"/>
      <sheetData sheetId="4094" refreshError="1"/>
      <sheetData sheetId="4095"/>
      <sheetData sheetId="4096" refreshError="1"/>
      <sheetData sheetId="4097"/>
      <sheetData sheetId="4098"/>
      <sheetData sheetId="4099"/>
      <sheetData sheetId="4100" refreshError="1"/>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efreshError="1"/>
      <sheetData sheetId="4132"/>
      <sheetData sheetId="4133"/>
      <sheetData sheetId="4134"/>
      <sheetData sheetId="4135" refreshError="1"/>
      <sheetData sheetId="4136"/>
      <sheetData sheetId="4137"/>
      <sheetData sheetId="4138"/>
      <sheetData sheetId="4139" refreshError="1"/>
      <sheetData sheetId="4140"/>
      <sheetData sheetId="4141"/>
      <sheetData sheetId="4142"/>
      <sheetData sheetId="4143"/>
      <sheetData sheetId="4144"/>
      <sheetData sheetId="4145"/>
      <sheetData sheetId="4146" refreshError="1"/>
      <sheetData sheetId="4147"/>
      <sheetData sheetId="4148"/>
      <sheetData sheetId="4149"/>
      <sheetData sheetId="4150"/>
      <sheetData sheetId="4151" refreshError="1"/>
      <sheetData sheetId="4152"/>
      <sheetData sheetId="4153" refreshError="1"/>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refreshError="1"/>
      <sheetData sheetId="4204" refreshError="1"/>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refreshError="1"/>
      <sheetData sheetId="4336" refreshError="1"/>
      <sheetData sheetId="4337" refreshError="1"/>
      <sheetData sheetId="4338" refreshError="1"/>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sheetData sheetId="4368"/>
      <sheetData sheetId="4369"/>
      <sheetData sheetId="4370"/>
      <sheetData sheetId="4371"/>
      <sheetData sheetId="4372"/>
      <sheetData sheetId="4373"/>
      <sheetData sheetId="4374"/>
      <sheetData sheetId="4375"/>
      <sheetData sheetId="4376" refreshError="1"/>
      <sheetData sheetId="4377" refreshError="1"/>
      <sheetData sheetId="4378" refreshError="1"/>
      <sheetData sheetId="4379" refreshError="1"/>
      <sheetData sheetId="4380" refreshError="1"/>
      <sheetData sheetId="4381"/>
      <sheetData sheetId="4382"/>
      <sheetData sheetId="4383" refreshError="1"/>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efreshError="1"/>
      <sheetData sheetId="4402" refreshError="1"/>
      <sheetData sheetId="4403" refreshError="1"/>
      <sheetData sheetId="4404" refreshError="1"/>
      <sheetData sheetId="4405"/>
      <sheetData sheetId="4406"/>
      <sheetData sheetId="4407"/>
      <sheetData sheetId="4408"/>
      <sheetData sheetId="4409"/>
      <sheetData sheetId="4410"/>
      <sheetData sheetId="4411"/>
      <sheetData sheetId="4412"/>
      <sheetData sheetId="4413"/>
      <sheetData sheetId="4414"/>
      <sheetData sheetId="4415"/>
      <sheetData sheetId="4416" refreshError="1"/>
      <sheetData sheetId="4417"/>
      <sheetData sheetId="4418"/>
      <sheetData sheetId="4419"/>
      <sheetData sheetId="4420"/>
      <sheetData sheetId="4421"/>
      <sheetData sheetId="4422"/>
      <sheetData sheetId="4423"/>
      <sheetData sheetId="4424"/>
      <sheetData sheetId="4425"/>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sheetData sheetId="4480"/>
      <sheetData sheetId="4481"/>
      <sheetData sheetId="4482"/>
      <sheetData sheetId="4483"/>
      <sheetData sheetId="4484"/>
      <sheetData sheetId="4485"/>
      <sheetData sheetId="4486"/>
      <sheetData sheetId="4487"/>
      <sheetData sheetId="4488"/>
      <sheetData sheetId="4489"/>
      <sheetData sheetId="4490" refreshError="1"/>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refreshError="1"/>
      <sheetData sheetId="4536"/>
      <sheetData sheetId="4537" refreshError="1"/>
      <sheetData sheetId="4538" refreshError="1"/>
      <sheetData sheetId="4539"/>
      <sheetData sheetId="4540"/>
      <sheetData sheetId="4541"/>
      <sheetData sheetId="4542"/>
      <sheetData sheetId="4543"/>
      <sheetData sheetId="4544"/>
      <sheetData sheetId="4545"/>
      <sheetData sheetId="4546" refreshError="1"/>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refreshError="1"/>
      <sheetData sheetId="4560"/>
      <sheetData sheetId="4561"/>
      <sheetData sheetId="4562" refreshError="1"/>
      <sheetData sheetId="4563"/>
      <sheetData sheetId="4564"/>
      <sheetData sheetId="4565" refreshError="1"/>
      <sheetData sheetId="4566"/>
      <sheetData sheetId="4567"/>
      <sheetData sheetId="4568"/>
      <sheetData sheetId="4569"/>
      <sheetData sheetId="4570"/>
      <sheetData sheetId="4571"/>
      <sheetData sheetId="4572"/>
      <sheetData sheetId="4573"/>
      <sheetData sheetId="4574"/>
      <sheetData sheetId="4575" refreshError="1"/>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refreshError="1"/>
      <sheetData sheetId="4796" refreshError="1"/>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refreshError="1"/>
      <sheetData sheetId="4952" refreshError="1"/>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refreshError="1"/>
      <sheetData sheetId="5049" refreshError="1"/>
      <sheetData sheetId="5050" refreshError="1"/>
      <sheetData sheetId="5051" refreshError="1"/>
      <sheetData sheetId="5052" refreshError="1"/>
      <sheetData sheetId="5053" refreshError="1"/>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refreshError="1"/>
      <sheetData sheetId="5109" refreshError="1"/>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refreshError="1"/>
      <sheetData sheetId="5229" refreshError="1"/>
      <sheetData sheetId="5230" refreshError="1"/>
      <sheetData sheetId="5231" refreshError="1"/>
      <sheetData sheetId="5232" refreshError="1"/>
      <sheetData sheetId="5233" refreshError="1"/>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refreshError="1"/>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refreshError="1"/>
      <sheetData sheetId="5274"/>
      <sheetData sheetId="5275"/>
      <sheetData sheetId="5276"/>
      <sheetData sheetId="5277"/>
      <sheetData sheetId="5278"/>
      <sheetData sheetId="5279"/>
      <sheetData sheetId="5280"/>
      <sheetData sheetId="5281"/>
      <sheetData sheetId="5282"/>
      <sheetData sheetId="5283" refreshError="1"/>
      <sheetData sheetId="5284" refreshError="1"/>
      <sheetData sheetId="5285" refreshError="1"/>
      <sheetData sheetId="5286"/>
      <sheetData sheetId="5287"/>
      <sheetData sheetId="5288"/>
      <sheetData sheetId="5289"/>
      <sheetData sheetId="5290"/>
      <sheetData sheetId="5291"/>
      <sheetData sheetId="5292"/>
      <sheetData sheetId="5293"/>
      <sheetData sheetId="5294"/>
      <sheetData sheetId="5295"/>
      <sheetData sheetId="5296" refreshError="1"/>
      <sheetData sheetId="5297" refreshError="1"/>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refreshError="1"/>
      <sheetData sheetId="5409" refreshError="1"/>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refreshError="1"/>
      <sheetData sheetId="5423"/>
      <sheetData sheetId="5424"/>
      <sheetData sheetId="5425"/>
      <sheetData sheetId="5426"/>
      <sheetData sheetId="5427"/>
      <sheetData sheetId="5428"/>
      <sheetData sheetId="5429"/>
      <sheetData sheetId="5430"/>
      <sheetData sheetId="5431"/>
      <sheetData sheetId="5432" refreshError="1"/>
      <sheetData sheetId="5433" refreshError="1"/>
      <sheetData sheetId="5434"/>
      <sheetData sheetId="5435"/>
      <sheetData sheetId="5436"/>
      <sheetData sheetId="5437" refreshError="1"/>
      <sheetData sheetId="5438" refreshError="1"/>
      <sheetData sheetId="5439"/>
      <sheetData sheetId="5440" refreshError="1"/>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refreshError="1"/>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refreshError="1"/>
      <sheetData sheetId="5992" refreshError="1"/>
      <sheetData sheetId="5993" refreshError="1"/>
      <sheetData sheetId="5994"/>
      <sheetData sheetId="5995" refreshError="1"/>
      <sheetData sheetId="5996" refreshError="1"/>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refreshError="1"/>
      <sheetData sheetId="6012" refreshError="1"/>
      <sheetData sheetId="6013" refreshError="1"/>
      <sheetData sheetId="6014"/>
      <sheetData sheetId="6015" refreshError="1"/>
      <sheetData sheetId="6016" refreshError="1"/>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refreshError="1"/>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refreshError="1"/>
      <sheetData sheetId="6171" refreshError="1"/>
      <sheetData sheetId="6172"/>
      <sheetData sheetId="6173"/>
      <sheetData sheetId="6174" refreshError="1"/>
      <sheetData sheetId="6175"/>
      <sheetData sheetId="6176" refreshError="1"/>
      <sheetData sheetId="6177" refreshError="1"/>
      <sheetData sheetId="6178" refreshError="1"/>
      <sheetData sheetId="6179"/>
      <sheetData sheetId="6180" refreshError="1"/>
      <sheetData sheetId="6181"/>
      <sheetData sheetId="6182"/>
      <sheetData sheetId="6183"/>
      <sheetData sheetId="6184" refreshError="1"/>
      <sheetData sheetId="6185" refreshError="1"/>
      <sheetData sheetId="6186" refreshError="1"/>
      <sheetData sheetId="6187"/>
      <sheetData sheetId="6188" refreshError="1"/>
      <sheetData sheetId="6189" refreshError="1"/>
      <sheetData sheetId="6190"/>
      <sheetData sheetId="6191"/>
      <sheetData sheetId="6192"/>
      <sheetData sheetId="6193"/>
      <sheetData sheetId="6194" refreshError="1"/>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refreshError="1"/>
      <sheetData sheetId="6222"/>
      <sheetData sheetId="6223" refreshError="1"/>
      <sheetData sheetId="6224" refreshError="1"/>
      <sheetData sheetId="6225" refreshError="1"/>
      <sheetData sheetId="6226" refreshError="1"/>
      <sheetData sheetId="6227"/>
      <sheetData sheetId="6228"/>
      <sheetData sheetId="6229"/>
      <sheetData sheetId="6230"/>
      <sheetData sheetId="6231"/>
      <sheetData sheetId="6232"/>
      <sheetData sheetId="6233"/>
      <sheetData sheetId="6234"/>
      <sheetData sheetId="6235"/>
      <sheetData sheetId="6236" refreshError="1"/>
      <sheetData sheetId="6237" refreshError="1"/>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refreshError="1"/>
      <sheetData sheetId="6283" refreshError="1"/>
      <sheetData sheetId="6284"/>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refreshError="1"/>
      <sheetData sheetId="6588" refreshError="1"/>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refreshError="1"/>
      <sheetData sheetId="6882" refreshError="1"/>
      <sheetData sheetId="6883"/>
      <sheetData sheetId="6884"/>
      <sheetData sheetId="6885"/>
      <sheetData sheetId="6886"/>
      <sheetData sheetId="6887"/>
      <sheetData sheetId="6888"/>
      <sheetData sheetId="6889"/>
      <sheetData sheetId="6890"/>
      <sheetData sheetId="6891"/>
      <sheetData sheetId="6892"/>
      <sheetData sheetId="6893" refreshError="1"/>
      <sheetData sheetId="6894"/>
      <sheetData sheetId="6895"/>
      <sheetData sheetId="6896"/>
      <sheetData sheetId="6897"/>
      <sheetData sheetId="6898"/>
      <sheetData sheetId="6899"/>
      <sheetData sheetId="6900"/>
      <sheetData sheetId="6901"/>
      <sheetData sheetId="6902"/>
      <sheetData sheetId="6903"/>
      <sheetData sheetId="6904" refreshError="1"/>
      <sheetData sheetId="6905" refreshError="1"/>
      <sheetData sheetId="6906" refreshError="1"/>
      <sheetData sheetId="6907" refreshError="1"/>
      <sheetData sheetId="6908" refreshError="1"/>
      <sheetData sheetId="6909"/>
      <sheetData sheetId="6910"/>
      <sheetData sheetId="6911"/>
      <sheetData sheetId="6912"/>
      <sheetData sheetId="6913"/>
      <sheetData sheetId="6914" refreshError="1"/>
      <sheetData sheetId="6915" refreshError="1"/>
      <sheetData sheetId="6916"/>
      <sheetData sheetId="6917"/>
      <sheetData sheetId="6918" refreshError="1"/>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sheetData sheetId="6941"/>
      <sheetData sheetId="6942"/>
      <sheetData sheetId="6943"/>
      <sheetData sheetId="6944"/>
      <sheetData sheetId="6945"/>
      <sheetData sheetId="6946"/>
      <sheetData sheetId="6947"/>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refreshError="1"/>
      <sheetData sheetId="7052" refreshError="1"/>
      <sheetData sheetId="7053" refreshError="1"/>
      <sheetData sheetId="7054" refreshError="1"/>
      <sheetData sheetId="7055"/>
      <sheetData sheetId="7056" refreshError="1"/>
      <sheetData sheetId="7057" refreshError="1"/>
      <sheetData sheetId="7058" refreshError="1"/>
      <sheetData sheetId="7059" refreshError="1"/>
      <sheetData sheetId="7060" refreshError="1"/>
      <sheetData sheetId="7061" refreshError="1"/>
      <sheetData sheetId="7062" refreshError="1"/>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refreshError="1"/>
      <sheetData sheetId="7081" refreshError="1"/>
      <sheetData sheetId="7082" refreshError="1"/>
      <sheetData sheetId="7083" refreshError="1"/>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refreshError="1"/>
      <sheetData sheetId="7104"/>
      <sheetData sheetId="7105"/>
      <sheetData sheetId="7106"/>
      <sheetData sheetId="7107"/>
      <sheetData sheetId="7108"/>
      <sheetData sheetId="7109"/>
      <sheetData sheetId="7110"/>
      <sheetData sheetId="7111"/>
      <sheetData sheetId="7112"/>
      <sheetData sheetId="7113" refreshError="1"/>
      <sheetData sheetId="7114" refreshError="1"/>
      <sheetData sheetId="7115"/>
      <sheetData sheetId="7116"/>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sheetData sheetId="7134"/>
      <sheetData sheetId="7135"/>
      <sheetData sheetId="7136"/>
      <sheetData sheetId="7137"/>
      <sheetData sheetId="7138"/>
      <sheetData sheetId="7139"/>
      <sheetData sheetId="7140"/>
      <sheetData sheetId="7141"/>
      <sheetData sheetId="7142"/>
      <sheetData sheetId="7143" refreshError="1"/>
      <sheetData sheetId="7144" refreshError="1"/>
      <sheetData sheetId="7145" refreshError="1"/>
      <sheetData sheetId="7146" refreshError="1"/>
      <sheetData sheetId="7147" refreshError="1"/>
      <sheetData sheetId="7148"/>
      <sheetData sheetId="7149" refreshError="1"/>
      <sheetData sheetId="7150" refreshError="1"/>
      <sheetData sheetId="7151" refreshError="1"/>
      <sheetData sheetId="7152"/>
      <sheetData sheetId="7153"/>
      <sheetData sheetId="7154" refreshError="1"/>
      <sheetData sheetId="7155"/>
      <sheetData sheetId="7156"/>
      <sheetData sheetId="7157"/>
      <sheetData sheetId="7158"/>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sheetData sheetId="7172"/>
      <sheetData sheetId="7173"/>
      <sheetData sheetId="7174" refreshError="1"/>
      <sheetData sheetId="7175" refreshError="1"/>
      <sheetData sheetId="7176"/>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refreshError="1"/>
      <sheetData sheetId="7652"/>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sheetData sheetId="7832"/>
      <sheetData sheetId="7833"/>
      <sheetData sheetId="7834"/>
      <sheetData sheetId="7835"/>
      <sheetData sheetId="7836"/>
      <sheetData sheetId="7837"/>
      <sheetData sheetId="7838"/>
      <sheetData sheetId="7839" refreshError="1"/>
      <sheetData sheetId="7840" refreshError="1"/>
      <sheetData sheetId="784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sheetData sheetId="8659" refreshError="1"/>
      <sheetData sheetId="8660" refreshError="1"/>
      <sheetData sheetId="8661"/>
      <sheetData sheetId="8662"/>
      <sheetData sheetId="8663"/>
      <sheetData sheetId="8664"/>
      <sheetData sheetId="8665"/>
      <sheetData sheetId="8666"/>
      <sheetData sheetId="8667" refreshError="1"/>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refreshError="1"/>
      <sheetData sheetId="9952" refreshError="1"/>
      <sheetData sheetId="9953" refreshError="1"/>
      <sheetData sheetId="9954"/>
      <sheetData sheetId="9955"/>
      <sheetData sheetId="9956"/>
      <sheetData sheetId="9957"/>
      <sheetData sheetId="9958"/>
      <sheetData sheetId="9959"/>
      <sheetData sheetId="9960" refreshError="1"/>
      <sheetData sheetId="9961" refreshError="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refreshError="1"/>
      <sheetData sheetId="9980"/>
      <sheetData sheetId="9981"/>
      <sheetData sheetId="9982" refreshError="1"/>
      <sheetData sheetId="9983" refreshError="1"/>
      <sheetData sheetId="9984"/>
      <sheetData sheetId="9985"/>
      <sheetData sheetId="9986"/>
      <sheetData sheetId="9987"/>
      <sheetData sheetId="9988"/>
      <sheetData sheetId="9989"/>
      <sheetData sheetId="9990"/>
      <sheetData sheetId="9991"/>
      <sheetData sheetId="9992" refreshError="1"/>
      <sheetData sheetId="9993" refreshError="1"/>
      <sheetData sheetId="9994"/>
      <sheetData sheetId="9995"/>
      <sheetData sheetId="9996"/>
      <sheetData sheetId="9997"/>
      <sheetData sheetId="9998"/>
      <sheetData sheetId="9999"/>
      <sheetData sheetId="10000"/>
      <sheetData sheetId="10001"/>
      <sheetData sheetId="10002"/>
      <sheetData sheetId="10003" refreshError="1"/>
      <sheetData sheetId="10004" refreshError="1"/>
      <sheetData sheetId="10005" refreshError="1"/>
      <sheetData sheetId="10006"/>
      <sheetData sheetId="10007" refreshError="1"/>
      <sheetData sheetId="10008" refreshError="1"/>
      <sheetData sheetId="10009"/>
      <sheetData sheetId="10010" refreshError="1"/>
      <sheetData sheetId="10011"/>
      <sheetData sheetId="10012"/>
      <sheetData sheetId="10013"/>
      <sheetData sheetId="10014"/>
      <sheetData sheetId="10015" refreshError="1"/>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refreshError="1"/>
      <sheetData sheetId="10030" refreshError="1"/>
      <sheetData sheetId="10031"/>
      <sheetData sheetId="10032"/>
      <sheetData sheetId="10033"/>
      <sheetData sheetId="10034" refreshError="1"/>
      <sheetData sheetId="10035"/>
      <sheetData sheetId="10036"/>
      <sheetData sheetId="10037" refreshError="1"/>
      <sheetData sheetId="10038" refreshError="1"/>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refreshError="1"/>
      <sheetData sheetId="10058"/>
      <sheetData sheetId="10059"/>
      <sheetData sheetId="10060"/>
      <sheetData sheetId="10061"/>
      <sheetData sheetId="10062"/>
      <sheetData sheetId="10063"/>
      <sheetData sheetId="10064"/>
      <sheetData sheetId="10065" refreshError="1"/>
      <sheetData sheetId="10066" refreshError="1"/>
      <sheetData sheetId="10067" refreshError="1"/>
      <sheetData sheetId="10068" refreshError="1"/>
      <sheetData sheetId="10069"/>
      <sheetData sheetId="10070" refreshError="1"/>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refreshError="1"/>
      <sheetData sheetId="10085"/>
      <sheetData sheetId="10086"/>
      <sheetData sheetId="10087"/>
      <sheetData sheetId="10088" refreshError="1"/>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refreshError="1"/>
      <sheetData sheetId="10109"/>
      <sheetData sheetId="10110"/>
      <sheetData sheetId="10111"/>
      <sheetData sheetId="10112"/>
      <sheetData sheetId="10113"/>
      <sheetData sheetId="10114"/>
      <sheetData sheetId="10115"/>
      <sheetData sheetId="10116"/>
      <sheetData sheetId="10117"/>
      <sheetData sheetId="10118" refreshError="1"/>
      <sheetData sheetId="10119" refreshError="1"/>
      <sheetData sheetId="10120"/>
      <sheetData sheetId="10121"/>
      <sheetData sheetId="10122" refreshError="1"/>
      <sheetData sheetId="10123" refreshError="1"/>
      <sheetData sheetId="10124" refreshError="1"/>
      <sheetData sheetId="10125" refreshError="1"/>
      <sheetData sheetId="10126"/>
      <sheetData sheetId="10127"/>
      <sheetData sheetId="10128" refreshError="1"/>
      <sheetData sheetId="10129" refreshError="1"/>
      <sheetData sheetId="10130" refreshError="1"/>
      <sheetData sheetId="1013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sheetData sheetId="10144"/>
      <sheetData sheetId="10145"/>
      <sheetData sheetId="10146"/>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sheetData sheetId="10173"/>
      <sheetData sheetId="10174"/>
      <sheetData sheetId="10175"/>
      <sheetData sheetId="10176"/>
      <sheetData sheetId="10177"/>
      <sheetData sheetId="10178"/>
      <sheetData sheetId="10179" refreshError="1"/>
      <sheetData sheetId="10180"/>
      <sheetData sheetId="10181"/>
      <sheetData sheetId="10182"/>
      <sheetData sheetId="10183" refreshError="1"/>
      <sheetData sheetId="10184" refreshError="1"/>
      <sheetData sheetId="10185"/>
      <sheetData sheetId="10186"/>
      <sheetData sheetId="10187"/>
      <sheetData sheetId="10188"/>
      <sheetData sheetId="10189" refreshError="1"/>
      <sheetData sheetId="10190"/>
      <sheetData sheetId="10191"/>
      <sheetData sheetId="10192"/>
      <sheetData sheetId="10193"/>
      <sheetData sheetId="10194"/>
      <sheetData sheetId="10195"/>
      <sheetData sheetId="10196"/>
      <sheetData sheetId="10197"/>
      <sheetData sheetId="10198" refreshError="1"/>
      <sheetData sheetId="10199" refreshError="1"/>
      <sheetData sheetId="10200"/>
      <sheetData sheetId="10201" refreshError="1"/>
      <sheetData sheetId="10202" refreshError="1"/>
      <sheetData sheetId="10203" refreshError="1"/>
      <sheetData sheetId="10204" refreshError="1"/>
      <sheetData sheetId="10205"/>
      <sheetData sheetId="10206" refreshError="1"/>
      <sheetData sheetId="10207"/>
      <sheetData sheetId="10208"/>
      <sheetData sheetId="10209" refreshError="1"/>
      <sheetData sheetId="10210" refreshError="1"/>
      <sheetData sheetId="10211" refreshError="1"/>
      <sheetData sheetId="10212" refreshError="1"/>
      <sheetData sheetId="10213"/>
      <sheetData sheetId="10214" refreshError="1"/>
      <sheetData sheetId="10215" refreshError="1"/>
      <sheetData sheetId="10216" refreshError="1"/>
      <sheetData sheetId="10217" refreshError="1"/>
      <sheetData sheetId="10218" refreshError="1"/>
      <sheetData sheetId="10219"/>
      <sheetData sheetId="10220"/>
      <sheetData sheetId="10221" refreshError="1"/>
      <sheetData sheetId="10222"/>
      <sheetData sheetId="10223"/>
      <sheetData sheetId="10224"/>
      <sheetData sheetId="10225"/>
      <sheetData sheetId="10226"/>
      <sheetData sheetId="10227"/>
      <sheetData sheetId="10228"/>
      <sheetData sheetId="10229" refreshError="1"/>
      <sheetData sheetId="10230"/>
      <sheetData sheetId="10231"/>
      <sheetData sheetId="10232"/>
      <sheetData sheetId="10233"/>
      <sheetData sheetId="10234" refreshError="1"/>
      <sheetData sheetId="10235"/>
      <sheetData sheetId="10236"/>
      <sheetData sheetId="10237"/>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sheetData sheetId="10246"/>
      <sheetData sheetId="10247" refreshError="1"/>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sheetData sheetId="10266"/>
      <sheetData sheetId="10267"/>
      <sheetData sheetId="10268"/>
      <sheetData sheetId="10269"/>
      <sheetData sheetId="10270"/>
      <sheetData sheetId="10271"/>
      <sheetData sheetId="10272"/>
      <sheetData sheetId="10273"/>
      <sheetData sheetId="10274"/>
      <sheetData sheetId="10275"/>
      <sheetData sheetId="10276" refreshError="1"/>
      <sheetData sheetId="10277"/>
      <sheetData sheetId="10278"/>
      <sheetData sheetId="10279"/>
      <sheetData sheetId="10280"/>
      <sheetData sheetId="10281"/>
      <sheetData sheetId="10282"/>
      <sheetData sheetId="10283" refreshError="1"/>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refreshError="1"/>
      <sheetData sheetId="10311"/>
      <sheetData sheetId="10312"/>
      <sheetData sheetId="10313"/>
      <sheetData sheetId="10314"/>
      <sheetData sheetId="10315"/>
      <sheetData sheetId="10316"/>
      <sheetData sheetId="10317"/>
      <sheetData sheetId="10318"/>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refreshError="1"/>
      <sheetData sheetId="10336" refreshError="1"/>
      <sheetData sheetId="10337" refreshError="1"/>
      <sheetData sheetId="10338"/>
      <sheetData sheetId="10339"/>
      <sheetData sheetId="10340" refreshError="1"/>
      <sheetData sheetId="10341"/>
      <sheetData sheetId="10342"/>
      <sheetData sheetId="10343" refreshError="1"/>
      <sheetData sheetId="10344" refreshError="1"/>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refreshError="1"/>
      <sheetData sheetId="10360"/>
      <sheetData sheetId="10361" refreshError="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refreshError="1"/>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refreshError="1"/>
      <sheetData sheetId="10414" refreshError="1"/>
      <sheetData sheetId="10415" refreshError="1"/>
      <sheetData sheetId="10416" refreshError="1"/>
      <sheetData sheetId="10417" refreshError="1"/>
      <sheetData sheetId="10418" refreshError="1"/>
      <sheetData sheetId="10419"/>
      <sheetData sheetId="10420"/>
      <sheetData sheetId="10421"/>
      <sheetData sheetId="10422"/>
      <sheetData sheetId="10423"/>
      <sheetData sheetId="10424"/>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sheetData sheetId="10439"/>
      <sheetData sheetId="10440"/>
      <sheetData sheetId="10441"/>
      <sheetData sheetId="10442"/>
      <sheetData sheetId="10443"/>
      <sheetData sheetId="10444"/>
      <sheetData sheetId="10445"/>
      <sheetData sheetId="10446"/>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refreshError="1"/>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sheetData sheetId="10754" refreshError="1"/>
      <sheetData sheetId="10755" refreshError="1"/>
      <sheetData sheetId="10756" refreshError="1"/>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refreshError="1"/>
      <sheetData sheetId="10770" refreshError="1"/>
      <sheetData sheetId="10771" refreshError="1"/>
      <sheetData sheetId="10772" refreshError="1"/>
      <sheetData sheetId="10773" refreshError="1"/>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refreshError="1"/>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refreshError="1"/>
      <sheetData sheetId="10891" refreshError="1"/>
      <sheetData sheetId="10892" refreshError="1"/>
      <sheetData sheetId="10893" refreshError="1"/>
      <sheetData sheetId="10894" refreshError="1"/>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refreshError="1"/>
      <sheetData sheetId="11324" refreshError="1"/>
      <sheetData sheetId="11325" refreshError="1"/>
      <sheetData sheetId="11326"/>
      <sheetData sheetId="11327"/>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refreshError="1"/>
      <sheetData sheetId="11376"/>
      <sheetData sheetId="11377"/>
      <sheetData sheetId="11378"/>
      <sheetData sheetId="11379"/>
      <sheetData sheetId="11380"/>
      <sheetData sheetId="11381" refreshError="1"/>
      <sheetData sheetId="11382" refreshError="1"/>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refreshError="1"/>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refreshError="1"/>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refreshError="1"/>
      <sheetData sheetId="11456"/>
      <sheetData sheetId="11457"/>
      <sheetData sheetId="11458"/>
      <sheetData sheetId="11459"/>
      <sheetData sheetId="11460"/>
      <sheetData sheetId="11461"/>
      <sheetData sheetId="11462"/>
      <sheetData sheetId="11463"/>
      <sheetData sheetId="11464"/>
      <sheetData sheetId="11465"/>
      <sheetData sheetId="11466"/>
      <sheetData sheetId="11467" refreshError="1"/>
      <sheetData sheetId="11468"/>
      <sheetData sheetId="11469"/>
      <sheetData sheetId="11470" refreshError="1"/>
      <sheetData sheetId="11471"/>
      <sheetData sheetId="11472" refreshError="1"/>
      <sheetData sheetId="11473" refreshError="1"/>
      <sheetData sheetId="11474" refreshError="1"/>
      <sheetData sheetId="11475"/>
      <sheetData sheetId="11476"/>
      <sheetData sheetId="11477"/>
      <sheetData sheetId="11478"/>
      <sheetData sheetId="11479"/>
      <sheetData sheetId="11480"/>
      <sheetData sheetId="11481" refreshError="1"/>
      <sheetData sheetId="11482"/>
      <sheetData sheetId="11483" refreshError="1"/>
      <sheetData sheetId="11484" refreshError="1"/>
      <sheetData sheetId="11485" refreshError="1"/>
      <sheetData sheetId="11486" refreshError="1"/>
      <sheetData sheetId="11487" refreshError="1"/>
      <sheetData sheetId="11488" refreshError="1"/>
      <sheetData sheetId="11489"/>
      <sheetData sheetId="11490"/>
      <sheetData sheetId="11491"/>
      <sheetData sheetId="11492"/>
      <sheetData sheetId="11493"/>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sheetData sheetId="11505" refreshError="1"/>
      <sheetData sheetId="11506" refreshError="1"/>
      <sheetData sheetId="11507" refreshError="1"/>
      <sheetData sheetId="11508" refreshError="1"/>
      <sheetData sheetId="11509"/>
      <sheetData sheetId="11510"/>
      <sheetData sheetId="11511"/>
      <sheetData sheetId="11512"/>
      <sheetData sheetId="11513" refreshError="1"/>
      <sheetData sheetId="11514" refreshError="1"/>
      <sheetData sheetId="11515"/>
      <sheetData sheetId="11516"/>
      <sheetData sheetId="11517"/>
      <sheetData sheetId="11518"/>
      <sheetData sheetId="11519"/>
      <sheetData sheetId="11520"/>
      <sheetData sheetId="11521"/>
      <sheetData sheetId="11522" refreshError="1"/>
      <sheetData sheetId="11523"/>
      <sheetData sheetId="11524"/>
      <sheetData sheetId="11525"/>
      <sheetData sheetId="11526"/>
      <sheetData sheetId="11527" refreshError="1"/>
      <sheetData sheetId="11528" refreshError="1"/>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refreshError="1"/>
      <sheetData sheetId="14250"/>
      <sheetData sheetId="14251"/>
      <sheetData sheetId="14252"/>
      <sheetData sheetId="14253"/>
      <sheetData sheetId="14254"/>
      <sheetData sheetId="14255" refreshError="1"/>
      <sheetData sheetId="14256" refreshError="1"/>
      <sheetData sheetId="14257" refreshError="1"/>
      <sheetData sheetId="14258" refreshError="1"/>
      <sheetData sheetId="14259" refreshError="1"/>
      <sheetData sheetId="14260" refreshError="1"/>
      <sheetData sheetId="14261"/>
      <sheetData sheetId="14262"/>
      <sheetData sheetId="14263"/>
      <sheetData sheetId="14264"/>
      <sheetData sheetId="14265"/>
      <sheetData sheetId="14266" refreshError="1"/>
      <sheetData sheetId="14267"/>
      <sheetData sheetId="14268"/>
      <sheetData sheetId="14269" refreshError="1"/>
      <sheetData sheetId="14270"/>
      <sheetData sheetId="14271"/>
      <sheetData sheetId="14272"/>
      <sheetData sheetId="14273"/>
      <sheetData sheetId="14274"/>
      <sheetData sheetId="14275"/>
      <sheetData sheetId="14276"/>
      <sheetData sheetId="14277"/>
      <sheetData sheetId="14278" refreshError="1"/>
      <sheetData sheetId="14279" refreshError="1"/>
      <sheetData sheetId="14280" refreshError="1"/>
      <sheetData sheetId="14281"/>
      <sheetData sheetId="14282" refreshError="1"/>
      <sheetData sheetId="14283" refreshError="1"/>
      <sheetData sheetId="14284" refreshError="1"/>
      <sheetData sheetId="14285"/>
      <sheetData sheetId="14286" refreshError="1"/>
      <sheetData sheetId="14287" refreshError="1"/>
      <sheetData sheetId="14288" refreshError="1"/>
      <sheetData sheetId="14289" refreshError="1"/>
      <sheetData sheetId="14290"/>
      <sheetData sheetId="14291"/>
      <sheetData sheetId="14292"/>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sheetData sheetId="14305"/>
      <sheetData sheetId="14306"/>
      <sheetData sheetId="14307" refreshError="1"/>
      <sheetData sheetId="14308"/>
      <sheetData sheetId="14309"/>
      <sheetData sheetId="14310" refreshError="1"/>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refreshError="1"/>
      <sheetData sheetId="14341"/>
      <sheetData sheetId="14342" refreshError="1"/>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refreshError="1"/>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sheetData sheetId="14709" refreshError="1"/>
      <sheetData sheetId="14710" refreshError="1"/>
      <sheetData sheetId="14711" refreshError="1"/>
      <sheetData sheetId="14712"/>
      <sheetData sheetId="14713" refreshError="1"/>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refreshError="1"/>
      <sheetData sheetId="14736" refreshError="1"/>
      <sheetData sheetId="14737"/>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refreshError="1"/>
      <sheetData sheetId="14771"/>
      <sheetData sheetId="14772"/>
      <sheetData sheetId="14773" refreshError="1"/>
      <sheetData sheetId="14774"/>
      <sheetData sheetId="14775" refreshError="1"/>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refreshError="1"/>
      <sheetData sheetId="14811"/>
      <sheetData sheetId="14812"/>
      <sheetData sheetId="14813"/>
      <sheetData sheetId="14814"/>
      <sheetData sheetId="14815"/>
      <sheetData sheetId="14816"/>
      <sheetData sheetId="14817"/>
      <sheetData sheetId="14818"/>
      <sheetData sheetId="14819"/>
      <sheetData sheetId="14820"/>
      <sheetData sheetId="14821" refreshError="1"/>
      <sheetData sheetId="14822"/>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sheetData sheetId="14842"/>
      <sheetData sheetId="14843" refreshError="1"/>
      <sheetData sheetId="14844"/>
      <sheetData sheetId="14845"/>
      <sheetData sheetId="14846"/>
      <sheetData sheetId="14847" refreshError="1"/>
      <sheetData sheetId="14848"/>
      <sheetData sheetId="14849"/>
      <sheetData sheetId="14850"/>
      <sheetData sheetId="14851"/>
      <sheetData sheetId="14852"/>
      <sheetData sheetId="14853"/>
      <sheetData sheetId="14854"/>
      <sheetData sheetId="14855"/>
      <sheetData sheetId="14856"/>
      <sheetData sheetId="14857"/>
      <sheetData sheetId="14858"/>
      <sheetData sheetId="14859" refreshError="1"/>
      <sheetData sheetId="14860" refreshError="1"/>
      <sheetData sheetId="14861"/>
      <sheetData sheetId="14862"/>
      <sheetData sheetId="14863" refreshError="1"/>
      <sheetData sheetId="14864"/>
      <sheetData sheetId="14865"/>
      <sheetData sheetId="14866"/>
      <sheetData sheetId="14867" refreshError="1"/>
      <sheetData sheetId="14868" refreshError="1"/>
      <sheetData sheetId="14869" refreshError="1"/>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refreshError="1"/>
      <sheetData sheetId="14891" refreshError="1"/>
      <sheetData sheetId="14892" refreshError="1"/>
      <sheetData sheetId="14893" refreshError="1"/>
      <sheetData sheetId="14894" refreshError="1"/>
      <sheetData sheetId="14895"/>
      <sheetData sheetId="14896" refreshError="1"/>
      <sheetData sheetId="14897"/>
      <sheetData sheetId="14898"/>
      <sheetData sheetId="14899" refreshError="1"/>
      <sheetData sheetId="14900" refreshError="1"/>
      <sheetData sheetId="14901" refreshError="1"/>
      <sheetData sheetId="14902" refreshError="1"/>
      <sheetData sheetId="14903" refreshError="1"/>
      <sheetData sheetId="14904"/>
      <sheetData sheetId="14905"/>
      <sheetData sheetId="14906"/>
      <sheetData sheetId="14907"/>
      <sheetData sheetId="14908"/>
      <sheetData sheetId="14909"/>
      <sheetData sheetId="14910"/>
      <sheetData sheetId="14911"/>
      <sheetData sheetId="14912"/>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sheetData sheetId="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5년12월말"/>
      <sheetName val="인원계획"/>
      <sheetName val="출자한도"/>
      <sheetName val="현장"/>
      <sheetName val="내역"/>
      <sheetName val="1001"/>
      <sheetName val="98지급계획"/>
      <sheetName val="#3_일위대가목록"/>
      <sheetName val="#REF"/>
      <sheetName val="플랜트 설치"/>
      <sheetName val="유림콘도"/>
      <sheetName val="일위대가표"/>
      <sheetName val="새공통"/>
      <sheetName val="유림총괄"/>
      <sheetName val="신대방33(적용)"/>
      <sheetName val="99년하반기"/>
      <sheetName val="실행"/>
      <sheetName val="당초"/>
      <sheetName val="96정변2"/>
      <sheetName val="실행내역"/>
      <sheetName val="삭제금지단가"/>
      <sheetName val="보할공정표(조정-A1)"/>
      <sheetName val="동업계매출속보"/>
      <sheetName val="P.M 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을지1"/>
      <sheetName val="을지2"/>
      <sheetName val="품목"/>
      <sheetName val="갑지1"/>
      <sheetName val="갑지2"/>
      <sheetName val="표지"/>
      <sheetName val="Sheet3"/>
      <sheetName val="Sheet6"/>
      <sheetName val="Sheet9"/>
      <sheetName val="Sheet7"/>
      <sheetName val="Sheet16"/>
      <sheetName val="품셈"/>
      <sheetName val="총(철거)"/>
      <sheetName val="시중노임단가"/>
      <sheetName val="합천내역"/>
      <sheetName val="내역표지"/>
      <sheetName val="국제견적"/>
    </sheetNames>
    <sheetDataSet>
      <sheetData sheetId="0"/>
      <sheetData sheetId="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프랜트면허"/>
      <sheetName val="토목주소"/>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사업부배부"/>
      <sheetName val="계정실적"/>
      <sheetName val="계정보고"/>
      <sheetName val="요약배부"/>
      <sheetName val="요약배부 (보고)"/>
      <sheetName val="배부부별"/>
      <sheetName val="배부비목"/>
      <sheetName val="예실차이"/>
      <sheetName val="예실차이 (2)"/>
      <sheetName val="내용분석(비율)"/>
      <sheetName val="임대원가"/>
      <sheetName val="기타매출"/>
      <sheetName val="기타매출1"/>
      <sheetName val="영업소실적"/>
      <sheetName val="새마을금고"/>
      <sheetName val="Module1"/>
      <sheetName val="참고인원"/>
      <sheetName val="인원대비표"/>
      <sheetName val="주관사업"/>
      <sheetName val="INSTR"/>
      <sheetName val="Tender"/>
      <sheetName val="FWBS7000,8000"/>
      <sheetName val="철수현황"/>
      <sheetName val="ARP2"/>
      <sheetName val="CHA REV"/>
      <sheetName val="GAMMA 1"/>
      <sheetName val="FJK 0"/>
      <sheetName val="직원동원SCH"/>
      <sheetName val="BQ(Piping)"/>
      <sheetName val="PipWT"/>
      <sheetName val="배부981"/>
      <sheetName val="상반기손익차2총괄"/>
      <sheetName val="단가표"/>
      <sheetName val="97 사업추정(WEKI)"/>
      <sheetName val="공통부대비"/>
      <sheetName val="수입"/>
      <sheetName val="변수데이타"/>
      <sheetName val="h-013211-2"/>
      <sheetName val="sw1"/>
      <sheetName val="NOMUBI"/>
      <sheetName val="총괄-1"/>
      <sheetName val="조직표"/>
      <sheetName val="토량산출서"/>
      <sheetName val="내역서"/>
      <sheetName val="총괄표"/>
      <sheetName val="CAT_5"/>
      <sheetName val="사업부배부A"/>
      <sheetName val="3.공통공사대비"/>
      <sheetName val="단가"/>
      <sheetName val="도급양식"/>
      <sheetName val="당초"/>
      <sheetName val="Sheet2"/>
      <sheetName val="변경내역"/>
      <sheetName val="현금"/>
      <sheetName val="투찰"/>
      <sheetName val="Sheet1"/>
      <sheetName val="시행예산"/>
      <sheetName val="노임단가"/>
      <sheetName val="일위대가"/>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Sheet1 (2)"/>
      <sheetName val="수량산출"/>
      <sheetName val="120"/>
      <sheetName val="내역1"/>
      <sheetName val="RCF CLAIMED"/>
      <sheetName val="정산표"/>
      <sheetName val="년말집계"/>
      <sheetName val="5.소재"/>
      <sheetName val="백호우계수"/>
      <sheetName val="삭제금지단가"/>
      <sheetName val="유림골조"/>
      <sheetName val="97 사업추정_WEKI_"/>
      <sheetName val="회사정보"/>
      <sheetName val="시중노임단가"/>
      <sheetName val="단가산출내역"/>
      <sheetName val="MOKDONG(1)"/>
      <sheetName val="기계공사"/>
      <sheetName val="입찰안"/>
      <sheetName val="적현로"/>
      <sheetName val="가로등내역서"/>
      <sheetName val="준검 내역서"/>
      <sheetName val="집계표"/>
      <sheetName val="새공통"/>
      <sheetName val="Sheet4"/>
      <sheetName val="SIMULATION"/>
      <sheetName val="개시대사 (2)"/>
      <sheetName val="Macro3"/>
      <sheetName val="손익차9월2"/>
      <sheetName val="TOTAL"/>
      <sheetName val="eq_data"/>
      <sheetName val="품셈TABLE"/>
      <sheetName val="DSLP"/>
      <sheetName val="data_dci"/>
      <sheetName val="data_mci"/>
      <sheetName val="behind"/>
      <sheetName val="Main"/>
      <sheetName val="95년12월말"/>
      <sheetName val="수문일1"/>
      <sheetName val="토목주소"/>
      <sheetName val="프랜트면허"/>
      <sheetName val="STAND20"/>
      <sheetName val="실행내역"/>
      <sheetName val="토공사"/>
      <sheetName val="98지급계획"/>
      <sheetName val="BID"/>
      <sheetName val="설계내역서"/>
      <sheetName val="변경후-SHEET"/>
      <sheetName val="인사자료총집계"/>
      <sheetName val="DB"/>
      <sheetName val="J直材4"/>
      <sheetName val="품목"/>
      <sheetName val="전산품의"/>
      <sheetName val="평자재단가"/>
      <sheetName val="할증 "/>
      <sheetName val="접속도로1"/>
      <sheetName val="구매요청서 2차"/>
      <sheetName val="9GNG운반"/>
      <sheetName val="정산내역서"/>
      <sheetName val="신공항A-9(원가수정)"/>
      <sheetName val="SPARE PART"/>
      <sheetName val="인부신상자료"/>
      <sheetName val="2.대외공문"/>
      <sheetName val="배수내역"/>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1차이내역"/>
      <sheetName val="공문1"/>
      <sheetName val="표지"/>
      <sheetName val="1총괄(上)"/>
      <sheetName val="1총괄(下)"/>
      <sheetName val="2손익"/>
      <sheetName val="3대차"/>
      <sheetName val="4법인세(上)"/>
      <sheetName val="4법인세(下)"/>
      <sheetName val="5잉여금"/>
      <sheetName val="6준비금"/>
      <sheetName val="6부가"/>
      <sheetName val="7여신"/>
      <sheetName val="8주평"/>
      <sheetName val="9확정실적"/>
      <sheetName val="9_1차이내역"/>
      <sheetName val="97 사업추정(WEKI)"/>
      <sheetName val="손익차총괄2"/>
      <sheetName val="상반기손익차2총괄"/>
      <sheetName val="P.M 별"/>
      <sheetName val="현금흐름표"/>
      <sheetName val="수입"/>
      <sheetName val="#REF"/>
      <sheetName val="7. 매출 투입 취하"/>
      <sheetName val="신대방33(적용)"/>
      <sheetName val="95WBS"/>
      <sheetName val="공통"/>
      <sheetName val="투입"/>
      <sheetName val="토목주소"/>
      <sheetName val="BQMPALOC"/>
      <sheetName val="경비"/>
      <sheetName val="수주현황2월"/>
      <sheetName val="97_사업추정(WEKI)"/>
      <sheetName val="P_M_별"/>
      <sheetName val="환율"/>
      <sheetName val="SG"/>
      <sheetName val="주관사업"/>
      <sheetName val="납부내역"/>
      <sheetName val="전기"/>
      <sheetName val="기기리스트"/>
      <sheetName val="h_013211_2"/>
      <sheetName val="PRO_DCI"/>
      <sheetName val="INST_DCI"/>
      <sheetName val="HVAC_DCI"/>
      <sheetName val="PIPE_DCI"/>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1F"/>
      <sheetName val="실행철강하도"/>
      <sheetName val="인사자료총집계"/>
      <sheetName val="차액보증"/>
      <sheetName val="단가비교표_공통1"/>
      <sheetName val="BID"/>
      <sheetName val="기아대교"/>
      <sheetName val="설계내역서"/>
      <sheetName val="토목주소"/>
      <sheetName val="프랜트면허"/>
      <sheetName val="설계"/>
      <sheetName val="일위대가"/>
      <sheetName val="견적서"/>
      <sheetName val="할증 "/>
      <sheetName val="협조전"/>
      <sheetName val="대공종"/>
      <sheetName val="점수계산1-2"/>
      <sheetName val="기성2"/>
      <sheetName val="시멘트"/>
      <sheetName val="동원인원계획표"/>
      <sheetName val="9GNG운반"/>
      <sheetName val="1.수인터널"/>
      <sheetName val="#REF"/>
      <sheetName val="용소리교"/>
      <sheetName val="Sheet1"/>
      <sheetName val="70%"/>
      <sheetName val="품셈TABLE"/>
      <sheetName val="일위대가(계측기설치)"/>
      <sheetName val="지질조사"/>
      <sheetName val="98지급계획"/>
      <sheetName val="일위대가목차"/>
      <sheetName val="전기공사"/>
      <sheetName val="1차 내역서"/>
      <sheetName val="공종별집계표"/>
      <sheetName val="조명시설"/>
      <sheetName val="Total"/>
      <sheetName val="6PILE  (돌출)"/>
      <sheetName val="금호"/>
      <sheetName val="종배수관"/>
      <sheetName val="골조"/>
      <sheetName val="BSD (2)"/>
      <sheetName val="현대물량"/>
      <sheetName val="JUCKEYK"/>
      <sheetName val="간접1"/>
      <sheetName val="선정요령"/>
      <sheetName val="9-1차이내역"/>
      <sheetName val="단가"/>
      <sheetName val="토공"/>
      <sheetName val="준공조서갑지"/>
      <sheetName val="1호맨홀수량산출"/>
      <sheetName val="산출내역서"/>
      <sheetName val="98수문일위"/>
      <sheetName val="을지"/>
      <sheetName val="본공사"/>
      <sheetName val="8.PILE  (돌출)"/>
      <sheetName val="정렬"/>
      <sheetName val="I一般比"/>
      <sheetName val="참조자료"/>
      <sheetName val="단가표"/>
      <sheetName val="지구단위계획"/>
      <sheetName val="내역서"/>
      <sheetName val="2공구산출내역"/>
      <sheetName val="설 계"/>
      <sheetName val="입찰보고"/>
      <sheetName val="견적사양비교표"/>
      <sheetName val="당진1,2호기전선관설치및접지4차공사내역서-을지"/>
      <sheetName val="공사설명서"/>
      <sheetName val="토공사"/>
      <sheetName val="산출내역서집계표"/>
      <sheetName val="횡배수관토공수량"/>
      <sheetName val="기초공"/>
      <sheetName val="기둥(원형)"/>
      <sheetName val="98NS-N"/>
      <sheetName val="관급"/>
      <sheetName val="sw1"/>
      <sheetName val="NOMUBI"/>
      <sheetName val="배수관연장산출서"/>
      <sheetName val="산3_4"/>
      <sheetName val="SCH"/>
      <sheetName val="수자재단위당"/>
      <sheetName val="수량산출"/>
      <sheetName val="노임산재"/>
      <sheetName val="대비"/>
      <sheetName val="JJ"/>
      <sheetName val="총괄-1"/>
      <sheetName val="도급"/>
      <sheetName val="미장"/>
      <sheetName val="적용토목"/>
      <sheetName val="터파기및재료"/>
      <sheetName val="특수선일위대가"/>
      <sheetName val="월별수입"/>
      <sheetName val="N賃率-職"/>
      <sheetName val="10-3월별수입"/>
      <sheetName val="8-1차이내역"/>
      <sheetName val="내역표지"/>
      <sheetName val="분전반"/>
      <sheetName val="잡철물"/>
      <sheetName val="EJ"/>
      <sheetName val="실행(ALT1)"/>
      <sheetName val="전기실-1"/>
      <sheetName val="갑지"/>
      <sheetName val="교통대책내역"/>
      <sheetName val="간접경상비"/>
      <sheetName val="광통신 견적내역서1"/>
      <sheetName val="평3"/>
      <sheetName val="자재표"/>
      <sheetName val="손익분석"/>
      <sheetName val="투찰(하수)"/>
      <sheetName val="당초"/>
      <sheetName val="unit 4"/>
      <sheetName val="1,2공구원가계산서"/>
      <sheetName val="1공구산출내역서"/>
      <sheetName val="Customer Databas"/>
      <sheetName val="CTEMCOST"/>
      <sheetName val="공사개요"/>
      <sheetName val="조명율표"/>
      <sheetName val="Y-WORK"/>
      <sheetName val="자재co"/>
      <sheetName val="앵커구조계산"/>
      <sheetName val="토목내역서"/>
      <sheetName val="단가목록"/>
      <sheetName val="식재일위대가"/>
      <sheetName val="내역서2안"/>
      <sheetName val="일위대가표"/>
      <sheetName val="골조시행"/>
      <sheetName val="원가계산서"/>
      <sheetName val="TYPE-A"/>
      <sheetName val="업무"/>
      <sheetName val="기본단가"/>
      <sheetName val="정부노임단가"/>
      <sheetName val="DATE"/>
      <sheetName val="직노"/>
      <sheetName val="3차준공"/>
      <sheetName val="경비_원본"/>
      <sheetName val="노임단가"/>
      <sheetName val="조경"/>
      <sheetName val="수문일1"/>
      <sheetName val="하조서"/>
      <sheetName val="원가"/>
      <sheetName val="옥외"/>
      <sheetName val="준검 내역서"/>
      <sheetName val="소야공정계획표"/>
      <sheetName val="1.취수장"/>
      <sheetName val="s"/>
      <sheetName val="일위"/>
      <sheetName val="시중노임단가"/>
      <sheetName val="일위대가1"/>
      <sheetName val="항목등록"/>
      <sheetName val="단가조사"/>
      <sheetName val="전선 및 전선관"/>
      <sheetName val="기안"/>
      <sheetName val="wall"/>
      <sheetName val="Front"/>
      <sheetName val="전기"/>
      <sheetName val="노임"/>
      <sheetName val="동원인원"/>
      <sheetName val="공정분류"/>
      <sheetName val="코드표"/>
      <sheetName val="CalcuSheet"/>
      <sheetName val="200"/>
      <sheetName val="K2 site Total 내역서"/>
      <sheetName val="A-4"/>
      <sheetName val="BREAKDOWN(철거설치)"/>
      <sheetName val="금융비용"/>
      <sheetName val="돈암사업"/>
      <sheetName val="산근"/>
      <sheetName val="CONCRETE"/>
      <sheetName val="CAPVC"/>
      <sheetName val="TCDB"/>
      <sheetName val="실행(표지,갑,을)"/>
      <sheetName val="자재단가"/>
      <sheetName val="전체기준Data"/>
      <sheetName val="요율"/>
      <sheetName val="원본"/>
      <sheetName val="건축공사"/>
      <sheetName val="우수맨홀공제단위수량"/>
      <sheetName val="데리네이타현황"/>
      <sheetName val="10현장조직"/>
      <sheetName val="PUMP"/>
      <sheetName val="PIPE(UG)내역"/>
      <sheetName val="Main"/>
      <sheetName val="Data"/>
      <sheetName val="현금흐름"/>
      <sheetName val="포장공자재집계표"/>
      <sheetName val="자금청구(건축)"/>
      <sheetName val="갑지(추정)"/>
      <sheetName val=" ｹ-ﾌﾞﾙ"/>
      <sheetName val="Sheet13"/>
      <sheetName val="추가예산"/>
      <sheetName val="음료실행"/>
      <sheetName val="Trend(Agitator)"/>
      <sheetName val="품목"/>
      <sheetName val="CAT_5"/>
      <sheetName val="설계명세서"/>
      <sheetName val="포장단면별단위수량"/>
      <sheetName val="대림경상68억"/>
      <sheetName val="집수정토공"/>
      <sheetName val="세부내역"/>
      <sheetName val="내역서(전기)"/>
      <sheetName val="일위대가목록"/>
      <sheetName val="BQ List"/>
      <sheetName val="PipWT"/>
      <sheetName val="품셈표"/>
      <sheetName val="6동"/>
      <sheetName val="인건비"/>
      <sheetName val="주관사업"/>
      <sheetName val="진주방향"/>
      <sheetName val="마산방향"/>
      <sheetName val="하중"/>
      <sheetName val="기계경비(시간당)"/>
      <sheetName val="원가계산"/>
      <sheetName val="간접비 총괄표"/>
      <sheetName val="DATA LISTS"/>
      <sheetName val="wtdb"/>
      <sheetName val="2.대외공문"/>
      <sheetName val="COVER-P"/>
      <sheetName val="상시"/>
      <sheetName val="개요"/>
      <sheetName val="장기채무명세서(97.12.31)"/>
      <sheetName val="약품공급2"/>
      <sheetName val="VENDOR LIST"/>
      <sheetName val="공통비"/>
      <sheetName val="전신환매도율"/>
      <sheetName val="변경후-SHEET"/>
      <sheetName val="현장관리비"/>
      <sheetName val="원가계산하도"/>
      <sheetName val="종단계산"/>
      <sheetName val="점수확인"/>
      <sheetName val="설직재-1"/>
      <sheetName val="변압기 및 발전기 용량"/>
      <sheetName val="하도계약반영"/>
      <sheetName val="총공사내역서"/>
      <sheetName val="공정코드"/>
      <sheetName val="퍼스트"/>
      <sheetName val="기계경비"/>
      <sheetName val="(실사조정)총괄"/>
      <sheetName val="원본(갑지)"/>
      <sheetName val="토목"/>
      <sheetName val="낙찰표"/>
      <sheetName val="배수내역"/>
      <sheetName val="BH-1 (2)"/>
      <sheetName val="수입"/>
      <sheetName val="건축"/>
      <sheetName val="공사비집계"/>
      <sheetName val="15설계GIS"/>
      <sheetName val="배수통관(좌)"/>
      <sheetName val="ABUT수량-A1"/>
      <sheetName val="건축내역서"/>
      <sheetName val="율"/>
      <sheetName val="목차"/>
      <sheetName val="건축원가"/>
      <sheetName val="식재가격"/>
      <sheetName val="식재총괄"/>
      <sheetName val="일위목록"/>
      <sheetName val="SIL98"/>
      <sheetName val="기흥하도용"/>
      <sheetName val="경비"/>
      <sheetName val="현경"/>
      <sheetName val="형틀"/>
      <sheetName val="경성자금"/>
      <sheetName val="기계 도급내역서"/>
      <sheetName val="인원현황"/>
      <sheetName val="하수처리장"/>
      <sheetName val="토공총괄표"/>
      <sheetName val="조건표"/>
      <sheetName val="성서방향-교대(A2)"/>
      <sheetName val="자료입력"/>
      <sheetName val="예산명세서"/>
      <sheetName val="비교표"/>
      <sheetName val=" 총괄표"/>
      <sheetName val="한세A4PL"/>
      <sheetName val="준공정산"/>
      <sheetName val="간지"/>
      <sheetName val="문학간접"/>
      <sheetName val="확약서"/>
      <sheetName val="전체"/>
      <sheetName val="45,46"/>
      <sheetName val="포장공"/>
      <sheetName val="WING3"/>
      <sheetName val="총괄내역서"/>
      <sheetName val=""/>
      <sheetName val="인건비 "/>
      <sheetName val="05월 기성청구서"/>
      <sheetName val="제안서"/>
      <sheetName val="행정표준(1)"/>
      <sheetName val="행정표준(2)"/>
      <sheetName val="전입"/>
      <sheetName val="공사"/>
      <sheetName val="2000년1차"/>
      <sheetName val="입력"/>
      <sheetName val="기본단가표"/>
      <sheetName val="APT"/>
      <sheetName val="출력X"/>
      <sheetName val="가로등내역서"/>
      <sheetName val="부대내역"/>
      <sheetName val="배수공 시멘트 및 골재량 산출"/>
      <sheetName val="계정"/>
      <sheetName val="단양 00 아파트-세부내역"/>
      <sheetName val="공주방향"/>
      <sheetName val="SUB일위대가"/>
      <sheetName val="플랜트 설치"/>
      <sheetName val="지수적용공사비내역서"/>
      <sheetName val="매입세"/>
      <sheetName val="공사비산출내역"/>
      <sheetName val="TEL"/>
      <sheetName val="데이타"/>
      <sheetName val="RE9604"/>
      <sheetName val="10.경제성분석"/>
      <sheetName val="토목내역서 (도급단가) (2)"/>
      <sheetName val="점유현황"/>
      <sheetName val="신대방33(적용)"/>
      <sheetName val="DC-O-4-S(설명서)"/>
      <sheetName val="맨홀수량산출"/>
      <sheetName val="6MONTHS"/>
      <sheetName val="단"/>
      <sheetName val="1_수인터널"/>
      <sheetName val="할증_"/>
      <sheetName val="BSD_(2)"/>
      <sheetName val="8_PILE__(돌출)"/>
      <sheetName val="감리을"/>
      <sheetName val="Quantity"/>
      <sheetName val="추정설계"/>
      <sheetName val="실행내역"/>
      <sheetName val="asd"/>
      <sheetName val="경비2내역"/>
      <sheetName val="광통신_견적내역서1"/>
      <sheetName val="unit_4"/>
      <sheetName val="Customer_Databas"/>
      <sheetName val="K2_site_Total_내역서"/>
      <sheetName val="설_계"/>
      <sheetName val="DB"/>
      <sheetName val="전국현황"/>
      <sheetName val="J直材4"/>
      <sheetName val="패널"/>
      <sheetName val="Sheet3"/>
      <sheetName val="도급FORM"/>
      <sheetName val="실행내역서"/>
      <sheetName val="2.단면가정3.모델링4.하중"/>
      <sheetName val="조명일위"/>
      <sheetName val="MAIN_TABLE"/>
      <sheetName val="보도경계블럭"/>
      <sheetName val="SLAB&quot;1&quot;"/>
      <sheetName val="3차토목내역"/>
      <sheetName val="sand토적"/>
      <sheetName val="수량산출서"/>
      <sheetName val="대구파크쿨링타워"/>
      <sheetName val="매입세율"/>
      <sheetName val="방송(체육관)"/>
      <sheetName val="인원계획-미화"/>
      <sheetName val="1.설계조건"/>
      <sheetName val="삭제금지단가"/>
      <sheetName val="건축내역"/>
      <sheetName val="증감분석"/>
      <sheetName val="토목 (2)"/>
      <sheetName val="품셈"/>
      <sheetName val="별표 "/>
      <sheetName val="볼트 중량표"/>
      <sheetName val="부안일위"/>
      <sheetName val="제1영업소"/>
      <sheetName val="제2영업소"/>
      <sheetName val="제3영업소"/>
      <sheetName val="차수"/>
      <sheetName val="Sheet2"/>
      <sheetName val="1_수인터널1"/>
      <sheetName val="할증_1"/>
      <sheetName val="BSD_(2)1"/>
      <sheetName val="8_PILE__(돌출)1"/>
      <sheetName val="_ｹ-ﾌﾞﾙ"/>
      <sheetName val="1차_내역서"/>
      <sheetName val="6PILE__(돌출)"/>
      <sheetName val="2_대외공문"/>
      <sheetName val="DATA_LISTS"/>
      <sheetName val="BH-1_(2)"/>
      <sheetName val="Tra_bang"/>
      <sheetName val="현장별"/>
      <sheetName val="이자율"/>
      <sheetName val="총괄집계표"/>
      <sheetName val="구분자"/>
      <sheetName val="통장출금액"/>
      <sheetName val="Mc1"/>
      <sheetName val="Macro1"/>
      <sheetName val="Macro2"/>
      <sheetName val="날개벽수량표"/>
      <sheetName val="Xunit (단위환산)"/>
      <sheetName val="일위대가표-2"/>
      <sheetName val="연습"/>
      <sheetName val="일위대가표48"/>
      <sheetName val="흄관기초"/>
      <sheetName val="단가대비표"/>
      <sheetName val="TB-내역서"/>
      <sheetName val="삼보지질"/>
      <sheetName val="골재산출"/>
      <sheetName val="재료"/>
      <sheetName val="역T형교대-2수량"/>
      <sheetName val="COPING-1"/>
      <sheetName val="예산총괄"/>
      <sheetName val="수리결과"/>
      <sheetName val="돈"/>
      <sheetName val="2000전체분"/>
      <sheetName val="#2_일위대가목록"/>
      <sheetName val="단가(반정1교-원주)"/>
      <sheetName val="제출견적(을)"/>
      <sheetName val="type-F"/>
      <sheetName val="표지1"/>
      <sheetName val="01"/>
      <sheetName val="건축2"/>
      <sheetName val="물량표"/>
      <sheetName val="단가비교"/>
      <sheetName val="1.물량 산출 내역서"/>
      <sheetName val="배수공"/>
      <sheetName val="NP-총정리"/>
      <sheetName val="설계예산서"/>
      <sheetName val="토적계산서"/>
      <sheetName val="유림콘도"/>
      <sheetName val="공통가설(현장검토안)"/>
      <sheetName val="변경후원본2"/>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날개벽"/>
      <sheetName val="내역서 (2)"/>
      <sheetName val="신우"/>
      <sheetName val="품셈(기초)"/>
      <sheetName val="하도급통지서"/>
      <sheetName val="값"/>
      <sheetName val="벽체면적당일위대가"/>
      <sheetName val="노무비"/>
      <sheetName val="노임이"/>
      <sheetName val="남양주부대"/>
      <sheetName val="현장일반사항"/>
      <sheetName val="공사비총괄표"/>
      <sheetName val="실행(1)"/>
      <sheetName val="1차설계변경내역"/>
      <sheetName val="BEND LOSS"/>
      <sheetName val="Proposal"/>
      <sheetName val="1-1평균터파기고(1)"/>
      <sheetName val="가격표"/>
      <sheetName val="GRACE"/>
      <sheetName val="제출내역 (3)"/>
      <sheetName val="금액내역서"/>
      <sheetName val="급수 (LPM)"/>
      <sheetName val="Keothep"/>
      <sheetName val="할증_2"/>
      <sheetName val="1_수인터널2"/>
      <sheetName val="BSD_(2)2"/>
      <sheetName val="8_PILE__(돌출)2"/>
      <sheetName val="_ｹ-ﾌﾞﾙ1"/>
      <sheetName val="광통신_견적내역서11"/>
      <sheetName val="unit_41"/>
      <sheetName val="Customer_Databas1"/>
      <sheetName val="1차_내역서1"/>
      <sheetName val="6PILE__(돌출)1"/>
      <sheetName val="설_계1"/>
      <sheetName val="K2_site_Total_내역서1"/>
      <sheetName val="2_대외공문1"/>
      <sheetName val="DATA_LISTS1"/>
      <sheetName val="BH-1_(2)1"/>
      <sheetName val="BQ_List"/>
      <sheetName val="인건비_"/>
      <sheetName val="장기채무명세서(97_12_31)"/>
      <sheetName val="간접비_총괄표"/>
      <sheetName val="10_경제성분석"/>
      <sheetName val="배수공_시멘트_및_골재량_산출"/>
      <sheetName val="VENDOR_LIST"/>
      <sheetName val="별표_"/>
      <sheetName val="Xunit_(단위환산)"/>
      <sheetName val="TOSHIBA-Structure"/>
      <sheetName val="2.1 受電設備棟"/>
      <sheetName val="2.2 受・防火水槽"/>
      <sheetName val="2.3 排水処理設備棟"/>
      <sheetName val="2.4 倉庫棟"/>
      <sheetName val="2.5 守衛棟"/>
      <sheetName val="RATE"/>
      <sheetName val="01. DATA"/>
      <sheetName val="Input"/>
      <sheetName val="Thép hố ga ,bó vỉ"/>
      <sheetName val="W-현원가"/>
      <sheetName val="01AC"/>
      <sheetName val="BND"/>
      <sheetName val="3"/>
      <sheetName val="SEX"/>
      <sheetName val="Sheet1 (2)"/>
      <sheetName val="시화점실행"/>
      <sheetName val="월별손익"/>
      <sheetName val="일위대가(1)"/>
      <sheetName val="PI"/>
      <sheetName val="PAINT"/>
      <sheetName val="목록"/>
      <sheetName val="중기"/>
      <sheetName val="코드"/>
      <sheetName val="유림골조"/>
      <sheetName val="건축공사실행"/>
      <sheetName val="물량내역서"/>
      <sheetName val="수목표준대가"/>
      <sheetName val="기초목"/>
      <sheetName val="Define finishing"/>
      <sheetName val="Bảng mã VT"/>
      <sheetName val="Thép_hố_ga_,bó_vỉ"/>
      <sheetName val="Sheet1_(2)"/>
      <sheetName val="Ts"/>
      <sheetName val="Khoi luong"/>
      <sheetName val="LEGEND"/>
      <sheetName val="SITE-E"/>
      <sheetName val="Thép_hố_ga_,bó_vỉ1"/>
      <sheetName val="Sheet1_(2)1"/>
      <sheetName val="Define_finishing"/>
      <sheetName val="Bảng_mã_VT"/>
      <sheetName val="Khoi_luong"/>
      <sheetName val="설_계2"/>
      <sheetName val="Thép_hố_ga_,bó_vỉ2"/>
      <sheetName val="Sheet1_(2)2"/>
      <sheetName val="1차_내역서2"/>
      <sheetName val="Define_finishing1"/>
      <sheetName val="Bảng_mã_VT1"/>
      <sheetName val="Khoi_luong1"/>
      <sheetName val="VIN_Index"/>
      <sheetName val="Bang TH"/>
      <sheetName val="Shelves"/>
      <sheetName val="THVT"/>
      <sheetName val="Goc CC"/>
      <sheetName val="Kiem-Toan"/>
      <sheetName val="GiaVL"/>
      <sheetName val="설_계3"/>
      <sheetName val="Thép_hố_ga_,bó_vỉ3"/>
      <sheetName val="Sheet1_(2)3"/>
      <sheetName val="1차_내역서3"/>
      <sheetName val="Define_finishing2"/>
      <sheetName val="Bảng_mã_VT2"/>
      <sheetName val="1_수인터널3"/>
      <sheetName val="할증_3"/>
      <sheetName val="BSD_(2)3"/>
      <sheetName val="8_PILE__(돌출)3"/>
      <sheetName val="_ｹ-ﾌﾞﾙ2"/>
      <sheetName val="Khoi_luong2"/>
      <sheetName val="처리목록"/>
      <sheetName val="bang tien luong"/>
      <sheetName val="概総括1"/>
      <sheetName val="SCOPE OF WORK"/>
      <sheetName val="INFO"/>
      <sheetName val="Summary"/>
      <sheetName val="MTL(AG)"/>
      <sheetName val="FAB별"/>
      <sheetName val="electrical"/>
      <sheetName val="Prelims"/>
      <sheetName val="수정시산표"/>
      <sheetName val="Thống kê"/>
      <sheetName val="ABB_Trans"/>
      <sheetName val="Main Feeder"/>
      <sheetName val="Capacitor"/>
      <sheetName val="Input_Data-1"/>
      <sheetName val="PE Wire"/>
      <sheetName val="XLPE_Cable"/>
      <sheetName val="Sheet4"/>
      <sheetName val="Thép_hố_ga_,bó_vỉ4"/>
      <sheetName val="설_계4"/>
      <sheetName val="Sheet1_(2)4"/>
      <sheetName val="1차_내역서4"/>
      <sheetName val="Define_finishing3"/>
      <sheetName val="Bảng_mã_VT3"/>
      <sheetName val="Khoi_luong3"/>
      <sheetName val="1_수인터널4"/>
      <sheetName val="할증_4"/>
      <sheetName val="BSD_(2)4"/>
      <sheetName val="8_PILE__(돌출)4"/>
      <sheetName val="_ｹ-ﾌﾞﾙ3"/>
      <sheetName val="Bang_TH"/>
      <sheetName val="Goc_CC"/>
      <sheetName val="2_1_受電設備棟"/>
      <sheetName val="2_2_受・防火水槽"/>
      <sheetName val="2_3_排水処理設備棟"/>
      <sheetName val="2_4_倉庫棟"/>
      <sheetName val="2_5_守衛棟"/>
      <sheetName val="bang_tien_luong"/>
      <sheetName val="개산공사비"/>
      <sheetName val="Dầm 1"/>
      <sheetName val="DI-ESTI"/>
      <sheetName val="VT190111"/>
      <sheetName val="Thống_kê"/>
      <sheetName val="Main_Feeder"/>
      <sheetName val="PE_Wire"/>
      <sheetName val="SCOPE_OF_WORK"/>
      <sheetName val="Scheme B Estimate "/>
      <sheetName val="비주거용"/>
      <sheetName val="NOTE"/>
      <sheetName val="Pag_hal"/>
      <sheetName val="Parem"/>
      <sheetName val="BQ ARS"/>
      <sheetName val="PAD-F"/>
      <sheetName val="DAF-2"/>
      <sheetName val="Analisa"/>
      <sheetName val="Dinh muc CP KTCB khac"/>
      <sheetName val="NEW_PANEL"/>
      <sheetName val="NET表"/>
      <sheetName val="BQ表"/>
      <sheetName val="D &amp; W sizes"/>
      <sheetName val="dtct cong"/>
      <sheetName val="D_MUC"/>
      <sheetName val="Thuc thanh"/>
      <sheetName val="ESTI."/>
      <sheetName val="chi tiet"/>
      <sheetName val="조선용암면"/>
      <sheetName val="FD"/>
      <sheetName val="GI"/>
      <sheetName val="EE (3)"/>
      <sheetName val="PAVEMENT"/>
      <sheetName val="TRAFFIC"/>
      <sheetName val="Doi so"/>
      <sheetName val="할증표"/>
      <sheetName val="개인별 순위표"/>
      <sheetName val="8)중점관리장비현황"/>
      <sheetName val="정보"/>
      <sheetName val="1월"/>
      <sheetName val="볼트_중량표"/>
      <sheetName val="기계_도급내역서"/>
      <sheetName val="1_취수장"/>
      <sheetName val="05월_기성청구서"/>
      <sheetName val="토목내역서_(도급단가)_(2)"/>
      <sheetName val="토목_(2)"/>
      <sheetName val="플랜트_설치"/>
      <sheetName val="전선_및_전선관"/>
      <sheetName val="BEND_LOSS"/>
      <sheetName val="변압기_및_발전기_용량"/>
      <sheetName val="준검_내역서"/>
      <sheetName val="단양_00_아파트-세부내역"/>
      <sheetName val="제출내역_(3)"/>
      <sheetName val="1_물량_산출_내역서"/>
      <sheetName val="b_balju"/>
      <sheetName val="가시설(TYPE-A)"/>
      <sheetName val="부대공Ⅱ"/>
      <sheetName val=" 견적서"/>
      <sheetName val="1"/>
      <sheetName val="2"/>
      <sheetName val="4"/>
      <sheetName val="5"/>
      <sheetName val="6"/>
      <sheetName val="7"/>
      <sheetName val="8"/>
      <sheetName val="CABLE SIZE-1"/>
      <sheetName val="단면가정"/>
      <sheetName val="화설내"/>
      <sheetName val="CAUDIT"/>
      <sheetName val="H-PILE 검토"/>
      <sheetName val="복공및주형(수직)"/>
      <sheetName val="DATA입력"/>
      <sheetName val="Sheet15"/>
      <sheetName val="수량집계표 "/>
      <sheetName val="일반공사"/>
      <sheetName val="물량산출(CAFETERIA)"/>
      <sheetName val="발주현황"/>
      <sheetName val="6호기"/>
      <sheetName val="공사내역"/>
      <sheetName val="IMPEADENCE MAP 취수장"/>
      <sheetName val="중기사용료"/>
      <sheetName val="단가및재료비"/>
      <sheetName val="토목공사일반"/>
      <sheetName val="단가 및 재료비"/>
      <sheetName val="견적조건"/>
      <sheetName val="상품수불(합산)"/>
      <sheetName val="Sheet5"/>
      <sheetName val="#2 BSPL"/>
      <sheetName val="KLHT"/>
      <sheetName val="NETCOST-E ELV"/>
      <sheetName val="CHITIET"/>
      <sheetName val="DONGIA"/>
      <sheetName val="XL4Poppy"/>
      <sheetName val="DM.ChiPhi"/>
      <sheetName val="Measure 1306"/>
      <sheetName val="BQ"/>
      <sheetName val="125x125"/>
      <sheetName val="tifico"/>
      <sheetName val="설_계5"/>
      <sheetName val="Thép_hố_ga_,bó_vỉ5"/>
      <sheetName val="Sheet1_(2)5"/>
      <sheetName val="1차_내역서5"/>
      <sheetName val="Define_finishing4"/>
      <sheetName val="Bảng_mã_VT4"/>
      <sheetName val="1_수인터널5"/>
      <sheetName val="할증_5"/>
      <sheetName val="BSD_(2)5"/>
      <sheetName val="8_PILE__(돌출)5"/>
      <sheetName val="_ｹ-ﾌﾞﾙ4"/>
      <sheetName val="Khoi_luong4"/>
      <sheetName val="Bang_TH1"/>
      <sheetName val="Goc_CC1"/>
      <sheetName val="bang_tien_luong1"/>
      <sheetName val="SCOPE_OF_WORK1"/>
      <sheetName val="2_1_受電設備棟1"/>
      <sheetName val="2_2_受・防火水槽1"/>
      <sheetName val="2_3_排水処理設備棟1"/>
      <sheetName val="2_4_倉庫棟1"/>
      <sheetName val="2_5_守衛棟1"/>
      <sheetName val="광통신_견적내역서12"/>
      <sheetName val="unit_42"/>
      <sheetName val="Customer_Databas2"/>
      <sheetName val="6PILE__(돌출)2"/>
      <sheetName val="K2_site_Total_내역서2"/>
      <sheetName val="2_대외공문2"/>
      <sheetName val="DATA_LISTS2"/>
      <sheetName val="BH-1_(2)2"/>
      <sheetName val="BQ_List1"/>
      <sheetName val="인건비_1"/>
      <sheetName val="장기채무명세서(97_12_31)1"/>
      <sheetName val="간접비_총괄표1"/>
      <sheetName val="10_경제성분석1"/>
      <sheetName val="Thống_kê1"/>
      <sheetName val="VENDOR_LIST1"/>
      <sheetName val="별표_1"/>
      <sheetName val="배수공_시멘트_및_골재량_산출1"/>
      <sheetName val="Xunit_(단위환산)1"/>
      <sheetName val="Main_Feeder1"/>
      <sheetName val="PE_Wire1"/>
      <sheetName val="Dầm_1"/>
      <sheetName val="Scheme_B_Estimate_"/>
      <sheetName val="BQ_ARS"/>
      <sheetName val="Dinh_muc_CP_KTCB_khac"/>
      <sheetName val="D_&amp;_W_sizes"/>
      <sheetName val="dtct_cong"/>
      <sheetName val="Thuc_thanh"/>
      <sheetName val="ESTI_"/>
      <sheetName val="chi_tiet"/>
      <sheetName val="Fan"/>
      <sheetName val="01__DATA"/>
      <sheetName val="#2_BSPL"/>
      <sheetName val="대치판정"/>
      <sheetName val="평균터파기고(1-2,ASP)"/>
      <sheetName val="조경일람"/>
      <sheetName val="99총공사내역서"/>
      <sheetName val=" 토목 처리장도급내역서 "/>
      <sheetName val="을"/>
      <sheetName val="top"/>
      <sheetName val="기계"/>
      <sheetName val="비품"/>
      <sheetName val="예산내역서"/>
      <sheetName val="문10"/>
      <sheetName val="3.공통공사대비"/>
      <sheetName val="파일의이용"/>
      <sheetName val="직공비"/>
      <sheetName val="기초단가"/>
      <sheetName val="증감내역서"/>
      <sheetName val="접속도로1"/>
      <sheetName val="천방교접속"/>
      <sheetName val="대포2교접속"/>
      <sheetName val="유치원내역"/>
      <sheetName val="하도급대비"/>
      <sheetName val="(C)원내역"/>
      <sheetName val="산출근거"/>
      <sheetName val="비교1"/>
      <sheetName val="도로단위당"/>
      <sheetName val="__1997040_C___________________2"/>
      <sheetName val="위치조서"/>
      <sheetName val="토공정보"/>
      <sheetName val="내역(최종본4.5)"/>
      <sheetName val="업종별제조원가"/>
      <sheetName val="조치원제조"/>
      <sheetName val="0217상가미분양자산"/>
      <sheetName val="가시설"/>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sheetData sheetId="658" refreshError="1"/>
      <sheetData sheetId="659" refreshError="1"/>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refreshError="1"/>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입찰안"/>
      <sheetName val="준검 내역서"/>
      <sheetName val="실행철강하도"/>
      <sheetName val="차액보증"/>
      <sheetName val="A-4"/>
      <sheetName val="산출내역서"/>
      <sheetName val="내역서"/>
      <sheetName val="하조서"/>
      <sheetName val="공사개요"/>
      <sheetName val="갑지"/>
      <sheetName val="주차구획선수량"/>
      <sheetName val="한강운반비"/>
      <sheetName val="일위대가"/>
      <sheetName val="내역"/>
      <sheetName val="가도공"/>
      <sheetName val="자재단가비교표"/>
      <sheetName val="개요"/>
      <sheetName val="부대tu"/>
      <sheetName val="#REF"/>
      <sheetName val="신공항A-9(원가수정)"/>
      <sheetName val="금호"/>
      <sheetName val="데리네이타현황"/>
      <sheetName val="저"/>
      <sheetName val="정부노임단가"/>
      <sheetName val="변경비교-을"/>
      <sheetName val="6공구(당초)"/>
      <sheetName val="품의서"/>
      <sheetName val="목차"/>
      <sheetName val="노임단가"/>
      <sheetName val="소야공정계획표"/>
      <sheetName val="BID"/>
      <sheetName val="재개발"/>
      <sheetName val="서∼군(2)"/>
      <sheetName val="기초코드"/>
      <sheetName val="98NS-N"/>
      <sheetName val="도급"/>
      <sheetName val="을"/>
      <sheetName val="토적집계"/>
      <sheetName val="총괄-1"/>
      <sheetName val="후다내역"/>
      <sheetName val="실행대비"/>
      <sheetName val="SG"/>
      <sheetName val="설계예산서"/>
      <sheetName val="대로근거"/>
      <sheetName val="SANTOGO"/>
      <sheetName val="입적6-10"/>
      <sheetName val="부대내역"/>
      <sheetName val="공업용수관로"/>
      <sheetName val="일위(토목)"/>
      <sheetName val="기본단가"/>
      <sheetName val="설 계"/>
      <sheetName val="경비"/>
      <sheetName val="중로근거"/>
      <sheetName val="45,46"/>
      <sheetName val="시공여유율"/>
      <sheetName val="단가산출서"/>
      <sheetName val="일위대가표"/>
      <sheetName val="입적표"/>
      <sheetName val="DATA"/>
      <sheetName val="SP-B1"/>
      <sheetName val="1.수인터널"/>
      <sheetName val="토목주소"/>
      <sheetName val="원형1호맨홀토공수량"/>
      <sheetName val="갑지(추정)"/>
      <sheetName val="자재단가"/>
      <sheetName val="건축내역서"/>
      <sheetName val="단가비교표"/>
      <sheetName val="2.대외공문"/>
      <sheetName val="낙찰표"/>
      <sheetName val="98지급계획"/>
      <sheetName val="시화점실행"/>
      <sheetName val="횡배수관토공수량"/>
      <sheetName val="대비"/>
      <sheetName val="물가시세"/>
      <sheetName val="Total"/>
      <sheetName val="6PILE  (돌출)"/>
      <sheetName val="eq_data"/>
      <sheetName val="특수선일위대가"/>
      <sheetName val="흥양2교토공집계표"/>
      <sheetName val="입찰품의서"/>
      <sheetName val="0.0ControlSheet"/>
      <sheetName val="0.1keyAssumption"/>
      <sheetName val="초기화면"/>
      <sheetName val="2000년1차"/>
      <sheetName val="지주설치제원"/>
      <sheetName val="준공조서갑지"/>
      <sheetName val="교대(A1)"/>
      <sheetName val="건축내역"/>
      <sheetName val="3차준공"/>
      <sheetName val="공제구간조서"/>
      <sheetName val="내역(최종본4.5)"/>
      <sheetName val="보할"/>
      <sheetName val="입력시트"/>
      <sheetName val="AS포장복구 "/>
      <sheetName val="Dae_Jiju"/>
      <sheetName val="Sikje_ingun"/>
      <sheetName val="TREE_D"/>
      <sheetName val="장비집계"/>
      <sheetName val="결과조달"/>
      <sheetName val="실행내역서"/>
      <sheetName val="배수통관(좌)"/>
      <sheetName val="공문(신)"/>
      <sheetName val="강교(Sub)"/>
      <sheetName val="노임"/>
      <sheetName val="토사(PE)"/>
      <sheetName val="몰탈재료산출"/>
      <sheetName val="여과지동"/>
      <sheetName val="기초자료"/>
      <sheetName val="ABUT수량-A1"/>
      <sheetName val="전기공사"/>
      <sheetName val="단"/>
      <sheetName val="표지"/>
      <sheetName val="수입"/>
      <sheetName val="연결임시"/>
      <sheetName val="맨홀수량"/>
      <sheetName val="입출재고현황 (2)"/>
      <sheetName val="수문일1"/>
      <sheetName val="가시설"/>
      <sheetName val="하수급견적대비"/>
      <sheetName val="DATE"/>
      <sheetName val="설계"/>
      <sheetName val="A-7-1LINE(수량)"/>
      <sheetName val="Sheet1 (2)"/>
      <sheetName val="상-교대(A1-A2)"/>
      <sheetName val="대치판정"/>
      <sheetName val="인건-측정"/>
      <sheetName val="증감대비"/>
      <sheetName val="2000년하반기"/>
      <sheetName val="공통가설"/>
      <sheetName val="광산내역"/>
      <sheetName val="9GNG운반"/>
      <sheetName val="조명시설"/>
      <sheetName val="일위대가(1)"/>
      <sheetName val="원본(갑지)"/>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공사비총괄표"/>
      <sheetName val="충주"/>
      <sheetName val="수로단위수량"/>
      <sheetName val="구천"/>
      <sheetName val="실행내역"/>
      <sheetName val="접속도로1"/>
      <sheetName val="전체_1설계"/>
      <sheetName val="토공사"/>
      <sheetName val="위치조서"/>
      <sheetName val="EQUIP-H"/>
      <sheetName val="APT"/>
      <sheetName val="ELECTRIC"/>
      <sheetName val="현장관리"/>
      <sheetName val="전기일위대가"/>
      <sheetName val="손익현황"/>
      <sheetName val="현황CODE"/>
      <sheetName val="기계내역"/>
      <sheetName val="기성신청"/>
      <sheetName val="배관단가조사서"/>
      <sheetName val="간접비"/>
      <sheetName val="전신환매도율"/>
      <sheetName val="총괄내역서"/>
      <sheetName val="을지"/>
      <sheetName val="6호기"/>
      <sheetName val="설직재-1"/>
      <sheetName val="I一般比"/>
      <sheetName val="수자재단위당"/>
      <sheetName val="전신"/>
      <sheetName val="수량조서"/>
      <sheetName val="BJJIN"/>
      <sheetName val="자재목록"/>
      <sheetName val="중기목록"/>
      <sheetName val="단가목록"/>
      <sheetName val="일위목록"/>
      <sheetName val="노임목록"/>
      <sheetName val="type-F"/>
      <sheetName val="직노"/>
      <sheetName val="교각1"/>
      <sheetName val="물량표"/>
      <sheetName val=" 총괄표"/>
      <sheetName val="s"/>
      <sheetName val="4)유동표"/>
      <sheetName val="1.취수장"/>
      <sheetName val="TYPE-A"/>
      <sheetName val="1_수인터널"/>
      <sheetName val="6PILE__(돌출)"/>
      <sheetName val="2_대외공문"/>
      <sheetName val="설_계"/>
      <sheetName val="AS포장복구_"/>
      <sheetName val="4.내진설계"/>
      <sheetName val="수량산출"/>
      <sheetName val="세금자료"/>
      <sheetName val="단가"/>
      <sheetName val="BSD (2)"/>
      <sheetName val="적용대가"/>
      <sheetName val="인건비 "/>
      <sheetName val="nys"/>
      <sheetName val="제잡비.xls"/>
      <sheetName val="3BL공동구 수량"/>
      <sheetName val="자재"/>
      <sheetName val="골조시행"/>
      <sheetName val="단가조사"/>
      <sheetName val="단면가정"/>
      <sheetName val="설계조건"/>
      <sheetName val="부재력정리"/>
      <sheetName val="공종별산출내역서"/>
      <sheetName val="관급"/>
      <sheetName val="코드표"/>
      <sheetName val="경영혁신본부"/>
      <sheetName val="관일"/>
      <sheetName val="일위대가(가설)"/>
      <sheetName val="공사"/>
      <sheetName val="설계예산"/>
      <sheetName val="wall"/>
      <sheetName val="전차선로 물량표"/>
      <sheetName val="공통(20-91)"/>
      <sheetName val="TB-내역서"/>
      <sheetName val="현대물량"/>
      <sheetName val="일위대가(계측기설치)"/>
      <sheetName val="최초침전지집계표"/>
      <sheetName val="CONCRETE"/>
      <sheetName val="견적서"/>
      <sheetName val="현장별계약현황('98.10.31)"/>
      <sheetName val="구의33고"/>
      <sheetName val="금액내역서"/>
      <sheetName val="세부내역"/>
      <sheetName val="설계내역서"/>
      <sheetName val="96보완계획7.12"/>
      <sheetName val="1. 설계조건 2.단면가정 3. 하중계산"/>
      <sheetName val="DATA 입력란"/>
      <sheetName val="산출내역서집계표"/>
      <sheetName val="집계표(OPTION)"/>
      <sheetName val="MOTOR"/>
      <sheetName val="물집"/>
      <sheetName val="플랜트 설치"/>
      <sheetName val="실행내역서 "/>
      <sheetName val="화설내"/>
      <sheetName val="자재집계표"/>
      <sheetName val="부대입찰 내역서"/>
      <sheetName val="도급b_balju"/>
      <sheetName val="원가서"/>
      <sheetName val="200"/>
      <sheetName val="중기일위대가"/>
      <sheetName val="부하(성남)"/>
      <sheetName val="부하계산서"/>
      <sheetName val="STAND20"/>
      <sheetName val="가격조사서"/>
      <sheetName val="교각계산"/>
      <sheetName val="철거산출근거"/>
      <sheetName val="노임이"/>
      <sheetName val="뚝토공"/>
      <sheetName val="토공(우물통,기타) "/>
      <sheetName val="명단"/>
      <sheetName val="인사자료총집계"/>
      <sheetName val="신대방33(적용)"/>
      <sheetName val="포장단면별단위수량"/>
      <sheetName val="2.고용보험료산출근거"/>
      <sheetName val="공사비예산서(토목분)"/>
      <sheetName val="원가계산 (2)"/>
      <sheetName val="포장공자재집계표"/>
      <sheetName val="Eq. Mobilization"/>
      <sheetName val="Y-WORK"/>
      <sheetName val="프랜트면허"/>
      <sheetName val="1.설계조건"/>
      <sheetName val="음료실행"/>
      <sheetName val="_REF"/>
      <sheetName val="노원열병합  건축공사기성내역서"/>
      <sheetName val="수량3"/>
      <sheetName val="토목내역"/>
      <sheetName val="확약서"/>
      <sheetName val="선정요령"/>
      <sheetName val="연습"/>
      <sheetName val="자재일람"/>
      <sheetName val="내역(최종본4_5)"/>
      <sheetName val="0_0ControlSheet"/>
      <sheetName val="0_1keyAssumption"/>
      <sheetName val="Front"/>
      <sheetName val="노무비"/>
      <sheetName val="2000전체분"/>
      <sheetName val="건축집계"/>
      <sheetName val="현장관리비"/>
      <sheetName val="원가계산서"/>
      <sheetName val="경영상태"/>
      <sheetName val="건축내역(진해석동)"/>
      <sheetName val="주경기-오배수"/>
      <sheetName val="실행간접비용"/>
      <sheetName val="보고"/>
      <sheetName val="COPING"/>
      <sheetName val="설계서"/>
      <sheetName val="예산서"/>
      <sheetName val="총공사비"/>
      <sheetName val="0Title"/>
      <sheetName val="일위(PN)"/>
      <sheetName val="집계"/>
      <sheetName val="날개벽(시점좌측)"/>
      <sheetName val="투찰(하수)"/>
      <sheetName val="가로등내역서"/>
      <sheetName val="전라자금"/>
      <sheetName val="b_yesan"/>
      <sheetName val="하중"/>
      <sheetName val="배수내역"/>
      <sheetName val="팔당터널(1공구)"/>
      <sheetName val="J直材4"/>
      <sheetName val="F4-F7"/>
      <sheetName val="장비당단가 (1)"/>
      <sheetName val="Sheet2 (2)"/>
      <sheetName val="업무"/>
      <sheetName val="Type(123)"/>
      <sheetName val="1.설계기준"/>
      <sheetName val="수량산출서"/>
      <sheetName val="인건비"/>
      <sheetName val="98수문일위"/>
      <sheetName val="내역서01"/>
      <sheetName val="97년 추정"/>
      <sheetName val="현장관리비 산출내역"/>
      <sheetName val="실행(ALT1)"/>
      <sheetName val="정보"/>
      <sheetName val="마산방향"/>
      <sheetName val="진주방향"/>
      <sheetName val="설계명세서"/>
      <sheetName val="예산M6-B"/>
      <sheetName val="AB자재단가"/>
      <sheetName val="상세산출"/>
      <sheetName val="적현로"/>
      <sheetName val="경비2내역"/>
      <sheetName val="INPUT(덕도방향-시점)"/>
      <sheetName val="CPM챠트"/>
      <sheetName val="지우지마"/>
      <sheetName val="토목"/>
      <sheetName val="설계기준"/>
      <sheetName val="내역1"/>
      <sheetName val="DC-O-4-S(설명서)"/>
      <sheetName val="평균터파기고(1-2,ASP)"/>
      <sheetName val="건축공사"/>
      <sheetName val="콤보박스와 리스트박스의 연결"/>
      <sheetName val="유형처분"/>
      <sheetName val="포설list원본"/>
      <sheetName val="현경"/>
      <sheetName val="기흥하도용"/>
      <sheetName val="종단계산"/>
      <sheetName val="공량산출서"/>
      <sheetName val="신공항A-;(원가수정)"/>
      <sheetName val="주요자재단가"/>
      <sheetName val="단가(반정1교-원주)"/>
      <sheetName val="증감내역서"/>
      <sheetName val="각형맨홀"/>
      <sheetName val="본공사"/>
      <sheetName val="JUCKEYK"/>
      <sheetName val="S0"/>
      <sheetName val="견적대비표"/>
      <sheetName val="내역서(전기)"/>
      <sheetName val="간접경상비"/>
      <sheetName val="날개벽"/>
      <sheetName val="국내"/>
      <sheetName val="우석문틀"/>
      <sheetName val="설-원가"/>
      <sheetName val="입찰"/>
      <sheetName val="마산월령동골조물량변경"/>
      <sheetName val="Sheet9"/>
      <sheetName val="BREAKDOWN(철거설치)"/>
      <sheetName val="PI"/>
      <sheetName val="구조물터파기수량집계"/>
      <sheetName val="측구터파기공수량집계"/>
      <sheetName val="배수공 시멘트 및 골재량 산출"/>
      <sheetName val="지중자재단가"/>
      <sheetName val="P.M 별"/>
      <sheetName val="수량집계표"/>
      <sheetName val="시중노임단가"/>
      <sheetName val="발주설계서(당초)"/>
      <sheetName val="기초(1)"/>
      <sheetName val="세부내역서"/>
      <sheetName val="밸브설치"/>
      <sheetName val="IW-LIST"/>
      <sheetName val="INPUT"/>
      <sheetName val="수 량 명 세 서 - 1"/>
      <sheetName val="5.2코핑"/>
      <sheetName val="품셈TABLE"/>
      <sheetName val="장비별표(오거보링)(Ø400)(12M)"/>
      <sheetName val="현황산출서"/>
      <sheetName val="TEST1"/>
      <sheetName val="횡배수관"/>
      <sheetName val="전기단가조사서"/>
      <sheetName val="총괄"/>
      <sheetName val="참조"/>
      <sheetName val="부대공Ⅱ"/>
      <sheetName val="1호맨홀수량산출"/>
      <sheetName val="관련자료입력"/>
      <sheetName val="견적조건"/>
      <sheetName val="철근단면적"/>
      <sheetName val="경상비"/>
      <sheetName val="공정표 "/>
      <sheetName val="S12"/>
      <sheetName val="VXXXXXXX"/>
      <sheetName val="집계표(수배전제조구매)"/>
      <sheetName val="50-4(2차)"/>
      <sheetName val="배수공"/>
      <sheetName val="교각"/>
      <sheetName val="프라임 강변역(4,236)"/>
      <sheetName val="사통"/>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2.건축"/>
      <sheetName val="맨홀(2호)"/>
      <sheetName val="덕전리"/>
      <sheetName val="시설물기초"/>
      <sheetName val="단위단가"/>
      <sheetName val="총공사내역서"/>
      <sheetName val="공사비산출내역"/>
      <sheetName val="유림골조"/>
      <sheetName val="산수배수"/>
      <sheetName val="건설성적"/>
      <sheetName val="앵커구조계산"/>
      <sheetName val="집 계 표"/>
      <sheetName val="예산내역서"/>
      <sheetName val="자금청구"/>
      <sheetName val="건축-물가변동"/>
      <sheetName val="지급자재"/>
      <sheetName val="산출근거"/>
      <sheetName val="TOT"/>
      <sheetName val="구조물철거타공정이월"/>
      <sheetName val="2.교량(신설)"/>
      <sheetName val="기계경비"/>
      <sheetName val="대우"/>
      <sheetName val="1맨AO"/>
      <sheetName val="전체ﾴ엿서"/>
      <sheetName val="ITEM"/>
      <sheetName val="간접"/>
      <sheetName val="내   역"/>
      <sheetName val="일위대가목차"/>
      <sheetName val="흄관기초"/>
      <sheetName val="1"/>
      <sheetName val="10"/>
      <sheetName val="11"/>
      <sheetName val="12"/>
      <sheetName val="13"/>
      <sheetName val="14"/>
      <sheetName val="15"/>
      <sheetName val="16"/>
      <sheetName val="2"/>
      <sheetName val="3"/>
      <sheetName val="4"/>
      <sheetName val="5"/>
      <sheetName val="6"/>
      <sheetName val="7"/>
      <sheetName val="8"/>
      <sheetName val="9"/>
      <sheetName val="8.PILE  (돌출)"/>
      <sheetName val="배수관공"/>
      <sheetName val="측구공"/>
      <sheetName val="비교1"/>
      <sheetName val="신우"/>
      <sheetName val="울산자금"/>
      <sheetName val="機器明細(MC)"/>
      <sheetName val="변경후원본2"/>
      <sheetName val="강북라우터"/>
      <sheetName val="공사분석"/>
      <sheetName val="건집"/>
      <sheetName val="기집"/>
      <sheetName val="토집"/>
      <sheetName val="조집"/>
      <sheetName val="2000년 공정표"/>
      <sheetName val="입찰보고"/>
      <sheetName val="건축적용원가계산"/>
      <sheetName val="설내역서 "/>
      <sheetName val="전기"/>
      <sheetName val="TBN실행"/>
      <sheetName val="데이타"/>
      <sheetName val="샘플표지"/>
      <sheetName val="역T형"/>
      <sheetName val="코드"/>
      <sheetName val="위생기구"/>
      <sheetName val="기계실냉난방"/>
      <sheetName val="업무분장"/>
      <sheetName val="견적을지"/>
      <sheetName val="3F"/>
      <sheetName val="수토공단위당"/>
      <sheetName val="부안일위"/>
      <sheetName val="모래기초"/>
      <sheetName val="7.PILE  (돌출)"/>
      <sheetName val="예산총괄표"/>
      <sheetName val="재료비"/>
      <sheetName val="대림경상68억"/>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 val="2공구산출내역"/>
      <sheetName val="교각토공 _2_"/>
      <sheetName val="1,2공구원가계산서"/>
      <sheetName val="일위대가D"/>
      <sheetName val="Macro(전동기)"/>
      <sheetName val="품셈(기초)"/>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견적의뢰서"/>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예산총괄"/>
      <sheetName val="공정집계_국별"/>
      <sheetName val="CTEMCOST"/>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WORK"/>
      <sheetName val="효율표"/>
      <sheetName val="토목품셈"/>
      <sheetName val="수량분개내역"/>
      <sheetName val="간선계산"/>
      <sheetName val="b_balju (2)"/>
      <sheetName val="b_gunmul"/>
      <sheetName val="내역(2000년)"/>
      <sheetName val="일일"/>
      <sheetName val="#2정산"/>
      <sheetName val="DANGA"/>
      <sheetName val="FB25JN"/>
      <sheetName val="첨부1"/>
      <sheetName val="기본단가표"/>
      <sheetName val="8.현장관리비"/>
      <sheetName val="7.안전관리비"/>
      <sheetName val="7. 현장관리비 "/>
      <sheetName val="노무비 "/>
      <sheetName val="내역서 제출"/>
      <sheetName val="자료입력"/>
      <sheetName val="제경비산출서"/>
      <sheetName val="단가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tggwan(mac)"/>
      <sheetName val="만년달력"/>
      <sheetName val="단가산출(T)"/>
      <sheetName val="공사원가계산서"/>
      <sheetName val="인사자료"/>
      <sheetName val="맨홀수량산출"/>
      <sheetName val="재료집계표"/>
      <sheetName val="별표 "/>
      <sheetName val="base"/>
      <sheetName val="내역서변경성원"/>
      <sheetName val="CALCULATION"/>
      <sheetName val="영업소실적"/>
      <sheetName val="내역분기"/>
      <sheetName val="차수"/>
      <sheetName val="깨기"/>
      <sheetName val="기계경비일람"/>
      <sheetName val="보도경계블럭"/>
      <sheetName val="1차3회-개소별명세서-빨간색-인쇄용(21873)"/>
      <sheetName val="명세서"/>
      <sheetName val="수목단가"/>
      <sheetName val="시설수량표"/>
      <sheetName val="식재수량표"/>
      <sheetName val="투찰내역서"/>
      <sheetName val="CIP 공사"/>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1_수인터널1"/>
      <sheetName val="6PILE__(돌출)1"/>
      <sheetName val="AS포장복구_1"/>
      <sheetName val="2_대외공문1"/>
      <sheetName val="설_계1"/>
      <sheetName val="Sheet1_(2)"/>
      <sheetName val="입출재고현황_(2)"/>
      <sheetName val="CIP_공사"/>
      <sheetName val="실행내역서_"/>
      <sheetName val="1_설계조건"/>
      <sheetName val="노원열병합__건축공사기성내역서"/>
      <sheetName val="1__설계조건_2_단면가정_3__하중계산"/>
      <sheetName val="DATA_입력란"/>
      <sheetName val="4_내진설계"/>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파이프류"/>
      <sheetName val="1안"/>
      <sheetName val="49일위"/>
      <sheetName val="22일위"/>
      <sheetName val="원가계산"/>
      <sheetName val="토량1-1"/>
      <sheetName val="1.3.1절점좌표"/>
      <sheetName val="1.1설계기준"/>
      <sheetName val="DATA 입력부"/>
      <sheetName val="간접재료비산출표-27-30"/>
      <sheetName val="바닥판"/>
      <sheetName val="실행(표지,갑,을)"/>
      <sheetName val="포장공"/>
      <sheetName val="구조물"/>
      <sheetName val="본부장"/>
      <sheetName val="현장별"/>
      <sheetName val="남양내역"/>
      <sheetName val="설계변경내역서"/>
      <sheetName val="직공비"/>
      <sheetName val="NOMUBI"/>
      <sheetName val="sw1"/>
      <sheetName val="벽체면적당일위대가"/>
      <sheetName val="동원(3)"/>
      <sheetName val="작성기준"/>
      <sheetName val="1차설계변경내역"/>
      <sheetName val="choose"/>
      <sheetName val="A"/>
      <sheetName val="식재일위"/>
      <sheetName val="산출금액내역"/>
      <sheetName val="Baby일위대가"/>
      <sheetName val="C-노임단가"/>
      <sheetName val="현장지지물물량"/>
      <sheetName val="현장일반사항"/>
      <sheetName val="연부97-1"/>
      <sheetName val="갑지1"/>
      <sheetName val="시운전연료"/>
      <sheetName val="근로자자료입력"/>
      <sheetName val="참고자료"/>
      <sheetName val="조건"/>
      <sheetName val="중기가격"/>
      <sheetName val="구단"/>
      <sheetName val="4.장비손료"/>
      <sheetName val="9-1차이내역"/>
      <sheetName val="상수도토공집계표"/>
      <sheetName val="공통가설공사"/>
      <sheetName val="구분자"/>
      <sheetName val="1.본부별"/>
      <sheetName val="소비자가"/>
      <sheetName val="내역서당초"/>
      <sheetName val="000000"/>
      <sheetName val="변경후-SHEET"/>
      <sheetName val="수문보고"/>
      <sheetName val="말고개터널조명전압강하"/>
      <sheetName val="2000.05"/>
      <sheetName val="FI원가_1"/>
      <sheetName val="마감사양"/>
      <sheetName val="guard(mac)"/>
      <sheetName val="수량산출서 갑지"/>
      <sheetName val="5사남"/>
      <sheetName val="cable-data"/>
      <sheetName val="노무비산출"/>
      <sheetName val="출장내역"/>
      <sheetName val="96노임기준"/>
      <sheetName val="식재"/>
      <sheetName val="시설물"/>
      <sheetName val="식재출력용"/>
      <sheetName val="유지관리"/>
      <sheetName val="기본DATA"/>
      <sheetName val="아파트-가설"/>
      <sheetName val="#3E1_GCR"/>
      <sheetName val="소소총괄표"/>
      <sheetName val="남양시작동010313100%"/>
      <sheetName val="1공구_건정토건_토공2"/>
      <sheetName val="기초입력 DATA"/>
      <sheetName val="원가"/>
      <sheetName val="입찰내역"/>
      <sheetName val="공통자료"/>
      <sheetName val="안전시설내역서"/>
      <sheetName val="SUB일위대가"/>
      <sheetName val="배수문"/>
      <sheetName val="적용토목"/>
      <sheetName val="식재인부"/>
      <sheetName val="평자재단가"/>
      <sheetName val="건축토목실행내역"/>
      <sheetName val="광통신 견적내역서1"/>
      <sheetName val="할증 "/>
      <sheetName val="전기실-1"/>
      <sheetName val="잡철물"/>
      <sheetName val="EJ"/>
      <sheetName val="unit 4"/>
      <sheetName val="당초"/>
      <sheetName val="단중"/>
      <sheetName val="8)중점관리장비현황"/>
      <sheetName val="돈암사업"/>
      <sheetName val="전체기준Data"/>
      <sheetName val="EQUIP LIST"/>
      <sheetName val="원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Mc1"/>
      <sheetName val="4.경비 5.영업외수지"/>
      <sheetName val="TS"/>
      <sheetName val="지급어음"/>
      <sheetName val="최종보고1"/>
      <sheetName val=" 견적서"/>
      <sheetName val="3월"/>
      <sheetName val="CJE"/>
      <sheetName val="XL4Poppy"/>
      <sheetName val="내부마감"/>
      <sheetName val="산출근거(S4)"/>
      <sheetName val="기기리스트"/>
      <sheetName val="공문"/>
      <sheetName val="재활용 악취_먼지DUCT산출"/>
      <sheetName val="항목지정"/>
      <sheetName val="평3"/>
      <sheetName val="울산자동제어"/>
      <sheetName val="일위_파일"/>
      <sheetName val="일반부표"/>
      <sheetName val="주식"/>
      <sheetName val="단가조사-2"/>
      <sheetName val="VE절감"/>
      <sheetName val="터파기및재료"/>
      <sheetName val="경비산출"/>
      <sheetName val="현장관리비데이타"/>
      <sheetName val="공정코드"/>
      <sheetName val="재료"/>
      <sheetName val="공통부대비"/>
      <sheetName val="현장식당(1)"/>
      <sheetName val="개산공사비"/>
      <sheetName val="CODE"/>
      <sheetName val="쌍송교"/>
      <sheetName val="말뚝지지력산정"/>
      <sheetName val="일반수량"/>
      <sheetName val="첨부1-1"/>
      <sheetName val="빙설"/>
      <sheetName val="정렬"/>
      <sheetName val="입력그림"/>
      <sheetName val="정부노임"/>
      <sheetName val="설계명세"/>
      <sheetName val="10동"/>
      <sheetName val="기안"/>
      <sheetName val="인원현황"/>
      <sheetName val="예산M12A"/>
      <sheetName val="예산M2"/>
      <sheetName val="송라터널총괄"/>
      <sheetName val="매원개착터널총괄"/>
      <sheetName val="점수계산1-2"/>
      <sheetName val="남양시작동자105노65기1.3화1.2"/>
      <sheetName val="관음목장(제출용)자105인97.5"/>
      <sheetName val="이자율"/>
      <sheetName val="산출기준(파견전산실)"/>
      <sheetName val="SF내역및원가02"/>
      <sheetName val="전체내역 (2)"/>
      <sheetName val="Hyundai.Unit.cost.xls"/>
      <sheetName val="부산제일극장"/>
      <sheetName val="수주현황2월"/>
      <sheetName val="1-1호"/>
      <sheetName val="database"/>
      <sheetName val="상호참고자료"/>
      <sheetName val="발주처자료입력"/>
      <sheetName val="회사기본자료"/>
      <sheetName val="하자보증자료"/>
      <sheetName val="기술자관련자료"/>
      <sheetName val="다곡2교"/>
      <sheetName val="기둥(원형)"/>
      <sheetName val="증감분석"/>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단가대비표"/>
      <sheetName val="식재가격"/>
      <sheetName val="식재총괄"/>
      <sheetName val="700seg"/>
      <sheetName val="RE9604"/>
      <sheetName val="BQ"/>
      <sheetName val="내역서2안"/>
      <sheetName val="소방"/>
      <sheetName val="TABLE DB"/>
      <sheetName val="쌍용 data base"/>
      <sheetName val="본사인상전"/>
      <sheetName val="학생내역"/>
      <sheetName val="대공종"/>
      <sheetName val="969910( R)"/>
      <sheetName val="입력"/>
      <sheetName val="1062-X방향 "/>
      <sheetName val="DATA2000"/>
      <sheetName val="5.정산서"/>
      <sheetName val="포장직선구간"/>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설비"/>
      <sheetName val="PROJECT BRIEF"/>
      <sheetName val="감액총괄표"/>
      <sheetName val="식재일위대가"/>
      <sheetName val="기초일위대가"/>
      <sheetName val="공사수행보고"/>
      <sheetName val="작성"/>
      <sheetName val="Sheet14"/>
      <sheetName val="Sheet13"/>
      <sheetName val="부대공자재집계표"/>
      <sheetName val="손익분석"/>
      <sheetName val="기본사항"/>
      <sheetName val="COVER"/>
      <sheetName val="BOJUNGGM"/>
      <sheetName val="내역총괄"/>
      <sheetName val="내역총괄2"/>
      <sheetName val="내역총괄3"/>
      <sheetName val="입력값"/>
      <sheetName val="설계기준 및 하중계산"/>
      <sheetName val="조명일위"/>
      <sheetName val="가중치"/>
      <sheetName val="빙100장비사양"/>
      <sheetName val="분전반일위대가"/>
      <sheetName val="단양 00 아파트-세부내역"/>
      <sheetName val="1F"/>
      <sheetName val="제거식EA"/>
      <sheetName val="NAIL단가산출"/>
      <sheetName val="단중표"/>
      <sheetName val="외주가공"/>
      <sheetName val="내역및원가02"/>
      <sheetName val="예정(3)"/>
      <sheetName val="유림콘도"/>
      <sheetName val="토지산출내역"/>
      <sheetName val="01"/>
      <sheetName val="전도품의"/>
      <sheetName val="단위수량"/>
      <sheetName val="배명(단가)"/>
      <sheetName val="형틀공사"/>
      <sheetName val="자재co"/>
      <sheetName val="산근"/>
      <sheetName val="물량산출근거"/>
      <sheetName val="UR2-Calculation"/>
      <sheetName val="사진"/>
      <sheetName val="예총"/>
      <sheetName val="Trend(Agitator)"/>
      <sheetName val="전계가"/>
      <sheetName val="전국현황"/>
      <sheetName val="방송(체육관)"/>
      <sheetName val="TYPE1"/>
      <sheetName val="공사비"/>
      <sheetName val="배선(낙차)"/>
      <sheetName val="정의"/>
      <sheetName val="가시설(TYPE-A)"/>
      <sheetName val="1-1평균터파기고(1)"/>
      <sheetName val="램머"/>
      <sheetName val="수목데이타 "/>
      <sheetName val="BQ(실행)"/>
      <sheetName val="Ⅱ1-0타"/>
      <sheetName val="산근(1)"/>
      <sheetName val="현금흐름"/>
      <sheetName val="옹벽단면치수"/>
      <sheetName val="3차토목내역"/>
      <sheetName val="말뚝기초(안정검토)-외측"/>
      <sheetName val="일반관리비전체분당초변경대비표"/>
      <sheetName val="사용계획"/>
      <sheetName val="지급수수료월별금액산정"/>
      <sheetName val="상가지급현황"/>
      <sheetName val="배수장토목공사비"/>
      <sheetName val="영동(D)"/>
      <sheetName val="L형옹벽"/>
      <sheetName val="포장절단"/>
      <sheetName val="1호맨홀토공"/>
      <sheetName val="Sight n M.H"/>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1호맨홀가감수량"/>
      <sheetName val="ilch"/>
      <sheetName val="Table"/>
      <sheetName val="일위대가-01"/>
      <sheetName val="대비표"/>
      <sheetName val="원내역서 그대로"/>
      <sheetName val="편성절차"/>
      <sheetName val="구조물공"/>
      <sheetName val="부대공"/>
      <sheetName val="2002자금수지계획(진행+신규)"/>
      <sheetName val="2변경1"/>
      <sheetName val="철골공사"/>
      <sheetName val="수장"/>
      <sheetName val="은행"/>
      <sheetName val="집계표(공종별)"/>
      <sheetName val="교통표지판수량집계표"/>
      <sheetName val="심사"/>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70%"/>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계약서"/>
      <sheetName val="ASALTOTA"/>
      <sheetName val="총수량집계표"/>
      <sheetName val="맨홀되메우기"/>
      <sheetName val="포장수량집계"/>
      <sheetName val="(C)원내역"/>
      <sheetName val="b_balju_cho"/>
      <sheetName val="경비 (1)"/>
      <sheetName val="2F 회의실견적(5_14 일대)"/>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DC"/>
      <sheetName val="중기단가"/>
      <sheetName val="1차설계Ꮗԯ_x0000_"/>
      <sheetName val="1차설계逷≙_xdc00_≙"/>
      <sheetName val="strut type"/>
      <sheetName val="성서방향-교대(A2)"/>
      <sheetName val="횡날개수집"/>
      <sheetName val="실행"/>
      <sheetName val="공통비"/>
      <sheetName val="VENDOR LIST"/>
      <sheetName val="15100"/>
      <sheetName val="산출근거#2-3"/>
      <sheetName val="참조-(1)"/>
      <sheetName val="표층포설및다짐"/>
      <sheetName val="총괄집계 "/>
      <sheetName val="工완성공사율"/>
      <sheetName val="도"/>
      <sheetName val="상행-교대(A1-A2)"/>
      <sheetName val="옥외"/>
      <sheetName val="48_x0005__x0000_"/>
      <sheetName val="P_x0005_"/>
      <sheetName val="P嘐"/>
      <sheetName val="울산시산표"/>
      <sheetName val="당진1,2호기전선관설치및접지4차공사내역서-을지"/>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배수공_시멘트_및_골재량_산출"/>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대운산출"/>
      <sheetName val="산3_4"/>
      <sheetName val="정공공사"/>
      <sheetName val="단면설계"/>
      <sheetName val="안정검토"/>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단가 및 재료비"/>
      <sheetName val="소방사항"/>
      <sheetName val="용집"/>
      <sheetName val="도급내역"/>
      <sheetName val="내역서 (2)"/>
      <sheetName val="한성교회 신축공사(050713)_CheckList"/>
      <sheetName val="ETC"/>
      <sheetName val="현금흐름표"/>
      <sheetName val="07제품별수익성"/>
      <sheetName val="중기일위대밀"/>
      <sheetName val="포장공사"/>
      <sheetName val="기초단가일람표"/>
      <sheetName val="시가지우회도로공내역서"/>
      <sheetName val="-15.0"/>
      <sheetName val="사  업  비  수  지  예  산  서"/>
      <sheetName val="미드수량"/>
      <sheetName val="청 구"/>
      <sheetName val="암거(2)"/>
      <sheetName val="철거폐쇄현황"/>
      <sheetName val="2.1"/>
      <sheetName val="97 사업추정(WEKI)"/>
      <sheetName val="상세도"/>
      <sheetName val="기본정보"/>
      <sheetName val="Sheet10"/>
      <sheetName val="통합"/>
      <sheetName val="가격"/>
      <sheetName val="교각별철근수량집계표"/>
      <sheetName val="출력X"/>
      <sheetName val="검토현황"/>
      <sheetName val="증감내역"/>
      <sheetName val="장척총괄"/>
      <sheetName val="참고"/>
      <sheetName val="4월예정공정표"/>
      <sheetName val="지구단위계획"/>
      <sheetName val="다중모드"/>
      <sheetName val="6동"/>
      <sheetName val="10.경제성분석"/>
      <sheetName val="배관물량집계(기본)"/>
      <sheetName val="hvac(제어동)"/>
      <sheetName val="기성금내역서"/>
      <sheetName val="전체공사"/>
      <sheetName val="내역서(총)"/>
      <sheetName val="PĴ"/>
      <sheetName val="Pꮸ"/>
      <sheetName val="P估"/>
      <sheetName val="quotation"/>
      <sheetName val="TCDB"/>
      <sheetName val="제경비율"/>
      <sheetName val="PAINT"/>
      <sheetName val="내역(가지)"/>
      <sheetName val="CM 1"/>
      <sheetName val="2004노형교"/>
      <sheetName val="EP0618"/>
      <sheetName val="일반물자(한국통신)"/>
      <sheetName val="108.수선비"/>
      <sheetName val="맨홀_공사비"/>
      <sheetName val="예산대비"/>
      <sheetName val=" ｹ-ﾌﾞﾙ"/>
      <sheetName val="단가조사서"/>
      <sheetName val="7월11일"/>
      <sheetName val="kimre scrubber"/>
      <sheetName val="품목"/>
      <sheetName val="하도계약반영"/>
      <sheetName val="단위중기"/>
      <sheetName val="POOM_MOTO"/>
      <sheetName val="POOM_MOTO2"/>
      <sheetName val="4.2.1 마루높이 검토"/>
      <sheetName val="단면치수"/>
      <sheetName val="수전기기DATA"/>
      <sheetName val="기계 도급내역서"/>
      <sheetName val="철탑공사"/>
      <sheetName val="총체보활공정표"/>
      <sheetName val="기초부재력검토"/>
      <sheetName val="제수"/>
      <sheetName val="공기"/>
      <sheetName val="일위대가1"/>
      <sheetName val="MIJIBI"/>
      <sheetName val="FRP PIPING 일위대가"/>
      <sheetName val="세부항목"/>
      <sheetName val="출력자료"/>
      <sheetName val="개인별 순위표"/>
      <sheetName val="단지배치도"/>
      <sheetName val="입찰유의사항"/>
      <sheetName val="하도급이행사항"/>
      <sheetName val="공내역 및 견적조건"/>
      <sheetName val="특수조건"/>
      <sheetName val="참석확인"/>
      <sheetName val="평균높이산출근거"/>
      <sheetName val="횡배수관위치조서"/>
      <sheetName val="01AC"/>
      <sheetName val="1월"/>
      <sheetName val="Balance"/>
      <sheetName val="제안실적sum조회"/>
      <sheetName val="전기2005"/>
      <sheetName val="태화42 "/>
      <sheetName val="경성자금"/>
      <sheetName val="용수간선"/>
      <sheetName val="수량명세서"/>
      <sheetName val="죽원1교"/>
      <sheetName val="미장"/>
      <sheetName val="도급내역서"/>
      <sheetName val="관리비비계상"/>
      <sheetName val="T기성9605"/>
      <sheetName val="맨홀"/>
      <sheetName val="문학간접"/>
      <sheetName val="JJ"/>
      <sheetName val="일위목차"/>
      <sheetName val="비교표"/>
      <sheetName val="참조자료"/>
      <sheetName val="일반수량집계표"/>
      <sheetName val="대동교-단면(무장)"/>
      <sheetName val="라멘수량(무장)"/>
      <sheetName val="대동교-단면(아산)"/>
      <sheetName val="토공집계표"/>
      <sheetName val="토공시점"/>
      <sheetName val="토공종점"/>
      <sheetName val="콘센트신설"/>
      <sheetName val="L형옹벽(key)"/>
      <sheetName val="7.전산해석결과"/>
      <sheetName val="4.하중"/>
      <sheetName val="신규단가산출"/>
      <sheetName val="기초공"/>
      <sheetName val="토  공"/>
      <sheetName val="단가대비표 (3)"/>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ROOF(ALKALI)"/>
      <sheetName val="세골재  T2 변경 현황"/>
      <sheetName val="6_ 안전관리비"/>
      <sheetName val="MODELING"/>
      <sheetName val="환산"/>
      <sheetName val="기술부 VENDOR LIST"/>
      <sheetName val="분전반"/>
      <sheetName val="특별"/>
      <sheetName val="호표"/>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SCH"/>
      <sheetName val="사다리"/>
      <sheetName val="SPEC"/>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회사정보"/>
      <sheetName val="태안9)3-2)원내역"/>
      <sheetName val="편입토지조서"/>
      <sheetName val="비목군분류일위"/>
      <sheetName val="경비공통"/>
      <sheetName val="Macro3"/>
      <sheetName val="신평리 권리자명부"/>
      <sheetName val="ESC(K치)"/>
      <sheetName val="품종코드"/>
      <sheetName val="CAPVC"/>
      <sheetName val="인적사항"/>
      <sheetName val="차선"/>
      <sheetName val="차조서"/>
      <sheetName val="날개벽(좌,우=45도,75도)"/>
      <sheetName val="납부서"/>
      <sheetName val="Basic"/>
      <sheetName val="info"/>
      <sheetName val="금액"/>
      <sheetName val="위치"/>
      <sheetName val="VOC"/>
      <sheetName val="흄관기鬀"/>
      <sheetName val="수완하도"/>
      <sheetName val="김포내역"/>
      <sheetName val="자재비"/>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투찰추정"/>
      <sheetName val="배수내역(총수량)"/>
      <sheetName val="배수喘_x001a_"/>
      <sheetName val="TYPE-1"/>
      <sheetName val="220 (2)"/>
      <sheetName val="JUCK"/>
      <sheetName val="NOM³_x0000_Ԁ"/>
      <sheetName val="NOMֳ_x0000_缀"/>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3.관로전환기"/>
      <sheetName val="EQ"/>
      <sheetName val="수량-가로등"/>
      <sheetName val="수량산근(출력X)"/>
      <sheetName val="표준화수량집계표(출력X)"/>
      <sheetName val="품셈총괄(출력X)"/>
      <sheetName val="FILE1"/>
      <sheetName val="공사명입력"/>
      <sheetName val="내역서-2"/>
      <sheetName val="물량표S"/>
      <sheetName val="중기산출근거기초"/>
      <sheetName val="준설량산정표"/>
      <sheetName val="기초자료입력"/>
      <sheetName val="설계내역2"/>
      <sheetName val="외주현황.wq1"/>
      <sheetName val="부영주택(잡철물)"/>
      <sheetName val="매인"/>
      <sheetName val="대창(장성)"/>
      <sheetName val="내역(전력)"/>
      <sheetName val="월별수입"/>
      <sheetName val="건축공사실행"/>
      <sheetName val="건축원가"/>
      <sheetName val="1차 내역서"/>
      <sheetName val="물량내역서"/>
      <sheetName val="흄관기_x0000_"/>
      <sheetName val="흄관기0"/>
      <sheetName val="식생블럭단위수량"/>
      <sheetName val="BEND LOSS"/>
      <sheetName val="인제내역"/>
      <sheetName val="업무처리전"/>
      <sheetName val="기계사급자재"/>
      <sheetName val="VENT"/>
      <sheetName val="준검_내逃ᚹ欃"/>
      <sheetName val="연장및면적(좌측)"/>
      <sheetName val="토공 total"/>
      <sheetName val="항목코드"/>
      <sheetName val="배명(단가柖"/>
      <sheetName val="tra-vat-lieu"/>
      <sheetName val="FANDBS"/>
      <sheetName val="GRDATA"/>
      <sheetName val="SHAFTDBSE"/>
      <sheetName val="함열량 db"/>
      <sheetName val="간이연락"/>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중기쥰종사 단위단가"/>
      <sheetName val="PTVT (MAU)"/>
      <sheetName val="기초목"/>
      <sheetName val="125x125"/>
      <sheetName val="TOSHIBA-Structure"/>
      <sheetName val="새공통"/>
      <sheetName val="견적颙⿬_x0005_"/>
      <sheetName val="견적颙⿶_x0005_"/>
      <sheetName val="견적_x0005__x0000_"/>
      <sheetName val="견적叐E吜"/>
      <sheetName val="견적颙』_x0005_"/>
      <sheetName val="EACT10"/>
      <sheetName val="인원조직표"/>
      <sheetName val="단가(동바蔨ũ"/>
      <sheetName val="99 조정금액"/>
      <sheetName val="조ꟕ"/>
      <sheetName val="인상효1"/>
      <sheetName val="1И"/>
      <sheetName val="콘크리트"/>
      <sheetName val="교량"/>
      <sheetName val="변경집계표"/>
      <sheetName val="토공정보"/>
      <sheetName val="교각토"/>
      <sheetName val=" "/>
      <sheetName val="1공구_건정토건_철槜〚"/>
      <sheetName val="HW일위"/>
      <sheetName val="3BL공동구_x0000__x0000_Ԁ"/>
      <sheetName val="3BL공동구"/>
      <sheetName val="1鶈"/>
      <sheetName val="단위수량DATA"/>
      <sheetName val="내역서1999.8최종"/>
      <sheetName val="부대표지_x0000__x0000__x0005__x0000_腰"/>
      <sheetName val="F 월별기성수금현황 "/>
      <sheetName val="변경내역서"/>
      <sheetName val="보강현황"/>
      <sheetName val="3.전기산출기초"/>
      <sheetName val="공량(전기)"/>
      <sheetName val="전압강하"/>
      <sheetName val="LD"/>
      <sheetName val="TRAY 헹거산출"/>
      <sheetName val="슬래브수량산출"/>
      <sheetName val="외주대비-구ꮸ〇"/>
      <sheetName val="䣐"/>
      <sheetName val="물량표(신)"/>
      <sheetName val="일위대가(산근)"/>
      <sheetName val="단위중량표"/>
      <sheetName val="기존단가 (2)"/>
      <sheetName val="외주대비x_x0000_Ԁ_x0000_"/>
      <sheetName val="설비비4"/>
      <sheetName val="월별계획"/>
      <sheetName val="발주현황"/>
      <sheetName val="GAEYO"/>
      <sheetName val="1.1"/>
      <sheetName val="Proposal"/>
      <sheetName val="철집"/>
      <sheetName val="YES-T"/>
      <sheetName val="할증표"/>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사리부설"/>
      <sheetName val="치수표"/>
      <sheetName val="-배수구조총재료"/>
      <sheetName val="인부신상_x0000__x0000_"/>
      <sheetName val="0217상가미분양자산"/>
      <sheetName val="8설7발"/>
      <sheetName val="주안3차A-A"/>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Level-DATA"/>
      <sheetName val="Fr Revit"/>
      <sheetName val="NSA Summary"/>
      <sheetName val="FitOutConfCentre"/>
      <sheetName val="토량산출서"/>
      <sheetName val="D.B"/>
      <sheetName val="2_1"/>
      <sheetName val="사__업__비__수__지__예__산__서"/>
      <sheetName val="기계_도급내역서"/>
      <sheetName val="10_경제성분석"/>
      <sheetName val="1차설계逷≙≙"/>
      <sheetName val="K2 site Total 내역서"/>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수벽설치(효자)"/>
      <sheetName val="계약대비내역서 (부경)"/>
      <sheetName val="집행대비내역서 (부경)"/>
      <sheetName val="계약그라우팅.포장"/>
      <sheetName val="계약사무실조경 "/>
      <sheetName val="관접합및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1.6 전산처리결과"/>
      <sheetName val="타설"/>
      <sheetName val="경비_원본"/>
      <sheetName val="기계실냉༛彬"/>
      <sheetName val="자판실행"/>
      <sheetName val="20관리비율"/>
      <sheetName val="GiaVT"/>
      <sheetName val="Q'ty"/>
      <sheetName val="chi tiet"/>
      <sheetName val="PPC Summary"/>
      <sheetName val="Worshop"/>
      <sheetName val="ac"/>
      <sheetName val="LPG"/>
      <sheetName val="Lumen"/>
      <sheetName val="외주대비-구_x0005__x0000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구조ఀ덀_x0000_"/>
      <sheetName val="구조怀ྋĀ"/>
      <sheetName val="연평잔"/>
      <sheetName val="Efficiency"/>
      <sheetName val="벽체면적˱ጐɈី"/>
      <sheetName val="제잡비(주공종)"/>
      <sheetName val="수지예산"/>
      <sheetName val="부도어음"/>
      <sheetName val="합천내역"/>
      <sheetName val="06 일위대가목록"/>
      <sheetName val="1.청구서"/>
      <sheetName val="2.내역서"/>
      <sheetName val="기성지급예정"/>
      <sheetName val="실지급내역"/>
      <sheetName val="노무비지급"/>
      <sheetName val="표"/>
      <sheetName val="도시정비"/>
      <sheetName val="개발"/>
      <sheetName val="도시정비 "/>
      <sheetName val="민간"/>
      <sheetName val="총괄표 "/>
      <sheetName val="해외교육"/>
      <sheetName val="foxz"/>
      <sheetName val="Tong hop"/>
      <sheetName val="Phan lap dat"/>
      <sheetName val="Lắp Ráp"/>
      <sheetName val="외주대비-구_x0000__x0000_"/>
      <sheetName val="인부신상헾⼳"/>
      <sheetName val="가정급수관"/>
      <sheetName val="총공사Ԁ쭭㠯"/>
      <sheetName val="호곡중학교"/>
      <sheetName val="횡배수관 토공량 산출"/>
      <sheetName val="평가내역"/>
      <sheetName val="부대공사비"/>
      <sheetName val="공종코드"/>
      <sheetName val="구조물터파기ꗤNˠ"/>
      <sheetName val="2013년상반기"/>
      <sheetName val="_x0000__x0010__x0000_내"/>
      <sheetName val="건_′近丂"/>
      <sheetName val="건_ê_x0000_Ԁ"/>
      <sheetName val="⑻동원인원산출서⑧"/>
      <sheetName val="토공계산서(부체도로)"/>
      <sheetName val="기초입력ԯ_x0000_缀_x0000__x0000_"/>
      <sheetName val="수로BOX"/>
      <sheetName val="토목단가"/>
      <sheetName val="수량산출서_x0010__x0000_"/>
      <sheetName val="조ꌀ"/>
      <sheetName val="조Ꝣ"/>
      <sheetName val="본장"/>
      <sheetName val="PIPING"/>
      <sheetName val="동력부하계산"/>
      <sheetName val="총공사_x0000__x0000_Ԁ"/>
      <sheetName val="수량산출서_x0000__x0000__x0005_"/>
      <sheetName val="-15_0"/>
      <sheetName val="청_구"/>
      <sheetName val="공내역_및_견적조건"/>
      <sheetName val="_ｹ-ﾌﾞﾙ"/>
      <sheetName val="신평리_권리자명부"/>
      <sheetName val="97_사업추정(WEKI)"/>
      <sheetName val="1-׃⼿"/>
      <sheetName val="1-닑⽋"/>
      <sheetName val="1-_x0005__x0000_"/>
      <sheetName val="A-100전제"/>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설_계5"/>
      <sheetName val="0_0ControlSheet5"/>
      <sheetName val="0_1keyAssumption5"/>
      <sheetName val="2_대외공문5"/>
      <sheetName val="6PILE__(돌출)5"/>
      <sheetName val="AS포장복구_5"/>
      <sheetName val="내역(최종본4_5)5"/>
      <sheetName val="입출재고현황_(2)4"/>
      <sheetName val="Sheet1_(2)4"/>
      <sheetName val="노원열병합__건축공사기성내역서4"/>
      <sheetName val="현장별계약현황('98_10_31)4"/>
      <sheetName val="부대입찰_내역서4"/>
      <sheetName val="전차선로_물량표4"/>
      <sheetName val="3BL공동구_수량4"/>
      <sheetName val="BSD_(2)4"/>
      <sheetName val="4_내진설계4"/>
      <sheetName val="토공(우물통,기타)_4"/>
      <sheetName val="96보완계획7_124"/>
      <sheetName val="1_취수장4"/>
      <sheetName val="_총괄표4"/>
      <sheetName val="제잡비_xls4"/>
      <sheetName val="실행내역서_4"/>
      <sheetName val="1__설계조건_2_단면가정_3__하중계산4"/>
      <sheetName val="DATA_입력란4"/>
      <sheetName val="2_고용보험료산출근거4"/>
      <sheetName val="인건비_4"/>
      <sheetName val="원가계산_(2)4"/>
      <sheetName val="콤보박스와_리스트박스의_연결4"/>
      <sheetName val="Eq__Mobilization4"/>
      <sheetName val="1_설계조건4"/>
      <sheetName val="플랜트_설치4"/>
      <sheetName val="97년_추정4"/>
      <sheetName val="현장관리비_산출내역4"/>
      <sheetName val="내___역2"/>
      <sheetName val="프라임_강변역(4,236)2"/>
      <sheetName val="집_계_표2"/>
      <sheetName val="5_2코핑2"/>
      <sheetName val="배수공_시멘트_및_골재량_산출2"/>
      <sheetName val="7_PILE__(돌출)2"/>
      <sheetName val="P_M_별2"/>
      <sheetName val="2000년_공정표2"/>
      <sheetName val="DATA_입력부2"/>
      <sheetName val="설내역서_3"/>
      <sheetName val="광통신_견적내역서12"/>
      <sheetName val="할증_2"/>
      <sheetName val="unit_42"/>
      <sheetName val="CIP_공사3"/>
      <sheetName val="4_경비_5_영업외수지2"/>
      <sheetName val="_견적서2"/>
      <sheetName val="수량산출서_갑지2"/>
      <sheetName val="2_교량(신설)2"/>
      <sheetName val="1_3_1절점좌표2"/>
      <sheetName val="1_1설계기준2"/>
      <sheetName val="5_정산서2"/>
      <sheetName val="2000_052"/>
      <sheetName val="1_본부별2"/>
      <sheetName val="EQUIP_LIST2"/>
      <sheetName val="노무비_2"/>
      <sheetName val="내역서_제출2"/>
      <sheetName val="구조______2"/>
      <sheetName val="간_지12"/>
      <sheetName val="화재_탐지_설비2"/>
      <sheetName val="4_일위대가집계2"/>
      <sheetName val="5__현장관리비(new)_2"/>
      <sheetName val="Customer_Databas2"/>
      <sheetName val="방배동내역_(총괄)2"/>
      <sheetName val="기초입력_DATA2"/>
      <sheetName val="재활용_악취_먼지DUCT산출2"/>
      <sheetName val="4_장비손료2"/>
      <sheetName val="단양_00_아파트-세부내역2"/>
      <sheetName val="5호광장_(만점)2"/>
      <sheetName val="인천국제_(만점)_(2)2"/>
      <sheetName val="전선_및_전선관1"/>
      <sheetName val="VENDOR_LIST1"/>
      <sheetName val="남양시작동자105노65기1_3화1_21"/>
      <sheetName val="관음목장(제출용)자105인97_51"/>
      <sheetName val="원내역서_그대로1"/>
      <sheetName val="PROJECT_BRIEF1"/>
      <sheetName val="설계기준_및_하중계산1"/>
      <sheetName val="1062-X방향_1"/>
      <sheetName val="TABLE_DB1"/>
      <sheetName val="쌍용_data_base1"/>
      <sheetName val="수목데이타_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969910(_R)1"/>
      <sheetName val="전체내역_(2)1"/>
      <sheetName val="Hyundai_Unit_cost_xls1"/>
      <sheetName val="2F_회의실견적(5_14_일대)1"/>
      <sheetName val="경비_(1)1"/>
      <sheetName val="단가_및_재료비1"/>
      <sheetName val="7_전산해석결과"/>
      <sheetName val="4_하중"/>
      <sheetName val="108_수선비1"/>
      <sheetName val="일위대가_(PM)1"/>
      <sheetName val="①idea_pipeline1"/>
      <sheetName val="IMP_통일양식1"/>
      <sheetName val="LYS_통일양식1"/>
      <sheetName val="Xunit_(단위환산)1"/>
      <sheetName val="유통기한_프로그램1"/>
      <sheetName val="토__공"/>
      <sheetName val="내역서_"/>
      <sheetName val="모선자재_집계표"/>
      <sheetName val="재료의_할증"/>
      <sheetName val="D1_2_COF모듈자재_입출재고_(B급)"/>
      <sheetName val="견적颙⿬"/>
      <sheetName val="견적颙⿶"/>
      <sheetName val="견적"/>
      <sheetName val="견적颙』"/>
      <sheetName val="표__지"/>
      <sheetName val="99_조정금액"/>
      <sheetName val="외주현황_wq1"/>
      <sheetName val="태화42_"/>
      <sheetName val="배수喘"/>
      <sheetName val="220_(2)"/>
      <sheetName val="토공_total"/>
      <sheetName val="함열량_db"/>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_"/>
      <sheetName val="Config"/>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템플릿"/>
      <sheetName val="계산내역(설비)"/>
      <sheetName val="1_설계기준3"/>
      <sheetName val="8_PILE__(돌출)3"/>
      <sheetName val="표지_(2)4"/>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b_balju_(2)3"/>
      <sheetName val="4_LINE2"/>
      <sheetName val="7_th2"/>
      <sheetName val="_갑지2"/>
      <sheetName val="A_LINE2"/>
      <sheetName val="5__현장관리비_new__2"/>
      <sheetName val="Temporary_Mooring2"/>
      <sheetName val="중기조종사_단위단가3"/>
      <sheetName val="총_원가계산2"/>
      <sheetName val="제출내역_(2)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6_이토처리시간1"/>
      <sheetName val="울진항공등화_내역서1"/>
      <sheetName val="영흥TL(UP,DOWN)_1"/>
      <sheetName val="일_위_대_가_표1"/>
      <sheetName val="고객사_관리_코드1"/>
      <sheetName val="2_1외주1"/>
      <sheetName val="2_3노무1"/>
      <sheetName val="2_4자재1"/>
      <sheetName val="2_2장비1"/>
      <sheetName val="2_5경비1"/>
      <sheetName val="2_6수목대1"/>
      <sheetName val="3련_BOX1"/>
      <sheetName val="중기쥰종사_단위단가1"/>
      <sheetName val="PTVT_(MAU)1"/>
      <sheetName val="chi_tiet"/>
      <sheetName val="PPC_Summary"/>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Rate"/>
      <sheetName val="Kiem-Toan"/>
      <sheetName val="gVL"/>
      <sheetName val="Quantit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Prelims"/>
      <sheetName val="cong thuc tinh chi tiet"/>
      <sheetName val="00000000"/>
      <sheetName val="cong_thuc_tinh_chi_tiet"/>
      <sheetName val="cong_thuc_tinh_chi_tiet1"/>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철근׃"/>
      <sheetName val="오억미만"/>
      <sheetName val="아파트급수지하PIT층평면도(평면도)"/>
      <sheetName val="Bab泅啢堀㭔*"/>
      <sheetName val="BD운반거리"/>
      <sheetName val="01. DATA"/>
      <sheetName val="출장㺎Ă"/>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CF_DT"/>
      <sheetName val="일위대가Ȓ_x0000_"/>
      <sheetName val="일위대가顔-"/>
      <sheetName val="기초데이타"/>
      <sheetName val="재무가정"/>
      <sheetName val="사전공사"/>
      <sheetName val="현장´_x0000_Ԁ_x0000_"/>
      <sheetName val="CԀ"/>
      <sheetName val="NOM³"/>
      <sheetName val="NOMֳ"/>
      <sheetName val="견적_x0005_"/>
      <sheetName val="기초입력ԯ"/>
      <sheetName val="외주대비x"/>
      <sheetName val="연령현황"/>
      <sheetName val="용산1(해보)"/>
      <sheetName val="매입"/>
      <sheetName val="1차설계逷≙?≙"/>
      <sheetName val="수량산출서_x0010_"/>
      <sheetName val="총공사"/>
      <sheetName val="부대표지츀 "/>
      <sheetName val="건_ê"/>
      <sheetName val="서울대규장각(가시설흙막이)"/>
      <sheetName val="간접비 총괄표"/>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Rect. 10"/>
      <sheetName val="수정_x0000__x0000_"/>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중사"/>
      <sheetName val="제품목록"/>
      <sheetName val="가시설흙막이"/>
      <sheetName val="1공구_건정토건_토_x0000__x0000_"/>
      <sheetName val="자재단가표"/>
      <sheetName val="Sikje_in_x0005_"/>
      <sheetName val="현장´"/>
      <sheetName val="[회다내역,X켊楳켎攳嶪剃嶮布쵌섌)"/>
      <sheetName val="코드일람표"/>
      <sheetName val="1차3회-개소별명세서-빨간색-인쇄용(2187_x0000__x0000_"/>
      <sheetName val="전_x0000_"/>
      <sheetName val="원가 (2)"/>
      <sheetName val="여흥"/>
      <sheetName val="외Å_x0000_怀"/>
      <sheetName val="내역서변⢳쨁"/>
      <sheetName val="내역서변⢳쉨쨁"/>
      <sheetName val="내역서변⢳쨁"/>
      <sheetName val="내역서변ꙭ _x0000_"/>
      <sheetName val="동업계매출속보"/>
      <sheetName val="기본데이타입력"/>
      <sheetName val="목창호"/>
      <sheetName val="일위(열차무선)"/>
      <sheetName val="GI-LIST"/>
      <sheetName val="중기사용료 (2)"/>
      <sheetName val="유통간부"/>
      <sheetName val="장기"/>
      <sheetName val="(A)내역서"/>
      <sheetName val="분뇨"/>
      <sheetName val="구의동공내역서"/>
      <sheetName val="운동장 (2)"/>
      <sheetName val="일대목록표"/>
      <sheetName val="99년원가"/>
      <sheetName val="산출(1~20)"/>
      <sheetName val="신고조서"/>
      <sheetName val="판정1교토공"/>
      <sheetName val="특별땅고르기"/>
      <sheetName val="직접공사비"/>
      <sheetName val="수정계획3"/>
      <sheetName val="조인트"/>
      <sheetName val="데리네И̏䨸ɟ"/>
      <sheetName val="주공 갑지"/>
      <sheetName val="마스터02"/>
      <sheetName val="Summary"/>
      <sheetName val="H. MECHANICAL"/>
      <sheetName val="J. FIRE FIGHTING"/>
      <sheetName val="MECHANICAL"/>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Tai khoan"/>
      <sheetName val="Index"/>
      <sheetName val="BREAKDOW_x0000__x0000_Ԁ_x0000_瀀㄂ᗖ"/>
      <sheetName val="BREAKDOW_x0000__x0000_Ԁ_x0000_　柳ᤍ"/>
      <sheetName val="BREAKDOW頀ᵛ瀞囏_x001c__x0000_攀"/>
      <sheetName val="BREAKDOW_x0000__x0000_Ԁ_x0000_ 횱_xd9c1_"/>
      <sheetName val="교각怀"/>
      <sheetName val="3BL공동구__x0000__x0000_"/>
      <sheetName val="DI-ESTI"/>
      <sheetName val="Bang gia 2011.10.12"/>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샌딩_에폭시_도장1"/>
      <sheetName val="외주대비_ᨀ晙ԯ1"/>
      <sheetName val="[후다___"/>
      <sheetName val="Thống_kê"/>
      <sheetName val="3_단가산출서"/>
      <sheetName val="4_단가산출기초"/>
      <sheetName val="H__MECHANICAL"/>
      <sheetName val="J__FIRE_FIGHTING"/>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Bang TH"/>
      <sheetName val="Shelves"/>
      <sheetName val="0"/>
      <sheetName val="Cọc nhồi"/>
      <sheetName val="MTL(AG)"/>
      <sheetName val="Notes"/>
      <sheetName val="5.NKTC"/>
      <sheetName val="4.BBNT-LĐ"/>
      <sheetName val="01__DATA"/>
      <sheetName val="Tai_khoan"/>
      <sheetName val="중기사용료_(2)"/>
      <sheetName val="BTRA"/>
      <sheetName val="[후다_x0001_ _x0010_"/>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_후다_x0001_ _x0010__x0000__x0003"/>
      <sheetName val="5.6 NTKL ĐHKK "/>
      <sheetName val="5.12 NTKL PCCC"/>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新规"/>
      <sheetName val="D &amp; W sizes"/>
      <sheetName val="Package1"/>
      <sheetName val="tra_vat_lieu"/>
      <sheetName val="ptvt"/>
      <sheetName val="_후다_x0001_ _x0010_"/>
      <sheetName val="Goc CC"/>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
      <sheetName val="내역 "/>
      <sheetName val="2.입력sheet"/>
      <sheetName val="gyun"/>
      <sheetName val="건_裪选"/>
      <sheetName val="건_䃪氼᠝"/>
      <sheetName val="SIL98"/>
      <sheetName val="인원계획-미화"/>
      <sheetName val="변경갑지"/>
      <sheetName val="증감(갑지)"/>
      <sheetName val="제작계획"/>
      <sheetName val="갑漅⿊"/>
      <sheetName val="18.궤도재료"/>
      <sheetName val="피벗테이블데이터분석"/>
      <sheetName val="공사비대비표(을지)"/>
      <sheetName val="표지 (3_x0005_"/>
      <sheetName val="_x0000__x0008__x0000__x0005__x0000_"/>
      <sheetName val="_x0000__x0004__x0000__x0004__x0000_"/>
      <sheetName val="_x0000__x0003__x0000__x0004__x0000__x0000__x0000__x0000_"/>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보안등"/>
      <sheetName val="위생䲀æ"/>
      <sheetName val="시멘혷_xdf67__x0000__x0000_"/>
      <sheetName val="시멘혾_xdf67__x0000__x0000_"/>
      <sheetName val="표지 ¬_x0000__x0000_"/>
      <sheetName val="단가산출서(토공사)"/>
      <sheetName val="HVAC"/>
      <sheetName val="Pag_hal"/>
      <sheetName val="THMAVT"/>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trical"/>
      <sheetName val="Gia"/>
      <sheetName val="Elec LG"/>
      <sheetName val="Ref"/>
      <sheetName val="운동장_(2)"/>
      <sheetName val="외주대비_-석É"/>
      <sheetName val="ESTI."/>
      <sheetName val="1.Requisition(E)"/>
      <sheetName val="dtct cong"/>
      <sheetName val="単価表"/>
      <sheetName val="SLCONG"/>
      <sheetName val="SLGA"/>
      <sheetName val="DG"/>
      <sheetName val="NHÀ NHẬP LIỆU"/>
      <sheetName val="MÓNG SILO"/>
      <sheetName val="電気設備表"/>
      <sheetName val="DI_ESTI"/>
      <sheetName val="위생悱"/>
      <sheetName val="3.1"/>
      <sheetName val="3.10"/>
      <sheetName val="3.2"/>
      <sheetName val="3.3"/>
      <sheetName val="3.4"/>
      <sheetName val="3.5"/>
      <sheetName val="3.6"/>
      <sheetName val="3.7"/>
      <sheetName val="3.8"/>
      <sheetName val="3.9"/>
      <sheetName val="Doi so"/>
      <sheetName val="手动计画"/>
      <sheetName val="DTCT"/>
      <sheetName val="TL rieng"/>
      <sheetName val="8월차잔"/>
      <sheetName val="시설이용권명세서"/>
      <sheetName val="전기일위목록"/>
      <sheetName val="Kihon-Jiko"/>
      <sheetName val="장비명"/>
      <sheetName val="수량산출서"/>
      <sheetName val="Rect__10"/>
      <sheetName val="1-"/>
      <sheetName val="내"/>
      <sheetName val="부대표지츀_얈"/>
      <sheetName val="부대표지츀_篐"/>
      <sheetName val="보도내 "/>
      <sheetName val="GIAVLIEU"/>
      <sheetName val="Measure 1306"/>
      <sheetName val="DAF-2"/>
      <sheetName val="DM.ChiPhi"/>
      <sheetName val="CODE-LIST"/>
      <sheetName val="Basic Wage"/>
      <sheetName val="Menber List"/>
      <sheetName val="근생APT-신마감"/>
      <sheetName val="복지관_FIART"/>
      <sheetName val="근생APT-FIART"/>
      <sheetName val="근생-FIART"/>
      <sheetName val="본댐설계"/>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내역서(부대공사)"/>
      <sheetName val="䣐_x005f_x0000__x005f_x0000_갑쥀)"/>
      <sheetName val="P_x005f_x0005_"/>
      <sheetName val="48_x005f_x0005__x005f_x0000_"/>
      <sheetName val="_________x005f_x0000__x005f_x0000__x005f_x0000__2"/>
      <sheetName val="1차설계Ꮗԯ_x005f_x0000_"/>
      <sheetName val="1차설계逷≙_x005f_xdc00_≙"/>
      <sheetName val="NOM³_x005f_x0000_Ԁ"/>
      <sheetName val="NOMֳ_x005f_x0000_缀"/>
      <sheetName val="CԀ_x005f_x0000_缀"/>
      <sheetName val="eq_dat_x005f_x0000_"/>
      <sheetName val="배수喘_x005f_x001a_"/>
      <sheetName val="인부신상_x005f_x0000__x005f_x0000_"/>
      <sheetName val="견적颙⿬_x005f_x0005_"/>
      <sheetName val="견적颙⿶_x005f_x0005_"/>
      <sheetName val="견적_x005f_x0005__x005f_x0000_"/>
      <sheetName val="견적颙』_x005f_x0005_"/>
      <sheetName val="3BL공동구_x005f_x0000__x005f_x0000_Ԁ"/>
      <sheetName val="흄관기_x005f_x0000_"/>
      <sheetName val="Sikje_inĴ¾_x005f_x0000_"/>
      <sheetName val="_____x005f_x0000__x005f_x0000__x005f_x0005__x00_2"/>
      <sheetName val="외주대비x_x005f_x0000_Ԁ_x005f_x0000_"/>
      <sheetName val="구조ఀ덀_x005f_x0000_"/>
      <sheetName val="수⋜Ɇ녈"/>
      <sheetName val="BH-1 (2)"/>
      <sheetName val="측구_x0000_"/>
      <sheetName val="급수공사"/>
      <sheetName val="변경요청내역"/>
      <sheetName val="외주대비 -석축_x005f_x0000__x005f_x0000__x005f_x0000__x"/>
      <sheetName val="ptdg"/>
      <sheetName val="교각¾_x0000_"/>
      <sheetName val="수정시산표"/>
      <sheetName val="홈용접표"/>
      <sheetName val="4ⶌ쌈"/>
      <sheetName val="4_x0000__x0000_Ԁ"/>
      <sheetName val="신축이음"/>
      <sheetName val="업무량"/>
      <sheetName val="2_대외ɡ_x0000_က"/>
      <sheetName val="2_대외ⱔⰀ"/>
      <sheetName val="[후다내역.XLS]__H1775_c_ESTI96____2"/>
      <sheetName val="청산공사"/>
      <sheetName val="견적(._x0000__x0000_"/>
      <sheetName val="용역비내역-진짜"/>
      <sheetName val="PMT"/>
      <sheetName val="기본"/>
      <sheetName val="식재鱸þ"/>
      <sheetName val="식재雨ē"/>
      <sheetName val="단가(강재운_x0000__x0000_"/>
      <sheetName val="옥외 전력간선공사"/>
      <sheetName val="1공구_건정토건_철㑸4"/>
      <sheetName val="1공구_건정토건_철_x0000__x0000_"/>
      <sheetName val="토목내역서 (도급단가) (2)"/>
      <sheetName val="정보매체A동"/>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2.교_x0000__x0000__xdd08_̚벝"/>
      <sheetName val="벽체면적당일위Á_x0000_"/>
      <sheetName val="PL Vua"/>
      <sheetName val="조선용암면"/>
      <sheetName val="조명율ၒ"/>
      <sheetName val="Assumptions"/>
      <sheetName val="인부신상ĺ"/>
      <sheetName val="5-8공구"/>
      <sheetName val="전도금청구서"/>
      <sheetName val="2월"/>
      <sheetName val="Cable임피던스"/>
      <sheetName val="산출내력"/>
      <sheetName val="4.수량산출서"/>
      <sheetName val="단가多〒_x0005_"/>
      <sheetName val="외주정비"/>
      <sheetName val="전문품의"/>
      <sheetName val="견적대비"/>
      <sheetName val="const."/>
      <sheetName val="특기시방서"/>
      <sheetName val="인력소운반"/>
      <sheetName val="1.관로"/>
      <sheetName val="일위수량"/>
      <sheetName val="흥양2교토_x0000_h曘ʹ"/>
      <sheetName val="흥양2교토_x0000__x0000__x0005__x0000_"/>
      <sheetName val="인부노임"/>
      <sheetName val="입찰품_x0005__x0000_"/>
      <sheetName val="입찰품誀걜"/>
      <sheetName val="입찰품紴"/>
      <sheetName val="안양동교 1안"/>
      <sheetName val="건축일"/>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주공_갑지"/>
      <sheetName val="5_2_6~7공사요율"/>
      <sheetName val="04_12월건강보험(일용직)"/>
      <sheetName val="보도내_䪾"/>
      <sheetName val="2_원가집계"/>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4_내진_x0005__x0000_"/>
      <sheetName val="Parameters"/>
      <sheetName val="02_EqptCost"/>
      <sheetName val="교각토ꙭ"/>
      <sheetName val="외Å_x0000_"/>
      <sheetName val="외Å_x0000_退"/>
      <sheetName val="escon"/>
      <sheetName val="NS"/>
      <sheetName val="NKC6"/>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TAIKHOAN"/>
      <sheetName val="Pipe"/>
      <sheetName val="TEMP"/>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PPS2"/>
      <sheetName val="1공구_건정토건_䘂꫼"/>
      <sheetName val="1공구_건정토건__x0000__x0000__x0000_"/>
      <sheetName val="1_내역(청_하역장전등)"/>
      <sheetName val="05_유류비자금청구(완)"/>
      <sheetName val="19_07월_세_계"/>
      <sheetName val="19_07항목별(시트복사금지100번쓰기)"/>
      <sheetName val="19_05월"/>
      <sheetName val="grid_(1)"/>
      <sheetName val="경율산정_XLS"/>
      <sheetName val="PAD_TR보호대기초"/>
      <sheetName val="보도내_"/>
      <sheetName val="A1내역_총괄표"/>
      <sheetName val="3차토목ꊆ"/>
      <sheetName val="1공구_건정토건_철槜〩"/>
      <sheetName val="구조물타공濐̉"/>
      <sheetName val="공사내용"/>
      <sheetName val="외Å"/>
      <sheetName val="BREAKDOW"/>
      <sheetName val="BREAKDOW頀ᵛ瀞囏_x001c_"/>
      <sheetName val="현장별미수"/>
      <sheetName val="수지"/>
      <sheetName val="식재_x0002_"/>
      <sheetName val="9-1❬ǻ_xdbf8_ἐ"/>
      <sheetName val="토목집계(1)"/>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일위대가 "/>
      <sheetName val="_x0015__x0000_"/>
      <sheetName val="CTEၒ_x0000__x0000__x0000__x0000_"/>
      <sheetName val="일위대가목׃"/>
      <sheetName val="시설_x0000__x0000__x0005_"/>
      <sheetName val="간지1"/>
      <sheetName val="1.사유서"/>
      <sheetName val="간지2"/>
      <sheetName val="간지3"/>
      <sheetName val="부재별집계표"/>
      <sheetName val="도면"/>
      <sheetName val="견적내역서"/>
      <sheetName val="말고개터널조명전¬_x0000_Ԁ"/>
      <sheetName val="내역서_x0000__x0000_Ԁ_x0000_"/>
      <sheetName val="부대공(집계)"/>
      <sheetName val="가설재손료"/>
      <sheetName val="C.MECHANICAL"/>
      <sheetName val="NX01"/>
      <sheetName val="Du thau"/>
      <sheetName val="Sikje_in_x005f_x0005__x005f_x0000_"/>
      <sheetName val="TỔNG HỢ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건축2"/>
      <sheetName val="영업점별목표산출"/>
      <sheetName val="손익분기점 데이터"/>
      <sheetName val="매각대상자산 청산가치"/>
      <sheetName val="적용환율"/>
      <sheetName val="0_0Control렌㟳䠓䒆_x0013__x0000_"/>
      <sheetName val="0_0Control뀌欨砓﹮_x0012__x0000_"/>
      <sheetName val="0_0Control㠌ᅝ逜㓿_x001c__x0000_"/>
      <sheetName val="0_0Control㠌ᅝ퀜㔋_x001c__x0000_"/>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자재가격"/>
      <sheetName val="간접경_x0000_薔"/>
      <sheetName val="우,숤수"/>
      <sheetName val="시멘ౘ潭ힶ"/>
      <sheetName val="ARCH"/>
      <sheetName val="보도내역_x0000__x0000_Ԁ_x0000_က"/>
      <sheetName val="폐기물"/>
      <sheetName val="[후다내역.XLS]__H1775_c_ESTI96____3"/>
      <sheetName val="J형측구단위수량"/>
      <sheetName val="내역서변_x0000__x0000_鷐"/>
      <sheetName val="환산표"/>
      <sheetName val="Bab泅啢堀㭔_"/>
      <sheetName val="장비종합부표"/>
      <sheetName val="집계표_식재"/>
      <sheetName val="부표"/>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H__MECHANICAL2"/>
      <sheetName val="J__FIRE_FIGHTING2"/>
      <sheetName val="Sàn_T12"/>
      <sheetName val="Lỗ_thông_gió2"/>
      <sheetName val="Thống_kê2"/>
      <sheetName val="Tai_khoan2"/>
      <sheetName val="Bang_gia_2011_10_121"/>
      <sheetName val="중기사용료_(2)2"/>
      <sheetName val="投标材料清单_1"/>
      <sheetName val="ጊ후다내역_XLS]0_0ControlSheet31"/>
      <sheetName val="Dầm_11"/>
      <sheetName val="Unit_Rate(non_print)1"/>
      <sheetName val="Cọc_nhồi1"/>
      <sheetName val="5_6_NTKL_ĐHKK_1"/>
      <sheetName val="5_12_NTKL_PCCC1"/>
      <sheetName val="5_NKTC1"/>
      <sheetName val="4_BBNT-LĐ1"/>
      <sheetName val="외주대비_-석축???_x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운동장_(2)1"/>
      <sheetName val="외주대비_-석É1"/>
      <sheetName val="IMF_Code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부대표지_"/>
      <sheetName val="2.교"/>
      <sheetName val=" 견적Ⴗ"/>
      <sheetName val="生产量"/>
      <sheetName val="计划原单位"/>
      <sheetName val="명부"/>
      <sheetName val="배부전원가표"/>
      <sheetName val="전년대비"/>
      <sheetName val="판매목표"/>
      <sheetName val="2000년 임금추정"/>
      <sheetName val="파일의이용"/>
      <sheetName val="대ꮸ"/>
      <sheetName val="DFA"/>
      <sheetName val="T.KE CP1"/>
      <sheetName val="Bang_TH1"/>
      <sheetName val="외주대비_-석축_x005f_x0000__x005f_x0000__x005f_x0000__x"/>
      <sheetName val="주공_갑지1"/>
      <sheetName val="5_2_6~7공사요율1"/>
      <sheetName val="04_12월건강보험(일용직)1"/>
      <sheetName val="1_내역(청_하역장전등)1"/>
      <sheetName val="2_원가집계1"/>
      <sheetName val="C_MECHANICAL"/>
      <sheetName val="Measure_1306"/>
      <sheetName val="DM_ChiPhi"/>
      <sheetName val="Basic_Wage"/>
      <sheetName val="Menber_List"/>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PL_Vua"/>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0_0ControlSheet10"/>
      <sheetName val="0_1keyAssumption10"/>
      <sheetName val="4_내진설계9"/>
      <sheetName val="Sheet1_(2)9"/>
      <sheetName val="1_취수장9"/>
      <sheetName val="BSD_(2)9"/>
      <sheetName val="4_경비_5_영업외수지7"/>
      <sheetName val="_견적서7"/>
      <sheetName val="1__설계조건_2_단면가정_3__하중계산9"/>
      <sheetName val="DATA_입력란9"/>
      <sheetName val="실행내역서_9"/>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토공(우물통,기타)_9"/>
      <sheetName val="현장관리비_산출내역9"/>
      <sheetName val="현장별계약현황('98_10_31)9"/>
      <sheetName val="97년_추정9"/>
      <sheetName val="Eq__Mobilization9"/>
      <sheetName val="원가계산_(2)9"/>
      <sheetName val="1_설계조건9"/>
      <sheetName val="광통신_견적내역서17"/>
      <sheetName val="할증_7"/>
      <sheetName val="노원열병합__건축공사기성내역서9"/>
      <sheetName val="unit_47"/>
      <sheetName val="플랜트_설치9"/>
      <sheetName val="1_설계기준8"/>
      <sheetName val="콤보박스와_리스트박스의_연결9"/>
      <sheetName val="별표_8"/>
      <sheetName val="수_량_명_세_서_-_18"/>
      <sheetName val="2_건축8"/>
      <sheetName val="공정표_8"/>
      <sheetName val="설내역서_8"/>
      <sheetName val="프라임_강변역(4,236)7"/>
      <sheetName val="내___역7"/>
      <sheetName val="집_계_표7"/>
      <sheetName val="8_PILE__(돌출)8"/>
      <sheetName val="2000년_공정표7"/>
      <sheetName val="5_2코핑7"/>
      <sheetName val="배수공_시멘트_및_골재량_산출7"/>
      <sheetName val="7_PILE__(돌출)7"/>
      <sheetName val="P_M_별7"/>
      <sheetName val="CIP_공사8"/>
      <sheetName val="표지_(2)9"/>
      <sheetName val="수량산출서_갑지7"/>
      <sheetName val="DATA_입력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6__안전관리비16"/>
      <sheetName val="HRSG_SMALL072209"/>
      <sheetName val="교각토공__2_9"/>
      <sheetName val="3_공통공사대비9"/>
      <sheetName val="8_현장관리비8"/>
      <sheetName val="7_안전관리비8"/>
      <sheetName val="하도내역_(철콘)8"/>
      <sheetName val="조건표_(2)8"/>
      <sheetName val="목차_8"/>
      <sheetName val="7__현장관리비_8"/>
      <sheetName val="노무비_근거8"/>
      <sheetName val="임율_Data8"/>
      <sheetName val="2차전체변경예정_(2)8"/>
      <sheetName val="단면_(2)8"/>
      <sheetName val="토공유동표(전체_당초)8"/>
      <sheetName val="구조______7"/>
      <sheetName val="b_balju_(2)8"/>
      <sheetName val="노무비_7"/>
      <sheetName val="화재_탐지_설비7"/>
      <sheetName val="Customer_Databas7"/>
      <sheetName val="4_LINE7"/>
      <sheetName val="7_th7"/>
      <sheetName val="_갑지7"/>
      <sheetName val="4_일위대가집계7"/>
      <sheetName val="내역서_제출7"/>
      <sheetName val="A_LINE7"/>
      <sheetName val="5__현장관리비(new)_7"/>
      <sheetName val="방배동내역_(총괄)7"/>
      <sheetName val="간_지17"/>
      <sheetName val="5__현장관리비_new__7"/>
      <sheetName val="Temporary_Mooring7"/>
      <sheetName val="중기조종사_단위단가8"/>
      <sheetName val="총_원가계산7"/>
      <sheetName val="2_교량(신설)7"/>
      <sheetName val="EQUIP_LIST7"/>
      <sheetName val="일위대가_(PM)6"/>
      <sheetName val="2000_057"/>
      <sheetName val="원내역서_그대로6"/>
      <sheetName val="1_3_1절점좌표7"/>
      <sheetName val="1_1설계기준7"/>
      <sheetName val="1_본부별7"/>
      <sheetName val="기초입력_DATA7"/>
      <sheetName val="재활용_악취_먼지DUCT산출7"/>
      <sheetName val="남양시작동자105노65기1_3화1_26"/>
      <sheetName val="관음목장(제출용)자105인97_56"/>
      <sheetName val="전체내역_(2)6"/>
      <sheetName val="Hyundai_Unit_cost_xls6"/>
      <sheetName val="제출내역_(2)7"/>
      <sheetName val="TABLE_DB6"/>
      <sheetName val="쌍용_data_base6"/>
      <sheetName val="969910(_R)6"/>
      <sheetName val="1062-X방향_6"/>
      <sheetName val="5_정산서7"/>
      <sheetName val="PROJECT_BRIEF6"/>
      <sheetName val="4_장비손료7"/>
      <sheetName val="단가_6"/>
      <sheetName val="108_수선비6"/>
      <sheetName val="①idea_pipeline6"/>
      <sheetName val="IMP_통일양식6"/>
      <sheetName val="LYS_통일양식6"/>
      <sheetName val="Xunit_(단위환산)6"/>
      <sheetName val="유통기한_프로그램6"/>
      <sheetName val="단양_00_아파트-세부내역7"/>
      <sheetName val="2_2_오피스텔(12~32F)7"/>
      <sheetName val="일위대가_집계표7"/>
      <sheetName val="6__안전관리비17"/>
      <sheetName val="자__재7"/>
      <sheetName val="개인별_순위표7"/>
      <sheetName val="CM_17"/>
      <sheetName val="기술부_VENDOR_LIST7"/>
      <sheetName val="단계별내역_(2)7"/>
      <sheetName val="2_2_띠장의_설계7"/>
      <sheetName val="경비_(1)6"/>
      <sheetName val="2F_회의실견적(5_14_일대)6"/>
      <sheetName val="VENDOR_LIST6"/>
      <sheetName val="설계기준_및_하중계산6"/>
      <sheetName val="5호광장_(만점)7"/>
      <sheetName val="인천국제_(만점)_(2)7"/>
      <sheetName val="전선_및_전선관6"/>
      <sheetName val="Sight_n_M_H6"/>
      <sheetName val="매출요약(월별)_-년간6"/>
      <sheetName val="Piping_Design_Data6"/>
      <sheetName val="4_&amp;_10-inch,_CO2_Combo_&amp;_Sweep6"/>
      <sheetName val="1_䷨수장6"/>
      <sheetName val="4_뀴진설Ⳅ6"/>
      <sheetName val="전䰨선로_물량표6"/>
      <sheetName val="㶀대입찰_내역서6"/>
      <sheetName val="수목데이타_6"/>
      <sheetName val="내역서_(2)6"/>
      <sheetName val="총괄집계_6"/>
      <sheetName val="kimre_scrubber6"/>
      <sheetName val="strut_type6"/>
      <sheetName val="한성교회_신축공사(050713)_CheckList6"/>
      <sheetName val="FRP_PIPING_일위대가6"/>
      <sheetName val="9_1지하2층하부보7"/>
      <sheetName val="4_일위대가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4_2_1_마루높이_검토6"/>
      <sheetName val="BOX_본체6"/>
      <sheetName val="MP_MOB6"/>
      <sheetName val="명일작업계획_(3)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세골재__T2_변경_현황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용선_C_L6"/>
      <sheetName val="전_체6"/>
      <sheetName val="STEEL_BOX_단면설계(SEC_8)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함열량_db5"/>
      <sheetName val="10_경제성분석5"/>
      <sheetName val="단가_및_재료비6"/>
      <sheetName val="기계_도급내역서5"/>
      <sheetName val="-15_05"/>
      <sheetName val="6_이토처리시간6"/>
      <sheetName val="울진항공등화_내역서6"/>
      <sheetName val="영흥TL(UP,DOWN)_6"/>
      <sheetName val="일_위_대_가_표6"/>
      <sheetName val="고객사_관리_코드6"/>
      <sheetName val="2_1외주6"/>
      <sheetName val="2_3노무6"/>
      <sheetName val="2_4자재6"/>
      <sheetName val="2_2장비6"/>
      <sheetName val="2_5경비6"/>
      <sheetName val="2_6수목대6"/>
      <sheetName val="3련_BOX6"/>
      <sheetName val="중기쥰종사_단위단가6"/>
      <sheetName val="1차_내역서6"/>
      <sheetName val="PTVT_(MAU)6"/>
      <sheetName val="사__업__비__수__지__예__산__서5"/>
      <sheetName val="Phieu_trinh_ky_cấu_tháp3"/>
      <sheetName val="Phieu_trinh_ky_VTP3"/>
      <sheetName val="KS-VL_rời3"/>
      <sheetName val="Tai_san3"/>
      <sheetName val="Check_dong_tien3"/>
      <sheetName val="Chi_phí_SDTS3"/>
      <sheetName val="Check_COST3"/>
      <sheetName val="DATA_HD3"/>
      <sheetName val="Tong_hop_1TM3"/>
      <sheetName val="Tong_hop3"/>
      <sheetName val="NS_Lán_trại3"/>
      <sheetName val="Check_cong_no_NC3"/>
      <sheetName val="Div26_-_Elect5"/>
      <sheetName val="Fr_Revit5"/>
      <sheetName val="NSA_Summary5"/>
      <sheetName val="DonGia_chetao5"/>
      <sheetName val="DonGia_VatTuLK5"/>
      <sheetName val="모선자재_집계표5"/>
      <sheetName val="재료의_할증5"/>
      <sheetName val="내역서_5"/>
      <sheetName val="공내역_및_견적조건5"/>
      <sheetName val="2_15"/>
      <sheetName val="Bảng_mã_VT5"/>
      <sheetName val="Khoi_luong5"/>
      <sheetName val="청_구4"/>
      <sheetName val="7_전산해석결과4"/>
      <sheetName val="4_하중4"/>
      <sheetName val="표__지5"/>
      <sheetName val="D1_2_COF모듈자재_입출재고_(B급)5"/>
      <sheetName val="기존단가_(2)4"/>
      <sheetName val="chi_tiet4"/>
      <sheetName val="PPC_Summary4"/>
      <sheetName val="Phan_lap_dat3"/>
      <sheetName val="Lắp_Ráp3"/>
      <sheetName val="97_사업추정(WEKI)3"/>
      <sheetName val="cong_thuc_tinh_chi_tiet5"/>
      <sheetName val="Gia_VLNCMTC3"/>
      <sheetName val="샌딩_에폭시_도장4"/>
      <sheetName val="Summary_VO_No_33"/>
      <sheetName val="VO_No_3_13"/>
      <sheetName val="VO_No_3_23"/>
      <sheetName val="VO_No_3_33"/>
      <sheetName val="VO_No_3_43"/>
      <sheetName val="VO_No_3_53"/>
      <sheetName val="VO_No_3_63"/>
      <sheetName val="VO_No_3_73"/>
      <sheetName val="VO_No_3_83"/>
      <sheetName val="_IL-3_XLSY갑지7"/>
      <sheetName val="KET_CAU-_MJV23"/>
      <sheetName val="Ví_dụ3"/>
      <sheetName val="SCOPE_OF_WORK3"/>
      <sheetName val="대3류_3"/>
      <sheetName val="외주대비_ᨀ晙ԯ4"/>
      <sheetName val="3_단가산출서3"/>
      <sheetName val="4_단가산출기초3"/>
      <sheetName val="BEND_LOSS3"/>
      <sheetName val="신평리_권리자명부3"/>
      <sheetName val="_ｹ-ﾌﾞﾙ3"/>
      <sheetName val="01__DATA3"/>
      <sheetName val="H__MECHANICAL3"/>
      <sheetName val="J__FIRE_FIGHTING3"/>
      <sheetName val="토공_total3"/>
      <sheetName val="TRAY_헹거산출3"/>
      <sheetName val="Sàn_T13"/>
      <sheetName val="Lỗ_thông_gió3"/>
      <sheetName val="Thống_kê3"/>
      <sheetName val="Tai_khoan3"/>
      <sheetName val="Bang_gia_2011_10_122"/>
      <sheetName val="중기사용료_(2)3"/>
      <sheetName val="99_조정금액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변수표"/>
      <sheetName val="출입구총집계"/>
      <sheetName val="계약"/>
      <sheetName val="일  위  대  가 "/>
      <sheetName val="머릿글,로고양식"/>
      <sheetName val="코드정의서"/>
      <sheetName val="금융비×"/>
      <sheetName val="외주대비-က辏_xda68__x0000_Ԁ耙"/>
      <sheetName val="[후다내역.XLS]__H1775_c_ESTI96____4"/>
      <sheetName val="편입조서"/>
      <sheetName val="사용현황"/>
      <sheetName val="1Month+Sheet2!"/>
      <sheetName val="T13(P68~72,78)"/>
      <sheetName val="1공구_건정토건__x0000__x0000_Ԁ"/>
      <sheetName val="견적의뢰"/>
      <sheetName val="수량산출서 (2)"/>
      <sheetName val="직공_x0000_"/>
      <sheetName val="양식3"/>
      <sheetName val="차량별점검"/>
      <sheetName val="1공구산晭Ó뇠ᬵ"/>
      <sheetName val="1공구산옘蔘:"/>
      <sheetName val="1공구산느㉐_x0000__x0000_"/>
      <sheetName val="VS P-Q"/>
      <sheetName val="간접경_x0002__x0000_"/>
      <sheetName val="간접경尠ヮ"/>
      <sheetName val="간접경Ơワ"/>
      <sheetName val="간접경쾨㧘"/>
      <sheetName val="간접경푨㧘"/>
      <sheetName val="간접경ロ"/>
      <sheetName val="간접경쿐⾐"/>
      <sheetName val="실행단가철(ems코드적용)"/>
      <sheetName val="말고개터널조명전@_x0000_Ԁ"/>
      <sheetName val="말고개터널조명전㵀"/>
      <sheetName val="말고개터널조명전㵀렀"/>
      <sheetName val="1공구_건정토건_철槜〽"/>
      <sheetName val="공사투입계획(변경결의)19.9"/>
      <sheetName val="노무비 월별지급현황19.9"/>
      <sheetName val="갑지(외주기성)19.9"/>
      <sheetName val="220_(2)3"/>
      <sheetName val="토__공3"/>
      <sheetName val="태화42_3"/>
      <sheetName val="3_관로전환기3"/>
      <sheetName val="외주현황_wq13"/>
      <sheetName val="_3"/>
      <sheetName val="1차3회-개 "/>
      <sheetName val="K2_site_Total_내역서3"/>
      <sheetName val="F_월별기성수금현황_3"/>
      <sheetName val="내역서1999_8최종3"/>
      <sheetName val="3_전기산출기초3"/>
      <sheetName val="D_B3"/>
      <sheetName val="1_13"/>
      <sheetName val="일위대가56-1_3"/>
      <sheetName val="일위대가71-1_3"/>
      <sheetName val="일위대가74-1_3"/>
      <sheetName val="일위대가76-1_3"/>
      <sheetName val="일위대가77-1_3"/>
      <sheetName val="일위대가78-1_3"/>
      <sheetName val="금회_청구사항(기계)3"/>
      <sheetName val="기성갑지_(소방)3"/>
      <sheetName val="금회_청구사항(소방)3"/>
      <sheetName val="1_청구서3"/>
      <sheetName val="2_내역서3"/>
      <sheetName val="동강_배관3"/>
      <sheetName val="WCR_외주3"/>
      <sheetName val="ANILINE_-_OPTION3"/>
      <sheetName val="MDI_-_OPTION3"/>
      <sheetName val="06_일위대가목록3"/>
      <sheetName val="총괄표_3"/>
      <sheetName val="계약대비내역서_(부경)3"/>
      <sheetName val="집행대비내역서_(부경)3"/>
      <sheetName val="계약그라우팅_포장3"/>
      <sheetName val="계약사무실조경_3"/>
      <sheetName val="횡배수관_토공량_산출3"/>
      <sheetName val="1차3회-개_"/>
      <sheetName val="내역_"/>
      <sheetName val="3_1_6_전산처리결과2"/>
      <sheetName val="도시정비_2"/>
      <sheetName val="1차설계변경瀀"/>
      <sheetName val="부대표지츀_"/>
      <sheetName val="표지_¬"/>
      <sheetName val="2_입력sheet"/>
      <sheetName val="원가_(2)"/>
      <sheetName val="내역서변ꙭ_"/>
      <sheetName val="BREAKDOW頀ᵛ瀞囏攀"/>
      <sheetName val="표지_(3"/>
      <sheetName val="18_궤도재료"/>
      <sheetName val="간접비_총괄표"/>
      <sheetName val="주차"/>
      <sheetName val="말고개터널조명전압_x0000__x0000_"/>
      <sheetName val="9-1俔ȭ胠෣"/>
      <sheetName val="9-1❬w镘Ώ"/>
      <sheetName val="BOX-1510"/>
      <sheetName val="계정과목"/>
      <sheetName val="부대표지__x0000__x0000_Ԁ_x0000_"/>
      <sheetName val="철근_x0000_"/>
      <sheetName val="간접경_x0000_發"/>
      <sheetName val="간접경̆"/>
      <sheetName val="간접경_x0000_ㇶ"/>
      <sheetName val="5_단가대비표"/>
      <sheetName val="대莈"/>
      <sheetName val="대耨"/>
      <sheetName val="할빙수"/>
      <sheetName val="도급표지__x0003__x0000_鲠͕糑"/>
      <sheetName val="교각傹"/>
      <sheetName val="지점별강우량"/>
      <sheetName val="CTEMCÇ_x0000_Ԁ"/>
      <sheetName val="말고개터널조명전¬"/>
      <sheetName val="삼홍테크"/>
      <sheetName val="지역별"/>
      <sheetName val="발주수량표"/>
      <sheetName val="단가_x0000__x0000__x0005_"/>
      <sheetName val="Land Dev't. Ph-1"/>
      <sheetName val="CHITIET VL-NC-TT1p"/>
      <sheetName val="Ton Kho"/>
      <sheetName val="Đầu tư"/>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code_intools"/>
      <sheetName val="code_magics"/>
      <sheetName val="CondPol"/>
      <sheetName val="기계내역서"/>
      <sheetName val="시멘혷?"/>
      <sheetName val="시멘혾?"/>
      <sheetName val="1차설계변경瀀?"/>
      <sheetName val="부관맨홀조서"/>
      <sheetName val="적심사표"/>
      <sheetName val="5. MATERIAL LIST"/>
      <sheetName val="7.공정표"/>
      <sheetName val="B9_MEP"/>
      <sheetName val="PRD투입장비계획"/>
      <sheetName val="Sum ELE  CAP S1-4  "/>
      <sheetName val="Budget_Code"/>
      <sheetName val="Phu_cap"/>
      <sheetName val="Danh muc"/>
      <sheetName val="SGC RATE"/>
      <sheetName val="TinhGiaNC"/>
      <sheetName val="THONG KE CAU KIEN"/>
      <sheetName val="Thuc thanh"/>
      <sheetName val="STR"/>
      <sheetName val="MCC제원"/>
      <sheetName val="현금및현금등가물"/>
      <sheetName val="시멘혷"/>
      <sheetName val="시멘혾"/>
      <sheetName val="공통ꊐ͉"/>
      <sheetName val="중"/>
      <sheetName val="단위세대물량"/>
      <sheetName val="lam-moi"/>
      <sheetName val="thao-go"/>
      <sheetName val="TH XL"/>
      <sheetName val="t-h HA THE"/>
      <sheetName val="ELEC"/>
      <sheetName val="11월가격"/>
      <sheetName val="BEAM"/>
      <sheetName val="DG3285"/>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00"/>
      <sheetName val="IntercompanyAROct2001"/>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1차3회-개소별명세서-빨_x0000__x0000__x0005__x0000_䢀ඌȜ_x0000__x0000__x0000__x0001__x0000_ㅰ"/>
      <sheetName val="1차3회-개소별명세서-빨_x0000__x0000__x0005__x0000_腠ਫ਼Ȝ_x0000__x0000__x0000__x0001__x0000_ㅰ"/>
      <sheetName val="천서간선"/>
      <sheetName val="제경비(전체)"/>
      <sheetName val="협조전"/>
      <sheetName val="9-1❬ǻ�ἐ"/>
      <sheetName val="민감도"/>
      <sheetName val="산출서"/>
      <sheetName val="2_대외栀⥘턀"/>
      <sheetName val="2_대외⢚❗턀"/>
      <sheetName val="2_대외゚/"/>
      <sheetName val="하도급내역"/>
      <sheetName val="7.PILE  ꆭᶩ萀ᘲ"/>
      <sheetName val="월별인건비현황"/>
      <sheetName val="2차보상토지"/>
      <sheetName val="이름표"/>
      <sheetName val="공사비내역"/>
      <sheetName val="방송(체육·脀"/>
      <sheetName val="BH-1_(2)"/>
      <sheetName val="토목내역서_(도급단가)_(2)"/>
      <sheetName val="폐기물운반"/>
      <sheetName val="구분표"/>
      <sheetName val="제원입력"/>
      <sheetName val="02자재"/>
      <sheetName val="단가(동_x0000__x0000__x0005_"/>
      <sheetName val="단가(동_x0005__x0000_"/>
      <sheetName val="2_대외ɡ"/>
      <sheetName val="간접경"/>
      <sheetName val="시설"/>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서∼군(2寅"/>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const_"/>
      <sheetName val="입찰내역_발주처_양식"/>
      <sheetName val="자재기성_신청서_xlsx"/>
      <sheetName val="4_수량산출서2"/>
      <sheetName val="1_관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시멘_xd800_㜷頀"/>
      <sheetName val="시설_x0005__x0000_"/>
      <sheetName val="49"/>
      <sheetName val="보도내역"/>
      <sheetName val="내역서변"/>
      <sheetName val="외주대비-က辏_xda68_"/>
      <sheetName val="말고개터널조명전@"/>
      <sheetName val="C-노_x0000__x0000__x0005_"/>
      <sheetName val="자금청구(건축)"/>
      <sheetName val="내역서_x0000__x0000_㠀_x0000_"/>
      <sheetName val="MONTH FROM START INSTALL_06_22"/>
      <sheetName val="배수내역 (2)"/>
      <sheetName val="MP"/>
      <sheetName val="CMQS"/>
      <sheetName val="월간보고자료FORM2"/>
      <sheetName val="PACKING을지(5)"/>
      <sheetName val="일  위  대  가 _x0000__x0000__x0005__x0000_"/>
      <sheetName val="구Ⴚ_x0000_"/>
      <sheetName val="MAIN_GATE_HOUSE"/>
      <sheetName val="일__위__대__가_ư"/>
      <sheetName val="일__위__대__가_፠"/>
      <sheetName val="일__위__대__가_"/>
      <sheetName val="일__위__대__가_팠"/>
      <sheetName val="일__위__대__가_⡰"/>
      <sheetName val="일__위__대__가_㜰"/>
      <sheetName val="일__위__대__가_븰"/>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1_사유서"/>
      <sheetName val="BREAKDOW頀ᵛ瀞囏"/>
      <sheetName val="손익분기점_데이터"/>
      <sheetName val="매각대상자산_청산가치"/>
      <sheetName val="T_KE_CP1"/>
      <sheetName val="9-1❬ǻ?"/>
      <sheetName val="견적(助_x0010__x0000_"/>
      <sheetName val="포장복구집계"/>
      <sheetName val="4_x0000__x0000__x0005_"/>
      <sheetName val="Bab品Ṹ頀Ṻ픀"/>
      <sheetName val="가설공사비"/>
      <sheetName val="견적표지 (3"/>
      <sheetName val="0_0ControlSheet31"/>
      <sheetName val="0_0ControlSheet32"/>
      <sheetName val="__H1775_c_ESTI96____2"/>
      <sheetName val="화산경계"/>
      <sheetName val="PUMP"/>
      <sheetName val="단가(강재운반_x0000_"/>
      <sheetName val="단가최종"/>
      <sheetName val="기별용지"/>
      <sheetName val="NaBisulfit, hol fl ph 5,5&amp;7,5"/>
      <sheetName val="2021"/>
      <sheetName val="Simulasi "/>
      <sheetName val="Plan 4620 Ton"/>
      <sheetName val="총원가Simul(v1월)"/>
      <sheetName val="월선택"/>
      <sheetName val="도급예_x0000__x0000_Ԁ_x0000_䀀"/>
      <sheetName val="도급예_x0000__x0000_Ԁ_x0000_"/>
      <sheetName val="환율199911"/>
      <sheetName val="도급표지__x0003_"/>
      <sheetName val="노임,재료비"/>
      <sheetName val="단가(강재운_x0005__x0000_"/>
      <sheetName val="단가(강재운⩿⾔"/>
      <sheetName val="04고객별 담당자"/>
      <sheetName val="0_0Control_x000c__x0000__x0000__x0001_Ԁ_x0000_"/>
      <sheetName val="시멘Ç_x0000_Ԁ_x0000_"/>
      <sheetName val="토공(완충)"/>
      <sheetName val="1-1.경비산출내역"/>
      <sheetName val="재료집계(분수관)"/>
      <sheetName val="주요물량"/>
      <sheetName val="7.경제성결과"/>
      <sheetName val="CIP_x0000__x0000_Ā"/>
      <sheetName val="BREAKDOWN(철거Þ_x0000_Ԁ"/>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일위대가_"/>
      <sheetName val="견적(_"/>
      <sheetName val="[후다내역_XLS]__H1775_c_ESTI96____2"/>
      <sheetName val="옥외_전력간선공사"/>
      <sheetName val="ጊ후다내역_XLS_0_0ControlSheet33"/>
      <sheetName val="외주대비_-석축____x3"/>
      <sheetName val="C_MECHANICAL2"/>
      <sheetName val="Du_thau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2_교̚벝"/>
      <sheetName val="0_0Control렌㟳䠓䒆"/>
      <sheetName val="0_0Control뀌欨砓﹮"/>
      <sheetName val="0_0Control㠌ᅝ逜㓿"/>
      <sheetName val="0_0Control㠌ᅝ퀜㔋"/>
      <sheetName val="SP-ኬ"/>
      <sheetName val="[후다내역_XLS]__H1775_c_ESTI96____3"/>
      <sheetName val="2000년_임금추정"/>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견적?"/>
      <sheetName val="수량산출서??"/>
      <sheetName val="수량산출서?"/>
      <sheetName val="부대표지???腰"/>
      <sheetName val="부대표지???䥀"/>
      <sheetName val="부대표지???⽠"/>
      <sheetName val="4_내진"/>
      <sheetName val="_견적Ⴗ"/>
      <sheetName val="[후다내역_XLS]__H1775_c_ESTI96____4"/>
      <sheetName val="2_교"/>
      <sheetName val="OUTPUT"/>
      <sheetName val=" 토목 처리장도급내역서 "/>
      <sheetName val="12cgou"/>
      <sheetName val="SONIC"/>
      <sheetName val="EQT-ESTN"/>
      <sheetName val="插座"/>
      <sheetName val="변전실재분리"/>
      <sheetName val="OD"/>
      <sheetName val="Sum"/>
      <sheetName val="ERECTION"/>
      <sheetName val="BOQ-Bill1-8"/>
      <sheetName val="TH-Dien"/>
      <sheetName val="시산표"/>
      <sheetName val="일일보고"/>
      <sheetName val="bqmp"/>
      <sheetName val="설계변경(변경분)"/>
      <sheetName val="단가(동"/>
      <sheetName val="4.경비 5.영0_x0000__x0000__x0000_"/>
      <sheetName val="주관사업"/>
      <sheetName val="TOWER 10TON"/>
      <sheetName val="NHA XUONG"/>
      <sheetName val="Earthwork"/>
      <sheetName val="Thoat nuoc"/>
      <sheetName val="CPK"/>
      <sheetName val="Cost factor"/>
      <sheetName val="Item list"/>
      <sheetName val="Sheet Template Empty"/>
      <sheetName val="Sh_x0010_"/>
      <sheetName val="공사비 내역 (가)"/>
      <sheetName val="Chiet tinh dz35"/>
      <sheetName val="POURING"/>
      <sheetName val="비주거용"/>
      <sheetName val="PHU LUC2"/>
      <sheetName val="G"/>
      <sheetName val="1.R18 BF"/>
      <sheetName val="F-B"/>
      <sheetName val="Bill 1.1 VP CĐT &amp; TVGS-KHONG IN"/>
      <sheetName val="부"/>
      <sheetName val="THKP957"/>
      <sheetName val="Tính giá NC"/>
      <sheetName val="Đầu vào"/>
      <sheetName val="Tiên lượng"/>
      <sheetName val="SL cước"/>
      <sheetName val="D+W"/>
      <sheetName val="Bill 7-Elec"/>
      <sheetName val="FD"/>
      <sheetName val="GI"/>
      <sheetName val="EE (3)"/>
      <sheetName val="PAVEMENT"/>
      <sheetName val="TRAFFIC"/>
      <sheetName val="HRG BHN"/>
      <sheetName val="Book 1 Summary"/>
      <sheetName val="THKL"/>
      <sheetName val="견적서표지"/>
      <sheetName val="드럼사이즈 내역"/>
      <sheetName val="4 L速뇥ᝠ"/>
      <sheetName val="1공구 건_xdc00_䘢䠂檱䠛檳"/>
      <sheetName val="보도내역 (_x0010__x0000_"/>
      <sheetName val="I.설계조건"/>
      <sheetName val="3.바닥판설계"/>
      <sheetName val="관급자재산출근거"/>
      <sheetName val="2008년하반기노임"/>
      <sheetName val="표준차도부연장집계-ASP"/>
      <sheetName val="패널"/>
      <sheetName val="CAUDIT"/>
      <sheetName val="주차구획"/>
      <sheetName val="소야공정"/>
      <sheetName val="List"/>
      <sheetName val="_후다_x0001___x0010_"/>
      <sheetName val="Form"/>
      <sheetName val="기둥(胔Ẩ_x0018_"/>
      <sheetName val="기둥(˔_x0000_ꠀ"/>
      <sheetName val="기둥(㷔₼ "/>
      <sheetName val="기둥(㷔嚼"/>
      <sheetName val="전산품의"/>
      <sheetName val="구조물터파기_x0003__x0000_蠀_xd8c9_"/>
      <sheetName val="2002공임"/>
      <sheetName val="2002자재가격"/>
      <sheetName val="현금예금"/>
      <sheetName val="4월계획"/>
      <sheetName val="외주대비-က辏?Ԁ耙"/>
      <sheetName val="골재및자재집계표"/>
      <sheetName val="CTEMCÇ"/>
      <sheetName val="원안"/>
      <sheetName val="형틀"/>
      <sheetName val="문10"/>
      <sheetName val="수량산출표"/>
      <sheetName val="총괄BOQ"/>
      <sheetName val="공조기"/>
      <sheetName val="내역서(기계)"/>
      <sheetName val="5.경비"/>
      <sheetName val="전선"/>
      <sheetName val="단가(동濐Ȫ"/>
      <sheetName val="자재테이블"/>
      <sheetName val="말고개터널조명전압退틭"/>
      <sheetName val="VXXX"/>
      <sheetName val="요약&amp;결과"/>
      <sheetName val="PAC"/>
      <sheetName val="전기BOX내역서"/>
      <sheetName val="삼성전기"/>
      <sheetName val="改加胶玻璃、室外栏杆"/>
      <sheetName val="1#量统计"/>
      <sheetName val="外気負荷"/>
      <sheetName val="he so"/>
      <sheetName val="Tiêu chuẩn cốt thép"/>
      <sheetName val="DG "/>
      <sheetName val="토목공사일반"/>
      <sheetName val="공통가_x0000_쫨_x0000_"/>
      <sheetName val="자재집계"/>
      <sheetName val="철거수량(전송)"/>
      <sheetName val="토적계산서"/>
      <sheetName val="견적(©_x0000__x0000_"/>
      <sheetName val="호표(수)"/>
      <sheetName val="한일시멘트(20100722정리)(원본)"/>
      <sheetName val="한일시멘트"/>
      <sheetName val="계장 품셈표"/>
      <sheetName val="산근1(인건비)"/>
      <sheetName val="Modulၒ_x0000_"/>
      <sheetName val="CB"/>
      <sheetName val="점_x0000__x0000_Ā"/>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7)각세대내"/>
      <sheetName val="고유코드_설계"/>
      <sheetName val="현장인원명부"/>
      <sheetName val="개인신상"/>
      <sheetName val="입찰품跀"/>
      <sheetName val="슬래브(PF)(하류)"/>
      <sheetName val="STAND98"/>
      <sheetName val="외주대비 -석축_x0000__x0000__x0000__x0000__x0000__x0012_[후다내역.XLS]_____4"/>
      <sheetName val="Sens&amp;Anal"/>
      <sheetName val="GRD_x0000_"/>
      <sheetName val="일위대가 집_x0000__x0000_"/>
      <sheetName val="점_x0000__x0000__x0005_"/>
      <sheetName val="원본자재"/>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1.수"/>
      <sheetName val="점"/>
      <sheetName val="도급표지  㧈_x0014_冈"/>
      <sheetName val="Sheet22"/>
      <sheetName val="일위합"/>
      <sheetName val="1차3회-개소별명세서-빨"/>
      <sheetName val="C-노"/>
      <sheetName val="샤워실위생"/>
      <sheetName val="교각철근_x0000__x0000__x0005__x0000_"/>
      <sheetName val="설계변_x0000__x0000__x0005__x0000_"/>
      <sheetName val="주민번호"/>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시설"/>
      <sheetName val="일__위__대__가_2"/>
      <sheetName val="도급표지_鲠͕糑"/>
      <sheetName val="_견적Ⴗ2"/>
      <sheetName val="VS_P-Q2"/>
      <sheetName val="1차3회-개_2"/>
      <sheetName val="VS_P-Q"/>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태화42_4"/>
      <sheetName val="_ｹ-ﾌﾞﾙ5"/>
      <sheetName val="토__공4"/>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220_(2)4"/>
      <sheetName val="_4"/>
      <sheetName val="외주현황_wq14"/>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내역서1999_8최종4"/>
      <sheetName val="토공_total5"/>
      <sheetName val="3_관로전환기4"/>
      <sheetName val="TRAY_헹거산출5"/>
      <sheetName val="함열량_db7"/>
      <sheetName val="고객사_관리_코드8"/>
      <sheetName val="중기쥰종사_단위단가8"/>
      <sheetName val="PTVT_(MAU)8"/>
      <sheetName val="1_14"/>
      <sheetName val="F_월별기성수금현황_4"/>
      <sheetName val="99_조정금액5"/>
      <sheetName val="표__지7"/>
      <sheetName val="3_전기산출기초4"/>
      <sheetName val="금회_청구사항(기계)4"/>
      <sheetName val="기성갑지_(소방)4"/>
      <sheetName val="금회_청구사항(소방)4"/>
      <sheetName val="D_B4"/>
      <sheetName val="Div26_-_Elect7"/>
      <sheetName val="Khoi_luong7"/>
      <sheetName val="Bảng_mã_VT7"/>
      <sheetName val="DonGia_chetao7"/>
      <sheetName val="DonGia_VatTuLK7"/>
      <sheetName val="Fr_Revit7"/>
      <sheetName val="NSA_Summary7"/>
      <sheetName val="동강_배관4"/>
      <sheetName val="WCR_외주4"/>
      <sheetName val="ANILINE_-_OPTION4"/>
      <sheetName val="MDI_-_OPTION4"/>
      <sheetName val="일위대가56-1_4"/>
      <sheetName val="일위대가71-1_4"/>
      <sheetName val="일위대가74-1_4"/>
      <sheetName val="일위대가76-1_4"/>
      <sheetName val="일위대가77-1_4"/>
      <sheetName val="일위대가78-1_4"/>
      <sheetName val="chi_tiet6"/>
      <sheetName val="PPC_Summary6"/>
      <sheetName val="06_일위대가목록4"/>
      <sheetName val="1_청구서4"/>
      <sheetName val="2_내역서4"/>
      <sheetName val="Tong_hop5"/>
      <sheetName val="Phan_lap_dat5"/>
      <sheetName val="Lắp_Ráp5"/>
      <sheetName val="총괄표_4"/>
      <sheetName val="계약대비내역서_(부경)4"/>
      <sheetName val="집행대비내역서_(부경)4"/>
      <sheetName val="계약그라우팅_포장4"/>
      <sheetName val="계약사무실조경_4"/>
      <sheetName val="횡배수관_토공량_산출4"/>
      <sheetName val="K2_site_Total_내역서4"/>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도시정비_3"/>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3_1_6_전산처리결과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원가_(2)1"/>
      <sheetName val="부대표지츀_1"/>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내역_1"/>
      <sheetName val="보도내_4"/>
      <sheetName val="18_궤도재료1"/>
      <sheetName val="Measure_13063"/>
      <sheetName val="DM_ChiPhi3"/>
      <sheetName val="Basic_Wage3"/>
      <sheetName val="Menber_List3"/>
      <sheetName val="외주대비_-석축_x005f_x0000__x005f_x0000__x005f_x0000__3"/>
      <sheetName val="2_입력sheet1"/>
      <sheetName val="PL_Vua3"/>
      <sheetName val="간접비_총괄표1"/>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Budget_Code1"/>
      <sheetName val="Phu_cap1"/>
      <sheetName val="토목내역서_(도급단가)_(2)1"/>
      <sheetName val="[후다내역_XLS]__H1775_c_ESTI96____1"/>
      <sheetName val="옥외_전력간선공사1"/>
      <sheetName val="BH-1_(2)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2__주요공지（主要公告）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1차3회-개_1"/>
      <sheetName val="현장인원Ñ_x0000_"/>
      <sheetName val="공통가_x0000_欥_x0000_"/>
      <sheetName val="공통가_x0000_ׂ_x0000_"/>
      <sheetName val="공통가_x0000_⟕_x0000_"/>
      <sheetName val="공통가_x0000_﷽_x0000_"/>
      <sheetName val="공통가_x0000_㌂_x0000_"/>
      <sheetName val="공통가_x0000_䠉_x0000_"/>
      <sheetName val="E총15"/>
      <sheetName val="수량산출1"/>
      <sheetName val="기둥(㷔஼态"/>
      <sheetName val="B2"/>
      <sheetName val="1È"/>
      <sheetName val="시멘Ç"/>
      <sheetName val="0_0Control_x000c_"/>
      <sheetName val="공통가"/>
      <sheetName val="원가&amp;하도급원가"/>
      <sheetName val="항목(데이타삭제금지)"/>
      <sheetName val="갑ૐȗ"/>
      <sheetName val="갑柖ç"/>
      <sheetName val="갑弌᪌"/>
      <sheetName val="갑弌Ị"/>
      <sheetName val="갑彬ᴈ"/>
      <sheetName val="남양시작동010313_x0000__x0000__x0005__x0000_"/>
      <sheetName val="선수금"/>
      <sheetName val="개별직종노임단가(2005.1)"/>
      <sheetName val="내역»_x0000__x0000_"/>
      <sheetName val="INPၒ_x0000_"/>
      <sheetName val="노무비메뉴"/>
      <sheetName val="근로자 기초입력"/>
      <sheetName val="일위대가-1"/>
      <sheetName val="CIP 공헾"/>
      <sheetName val="지하1층"/>
      <sheetName val="[후다내역.XLS]__H1775_c_ESTI96____6"/>
      <sheetName val="[후다내역.XLS]__H1775_c_ESTI96____5"/>
      <sheetName val="아파트겐⒄귐"/>
      <sheetName val="아파트໨Ά톪"/>
      <sheetName val="9-1차이碏꾂"/>
      <sheetName val="9-1차이ﺏ動"/>
      <sheetName val="9-1차이梏鎃"/>
      <sheetName val="Links"/>
      <sheetName val="Lead"/>
      <sheetName val="물량산출(철콘)"/>
      <sheetName val="概総括1"/>
      <sheetName val="Eng"/>
      <sheetName val="Bill No.1.7"/>
      <sheetName val="Bill No.1.3"/>
      <sheetName val="Bill No.1.4"/>
      <sheetName val="Savings"/>
      <sheetName val="Summary Bill No. 1"/>
      <sheetName val="BQ ARS"/>
      <sheetName val="Sum_ELE__CAP_S1-4__"/>
      <sheetName val="Land_Dev't__Ph-1"/>
      <sheetName val="CHITIET_VL-NC-TT1p"/>
      <sheetName val="Ton_Kho1"/>
      <sheetName val="Đầu_tư1"/>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Buy_vs__Lease_Car"/>
      <sheetName val="5__MATERIAL_LIST"/>
      <sheetName val="TH_XL"/>
      <sheetName val="t-h_HA_THE"/>
      <sheetName val="Danh_muc"/>
      <sheetName val="SGC_RATE"/>
      <sheetName val="7_공정표1"/>
      <sheetName val="THONG_KE_CAU_KIEN"/>
      <sheetName val="Thuc_thanh"/>
      <sheetName val="Joinery_works"/>
      <sheetName val="Schedule_S-Curve_Revision#3"/>
      <sheetName val="Shጾ"/>
      <sheetName val="공사비_내역_(가)"/>
      <sheetName val="Cost_factor"/>
      <sheetName val="Item_list"/>
      <sheetName val="Sheet_Template_Empty"/>
      <sheetName val="Thoat_nuoc"/>
      <sheetName val="_갑"/>
      <sheetName val="소야공정계罈_"/>
      <sheetName val="Chiet_tinh_dz35"/>
      <sheetName val="he_so"/>
      <sheetName val="Define finishing"/>
      <sheetName val="Gia vat tu"/>
      <sheetName val="TONGKE1P"/>
      <sheetName val="01. BOQ"/>
      <sheetName val="00.INPUT"/>
      <sheetName val="03.NGAN SACH"/>
      <sheetName val="02.PHAN TICH"/>
      <sheetName val="2.Chiet tinh"/>
      <sheetName val="1공구 건�䘢䠂檱䠛檳"/>
      <sheetName val="vc+vl"/>
      <sheetName val="Detail"/>
      <sheetName val="_후다_x0001___x0010__x0000__x0003"/>
      <sheetName val="확산동"/>
      <sheetName val="諸経費"/>
      <sheetName val="清水計算営業税率関連"/>
      <sheetName val="個案9411"/>
      <sheetName val="DGNC"/>
      <sheetName val="1.설계설명서"/>
      <sheetName val="TG9504"/>
      <sheetName val="현장인원¬_x0000_"/>
      <sheetName val="LG제품"/>
      <sheetName val="3_2_집기비품교체주기"/>
      <sheetName val="시설장비"/>
      <sheetName val="그레이더"/>
      <sheetName val="단가산출서(기계)"/>
      <sheetName val="guard(_x0000__x0000_Ԁ_x0000_"/>
      <sheetName val="토적계산"/>
      <sheetName val="공통_x0002__x0000_鲠"/>
      <sheetName val="공통_x0003__x0000_廠"/>
      <sheetName val="4.경비 5.영업외수_x0000_"/>
      <sheetName val="石炭性状"/>
      <sheetName val="수량산출서_(2)"/>
      <sheetName val="공사투입계획(변경결의)19_9"/>
      <sheetName val="노무비_월별지급현황19_9"/>
      <sheetName val="갑지(외주기성)19_9"/>
      <sheetName val="시멘㜷頀"/>
      <sheetName val="표지 ¬_x0000_Ԁ"/>
      <sheetName val="1,2공구원㣸CﾈΛ"/>
      <sheetName val="[후다내역.XLS]1공구산옘蔘:"/>
      <sheetName val="1-2.Sum_elemental"/>
      <sheetName val="주요動_x0010__x0000_"/>
      <sheetName val="이름정의"/>
      <sheetName val="식재수䏈轐"/>
      <sheetName val="표지제목"/>
      <sheetName val="보도내 ??䪾"/>
      <sheetName val="사업수지"/>
      <sheetName val="도로구조공사비"/>
      <sheetName val="도로토공공사비"/>
      <sheetName val="여수토공사비"/>
      <sheetName val="유니트입출고내역"/>
      <sheetName val="입력데이타(비"/>
      <sheetName val="4_수량산출서3"/>
      <sheetName val="안양동교_1안3"/>
      <sheetName val="보도내역_("/>
      <sheetName val="C_배수관공"/>
      <sheetName val="I_설계조건"/>
      <sheetName val="3_바닥판설계"/>
      <sheetName val="6_RJP이토처리시간"/>
      <sheetName val="7_RJP지층별제원"/>
      <sheetName val="드럼사이즈_내역"/>
      <sheetName val="도급표지__(3"/>
      <sheetName val="도급표지__(怀꿟"/>
      <sheetName val="1공구_건䘢䠂檱䠛檳"/>
      <sheetName val="4_L速뇥ᝠ"/>
      <sheetName val="외주대비_-석축_x2"/>
      <sheetName val="외주대비_-석축_x3"/>
      <sheetName val="외주대비_-석축_x4"/>
      <sheetName val="외주대비_-석축_x5"/>
      <sheetName val="외주대비_-석축_x6"/>
      <sheetName val="_____4"/>
      <sheetName val="시공여유"/>
      <sheetName val="교각토공_(배̆팘"/>
      <sheetName val="용수량(생활용수)"/>
      <sheetName val="대구은행"/>
      <sheetName val="실행_x0002_"/>
      <sheetName val="205동"/>
      <sheetName val="기계경비산출기준"/>
      <sheetName val="관람석제출"/>
      <sheetName val="집 "/>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규격별"/>
      <sheetName val="청구갑지"/>
      <sheetName val="M3A"/>
      <sheetName val="W3A"/>
      <sheetName val="M3B"/>
      <sheetName val="T4A"/>
      <sheetName val="T4B"/>
      <sheetName val="M3C"/>
      <sheetName val="T4C2"/>
      <sheetName val="T4D"/>
      <sheetName val="T4E"/>
      <sheetName val="MICE동"/>
      <sheetName val="지하층"/>
      <sheetName val="지하층(카페)"/>
      <sheetName val="그림모음"/>
      <sheetName val="관리,공감"/>
      <sheetName val="본경"/>
      <sheetName val="1차상"/>
      <sheetName val="소방내역서"/>
      <sheetName val="골조타설일정표"/>
      <sheetName val="공업용수"/>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Allowances"/>
      <sheetName val="1공구 건정토건 철¬"/>
      <sheetName val="품郀傲"/>
      <sheetName val="원가계산서구조조정"/>
      <sheetName val="앉음벽 (2)"/>
      <sheetName val="OFFER "/>
      <sheetName val="Cong 6T"/>
      <sheetName val="sh1"/>
      <sheetName val="Sh´"/>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재"/>
      <sheetName val="흥양2교토공집"/>
      <sheetName val="경비TABLE"/>
      <sheetName val="발주서"/>
      <sheetName val="단가(마감)"/>
      <sheetName val="일정"/>
      <sheetName val="건내역(중)"/>
      <sheetName val="도급표지É윀_xdc8d__x0002_"/>
      <sheetName val="__H4018_c_ESTI96___55"/>
      <sheetName val="__H4018_c_ESTI96___19"/>
      <sheetName val="__H4018_c_ESTI96___20"/>
      <sheetName val="__H4018_c_ESTI96___21"/>
      <sheetName val="__H4018_c_ESTI96___22"/>
      <sheetName val="__H4018_c_ESTI96___23"/>
      <sheetName val="__H4018_c_ESTI96___24"/>
      <sheetName val="__H4018_c_ESTI96___25"/>
      <sheetName val="__H4018_c_ESTI96___26"/>
      <sheetName val="__H4018_c_ESTI96___27"/>
      <sheetName val="__H4018_c_ESTI96___28"/>
      <sheetName val="__H4018_c_ESTI96___29"/>
      <sheetName val="__H4018_c_ESTI96___30"/>
      <sheetName val="__H4018_c_ESTI96___31"/>
      <sheetName val="__H4018_c_ESTI96___32"/>
      <sheetName val="__H4018_c_ESTI96___33"/>
      <sheetName val="__H4018_c_ESTI96___34"/>
      <sheetName val="__H4018_c_ESTI96___35"/>
      <sheetName val="__H4018_c_ESTI96___36"/>
      <sheetName val="__H4018_c_ESTI96___37"/>
      <sheetName val="__H4018_c_ESTI96___38"/>
      <sheetName val="__H4018_c_ESTI96___39"/>
      <sheetName val="__H4018_c_ESTI96___40"/>
      <sheetName val="__H4018_c_ESTI96___41"/>
      <sheetName val="__H4018_c_ESTI96___42"/>
      <sheetName val="__H4018_c_ESTI96___43"/>
      <sheetName val="__H4018_c_ESTI96___44"/>
      <sheetName val="__H4018_c_ESTI96___45"/>
      <sheetName val="__H4018_c_ESTI96___46"/>
      <sheetName val="__H4018_c_ESTI96___47"/>
      <sheetName val="__H4018_c_ESTI96___48"/>
      <sheetName val="__H4018_c_ESTI96___49"/>
      <sheetName val="__H4018_c_ESTI96___50"/>
      <sheetName val="__H4018_c_ESTI96___51"/>
      <sheetName val="__H4018_c_ESTI96___52"/>
      <sheetName val="__H4018_c_ESTI96___53"/>
      <sheetName val="__H4018_c_ESTI96___54"/>
      <sheetName val="손익차9월2"/>
      <sheetName val="외주대비_-석축[후다내역_XLS]_____4"/>
      <sheetName val="실행_x0002__x0000_駐"/>
      <sheetName val="집 _x0000__x0000_Ā"/>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사유서"/>
      <sheetName val="차이내역"/>
      <sheetName val="보도내역퐕腎_x0000__x0000_頀"/>
      <sheetName val="96.12"/>
      <sheetName val="배수_x0000__x0000_"/>
      <sheetName val="내역(중앙)"/>
      <sheetName val="CABLE SIZE-1"/>
      <sheetName val="Sheet1__x0000__x0000__x0005_"/>
      <sheetName val="공통가설공헾"/>
      <sheetName val="공통가설공ᛅ"/>
      <sheetName val="SUBÀ_x0000_Ԁ_x0000_"/>
      <sheetName val="견적지침"/>
      <sheetName val="WORKER"/>
      <sheetName val="MGA110_140"/>
      <sheetName val="12월11일(소장수당)"/>
      <sheetName val="12월11일(본사교통비)"/>
      <sheetName val="년도별시공"/>
      <sheetName val="부대표지呸2닑⾜_x0005_"/>
      <sheetName val="집수정(600-700)"/>
      <sheetName val="일위CO_x0000__x0000_"/>
      <sheetName val="지하시설물작성"/>
      <sheetName val="무전표"/>
      <sheetName val="CIP 공_x0000_"/>
      <sheetName val="예산실적전체당월"/>
      <sheetName val="97년추정손익계산서"/>
      <sheetName val="외화계약"/>
      <sheetName val="2000.培¹"/>
      <sheetName val="2000.培ú"/>
      <sheetName val="단가결정"/>
      <sheetName val="교각G_x0000_"/>
      <sheetName val="일위CO醘]"/>
      <sheetName val="매매"/>
      <sheetName val="동개요"/>
      <sheetName val="T11,12-2001"/>
      <sheetName val="Analisa Upah &amp; Bahan Plum"/>
      <sheetName val="도급표지樠⎷櫈⎷"/>
      <sheetName val="기초일위"/>
      <sheetName val="토목 (2)"/>
      <sheetName val="계조에 따른 특성"/>
      <sheetName val="기흥_x0000__x0000_孠"/>
      <sheetName val="AnalisaSIPIL RIIL"/>
      <sheetName val="보도경계블_x0000_"/>
      <sheetName val="흉고직경(B)"/>
      <sheetName val="재료집계"/>
      <sheetName val="발안전력구"/>
      <sheetName val="4차원가계산서"/>
      <sheetName val="P(정일)-신동아1단지"/>
      <sheetName val="외주대비-구_x005f_x0005__x005f_x0000_"/>
      <sheetName val="_____x005f_x0000__x005f_x0000__x005f_x0005__x00_3"/>
      <sheetName val="_____x005f_x0000__x005f_x0000__x005f_x0005__x00_4"/>
      <sheetName val="_x005f_x0000__x005f_x0010__x005f_x0000_내"/>
      <sheetName val="외주대비-구_x005f_x0000__x005f_x0000_"/>
      <sheetName val="기초입력ԯ_x005f_x0000_缀_x005f_x0000__x005f_x0000_"/>
      <sheetName val="건_ê_x005f_x0000_Ԁ"/>
      <sheetName val="수량산출서_x005f_x0000__x005f_x0000__x005f_x0005_"/>
      <sheetName val="수량산출서_x005f_x0010__x005f_x0000_"/>
      <sheetName val="부대표지츀 _x005f_x0000__x005f_x0000_얈"/>
      <sheetName val="부대표지츀 _x005f_x0000__x005f_x0000_篐"/>
      <sheetName val="현장´_x005f_x0000_Ԁ_x005f_x0000_"/>
      <sheetName val="1-_x005f_x0005__x005f_x0000_"/>
      <sheetName val="총공사_x005f_x0000__x005f_x0000_Ԁ"/>
      <sheetName val="일위대가Ȓ_x005f_x0000_"/>
      <sheetName val="수량산출서_x005f_x0010_"/>
      <sheetName val="수정_x005f_x0000__x005f_x0000_"/>
      <sheetName val="BREAKDOW_x005f_x0000__x005f_x0000___x005f_x0000_2"/>
      <sheetName val="BREAKDOW_x005f_x0000__x005f_x0000___x005f_x0000_3"/>
      <sheetName val="BREAKDOW頀ᵛ瀞囏_x005f_x001c__x005f_x0000_攀"/>
      <sheetName val="BREAKDOW_x005f_x0000__x005f_x0000___x005f_x0000_4"/>
      <sheetName val="표지 (3_x005f_x0005_"/>
      <sheetName val="_x005f_x0000__x005f_x0008__x005f_x0000__x005f_x0005___2"/>
      <sheetName val="_x005f_x0000__x005f_x0004__x005f_x0000__x005f_x0004___2"/>
      <sheetName val="_x005f_x0000__x005f_x0003__x005f_x0000__x005f_x0004___2"/>
      <sheetName val="전_x005f_x0000_"/>
      <sheetName val="1공구_건정토건_토_x005f_x0000__x005f_x0000_"/>
      <sheetName val="외Å_x005f_x0000_怀"/>
      <sheetName val="3BL공동구__x005f_x0000__x005f_x0000_"/>
      <sheetName val="1_3_________________2187_x000_2"/>
      <sheetName val="시멘혷_x005f_xdf67__x005f_x0000__x005f_x0000_"/>
      <sheetName val="시멘혾_x005f_xdf67__x005f_x0000__x005f_x0000_"/>
      <sheetName val="표지 ¬_x005f_x0000__x005f_x0000_"/>
      <sheetName val="3BL____x005f_x005f_x005f_x0000__x005f_x005f_x00_2"/>
      <sheetName val="내역서변ꙭ _x005f_x0000_"/>
      <sheetName val="측구_x005f_x0000_"/>
      <sheetName val="교각¾_x005f_x0000_"/>
      <sheetName val="단가(강재운_x005f_x0000__x005f_x0000_"/>
      <sheetName val="1_3____x005f_x001a__x005f_x0003__x005f_x0004__x_2"/>
      <sheetName val="1_3____x005f_x001a__x005f_x0003__x005f_x0004__x_3"/>
      <sheetName val="외Å_x005f_x0000_"/>
      <sheetName val="외Å_x005f_x0000_退"/>
      <sheetName val="4_x005f_x0000__x005f_x0000_Ԁ"/>
      <sheetName val="1공구_건정토건_철_x005f_x0000__x005f_x0000_"/>
      <sheetName val="______x005f_x0000__x005f_x0000__x005f_x0000__x0_2"/>
      <sheetName val="부대표지__x005f_x0000__x005f_x0000__x005f_x0000__x000"/>
      <sheetName val="______x005f_x0000__x005f_x0000__x005f_x0000__x0_3"/>
      <sheetName val="______x005f_x0000__x005f_x0000__x005f_x0000__x0_4"/>
      <sheetName val="______x005f_x0000__x005f_x0000__x005f_x0000__x0_5"/>
      <sheetName val="______x005f_x0000__x005f_x0000__x005f_x0000__x0_6"/>
      <sheetName val="______x005f_x0000__x005f_x0000__x005f_x0000__x0_7"/>
      <sheetName val="1차설계변경瀀_x005f_xdf8f_"/>
      <sheetName val="1차설계변경_x005f_x0000_瞒"/>
      <sheetName val="1차설계변경჈_x005f_x0000_"/>
      <sheetName val="2.교_x005f_x0000__x005f_x0000__x005f_xdd08_̚벝"/>
      <sheetName val="벽체면적당일위Á_x005f_x0000_"/>
      <sheetName val="견적(._x005f_x0000__x005f_x0000_"/>
      <sheetName val="말고개터널조명전¬_x005f_x0000_Ԁ"/>
      <sheetName val="내역서_x005f_x0000__x005f_x0000_Ԁ_x005f_x0000_"/>
      <sheetName val="______________x005f_x0012_______XLS_3"/>
      <sheetName val="48_x005f_x0005__"/>
      <sheetName val="Sikje_in_x005f_x0005__"/>
      <sheetName val="____x005f_x0001___x005f_x0010___x005f_x0003___x_2"/>
      <sheetName val="_후다_x005f_x0001_ _x005f_x0010_?_x0003"/>
      <sheetName val="2_대외ɡ_x005f_x0000_က"/>
      <sheetName val="_x005f_x0015__x005f_x0000_"/>
      <sheetName val="BREAKDOW頀ᵛ瀞囏_x005f_x001c_"/>
      <sheetName val="간접경_x005f_x0000_薔"/>
      <sheetName val="0_0Control렌㟳䠓䒆_x005f_x0013__x005f_x0000_"/>
      <sheetName val="0_0Control뀌欨砓﹮_x005f_x0012__x005f_x0000_"/>
      <sheetName val="0_0Control㠌ᅝ逜㓿_x005f_x001c__x005f_x0000_"/>
      <sheetName val="0_0Control㠌ᅝ퀜㔋_x005f_x001c__x005f_x0000_"/>
      <sheetName val="_________x005f_x005f_x005f_x0000__x005f_x005f_x_3"/>
      <sheetName val="NOM³_x005f_x005f_x005f_x0000_Ԁ"/>
      <sheetName val="NOMֳ_x005f_x005f_x005f_x0000_缀"/>
      <sheetName val="배수喘_x005f_x005f_x005f_x001a_"/>
      <sheetName val="인부신상_x005f_x005f_x005f_x0000__x005f_x005f_x005f_x0000_"/>
      <sheetName val="견적颙⿬_x005f_x005f_x005f_x0005_"/>
      <sheetName val="견적颙⿶_x005f_x005f_x005f_x0005_"/>
      <sheetName val="견적_x005f_x005f_x005f_x0005__x005f_x005f_x005f_x0000_"/>
      <sheetName val="견적颙』_x005f_x005f_x005f_x0005_"/>
      <sheetName val="흄관기_x005f_x005f_x005f_x0000_"/>
      <sheetName val="_____x005f_x005f_x005f_x0000__x005f_x005f_x005f_x0000_2"/>
      <sheetName val="____x_x005f_x005f_x005f_x0000___x005f_x005f_x00_2"/>
      <sheetName val="구조ఀ덀_x005f_x005f_x005f_x0000_"/>
      <sheetName val="식재_x005f_x0002_"/>
      <sheetName val="BM "/>
      <sheetName val="DWG LIST"/>
      <sheetName val="KLHT"/>
      <sheetName val="[후다내역.XLS][후다내역.XLS]1공구산옘蔘:"/>
      <sheetName val="저촉건축물"/>
      <sheetName val="신설(나)(09.3.22)"/>
      <sheetName val="RCF CLAIMED"/>
      <sheetName val="cctv"/>
      <sheetName val="Todo "/>
      <sheetName val="[후다내역.XLS]__H1775_c_ESTI96____7"/>
      <sheetName val="4공철탑검토"/>
      <sheetName val="1공구원가계°_x0000_"/>
      <sheetName val="매각(6)"/>
      <sheetName val="4.산출(건축)"/>
      <sheetName val="지중자재단Å"/>
      <sheetName val="DATA_Garak"/>
      <sheetName val="DATA_Daejeon"/>
      <sheetName val="산수(hd-0)"/>
      <sheetName val="산수(hd-1)"/>
      <sheetName val="설계변경내역서 "/>
      <sheetName val="12호hee내역서(건축분)"/>
      <sheetName val="의정부문예회관변경내역"/>
      <sheetName val="3차토목蜀兿"/>
      <sheetName val="Sum_ELE__CAP_S1-4__1"/>
      <sheetName val="Land_Dev't__Ph-11"/>
      <sheetName val="CHITIET_VL-NC-TT1p1"/>
      <sheetName val="Ton_Kho2"/>
      <sheetName val="Đầu_tư2"/>
      <sheetName val="Buy_vs__Lease_Car1"/>
      <sheetName val="5__MATERIAL_LIST1"/>
      <sheetName val="TH_XL1"/>
      <sheetName val="t-h_HA_THE1"/>
      <sheetName val="표지_¬1"/>
      <sheetName val="Boiler_Block1"/>
      <sheetName val="NH3_Block1"/>
      <sheetName val="Chiller_Block1"/>
      <sheetName val="C02_Block1"/>
      <sheetName val="Air_compressor1"/>
      <sheetName val="Wokers_canteen1"/>
      <sheetName val="Wokers_Kitchen1"/>
      <sheetName val="Wokers_Toilet1"/>
      <sheetName val="Spare_parts1"/>
      <sheetName val="Maintenance_office1"/>
      <sheetName val="Emty_RGB_Yard1"/>
      <sheetName val="External_works1"/>
      <sheetName val="Pipe_bridge1"/>
      <sheetName val="Cool_warehouse1"/>
      <sheetName val="Frozen_warehouse1"/>
      <sheetName val="Thuc_thanh1"/>
      <sheetName val="Danh_muc1"/>
      <sheetName val="SGC_RATE1"/>
      <sheetName val="THONG_KE_CAU_KIEN1"/>
      <sheetName val="7_공정표2"/>
      <sheetName val="Chiet_tinh_dz351"/>
      <sheetName val="내역서변ꙭ_1"/>
      <sheetName val="he_so1"/>
      <sheetName val="Joinery_works1"/>
      <sheetName val="Schedule_S-Curve_Revision#31"/>
      <sheetName val="Sh"/>
      <sheetName val="공사비_내역_(가)1"/>
      <sheetName val="Cost_factor1"/>
      <sheetName val="Item_list1"/>
      <sheetName val="Sheet_Template_Empty1"/>
      <sheetName val="Thoat_nuoc1"/>
      <sheetName val="소야공정계罈_1"/>
      <sheetName val="견적(_1"/>
      <sheetName val="1_16"/>
      <sheetName val="외주현황_wq16"/>
      <sheetName val="토__공6"/>
      <sheetName val="태화42_6"/>
      <sheetName val="220_(2)6"/>
      <sheetName val="3_관로전환기6"/>
      <sheetName val="F_월별기성수금현황_6"/>
      <sheetName val="내역서1999_8최종6"/>
      <sheetName val="3_전기산출기초6"/>
      <sheetName val="_6"/>
      <sheetName val="금회_청구사항(기계)6"/>
      <sheetName val="기성갑지_(소방)6"/>
      <sheetName val="금회_청구사항(소방)6"/>
      <sheetName val="K2_site_Total_내역서6"/>
      <sheetName val="D_B6"/>
      <sheetName val="06_일위대가목록6"/>
      <sheetName val="일위대가56-1_6"/>
      <sheetName val="일위대가71-1_6"/>
      <sheetName val="일위대가74-1_6"/>
      <sheetName val="일위대가76-1_6"/>
      <sheetName val="일위대가77-1_6"/>
      <sheetName val="일위대가78-1_6"/>
      <sheetName val="총괄표_6"/>
      <sheetName val="동강_배관6"/>
      <sheetName val="WCR_외주6"/>
      <sheetName val="ANILINE_-_OPTION6"/>
      <sheetName val="MDI_-_OPTION6"/>
      <sheetName val="1_청구서6"/>
      <sheetName val="2_내역서6"/>
      <sheetName val="계약대비내역서_(부경)6"/>
      <sheetName val="집행대비내역서_(부경)6"/>
      <sheetName val="계약그라우팅_포장6"/>
      <sheetName val="계약사무실조경_6"/>
      <sheetName val="횡배수관_토공량_산출6"/>
      <sheetName val="도시정비_5"/>
      <sheetName val="3_1_6_전산처리결과5"/>
      <sheetName val="부대표지츀_3"/>
      <sheetName val="Budget_Code3"/>
      <sheetName val="Phu_cap3"/>
      <sheetName val="ጳ__Ⴔጳ__Lጴ___ጵ___ጶ__ఀጷ___ጸ_4"/>
      <sheetName val="ጊ__Ⴔጱ__Lጲ___ድ__nጳ__lጳ__eጴ3"/>
      <sheetName val="ጵ__Ⴔጶ__Lጷ___ጸ__yጿ__uጿ__iጊ_3"/>
      <sheetName val="ጿ__Ⴔጿ__Lጊ__ېጱ___ጲ__೵ድ__Ⴔጳ_3"/>
      <sheetName val="ጊ__Ⴔጊ__Lጱ__᳴ጲ___ድ__ᰕጳ__װጳ3"/>
      <sheetName val="ጶ__Ⴔጷ__Lጸ___ጿ___ጿ___ጊ__4"/>
      <sheetName val="ጿ__Ⴔጊ__Lጱ__Șጲ__ᩘድ___ጳ___ጳ_3"/>
      <sheetName val="ድ__Ⴔጳ__Lጳ___ጴ__ഀጳ__nጳ___3"/>
      <sheetName val="ጴ__Ⴔጵ__Lጶ___ጷ__ഀጸ__nጿ___3"/>
      <sheetName val="ጳ__Ⴔጴ__Lጵ___ጶ__ᔼጷ__1ጸ__2ጿ_3"/>
      <sheetName val="ጸ__Ⴔጿ__Lጿ___ጊ___ጱ__ݴጲ__3"/>
      <sheetName val="ጴ__Ⴔጳ__Lጳ__iጴ___ጵ__eጶ__e3"/>
      <sheetName val="ጵ__Ⴔጶ__Lጷ__ᝥጸ__Uጿ__Oጿ___3"/>
      <sheetName val="ጳ__Ⴔጴ__Lጵ__֑ጶ___ጷ__-ጸ__׭3"/>
      <sheetName val="ጲ__Ⴔድ__Lጳ___ጳ__᪅ጴ__Șጳ__᧝ጳ3"/>
      <sheetName val="ጸ__Ⴔጿ__Lጿ___ጊ__᪅ጊ__ႜጱ__3"/>
      <sheetName val="ጴ__Ⴔጵ__Lጶ___ጷ__ᅸጸ__Ꮙጿ__°ጿ3"/>
      <sheetName val="ጶ__Ⴔጷ__Lጸ___ጿ__(ጿ__ᅸጊ__)3"/>
      <sheetName val="ጳ__Ⴔጴ__Lጴ___ፊ__(ጵ__ఀፋ__)3"/>
      <sheetName val="ጱ__Ⴔጲ__Lድ__ެጳ___ጳ__(ጴ__3"/>
      <sheetName val="ጿ__Ⴔጿ__Lጊ__ᙔጱ__೵ጲ___ድ__3"/>
      <sheetName val="ጱ__Ⴔጲ__Lድ__ಜጳ__(ጳ___ጴ__3"/>
      <sheetName val="ጸ__Ⴔጿ__Lጿ__ݴጊ__෼ጱ___ጲ__3"/>
      <sheetName val="ድ__Ⴔጳ__Lጳ__0ጴ___ጳ__Iጳ__3"/>
      <sheetName val="ጸ__Ⴔጿ__Lጿ__iጊ___ጱ__uጲ__r3"/>
      <sheetName val="MAIN_GATE_HOUSE3"/>
      <sheetName val="T_KE_CP13"/>
      <sheetName val="일__위__대__가_3"/>
      <sheetName val="원가_(2)3"/>
      <sheetName val="Sum_ELE__CAP_S1-4__2"/>
      <sheetName val="2__주요공지（主要公告）3"/>
      <sheetName val="4_예산내역서3"/>
      <sheetName val="A_견적3"/>
      <sheetName val="Land_Dev't__Ph-12"/>
      <sheetName val="CHITIET_VL-NC-TT1p2"/>
      <sheetName val="Ton_Kho3"/>
      <sheetName val="Đầu_tư3"/>
      <sheetName val="Buy_vs__Lease_Car2"/>
      <sheetName val="5__MATERIAL_LIST2"/>
      <sheetName val="TH_XL2"/>
      <sheetName val="t-h_HA_THE2"/>
      <sheetName val="손익분기점_데이터3"/>
      <sheetName val="매각대상자산_청산가치3"/>
      <sheetName val="1_사유서3"/>
      <sheetName val="표지_¬2"/>
      <sheetName val="Boiler_Block2"/>
      <sheetName val="NH3_Block2"/>
      <sheetName val="Chiller_Block2"/>
      <sheetName val="C02_Block2"/>
      <sheetName val="Air_compressor2"/>
      <sheetName val="Wokers_canteen2"/>
      <sheetName val="Wokers_Kitchen2"/>
      <sheetName val="Wokers_Toilet2"/>
      <sheetName val="Spare_parts2"/>
      <sheetName val="Maintenance_office2"/>
      <sheetName val="Emty_RGB_Yard2"/>
      <sheetName val="External_works2"/>
      <sheetName val="Pipe_bridge2"/>
      <sheetName val="Cool_warehouse2"/>
      <sheetName val="Frozen_warehouse2"/>
      <sheetName val="Thuc_thanh2"/>
      <sheetName val="Danh_muc2"/>
      <sheetName val="SGC_RATE2"/>
      <sheetName val="THONG_KE_CAU_KIEN2"/>
      <sheetName val="7_공정표3"/>
      <sheetName val="Chiet_tinh_dz352"/>
      <sheetName val="내역서변ꙭ_2"/>
      <sheetName val="he_so2"/>
      <sheetName val="Joinery_works2"/>
      <sheetName val="Schedule_S-Curve_Revision#32"/>
      <sheetName val="공사비_내역_(가)2"/>
      <sheetName val="Cost_factor2"/>
      <sheetName val="Item_list2"/>
      <sheetName val="Sheet_Template_Empty2"/>
      <sheetName val="Thoat_nuoc2"/>
      <sheetName val="소야공정계罈_2"/>
      <sheetName val="견적(_2"/>
      <sheetName val="1-1_경비산출내역"/>
      <sheetName val="CABLE TRAY"/>
      <sheetName val="1.BO分析"/>
      <sheetName val="실적평가표"/>
      <sheetName val="화학 매출"/>
      <sheetName val="#2_일위대가Í_x0000_"/>
      <sheetName val="원가산출서"/>
      <sheetName val="수량산출내역1115"/>
      <sheetName val="출력은 금물"/>
      <sheetName val="설비제어 물량산출(제어)"/>
      <sheetName val="CTE_x0000__x0000__x0000__x0000__x0000_"/>
      <sheetName val="법면단"/>
      <sheetName val="법면설면"/>
      <sheetName val="석축단"/>
      <sheetName val="법면수집"/>
      <sheetName val="석축설면"/>
      <sheetName val=" 견적내역서(매탄동 860-3,4).xlsx"/>
      <sheetName val="공통가_x0000_ධ_x0000_"/>
      <sheetName val="공통가_x0000__x0000_"/>
      <sheetName val="공통가_x0000_⾄_x0000_"/>
      <sheetName val="공통가_x0000_轧_x0000_"/>
      <sheetName val="제직재"/>
      <sheetName val="0_0Contၒ_x0000__x0000__x0000_Ā_x0000__x0000__x0000__x0005_"/>
      <sheetName val="교각토顨倀書通"/>
      <sheetName val="부대단위수량"/>
      <sheetName val="대목"/>
      <sheetName val="_회다내역,X켊楳켎攳嶪剃嶮布쵌섌)"/>
      <sheetName val="_후다내역.XLS___H1775_c_ESTI96____2"/>
      <sheetName val="외주대비 -석축_x0012__후다내역.XLS_견적표지 (3"/>
      <sheetName val="_후다_x0001_ _x0010__x0003_ _x0010__x0001__x0010__x0001_ _x0010__x0003_"/>
      <sheetName val="NOM³_Ԁ"/>
      <sheetName val="NOMֳ_缀"/>
      <sheetName val="견적_x0005__"/>
      <sheetName val="수량산출서___x0005_"/>
      <sheetName val="수량산출서_x0010__"/>
      <sheetName val="흄관기_"/>
      <sheetName val="부대표지___x0005__腰"/>
      <sheetName val="외주대비x_Ԁ_"/>
      <sheetName val="인부신상__"/>
      <sheetName val="부대표지___x0005__䥀"/>
      <sheetName val="부대표지___x0005__⽠"/>
      <sheetName val="1공구산옘蔘_"/>
      <sheetName val="_후다내역.XLS___H1775_c_ESTI96____3"/>
      <sheetName val="_후다내역.XLS___H1775_c_ESTI96____4"/>
      <sheetName val="교각냺줡"/>
      <sheetName val="허담원가적용"/>
      <sheetName val="VL,NC"/>
      <sheetName val="CHIET TINH TBA "/>
      <sheetName val="MTP"/>
      <sheetName val="HaulingLine hardware"/>
      <sheetName val="HaulingLine hardware (2)"/>
      <sheetName val="Du toan"/>
      <sheetName val="Keothep"/>
      <sheetName val="Re-bar"/>
      <sheetName val="consol"/>
      <sheetName val="E27"/>
      <sheetName val="하천-일위대가"/>
      <sheetName val="[후다내역.XLS][후다내역.XLS]______XLS_2"/>
      <sheetName val="타공종ﻓᇕ"/>
      <sheetName val="구조물터파기_x0003_"/>
      <sheetName val="기둥(˔"/>
      <sheetName val="CIP"/>
      <sheetName val="BREAKDOWN(철거Þ"/>
      <sheetName val="토공사B동추가"/>
      <sheetName val="[후다내역.XLS]__H4018_c_ESTI96___66"/>
      <sheetName val="일위(이설)"/>
      <sheetName val="[후다내역.XLS]__H4018_c_ESTI96___57"/>
      <sheetName val="[후다내역.XLS]__H4018_c_ESTI96___56"/>
      <sheetName val="지시서"/>
      <sheetName val="임율요율"/>
      <sheetName val="[후다내역.XLS]__H4018_c_ESTI96___58"/>
      <sheetName val="[후다내역.XLS]__H4018_c_ESTI96___59"/>
      <sheetName val="[후다내역.XLS]__H4018_c_ESTI96___60"/>
      <sheetName val="T6-6(2)"/>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교각토공_(_x0000__x0000_Ā"/>
      <sheetName val="[후다내역.XLS]__H4018_c_ESTI96___62"/>
      <sheetName val="[후다내역.XLS]__H4018_c_ESTI96___61"/>
      <sheetName val="[후다내역.XLS]__H4018_c_ESTI96_강__2"/>
      <sheetName val="1.외주공사"/>
      <sheetName val="2.직영공사"/>
      <sheetName val="점_x0000__x0000_촀"/>
      <sheetName val="[후다내역.XLS]__H4018_c_ESTI96___65"/>
      <sheetName val="[후다내역.XLS]__H4018_c_ESTI96___63"/>
      <sheetName val="[후다내역.XLS]__H4018_c_ESTI96___64"/>
      <sheetName val="도급표지__(ꀀ႑"/>
      <sheetName val="1_수"/>
      <sheetName val="부대내"/>
      <sheetName val="견적刀"/>
      <sheetName val="외주대비_-ʶ"/>
      <sheetName val="지점비용"/>
      <sheetName val="[후다내역.XLS]__H4018_c_ESTI96___67"/>
      <sheetName val="[후다내역.XLS]__H4018_c_ESTI96___68"/>
      <sheetName val="1차설계逷≙"/>
      <sheetName val="6공구("/>
      <sheetName val="1공구 건"/>
      <sheetName val="GRD䋜¯"/>
      <sheetName val="실행_x0002__x0000_먐"/>
      <sheetName val="실행_x0002__x0000_笀"/>
      <sheetName val="실행_x0002__x0000_廸"/>
      <sheetName val="실행ʜᔖ"/>
      <sheetName val="수액원료4"/>
      <sheetName val="일위대가_집"/>
      <sheetName val="Tax_Ref"/>
      <sheetName val="3_일반사상"/>
      <sheetName val="실행駐"/>
      <sheetName val="도급표지__㧈冈"/>
      <sheetName val="부재예실1월"/>
      <sheetName val="[후다내역.XLS]__H4018_c_ESTI96___96"/>
      <sheetName val="[후다내역.XLS]__H4018_c_ESTI96___87"/>
      <sheetName val="[후다내역.XLS]__H4018_c_ESTI96___69"/>
      <sheetName val="[후다내역.XLS]__H4018_c_ESTI96___70"/>
      <sheetName val="[후다내역.XLS]__H4018_c_ESTI96___71"/>
      <sheetName val="[후다내역.XLS]__H4018_c_ESTI96___72"/>
      <sheetName val="[후다내역.XLS]__H4018_c_ESTI96___73"/>
      <sheetName val="[후다내역.XLS]__H4018_c_ESTI96___74"/>
      <sheetName val="[후다내역.XLS]__H4018_c_ESTI96___75"/>
      <sheetName val="[후다내역.XLS]__H4018_c_ESTI96___76"/>
      <sheetName val="[후다내역.XLS]__H4018_c_ESTI96___77"/>
      <sheetName val="[후다내역.XLS]__H4018_c_ESTI96___78"/>
      <sheetName val="[후다내역.XLS]__H4018_c_ESTI96___79"/>
      <sheetName val="[후다내역.XLS]__H4018_c_ESTI96___80"/>
      <sheetName val="[후다내역.XLS]__H4018_c_ESTI96___81"/>
      <sheetName val="[후다내역.XLS]__H4018_c_ESTI96___82"/>
      <sheetName val="[후다내역.XLS]__H4018_c_ESTI96___83"/>
      <sheetName val="[후다내역.XLS]__H4018_c_ESTI96___84"/>
      <sheetName val="[후다내역.XLS]__H4018_c_ESTI96___85"/>
      <sheetName val="[후다내역.XLS]__H4018_c_ESTI96___86"/>
      <sheetName val="[후다내역.XLS]__H4018_c_ESTI96___95"/>
      <sheetName val="[후다내역.XLS]__H4018_c_ESTI96___88"/>
      <sheetName val="[후다내역.XLS]__H4018_c_ESTI96___89"/>
      <sheetName val="[후다내역.XLS]__H4018_c_ESTI96___90"/>
      <sheetName val="[후다내역.XLS]__H4018_c_ESTI96___91"/>
      <sheetName val="[후다내역.XLS]__H4018_c_ESTI96___92"/>
      <sheetName val="[후다내역.XLS]__H4018_c_ESTI96___93"/>
      <sheetName val="[후다내역.XLS]__H4018_c_ESTI96___94"/>
      <sheetName val="확인서"/>
      <sheetName val="분석"/>
      <sheetName val="토적(본선)"/>
      <sheetName val="PIPE(UG)내역"/>
      <sheetName val="총투입계"/>
      <sheetName val="도급예"/>
      <sheetName val="설계변"/>
      <sheetName val="남양시작동010313"/>
      <sheetName val="guard("/>
      <sheetName val="공통_x0002_"/>
      <sheetName val="공통_x0003_"/>
      <sheetName val="보도내역퐕腎"/>
      <sheetName val="제비율표"/>
      <sheetName val="통신원가"/>
      <sheetName val="X17-TOTAL"/>
      <sheetName val="(참고)WBS유형 분류방법"/>
      <sheetName val="옥외등신설"/>
      <sheetName val="저케CV22신설"/>
      <sheetName val="저케CV38신설"/>
      <sheetName val="저케CV8신설"/>
      <sheetName val="접지3종"/>
      <sheetName val="[후다내역.XLS]__H4018_c_ESTI96__107"/>
      <sheetName val="[후다내역.XLS]__H4018_c_ESTI96__103"/>
      <sheetName val="[후다내역.XLS]__H4018_c_ESTI96___97"/>
      <sheetName val="[후다내역.XLS]__H4018_c_ESTI96___98"/>
      <sheetName val="[후다내역.XLS]__H4018_c_ESTI96___99"/>
      <sheetName val="[후다내역.XLS]__H4018_c_ESTI96__100"/>
      <sheetName val="[후다내역.XLS]__H4018_c_ESTI96__101"/>
      <sheetName val="[후다내역.XLS]__H4018_c_ESTI96__102"/>
      <sheetName val="[후다내역.XLS]__H4018_c_ESTI96__104"/>
      <sheetName val="[후다내역.XLS]__H4018_c_ESTI96__105"/>
      <sheetName val="[후다내역.XLS]__H4018_c_ESTI96__106"/>
      <sheetName val="HRSG_SMALက_x0000_骨쌁ﴅ/"/>
      <sheetName val="HRSG_SMAL쌄ﴅ/_x0000_瀀þ_x0000_"/>
      <sheetName val="[후다내역.XLS]__H4018_c_ESTI96__116"/>
      <sheetName val="[후다내역.XLS]__H4018_c_ESTI96__108"/>
      <sheetName val="[후다내역.XLS]__H4018_c_ESTI96__109"/>
      <sheetName val="[후다내역.XLS]__H4018_c_ESTI96__110"/>
      <sheetName val="[후다내역.XLS]__H4018_c_ESTI96__111"/>
      <sheetName val="[후다내역.XLS]__H4018_c_ESTI96__112"/>
      <sheetName val="[후다내역.XLS]__H4018_c_ESTI96__114"/>
      <sheetName val="[후다내역.XLS]__H4018_c_ESTI96__113"/>
      <sheetName val="[후다내역.XLS]__H4018_c_ESTI96__115"/>
      <sheetName val="J直ᄐ"/>
      <sheetName val="SANÖ_x0000_Ԁ_x0000_"/>
      <sheetName val="[후다내역.XLS]__H4018_c_ESTI96__127"/>
      <sheetName val="[후다내역.XLS]__H4018_c_ESTI96__125"/>
      <sheetName val="[후다내역.XLS]__H4018_c_ESTI96_강진_2"/>
      <sheetName val="[후다내역.XLS]__H4018_c_ESTI96__124"/>
      <sheetName val="[후다내역.XLS]__H4018_c_ESTI96__117"/>
      <sheetName val="[후다내역.XLS]__H4018_c_ESTI96__118"/>
      <sheetName val="[후다내역.XLS]__H4018_c_ESTI96__119"/>
      <sheetName val="[후다내역.XLS]__H4018_c_ESTI96__120"/>
      <sheetName val="[후다내역.XLS]__H4018_c_ESTI96__122"/>
      <sheetName val="[후다내역.XLS]__H4018_c_ESTI96__121"/>
      <sheetName val="[후다내역.XLS]__H4018_c_ESTI96__123"/>
      <sheetName val="[후다내역.XLS]__H4018_c_ESTI96__126"/>
      <sheetName val="단가산출_목록"/>
      <sheetName val="전㾼ǚ뛠"/>
      <sheetName val="ITEM_QTY"/>
      <sheetName val="ITEM_W"/>
      <sheetName val="9910"/>
      <sheetName val="데리네이타현_x0000_"/>
      <sheetName val="종합(data)"/>
      <sheetName val="eq_d培¹_x0000_"/>
      <sheetName val="eq_d培ú_x0000_"/>
      <sheetName val="8100"/>
      <sheetName val="전_x0000__x0000__x0005_"/>
      <sheetName val="[후다내역.XLS]__H4018_c_ESTI96__146"/>
      <sheetName val="[후다내역.XLS]__H4018_c_ESTI96__128"/>
      <sheetName val="[후다내역.XLS]__H4018_c_ESTI96__129"/>
      <sheetName val="[후다내역.XLS]__H4018_c_ESTI96__143"/>
      <sheetName val="[후다내역.XLS]__H4018_c_ESTI96__130"/>
      <sheetName val="[후다내역.XLS]__H4018_c_ESTI96__131"/>
      <sheetName val="[후다내역.XLS]__H4018_c_ESTI96__136"/>
      <sheetName val="[후다내역.XLS]__H4018_c_ESTI96__132"/>
      <sheetName val="[후다내역.XLS]__H4018_c_ESTI96__133"/>
      <sheetName val="[후다내역.XLS]__H4018_c_ESTI96__134"/>
      <sheetName val="[후다내역.XLS]__H4018_c_ESTI96__135"/>
      <sheetName val="[후다내역.XLS]__H4018_c_ESTI96__140"/>
      <sheetName val="[후다내역.XLS]__H4018_c_ESTI96__137"/>
      <sheetName val="[후다내역.XLS]__H4018_c_ESTI96__138"/>
      <sheetName val="[후다내역.XLS]__H4018_c_ESTI96__139"/>
      <sheetName val="[후다내역.XLS]__H4018_c_ESTI96__142"/>
      <sheetName val="[후다내역.XLS]__H4018_c_ESTI96__141"/>
      <sheetName val="[후다내역.XLS]__H4018_c_ESTI96__144"/>
      <sheetName val="[후다내역.XLS]__H4018_c_ESTI96__145"/>
      <sheetName val="[후다내역.XLS]__H4018_c_ESTI96__148"/>
      <sheetName val="[후다내역.XLS]__H4018_c_ESTI96__147"/>
      <sheetName val="[후다내역.XLS]__H4018_c_ESTI96__149"/>
      <sheetName val="[후다내역.XLS]__H4018_c_ESTI96__152"/>
      <sheetName val="공통"/>
      <sheetName val="[후다내역.XLS]__H4018_c_ESTI96__151"/>
      <sheetName val="[후다내역.XLS]__H4018_c_ESTI96__150"/>
      <sheetName val="[후다내역.XLS]__H4018_c_ESTI96__154"/>
      <sheetName val="[후다내역.XLS]__H4018_c_ESTI96__153"/>
      <sheetName val="[후다내역.XLS]__H4018_c_ESTI96__157"/>
      <sheetName val="[후다내역.XLS]__H4018_c_ESTI96__155"/>
      <sheetName val="[후다내역.XLS]__H4018_c_ESTI96__156"/>
      <sheetName val="[후다내역.XLS]__H4018_c_ESTI96__158"/>
      <sheetName val="[후다내역.XLS]__H4018_c_ESTI96__159"/>
      <sheetName val="[후다내역.XLS]__H4018_c_ESTI96__160"/>
      <sheetName val="[후다내역.XLS]__H4018_c_ESTI96__161"/>
      <sheetName val="요기"/>
      <sheetName val="VXXXXXX"/>
      <sheetName val="ExcelObject"/>
      <sheetName val="[후다내역.XLS]__H4018_c_ESTI96__163"/>
      <sheetName val="[후다내역.XLS]__H4018_c_ESTI96__162"/>
      <sheetName val="[후다내역.XLS]__H4018_c_ESTI96__198"/>
      <sheetName val="[후다내역.XLS]__H4018_c_ESTI96__164"/>
      <sheetName val="[후다내역.XLS]__H4018_c_ESTI96__168"/>
      <sheetName val="[후다내역.XLS]__H4018_c_ESTI96__165"/>
      <sheetName val="[후다내역.XLS]__H4018_c_ESTI96__166"/>
      <sheetName val="[후다내역.XLS]__H4018_c_ESTI96__167"/>
      <sheetName val="[후다내역.XLS]__H4018_c_ESTI96__169"/>
      <sheetName val="[후다내역.XLS]__H4018_c_ESTI96__170"/>
      <sheetName val="[후다내역.XLS]__H4018_c_ESTI96__171"/>
      <sheetName val="[후다내역.XLS]__H4018_c_ESTI96__172"/>
      <sheetName val="[후다내역.XLS]__H4018_c_ESTI96__174"/>
      <sheetName val="[후다내역.XLS]__H4018_c_ESTI96__173"/>
      <sheetName val="[후다내역.XLS]__H4018_c_ESTI96__179"/>
      <sheetName val="[후다내역.XLS]__H4018_c_ESTI96__176"/>
      <sheetName val="[후다내역.XLS]__H4018_c_ESTI96__175"/>
      <sheetName val="[후다내역.XLS]__H4018_c_ESTI96__178"/>
      <sheetName val="[후다내역.XLS]__H4018_c_ESTI96__177"/>
      <sheetName val="[후다내역.XLS]__H4018_c_ESTI96__182"/>
      <sheetName val="[후다내역.XLS]__H4018_c_ESTI96__181"/>
      <sheetName val="[후다내역.XLS]__H4018_c_ESTI96__180"/>
      <sheetName val="[후다내역.XLS]__H4018_c_ESTI96__190"/>
      <sheetName val="[후다내역.XLS]__H4018_c_ESTI96__183"/>
      <sheetName val="[후다내역.XLS]__H4018_c_ESTI96__189"/>
      <sheetName val="[후다내역.XLS]__H4018_c_ESTI96__184"/>
      <sheetName val="[후다내역.XLS]__H4018_c_ESTI96__185"/>
      <sheetName val="[후다내역.XLS]__H4018_c_ESTI96__186"/>
      <sheetName val="[후다내역.XLS]__H4018_c_ESTI96__187"/>
      <sheetName val="[후다내역.XLS]__H4018_c_ESTI96__188"/>
      <sheetName val="[후다내역.XLS]__H4018_c_ESTI96__191"/>
      <sheetName val="[후다내역.XLS]__H4018_c_ESTI96__192"/>
      <sheetName val="[후다내역.XLS]__H4018_c_ESTI96__193"/>
      <sheetName val="[후다내역.XLS]__H4018_c_ESTI96__194"/>
      <sheetName val="[후다내역.XLS]__H4018_c_ESTI96__195"/>
      <sheetName val="[후다내역.XLS]__H4018_c_ESTI96__196"/>
      <sheetName val="[후다내역.XLS]__H4018_c_ESTI96__197"/>
      <sheetName val="[후다내역.XLS]__H4018_c_ESTI96__199"/>
      <sheetName val="[후다내역.XLS]__H4018_c_ESTI96__200"/>
      <sheetName val="[후다내역.XLS]__H4018_c_ESTI96__201"/>
      <sheetName val="[후다내역.XLS]__H4018_c_ESTI96__202"/>
      <sheetName val="[후다내역.XLS]__H4018_c_ESTI96__206"/>
      <sheetName val="[후다내역.XLS]__H4018_c_ESTI96__203"/>
      <sheetName val="[후다내역.XLS]__H4018_c_ESTI96__204"/>
      <sheetName val="[후다내역.XLS]__H4018_c_ESTI96__205"/>
      <sheetName val="[후다내역.XLS]__H4018_c_ESTI96__207"/>
      <sheetName val="[후다내역.XLS]__H4018_c_ESTI96__209"/>
      <sheetName val="[후다내역.XLS]__H4018_c_ESTI96__208"/>
      <sheetName val="[후다내역.XLS]__H4018_c_ESTI96__210"/>
      <sheetName val="[후다내역.XLS]__H4018_c_ESTI96__211"/>
      <sheetName val="[후다내역.XLS]__H4018_c_ESTI96__219"/>
      <sheetName val="[후다내역.XLS]__H4018_c_ESTI96__213"/>
      <sheetName val="[후다내역.XLS]__H4018_c_ESTI96__212"/>
      <sheetName val="[후다내역.XLS]__H4018_c_ESTI96__214"/>
      <sheetName val="[후다내역.XLS]__H4018_c_ESTI96__215"/>
      <sheetName val="[후다내역.XLS]__H4018_c_ESTI96__216"/>
      <sheetName val="[후다내역.XLS]__H4018_c_ESTI96__217"/>
      <sheetName val="[후다내역.XLS]__H4018_c_ESTI96__218"/>
      <sheetName val="ORIGN"/>
      <sheetName val="[후다내역.XLS]__H4018_c_ESTI96__221"/>
      <sheetName val="[후다내역.XLS]__H4018_c_ESTI96__220"/>
      <sheetName val="[후다내역.XLS]__H4018_c_ESTI96__222"/>
      <sheetName val="[후다내역.XLS]__H4018_c_ESTI96__223"/>
      <sheetName val="[후다내역.XLS]__H4018_c_ESTI96__224"/>
      <sheetName val="준공조서갑¬"/>
      <sheetName val="1공구 건정토건 濐Ȫ"/>
      <sheetName val="[후다내역.XLS]__H4018_c_ESTI96__225"/>
      <sheetName val="[후다내역.XLS]__H4018_c_ESTI96__226"/>
      <sheetName val="[후다내역.XLS]__H4018_c_ESTI96__227"/>
      <sheetName val="[후다내역.XLS]__H4018_c_ESTI96__230"/>
      <sheetName val="도급표지  헾⽊_x0005_"/>
      <sheetName val="도급표지  瓈¼甌"/>
      <sheetName val="도급표지  鞸ď韼"/>
      <sheetName val="[후다내역.XLS]__H4018_c_ESTI96__228"/>
      <sheetName val="[후다내역.XLS]__H4018_c_ESTI96__229"/>
      <sheetName val="그림"/>
      <sheetName val="[후다내역.XLS]__H4018_c_ESTI96__232"/>
      <sheetName val="[후다내역.XLS]__H4018_c_ESTI96__231"/>
      <sheetName val="[후다내역.XLS]__H4018_c_ESTI96_강진_3"/>
      <sheetName val="[후다내역_XLS]__H4018_c_ESTI96____2"/>
      <sheetName val="[후다내역_XLS]__H4018_c_ESTI96____4"/>
      <sheetName val="[후다내역_XLS]__H4018_c_ESTI96____3"/>
      <sheetName val="[후다내역_XLS]__H4018_c_ESTI96____6"/>
      <sheetName val="[후다내역_XLS]__H4018_c_ESTI96____5"/>
      <sheetName val="[후다내역_XLS]__H4018_c_ESTI96___30"/>
      <sheetName val="[후다내역_XLS]__H4018_c_ESTI96____7"/>
      <sheetName val="[후다내역_XLS]__H4018_c_ESTI96____8"/>
      <sheetName val="[후다내역_XLS]__H4018_c_ESTI96____9"/>
      <sheetName val="[후다내역_XLS]__H4018_c_ESTI96___10"/>
      <sheetName val="[후다내역_XLS]__H4018_c_ESTI96___11"/>
      <sheetName val="[후다내역_XLS]__H4018_c_ESTI96___12"/>
      <sheetName val="[후다내역_XLS]__H4018_c_ESTI96___15"/>
      <sheetName val="[후다내역_XLS]__H4018_c_ESTI96___13"/>
      <sheetName val="[후다내역_XLS]__H4018_c_ESTI96___14"/>
      <sheetName val="[후다내역_XLS]__H4018_c_ESTI96___21"/>
      <sheetName val="[후다내역_XLS]__H4018_c_ESTI96___16"/>
      <sheetName val="[후다내역_XLS]__H4018_c_ESTI96___17"/>
      <sheetName val="[후다내역_XLS]__H4018_c_ESTI96___18"/>
      <sheetName val="[후다내역_XLS]__H4018_c_ESTI96___19"/>
      <sheetName val="[후다내역_XLS]__H4018_c_ESTI96___20"/>
      <sheetName val="[후다내역_XLS]__H4018_c_ESTI96___24"/>
      <sheetName val="[후다내역_XLS]__H4018_c_ESTI96___22"/>
      <sheetName val="[후다내역_XLS]__H4018_c_ESTI96___23"/>
      <sheetName val="[후다내역_XLS]__H4018_c_ESTI96___27"/>
      <sheetName val="[후다내역_XLS]__H4018_c_ESTI96___25"/>
      <sheetName val="[후다내역_XLS]__H4018_c_ESTI96___26"/>
      <sheetName val="[후다내역_XLS]__H4018_c_ESTI96___28"/>
      <sheetName val="[후다내역_XLS]__H4018_c_ESTI96___29"/>
      <sheetName val="[후다내역_XLS]__H4018_c_ESTI96___31"/>
      <sheetName val="[후다내역_XLS]__H4018_c_ESTI96___32"/>
      <sheetName val="[후다내역_XLS]__H4018_c_ESTI96___33"/>
      <sheetName val="[후다내역_XLS]__H4018_c_ESTI96___34"/>
      <sheetName val="가열로SW"/>
      <sheetName val="버스운행안내"/>
      <sheetName val="[후다내역.XLS]__H4018_c_ESTI96_강__3"/>
      <sheetName val="[후다내역.XLS]__H4018_c_ESTI96_강__4"/>
      <sheetName val="[후다내역.XLS]__H4018_c_ESTI96__236"/>
      <sheetName val="[후다내역.XLS]__H4018_c_ESTI96__233"/>
      <sheetName val="[후다내역.XLS]__H4018_c_ESTI96__234"/>
      <sheetName val="[후다내역.XLS]__H4018_c_ESTI96__235"/>
      <sheetName val="[후다내역.XLS]__H4018_c_ESTI96__237"/>
      <sheetName val="출력"/>
      <sheetName val="노무비 명세표_일용"/>
      <sheetName val="교각토공_(쫨☠䐠"/>
      <sheetName val="[후다내역.XLS]__H4018_c_ESTI96__238"/>
      <sheetName val="4_수량산출서4"/>
      <sheetName val="안양동교_1안4"/>
      <sheetName val="자재기성_신청서_xlsx3"/>
      <sheetName val="const_3"/>
      <sheetName val="입찰내역_발주처_양식3"/>
      <sheetName val="6_RJP이토처리시간1"/>
      <sheetName val="7_RJP지층별제원1"/>
      <sheetName val="C_배수관공1"/>
      <sheetName val="도급표지__(怀꿟1"/>
      <sheetName val="드럼사이즈_내역1"/>
      <sheetName val="I_설계조건1"/>
      <sheetName val="3_바닥판설계1"/>
      <sheetName val="4_L速뇥ᝠ1"/>
      <sheetName val="[후다내역_XLS]__H4018_c_ESTI96___94"/>
      <sheetName val="[후다내역_XLS]__H4018_c_ESTI96___35"/>
      <sheetName val="[후다내역_XLS]__H4018_c_ESTI96___36"/>
      <sheetName val="[후다내역_XLS]__H4018_c_ESTI96___37"/>
      <sheetName val="[후다내역_XLS]__H4018_c_ESTI96___38"/>
      <sheetName val="[후다내역_XLS]__H4018_c_ESTI96___39"/>
      <sheetName val="[후다내역_XLS]__H4018_c_ESTI96___40"/>
      <sheetName val="[후다내역_XLS]__H4018_c_ESTI96___41"/>
      <sheetName val="[후다내역_XLS]__H4018_c_ESTI96___42"/>
      <sheetName val="[후다내역_XLS]__H4018_c_ESTI96___43"/>
      <sheetName val="[후다내역_XLS]__H4018_c_ESTI96___44"/>
      <sheetName val="[후다내역_XLS]__H4018_c_ESTI96___45"/>
      <sheetName val="[후다내역_XLS]__H4018_c_ESTI96___46"/>
      <sheetName val="[후다내역_XLS]__H4018_c_ESTI96___47"/>
      <sheetName val="[후다내역_XLS]__H4018_c_ESTI96___48"/>
      <sheetName val="[후다내역_XLS]__H4018_c_ESTI96___49"/>
      <sheetName val="[후다내역_XLS]__H4018_c_ESTI96___50"/>
      <sheetName val="[후다내역_XLS]__H4018_c_ESTI96___51"/>
      <sheetName val="[후다내역_XLS]__H4018_c_ESTI96___52"/>
      <sheetName val="[후다내역_XLS]__H4018_c_ESTI96___53"/>
      <sheetName val="[후다내역_XLS]__H4018_c_ESTI96___54"/>
      <sheetName val="[후다내역_XLS]__H4018_c_ESTI96___55"/>
      <sheetName val="[후다내역_XLS]__H4018_c_ESTI96___56"/>
      <sheetName val="[후다내역_XLS]__H4018_c_ESTI96___57"/>
      <sheetName val="[후다내역_XLS]__H4018_c_ESTI96___58"/>
      <sheetName val="[후다내역_XLS]__H4018_c_ESTI96___59"/>
      <sheetName val="[후다내역_XLS]__H4018_c_ESTI96___60"/>
      <sheetName val="[후다내역_XLS]__H4018_c_ESTI96___61"/>
      <sheetName val="[후다내역_XLS]__H4018_c_ESTI96___62"/>
      <sheetName val="[후다내역_XLS]__H4018_c_ESTI96___63"/>
      <sheetName val="[후다내역_XLS]__H4018_c_ESTI96___64"/>
      <sheetName val="[후다내역_XLS]__H4018_c_ESTI96___65"/>
      <sheetName val="[후다내역_XLS]__H4018_c_ESTI96___66"/>
      <sheetName val="[후다내역_XLS]__H4018_c_ESTI96___67"/>
      <sheetName val="[후다내역_XLS]__H4018_c_ESTI96___68"/>
      <sheetName val="[후다내역_XLS]__H4018_c_ESTI96___69"/>
      <sheetName val="[후다내역_XLS]__H4018_c_ESTI96___70"/>
      <sheetName val="[후다내역_XLS]__H4018_c_ESTI96___71"/>
      <sheetName val="[후다내역_XLS]__H4018_c_ESTI96___72"/>
      <sheetName val="[후다내역_XLS]__H4018_c_ESTI96___73"/>
      <sheetName val="[후다내역_XLS]__H4018_c_ESTI96___74"/>
      <sheetName val="[후다내역_XLS]__H4018_c_ESTI96___75"/>
      <sheetName val="[후다내역_XLS]__H4018_c_ESTI96___76"/>
      <sheetName val="[후다내역_XLS]__H4018_c_ESTI96___77"/>
      <sheetName val="[후다내역_XLS]__H4018_c_ESTI96___78"/>
      <sheetName val="[후다내역_XLS]__H4018_c_ESTI96___79"/>
      <sheetName val="[후다내역_XLS]__H4018_c_ESTI96___80"/>
      <sheetName val="[후다내역_XLS]__H4018_c_ESTI96___81"/>
      <sheetName val="[후다내역_XLS]__H4018_c_ESTI96___82"/>
      <sheetName val="[후다내역_XLS]__H4018_c_ESTI96___83"/>
      <sheetName val="[후다내역_XLS]__H4018_c_ESTI96___84"/>
      <sheetName val="[후다내역_XLS]__H4018_c_ESTI96___85"/>
      <sheetName val="[후다내역_XLS]__H4018_c_ESTI96___86"/>
      <sheetName val="[후다내역_XLS]__H4018_c_ESTI96___87"/>
      <sheetName val="[후다내역_XLS]__H4018_c_ESTI96___88"/>
      <sheetName val="[후다내역_XLS]__H4018_c_ESTI96___89"/>
      <sheetName val="[후다내역_XLS]__H4018_c_ESTI96___90"/>
      <sheetName val="[후다내역_XLS]__H4018_c_ESTI96___91"/>
      <sheetName val="[후다내역_XLS]__H4018_c_ESTI96___92"/>
      <sheetName val="[후다내역_XLS]__H4018_c_ESTI96___93"/>
      <sheetName val="[후다내역_XLS]__H4018_c_ESTI96__100"/>
      <sheetName val="[후다내역_XLS]__H4018_c_ESTI96___95"/>
      <sheetName val="[후다내역_XLS]__H4018_c_ESTI96___96"/>
      <sheetName val="[후다내역_XLS]__H4018_c_ESTI96___97"/>
      <sheetName val="[후다내역_XLS]__H4018_c_ESTI96___98"/>
      <sheetName val="[후다내역_XLS]__H4018_c_ESTI96___99"/>
      <sheetName val="[후다내역_XLS]__H4018_c_ESTI96__102"/>
      <sheetName val="[후다내역_XLS]__H4018_c_ESTI96__101"/>
      <sheetName val="[후다내역_XLS]__H4018_c_ESTI96__121"/>
      <sheetName val="[후다내역_XLS]__H4018_c_ESTI96__103"/>
      <sheetName val="[후다내역_XLS]__H4018_c_ESTI96__104"/>
      <sheetName val="[후다내역_XLS]__H4018_c_ESTI96__105"/>
      <sheetName val="[후다내역_XLS]__H4018_c_ESTI96__106"/>
      <sheetName val="[후다내역_XLS]__H4018_c_ESTI96__107"/>
      <sheetName val="[후다내역_XLS]__H4018_c_ESTI96__108"/>
      <sheetName val="PHU_LUC2"/>
      <sheetName val="1_R18_BF"/>
      <sheetName val="Book_1_Summary"/>
      <sheetName val="Price_Sheet"/>
      <sheetName val="[후다내역_XLS]__H4018_c_ESTI96__109"/>
      <sheetName val="[후다내역_XLS]__H4018_c_ESTI96__110"/>
      <sheetName val="[후다내역_XLS]__H4018_c_ESTI96__111"/>
      <sheetName val="1공구_건정토건_철¬"/>
      <sheetName val="실행먐"/>
      <sheetName val="실행笀"/>
      <sheetName val="실행廸"/>
      <sheetName val="보도내_??䪾"/>
      <sheetName val="집_Ā"/>
      <sheetName val="앉음벽_(2)"/>
      <sheetName val="[후다내역_XLS]__H4018_c_ESTI96__112"/>
      <sheetName val="[후다내역_XLS]__H4018_c_ESTI96__114"/>
      <sheetName val="[후다내역_XLS]__H4018_c_ESTI96__113"/>
      <sheetName val="[후다내역_XLS]__H4018_c_ESTI96__115"/>
      <sheetName val="[후다내역_XLS]__H4018_c_ESTI96__116"/>
      <sheetName val="[후다내역_XLS]__H4018_c_ESTI96__117"/>
      <sheetName val="[후다내역_XLS]__H4018_c_ESTI96__118"/>
      <sheetName val="[후다내역_XLS]__H4018_c_ESTI96__119"/>
      <sheetName val="보도내__x005f_x0000__x005f_x0000_䪾"/>
      <sheetName val="[후다내역_XLS]__H4018_c_ESTI96__120"/>
      <sheetName val="입력데이타(비磉㉔턀鲲"/>
      <sheetName val="1공구 건?䘢䠂檱䠛檳"/>
      <sheetName val="6공구(?"/>
      <sheetName val="일위대가 집ၒ_x0000_"/>
      <sheetName val="점萹ńῴ"/>
      <sheetName val="품셈적용"/>
      <sheetName val="도급표지  (3Á"/>
      <sheetName val="SUBÀ"/>
      <sheetName val="임대계획"/>
      <sheetName val="대여현황"/>
      <sheetName val="wtdb"/>
      <sheetName val="1tl종점(1)"/>
      <sheetName val="일일투입계획"/>
      <sheetName val="DESIGN"/>
      <sheetName val="OCT.FDN"/>
      <sheetName val="도급양식"/>
      <sheetName val="연부_x0000__x0000__x0005__x0000_"/>
      <sheetName val="8월일정표"/>
      <sheetName val="시멘트골_x0000__x0000_"/>
      <sheetName val="ML"/>
      <sheetName val="유지용수총괄자재"/>
      <sheetName val="하수급견적대裈"/>
      <sheetName val="Sheet1_"/>
      <sheetName val="기흥"/>
      <sheetName val="옥룡잡비"/>
      <sheetName val="명세_x0000_"/>
      <sheetName val="수_x0000__x0000__x0000_"/>
      <sheetName val="연동내역"/>
      <sheetName val="투찰가"/>
      <sheetName val="[후다내역.XLS]2_대외゚/"/>
      <sheetName val="[후다내역.XLS][후다내역.XLS]______XLS_3"/>
      <sheetName val="[후다내역.XLS][후다내역.XLS]2_대외゚/"/>
      <sheetName val="도급표지__(4)À"/>
      <sheetName val="48_x005f_x005f_x005f_x0005_"/>
      <sheetName val="____x005f_x005f_x005f_x0001___x005f_x005f_x005f_x0010_2"/>
      <sheetName val="____x005f_x0001___x005f_x0010___x005f_x0003___x_3"/>
      <sheetName val="_후다_x005f_x0001_ _x005f_x0010___x0003"/>
      <sheetName val="견적_x005f_x0005_?"/>
      <sheetName val="수량산출서??_x005f_x0005_"/>
      <sheetName val="수량산출서_x005f_x0010_?"/>
      <sheetName val="부대표지??_x005f_x0005_?腰"/>
      <sheetName val="부대표지??_x005f_x0005_?䥀"/>
      <sheetName val="부대표지??_x005f_x0005_?⽠"/>
      <sheetName val="____________x005f_x0000__x005f_x0000__x00_2"/>
      <sheetName val="____________x005f_x0000__x005f_x0000__x00_3"/>
      <sheetName val="____________x005f_x0000__x005f_x0000__x00_4"/>
      <sheetName val="____________x005f_x0000__x005f_x0000__x00_5"/>
      <sheetName val="____________x005f_x0000__x005f_x0000__x00_6"/>
      <sheetName val="____________x005f_x0000__x005f_x0000__x00_7"/>
      <sheetName val="____________x005f_x0000__x005f_x0000__x00_8"/>
      <sheetName val="9-1❬ǻ_x005f_xdbf8_ἐ"/>
      <sheetName val="CTE__x005f_x0000__x005f_x0000__x005f_x0000__x00_2"/>
      <sheetName val="4_내진_x005f_x0005__x005f_x0000_"/>
      <sheetName val="1공구산느㉐_x005f_x0000__x005f_x0000_"/>
      <sheetName val="벽체면적"/>
      <sheetName val="벽체면적_x0000__x0000__x0005__x0000_ᙀ"/>
      <sheetName val="1,2공구원槜し_x0000__x0000_"/>
      <sheetName val="수곡내역"/>
      <sheetName val="계산중"/>
      <sheetName val="토공내역"/>
      <sheetName val="도급표지郐Ỉ跸Ỉ"/>
      <sheetName val="[후다내역.XLS]__H1775_c_ESTI96____8"/>
      <sheetName val="볼트 중량표"/>
      <sheetName val="업체별"/>
      <sheetName val="카메라"/>
      <sheetName val="_총괄_x0000_"/>
      <sheetName val="단가 (2)"/>
      <sheetName val="사유 항목"/>
      <sheetName val="99노임기준"/>
      <sheetName val="Step-Down"/>
      <sheetName val="Master01"/>
      <sheetName val="css_inpatient_day_surg_sub"/>
      <sheetName val="Rates"/>
      <sheetName val="BILL 1"/>
      <sheetName val="제출"/>
      <sheetName val="보도경계블ᅠ"/>
      <sheetName val="내역_최종본4_5_"/>
      <sheetName val="수량총괄"/>
      <sheetName val="2.단면가정3.모델링4.하중"/>
      <sheetName val="판매량"/>
      <sheetName val="단위"/>
      <sheetName val=" 견 N"/>
      <sheetName val="CI_x0000__x0000_Ԁ_x0000_"/>
      <sheetName val="A(Rev.3)"/>
      <sheetName val="교각철근 (2_x0000_"/>
      <sheetName val="9609추"/>
      <sheetName val="공통ॸᕔ_xdc18_"/>
      <sheetName val="외주대비_-석축_x7"/>
      <sheetName val="외주대비_-석축_x8"/>
      <sheetName val="부대표지_ 쇲怗쇩"/>
      <sheetName val="1공구_건정토건_토공14"/>
      <sheetName val="1공구_건정토건_철콘14"/>
      <sheetName val="도급표지_14"/>
      <sheetName val="도급표지__(4)14"/>
      <sheetName val="부대표지_(4)14"/>
      <sheetName val="도급표지__(3)14"/>
      <sheetName val="부대표지_(3)14"/>
      <sheetName val="도급표지__(2)14"/>
      <sheetName val="부대표지_(2)14"/>
      <sheetName val="토__목14"/>
      <sheetName val="조__경14"/>
      <sheetName val="전_기14"/>
      <sheetName val="건__축14"/>
      <sheetName val="보도내역_(3)14"/>
      <sheetName val="준검_내역서14"/>
      <sheetName val="1_수인터널14"/>
      <sheetName val="내역(최종본4_5)14"/>
      <sheetName val="2_대외공문14"/>
      <sheetName val="6PILE__(돌출)14"/>
      <sheetName val="AS포장복구_14"/>
      <sheetName val="설_계14"/>
      <sheetName val="Sheet1_(2)13"/>
      <sheetName val="0_0ControlSheet14"/>
      <sheetName val="0_1keyAssumption14"/>
      <sheetName val="입출재고현황_(2)13"/>
      <sheetName val="4_내진설계13"/>
      <sheetName val="_총괄표13"/>
      <sheetName val="BSD_(2)13"/>
      <sheetName val="1_취수장13"/>
      <sheetName val="인건비_13"/>
      <sheetName val="현장별계약현황('98_10_31)13"/>
      <sheetName val="96보완계획7_1213"/>
      <sheetName val="전차선로_물량표13"/>
      <sheetName val="부대입찰_내역서13"/>
      <sheetName val="원가계산_(2)13"/>
      <sheetName val="콤보박스와_리스트박스의_연결13"/>
      <sheetName val="노원열병합__건축공사기성내역서13"/>
      <sheetName val="1__설계조건_2_단면가정_3__하중계산13"/>
      <sheetName val="DATA_입력란13"/>
      <sheetName val="실행내역서_13"/>
      <sheetName val="토공(우물통,기타)_13"/>
      <sheetName val="제잡비_xls13"/>
      <sheetName val="3BL공동구_수량13"/>
      <sheetName val="2_고용보험료산출근거13"/>
      <sheetName val="1_설계조건13"/>
      <sheetName val="Eq__Mobilization13"/>
      <sheetName val="플랜트_설치13"/>
      <sheetName val="1_설계기준12"/>
      <sheetName val="장비당단가_(1)12"/>
      <sheetName val="Sheet2_(2)12"/>
      <sheetName val="97년_추정13"/>
      <sheetName val="현장관리비_산출내역13"/>
      <sheetName val="설내역서_12"/>
      <sheetName val="공정표_12"/>
      <sheetName val="수_량_명_세_서_-_112"/>
      <sheetName val="P_M_별11"/>
      <sheetName val="프라임_강변역(4,236)11"/>
      <sheetName val="5_2코핑11"/>
      <sheetName val="집_계_표11"/>
      <sheetName val="내___역11"/>
      <sheetName val="2_건축12"/>
      <sheetName val="2000년_공정표11"/>
      <sheetName val="DATA_입력부11"/>
      <sheetName val="8_PILE__(돌출)12"/>
      <sheetName val="배수공_시멘트_및_골재량_산출11"/>
      <sheetName val="7_PILE__(돌출)11"/>
      <sheetName val="별표_12"/>
      <sheetName val="광통신_견적내역서111"/>
      <sheetName val="할증_11"/>
      <sheetName val="unit_411"/>
      <sheetName val="2000_0511"/>
      <sheetName val="CIP_공사12"/>
      <sheetName val="1_본부별11"/>
      <sheetName val="2_교량(신설)11"/>
      <sheetName val="수량산출서_갑지11"/>
      <sheetName val="표지_(2)13"/>
      <sheetName val="표지_(3)13"/>
      <sheetName val="교각집계_(2)13"/>
      <sheetName val="교각토공_(2)13"/>
      <sheetName val="교각철근_(2)13"/>
      <sheetName val="외주대비_-석축13"/>
      <sheetName val="외주대비-구조물_(2)13"/>
      <sheetName val="견적표지_(3)13"/>
      <sheetName val="_HIT-&gt;HMC_견적(3900)13"/>
      <sheetName val="일__위__대__가__목__록13"/>
      <sheetName val="교각토공__2_13"/>
      <sheetName val="4_장비손료11"/>
      <sheetName val="1_3_1절점좌표11"/>
      <sheetName val="1_1설계기준11"/>
      <sheetName val="HRSG_SMALL0722013"/>
      <sheetName val="6__안전관리비24"/>
      <sheetName val="하도내역_(철콘)12"/>
      <sheetName val="3_공통공사대비13"/>
      <sheetName val="노무비_근거12"/>
      <sheetName val="조건표_(2)12"/>
      <sheetName val="임율_Data12"/>
      <sheetName val="2차전체변경예정_(2)12"/>
      <sheetName val="토공유동표(전체_당초)12"/>
      <sheetName val="목차_12"/>
      <sheetName val="단면_(2)12"/>
      <sheetName val="b_balju_(2)12"/>
      <sheetName val="8_현장관리비12"/>
      <sheetName val="7_안전관리비12"/>
      <sheetName val="7__현장관리비_12"/>
      <sheetName val="노무비_11"/>
      <sheetName val="내역서_제출11"/>
      <sheetName val="구조______11"/>
      <sheetName val="간_지111"/>
      <sheetName val="화재_탐지_설비11"/>
      <sheetName val="4_일위대가집계11"/>
      <sheetName val="5__현장관리비(new)_11"/>
      <sheetName val="Customer_Databas11"/>
      <sheetName val="방배동내역_(총괄)11"/>
      <sheetName val="남양시작동자105노65기1_3화1_210"/>
      <sheetName val="관음목장(제출용)자105인97_510"/>
      <sheetName val="4_경비_5_영업외수지11"/>
      <sheetName val="_견적서11"/>
      <sheetName val="재활용_악취_먼지DUCT산출11"/>
      <sheetName val="기초입력_DATA11"/>
      <sheetName val="단양_00_아파트-세부내역11"/>
      <sheetName val="EQUIP_LIST11"/>
      <sheetName val="5_정산서11"/>
      <sheetName val="설계기준_및_하중계산10"/>
      <sheetName val="969910(_R)10"/>
      <sheetName val="원내역서_그대로10"/>
      <sheetName val="TABLE_DB10"/>
      <sheetName val="쌍용_data_base10"/>
      <sheetName val="전체내역_(2)10"/>
      <sheetName val="Hyundai_Unit_cost_xls10"/>
      <sheetName val="중기조종사_단위단가12"/>
      <sheetName val="5__현장관리비_new__11"/>
      <sheetName val="Temporary_Mooring11"/>
      <sheetName val="A_LINE11"/>
      <sheetName val="제출내역_(2)11"/>
      <sheetName val="1062-X방향_10"/>
      <sheetName val="PROJECT_BRIEF10"/>
      <sheetName val="총괄집계_10"/>
      <sheetName val="strut_type10"/>
      <sheetName val="2F_회의실견적(5_14_일대)10"/>
      <sheetName val="Piping_Design_Data10"/>
      <sheetName val="4_&amp;_10-inch,_CO2_Combo_&amp;_Swee10"/>
      <sheetName val="Sight_n_M_H10"/>
      <sheetName val="경비_(1)10"/>
      <sheetName val="5호광장_(만점)11"/>
      <sheetName val="인천국제_(만점)_(2)11"/>
      <sheetName val="전선_및_전선관10"/>
      <sheetName val="VENDOR_LIST10"/>
      <sheetName val="단가_10"/>
      <sheetName val="4_LINE11"/>
      <sheetName val="7_th11"/>
      <sheetName val="_갑지11"/>
      <sheetName val="총_원가계산11"/>
      <sheetName val="매출요약(월별)_-년간10"/>
      <sheetName val="수목데이타_10"/>
      <sheetName val="1_䷨수장10"/>
      <sheetName val="4_뀴진설Ⳅ10"/>
      <sheetName val="전䰨선로_물량표10"/>
      <sheetName val="㶀대입찰_내역서10"/>
      <sheetName val="단가_및_재료비10"/>
      <sheetName val="내역서_(2)10"/>
      <sheetName val="한성교회_신축공사(050713)_CheckList10"/>
      <sheetName val="2_2_오피스텔(12~32F)11"/>
      <sheetName val="일위대가_집계표11"/>
      <sheetName val="9_1지하2층하부보11"/>
      <sheetName val="단계별내역_(2)11"/>
      <sheetName val="4_일위대가11"/>
      <sheetName val="2_19"/>
      <sheetName val="STEEL_BOX_단면설계(SEC_8)10"/>
      <sheetName val="2_2_띠장의_설계11"/>
      <sheetName val="자__재11"/>
      <sheetName val="개인별_순위표11"/>
      <sheetName val="CM_111"/>
      <sheetName val="세골재__T2_변경_현황10"/>
      <sheetName val="6__안전관리비25"/>
      <sheetName val="기술부_VENDOR_LIST11"/>
      <sheetName val="4_2_1_마루높이_검토10"/>
      <sheetName val="내역서_(3)11"/>
      <sheetName val="산출양식_(2)11"/>
      <sheetName val="전체산출내역서갑(변경)_11"/>
      <sheetName val="A_터파기공11"/>
      <sheetName val="B_측·집11"/>
      <sheetName val="배(자·집)_(2)11"/>
      <sheetName val="2_01측·터·집11"/>
      <sheetName val="땅깍·수_(1-1)11"/>
      <sheetName val="0-52_11"/>
      <sheetName val="콘·다_(2)11"/>
      <sheetName val="기·집_(2)11"/>
      <sheetName val="콘·다_(3)11"/>
      <sheetName val="병원내역집계표_(2)11"/>
      <sheetName val="실행총괄_11"/>
      <sheetName val="[IL-3_XLSY갑지11"/>
      <sheetName val="4_일위대가목차11"/>
      <sheetName val="내역_ver1_011"/>
      <sheetName val="2000,9월_일위11"/>
      <sheetName val="1_노무비명세서(해동)11"/>
      <sheetName val="1_노무비명세서(토목)11"/>
      <sheetName val="2_노무비명세서(해동)11"/>
      <sheetName val="2_노무비명세서(수직보호망)11"/>
      <sheetName val="2_노무비명세서(난간대)11"/>
      <sheetName val="2_사진대지11"/>
      <sheetName val="3_사진대지11"/>
      <sheetName val="변압기_및_발전기_용량10"/>
      <sheetName val="조도계산서_(도서)10"/>
      <sheetName val="빌딩_안내10"/>
      <sheetName val="CABLE_(2)10"/>
      <sheetName val="G_R300경비10"/>
      <sheetName val="단가대비표_(3)10"/>
      <sheetName val="기성내역서(을)_(2)10"/>
      <sheetName val="1단계_(2)10"/>
      <sheetName val="2_1__노무비_평균단가산출10"/>
      <sheetName val="3_공사비(07년노임단가)10"/>
      <sheetName val="3_공사비(단가조사표)10"/>
      <sheetName val="3_공사비(물량산출표)10"/>
      <sheetName val="3_공사비(일위대가표목록)10"/>
      <sheetName val="3_공사비(일위대가표)10"/>
      <sheetName val="TRE_TABLE10"/>
      <sheetName val="Requirement(Work_Crew)10"/>
      <sheetName val="진입도로B_(2)10"/>
      <sheetName val="2_냉난방설비공사10"/>
      <sheetName val="7_자동제어공사10"/>
      <sheetName val="중강당_내역10"/>
      <sheetName val="기초자료입력및_K치_확인10"/>
      <sheetName val="실행내역_10"/>
      <sheetName val="자재_단가_비교표(견적)10"/>
      <sheetName val="자재_단가_비교표10"/>
      <sheetName val="Bid_Summary10"/>
      <sheetName val="이동시_예상비용10"/>
      <sheetName val="Seg_1DE비용10"/>
      <sheetName val="Transit_비용_감가상각미포함10"/>
      <sheetName val="전화공사_공량_및_집계표10"/>
      <sheetName val="참조_(2)10"/>
      <sheetName val="6__직접경비10"/>
      <sheetName val="대가_(보완)10"/>
      <sheetName val="3_자재비(총괄)10"/>
      <sheetName val="제조_경영10"/>
      <sheetName val="4_전기10"/>
      <sheetName val="노_무_비10"/>
      <sheetName val="미납품_현황10"/>
      <sheetName val="신설개소별_총집계표(동해-배전)10"/>
      <sheetName val="BOX_본체10"/>
      <sheetName val="MP_MOB10"/>
      <sheetName val="사__업__비__수__지__예__산__서9"/>
      <sheetName val="-15_09"/>
      <sheetName val="_ｹ-ﾌﾞﾙ7"/>
      <sheetName val="태화42_7"/>
      <sheetName val="108_수선비10"/>
      <sheetName val="공내역_및_견적조건9"/>
      <sheetName val="청_구8"/>
      <sheetName val="97_사업추정(WEKI)7"/>
      <sheetName val="10_경제성분석9"/>
      <sheetName val="kimre_scrubber10"/>
      <sheetName val="기계_도급내역서9"/>
      <sheetName val="7_전산해석결과8"/>
      <sheetName val="4_하중8"/>
      <sheetName val="토__공7"/>
      <sheetName val="FRP_PIPING_일위대가10"/>
      <sheetName val="신평리_권리자명부7"/>
      <sheetName val="일위대가_(PM)10"/>
      <sheetName val="1-1_현장정리10"/>
      <sheetName val="1-2_토공10"/>
      <sheetName val="1-3_WMM,GSB10"/>
      <sheetName val="1-4_BITUMINOUS_COURSE10"/>
      <sheetName val="1-5_BOX_CULVERTS10"/>
      <sheetName val="1-6_BRIDGE10"/>
      <sheetName val="1-7_DRAINAGE10"/>
      <sheetName val="1-8_TRAFFIC10"/>
      <sheetName val="1-9_MISCELLANEOUS10"/>
      <sheetName val="1-10_ELECTRICAL10"/>
      <sheetName val="1-12_도급외항목10"/>
      <sheetName val="명일작업계획_(3)10"/>
      <sheetName val="용선_C_L10"/>
      <sheetName val="전_체10"/>
      <sheetName val="흙막이B_(오산운암)10"/>
      <sheetName val="타이로드_흙막이10"/>
      <sheetName val="타이로드_흙막이(근입장2_5M)10"/>
      <sheetName val="타이로드(근입장2_5M)10"/>
      <sheetName val="pile_항타10"/>
      <sheetName val="pile_항타(디젤)10"/>
      <sheetName val="pile_항타_A10"/>
      <sheetName val="pile_항타_B10"/>
      <sheetName val="pile_항타_C10"/>
      <sheetName val="pile_인발10"/>
      <sheetName val="pile_인발_A10"/>
      <sheetName val="pile_인발_B10"/>
      <sheetName val="pile_인발_C10"/>
      <sheetName val="20TON_TRAILER10"/>
      <sheetName val="토류판_(2)10"/>
      <sheetName val="SHEET_PILE단가10"/>
      <sheetName val="6_이토처리시간10"/>
      <sheetName val="①idea_pipeline10"/>
      <sheetName val="IMP_통일양식10"/>
      <sheetName val="LYS_통일양식10"/>
      <sheetName val="Xunit_(단위환산)10"/>
      <sheetName val="유통기한_프로그램10"/>
      <sheetName val="220_(2)7"/>
      <sheetName val="울진항공등화_내역서10"/>
      <sheetName val="일_위_대_가_표10"/>
      <sheetName val="영흥TL(UP,DOWN)_10"/>
      <sheetName val="3련_BOX10"/>
      <sheetName val="내역서_9"/>
      <sheetName val="2_1외주10"/>
      <sheetName val="2_3노무10"/>
      <sheetName val="2_4자재10"/>
      <sheetName val="2_2장비10"/>
      <sheetName val="2_5경비10"/>
      <sheetName val="2_6수목대10"/>
      <sheetName val="모선자재_집계표9"/>
      <sheetName val="재료의_할증9"/>
      <sheetName val="D1_2_COF모듈자재_입출재고_(B급)9"/>
      <sheetName val="3_관로전환기7"/>
      <sheetName val="외주현황_wq17"/>
      <sheetName val="1차_내역서10"/>
      <sheetName val="BEND_LOSS7"/>
      <sheetName val="토공_total7"/>
      <sheetName val="함열량_db9"/>
      <sheetName val="고객사_관리_코드10"/>
      <sheetName val="중기쥰종사_단위단가10"/>
      <sheetName val="PTVT_(MAU)10"/>
      <sheetName val="_7"/>
      <sheetName val="F_월별기성수금현황_7"/>
      <sheetName val="99_조정금액7"/>
      <sheetName val="내역서1999_8최종7"/>
      <sheetName val="3_전기산출기초7"/>
      <sheetName val="TRAY_헹거산출7"/>
      <sheetName val="표__지9"/>
      <sheetName val="기존단가_(2)8"/>
      <sheetName val="1_17"/>
      <sheetName val="Div26_-_Elect9"/>
      <sheetName val="Khoi_luong9"/>
      <sheetName val="Bảng_mã_VT9"/>
      <sheetName val="DonGia_chetao9"/>
      <sheetName val="DonGia_VatTuLK9"/>
      <sheetName val="Fr_Revit9"/>
      <sheetName val="NSA_Summary9"/>
      <sheetName val="D_B7"/>
      <sheetName val="K2_site_Total_내역서7"/>
      <sheetName val="동강_배관7"/>
      <sheetName val="WCR_외주7"/>
      <sheetName val="ANILINE_-_OPTION7"/>
      <sheetName val="MDI_-_OPTION7"/>
      <sheetName val="계약대비내역서_(부경)7"/>
      <sheetName val="집행대비내역서_(부경)7"/>
      <sheetName val="계약그라우팅_포장7"/>
      <sheetName val="계약사무실조경_7"/>
      <sheetName val="일위대가56-1_7"/>
      <sheetName val="일위대가71-1_7"/>
      <sheetName val="일위대가74-1_7"/>
      <sheetName val="일위대가76-1_7"/>
      <sheetName val="일위대가77-1_7"/>
      <sheetName val="일위대가78-1_7"/>
      <sheetName val="3_1_6_전산처리결과6"/>
      <sheetName val="금회_청구사항(기계)7"/>
      <sheetName val="기성갑지_(소방)7"/>
      <sheetName val="금회_청구사항(소방)7"/>
      <sheetName val="chi_tiet8"/>
      <sheetName val="PPC_Summary8"/>
      <sheetName val="06_일위대가목록7"/>
      <sheetName val="1_청구서7"/>
      <sheetName val="2_내역서7"/>
      <sheetName val="Tong_hop7"/>
      <sheetName val="Phan_lap_dat7"/>
      <sheetName val="Lắp_Ráp7"/>
      <sheetName val="총괄표_7"/>
      <sheetName val="횡배수관_토공량_산출7"/>
      <sheetName val="도시정비_6"/>
      <sheetName val="cong_thuc_tinh_chi_tiet9"/>
      <sheetName val="Phieu_trinh_ky_cấu_tháp7"/>
      <sheetName val="Phieu_trinh_ky_VTP7"/>
      <sheetName val="KS-VL_rời7"/>
      <sheetName val="Tai_san7"/>
      <sheetName val="Check_dong_tien7"/>
      <sheetName val="Chi_phí_SDTS7"/>
      <sheetName val="Check_COST7"/>
      <sheetName val="DATA_HD7"/>
      <sheetName val="Tong_hop_1TM7"/>
      <sheetName val="NS_Lán_trại7"/>
      <sheetName val="Check_cong_no_NC7"/>
      <sheetName val="_IL-3_XLSY갑지11"/>
      <sheetName val="KET_CAU-_MJV27"/>
      <sheetName val="Ví_dụ7"/>
      <sheetName val="Gia_VLNCMTC7"/>
      <sheetName val="갑지_1회4"/>
      <sheetName val="18_074"/>
      <sheetName val="갑지_2회4"/>
      <sheetName val="18_084"/>
      <sheetName val="갑지_3회4"/>
      <sheetName val="18_094"/>
      <sheetName val="갑지_4회4"/>
      <sheetName val="18_104"/>
      <sheetName val="갑지_5회4"/>
      <sheetName val="18_114"/>
      <sheetName val="갑지_6회4"/>
      <sheetName val="18_124"/>
      <sheetName val="갑지_7회4"/>
      <sheetName val="19_014"/>
      <sheetName val="갑지_8회4"/>
      <sheetName val="19_024"/>
      <sheetName val="갑지_9회4"/>
      <sheetName val="표지_9회4"/>
      <sheetName val="19_034"/>
      <sheetName val="갑지_10회4"/>
      <sheetName val="표지_10회4"/>
      <sheetName val="19_044"/>
      <sheetName val="갑지_11회4"/>
      <sheetName val="표지_11회4"/>
      <sheetName val="19_054"/>
      <sheetName val="갑지_12회4"/>
      <sheetName val="표지_12회4"/>
      <sheetName val="19_064"/>
      <sheetName val="갑지_13회4"/>
      <sheetName val="표지_13회4"/>
      <sheetName val="19_074"/>
      <sheetName val="갑지_14회4"/>
      <sheetName val="표지_14회4"/>
      <sheetName val="19_084"/>
      <sheetName val="샌딩_에폭시_도장8"/>
      <sheetName val="Summary_VO_No_37"/>
      <sheetName val="VO_No_3_17"/>
      <sheetName val="VO_No_3_27"/>
      <sheetName val="VO_No_3_37"/>
      <sheetName val="VO_No_3_47"/>
      <sheetName val="VO_No_3_57"/>
      <sheetName val="VO_No_3_67"/>
      <sheetName val="VO_No_3_77"/>
      <sheetName val="VO_No_3_87"/>
      <sheetName val="SCOPE_OF_WORK7"/>
      <sheetName val="대3류_7"/>
      <sheetName val="외주대비_ᨀ晙ԯ8"/>
      <sheetName val="3_단가산출서7"/>
      <sheetName val="4_단가산출기초7"/>
      <sheetName val="01__DATA7"/>
      <sheetName val="부대표지츀_4"/>
      <sheetName val="물가변동_총괄서7"/>
      <sheetName val="7_1유효폭7"/>
      <sheetName val="허용전류-IEC_DATA7"/>
      <sheetName val="본선_토공_분배표7"/>
      <sheetName val="을_26"/>
      <sheetName val="을_16"/>
      <sheetName val="토공_갑지6"/>
      <sheetName val="각사별공사비분개_6"/>
      <sheetName val="해외_연수비용_계산-삭제6"/>
      <sheetName val="해외_기술훈련비_(합계)6"/>
      <sheetName val="Pier_36"/>
      <sheetName val="BOX(1_5X1_5)5"/>
      <sheetName val="TYPE_A5"/>
      <sheetName val="장비투입_(2)5"/>
      <sheetName val="C_&amp;_G_RHS5"/>
      <sheetName val="5_3_단면가정5"/>
      <sheetName val="ITB_COST5"/>
      <sheetName val="CATCH_BASIN5"/>
      <sheetName val="Man_Hole5"/>
      <sheetName val="WEIGHT_LIST4"/>
      <sheetName val="산#2-1_(2)4"/>
      <sheetName val="설산1_나4"/>
      <sheetName val="1_토공4"/>
      <sheetName val="Process_Piping5"/>
      <sheetName val="plan&amp;section_of_foundation4"/>
      <sheetName val="design_criteria4"/>
      <sheetName val="자재_집계표4"/>
      <sheetName val="Raw_Data4"/>
      <sheetName val="PHC파일_천공_및_항타4"/>
      <sheetName val="Rect__105"/>
      <sheetName val="간접비_총괄표3"/>
      <sheetName val="중기사용료_(2)7"/>
      <sheetName val="운동장_(2)6"/>
      <sheetName val="주공_갑지6"/>
      <sheetName val="H__MECHANICAL7"/>
      <sheetName val="J__FIRE_FIGHTING7"/>
      <sheetName val="외주대비_-석É6"/>
      <sheetName val="5_2_6~7공사요율6"/>
      <sheetName val="04_12월건강보험(일용직)6"/>
      <sheetName val="1_내역(청_하역장전등)6"/>
      <sheetName val="2_원가집계6"/>
      <sheetName val="05_유류비자금청구(완)6"/>
      <sheetName val="19_07월_세_계6"/>
      <sheetName val="19_07항목별(시트복사금지100번쓰기)6"/>
      <sheetName val="19_05월6"/>
      <sheetName val="grid_(1)6"/>
      <sheetName val="경율산정_XLS6"/>
      <sheetName val="PAD_TR보호대기초6"/>
      <sheetName val="Sàn_T17"/>
      <sheetName val="Lỗ_thông_gió7"/>
      <sheetName val="Thống_kê7"/>
      <sheetName val="Tai_khoan7"/>
      <sheetName val="Bang_gia_2011_10_126"/>
      <sheetName val="投标材料清单_6"/>
      <sheetName val="ጊ후다내역_XLS]0_0ControlSheet36"/>
      <sheetName val="Dầm_16"/>
      <sheetName val="Unit_Rate(non_print)6"/>
      <sheetName val="Bang_TH4"/>
      <sheetName val="Cọc_nhồi6"/>
      <sheetName val="5_NKTC6"/>
      <sheetName val="4_BBNT-LĐ6"/>
      <sheetName val="외주대비_-석축???_x6"/>
      <sheetName val="_후다__x00031"/>
      <sheetName val="5_6_NTKL_ĐHKK_6"/>
      <sheetName val="5_12_NTKL_PCCC6"/>
      <sheetName val="D_&amp;_W_sizes6"/>
      <sheetName val="_후다_1"/>
      <sheetName val="Goc_CC6"/>
      <sheetName val="Sàn_tầng_01_(_old_)6"/>
      <sheetName val="Gia_thanh_chuoi_su6"/>
      <sheetName val="Tiep_dia6"/>
      <sheetName val="Don_gia_vung_III-Can_Tho6"/>
      <sheetName val="TH_MEP6"/>
      <sheetName val="_DATA6"/>
      <sheetName val="0_Bìa6"/>
      <sheetName val="1_Mục_lục6"/>
      <sheetName val="2_Phiếu_kiểm_tra6"/>
      <sheetName val="BM-06a_Mẫu_chứng_chỉ_thanh_toá6"/>
      <sheetName val="3_Bảng_TT_giá_trị_thực_hiện6"/>
      <sheetName val="4_Bảng_TT_KL_thực_hiện6"/>
      <sheetName val="6_KL_DD_chi_tiết6"/>
      <sheetName val="5_công_nhật6"/>
      <sheetName val="ROW_3a-chi_tiết6"/>
      <sheetName val="ROW_5-_chi_tiết6"/>
      <sheetName val="ROW_6-_chi_tiết6"/>
      <sheetName val="KL_khoán_đổ_bê_tông_T76"/>
      <sheetName val="6__Bảng_TT_giá_trị_giảm_trừ_HĐ6"/>
      <sheetName val="6__Hồ_sơ_đính_kèm6"/>
      <sheetName val="원가_(2)4"/>
      <sheetName val="2_입력sheet3"/>
      <sheetName val="18_궤도재료3"/>
      <sheetName val="내역_3"/>
      <sheetName val="IMF_Code6"/>
      <sheetName val="Elec_LG5"/>
      <sheetName val="ESTI_5"/>
      <sheetName val="1_Requisition(E)5"/>
      <sheetName val="dtct_cong5"/>
      <sheetName val="NHÀ_NHẬP_LIỆU5"/>
      <sheetName val="MÓNG_SILO5"/>
      <sheetName val="3_15"/>
      <sheetName val="3_105"/>
      <sheetName val="3_25"/>
      <sheetName val="3_35"/>
      <sheetName val="3_45"/>
      <sheetName val="3_55"/>
      <sheetName val="3_65"/>
      <sheetName val="3_75"/>
      <sheetName val="3_85"/>
      <sheetName val="3_95"/>
      <sheetName val="Doi_so5"/>
      <sheetName val="TL_rieng5"/>
      <sheetName val="보도내_6"/>
      <sheetName val="Measure_13065"/>
      <sheetName val="DM_ChiPhi5"/>
      <sheetName val="Basic_Wage5"/>
      <sheetName val="Menber_List5"/>
      <sheetName val="BH-1_(2)3"/>
      <sheetName val="PL_Vua5"/>
      <sheetName val="외주대비_-석축_x005f_x0000__x005f_x0000__x005f_x0000__5"/>
      <sheetName val="1_사유서4"/>
      <sheetName val="ጊ후다내역_XLS_0_0ControlSheet36"/>
      <sheetName val="C_MECHANICAL5"/>
      <sheetName val="Du_thau5"/>
      <sheetName val="1_관로5"/>
      <sheetName val="TỔNG_HỢP5"/>
      <sheetName val="외주대비_-석축____x6"/>
      <sheetName val="ጳ??Ⴔጳ??Lጴ??_ጵ??_ጶ??ఀጷ??_ጸ?6"/>
      <sheetName val="ጊ??Ⴔጱ??Lጲ??_ድ??nጳ??lጳ??eጴ5"/>
      <sheetName val="ጵ??Ⴔጶ??Lጷ??_ጸ??yጿ??uጿ??iጊ?5"/>
      <sheetName val="ጿ??Ⴔጿ??Lጊ??ېጱ??_ጲ??೵ድ??Ⴔጳ?5"/>
      <sheetName val="ጊ??Ⴔጊ??Lጱ??᳴ጲ??_ድ??ᰕጳ??װጳ5"/>
      <sheetName val="ጶ??Ⴔጷ??Lጸ??_ጿ??_ጿ??_ጊ??6"/>
      <sheetName val="ጿ??Ⴔጊ??Lጱ??Șጲ??ᩘድ??_ጳ??_ጳ?5"/>
      <sheetName val="ድ??Ⴔጳ??Lጳ??_ጴ??ഀጳ??nጳ??_5"/>
      <sheetName val="ጴ??Ⴔጵ??Lጶ??_ጷ??ഀጸ??nጿ??_5"/>
      <sheetName val="ጳ??Ⴔጴ??Lጵ??_ጶ??ᔼጷ??1ጸ??2ጿ?5"/>
      <sheetName val="ጸ??Ⴔጿ??Lጿ??_ጊ??_ጱ??ݴጲ??5"/>
      <sheetName val="ጴ??Ⴔጳ??Lጳ??iጴ??_ጵ??eጶ??e5"/>
      <sheetName val="ጵ??Ⴔጶ??Lጷ??ᝥጸ??Uጿ??Oጿ??_5"/>
      <sheetName val="ጳ??Ⴔጴ??Lጵ??֑ጶ??_ጷ??-ጸ??׭5"/>
      <sheetName val="ጲ??Ⴔድ??Lጳ??_ጳ??᪅ጴ??Șጳ??᧝ጳ5"/>
      <sheetName val="ጸ??Ⴔጿ??Lጿ??_ጊ??᪅ጊ??ႜጱ??5"/>
      <sheetName val="ጴ??Ⴔጵ??Lጶ??_ጷ??ᅸጸ??Ꮙጿ??°ጿ5"/>
      <sheetName val="ጶ??Ⴔጷ??Lጸ??_ጿ??(ጿ??ᅸጊ??)5"/>
      <sheetName val="ጳ??Ⴔጴ??Lጴ??_ፊ??(ጵ??ఀፋ??)5"/>
      <sheetName val="ጱ??Ⴔጲ??Lድ??ެጳ??_ጳ??(ጴ??5"/>
      <sheetName val="ጿ??Ⴔጿ??Lጊ??ᙔጱ??೵ጲ??_ድ??5"/>
      <sheetName val="ጱ??Ⴔጲ??Lድ??ಜጳ??(ጳ??_ጴ??5"/>
      <sheetName val="ጸ??Ⴔጿ??Lጿ??ݴጊ??෼ጱ??_ጲ??5"/>
      <sheetName val="ድ??Ⴔጳ??Lጳ??0ጴ??_ጳ??Iጳ??5"/>
      <sheetName val="ጸ??Ⴔጿ??Lጿ??iጊ??_ጱ??uጲ??r5"/>
      <sheetName val="3__CNT5"/>
      <sheetName val="unit_price_list(M)5"/>
      <sheetName val="Breakdown_(B)5"/>
      <sheetName val="thông_tin5"/>
      <sheetName val="옥외_전력간선공사3"/>
      <sheetName val="토목내역서_(도급단가)_(2)3"/>
      <sheetName val="[후다내역_XLS]__H1775_c_ESTI96___10"/>
      <sheetName val="손익분기점_데이터4"/>
      <sheetName val="매각대상자산_청산가치4"/>
      <sheetName val="_견적Ⴗ3"/>
      <sheetName val="일위대가_3"/>
      <sheetName val="[후다내역_XLS]__H1775_c_ESTI96___11"/>
      <sheetName val="[후다내역_XLS]__H1775_c_ESTI96___12"/>
      <sheetName val="2__주요공지（主要公告）4"/>
      <sheetName val="A_견적4"/>
      <sheetName val="4_예산내역서4"/>
      <sheetName val="공사투입계획(변경결의)19_91"/>
      <sheetName val="노무비_월별지급현황19_91"/>
      <sheetName val="갑지(외주기성)19_91"/>
      <sheetName val="PRECAST_lightconc-II5"/>
      <sheetName val="_후다_x005f_x0001___x005f_x0010__x005f_x0000__x0006"/>
      <sheetName val="Budget_Code4"/>
      <sheetName val="Phu_cap4"/>
      <sheetName val="RAB_AR&amp;STR5"/>
      <sheetName val="Nhan_cong5"/>
      <sheetName val="Thiet_bi5"/>
      <sheetName val="Vat_tu5"/>
      <sheetName val="May_TC5"/>
      <sheetName val="Bang_KL5"/>
      <sheetName val="TH_Kinh_phi5"/>
      <sheetName val="cataloge_moi5"/>
      <sheetName val="ጳ__Ⴔጳ__Lጴ___ጵ___ጶ__ఀጷ___ጸ_5"/>
      <sheetName val="ጊ__Ⴔጱ__Lጲ___ድ__nጳ__lጳ__eጴ4"/>
      <sheetName val="ጵ__Ⴔጶ__Lጷ___ጸ__yጿ__uጿ__iጊ_4"/>
      <sheetName val="ጿ__Ⴔጿ__Lጊ__ېጱ___ጲ__೵ድ__Ⴔጳ_4"/>
      <sheetName val="ጊ__Ⴔጊ__Lጱ__᳴ጲ___ድ__ᰕጳ__װጳ4"/>
      <sheetName val="ጶ__Ⴔጷ__Lጸ___ጿ___ጿ___ጊ__5"/>
      <sheetName val="ጿ__Ⴔጊ__Lጱ__Șጲ__ᩘድ___ጳ___ጳ_4"/>
      <sheetName val="ድ__Ⴔጳ__Lጳ___ጴ__ഀጳ__nጳ___4"/>
      <sheetName val="ጴ__Ⴔጵ__Lጶ___ጷ__ഀጸ__nጿ___4"/>
      <sheetName val="ጳ__Ⴔጴ__Lጵ___ጶ__ᔼጷ__1ጸ__2ጿ_4"/>
      <sheetName val="ጸ__Ⴔጿ__Lጿ___ጊ___ጱ__ݴጲ__4"/>
      <sheetName val="ጴ__Ⴔጳ__Lጳ__iጴ___ጵ__eጶ__e4"/>
      <sheetName val="ጵ__Ⴔጶ__Lጷ__ᝥጸ__Uጿ__Oጿ___4"/>
      <sheetName val="ጳ__Ⴔጴ__Lጵ__֑ጶ___ጷ__-ጸ__׭4"/>
      <sheetName val="ጲ__Ⴔድ__Lጳ___ጳ__᪅ጴ__Șጳ__᧝ጳ4"/>
      <sheetName val="ጸ__Ⴔጿ__Lጿ___ጊ__᪅ጊ__ႜጱ__4"/>
      <sheetName val="ጴ__Ⴔጵ__Lጶ___ጷ__ᅸጸ__Ꮙጿ__°ጿ4"/>
      <sheetName val="ጶ__Ⴔጷ__Lጸ___ጿ__(ጿ__ᅸጊ__)4"/>
      <sheetName val="ጳ__Ⴔጴ__Lጴ___ፊ__(ጵ__ఀፋ__)4"/>
      <sheetName val="ጱ__Ⴔጲ__Lድ__ެጳ___ጳ__(ጴ__4"/>
      <sheetName val="ጿ__Ⴔጿ__Lጊ__ᙔጱ__೵ጲ___ድ__4"/>
      <sheetName val="ጱ__Ⴔጲ__Lድ__ಜጳ__(ጳ___ጴ__4"/>
      <sheetName val="ጸ__Ⴔጿ__Lጿ__ݴጊ__෼ጱ___ጲ__4"/>
      <sheetName val="ድ__Ⴔጳ__Lጳ__0ጴ___ጳ__Iጳ__4"/>
      <sheetName val="ጸ__Ⴔጿ__Lጿ__iጊ___ጱ__uጲ__r4"/>
      <sheetName val="MAIN_GATE_HOUSE4"/>
      <sheetName val="T_KE_CP14"/>
      <sheetName val="2000년_임금추정3"/>
      <sheetName val="2_교3"/>
      <sheetName val="7_PILE__ꆭᶩ萀ᘲ"/>
      <sheetName val="수량산출서_(2)1"/>
      <sheetName val="일__위__대__가_4"/>
      <sheetName val="1차3회-개_3"/>
      <sheetName val="VS_P-Q3"/>
      <sheetName val="Ton_Kho4"/>
      <sheetName val="NaBisulfit,_hol_fl_ph_5,5&amp;7,5"/>
      <sheetName val="Simulasi_"/>
      <sheetName val="Plan_4620_Ton"/>
      <sheetName val="TH_XL3"/>
      <sheetName val="t-h_HA_THE3"/>
      <sheetName val="단가(동"/>
      <sheetName val="1차3회-개소별명세서-빨䢀ඌȜㅰ"/>
      <sheetName val="1차3회-개소별명세서-빨腠ਫ਼Ȝㅰ"/>
      <sheetName val="Land_Dev't__Ph-13"/>
      <sheetName val="CHITIET_VL-NC-TT1p3"/>
      <sheetName val="Buy_vs__Lease_Car3"/>
      <sheetName val="5__MATERIAL_LIST3"/>
      <sheetName val="Sum_ELE__CAP_S1-4__3"/>
      <sheetName val="Đầu_tư4"/>
      <sheetName val="Danh_muc3"/>
      <sheetName val="SGC_RATE3"/>
      <sheetName val="Boiler_Block3"/>
      <sheetName val="NH3_Block3"/>
      <sheetName val="Chiller_Block3"/>
      <sheetName val="C02_Block3"/>
      <sheetName val="Air_compressor3"/>
      <sheetName val="Wokers_canteen3"/>
      <sheetName val="Wokers_Kitchen3"/>
      <sheetName val="Wokers_Toilet3"/>
      <sheetName val="Spare_parts3"/>
      <sheetName val="Maintenance_office3"/>
      <sheetName val="Emty_RGB_Yard3"/>
      <sheetName val="External_works3"/>
      <sheetName val="Pipe_bridge3"/>
      <sheetName val="Cool_warehouse3"/>
      <sheetName val="Frozen_warehouse3"/>
      <sheetName val="7_공정표4"/>
      <sheetName val="Schedule_S-Curve_Revision#33"/>
      <sheetName val="Joinery_works3"/>
      <sheetName val="THONG_KE_CAU_KIEN3"/>
      <sheetName val="_토목_처리장도급내역서_"/>
      <sheetName val="Thuc_thanh3"/>
      <sheetName val="MONTH_FROM_START_INSTALL_06_22"/>
      <sheetName val="배수내역_(2)"/>
      <sheetName val="견적표지_(31"/>
      <sheetName val="구조물터파기蠀"/>
      <sheetName val="근로자_기초입력"/>
      <sheetName val="1-1_경비산출내역1"/>
      <sheetName val="0_0ControlԀ"/>
      <sheetName val="기둥(胔Ẩ"/>
      <sheetName val="7_경제성결과"/>
      <sheetName val="4_경비_5_영0"/>
      <sheetName val="5_경비"/>
      <sheetName val="견적(助"/>
      <sheetName val="소야공정계罈_3"/>
      <sheetName val="공통鲠"/>
      <sheetName val="공통廠"/>
      <sheetName val="04고객별_담당자"/>
      <sheetName val="[후다내역_XLS]__H1775_c_ESTI96___13"/>
      <sheetName val="[후다내역_XLS]__H1775_c_ESTI96___14"/>
      <sheetName val="계장_품셈표"/>
      <sheetName val="공사비_내역_(가)3"/>
      <sheetName val="Chiet_tinh_dz353"/>
      <sheetName val="CIP_공헾"/>
      <sheetName val="개별직종노임단가(2005_1)"/>
      <sheetName val="TOWER_10TON"/>
      <sheetName val="he_so3"/>
      <sheetName val="Tiêu_chuẩn_cốt_thép"/>
      <sheetName val="DG_"/>
      <sheetName val="일__위__대__가_"/>
      <sheetName val="Cost_factor3"/>
      <sheetName val="Item_list3"/>
      <sheetName val="Sheet_Template_Empty3"/>
      <sheetName val="Thoat_nuoc3"/>
      <sheetName val="Bill_1_1_VP_CĐT_&amp;_TVGS-KHONG_IN"/>
      <sheetName val="Tính_giá_NC"/>
      <sheetName val="Đầu_vào"/>
      <sheetName val="Tiên_lượng"/>
      <sheetName val="SL_cước"/>
      <sheetName val="Bill_7-Elec"/>
      <sheetName val="EE_(3)"/>
      <sheetName val="HRG_BHN"/>
      <sheetName val="NHA_XUONG"/>
      <sheetName val="집_"/>
      <sheetName val="OFFER_"/>
      <sheetName val="Cong_6T"/>
      <sheetName val="[후다_x005f_x0001___x005f_x0010_"/>
      <sheetName val="_갑_x005f_x001f_"/>
      <sheetName val="_후다_x005f_x0001___x005f_x0010_"/>
      <sheetName val="도급표지__(3_x005f_x0000_"/>
      <sheetName val="일위대가_집_x005f_x0000__x005f_x0000_"/>
      <sheetName val="1공구_건_x005f_xdc00_䘢䠂檱䠛檳"/>
      <sheetName val="도급표지É윀"/>
      <sheetName val="1_설계설명서"/>
      <sheetName val="Bill_No_1_7"/>
      <sheetName val="Bill_No_1_3"/>
      <sheetName val="Bill_No_1_4"/>
      <sheetName val="Summary_Bill_No__1"/>
      <sheetName val="BQ_ARS"/>
      <sheetName val="0_0Control"/>
      <sheetName val="표지_¬Ԁ"/>
      <sheetName val="2000_培¹"/>
      <sheetName val="2000_培ú"/>
      <sheetName val="CIP_공"/>
      <sheetName val="[후다내역_XLS]1공구산옘蔘:"/>
      <sheetName val="4_경비_5_영업외수"/>
      <sheetName val="CABLE_SIZE-1"/>
      <sheetName val="Define_finishing"/>
      <sheetName val="Gia_vat_tu"/>
      <sheetName val="CHIET_TINH_TBA_"/>
      <sheetName val="01__BOQ"/>
      <sheetName val="00_INPUT"/>
      <sheetName val="03_NGAN_SACH"/>
      <sheetName val="02_PHAN_TICH"/>
      <sheetName val="2_Chiet_tinh"/>
      <sheetName val="HaulingLine_hardware"/>
      <sheetName val="HaulingLine_hardware_(2)"/>
      <sheetName val="Du_toan"/>
      <sheetName val="1-2_Sum_elemental"/>
      <sheetName val="화학_매출"/>
      <sheetName val="부대표지呸2닑⾜"/>
      <sheetName val="부대표지츀__x005f_x0000__x005f_x0000_얈"/>
      <sheetName val="부대표지츀__x005f_x0000__x005f_x0000_篐"/>
      <sheetName val="표지_(3_x005f_x0005_"/>
      <sheetName val="표지_¬_x005f_x0000__x005f_x0000_"/>
      <sheetName val="내역서변ꙭ__x005f_x0000_"/>
      <sheetName val="2_교_x005f_x0000__x005f_x0000__x005f_xdd08_̚벝"/>
      <sheetName val="견적(__x005f_x0000__x005f_x0000_"/>
      <sheetName val="_후다_x005f_x0001___x005f_x0010_?_x0003"/>
      <sheetName val="[후다내역_XLS]__H1775_c_ESTI96___15"/>
      <sheetName val="토목_(2)"/>
      <sheetName val="신설(나)(09_3_22)"/>
      <sheetName val="[후다내역_XLS][후다내역_XLS]1공구산옘蔘:"/>
      <sheetName val="설계변경내역서_"/>
      <sheetName val="1_BO分析"/>
      <sheetName val="Analisa_Upah_&amp;_Bahan_Plum"/>
      <sheetName val="[후다내역_XLS]2_대외゚/"/>
      <sheetName val="[후다내역_XLS][후다내역_XLS]______XLS_2"/>
      <sheetName val="[후다내역_XLS][후다내역_XLS]______XLS_3"/>
      <sheetName val="[후다내역_XLS][후다내역_XLS]2_대외゚/"/>
      <sheetName val="AnalisaSIPIL_RIIL"/>
      <sheetName val="CABLE_TRAY"/>
      <sheetName val="주요動"/>
      <sheetName val="타공_x0000__x0000_Ԁ"/>
      <sheetName val="건설사업관리기술자 배치"/>
      <sheetName val="1차분(도급내역)"/>
      <sheetName val="현장인원_x0000__x0000_"/>
      <sheetName val="세부추ϩ"/>
      <sheetName val="세부추˩"/>
      <sheetName val="Baby_x0000_─_x0000_"/>
      <sheetName val="Baby_x0000_褀_x001e__x0000_"/>
      <sheetName val="Baby_x0000_䔀)_x0000_"/>
      <sheetName val="Baby_x0000_넀__x0000_"/>
      <sheetName val="기계공사"/>
      <sheetName val="도급표지__x0000__x0000_Ԁ_x0000_က"/>
      <sheetName val="보차도경계석"/>
      <sheetName val="__H1775_c_ESTI96____3"/>
      <sheetName val="__H1775_c_ESTI96____4"/>
      <sheetName val="0_0ControlSheet33"/>
      <sheetName val="__H1775_c_ESTI96____5"/>
      <sheetName val="__H4018_c_ESTI96___66"/>
      <sheetName val="__H4018_c_ESTI96___57"/>
      <sheetName val="__H4018_c_ESTI96___56"/>
      <sheetName val="__H4018_c_ESTI96___58"/>
      <sheetName val="__H4018_c_ESTI96___59"/>
      <sheetName val="__H4018_c_ESTI96___60"/>
      <sheetName val="교각토공_("/>
      <sheetName val="__H4018_c_ESTI96___62"/>
      <sheetName val="__H4018_c_ESTI96___61"/>
      <sheetName val="__H4018_c_ESTI96_강__2"/>
      <sheetName val="__H4018_c_ESTI96___65"/>
      <sheetName val="__H4018_c_ESTI96___63"/>
      <sheetName val="__H4018_c_ESTI96___64"/>
      <sheetName val="__H4018_c_ESTI96___67"/>
      <sheetName val="__H4018_c_ESTI96___68"/>
      <sheetName val="__H4018_c_ESTI96___96"/>
      <sheetName val="__H4018_c_ESTI96___87"/>
      <sheetName val="__H4018_c_ESTI96___69"/>
      <sheetName val="__H4018_c_ESTI96___70"/>
      <sheetName val="__H4018_c_ESTI96___71"/>
      <sheetName val="__H4018_c_ESTI96___72"/>
      <sheetName val="__H4018_c_ESTI96___73"/>
      <sheetName val="__H4018_c_ESTI96___74"/>
      <sheetName val="__H4018_c_ESTI96___75"/>
      <sheetName val="__H4018_c_ESTI96___76"/>
      <sheetName val="__H4018_c_ESTI96___77"/>
      <sheetName val="__H4018_c_ESTI96___78"/>
      <sheetName val="__H4018_c_ESTI96___79"/>
      <sheetName val="__H4018_c_ESTI96___80"/>
      <sheetName val="__H4018_c_ESTI96___81"/>
      <sheetName val="__H4018_c_ESTI96___82"/>
      <sheetName val="__H4018_c_ESTI96___83"/>
      <sheetName val="__H4018_c_ESTI96___84"/>
      <sheetName val="__H4018_c_ESTI96___85"/>
      <sheetName val="__H4018_c_ESTI96___86"/>
      <sheetName val="__H4018_c_ESTI96___95"/>
      <sheetName val="__H4018_c_ESTI96___88"/>
      <sheetName val="__H4018_c_ESTI96___89"/>
      <sheetName val="__H4018_c_ESTI96___90"/>
      <sheetName val="__H4018_c_ESTI96___91"/>
      <sheetName val="__H4018_c_ESTI96___92"/>
      <sheetName val="__H4018_c_ESTI96___93"/>
      <sheetName val="__H4018_c_ESTI96___94"/>
      <sheetName val="0_0ControlSheet35"/>
      <sheetName val="__H1775_c_ESTI96____7"/>
      <sheetName val="__H1775_c_ESTI96____8"/>
      <sheetName val="__H1775_c_ESTI96____9"/>
      <sheetName val="0_0ControlSheet34"/>
      <sheetName val="__H1775_c_ESTI96____1"/>
      <sheetName val="__H1775_c_ESTI96____6"/>
      <sheetName val="우수집수정터파기(A-TYPE)"/>
      <sheetName val="[후다내역.XLS]__H4018_c_ESTI96_강진_4"/>
      <sheetName val="[후다내역.XLS]__H4018_c_ESTI96_강진_5"/>
      <sheetName val="[후다내역.XLS]__H4018_c_ESTI96_강진_6"/>
      <sheetName val="[후다내역.XLS]__H4018_c_ESTI96_강진_7"/>
      <sheetName val="Drop Down"/>
      <sheetName val="C10집韸g"/>
      <sheetName val="일위대가표(총괄표)"/>
      <sheetName val="최초 bpm"/>
      <sheetName val="_________x005f_x0000__x005f_x005f_x_2"/>
      <sheetName val="Sikje_in_x005f_x0005__x005f_x005f_x_2"/>
      <sheetName val="HRSG_SMALက"/>
      <sheetName val="HRSG_SMAL쌄ﴅ/"/>
      <sheetName val="도급표지É윀?_x0002_"/>
      <sheetName val="KL2"/>
      <sheetName val="CATEGORY"/>
      <sheetName val="phi"/>
      <sheetName val="DJ1"/>
      <sheetName val="DESIGN_CRETERIA"/>
      <sheetName val="VOR"/>
      <sheetName val="Drop_Down"/>
      <sheetName val="Drop_Down1"/>
      <sheetName val="4_수량산출서5"/>
      <sheetName val="4_L速뇥ᝠ2"/>
      <sheetName val="안양동교_1안5"/>
      <sheetName val="자재기성_신청서_xlsx4"/>
      <sheetName val="const_4"/>
      <sheetName val="입찰내역_발주처_양식4"/>
      <sheetName val="C_배수관공2"/>
      <sheetName val="6_RJP이토처리시간2"/>
      <sheetName val="7_RJP지층별제원2"/>
      <sheetName val="도급표지__(怀꿟2"/>
      <sheetName val="드럼사이즈_내역2"/>
      <sheetName val="I_설계조건2"/>
      <sheetName val="3_바닥판설계2"/>
      <sheetName val="Drop_Down2"/>
      <sheetName val="입력자료"/>
      <sheetName val="일위대가LIST"/>
      <sheetName val="노무대장(직영)_규빈건설"/>
      <sheetName val="월명지여방"/>
      <sheetName val="부_x0000__x0000__x0005_"/>
      <sheetName val="[후다내역.XLS]__H4018_c_ESTI96__252"/>
      <sheetName val="[후다내역.XLS]__H4018_c_ESTI96__249"/>
      <sheetName val="[후다내역.XLS]__H4018_c_ESTI96__248"/>
      <sheetName val="보도내역 (_x0005__x0000_"/>
      <sheetName val="208-238"/>
      <sheetName val="근로자명단"/>
      <sheetName val="설계명세서(선로)"/>
      <sheetName val="보도내역 ၒ_x0000__x0000_"/>
      <sheetName val="2.펌프장(사급자재)"/>
      <sheetName val="내역(최종본4.5_x0000_"/>
      <sheetName val="[후다내역.XLS]__H4018_c_ESTI96__241"/>
      <sheetName val="[후다내역.XLS]__H4018_c_ESTI96__240"/>
      <sheetName val="[후다내역.XLS]__H4018_c_ESTI96__239"/>
      <sheetName val="SANÖ"/>
      <sheetName val="공통자재 및 노임"/>
      <sheetName val="Dae_x0000_죀Ǟ_x0000__x0000_"/>
      <sheetName val="판형교20m"/>
      <sheetName val="[후다내역.XLS]__H4018_c_ESTI96__243"/>
      <sheetName val="[후다내역.XLS]__H4018_c_ESTI96__242"/>
      <sheetName val="실행(ALꄀᶩ萀"/>
      <sheetName val="입고List"/>
      <sheetName val="[후다내역.XLS]__H4018_c_ESTI96__244"/>
      <sheetName val="소스(일조)"/>
      <sheetName val="소스(프라이)"/>
      <sheetName val="[후다내역.XLS]__H4018_c_ESTI96__245"/>
      <sheetName val="배관배선 단가조사"/>
      <sheetName val="[후다내역.XLS]__H4018_c_ESTI96__246"/>
      <sheetName val="[후다내역.XLS]__H4018_c_ESTI96__247"/>
      <sheetName val="[후다내역.XLS]__H4018_c_ESTI96__250"/>
      <sheetName val="[후다내역.XLS]__H4018_c_ESTI96__251"/>
      <sheetName val="[후다내역.XLS]__H4018_c_ESTI96__253"/>
      <sheetName val="[후다내역.XLS]__H4018_c_ESTI96__254"/>
      <sheetName val="기계䣘ẕ鏎"/>
      <sheetName val="기계죘䈁젢䈀"/>
      <sheetName val="기계죘⚶젫䈀"/>
      <sheetName val="기계㣘_xda79_砪_xda7a_"/>
      <sheetName val="기계裘⚾蠫⚸"/>
      <sheetName val="기계돈蠡⚸"/>
      <sheetName val="기계틚㄂插"/>
      <sheetName val="합병조직"/>
      <sheetName val="Motor Data"/>
      <sheetName val="[후다내역.XLS][후다내역.XLS]______XLS_4"/>
      <sheetName val="[후다내역.XLS][후다내역.XLS]______XLS_5"/>
      <sheetName val="제조갑지"/>
      <sheetName val="자ⶄ屆u"/>
    </sheetNames>
    <sheetDataSet>
      <sheetData sheetId="0">
        <row r="1">
          <cell r="A1" t="str">
            <v>PHIẾU XỬ LÝ HỒ SƠ THANH TOÁN VƯỢT THẨM QUYỀN PD</v>
          </cell>
        </row>
      </sheetData>
      <sheetData sheetId="1">
        <row r="1">
          <cell r="A1" t="str">
            <v>PHIẾU XỬ LÝ HỒ SƠ THANH TOÁN VƯỢT THẨM QUYỀN PD</v>
          </cell>
        </row>
      </sheetData>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row r="1">
          <cell r="A1" t="str">
            <v>PHIẾU XỬ LÝ HỒ SƠ THANH TOÁN VƯỢT THẨM QUYỀN PD</v>
          </cell>
        </row>
      </sheetData>
      <sheetData sheetId="6">
        <row r="1">
          <cell r="A1" t="str">
            <v>PHIẾU XỬ LÝ HỒ SƠ THANH TOÁN VƯỢT THẨM QUYỀN PD</v>
          </cell>
        </row>
      </sheetData>
      <sheetData sheetId="7">
        <row r="1">
          <cell r="A1" t="str">
            <v>PHIẾU XỬ LÝ HỒ SƠ THANH TOÁN VƯỢT THẨM QUYỀN PD</v>
          </cell>
        </row>
      </sheetData>
      <sheetData sheetId="8">
        <row r="1">
          <cell r="A1" t="str">
            <v>PHIẾU XỬ LÝ HỒ SƠ THANH TOÁN VƯỢT THẨM QUYỀN PD</v>
          </cell>
        </row>
      </sheetData>
      <sheetData sheetId="9">
        <row r="1">
          <cell r="A1" t="str">
            <v>PHIẾU XỬ LÝ HỒ SƠ THANH TOÁN VƯỢT THẨM QUYỀN PD</v>
          </cell>
        </row>
      </sheetData>
      <sheetData sheetId="10">
        <row r="1">
          <cell r="A1" t="str">
            <v>PHIẾU XỬ LÝ HỒ SƠ THANH TOÁN VƯỢT THẨM QUYỀN PD</v>
          </cell>
        </row>
      </sheetData>
      <sheetData sheetId="11">
        <row r="1">
          <cell r="A1" t="str">
            <v>PHIẾU XỬ LÝ HỒ SƠ THANH TOÁN VƯỢT THẨM QUYỀN PD</v>
          </cell>
        </row>
      </sheetData>
      <sheetData sheetId="12">
        <row r="1">
          <cell r="A1" t="str">
            <v>PHIẾU XỬ LÝ HỒ SƠ THANH TOÁN VƯỢT THẨM QUYỀN PD</v>
          </cell>
        </row>
      </sheetData>
      <sheetData sheetId="13">
        <row r="1">
          <cell r="A1" t="str">
            <v>PHIẾU XỬ LÝ HỒ SƠ THANH TOÁN VƯỢT THẨM QUYỀN PD</v>
          </cell>
        </row>
      </sheetData>
      <sheetData sheetId="14">
        <row r="1">
          <cell r="A1" t="str">
            <v>PHIẾU XỬ LÝ HỒ SƠ THANH TOÁN VƯỢT THẨM QUYỀN PD</v>
          </cell>
        </row>
      </sheetData>
      <sheetData sheetId="15">
        <row r="1">
          <cell r="A1" t="str">
            <v>PHIẾU XỬ LÝ HỒ SƠ THANH TOÁN VƯỢT THẨM QUYỀN PD</v>
          </cell>
        </row>
      </sheetData>
      <sheetData sheetId="16">
        <row r="1">
          <cell r="A1" t="str">
            <v>PHIẾU XỬ LÝ HỒ SƠ THANH TOÁN VƯỢT THẨM QUYỀN PD</v>
          </cell>
        </row>
      </sheetData>
      <sheetData sheetId="17">
        <row r="1">
          <cell r="A1" t="str">
            <v>PHIẾU XỬ LÝ HỒ SƠ THANH TOÁN VƯỢT THẨM QUYỀN PD</v>
          </cell>
        </row>
      </sheetData>
      <sheetData sheetId="18">
        <row r="1">
          <cell r="A1" t="str">
            <v>PHIẾU XỬ LÝ HỒ SƠ THANH TOÁN VƯỢT THẨM QUYỀN PD</v>
          </cell>
        </row>
      </sheetData>
      <sheetData sheetId="19">
        <row r="1">
          <cell r="A1" t="str">
            <v>PHIẾU XỬ LÝ HỒ SƠ THANH TOÁN VƯỢT THẨM QUYỀN PD</v>
          </cell>
        </row>
      </sheetData>
      <sheetData sheetId="20"/>
      <sheetData sheetId="21">
        <row r="1">
          <cell r="A1" t="str">
            <v>PHIẾU XỬ LÝ HỒ SƠ THANH TOÁN VƯỢT THẨM QUYỀN PD</v>
          </cell>
        </row>
      </sheetData>
      <sheetData sheetId="22">
        <row r="1">
          <cell r="A1" t="str">
            <v>PHIẾU XỬ LÝ HỒ SƠ THANH TOÁN VƯỢT THẨM QUYỀN PD</v>
          </cell>
        </row>
      </sheetData>
      <sheetData sheetId="23">
        <row r="1">
          <cell r="A1" t="str">
            <v>PHIẾU XỬ LÝ HỒ SƠ THANH TOÁN VƯỢT THẨM QUYỀN PD</v>
          </cell>
        </row>
      </sheetData>
      <sheetData sheetId="24"/>
      <sheetData sheetId="25">
        <row r="1">
          <cell r="A1" t="str">
            <v>PHIẾU XỬ LÝ HỒ SƠ THANH TOÁN VƯỢT THẨM QUYỀN PD</v>
          </cell>
        </row>
      </sheetData>
      <sheetData sheetId="26">
        <row r="1">
          <cell r="A1" t="str">
            <v>PHIẾU XỬ LÝ HỒ SƠ THANH TOÁN VƯỢT THẨM QUYỀN PD</v>
          </cell>
        </row>
      </sheetData>
      <sheetData sheetId="27"/>
      <sheetData sheetId="28">
        <row r="1">
          <cell r="A1" t="str">
            <v>PHIẾU XỬ LÝ HỒ SƠ THANH TOÁN VƯỢT THẨM QUYỀN PD</v>
          </cell>
        </row>
      </sheetData>
      <sheetData sheetId="29">
        <row r="1">
          <cell r="A1" t="str">
            <v>PHIẾU XỬ LÝ HỒ SƠ THANH TOÁN VƯỢT THẨM QUYỀN PD</v>
          </cell>
        </row>
      </sheetData>
      <sheetData sheetId="30">
        <row r="1">
          <cell r="A1" t="str">
            <v>PHIẾU XỬ LÝ HỒ SƠ THANH TOÁN VƯỢT THẨM QUYỀN PD</v>
          </cell>
        </row>
      </sheetData>
      <sheetData sheetId="31">
        <row r="1">
          <cell r="A1" t="str">
            <v>PHIẾU XỬ LÝ HỒ SƠ THANH TOÁN VƯỢT THẨM QUYỀN PD</v>
          </cell>
        </row>
      </sheetData>
      <sheetData sheetId="32"/>
      <sheetData sheetId="33"/>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sheetData sheetId="2153"/>
      <sheetData sheetId="2154"/>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ow r="1">
          <cell r="A1" t="str">
            <v>PHIẾU XỬ LÝ HỒ SƠ THANH TOÁN VƯỢT THẨM QUYỀN PD</v>
          </cell>
        </row>
      </sheetData>
      <sheetData sheetId="2447">
        <row r="1">
          <cell r="A1" t="str">
            <v>PHIẾU XỬ LÝ HỒ SƠ THANH TOÁN VƯỢT THẨM QUYỀN PD</v>
          </cell>
        </row>
      </sheetData>
      <sheetData sheetId="2448">
        <row r="1">
          <cell r="A1" t="str">
            <v>PHIẾU XỬ LÝ HỒ SƠ THANH TOÁN VƯỢT THẨM QUYỀN PD</v>
          </cell>
        </row>
      </sheetData>
      <sheetData sheetId="2449">
        <row r="1">
          <cell r="A1" t="str">
            <v>PHIẾU XỬ LÝ HỒ SƠ THANH TOÁN VƯỢT THẨM QUYỀN PD</v>
          </cell>
        </row>
      </sheetData>
      <sheetData sheetId="2450">
        <row r="1">
          <cell r="A1" t="str">
            <v>PHIẾU XỬ LÝ HỒ SƠ THANH TOÁN VƯỢT THẨM QUYỀN PD</v>
          </cell>
        </row>
      </sheetData>
      <sheetData sheetId="2451">
        <row r="1">
          <cell r="A1" t="str">
            <v>PHIẾU XỬ LÝ HỒ SƠ THANH TOÁN VƯỢT THẨM QUYỀN PD</v>
          </cell>
        </row>
      </sheetData>
      <sheetData sheetId="2452">
        <row r="1">
          <cell r="A1" t="str">
            <v>PHIẾU XỬ LÝ HỒ SƠ THANH TOÁN VƯỢT THẨM QUYỀN PD</v>
          </cell>
        </row>
      </sheetData>
      <sheetData sheetId="2453">
        <row r="1">
          <cell r="A1" t="str">
            <v>PHIẾU XỬ LÝ HỒ SƠ THANH TOÁN VƯỢT THẨM QUYỀN PD</v>
          </cell>
        </row>
      </sheetData>
      <sheetData sheetId="2454">
        <row r="1">
          <cell r="A1" t="str">
            <v>PHIẾU XỬ LÝ HỒ SƠ THANH TOÁN VƯỢT THẨM QUYỀN PD</v>
          </cell>
        </row>
      </sheetData>
      <sheetData sheetId="2455">
        <row r="1">
          <cell r="A1" t="str">
            <v>PHIẾU XỬ LÝ HỒ SƠ THANH TOÁN VƯỢT THẨM QUYỀN PD</v>
          </cell>
        </row>
      </sheetData>
      <sheetData sheetId="2456">
        <row r="1">
          <cell r="A1" t="str">
            <v>PHIẾU XỬ LÝ HỒ SƠ THANH TOÁN VƯỢT THẨM QUYỀN PD</v>
          </cell>
        </row>
      </sheetData>
      <sheetData sheetId="2457">
        <row r="1">
          <cell r="A1" t="str">
            <v>PHIẾU XỬ LÝ HỒ SƠ THANH TOÁN VƯỢT THẨM QUYỀN PD</v>
          </cell>
        </row>
      </sheetData>
      <sheetData sheetId="2458">
        <row r="1">
          <cell r="A1" t="str">
            <v>PHIẾU XỬ LÝ HỒ SƠ THANH TOÁN VƯỢT THẨM QUYỀN PD</v>
          </cell>
        </row>
      </sheetData>
      <sheetData sheetId="2459">
        <row r="1">
          <cell r="A1" t="str">
            <v>PHIẾU XỬ LÝ HỒ SƠ THANH TOÁN VƯỢT THẨM QUYỀN PD</v>
          </cell>
        </row>
      </sheetData>
      <sheetData sheetId="2460">
        <row r="1">
          <cell r="A1" t="str">
            <v>PHIẾU XỬ LÝ HỒ SƠ THANH TOÁN VƯỢT THẨM QUYỀN PD</v>
          </cell>
        </row>
      </sheetData>
      <sheetData sheetId="2461">
        <row r="1">
          <cell r="A1" t="str">
            <v>PHIẾU XỬ LÝ HỒ SƠ THANH TOÁN VƯỢT THẨM QUYỀN PD</v>
          </cell>
        </row>
      </sheetData>
      <sheetData sheetId="2462">
        <row r="1">
          <cell r="A1" t="str">
            <v>PHIẾU XỬ LÝ HỒ SƠ THANH TOÁN VƯỢT THẨM QUYỀN PD</v>
          </cell>
        </row>
      </sheetData>
      <sheetData sheetId="2463">
        <row r="1">
          <cell r="A1" t="str">
            <v>PHIẾU XỬ LÝ HỒ SƠ THANH TOÁN VƯỢT THẨM QUYỀN PD</v>
          </cell>
        </row>
      </sheetData>
      <sheetData sheetId="2464">
        <row r="1">
          <cell r="A1" t="str">
            <v>PHIẾU XỬ LÝ HỒ SƠ THANH TOÁN VƯỢT THẨM QUYỀN PD</v>
          </cell>
        </row>
      </sheetData>
      <sheetData sheetId="2465">
        <row r="1">
          <cell r="A1" t="str">
            <v>PHIẾU XỬ LÝ HỒ SƠ THANH TOÁN VƯỢT THẨM QUYỀN PD</v>
          </cell>
        </row>
      </sheetData>
      <sheetData sheetId="2466">
        <row r="1">
          <cell r="A1" t="str">
            <v>PHIẾU XỬ LÝ HỒ SƠ THANH TOÁN VƯỢT THẨM QUYỀN PD</v>
          </cell>
        </row>
      </sheetData>
      <sheetData sheetId="2467">
        <row r="1">
          <cell r="A1" t="str">
            <v>PHIẾU XỬ LÝ HỒ SƠ THANH TOÁN VƯỢT THẨM QUYỀN PD</v>
          </cell>
        </row>
      </sheetData>
      <sheetData sheetId="2468">
        <row r="1">
          <cell r="A1" t="str">
            <v>PHIẾU XỬ LÝ HỒ SƠ THANH TOÁN VƯỢT THẨM QUYỀN PD</v>
          </cell>
        </row>
      </sheetData>
      <sheetData sheetId="2469">
        <row r="1">
          <cell r="A1" t="str">
            <v>PHIẾU XỬ LÝ HỒ SƠ THANH TOÁN VƯỢT THẨM QUYỀN PD</v>
          </cell>
        </row>
      </sheetData>
      <sheetData sheetId="2470">
        <row r="1">
          <cell r="A1" t="str">
            <v>PHIẾU XỬ LÝ HỒ SƠ THANH TOÁN VƯỢT THẨM QUYỀN PD</v>
          </cell>
        </row>
      </sheetData>
      <sheetData sheetId="2471">
        <row r="1">
          <cell r="A1" t="str">
            <v>PHIẾU XỬ LÝ HỒ SƠ THANH TOÁN VƯỢT THẨM QUYỀN PD</v>
          </cell>
        </row>
      </sheetData>
      <sheetData sheetId="2472">
        <row r="1">
          <cell r="A1" t="str">
            <v>PHIẾU XỬ LÝ HỒ SƠ THANH TOÁN VƯỢT THẨM QUYỀN PD</v>
          </cell>
        </row>
      </sheetData>
      <sheetData sheetId="2473">
        <row r="1">
          <cell r="A1" t="str">
            <v>PHIẾU XỬ LÝ HỒ SƠ THANH TOÁN VƯỢT THẨM QUYỀN PD</v>
          </cell>
        </row>
      </sheetData>
      <sheetData sheetId="2474">
        <row r="1">
          <cell r="A1" t="str">
            <v>PHIẾU XỬ LÝ HỒ SƠ THANH TOÁN VƯỢT THẨM QUYỀN PD</v>
          </cell>
        </row>
      </sheetData>
      <sheetData sheetId="2475">
        <row r="1">
          <cell r="A1" t="str">
            <v>PHIẾU XỬ LÝ HỒ SƠ THANH TOÁN VƯỢT THẨM QUYỀN PD</v>
          </cell>
        </row>
      </sheetData>
      <sheetData sheetId="2476">
        <row r="1">
          <cell r="A1" t="str">
            <v>PHIẾU XỬ LÝ HỒ SƠ THANH TOÁN VƯỢT THẨM QUYỀN PD</v>
          </cell>
        </row>
      </sheetData>
      <sheetData sheetId="2477">
        <row r="1">
          <cell r="A1" t="str">
            <v>PHIẾU XỬ LÝ HỒ SƠ THANH TOÁN VƯỢT THẨM QUYỀN PD</v>
          </cell>
        </row>
      </sheetData>
      <sheetData sheetId="2478">
        <row r="1">
          <cell r="A1" t="str">
            <v>PHIẾU XỬ LÝ HỒ SƠ THANH TOÁN VƯỢT THẨM QUYỀN PD</v>
          </cell>
        </row>
      </sheetData>
      <sheetData sheetId="2479">
        <row r="1">
          <cell r="A1" t="str">
            <v>PHIẾU XỬ LÝ HỒ SƠ THANH TOÁN VƯỢT THẨM QUYỀN PD</v>
          </cell>
        </row>
      </sheetData>
      <sheetData sheetId="2480">
        <row r="1">
          <cell r="A1" t="str">
            <v>PHIẾU XỬ LÝ HỒ SƠ THANH TOÁN VƯỢT THẨM QUYỀN PD</v>
          </cell>
        </row>
      </sheetData>
      <sheetData sheetId="2481">
        <row r="1">
          <cell r="A1" t="str">
            <v>PHIẾU XỬ LÝ HỒ SƠ THANH TOÁN VƯỢT THẨM QUYỀN PD</v>
          </cell>
        </row>
      </sheetData>
      <sheetData sheetId="2482">
        <row r="1">
          <cell r="A1" t="str">
            <v>PHIẾU XỬ LÝ HỒ SƠ THANH TOÁN VƯỢT THẨM QUYỀN PD</v>
          </cell>
        </row>
      </sheetData>
      <sheetData sheetId="2483">
        <row r="1">
          <cell r="A1" t="str">
            <v>PHIẾU XỬ LÝ HỒ SƠ THANH TOÁN VƯỢT THẨM QUYỀN PD</v>
          </cell>
        </row>
      </sheetData>
      <sheetData sheetId="2484">
        <row r="1">
          <cell r="A1" t="str">
            <v>PHIẾU XỬ LÝ HỒ SƠ THANH TOÁN VƯỢT THẨM QUYỀN PD</v>
          </cell>
        </row>
      </sheetData>
      <sheetData sheetId="2485">
        <row r="1">
          <cell r="A1" t="str">
            <v>PHIẾU XỬ LÝ HỒ SƠ THANH TOÁN VƯỢT THẨM QUYỀN PD</v>
          </cell>
        </row>
      </sheetData>
      <sheetData sheetId="2486">
        <row r="1">
          <cell r="A1" t="str">
            <v>PHIẾU XỬ LÝ HỒ SƠ THANH TOÁN VƯỢT THẨM QUYỀN PD</v>
          </cell>
        </row>
      </sheetData>
      <sheetData sheetId="2487">
        <row r="1">
          <cell r="A1" t="str">
            <v>PHIẾU XỬ LÝ HỒ SƠ THANH TOÁN VƯỢT THẨM QUYỀN PD</v>
          </cell>
        </row>
      </sheetData>
      <sheetData sheetId="2488">
        <row r="1">
          <cell r="A1" t="str">
            <v>PHIẾU XỬ LÝ HỒ SƠ THANH TOÁN VƯỢT THẨM QUYỀN PD</v>
          </cell>
        </row>
      </sheetData>
      <sheetData sheetId="2489">
        <row r="1">
          <cell r="A1" t="str">
            <v>PHIẾU XỬ LÝ HỒ SƠ THANH TOÁN VƯỢT THẨM QUYỀN PD</v>
          </cell>
        </row>
      </sheetData>
      <sheetData sheetId="2490">
        <row r="1">
          <cell r="A1" t="str">
            <v>PHIẾU XỬ LÝ HỒ SƠ THANH TOÁN VƯỢT THẨM QUYỀN PD</v>
          </cell>
        </row>
      </sheetData>
      <sheetData sheetId="2491">
        <row r="1">
          <cell r="A1" t="str">
            <v>PHIẾU XỬ LÝ HỒ SƠ THANH TOÁN VƯỢT THẨM QUYỀN PD</v>
          </cell>
        </row>
      </sheetData>
      <sheetData sheetId="2492">
        <row r="1">
          <cell r="A1" t="str">
            <v>PHIẾU XỬ LÝ HỒ SƠ THANH TOÁN VƯỢT THẨM QUYỀN PD</v>
          </cell>
        </row>
      </sheetData>
      <sheetData sheetId="2493">
        <row r="1">
          <cell r="A1" t="str">
            <v>PHIẾU XỬ LÝ HỒ SƠ THANH TOÁN VƯỢT THẨM QUYỀN PD</v>
          </cell>
        </row>
      </sheetData>
      <sheetData sheetId="2494">
        <row r="1">
          <cell r="A1" t="str">
            <v>PHIẾU XỬ LÝ HỒ SƠ THANH TOÁN VƯỢT THẨM QUYỀN PD</v>
          </cell>
        </row>
      </sheetData>
      <sheetData sheetId="2495">
        <row r="1">
          <cell r="A1" t="str">
            <v>PHIẾU XỬ LÝ HỒ SƠ THANH TOÁN VƯỢT THẨM QUYỀN PD</v>
          </cell>
        </row>
      </sheetData>
      <sheetData sheetId="2496">
        <row r="1">
          <cell r="A1" t="str">
            <v>PHIẾU XỬ LÝ HỒ SƠ THANH TOÁN VƯỢT THẨM QUYỀN PD</v>
          </cell>
        </row>
      </sheetData>
      <sheetData sheetId="2497">
        <row r="1">
          <cell r="A1" t="str">
            <v>PHIẾU XỬ LÝ HỒ SƠ THANH TOÁN VƯỢT THẨM QUYỀN PD</v>
          </cell>
        </row>
      </sheetData>
      <sheetData sheetId="2498">
        <row r="1">
          <cell r="A1" t="str">
            <v>PHIẾU XỬ LÝ HỒ SƠ THANH TOÁN VƯỢT THẨM QUYỀN PD</v>
          </cell>
        </row>
      </sheetData>
      <sheetData sheetId="2499">
        <row r="1">
          <cell r="A1" t="str">
            <v>PHIẾU XỬ LÝ HỒ SƠ THANH TOÁN VƯỢT THẨM QUYỀN PD</v>
          </cell>
        </row>
      </sheetData>
      <sheetData sheetId="2500">
        <row r="1">
          <cell r="A1" t="str">
            <v>PHIẾU XỬ LÝ HỒ SƠ THANH TOÁN VƯỢT THẨM QUYỀN PD</v>
          </cell>
        </row>
      </sheetData>
      <sheetData sheetId="2501">
        <row r="1">
          <cell r="A1" t="str">
            <v>PHIẾU XỬ LÝ HỒ SƠ THANH TOÁN VƯỢT THẨM QUYỀN PD</v>
          </cell>
        </row>
      </sheetData>
      <sheetData sheetId="2502">
        <row r="1">
          <cell r="A1" t="str">
            <v>PHIẾU XỬ LÝ HỒ SƠ THANH TOÁN VƯỢT THẨM QUYỀN PD</v>
          </cell>
        </row>
      </sheetData>
      <sheetData sheetId="2503">
        <row r="1">
          <cell r="A1" t="str">
            <v>PHIẾU XỬ LÝ HỒ SƠ THANH TOÁN VƯỢT THẨM QUYỀN PD</v>
          </cell>
        </row>
      </sheetData>
      <sheetData sheetId="2504">
        <row r="1">
          <cell r="A1" t="str">
            <v>PHIẾU XỬ LÝ HỒ SƠ THANH TOÁN VƯỢT THẨM QUYỀN PD</v>
          </cell>
        </row>
      </sheetData>
      <sheetData sheetId="2505">
        <row r="1">
          <cell r="A1" t="str">
            <v>PHIẾU XỬ LÝ HỒ SƠ THANH TOÁN VƯỢT THẨM QUYỀN PD</v>
          </cell>
        </row>
      </sheetData>
      <sheetData sheetId="2506">
        <row r="1">
          <cell r="A1" t="str">
            <v>PHIẾU XỬ LÝ HỒ SƠ THANH TOÁN VƯỢT THẨM QUYỀN PD</v>
          </cell>
        </row>
      </sheetData>
      <sheetData sheetId="2507">
        <row r="1">
          <cell r="A1" t="str">
            <v>PHIẾU XỬ LÝ HỒ SƠ THANH TOÁN VƯỢT THẨM QUYỀN PD</v>
          </cell>
        </row>
      </sheetData>
      <sheetData sheetId="2508">
        <row r="1">
          <cell r="A1" t="str">
            <v>PHIẾU XỬ LÝ HỒ SƠ THANH TOÁN VƯỢT THẨM QUYỀN PD</v>
          </cell>
        </row>
      </sheetData>
      <sheetData sheetId="2509">
        <row r="1">
          <cell r="A1" t="str">
            <v>PHIẾU XỬ LÝ HỒ SƠ THANH TOÁN VƯỢT THẨM QUYỀN PD</v>
          </cell>
        </row>
      </sheetData>
      <sheetData sheetId="2510">
        <row r="1">
          <cell r="A1" t="str">
            <v>PHIẾU XỬ LÝ HỒ SƠ THANH TOÁN VƯỢT THẨM QUYỀN PD</v>
          </cell>
        </row>
      </sheetData>
      <sheetData sheetId="2511">
        <row r="1">
          <cell r="A1" t="str">
            <v>PHIẾU XỬ LÝ HỒ SƠ THANH TOÁN VƯỢT THẨM QUYỀN PD</v>
          </cell>
        </row>
      </sheetData>
      <sheetData sheetId="2512">
        <row r="1">
          <cell r="A1" t="str">
            <v>PHIẾU XỬ LÝ HỒ SƠ THANH TOÁN VƯỢT THẨM QUYỀN PD</v>
          </cell>
        </row>
      </sheetData>
      <sheetData sheetId="2513">
        <row r="1">
          <cell r="A1" t="str">
            <v>PHIẾU XỬ LÝ HỒ SƠ THANH TOÁN VƯỢT THẨM QUYỀN PD</v>
          </cell>
        </row>
      </sheetData>
      <sheetData sheetId="2514">
        <row r="1">
          <cell r="A1" t="str">
            <v>PHIẾU XỬ LÝ HỒ SƠ THANH TOÁN VƯỢT THẨM QUYỀN PD</v>
          </cell>
        </row>
      </sheetData>
      <sheetData sheetId="2515">
        <row r="1">
          <cell r="A1" t="str">
            <v>PHIẾU XỬ LÝ HỒ SƠ THANH TOÁN VƯỢT THẨM QUYỀN PD</v>
          </cell>
        </row>
      </sheetData>
      <sheetData sheetId="2516">
        <row r="1">
          <cell r="A1" t="str">
            <v>PHIẾU XỬ LÝ HỒ SƠ THANH TOÁN VƯỢT THẨM QUYỀN PD</v>
          </cell>
        </row>
      </sheetData>
      <sheetData sheetId="2517">
        <row r="1">
          <cell r="A1" t="str">
            <v>PHIẾU XỬ LÝ HỒ SƠ THANH TOÁN VƯỢT THẨM QUYỀN PD</v>
          </cell>
        </row>
      </sheetData>
      <sheetData sheetId="2518">
        <row r="1">
          <cell r="A1" t="str">
            <v>PHIẾU XỬ LÝ HỒ SƠ THANH TOÁN VƯỢT THẨM QUYỀN PD</v>
          </cell>
        </row>
      </sheetData>
      <sheetData sheetId="2519">
        <row r="1">
          <cell r="A1" t="str">
            <v>PHIẾU XỬ LÝ HỒ SƠ THANH TOÁN VƯỢT THẨM QUYỀN PD</v>
          </cell>
        </row>
      </sheetData>
      <sheetData sheetId="2520">
        <row r="1">
          <cell r="A1" t="str">
            <v>PHIẾU XỬ LÝ HỒ SƠ THANH TOÁN VƯỢT THẨM QUYỀN PD</v>
          </cell>
        </row>
      </sheetData>
      <sheetData sheetId="2521">
        <row r="1">
          <cell r="A1" t="str">
            <v>PHIẾU XỬ LÝ HỒ SƠ THANH TOÁN VƯỢT THẨM QUYỀN PD</v>
          </cell>
        </row>
      </sheetData>
      <sheetData sheetId="2522">
        <row r="1">
          <cell r="A1" t="str">
            <v>PHIẾU XỬ LÝ HỒ SƠ THANH TOÁN VƯỢT THẨM QUYỀN PD</v>
          </cell>
        </row>
      </sheetData>
      <sheetData sheetId="2523">
        <row r="1">
          <cell r="A1" t="str">
            <v>PHIẾU XỬ LÝ HỒ SƠ THANH TOÁN VƯỢT THẨM QUYỀN PD</v>
          </cell>
        </row>
      </sheetData>
      <sheetData sheetId="2524">
        <row r="1">
          <cell r="A1" t="str">
            <v>PHIẾU XỬ LÝ HỒ SƠ THANH TOÁN VƯỢT THẨM QUYỀN PD</v>
          </cell>
        </row>
      </sheetData>
      <sheetData sheetId="2525">
        <row r="1">
          <cell r="A1" t="str">
            <v>PHIẾU XỬ LÝ HỒ SƠ THANH TOÁN VƯỢT THẨM QUYỀN PD</v>
          </cell>
        </row>
      </sheetData>
      <sheetData sheetId="2526">
        <row r="1">
          <cell r="A1" t="str">
            <v>PHIẾU XỬ LÝ HỒ SƠ THANH TOÁN VƯỢT THẨM QUYỀN PD</v>
          </cell>
        </row>
      </sheetData>
      <sheetData sheetId="2527">
        <row r="1">
          <cell r="A1" t="str">
            <v>PHIẾU XỬ LÝ HỒ SƠ THANH TOÁN VƯỢT THẨM QUYỀN PD</v>
          </cell>
        </row>
      </sheetData>
      <sheetData sheetId="2528">
        <row r="1">
          <cell r="A1" t="str">
            <v>PHIẾU XỬ LÝ HỒ SƠ THANH TOÁN VƯỢT THẨM QUYỀN PD</v>
          </cell>
        </row>
      </sheetData>
      <sheetData sheetId="2529">
        <row r="1">
          <cell r="A1" t="str">
            <v>PHIẾU XỬ LÝ HỒ SƠ THANH TOÁN VƯỢT THẨM QUYỀN PD</v>
          </cell>
        </row>
      </sheetData>
      <sheetData sheetId="2530">
        <row r="1">
          <cell r="A1" t="str">
            <v>PHIẾU XỬ LÝ HỒ SƠ THANH TOÁN VƯỢT THẨM QUYỀN PD</v>
          </cell>
        </row>
      </sheetData>
      <sheetData sheetId="2531">
        <row r="1">
          <cell r="A1" t="str">
            <v>PHIẾU XỬ LÝ HỒ SƠ THANH TOÁN VƯỢT THẨM QUYỀN PD</v>
          </cell>
        </row>
      </sheetData>
      <sheetData sheetId="2532">
        <row r="1">
          <cell r="A1" t="str">
            <v>PHIẾU XỬ LÝ HỒ SƠ THANH TOÁN VƯỢT THẨM QUYỀN PD</v>
          </cell>
        </row>
      </sheetData>
      <sheetData sheetId="2533">
        <row r="1">
          <cell r="A1" t="str">
            <v>PHIẾU XỬ LÝ HỒ SƠ THANH TOÁN VƯỢT THẨM QUYỀN PD</v>
          </cell>
        </row>
      </sheetData>
      <sheetData sheetId="2534">
        <row r="1">
          <cell r="A1" t="str">
            <v>PHIẾU XỬ LÝ HỒ SƠ THANH TOÁN VƯỢT THẨM QUYỀN PD</v>
          </cell>
        </row>
      </sheetData>
      <sheetData sheetId="2535">
        <row r="1">
          <cell r="A1" t="str">
            <v>PHIẾU XỬ LÝ HỒ SƠ THANH TOÁN VƯỢT THẨM QUYỀN PD</v>
          </cell>
        </row>
      </sheetData>
      <sheetData sheetId="2536">
        <row r="1">
          <cell r="A1" t="str">
            <v>PHIẾU XỬ LÝ HỒ SƠ THANH TOÁN VƯỢT THẨM QUYỀN PD</v>
          </cell>
        </row>
      </sheetData>
      <sheetData sheetId="2537">
        <row r="1">
          <cell r="A1" t="str">
            <v>PHIẾU XỬ LÝ HỒ SƠ THANH TOÁN VƯỢT THẨM QUYỀN PD</v>
          </cell>
        </row>
      </sheetData>
      <sheetData sheetId="2538">
        <row r="1">
          <cell r="A1" t="str">
            <v>PHIẾU XỬ LÝ HỒ SƠ THANH TOÁN VƯỢT THẨM QUYỀN PD</v>
          </cell>
        </row>
      </sheetData>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refreshError="1"/>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efreshError="1"/>
      <sheetData sheetId="3023" refreshError="1"/>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efreshError="1"/>
      <sheetData sheetId="3029" refreshError="1"/>
      <sheetData sheetId="3030">
        <row r="1">
          <cell r="A1" t="str">
            <v>PHIẾU XỬ LÝ HỒ SƠ THANH TOÁN VƯỢT THẨM QUYỀN PD</v>
          </cell>
        </row>
      </sheetData>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efreshError="1"/>
      <sheetData sheetId="3062" refreshError="1"/>
      <sheetData sheetId="3063" refreshError="1"/>
      <sheetData sheetId="3064" refreshError="1"/>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efreshError="1"/>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efreshError="1"/>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efreshError="1"/>
      <sheetData sheetId="3259" refreshError="1"/>
      <sheetData sheetId="3260" refreshError="1"/>
      <sheetData sheetId="3261" refreshError="1"/>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efreshError="1"/>
      <sheetData sheetId="3428" refreshError="1"/>
      <sheetData sheetId="3429" refreshError="1"/>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efreshError="1"/>
      <sheetData sheetId="3761" refreshError="1"/>
      <sheetData sheetId="3762" refreshError="1"/>
      <sheetData sheetId="3763" refreshError="1"/>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efreshError="1"/>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ow r="1">
          <cell r="A1" t="str">
            <v>PHIẾU XỬ LÝ HỒ SƠ THANH TOÁN VƯỢT THẨM QUYỀN PD</v>
          </cell>
        </row>
      </sheetData>
      <sheetData sheetId="3825" refreshError="1"/>
      <sheetData sheetId="3826" refreshError="1"/>
      <sheetData sheetId="3827" refreshError="1"/>
      <sheetData sheetId="3828" refreshError="1"/>
      <sheetData sheetId="3829" refreshError="1"/>
      <sheetData sheetId="3830" refreshError="1"/>
      <sheetData sheetId="3831" refreshError="1"/>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efreshError="1"/>
      <sheetData sheetId="3864">
        <row r="1">
          <cell r="A1" t="str">
            <v>PHIẾU XỬ LÝ HỒ SƠ THANH TOÁN VƯỢT THẨM QUYỀN PD</v>
          </cell>
        </row>
      </sheetData>
      <sheetData sheetId="3865" refreshError="1"/>
      <sheetData sheetId="3866" refreshError="1"/>
      <sheetData sheetId="3867" refreshError="1"/>
      <sheetData sheetId="3868" refreshError="1"/>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efreshError="1"/>
      <sheetData sheetId="3875" refreshError="1"/>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ow r="1">
          <cell r="A1" t="str">
            <v>PHIẾU XỬ LÝ HỒ SƠ THANH TOÁN VƯỢT THẨM QUYỀN PD</v>
          </cell>
        </row>
      </sheetData>
      <sheetData sheetId="3944">
        <row r="1">
          <cell r="A1" t="str">
            <v>PHIẾU XỬ LÝ HỒ SƠ THANH TOÁN VƯỢT THẨM QUYỀN PD</v>
          </cell>
        </row>
      </sheetData>
      <sheetData sheetId="3945">
        <row r="1">
          <cell r="A1" t="str">
            <v>PHIẾU XỬ LÝ HỒ SƠ THANH TOÁN VƯỢT THẨM QUYỀN PD</v>
          </cell>
        </row>
      </sheetData>
      <sheetData sheetId="3946">
        <row r="1">
          <cell r="A1" t="str">
            <v>PHIẾU XỬ LÝ HỒ SƠ THANH TOÁN VƯỢT THẨM QUYỀN PD</v>
          </cell>
        </row>
      </sheetData>
      <sheetData sheetId="3947">
        <row r="1">
          <cell r="A1" t="str">
            <v>PHIẾU XỬ LÝ HỒ SƠ THANH TOÁN VƯỢT THẨM QUYỀN PD</v>
          </cell>
        </row>
      </sheetData>
      <sheetData sheetId="3948">
        <row r="1">
          <cell r="A1" t="str">
            <v>PHIẾU XỬ LÝ HỒ SƠ THANH TOÁN VƯỢT THẨM QUYỀN PD</v>
          </cell>
        </row>
      </sheetData>
      <sheetData sheetId="3949">
        <row r="1">
          <cell r="A1" t="str">
            <v>PHIẾU XỬ LÝ HỒ SƠ THANH TOÁN VƯỢT THẨM QUYỀN PD</v>
          </cell>
        </row>
      </sheetData>
      <sheetData sheetId="3950">
        <row r="1">
          <cell r="A1" t="str">
            <v>PHIẾU XỬ LÝ HỒ SƠ THANH TOÁN VƯỢT THẨM QUYỀN PD</v>
          </cell>
        </row>
      </sheetData>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row r="1">
          <cell r="A1" t="str">
            <v>PHIẾU XỬ LÝ HỒ SƠ THANH TOÁN VƯỢT THẨM QUYỀN PD</v>
          </cell>
        </row>
      </sheetData>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row r="1">
          <cell r="A1" t="str">
            <v>PHIẾU XỬ LÝ HỒ SƠ THANH TOÁN VƯỢT THẨM QUYỀN PD</v>
          </cell>
        </row>
      </sheetData>
      <sheetData sheetId="3961">
        <row r="1">
          <cell r="A1" t="str">
            <v>PHIẾU XỬ LÝ HỒ SƠ THANH TOÁN VƯỢT THẨM QUYỀN PD</v>
          </cell>
        </row>
      </sheetData>
      <sheetData sheetId="3962">
        <row r="1">
          <cell r="A1" t="str">
            <v>PHIẾU XỬ LÝ HỒ SƠ THANH TOÁN VƯỢT THẨM QUYỀN PD</v>
          </cell>
        </row>
      </sheetData>
      <sheetData sheetId="3963">
        <row r="1">
          <cell r="A1" t="str">
            <v>PHIẾU XỬ LÝ HỒ SƠ THANH TOÁN VƯỢT THẨM QUYỀN PD</v>
          </cell>
        </row>
      </sheetData>
      <sheetData sheetId="3964">
        <row r="1">
          <cell r="A1" t="str">
            <v>PHIẾU XỬ LÝ HỒ SƠ THANH TOÁN VƯỢT THẨM QUYỀN PD</v>
          </cell>
        </row>
      </sheetData>
      <sheetData sheetId="3965">
        <row r="1">
          <cell r="A1" t="str">
            <v>PHIẾU XỬ LÝ HỒ SƠ THANH TOÁN VƯỢT THẨM QUYỀN PD</v>
          </cell>
        </row>
      </sheetData>
      <sheetData sheetId="3966">
        <row r="1">
          <cell r="A1" t="str">
            <v>PHIẾU XỬ LÝ HỒ SƠ THANH TOÁN VƯỢT THẨM QUYỀN PD</v>
          </cell>
        </row>
      </sheetData>
      <sheetData sheetId="3967">
        <row r="1">
          <cell r="A1" t="str">
            <v>PHIẾU XỬ LÝ HỒ SƠ THANH TOÁN VƯỢT THẨM QUYỀN PD</v>
          </cell>
        </row>
      </sheetData>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ow r="1">
          <cell r="A1" t="str">
            <v>PHIẾU XỬ LÝ HỒ SƠ THANH TOÁN VƯỢT THẨM QUYỀN PD</v>
          </cell>
        </row>
      </sheetData>
      <sheetData sheetId="3972">
        <row r="1">
          <cell r="A1" t="str">
            <v>PHIẾU XỬ LÝ HỒ SƠ THANH TOÁN VƯỢT THẨM QUYỀN PD</v>
          </cell>
        </row>
      </sheetData>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ow r="1">
          <cell r="A1" t="str">
            <v>PHIẾU XỬ LÝ HỒ SƠ THANH TOÁN VƯỢT THẨM QUYỀN PD</v>
          </cell>
        </row>
      </sheetData>
      <sheetData sheetId="3977">
        <row r="1">
          <cell r="A1" t="str">
            <v>PHIẾU XỬ LÝ HỒ SƠ THANH TOÁN VƯỢT THẨM QUYỀN PD</v>
          </cell>
        </row>
      </sheetData>
      <sheetData sheetId="3978">
        <row r="1">
          <cell r="A1" t="str">
            <v>PHIẾU XỬ LÝ HỒ SƠ THANH TOÁN VƯỢT THẨM QUYỀN PD</v>
          </cell>
        </row>
      </sheetData>
      <sheetData sheetId="3979">
        <row r="1">
          <cell r="A1" t="str">
            <v>PHIẾU XỬ LÝ HỒ SƠ THANH TOÁN VƯỢT THẨM QUYỀN PD</v>
          </cell>
        </row>
      </sheetData>
      <sheetData sheetId="3980">
        <row r="1">
          <cell r="A1" t="str">
            <v>PHIẾU XỬ LÝ HỒ SƠ THANH TOÁN VƯỢT THẨM QUYỀN PD</v>
          </cell>
        </row>
      </sheetData>
      <sheetData sheetId="3981">
        <row r="1">
          <cell r="A1" t="str">
            <v>PHIẾU XỬ LÝ HỒ SƠ THANH TOÁN VƯỢT THẨM QUYỀN PD</v>
          </cell>
        </row>
      </sheetData>
      <sheetData sheetId="3982">
        <row r="1">
          <cell r="A1" t="str">
            <v>PHIẾU XỬ LÝ HỒ SƠ THANH TOÁN VƯỢT THẨM QUYỀN PD</v>
          </cell>
        </row>
      </sheetData>
      <sheetData sheetId="3983">
        <row r="1">
          <cell r="A1" t="str">
            <v>PHIẾU XỬ LÝ HỒ SƠ THANH TOÁN VƯỢT THẨM QUYỀN PD</v>
          </cell>
        </row>
      </sheetData>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efreshError="1"/>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ow r="1">
          <cell r="A1" t="str">
            <v>PHIẾU XỬ LÝ HỒ SƠ THANH TOÁN VƯỢT THẨM QUYỀN PD</v>
          </cell>
        </row>
      </sheetData>
      <sheetData sheetId="4052">
        <row r="1">
          <cell r="A1" t="str">
            <v>PHIẾU XỬ LÝ HỒ SƠ THANH TOÁN VƯỢT THẨM QUYỀN PD</v>
          </cell>
        </row>
      </sheetData>
      <sheetData sheetId="4053">
        <row r="1">
          <cell r="A1" t="str">
            <v>PHIẾU XỬ LÝ HỒ SƠ THANH TOÁN VƯỢT THẨM QUYỀN PD</v>
          </cell>
        </row>
      </sheetData>
      <sheetData sheetId="4054">
        <row r="1">
          <cell r="A1" t="str">
            <v>PHIẾU XỬ LÝ HỒ SƠ THANH TOÁN VƯỢT THẨM QUYỀN PD</v>
          </cell>
        </row>
      </sheetData>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ow r="1">
          <cell r="A1" t="str">
            <v>PHIẾU XỬ LÝ HỒ SƠ THANH TOÁN VƯỢT THẨM QUYỀN PD</v>
          </cell>
        </row>
      </sheetData>
      <sheetData sheetId="4059">
        <row r="1">
          <cell r="A1" t="str">
            <v>PHIẾU XỬ LÝ HỒ SƠ THANH TOÁN VƯỢT THẨM QUYỀN PD</v>
          </cell>
        </row>
      </sheetData>
      <sheetData sheetId="4060">
        <row r="1">
          <cell r="A1" t="str">
            <v>PHIẾU XỬ LÝ HỒ SƠ THANH TOÁN VƯỢT THẨM QUYỀN PD</v>
          </cell>
        </row>
      </sheetData>
      <sheetData sheetId="4061">
        <row r="1">
          <cell r="A1" t="str">
            <v>PHIẾU XỬ LÝ HỒ SƠ THANH TOÁN VƯỢT THẨM QUYỀN PD</v>
          </cell>
        </row>
      </sheetData>
      <sheetData sheetId="4062">
        <row r="1">
          <cell r="A1" t="str">
            <v>PHIẾU XỬ LÝ HỒ SƠ THANH TOÁN VƯỢT THẨM QUYỀN PD</v>
          </cell>
        </row>
      </sheetData>
      <sheetData sheetId="4063">
        <row r="1">
          <cell r="A1" t="str">
            <v>PHIẾU XỬ LÝ HỒ SƠ THANH TOÁN VƯỢT THẨM QUYỀN PD</v>
          </cell>
        </row>
      </sheetData>
      <sheetData sheetId="4064">
        <row r="1">
          <cell r="A1" t="str">
            <v>PHIẾU XỬ LÝ HỒ SƠ THANH TOÁN VƯỢT THẨM QUYỀN PD</v>
          </cell>
        </row>
      </sheetData>
      <sheetData sheetId="4065">
        <row r="1">
          <cell r="A1" t="str">
            <v>PHIẾU XỬ LÝ HỒ SƠ THANH TOÁN VƯỢT THẨM QUYỀN PD</v>
          </cell>
        </row>
      </sheetData>
      <sheetData sheetId="4066">
        <row r="1">
          <cell r="A1" t="str">
            <v>PHIẾU XỬ LÝ HỒ SƠ THANH TOÁN VƯỢT THẨM QUYỀN PD</v>
          </cell>
        </row>
      </sheetData>
      <sheetData sheetId="4067">
        <row r="1">
          <cell r="A1" t="str">
            <v>PHIẾU XỬ LÝ HỒ SƠ THANH TOÁN VƯỢT THẨM QUYỀN PD</v>
          </cell>
        </row>
      </sheetData>
      <sheetData sheetId="4068">
        <row r="1">
          <cell r="A1" t="str">
            <v>PHIẾU XỬ LÝ HỒ SƠ THANH TOÁN VƯỢT THẨM QUYỀN PD</v>
          </cell>
        </row>
      </sheetData>
      <sheetData sheetId="4069">
        <row r="1">
          <cell r="A1" t="str">
            <v>PHIẾU XỬ LÝ HỒ SƠ THANH TOÁN VƯỢT THẨM QUYỀN PD</v>
          </cell>
        </row>
      </sheetData>
      <sheetData sheetId="4070">
        <row r="1">
          <cell r="A1" t="str">
            <v>PHIẾU XỬ LÝ HỒ SƠ THANH TOÁN VƯỢT THẨM QUYỀN PD</v>
          </cell>
        </row>
      </sheetData>
      <sheetData sheetId="4071">
        <row r="1">
          <cell r="A1" t="str">
            <v>PHIẾU XỬ LÝ HỒ SƠ THANH TOÁN VƯỢT THẨM QUYỀN PD</v>
          </cell>
        </row>
      </sheetData>
      <sheetData sheetId="4072">
        <row r="1">
          <cell r="A1" t="str">
            <v>PHIẾU XỬ LÝ HỒ SƠ THANH TOÁN VƯỢT THẨM QUYỀN PD</v>
          </cell>
        </row>
      </sheetData>
      <sheetData sheetId="4073">
        <row r="1">
          <cell r="A1" t="str">
            <v>PHIẾU XỬ LÝ HỒ SƠ THANH TOÁN VƯỢT THẨM QUYỀN PD</v>
          </cell>
        </row>
      </sheetData>
      <sheetData sheetId="4074">
        <row r="1">
          <cell r="A1" t="str">
            <v>PHIẾU XỬ LÝ HỒ SƠ THANH TOÁN VƯỢT THẨM QUYỀN PD</v>
          </cell>
        </row>
      </sheetData>
      <sheetData sheetId="4075">
        <row r="1">
          <cell r="A1" t="str">
            <v>PHIẾU XỬ LÝ HỒ SƠ THANH TOÁN VƯỢT THẨM QUYỀN PD</v>
          </cell>
        </row>
      </sheetData>
      <sheetData sheetId="4076">
        <row r="1">
          <cell r="A1" t="str">
            <v>PHIẾU XỬ LÝ HỒ SƠ THANH TOÁN VƯỢT THẨM QUYỀN PD</v>
          </cell>
        </row>
      </sheetData>
      <sheetData sheetId="4077">
        <row r="1">
          <cell r="A1" t="str">
            <v>PHIẾU XỬ LÝ HỒ SƠ THANH TOÁN VƯỢT THẨM QUYỀN PD</v>
          </cell>
        </row>
      </sheetData>
      <sheetData sheetId="4078">
        <row r="1">
          <cell r="A1" t="str">
            <v>PHIẾU XỬ LÝ HỒ SƠ THANH TOÁN VƯỢT THẨM QUYỀN PD</v>
          </cell>
        </row>
      </sheetData>
      <sheetData sheetId="4079">
        <row r="1">
          <cell r="A1" t="str">
            <v>PHIẾU XỬ LÝ HỒ SƠ THANH TOÁN VƯỢT THẨM QUYỀN PD</v>
          </cell>
        </row>
      </sheetData>
      <sheetData sheetId="4080">
        <row r="1">
          <cell r="A1" t="str">
            <v>PHIẾU XỬ LÝ HỒ SƠ THANH TOÁN VƯỢT THẨM QUYỀN PD</v>
          </cell>
        </row>
      </sheetData>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ow r="1">
          <cell r="A1" t="str">
            <v>PHIẾU XỬ LÝ HỒ SƠ THANH TOÁN VƯỢT THẨM QUYỀN PD</v>
          </cell>
        </row>
      </sheetData>
      <sheetData sheetId="4093">
        <row r="1">
          <cell r="A1" t="str">
            <v>PHIẾU XỬ LÝ HỒ SƠ THANH TOÁN VƯỢT THẨM QUYỀN PD</v>
          </cell>
        </row>
      </sheetData>
      <sheetData sheetId="4094">
        <row r="1">
          <cell r="A1" t="str">
            <v>PHIẾU XỬ LÝ HỒ SƠ THANH TOÁN VƯỢT THẨM QUYỀN PD</v>
          </cell>
        </row>
      </sheetData>
      <sheetData sheetId="4095">
        <row r="1">
          <cell r="A1" t="str">
            <v>PHIẾU XỬ LÝ HỒ SƠ THANH TOÁN VƯỢT THẨM QUYỀN PD</v>
          </cell>
        </row>
      </sheetData>
      <sheetData sheetId="4096">
        <row r="1">
          <cell r="A1" t="str">
            <v>PHIẾU XỬ LÝ HỒ SƠ THANH TOÁN VƯỢT THẨM QUYỀN PD</v>
          </cell>
        </row>
      </sheetData>
      <sheetData sheetId="4097">
        <row r="1">
          <cell r="A1" t="str">
            <v>PHIẾU XỬ LÝ HỒ SƠ THANH TOÁN VƯỢT THẨM QUYỀN PD</v>
          </cell>
        </row>
      </sheetData>
      <sheetData sheetId="4098">
        <row r="1">
          <cell r="A1" t="str">
            <v>PHIẾU XỬ LÝ HỒ SƠ THANH TOÁN VƯỢT THẨM QUYỀN PD</v>
          </cell>
        </row>
      </sheetData>
      <sheetData sheetId="4099">
        <row r="1">
          <cell r="A1" t="str">
            <v>PHIẾU XỬ LÝ HỒ SƠ THANH TOÁN VƯỢT THẨM QUYỀN PD</v>
          </cell>
        </row>
      </sheetData>
      <sheetData sheetId="4100">
        <row r="1">
          <cell r="A1" t="str">
            <v>PHIẾU XỬ LÝ HỒ SƠ THANH TOÁN VƯỢT THẨM QUYỀN PD</v>
          </cell>
        </row>
      </sheetData>
      <sheetData sheetId="4101">
        <row r="1">
          <cell r="A1" t="str">
            <v>PHIẾU XỬ LÝ HỒ SƠ THANH TOÁN VƯỢT THẨM QUYỀN PD</v>
          </cell>
        </row>
      </sheetData>
      <sheetData sheetId="4102">
        <row r="1">
          <cell r="A1" t="str">
            <v>PHIẾU XỬ LÝ HỒ SƠ THANH TOÁN VƯỢT THẨM QUYỀN PD</v>
          </cell>
        </row>
      </sheetData>
      <sheetData sheetId="4103">
        <row r="1">
          <cell r="A1" t="str">
            <v>PHIẾU XỬ LÝ HỒ SƠ THANH TOÁN VƯỢT THẨM QUYỀN PD</v>
          </cell>
        </row>
      </sheetData>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efreshError="1"/>
      <sheetData sheetId="4165" refreshError="1"/>
      <sheetData sheetId="4166" refreshError="1"/>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ow r="1">
          <cell r="A1" t="str">
            <v>PHIẾU XỬ LÝ HỒ SƠ THANH TOÁN VƯỢT THẨM QUYỀN PD</v>
          </cell>
        </row>
      </sheetData>
      <sheetData sheetId="4172">
        <row r="1">
          <cell r="A1" t="str">
            <v>PHIẾU XỬ LÝ HỒ SƠ THANH TOÁN VƯỢT THẨM QUYỀN PD</v>
          </cell>
        </row>
      </sheetData>
      <sheetData sheetId="4173">
        <row r="1">
          <cell r="A1" t="str">
            <v>PHIẾU XỬ LÝ HỒ SƠ THANH TOÁN VƯỢT THẨM QUYỀN PD</v>
          </cell>
        </row>
      </sheetData>
      <sheetData sheetId="4174">
        <row r="1">
          <cell r="A1" t="str">
            <v>PHIẾU XỬ LÝ HỒ SƠ THANH TOÁN VƯỢT THẨM QUYỀN PD</v>
          </cell>
        </row>
      </sheetData>
      <sheetData sheetId="4175">
        <row r="1">
          <cell r="A1" t="str">
            <v>PHIẾU XỬ LÝ HỒ SƠ THANH TOÁN VƯỢT THẨM QUYỀN PD</v>
          </cell>
        </row>
      </sheetData>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efreshError="1"/>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efreshError="1"/>
      <sheetData sheetId="4419" refreshError="1"/>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efreshError="1"/>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efreshError="1"/>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efreshError="1"/>
      <sheetData sheetId="4498" refreshError="1"/>
      <sheetData sheetId="4499">
        <row r="1">
          <cell r="A1" t="str">
            <v>PHIẾU XỬ LÝ HỒ SƠ THANH TOÁN VƯỢT THẨM QUYỀN PD</v>
          </cell>
        </row>
      </sheetData>
      <sheetData sheetId="4500" refreshError="1"/>
      <sheetData sheetId="4501" refreshError="1"/>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efreshError="1"/>
      <sheetData sheetId="4526" refreshError="1"/>
      <sheetData sheetId="4527" refreshError="1"/>
      <sheetData sheetId="4528" refreshError="1"/>
      <sheetData sheetId="4529">
        <row r="1">
          <cell r="A1" t="str">
            <v>PHIẾU XỬ LÝ HỒ SƠ THANH TOÁN VƯỢT THẨM QUYỀN PD</v>
          </cell>
        </row>
      </sheetData>
      <sheetData sheetId="4530" refreshError="1"/>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efreshError="1"/>
      <sheetData sheetId="4872" refreshError="1"/>
      <sheetData sheetId="4873">
        <row r="1">
          <cell r="A1" t="str">
            <v>PHIẾU XỬ LÝ HỒ SƠ THANH TOÁN VƯỢT THẨM QUYỀN PD</v>
          </cell>
        </row>
      </sheetData>
      <sheetData sheetId="4874" refreshError="1"/>
      <sheetData sheetId="4875" refreshError="1"/>
      <sheetData sheetId="4876" refreshError="1"/>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ow r="1">
          <cell r="A1" t="str">
            <v>PHIẾU XỬ LÝ HỒ SƠ THANH TOÁN VƯỢT THẨM QUYỀN PD</v>
          </cell>
        </row>
      </sheetData>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ow r="1">
          <cell r="A1" t="str">
            <v>PHIẾU XỬ LÝ HỒ SƠ THANH TOÁN VƯỢT THẨM QUYỀN PD</v>
          </cell>
        </row>
      </sheetData>
      <sheetData sheetId="5331" refreshError="1"/>
      <sheetData sheetId="5332" refreshError="1"/>
      <sheetData sheetId="5333" refreshError="1"/>
      <sheetData sheetId="5334" refreshError="1"/>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efreshError="1"/>
      <sheetData sheetId="5340" refreshError="1"/>
      <sheetData sheetId="5341" refreshError="1"/>
      <sheetData sheetId="5342" refreshError="1"/>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ow r="1">
          <cell r="A1" t="str">
            <v>PHIẾU XỬ LÝ HỒ SƠ THANH TOÁN VƯỢT THẨM QUYỀN PD</v>
          </cell>
        </row>
      </sheetData>
      <sheetData sheetId="5399">
        <row r="1">
          <cell r="A1" t="str">
            <v>PHIẾU XỬ LÝ HỒ SƠ THANH TOÁN VƯỢT THẨM QUYỀN PD</v>
          </cell>
        </row>
      </sheetData>
      <sheetData sheetId="5400">
        <row r="1">
          <cell r="A1" t="str">
            <v>PHIẾU XỬ LÝ HỒ SƠ THANH TOÁN VƯỢT THẨM QUYỀN PD</v>
          </cell>
        </row>
      </sheetData>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ow r="1">
          <cell r="A1" t="str">
            <v>PHIẾU XỬ LÝ HỒ SƠ THANH TOÁN VƯỢT THẨM QUYỀN PD</v>
          </cell>
        </row>
      </sheetData>
      <sheetData sheetId="5416">
        <row r="1">
          <cell r="A1" t="str">
            <v>PHIẾU XỬ LÝ HỒ SƠ THANH TOÁN VƯỢT THẨM QUYỀN PD</v>
          </cell>
        </row>
      </sheetData>
      <sheetData sheetId="5417">
        <row r="1">
          <cell r="A1" t="str">
            <v>PHIẾU XỬ LÝ HỒ SƠ THANH TOÁN VƯỢT THẨM QUYỀN PD</v>
          </cell>
        </row>
      </sheetData>
      <sheetData sheetId="5418">
        <row r="1">
          <cell r="A1" t="str">
            <v>PHIẾU XỬ LÝ HỒ SƠ THANH TOÁN VƯỢT THẨM QUYỀN PD</v>
          </cell>
        </row>
      </sheetData>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ow r="1">
          <cell r="A1" t="str">
            <v>PHIẾU XỬ LÝ HỒ SƠ THANH TOÁN VƯỢT THẨM QUYỀN PD</v>
          </cell>
        </row>
      </sheetData>
      <sheetData sheetId="5504" refreshError="1"/>
      <sheetData sheetId="5505" refreshError="1"/>
      <sheetData sheetId="5506" refreshError="1"/>
      <sheetData sheetId="5507" refreshError="1"/>
      <sheetData sheetId="5508" refreshError="1"/>
      <sheetData sheetId="5509">
        <row r="1">
          <cell r="A1" t="str">
            <v>PHIẾU XỬ LÝ HỒ SƠ THANH TOÁN VƯỢT THẨM QUYỀN PD</v>
          </cell>
        </row>
      </sheetData>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efreshError="1"/>
      <sheetData sheetId="5566" refreshError="1"/>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efreshError="1"/>
      <sheetData sheetId="5578">
        <row r="1">
          <cell r="A1" t="str">
            <v>PHIẾU XỬ LÝ HỒ SƠ THANH TOÁN VƯỢT THẨM QUYỀN PD</v>
          </cell>
        </row>
      </sheetData>
      <sheetData sheetId="5579" refreshError="1"/>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ow r="1">
          <cell r="A1" t="str">
            <v>PHIẾU XỬ LÝ HỒ SƠ THANH TOÁN VƯỢT THẨM QUYỀN PD</v>
          </cell>
        </row>
      </sheetData>
      <sheetData sheetId="5584">
        <row r="1">
          <cell r="A1" t="str">
            <v>PHIẾU XỬ LÝ HỒ SƠ THANH TOÁN VƯỢT THẨM QUYỀN PD</v>
          </cell>
        </row>
      </sheetData>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efreshError="1"/>
      <sheetData sheetId="5588" refreshError="1"/>
      <sheetData sheetId="5589">
        <row r="1">
          <cell r="A1" t="str">
            <v>PHIẾU XỬ LÝ HỒ SƠ THANH TOÁN VƯỢT THẨM QUYỀN PD</v>
          </cell>
        </row>
      </sheetData>
      <sheetData sheetId="5590">
        <row r="1">
          <cell r="A1" t="str">
            <v>PHIẾU XỬ LÝ HỒ SƠ THANH TOÁN VƯỢT THẨM QUYỀN PD</v>
          </cell>
        </row>
      </sheetData>
      <sheetData sheetId="5591" refreshError="1"/>
      <sheetData sheetId="5592">
        <row r="1">
          <cell r="A1" t="str">
            <v>PHIẾU XỬ LÝ HỒ SƠ THANH TOÁN VƯỢT THẨM QUYỀN PD</v>
          </cell>
        </row>
      </sheetData>
      <sheetData sheetId="5593">
        <row r="1">
          <cell r="A1" t="str">
            <v>PHIẾU XỬ LÝ HỒ SƠ THANH TOÁN VƯỢT THẨM QUYỀN PD</v>
          </cell>
        </row>
      </sheetData>
      <sheetData sheetId="5594">
        <row r="1">
          <cell r="A1" t="str">
            <v>PHIẾU XỬ LÝ HỒ SƠ THANH TOÁN VƯỢT THẨM QUYỀN PD</v>
          </cell>
        </row>
      </sheetData>
      <sheetData sheetId="5595">
        <row r="1">
          <cell r="A1" t="str">
            <v>PHIẾU XỬ LÝ HỒ SƠ THANH TOÁN VƯỢT THẨM QUYỀN PD</v>
          </cell>
        </row>
      </sheetData>
      <sheetData sheetId="5596">
        <row r="1">
          <cell r="A1" t="str">
            <v>PHIẾU XỬ LÝ HỒ SƠ THANH TOÁN VƯỢT THẨM QUYỀN PD</v>
          </cell>
        </row>
      </sheetData>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ow r="1">
          <cell r="A1" t="str">
            <v>PHIẾU XỬ LÝ HỒ SƠ THANH TOÁN VƯỢT THẨM QUYỀN PD</v>
          </cell>
        </row>
      </sheetData>
      <sheetData sheetId="5611">
        <row r="1">
          <cell r="A1" t="str">
            <v>PHIẾU XỬ LÝ HỒ SƠ THANH TOÁN VƯỢT THẨM QUYỀN PD</v>
          </cell>
        </row>
      </sheetData>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ow r="1">
          <cell r="A1" t="str">
            <v>PHIẾU XỬ LÝ HỒ SƠ THANH TOÁN VƯỢT THẨM QUYỀN PD</v>
          </cell>
        </row>
      </sheetData>
      <sheetData sheetId="5630" refreshError="1"/>
      <sheetData sheetId="5631" refreshError="1"/>
      <sheetData sheetId="5632" refreshError="1"/>
      <sheetData sheetId="5633">
        <row r="1">
          <cell r="A1" t="str">
            <v>PHIẾU XỬ LÝ HỒ SƠ THANH TOÁN VƯỢT THẨM QUYỀN PD</v>
          </cell>
        </row>
      </sheetData>
      <sheetData sheetId="5634">
        <row r="1">
          <cell r="A1" t="str">
            <v>PHIẾU XỬ LÝ HỒ SƠ THANH TOÁN VƯỢT THẨM QUYỀN PD</v>
          </cell>
        </row>
      </sheetData>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ow r="1">
          <cell r="A1" t="str">
            <v>PHIẾU XỬ LÝ HỒ SƠ THANH TOÁN VƯỢT THẨM QUYỀN PD</v>
          </cell>
        </row>
      </sheetData>
      <sheetData sheetId="5730">
        <row r="1">
          <cell r="A1" t="str">
            <v>PHIẾU XỬ LÝ HỒ SƠ THANH TOÁN VƯỢT THẨM QUYỀN PD</v>
          </cell>
        </row>
      </sheetData>
      <sheetData sheetId="5731">
        <row r="1">
          <cell r="A1" t="str">
            <v>PHIẾU XỬ LÝ HỒ SƠ THANH TOÁN VƯỢT THẨM QUYỀN PD</v>
          </cell>
        </row>
      </sheetData>
      <sheetData sheetId="5732">
        <row r="1">
          <cell r="A1" t="str">
            <v>PHIẾU XỬ LÝ HỒ SƠ THANH TOÁN VƯỢT THẨM QUYỀN PD</v>
          </cell>
        </row>
      </sheetData>
      <sheetData sheetId="5733">
        <row r="1">
          <cell r="A1" t="str">
            <v>PHIẾU XỬ LÝ HỒ SƠ THANH TOÁN VƯỢT THẨM QUYỀN PD</v>
          </cell>
        </row>
      </sheetData>
      <sheetData sheetId="5734">
        <row r="1">
          <cell r="A1" t="str">
            <v>PHIẾU XỬ LÝ HỒ SƠ THANH TOÁN VƯỢT THẨM QUYỀN PD</v>
          </cell>
        </row>
      </sheetData>
      <sheetData sheetId="5735">
        <row r="1">
          <cell r="A1" t="str">
            <v>PHIẾU XỬ LÝ HỒ SƠ THANH TOÁN VƯỢT THẨM QUYỀN PD</v>
          </cell>
        </row>
      </sheetData>
      <sheetData sheetId="5736">
        <row r="1">
          <cell r="A1" t="str">
            <v>PHIẾU XỬ LÝ HỒ SƠ THANH TOÁN VƯỢT THẨM QUYỀN PD</v>
          </cell>
        </row>
      </sheetData>
      <sheetData sheetId="5737">
        <row r="1">
          <cell r="A1" t="str">
            <v>PHIẾU XỬ LÝ HỒ SƠ THANH TOÁN VƯỢT THẨM QUYỀN PD</v>
          </cell>
        </row>
      </sheetData>
      <sheetData sheetId="5738">
        <row r="1">
          <cell r="A1" t="str">
            <v>PHIẾU XỬ LÝ HỒ SƠ THANH TOÁN VƯỢT THẨM QUYỀN PD</v>
          </cell>
        </row>
      </sheetData>
      <sheetData sheetId="5739">
        <row r="1">
          <cell r="A1" t="str">
            <v>PHIẾU XỬ LÝ HỒ SƠ THANH TOÁN VƯỢT THẨM QUYỀN PD</v>
          </cell>
        </row>
      </sheetData>
      <sheetData sheetId="5740">
        <row r="1">
          <cell r="A1" t="str">
            <v>PHIẾU XỬ LÝ HỒ SƠ THANH TOÁN VƯỢT THẨM QUYỀN PD</v>
          </cell>
        </row>
      </sheetData>
      <sheetData sheetId="5741">
        <row r="1">
          <cell r="A1" t="str">
            <v>PHIẾU XỬ LÝ HỒ SƠ THANH TOÁN VƯỢT THẨM QUYỀN PD</v>
          </cell>
        </row>
      </sheetData>
      <sheetData sheetId="5742">
        <row r="1">
          <cell r="A1" t="str">
            <v>PHIẾU XỬ LÝ HỒ SƠ THANH TOÁN VƯỢT THẨM QUYỀN PD</v>
          </cell>
        </row>
      </sheetData>
      <sheetData sheetId="5743">
        <row r="1">
          <cell r="A1" t="str">
            <v>PHIẾU XỬ LÝ HỒ SƠ THANH TOÁN VƯỢT THẨM QUYỀN PD</v>
          </cell>
        </row>
      </sheetData>
      <sheetData sheetId="5744">
        <row r="1">
          <cell r="A1" t="str">
            <v>PHIẾU XỬ LÝ HỒ SƠ THANH TOÁN VƯỢT THẨM QUYỀN PD</v>
          </cell>
        </row>
      </sheetData>
      <sheetData sheetId="5745">
        <row r="1">
          <cell r="A1" t="str">
            <v>PHIẾU XỬ LÝ HỒ SƠ THANH TOÁN VƯỢT THẨM QUYỀN PD</v>
          </cell>
        </row>
      </sheetData>
      <sheetData sheetId="5746">
        <row r="1">
          <cell r="A1" t="str">
            <v>PHIẾU XỬ LÝ HỒ SƠ THANH TOÁN VƯỢT THẨM QUYỀN PD</v>
          </cell>
        </row>
      </sheetData>
      <sheetData sheetId="5747">
        <row r="1">
          <cell r="A1" t="str">
            <v>PHIẾU XỬ LÝ HỒ SƠ THANH TOÁN VƯỢT THẨM QUYỀN PD</v>
          </cell>
        </row>
      </sheetData>
      <sheetData sheetId="5748">
        <row r="1">
          <cell r="A1" t="str">
            <v>PHIẾU XỬ LÝ HỒ SƠ THANH TOÁN VƯỢT THẨM QUYỀN PD</v>
          </cell>
        </row>
      </sheetData>
      <sheetData sheetId="5749">
        <row r="1">
          <cell r="A1" t="str">
            <v>PHIẾU XỬ LÝ HỒ SƠ THANH TOÁN VƯỢT THẨM QUYỀN PD</v>
          </cell>
        </row>
      </sheetData>
      <sheetData sheetId="5750">
        <row r="1">
          <cell r="A1" t="str">
            <v>PHIẾU XỬ LÝ HỒ SƠ THANH TOÁN VƯỢT THẨM QUYỀN PD</v>
          </cell>
        </row>
      </sheetData>
      <sheetData sheetId="5751">
        <row r="1">
          <cell r="A1" t="str">
            <v>PHIẾU XỬ LÝ HỒ SƠ THANH TOÁN VƯỢT THẨM QUYỀN PD</v>
          </cell>
        </row>
      </sheetData>
      <sheetData sheetId="5752">
        <row r="1">
          <cell r="A1" t="str">
            <v>PHIẾU XỬ LÝ HỒ SƠ THANH TOÁN VƯỢT THẨM QUYỀN PD</v>
          </cell>
        </row>
      </sheetData>
      <sheetData sheetId="5753">
        <row r="1">
          <cell r="A1" t="str">
            <v>PHIẾU XỬ LÝ HỒ SƠ THANH TOÁN VƯỢT THẨM QUYỀN PD</v>
          </cell>
        </row>
      </sheetData>
      <sheetData sheetId="5754">
        <row r="1">
          <cell r="A1" t="str">
            <v>PHIẾU XỬ LÝ HỒ SƠ THANH TOÁN VƯỢT THẨM QUYỀN PD</v>
          </cell>
        </row>
      </sheetData>
      <sheetData sheetId="5755">
        <row r="1">
          <cell r="A1" t="str">
            <v>PHIẾU XỬ LÝ HỒ SƠ THANH TOÁN VƯỢT THẨM QUYỀN PD</v>
          </cell>
        </row>
      </sheetData>
      <sheetData sheetId="5756">
        <row r="1">
          <cell r="A1" t="str">
            <v>PHIẾU XỬ LÝ HỒ SƠ THANH TOÁN VƯỢT THẨM QUYỀN PD</v>
          </cell>
        </row>
      </sheetData>
      <sheetData sheetId="5757">
        <row r="1">
          <cell r="A1" t="str">
            <v>PHIẾU XỬ LÝ HỒ SƠ THANH TOÁN VƯỢT THẨM QUYỀN PD</v>
          </cell>
        </row>
      </sheetData>
      <sheetData sheetId="5758">
        <row r="1">
          <cell r="A1" t="str">
            <v>PHIẾU XỬ LÝ HỒ SƠ THANH TOÁN VƯỢT THẨM QUYỀN PD</v>
          </cell>
        </row>
      </sheetData>
      <sheetData sheetId="5759">
        <row r="1">
          <cell r="A1" t="str">
            <v>PHIẾU XỬ LÝ HỒ SƠ THANH TOÁN VƯỢT THẨM QUYỀN PD</v>
          </cell>
        </row>
      </sheetData>
      <sheetData sheetId="5760">
        <row r="1">
          <cell r="A1" t="str">
            <v>PHIẾU XỬ LÝ HỒ SƠ THANH TOÁN VƯỢT THẨM QUYỀN PD</v>
          </cell>
        </row>
      </sheetData>
      <sheetData sheetId="5761">
        <row r="1">
          <cell r="A1" t="str">
            <v>PHIẾU XỬ LÝ HỒ SƠ THANH TOÁN VƯỢT THẨM QUYỀN PD</v>
          </cell>
        </row>
      </sheetData>
      <sheetData sheetId="5762">
        <row r="1">
          <cell r="A1" t="str">
            <v>PHIẾU XỬ LÝ HỒ SƠ THANH TOÁN VƯỢT THẨM QUYỀN PD</v>
          </cell>
        </row>
      </sheetData>
      <sheetData sheetId="5763">
        <row r="1">
          <cell r="A1" t="str">
            <v>PHIẾU XỬ LÝ HỒ SƠ THANH TOÁN VƯỢT THẨM QUYỀN PD</v>
          </cell>
        </row>
      </sheetData>
      <sheetData sheetId="5764">
        <row r="1">
          <cell r="A1" t="str">
            <v>PHIẾU XỬ LÝ HỒ SƠ THANH TOÁN VƯỢT THẨM QUYỀN PD</v>
          </cell>
        </row>
      </sheetData>
      <sheetData sheetId="5765">
        <row r="1">
          <cell r="A1" t="str">
            <v>PHIẾU XỬ LÝ HỒ SƠ THANH TOÁN VƯỢT THẨM QUYỀN PD</v>
          </cell>
        </row>
      </sheetData>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ow r="1">
          <cell r="A1" t="str">
            <v>PHIẾU XỬ LÝ HỒ SƠ THANH TOÁN VƯỢT THẨM QUYỀN PD</v>
          </cell>
        </row>
      </sheetData>
      <sheetData sheetId="5804">
        <row r="1">
          <cell r="A1" t="str">
            <v>PHIẾU XỬ LÝ HỒ SƠ THANH TOÁN VƯỢT THẨM QUYỀN PD</v>
          </cell>
        </row>
      </sheetData>
      <sheetData sheetId="5805">
        <row r="1">
          <cell r="A1" t="str">
            <v>PHIẾU XỬ LÝ HỒ SƠ THANH TOÁN VƯỢT THẨM QUYỀN PD</v>
          </cell>
        </row>
      </sheetData>
      <sheetData sheetId="5806">
        <row r="1">
          <cell r="A1" t="str">
            <v>PHIẾU XỬ LÝ HỒ SƠ THANH TOÁN VƯỢT THẨM QUYỀN PD</v>
          </cell>
        </row>
      </sheetData>
      <sheetData sheetId="5807">
        <row r="1">
          <cell r="A1" t="str">
            <v>PHIẾU XỬ LÝ HỒ SƠ THANH TOÁN VƯỢT THẨM QUYỀN PD</v>
          </cell>
        </row>
      </sheetData>
      <sheetData sheetId="5808">
        <row r="1">
          <cell r="A1" t="str">
            <v>PHIẾU XỬ LÝ HỒ SƠ THANH TOÁN VƯỢT THẨM QUYỀN PD</v>
          </cell>
        </row>
      </sheetData>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1">
          <cell r="A1" t="str">
            <v>PHIẾU XỬ LÝ HỒ SƠ THANH TOÁN VƯỢT THẨM QUYỀN PD</v>
          </cell>
        </row>
      </sheetData>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ow r="1">
          <cell r="A1" t="str">
            <v>PHIẾU XỬ LÝ HỒ SƠ THANH TOÁN VƯỢT THẨM QUYỀN PD</v>
          </cell>
        </row>
      </sheetData>
      <sheetData sheetId="5871" refreshError="1"/>
      <sheetData sheetId="5872"/>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sheetData sheetId="5889">
        <row r="1">
          <cell r="A1" t="str">
            <v>PHIẾU XỬ LÝ HỒ SƠ THANH TOÁN VƯỢT THẨM QUYỀN PD</v>
          </cell>
        </row>
      </sheetData>
      <sheetData sheetId="5890" refreshError="1"/>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ow r="1">
          <cell r="A1" t="str">
            <v>PHIẾU XỬ LÝ HỒ SƠ THANH TOÁN VƯỢT THẨM QUYỀN PD</v>
          </cell>
        </row>
      </sheetData>
      <sheetData sheetId="5900">
        <row r="1">
          <cell r="A1" t="str">
            <v>PHIẾU XỬ LÝ HỒ SƠ THANH TOÁN VƯỢT THẨM QUYỀN PD</v>
          </cell>
        </row>
      </sheetData>
      <sheetData sheetId="5901">
        <row r="1">
          <cell r="A1" t="str">
            <v>PHIẾU XỬ LÝ HỒ SƠ THANH TOÁN VƯỢT THẨM QUYỀN PD</v>
          </cell>
        </row>
      </sheetData>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ow r="1">
          <cell r="A1" t="str">
            <v>PHIẾU XỬ LÝ HỒ SƠ THANH TOÁN VƯỢT THẨM QUYỀN PD</v>
          </cell>
        </row>
      </sheetData>
      <sheetData sheetId="5922">
        <row r="1">
          <cell r="A1" t="str">
            <v>PHIẾU XỬ LÝ HỒ SƠ THANH TOÁN VƯỢT THẨM QUYỀN PD</v>
          </cell>
        </row>
      </sheetData>
      <sheetData sheetId="5923">
        <row r="1">
          <cell r="A1" t="str">
            <v>PHIẾU XỬ LÝ HỒ SƠ THANH TOÁN VƯỢT THẨM QUYỀN PD</v>
          </cell>
        </row>
      </sheetData>
      <sheetData sheetId="5924">
        <row r="1">
          <cell r="A1" t="str">
            <v>PHIẾU XỬ LÝ HỒ SƠ THANH TOÁN VƯỢT THẨM QUYỀN PD</v>
          </cell>
        </row>
      </sheetData>
      <sheetData sheetId="5925">
        <row r="1">
          <cell r="A1" t="str">
            <v>PHIẾU XỬ LÝ HỒ SƠ THANH TOÁN VƯỢT THẨM QUYỀN PD</v>
          </cell>
        </row>
      </sheetData>
      <sheetData sheetId="5926">
        <row r="1">
          <cell r="A1" t="str">
            <v>PHIẾU XỬ LÝ HỒ SƠ THANH TOÁN VƯỢT THẨM QUYỀN PD</v>
          </cell>
        </row>
      </sheetData>
      <sheetData sheetId="5927" refreshError="1"/>
      <sheetData sheetId="5928" refreshError="1"/>
      <sheetData sheetId="5929" refreshError="1"/>
      <sheetData sheetId="5930" refreshError="1"/>
      <sheetData sheetId="5931">
        <row r="1">
          <cell r="A1" t="str">
            <v>PHIẾU XỬ LÝ HỒ SƠ THANH TOÁN VƯỢT THẨM QUYỀN PD</v>
          </cell>
        </row>
      </sheetData>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ow r="1">
          <cell r="A1" t="str">
            <v>PHIẾU XỬ LÝ HỒ SƠ THANH TOÁN VƯỢT THẨM QUYỀN PD</v>
          </cell>
        </row>
      </sheetData>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ow r="1">
          <cell r="A1" t="str">
            <v>PHIẾU XỬ LÝ HỒ SƠ THANH TOÁN VƯỢT THẨM QUYỀN PD</v>
          </cell>
        </row>
      </sheetData>
      <sheetData sheetId="5996">
        <row r="1">
          <cell r="A1" t="str">
            <v>PHIẾU XỬ LÝ HỒ SƠ THANH TOÁN VƯỢT THẨM QUYỀN PD</v>
          </cell>
        </row>
      </sheetData>
      <sheetData sheetId="5997" refreshError="1"/>
      <sheetData sheetId="5998" refreshError="1"/>
      <sheetData sheetId="5999" refreshError="1"/>
      <sheetData sheetId="6000" refreshError="1"/>
      <sheetData sheetId="6001" refreshError="1"/>
      <sheetData sheetId="6002" refreshError="1"/>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ow r="1">
          <cell r="A1" t="str">
            <v>PHIẾU XỬ LÝ HỒ SƠ THANH TOÁN VƯỢT THẨM QUYỀN PD</v>
          </cell>
        </row>
      </sheetData>
      <sheetData sheetId="6006">
        <row r="1">
          <cell r="A1" t="str">
            <v>PHIẾU XỬ LÝ HỒ SƠ THANH TOÁN VƯỢT THẨM QUYỀN PD</v>
          </cell>
        </row>
      </sheetData>
      <sheetData sheetId="6007">
        <row r="1">
          <cell r="A1" t="str">
            <v>PHIẾU XỬ LÝ HỒ SƠ THANH TOÁN VƯỢT THẨM QUYỀN PD</v>
          </cell>
        </row>
      </sheetData>
      <sheetData sheetId="6008">
        <row r="1">
          <cell r="A1" t="str">
            <v>PHIẾU XỬ LÝ HỒ SƠ THANH TOÁN VƯỢT THẨM QUYỀN PD</v>
          </cell>
        </row>
      </sheetData>
      <sheetData sheetId="6009">
        <row r="1">
          <cell r="A1" t="str">
            <v>PHIẾU XỬ LÝ HỒ SƠ THANH TOÁN VƯỢT THẨM QUYỀN PD</v>
          </cell>
        </row>
      </sheetData>
      <sheetData sheetId="6010" refreshError="1"/>
      <sheetData sheetId="6011" refreshError="1"/>
      <sheetData sheetId="6012" refreshError="1"/>
      <sheetData sheetId="6013" refreshError="1"/>
      <sheetData sheetId="6014" refreshError="1"/>
      <sheetData sheetId="6015" refreshError="1"/>
      <sheetData sheetId="6016" refreshError="1"/>
      <sheetData sheetId="6017">
        <row r="1">
          <cell r="A1" t="str">
            <v>PHIẾU XỬ LÝ HỒ SƠ THANH TOÁN VƯỢT THẨM QUYỀN PD</v>
          </cell>
        </row>
      </sheetData>
      <sheetData sheetId="6018">
        <row r="1">
          <cell r="A1" t="str">
            <v>PHIẾU XỬ LÝ HỒ SƠ THANH TOÁN VƯỢT THẨM QUYỀN PD</v>
          </cell>
        </row>
      </sheetData>
      <sheetData sheetId="6019">
        <row r="1">
          <cell r="A1" t="str">
            <v>PHIẾU XỬ LÝ HỒ SƠ THANH TOÁN VƯỢT THẨM QUYỀN PD</v>
          </cell>
        </row>
      </sheetData>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ow r="1">
          <cell r="A1" t="str">
            <v>PHIẾU XỬ LÝ HỒ SƠ THANH TOÁN VƯỢT THẨM QUYỀN PD</v>
          </cell>
        </row>
      </sheetData>
      <sheetData sheetId="6176">
        <row r="1">
          <cell r="A1" t="str">
            <v>PHIẾU XỬ LÝ HỒ SƠ THANH TOÁN VƯỢT THẨM QUYỀN PD</v>
          </cell>
        </row>
      </sheetData>
      <sheetData sheetId="6177">
        <row r="1">
          <cell r="A1" t="str">
            <v>PHIẾU XỬ LÝ HỒ SƠ THANH TOÁN VƯỢT THẨM QUYỀN PD</v>
          </cell>
        </row>
      </sheetData>
      <sheetData sheetId="6178">
        <row r="1">
          <cell r="A1" t="str">
            <v>PHIẾU XỬ LÝ HỒ SƠ THANH TOÁN VƯỢT THẨM QUYỀN PD</v>
          </cell>
        </row>
      </sheetData>
      <sheetData sheetId="6179">
        <row r="1">
          <cell r="A1" t="str">
            <v>PHIẾU XỬ LÝ HỒ SƠ THANH TOÁN VƯỢT THẨM QUYỀN PD</v>
          </cell>
        </row>
      </sheetData>
      <sheetData sheetId="6180">
        <row r="1">
          <cell r="A1" t="str">
            <v>PHIẾU XỬ LÝ HỒ SƠ THANH TOÁN VƯỢT THẨM QUYỀN PD</v>
          </cell>
        </row>
      </sheetData>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row r="1">
          <cell r="A1" t="str">
            <v>PHIẾU XỬ LÝ HỒ SƠ THANH TOÁN VƯỢT THẨM QUYỀN PD</v>
          </cell>
        </row>
      </sheetData>
      <sheetData sheetId="6319"/>
      <sheetData sheetId="6320"/>
      <sheetData sheetId="6321"/>
      <sheetData sheetId="6322"/>
      <sheetData sheetId="6323">
        <row r="1">
          <cell r="A1" t="str">
            <v>PHIẾU XỬ LÝ HỒ SƠ THANH TOÁN VƯỢT THẨM QUYỀN PD</v>
          </cell>
        </row>
      </sheetData>
      <sheetData sheetId="6324"/>
      <sheetData sheetId="6325"/>
      <sheetData sheetId="6326"/>
      <sheetData sheetId="6327"/>
      <sheetData sheetId="6328"/>
      <sheetData sheetId="6329"/>
      <sheetData sheetId="6330"/>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ow r="1">
          <cell r="A1" t="str">
            <v>PHIẾU XỬ LÝ HỒ SƠ THANH TOÁN VƯỢT THẨM QUYỀN PD</v>
          </cell>
        </row>
      </sheetData>
      <sheetData sheetId="6474"/>
      <sheetData sheetId="6475"/>
      <sheetData sheetId="6476"/>
      <sheetData sheetId="6477">
        <row r="1">
          <cell r="A1" t="str">
            <v>PHIẾU XỬ LÝ HỒ SƠ THANH TOÁN VƯỢT THẨM QUYỀN PD</v>
          </cell>
        </row>
      </sheetData>
      <sheetData sheetId="6478"/>
      <sheetData sheetId="6479"/>
      <sheetData sheetId="6480"/>
      <sheetData sheetId="6481"/>
      <sheetData sheetId="6482"/>
      <sheetData sheetId="6483"/>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ow r="1">
          <cell r="A1" t="str">
            <v>PHIẾU XỬ LÝ HỒ SƠ THANH TOÁN VƯỢT THẨM QUYỀN PD</v>
          </cell>
        </row>
      </sheetData>
      <sheetData sheetId="6489">
        <row r="1">
          <cell r="A1" t="str">
            <v>PHIẾU XỬ LÝ HỒ SƠ THANH TOÁN VƯỢT THẨM QUYỀN PD</v>
          </cell>
        </row>
      </sheetData>
      <sheetData sheetId="6490">
        <row r="1">
          <cell r="A1" t="str">
            <v>PHIẾU XỬ LÝ HỒ SƠ THANH TOÁN VƯỢT THẨM QUYỀN PD</v>
          </cell>
        </row>
      </sheetData>
      <sheetData sheetId="6491">
        <row r="1">
          <cell r="A1" t="str">
            <v>PHIẾU XỬ LÝ HỒ SƠ THANH TOÁN VƯỢT THẨM QUYỀN PD</v>
          </cell>
        </row>
      </sheetData>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ow r="1">
          <cell r="A1" t="str">
            <v>PHIẾU XỬ LÝ HỒ SƠ THANH TOÁN VƯỢT THẨM QUYỀN PD</v>
          </cell>
        </row>
      </sheetData>
      <sheetData sheetId="6510">
        <row r="1">
          <cell r="A1" t="str">
            <v>PHIẾU XỬ LÝ HỒ SƠ THANH TOÁN VƯỢT THẨM QUYỀN PD</v>
          </cell>
        </row>
      </sheetData>
      <sheetData sheetId="6511">
        <row r="1">
          <cell r="A1" t="str">
            <v>PHIẾU XỬ LÝ HỒ SƠ THANH TOÁN VƯỢT THẨM QUYỀN PD</v>
          </cell>
        </row>
      </sheetData>
      <sheetData sheetId="6512">
        <row r="1">
          <cell r="A1" t="str">
            <v>PHIẾU XỬ LÝ HỒ SƠ THANH TOÁN VƯỢT THẨM QUYỀN PD</v>
          </cell>
        </row>
      </sheetData>
      <sheetData sheetId="6513">
        <row r="1">
          <cell r="A1" t="str">
            <v>PHIẾU XỬ LÝ HỒ SƠ THANH TOÁN VƯỢT THẨM QUYỀN PD</v>
          </cell>
        </row>
      </sheetData>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ow r="1">
          <cell r="A1" t="str">
            <v>PHIẾU XỬ LÝ HỒ SƠ THANH TOÁN VƯỢT THẨM QUYỀN PD</v>
          </cell>
        </row>
      </sheetData>
      <sheetData sheetId="6518">
        <row r="1">
          <cell r="A1" t="str">
            <v>PHIẾU XỬ LÝ HỒ SƠ THANH TOÁN VƯỢT THẨM QUYỀN PD</v>
          </cell>
        </row>
      </sheetData>
      <sheetData sheetId="6519">
        <row r="1">
          <cell r="A1" t="str">
            <v>PHIẾU XỬ LÝ HỒ SƠ THANH TOÁN VƯỢT THẨM QUYỀN PD</v>
          </cell>
        </row>
      </sheetData>
      <sheetData sheetId="6520">
        <row r="1">
          <cell r="A1" t="str">
            <v>PHIẾU XỬ LÝ HỒ SƠ THANH TOÁN VƯỢT THẨM QUYỀN PD</v>
          </cell>
        </row>
      </sheetData>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ow r="1">
          <cell r="A1" t="str">
            <v>PHIẾU XỬ LÝ HỒ SƠ THANH TOÁN VƯỢT THẨM QUYỀN PD</v>
          </cell>
        </row>
      </sheetData>
      <sheetData sheetId="6525">
        <row r="1">
          <cell r="A1" t="str">
            <v>PHIẾU XỬ LÝ HỒ SƠ THANH TOÁN VƯỢT THẨM QUYỀN PD</v>
          </cell>
        </row>
      </sheetData>
      <sheetData sheetId="6526">
        <row r="1">
          <cell r="A1" t="str">
            <v>PHIẾU XỬ LÝ HỒ SƠ THANH TOÁN VƯỢT THẨM QUYỀN PD</v>
          </cell>
        </row>
      </sheetData>
      <sheetData sheetId="6527">
        <row r="1">
          <cell r="A1" t="str">
            <v>PHIẾU XỬ LÝ HỒ SƠ THANH TOÁN VƯỢT THẨM QUYỀN PD</v>
          </cell>
        </row>
      </sheetData>
      <sheetData sheetId="6528">
        <row r="1">
          <cell r="A1" t="str">
            <v>PHIẾU XỬ LÝ HỒ SƠ THANH TOÁN VƯỢT THẨM QUYỀN PD</v>
          </cell>
        </row>
      </sheetData>
      <sheetData sheetId="6529">
        <row r="1">
          <cell r="A1" t="str">
            <v>PHIẾU XỬ LÝ HỒ SƠ THANH TOÁN VƯỢT THẨM QUYỀN PD</v>
          </cell>
        </row>
      </sheetData>
      <sheetData sheetId="6530">
        <row r="1">
          <cell r="A1" t="str">
            <v>PHIẾU XỬ LÝ HỒ SƠ THANH TOÁN VƯỢT THẨM QUYỀN PD</v>
          </cell>
        </row>
      </sheetData>
      <sheetData sheetId="6531">
        <row r="1">
          <cell r="A1" t="str">
            <v>PHIẾU XỬ LÝ HỒ SƠ THANH TOÁN VƯỢT THẨM QUYỀN PD</v>
          </cell>
        </row>
      </sheetData>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ow r="1">
          <cell r="A1" t="str">
            <v>PHIẾU XỬ LÝ HỒ SƠ THANH TOÁN VƯỢT THẨM QUYỀN PD</v>
          </cell>
        </row>
      </sheetData>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ow r="1">
          <cell r="A1" t="str">
            <v>PHIẾU XỬ LÝ HỒ SƠ THANH TOÁN VƯỢT THẨM QUYỀN PD</v>
          </cell>
        </row>
      </sheetData>
      <sheetData sheetId="6976">
        <row r="1">
          <cell r="A1" t="str">
            <v>PHIẾU XỬ LÝ HỒ SƠ THANH TOÁN VƯỢT THẨM QUYỀN PD</v>
          </cell>
        </row>
      </sheetData>
      <sheetData sheetId="6977">
        <row r="1">
          <cell r="A1" t="str">
            <v>PHIẾU XỬ LÝ HỒ SƠ THANH TOÁN VƯỢT THẨM QUYỀN PD</v>
          </cell>
        </row>
      </sheetData>
      <sheetData sheetId="6978">
        <row r="1">
          <cell r="A1" t="str">
            <v>PHIẾU XỬ LÝ HỒ SƠ THANH TOÁN VƯỢT THẨM QUYỀN PD</v>
          </cell>
        </row>
      </sheetData>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sheetData sheetId="7043"/>
      <sheetData sheetId="7044"/>
      <sheetData sheetId="7045">
        <row r="1">
          <cell r="A1" t="str">
            <v>PHIẾU XỬ LÝ HỒ SƠ THANH TOÁN VƯỢT THẨM QUYỀN PD</v>
          </cell>
        </row>
      </sheetData>
      <sheetData sheetId="7046"/>
      <sheetData sheetId="7047"/>
      <sheetData sheetId="7048"/>
      <sheetData sheetId="7049"/>
      <sheetData sheetId="7050"/>
      <sheetData sheetId="7051">
        <row r="1">
          <cell r="A1" t="str">
            <v>PHIẾU XỬ LÝ HỒ SƠ THANH TOÁN VƯỢT THẨM QUYỀN PD</v>
          </cell>
        </row>
      </sheetData>
      <sheetData sheetId="7052">
        <row r="1">
          <cell r="A1" t="str">
            <v>PHIẾU XỬ LÝ HỒ SƠ THANH TOÁN VƯỢT THẨM QUYỀN PD</v>
          </cell>
        </row>
      </sheetData>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row r="1">
          <cell r="A1" t="str">
            <v>PHIẾU XỬ LÝ HỒ SƠ THANH TOÁN VƯỢT THẨM QUYỀN PD</v>
          </cell>
        </row>
      </sheetData>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row r="1">
          <cell r="A1" t="str">
            <v>PHIẾU XỬ LÝ HỒ SƠ THANH TOÁN VƯỢT THẨM QUYỀN PD</v>
          </cell>
        </row>
      </sheetData>
      <sheetData sheetId="7084">
        <row r="1">
          <cell r="A1" t="str">
            <v>PHIẾU XỬ LÝ HỒ SƠ THANH TOÁN VƯỢT THẨM QUYỀN PD</v>
          </cell>
        </row>
      </sheetData>
      <sheetData sheetId="7085">
        <row r="1">
          <cell r="A1" t="str">
            <v>PHIẾU XỬ LÝ HỒ SƠ THANH TOÁN VƯỢT THẨM QUYỀN PD</v>
          </cell>
        </row>
      </sheetData>
      <sheetData sheetId="7086">
        <row r="1">
          <cell r="A1" t="str">
            <v>PHIẾU XỬ LÝ HỒ SƠ THANH TOÁN VƯỢT THẨM QUYỀN PD</v>
          </cell>
        </row>
      </sheetData>
      <sheetData sheetId="7087">
        <row r="1">
          <cell r="A1" t="str">
            <v>PHIẾU XỬ LÝ HỒ SƠ THANH TOÁN VƯỢT THẨM QUYỀN PD</v>
          </cell>
        </row>
      </sheetData>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row r="1">
          <cell r="A1" t="str">
            <v>PHIẾU XỬ LÝ HỒ SƠ THANH TOÁN VƯỢT THẨM QUYỀN PD</v>
          </cell>
        </row>
      </sheetData>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ow r="1">
          <cell r="A1" t="str">
            <v>PHIẾU XỬ LÝ HỒ SƠ THANH TOÁN VƯỢT THẨM QUYỀN PD</v>
          </cell>
        </row>
      </sheetData>
      <sheetData sheetId="7130" refreshError="1"/>
      <sheetData sheetId="7131" refreshError="1"/>
      <sheetData sheetId="7132" refreshError="1"/>
      <sheetData sheetId="7133" refreshError="1"/>
      <sheetData sheetId="7134" refreshError="1"/>
      <sheetData sheetId="7135">
        <row r="1">
          <cell r="A1" t="str">
            <v>PHIẾU XỬ LÝ HỒ SƠ THANH TOÁN VƯỢT THẨM QUYỀN PD</v>
          </cell>
        </row>
      </sheetData>
      <sheetData sheetId="7136" refreshError="1"/>
      <sheetData sheetId="7137" refreshError="1"/>
      <sheetData sheetId="7138" refreshError="1"/>
      <sheetData sheetId="7139" refreshError="1"/>
      <sheetData sheetId="7140" refreshError="1"/>
      <sheetData sheetId="7141" refreshError="1"/>
      <sheetData sheetId="7142">
        <row r="1">
          <cell r="A1" t="str">
            <v>PHIẾU XỬ LÝ HỒ SƠ THANH TOÁN VƯỢT THẨM QUYỀN PD</v>
          </cell>
        </row>
      </sheetData>
      <sheetData sheetId="7143"/>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ow r="1">
          <cell r="A1" t="str">
            <v>PHIẾU XỬ LÝ HỒ SƠ THANH TOÁN VƯỢT THẨM QUYỀN PD</v>
          </cell>
        </row>
      </sheetData>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ow r="1">
          <cell r="A1" t="str">
            <v>PHIẾU XỬ LÝ HỒ SƠ THANH TOÁN VƯỢT THẨM QUYỀN PD</v>
          </cell>
        </row>
      </sheetData>
      <sheetData sheetId="7157">
        <row r="1">
          <cell r="A1" t="str">
            <v>PHIẾU XỬ LÝ HỒ SƠ THANH TOÁN VƯỢT THẨM QUYỀN PD</v>
          </cell>
        </row>
      </sheetData>
      <sheetData sheetId="7158">
        <row r="1">
          <cell r="A1" t="str">
            <v>PHIẾU XỬ LÝ HỒ SƠ THANH TOÁN VƯỢT THẨM QUYỀN PD</v>
          </cell>
        </row>
      </sheetData>
      <sheetData sheetId="7159">
        <row r="1">
          <cell r="A1" t="str">
            <v>PHIẾU XỬ LÝ HỒ SƠ THANH TOÁN VƯỢT THẨM QUYỀN PD</v>
          </cell>
        </row>
      </sheetData>
      <sheetData sheetId="7160">
        <row r="1">
          <cell r="A1" t="str">
            <v>PHIẾU XỬ LÝ HỒ SƠ THANH TOÁN VƯỢT THẨM QUYỀN PD</v>
          </cell>
        </row>
      </sheetData>
      <sheetData sheetId="7161">
        <row r="1">
          <cell r="A1" t="str">
            <v>PHIẾU XỬ LÝ HỒ SƠ THANH TOÁN VƯỢT THẨM QUYỀN PD</v>
          </cell>
        </row>
      </sheetData>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ow r="1">
          <cell r="A1" t="str">
            <v>PHIẾU XỬ LÝ HỒ SƠ THANH TOÁN VƯỢT THẨM QUYỀN PD</v>
          </cell>
        </row>
      </sheetData>
      <sheetData sheetId="7188" refreshError="1"/>
      <sheetData sheetId="7189" refreshError="1"/>
      <sheetData sheetId="7190">
        <row r="1">
          <cell r="A1" t="str">
            <v>PHIẾU XỬ LÝ HỒ SƠ THANH TOÁN VƯỢT THẨM QUYỀN PD</v>
          </cell>
        </row>
      </sheetData>
      <sheetData sheetId="7191" refreshError="1"/>
      <sheetData sheetId="7192" refreshError="1"/>
      <sheetData sheetId="7193" refreshError="1"/>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ow r="1">
          <cell r="A1" t="str">
            <v>PHIẾU XỬ LÝ HỒ SƠ THANH TOÁN VƯỢT THẨM QUYỀN PD</v>
          </cell>
        </row>
      </sheetData>
      <sheetData sheetId="7206">
        <row r="1">
          <cell r="A1" t="str">
            <v>PHIẾU XỬ LÝ HỒ SƠ THANH TOÁN VƯỢT THẨM QUYỀN PD</v>
          </cell>
        </row>
      </sheetData>
      <sheetData sheetId="7207" refreshError="1"/>
      <sheetData sheetId="7208">
        <row r="1">
          <cell r="A1" t="str">
            <v>PHIẾU XỬ LÝ HỒ SƠ THANH TOÁN VƯỢT THẨM QUYỀN PD</v>
          </cell>
        </row>
      </sheetData>
      <sheetData sheetId="7209" refreshError="1"/>
      <sheetData sheetId="7210">
        <row r="1">
          <cell r="A1" t="str">
            <v>PHIẾU XỬ LÝ HỒ SƠ THANH TOÁN VƯỢT THẨM QUYỀN PD</v>
          </cell>
        </row>
      </sheetData>
      <sheetData sheetId="7211">
        <row r="1">
          <cell r="A1" t="str">
            <v>PHIẾU XỬ LÝ HỒ SƠ THANH TOÁN VƯỢT THẨM QUYỀN PD</v>
          </cell>
        </row>
      </sheetData>
      <sheetData sheetId="7212">
        <row r="1">
          <cell r="A1" t="str">
            <v>PHIẾU XỬ LÝ HỒ SƠ THANH TOÁN VƯỢT THẨM QUYỀN PD</v>
          </cell>
        </row>
      </sheetData>
      <sheetData sheetId="7213">
        <row r="1">
          <cell r="A1" t="str">
            <v>PHIẾU XỬ LÝ HỒ SƠ THANH TOÁN VƯỢT THẨM QUYỀN PD</v>
          </cell>
        </row>
      </sheetData>
      <sheetData sheetId="7214" refreshError="1"/>
      <sheetData sheetId="7215" refreshError="1"/>
      <sheetData sheetId="7216" refreshError="1"/>
      <sheetData sheetId="7217" refreshError="1"/>
      <sheetData sheetId="7218">
        <row r="1">
          <cell r="A1" t="str">
            <v>PHIẾU XỬ LÝ HỒ SƠ THANH TOÁN VƯỢT THẨM QUYỀN PD</v>
          </cell>
        </row>
      </sheetData>
      <sheetData sheetId="7219">
        <row r="1">
          <cell r="A1" t="str">
            <v>PHIẾU XỬ LÝ HỒ SƠ THANH TOÁN VƯỢT THẨM QUYỀN PD</v>
          </cell>
        </row>
      </sheetData>
      <sheetData sheetId="7220">
        <row r="1">
          <cell r="A1" t="str">
            <v>PHIẾU XỬ LÝ HỒ SƠ THANH TOÁN VƯỢT THẨM QUYỀN PD</v>
          </cell>
        </row>
      </sheetData>
      <sheetData sheetId="7221">
        <row r="1">
          <cell r="A1" t="str">
            <v>PHIẾU XỬ LÝ HỒ SƠ THANH TOÁN VƯỢT THẨM QUYỀN PD</v>
          </cell>
        </row>
      </sheetData>
      <sheetData sheetId="7222">
        <row r="1">
          <cell r="A1" t="str">
            <v>PHIẾU XỬ LÝ HỒ SƠ THANH TOÁN VƯỢT THẨM QUYỀN PD</v>
          </cell>
        </row>
      </sheetData>
      <sheetData sheetId="7223">
        <row r="1">
          <cell r="A1" t="str">
            <v>PHIẾU XỬ LÝ HỒ SƠ THANH TOÁN VƯỢT THẨM QUYỀN PD</v>
          </cell>
        </row>
      </sheetData>
      <sheetData sheetId="7224">
        <row r="1">
          <cell r="A1" t="str">
            <v>PHIẾU XỬ LÝ HỒ SƠ THANH TOÁN VƯỢT THẨM QUYỀN PD</v>
          </cell>
        </row>
      </sheetData>
      <sheetData sheetId="7225">
        <row r="1">
          <cell r="A1" t="str">
            <v>PHIẾU XỬ LÝ HỒ SƠ THANH TOÁN VƯỢT THẨM QUYỀN PD</v>
          </cell>
        </row>
      </sheetData>
      <sheetData sheetId="7226">
        <row r="1">
          <cell r="A1" t="str">
            <v>PHIẾU XỬ LÝ HỒ SƠ THANH TOÁN VƯỢT THẨM QUYỀN PD</v>
          </cell>
        </row>
      </sheetData>
      <sheetData sheetId="7227">
        <row r="1">
          <cell r="A1" t="str">
            <v>PHIẾU XỬ LÝ HỒ SƠ THANH TOÁN VƯỢT THẨM QUYỀN PD</v>
          </cell>
        </row>
      </sheetData>
      <sheetData sheetId="7228" refreshError="1"/>
      <sheetData sheetId="7229" refreshError="1"/>
      <sheetData sheetId="7230" refreshError="1"/>
      <sheetData sheetId="7231" refreshError="1"/>
      <sheetData sheetId="7232" refreshError="1"/>
      <sheetData sheetId="7233">
        <row r="1">
          <cell r="A1" t="str">
            <v>PHIẾU XỬ LÝ HỒ SƠ THANH TOÁN VƯỢT THẨM QUYỀN PD</v>
          </cell>
        </row>
      </sheetData>
      <sheetData sheetId="7234">
        <row r="1">
          <cell r="A1" t="str">
            <v>PHIẾU XỬ LÝ HỒ SƠ THANH TOÁN VƯỢT THẨM QUYỀN PD</v>
          </cell>
        </row>
      </sheetData>
      <sheetData sheetId="7235">
        <row r="1">
          <cell r="A1" t="str">
            <v>PHIẾU XỬ LÝ HỒ SƠ THANH TOÁN VƯỢT THẨM QUYỀN PD</v>
          </cell>
        </row>
      </sheetData>
      <sheetData sheetId="7236">
        <row r="1">
          <cell r="A1" t="str">
            <v>PHIẾU XỬ LÝ HỒ SƠ THANH TOÁN VƯỢT THẨM QUYỀN PD</v>
          </cell>
        </row>
      </sheetData>
      <sheetData sheetId="7237">
        <row r="1">
          <cell r="A1" t="str">
            <v>PHIẾU XỬ LÝ HỒ SƠ THANH TOÁN VƯỢT THẨM QUYỀN PD</v>
          </cell>
        </row>
      </sheetData>
      <sheetData sheetId="7238">
        <row r="1">
          <cell r="A1" t="str">
            <v>PHIẾU XỬ LÝ HỒ SƠ THANH TOÁN VƯỢT THẨM QUYỀN PD</v>
          </cell>
        </row>
      </sheetData>
      <sheetData sheetId="7239">
        <row r="1">
          <cell r="A1" t="str">
            <v>PHIẾU XỬ LÝ HỒ SƠ THANH TOÁN VƯỢT THẨM QUYỀN PD</v>
          </cell>
        </row>
      </sheetData>
      <sheetData sheetId="7240">
        <row r="1">
          <cell r="A1" t="str">
            <v>PHIẾU XỬ LÝ HỒ SƠ THANH TOÁN VƯỢT THẨM QUYỀN PD</v>
          </cell>
        </row>
      </sheetData>
      <sheetData sheetId="7241">
        <row r="1">
          <cell r="A1" t="str">
            <v>PHIẾU XỬ LÝ HỒ SƠ THANH TOÁN VƯỢT THẨM QUYỀN PD</v>
          </cell>
        </row>
      </sheetData>
      <sheetData sheetId="7242">
        <row r="1">
          <cell r="A1" t="str">
            <v>PHIẾU XỬ LÝ HỒ SƠ THANH TOÁN VƯỢT THẨM QUYỀN PD</v>
          </cell>
        </row>
      </sheetData>
      <sheetData sheetId="7243">
        <row r="1">
          <cell r="A1" t="str">
            <v>PHIẾU XỬ LÝ HỒ SƠ THANH TOÁN VƯỢT THẨM QUYỀN PD</v>
          </cell>
        </row>
      </sheetData>
      <sheetData sheetId="7244">
        <row r="1">
          <cell r="A1" t="str">
            <v>PHIẾU XỬ LÝ HỒ SƠ THANH TOÁN VƯỢT THẨM QUYỀN PD</v>
          </cell>
        </row>
      </sheetData>
      <sheetData sheetId="7245">
        <row r="1">
          <cell r="A1" t="str">
            <v>PHIẾU XỬ LÝ HỒ SƠ THANH TOÁN VƯỢT THẨM QUYỀN PD</v>
          </cell>
        </row>
      </sheetData>
      <sheetData sheetId="7246">
        <row r="1">
          <cell r="A1" t="str">
            <v>PHIẾU XỬ LÝ HỒ SƠ THANH TOÁN VƯỢT THẨM QUYỀN PD</v>
          </cell>
        </row>
      </sheetData>
      <sheetData sheetId="7247">
        <row r="1">
          <cell r="A1" t="str">
            <v>PHIẾU XỬ LÝ HỒ SƠ THANH TOÁN VƯỢT THẨM QUYỀN PD</v>
          </cell>
        </row>
      </sheetData>
      <sheetData sheetId="7248">
        <row r="1">
          <cell r="A1" t="str">
            <v>PHIẾU XỬ LÝ HỒ SƠ THANH TOÁN VƯỢT THẨM QUYỀN PD</v>
          </cell>
        </row>
      </sheetData>
      <sheetData sheetId="7249">
        <row r="1">
          <cell r="A1" t="str">
            <v>PHIẾU XỬ LÝ HỒ SƠ THANH TOÁN VƯỢT THẨM QUYỀN PD</v>
          </cell>
        </row>
      </sheetData>
      <sheetData sheetId="7250">
        <row r="1">
          <cell r="A1" t="str">
            <v>PHIẾU XỬ LÝ HỒ SƠ THANH TOÁN VƯỢT THẨM QUYỀN PD</v>
          </cell>
        </row>
      </sheetData>
      <sheetData sheetId="7251">
        <row r="1">
          <cell r="A1" t="str">
            <v>PHIẾU XỬ LÝ HỒ SƠ THANH TOÁN VƯỢT THẨM QUYỀN PD</v>
          </cell>
        </row>
      </sheetData>
      <sheetData sheetId="7252">
        <row r="1">
          <cell r="A1" t="str">
            <v>PHIẾU XỬ LÝ HỒ SƠ THANH TOÁN VƯỢT THẨM QUYỀN PD</v>
          </cell>
        </row>
      </sheetData>
      <sheetData sheetId="7253">
        <row r="1">
          <cell r="A1" t="str">
            <v>PHIẾU XỬ LÝ HỒ SƠ THANH TOÁN VƯỢT THẨM QUYỀN PD</v>
          </cell>
        </row>
      </sheetData>
      <sheetData sheetId="7254">
        <row r="1">
          <cell r="A1" t="str">
            <v>PHIẾU XỬ LÝ HỒ SƠ THANH TOÁN VƯỢT THẨM QUYỀN PD</v>
          </cell>
        </row>
      </sheetData>
      <sheetData sheetId="7255" refreshError="1"/>
      <sheetData sheetId="7256" refreshError="1"/>
      <sheetData sheetId="7257" refreshError="1"/>
      <sheetData sheetId="7258" refreshError="1"/>
      <sheetData sheetId="7259" refreshError="1"/>
      <sheetData sheetId="7260">
        <row r="1">
          <cell r="A1" t="str">
            <v>PHIẾU XỬ LÝ HỒ SƠ THANH TOÁN VƯỢT THẨM QUYỀN PD</v>
          </cell>
        </row>
      </sheetData>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ow r="1">
          <cell r="A1" t="str">
            <v>PHIẾU XỬ LÝ HỒ SƠ THANH TOÁN VƯỢT THẨM QUYỀN PD</v>
          </cell>
        </row>
      </sheetData>
      <sheetData sheetId="7274">
        <row r="1">
          <cell r="A1" t="str">
            <v>PHIẾU XỬ LÝ HỒ SƠ THANH TOÁN VƯỢT THẨM QUYỀN PD</v>
          </cell>
        </row>
      </sheetData>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ow r="1">
          <cell r="A1" t="str">
            <v>PHIẾU XỬ LÝ HỒ SƠ THANH TOÁN VƯỢT THẨM QUYỀN PD</v>
          </cell>
        </row>
      </sheetData>
      <sheetData sheetId="7311">
        <row r="1">
          <cell r="A1" t="str">
            <v>PHIẾU XỬ LÝ HỒ SƠ THANH TOÁN VƯỢT THẨM QUYỀN PD</v>
          </cell>
        </row>
      </sheetData>
      <sheetData sheetId="7312">
        <row r="1">
          <cell r="A1" t="str">
            <v>PHIẾU XỬ LÝ HỒ SƠ THANH TOÁN VƯỢT THẨM QUYỀN PD</v>
          </cell>
        </row>
      </sheetData>
      <sheetData sheetId="7313">
        <row r="1">
          <cell r="A1" t="str">
            <v>PHIẾU XỬ LÝ HỒ SƠ THANH TOÁN VƯỢT THẨM QUYỀN PD</v>
          </cell>
        </row>
      </sheetData>
      <sheetData sheetId="7314">
        <row r="1">
          <cell r="A1" t="str">
            <v>PHIẾU XỬ LÝ HỒ SƠ THANH TOÁN VƯỢT THẨM QUYỀN PD</v>
          </cell>
        </row>
      </sheetData>
      <sheetData sheetId="7315" refreshError="1"/>
      <sheetData sheetId="7316" refreshError="1"/>
      <sheetData sheetId="7317" refreshError="1"/>
      <sheetData sheetId="7318" refreshError="1"/>
      <sheetData sheetId="7319" refreshError="1"/>
      <sheetData sheetId="7320" refreshError="1"/>
      <sheetData sheetId="7321">
        <row r="1">
          <cell r="A1" t="str">
            <v>PHIẾU XỬ LÝ HỒ SƠ THANH TOÁN VƯỢT THẨM QUYỀN PD</v>
          </cell>
        </row>
      </sheetData>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ow r="1">
          <cell r="A1" t="str">
            <v>PHIẾU XỬ LÝ HỒ SƠ THANH TOÁN VƯỢT THẨM QUYỀN PD</v>
          </cell>
        </row>
      </sheetData>
      <sheetData sheetId="7337">
        <row r="1">
          <cell r="A1" t="str">
            <v>PHIẾU XỬ LÝ HỒ SƠ THANH TOÁN VƯỢT THẨM QUYỀN PD</v>
          </cell>
        </row>
      </sheetData>
      <sheetData sheetId="7338">
        <row r="1">
          <cell r="A1" t="str">
            <v>PHIẾU XỬ LÝ HỒ SƠ THANH TOÁN VƯỢT THẨM QUYỀN PD</v>
          </cell>
        </row>
      </sheetData>
      <sheetData sheetId="7339">
        <row r="1">
          <cell r="A1" t="str">
            <v>PHIẾU XỬ LÝ HỒ SƠ THANH TOÁN VƯỢT THẨM QUYỀN PD</v>
          </cell>
        </row>
      </sheetData>
      <sheetData sheetId="7340">
        <row r="1">
          <cell r="A1" t="str">
            <v>PHIẾU XỬ LÝ HỒ SƠ THANH TOÁN VƯỢT THẨM QUYỀN PD</v>
          </cell>
        </row>
      </sheetData>
      <sheetData sheetId="7341">
        <row r="1">
          <cell r="A1" t="str">
            <v>PHIẾU XỬ LÝ HỒ SƠ THANH TOÁN VƯỢT THẨM QUYỀN PD</v>
          </cell>
        </row>
      </sheetData>
      <sheetData sheetId="7342">
        <row r="1">
          <cell r="A1" t="str">
            <v>PHIẾU XỬ LÝ HỒ SƠ THANH TOÁN VƯỢT THẨM QUYỀN PD</v>
          </cell>
        </row>
      </sheetData>
      <sheetData sheetId="7343">
        <row r="1">
          <cell r="A1" t="str">
            <v>PHIẾU XỬ LÝ HỒ SƠ THANH TOÁN VƯỢT THẨM QUYỀN PD</v>
          </cell>
        </row>
      </sheetData>
      <sheetData sheetId="7344">
        <row r="1">
          <cell r="A1" t="str">
            <v>PHIẾU XỬ LÝ HỒ SƠ THANH TOÁN VƯỢT THẨM QUYỀN PD</v>
          </cell>
        </row>
      </sheetData>
      <sheetData sheetId="7345">
        <row r="1">
          <cell r="A1" t="str">
            <v>PHIẾU XỬ LÝ HỒ SƠ THANH TOÁN VƯỢT THẨM QUYỀN PD</v>
          </cell>
        </row>
      </sheetData>
      <sheetData sheetId="7346">
        <row r="1">
          <cell r="A1" t="str">
            <v>PHIẾU XỬ LÝ HỒ SƠ THANH TOÁN VƯỢT THẨM QUYỀN PD</v>
          </cell>
        </row>
      </sheetData>
      <sheetData sheetId="7347">
        <row r="1">
          <cell r="A1" t="str">
            <v>PHIẾU XỬ LÝ HỒ SƠ THANH TOÁN VƯỢT THẨM QUYỀN PD</v>
          </cell>
        </row>
      </sheetData>
      <sheetData sheetId="7348">
        <row r="1">
          <cell r="A1" t="str">
            <v>PHIẾU XỬ LÝ HỒ SƠ THANH TOÁN VƯỢT THẨM QUYỀN PD</v>
          </cell>
        </row>
      </sheetData>
      <sheetData sheetId="7349" refreshError="1"/>
      <sheetData sheetId="7350" refreshError="1"/>
      <sheetData sheetId="7351" refreshError="1"/>
      <sheetData sheetId="7352" refreshError="1"/>
      <sheetData sheetId="7353" refreshError="1"/>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efreshError="1"/>
      <sheetData sheetId="7357" refreshError="1"/>
      <sheetData sheetId="7358" refreshError="1"/>
      <sheetData sheetId="7359" refreshError="1"/>
      <sheetData sheetId="7360" refreshError="1"/>
      <sheetData sheetId="7361" refreshError="1"/>
      <sheetData sheetId="7362" refreshError="1"/>
      <sheetData sheetId="7363"/>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efreshError="1"/>
      <sheetData sheetId="7418" refreshError="1"/>
      <sheetData sheetId="7419" refreshError="1"/>
      <sheetData sheetId="7420" refreshError="1"/>
      <sheetData sheetId="7421" refreshError="1"/>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ow r="1">
          <cell r="A1" t="str">
            <v>PHIẾU XỬ LÝ HỒ SƠ THANH TOÁN VƯỢT THẨM QUYỀN PD</v>
          </cell>
        </row>
      </sheetData>
      <sheetData sheetId="7930">
        <row r="1">
          <cell r="A1" t="str">
            <v>PHIẾU XỬ LÝ HỒ SƠ THANH TOÁN VƯỢT THẨM QUYỀN PD</v>
          </cell>
        </row>
      </sheetData>
      <sheetData sheetId="7931">
        <row r="1">
          <cell r="A1" t="str">
            <v>PHIẾU XỬ LÝ HỒ SƠ THANH TOÁN VƯỢT THẨM QUYỀN PD</v>
          </cell>
        </row>
      </sheetData>
      <sheetData sheetId="7932">
        <row r="1">
          <cell r="A1" t="str">
            <v>PHIẾU XỬ LÝ HỒ SƠ THANH TOÁN VƯỢT THẨM QUYỀN PD</v>
          </cell>
        </row>
      </sheetData>
      <sheetData sheetId="7933">
        <row r="1">
          <cell r="A1" t="str">
            <v>PHIẾU XỬ LÝ HỒ SƠ THANH TOÁN VƯỢT THẨM QUYỀN PD</v>
          </cell>
        </row>
      </sheetData>
      <sheetData sheetId="7934">
        <row r="1">
          <cell r="A1" t="str">
            <v>PHIẾU XỬ LÝ HỒ SƠ THANH TOÁN VƯỢT THẨM QUYỀN PD</v>
          </cell>
        </row>
      </sheetData>
      <sheetData sheetId="7935">
        <row r="1">
          <cell r="A1" t="str">
            <v>PHIẾU XỬ LÝ HỒ SƠ THANH TOÁN VƯỢT THẨM QUYỀN PD</v>
          </cell>
        </row>
      </sheetData>
      <sheetData sheetId="7936">
        <row r="1">
          <cell r="A1" t="str">
            <v>PHIẾU XỬ LÝ HỒ SƠ THANH TOÁN VƯỢT THẨM QUYỀN PD</v>
          </cell>
        </row>
      </sheetData>
      <sheetData sheetId="7937">
        <row r="1">
          <cell r="A1" t="str">
            <v>PHIẾU XỬ LÝ HỒ SƠ THANH TOÁN VƯỢT THẨM QUYỀN PD</v>
          </cell>
        </row>
      </sheetData>
      <sheetData sheetId="7938">
        <row r="1">
          <cell r="A1" t="str">
            <v>PHIẾU XỬ LÝ HỒ SƠ THANH TOÁN VƯỢT THẨM QUYỀN PD</v>
          </cell>
        </row>
      </sheetData>
      <sheetData sheetId="7939">
        <row r="1">
          <cell r="A1" t="str">
            <v>PHIẾU XỬ LÝ HỒ SƠ THANH TOÁN VƯỢT THẨM QUYỀN PD</v>
          </cell>
        </row>
      </sheetData>
      <sheetData sheetId="7940">
        <row r="1">
          <cell r="A1" t="str">
            <v>PHIẾU XỬ LÝ HỒ SƠ THANH TOÁN VƯỢT THẨM QUYỀN PD</v>
          </cell>
        </row>
      </sheetData>
      <sheetData sheetId="7941">
        <row r="1">
          <cell r="A1" t="str">
            <v>PHIẾU XỬ LÝ HỒ SƠ THANH TOÁN VƯỢT THẨM QUYỀN PD</v>
          </cell>
        </row>
      </sheetData>
      <sheetData sheetId="7942">
        <row r="1">
          <cell r="A1" t="str">
            <v>PHIẾU XỬ LÝ HỒ SƠ THANH TOÁN VƯỢT THẨM QUYỀN PD</v>
          </cell>
        </row>
      </sheetData>
      <sheetData sheetId="7943">
        <row r="1">
          <cell r="A1" t="str">
            <v>PHIẾU XỬ LÝ HỒ SƠ THANH TOÁN VƯỢT THẨM QUYỀN PD</v>
          </cell>
        </row>
      </sheetData>
      <sheetData sheetId="7944">
        <row r="1">
          <cell r="A1" t="str">
            <v>PHIẾU XỬ LÝ HỒ SƠ THANH TOÁN VƯỢT THẨM QUYỀN PD</v>
          </cell>
        </row>
      </sheetData>
      <sheetData sheetId="7945">
        <row r="1">
          <cell r="A1" t="str">
            <v>PHIẾU XỬ LÝ HỒ SƠ THANH TOÁN VƯỢT THẨM QUYỀN PD</v>
          </cell>
        </row>
      </sheetData>
      <sheetData sheetId="7946">
        <row r="1">
          <cell r="A1" t="str">
            <v>PHIẾU XỬ LÝ HỒ SƠ THANH TOÁN VƯỢT THẨM QUYỀN PD</v>
          </cell>
        </row>
      </sheetData>
      <sheetData sheetId="7947">
        <row r="1">
          <cell r="A1" t="str">
            <v>PHIẾU XỬ LÝ HỒ SƠ THANH TOÁN VƯỢT THẨM QUYỀN PD</v>
          </cell>
        </row>
      </sheetData>
      <sheetData sheetId="7948">
        <row r="1">
          <cell r="A1" t="str">
            <v>PHIẾU XỬ LÝ HỒ SƠ THANH TOÁN VƯỢT THẨM QUYỀN PD</v>
          </cell>
        </row>
      </sheetData>
      <sheetData sheetId="7949">
        <row r="1">
          <cell r="A1" t="str">
            <v>PHIẾU XỬ LÝ HỒ SƠ THANH TOÁN VƯỢT THẨM QUYỀN PD</v>
          </cell>
        </row>
      </sheetData>
      <sheetData sheetId="7950">
        <row r="1">
          <cell r="A1" t="str">
            <v>PHIẾU XỬ LÝ HỒ SƠ THANH TOÁN VƯỢT THẨM QUYỀN PD</v>
          </cell>
        </row>
      </sheetData>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ow r="1">
          <cell r="A1" t="str">
            <v>PHIẾU XỬ LÝ HỒ SƠ THANH TOÁN VƯỢT THẨM QUYỀN PD</v>
          </cell>
        </row>
      </sheetData>
      <sheetData sheetId="7962">
        <row r="1">
          <cell r="A1" t="str">
            <v>PHIẾU XỬ LÝ HỒ SƠ THANH TOÁN VƯỢT THẨM QUYỀN PD</v>
          </cell>
        </row>
      </sheetData>
      <sheetData sheetId="7963">
        <row r="1">
          <cell r="A1" t="str">
            <v>PHIẾU XỬ LÝ HỒ SƠ THANH TOÁN VƯỢT THẨM QUYỀN PD</v>
          </cell>
        </row>
      </sheetData>
      <sheetData sheetId="7964">
        <row r="1">
          <cell r="A1" t="str">
            <v>PHIẾU XỬ LÝ HỒ SƠ THANH TOÁN VƯỢT THẨM QUYỀN PD</v>
          </cell>
        </row>
      </sheetData>
      <sheetData sheetId="7965">
        <row r="1">
          <cell r="A1" t="str">
            <v>PHIẾU XỬ LÝ HỒ SƠ THANH TOÁN VƯỢT THẨM QUYỀN PD</v>
          </cell>
        </row>
      </sheetData>
      <sheetData sheetId="7966">
        <row r="1">
          <cell r="A1" t="str">
            <v>PHIẾU XỬ LÝ HỒ SƠ THANH TOÁN VƯỢT THẨM QUYỀN PD</v>
          </cell>
        </row>
      </sheetData>
      <sheetData sheetId="7967">
        <row r="1">
          <cell r="A1" t="str">
            <v>PHIẾU XỬ LÝ HỒ SƠ THANH TOÁN VƯỢT THẨM QUYỀN PD</v>
          </cell>
        </row>
      </sheetData>
      <sheetData sheetId="7968">
        <row r="1">
          <cell r="A1" t="str">
            <v>PHIẾU XỬ LÝ HỒ SƠ THANH TOÁN VƯỢT THẨM QUYỀN PD</v>
          </cell>
        </row>
      </sheetData>
      <sheetData sheetId="7969">
        <row r="1">
          <cell r="A1" t="str">
            <v>PHIẾU XỬ LÝ HỒ SƠ THANH TOÁN VƯỢT THẨM QUYỀN PD</v>
          </cell>
        </row>
      </sheetData>
      <sheetData sheetId="7970">
        <row r="1">
          <cell r="A1" t="str">
            <v>PHIẾU XỬ LÝ HỒ SƠ THANH TOÁN VƯỢT THẨM QUYỀN PD</v>
          </cell>
        </row>
      </sheetData>
      <sheetData sheetId="7971">
        <row r="1">
          <cell r="A1" t="str">
            <v>PHIẾU XỬ LÝ HỒ SƠ THANH TOÁN VƯỢT THẨM QUYỀN PD</v>
          </cell>
        </row>
      </sheetData>
      <sheetData sheetId="7972">
        <row r="1">
          <cell r="A1" t="str">
            <v>PHIẾU XỬ LÝ HỒ SƠ THANH TOÁN VƯỢT THẨM QUYỀN PD</v>
          </cell>
        </row>
      </sheetData>
      <sheetData sheetId="7973">
        <row r="1">
          <cell r="A1" t="str">
            <v>PHIẾU XỬ LÝ HỒ SƠ THANH TOÁN VƯỢT THẨM QUYỀN PD</v>
          </cell>
        </row>
      </sheetData>
      <sheetData sheetId="7974">
        <row r="1">
          <cell r="A1" t="str">
            <v>PHIẾU XỬ LÝ HỒ SƠ THANH TOÁN VƯỢT THẨM QUYỀN PD</v>
          </cell>
        </row>
      </sheetData>
      <sheetData sheetId="7975">
        <row r="1">
          <cell r="A1" t="str">
            <v>PHIẾU XỬ LÝ HỒ SƠ THANH TOÁN VƯỢT THẨM QUYỀN PD</v>
          </cell>
        </row>
      </sheetData>
      <sheetData sheetId="7976">
        <row r="1">
          <cell r="A1" t="str">
            <v>PHIẾU XỬ LÝ HỒ SƠ THANH TOÁN VƯỢT THẨM QUYỀN PD</v>
          </cell>
        </row>
      </sheetData>
      <sheetData sheetId="7977">
        <row r="1">
          <cell r="A1" t="str">
            <v>PHIẾU XỬ LÝ HỒ SƠ THANH TOÁN VƯỢT THẨM QUYỀN PD</v>
          </cell>
        </row>
      </sheetData>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row r="1">
          <cell r="A1" t="str">
            <v>PHIẾU XỬ LÝ HỒ SƠ THANH TOÁN VƯỢT THẨM QUYỀN PD</v>
          </cell>
        </row>
      </sheetData>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ow r="1">
          <cell r="A1" t="str">
            <v>PHIẾU XỬ LÝ HỒ SƠ THANH TOÁN VƯỢT THẨM QUYỀN PD</v>
          </cell>
        </row>
      </sheetData>
      <sheetData sheetId="7992">
        <row r="1">
          <cell r="A1" t="str">
            <v>PHIẾU XỬ LÝ HỒ SƠ THANH TOÁN VƯỢT THẨM QUYỀN PD</v>
          </cell>
        </row>
      </sheetData>
      <sheetData sheetId="7993">
        <row r="1">
          <cell r="A1" t="str">
            <v>PHIẾU XỬ LÝ HỒ SƠ THANH TOÁN VƯỢT THẨM QUYỀN PD</v>
          </cell>
        </row>
      </sheetData>
      <sheetData sheetId="7994">
        <row r="1">
          <cell r="A1" t="str">
            <v>PHIẾU XỬ LÝ HỒ SƠ THANH TOÁN VƯỢT THẨM QUYỀN PD</v>
          </cell>
        </row>
      </sheetData>
      <sheetData sheetId="7995">
        <row r="1">
          <cell r="A1" t="str">
            <v>PHIẾU XỬ LÝ HỒ SƠ THANH TOÁN VƯỢT THẨM QUYỀN PD</v>
          </cell>
        </row>
      </sheetData>
      <sheetData sheetId="7996">
        <row r="1">
          <cell r="A1" t="str">
            <v>PHIẾU XỬ LÝ HỒ SƠ THANH TOÁN VƯỢT THẨM QUYỀN PD</v>
          </cell>
        </row>
      </sheetData>
      <sheetData sheetId="7997">
        <row r="1">
          <cell r="A1" t="str">
            <v>PHIẾU XỬ LÝ HỒ SƠ THANH TOÁN VƯỢT THẨM QUYỀN PD</v>
          </cell>
        </row>
      </sheetData>
      <sheetData sheetId="7998">
        <row r="1">
          <cell r="A1" t="str">
            <v>PHIẾU XỬ LÝ HỒ SƠ THANH TOÁN VƯỢT THẨM QUYỀN PD</v>
          </cell>
        </row>
      </sheetData>
      <sheetData sheetId="7999">
        <row r="1">
          <cell r="A1" t="str">
            <v>PHIẾU XỬ LÝ HỒ SƠ THANH TOÁN VƯỢT THẨM QUYỀN PD</v>
          </cell>
        </row>
      </sheetData>
      <sheetData sheetId="8000">
        <row r="1">
          <cell r="A1" t="str">
            <v>PHIẾU XỬ LÝ HỒ SƠ THANH TOÁN VƯỢT THẨM QUYỀN PD</v>
          </cell>
        </row>
      </sheetData>
      <sheetData sheetId="8001">
        <row r="1">
          <cell r="A1" t="str">
            <v>PHIẾU XỬ LÝ HỒ SƠ THANH TOÁN VƯỢT THẨM QUYỀN PD</v>
          </cell>
        </row>
      </sheetData>
      <sheetData sheetId="8002">
        <row r="1">
          <cell r="A1" t="str">
            <v>PHIẾU XỬ LÝ HỒ SƠ THANH TOÁN VƯỢT THẨM QUYỀN PD</v>
          </cell>
        </row>
      </sheetData>
      <sheetData sheetId="8003">
        <row r="1">
          <cell r="A1" t="str">
            <v>PHIẾU XỬ LÝ HỒ SƠ THANH TOÁN VƯỢT THẨM QUYỀN PD</v>
          </cell>
        </row>
      </sheetData>
      <sheetData sheetId="8004">
        <row r="1">
          <cell r="A1" t="str">
            <v>PHIẾU XỬ LÝ HỒ SƠ THANH TOÁN VƯỢT THẨM QUYỀN PD</v>
          </cell>
        </row>
      </sheetData>
      <sheetData sheetId="8005">
        <row r="1">
          <cell r="A1" t="str">
            <v>PHIẾU XỬ LÝ HỒ SƠ THANH TOÁN VƯỢT THẨM QUYỀN PD</v>
          </cell>
        </row>
      </sheetData>
      <sheetData sheetId="8006">
        <row r="1">
          <cell r="A1" t="str">
            <v>PHIẾU XỬ LÝ HỒ SƠ THANH TOÁN VƯỢT THẨM QUYỀN PD</v>
          </cell>
        </row>
      </sheetData>
      <sheetData sheetId="8007">
        <row r="1">
          <cell r="A1" t="str">
            <v>PHIẾU XỬ LÝ HỒ SƠ THANH TOÁN VƯỢT THẨM QUYỀN PD</v>
          </cell>
        </row>
      </sheetData>
      <sheetData sheetId="8008">
        <row r="1">
          <cell r="A1" t="str">
            <v>PHIẾU XỬ LÝ HỒ SƠ THANH TOÁN VƯỢT THẨM QUYỀN PD</v>
          </cell>
        </row>
      </sheetData>
      <sheetData sheetId="8009">
        <row r="1">
          <cell r="A1" t="str">
            <v>PHIẾU XỬ LÝ HỒ SƠ THANH TOÁN VƯỢT THẨM QUYỀN PD</v>
          </cell>
        </row>
      </sheetData>
      <sheetData sheetId="8010">
        <row r="1">
          <cell r="A1" t="str">
            <v>PHIẾU XỬ LÝ HỒ SƠ THANH TOÁN VƯỢT THẨM QUYỀN PD</v>
          </cell>
        </row>
      </sheetData>
      <sheetData sheetId="8011">
        <row r="1">
          <cell r="A1" t="str">
            <v>PHIẾU XỬ LÝ HỒ SƠ THANH TOÁN VƯỢT THẨM QUYỀN PD</v>
          </cell>
        </row>
      </sheetData>
      <sheetData sheetId="8012">
        <row r="1">
          <cell r="A1" t="str">
            <v>PHIẾU XỬ LÝ HỒ SƠ THANH TOÁN VƯỢT THẨM QUYỀN PD</v>
          </cell>
        </row>
      </sheetData>
      <sheetData sheetId="8013">
        <row r="1">
          <cell r="A1" t="str">
            <v>PHIẾU XỬ LÝ HỒ SƠ THANH TOÁN VƯỢT THẨM QUYỀN PD</v>
          </cell>
        </row>
      </sheetData>
      <sheetData sheetId="8014">
        <row r="1">
          <cell r="A1" t="str">
            <v>PHIẾU XỬ LÝ HỒ SƠ THANH TOÁN VƯỢT THẨM QUYỀN PD</v>
          </cell>
        </row>
      </sheetData>
      <sheetData sheetId="8015">
        <row r="1">
          <cell r="A1" t="str">
            <v>PHIẾU XỬ LÝ HỒ SƠ THANH TOÁN VƯỢT THẨM QUYỀN PD</v>
          </cell>
        </row>
      </sheetData>
      <sheetData sheetId="8016">
        <row r="1">
          <cell r="A1" t="str">
            <v>PHIẾU XỬ LÝ HỒ SƠ THANH TOÁN VƯỢT THẨM QUYỀN PD</v>
          </cell>
        </row>
      </sheetData>
      <sheetData sheetId="8017">
        <row r="1">
          <cell r="A1" t="str">
            <v>PHIẾU XỬ LÝ HỒ SƠ THANH TOÁN VƯỢT THẨM QUYỀN PD</v>
          </cell>
        </row>
      </sheetData>
      <sheetData sheetId="8018">
        <row r="1">
          <cell r="A1" t="str">
            <v>PHIẾU XỬ LÝ HỒ SƠ THANH TOÁN VƯỢT THẨM QUYỀN PD</v>
          </cell>
        </row>
      </sheetData>
      <sheetData sheetId="8019">
        <row r="1">
          <cell r="A1" t="str">
            <v>PHIẾU XỬ LÝ HỒ SƠ THANH TOÁN VƯỢT THẨM QUYỀN PD</v>
          </cell>
        </row>
      </sheetData>
      <sheetData sheetId="8020">
        <row r="1">
          <cell r="A1" t="str">
            <v>PHIẾU XỬ LÝ HỒ SƠ THANH TOÁN VƯỢT THẨM QUYỀN PD</v>
          </cell>
        </row>
      </sheetData>
      <sheetData sheetId="8021">
        <row r="1">
          <cell r="A1" t="str">
            <v>PHIẾU XỬ LÝ HỒ SƠ THANH TOÁN VƯỢT THẨM QUYỀN PD</v>
          </cell>
        </row>
      </sheetData>
      <sheetData sheetId="8022">
        <row r="1">
          <cell r="A1" t="str">
            <v>PHIẾU XỬ LÝ HỒ SƠ THANH TOÁN VƯỢT THẨM QUYỀN PD</v>
          </cell>
        </row>
      </sheetData>
      <sheetData sheetId="8023">
        <row r="1">
          <cell r="A1" t="str">
            <v>PHIẾU XỬ LÝ HỒ SƠ THANH TOÁN VƯỢT THẨM QUYỀN PD</v>
          </cell>
        </row>
      </sheetData>
      <sheetData sheetId="8024">
        <row r="1">
          <cell r="A1" t="str">
            <v>PHIẾU XỬ LÝ HỒ SƠ THANH TOÁN VƯỢT THẨM QUYỀN PD</v>
          </cell>
        </row>
      </sheetData>
      <sheetData sheetId="8025">
        <row r="1">
          <cell r="A1" t="str">
            <v>PHIẾU XỬ LÝ HỒ SƠ THANH TOÁN VƯỢT THẨM QUYỀN PD</v>
          </cell>
        </row>
      </sheetData>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sheetData sheetId="8059">
        <row r="1">
          <cell r="A1" t="str">
            <v>PHIẾU XỬ LÝ HỒ SƠ THANH TOÁN VƯỢT THẨM QUYỀN PD</v>
          </cell>
        </row>
      </sheetData>
      <sheetData sheetId="8060"/>
      <sheetData sheetId="806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ow r="1">
          <cell r="A1" t="str">
            <v>PHIẾU XỬ LÝ HỒ SƠ THANH TOÁN VƯỢT THẨM QUYỀN PD</v>
          </cell>
        </row>
      </sheetData>
      <sheetData sheetId="8078"/>
      <sheetData sheetId="8079" refreshError="1"/>
      <sheetData sheetId="8080" refreshError="1"/>
      <sheetData sheetId="8081" refreshError="1"/>
      <sheetData sheetId="8082" refreshError="1"/>
      <sheetData sheetId="8083" refreshError="1"/>
      <sheetData sheetId="8084" refreshError="1"/>
      <sheetData sheetId="8085" refreshError="1"/>
      <sheetData sheetId="8086">
        <row r="1">
          <cell r="A1" t="str">
            <v>PHIẾU XỬ LÝ HỒ SƠ THANH TOÁN VƯỢT THẨM QUYỀN PD</v>
          </cell>
        </row>
      </sheetData>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ow r="1">
          <cell r="A1" t="str">
            <v>PHIẾU XỬ LÝ HỒ SƠ THANH TOÁN VƯỢT THẨM QUYỀN PD</v>
          </cell>
        </row>
      </sheetData>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ow r="1">
          <cell r="A1" t="str">
            <v>PHIẾU XỬ LÝ HỒ SƠ THANH TOÁN VƯỢT THẨM QUYỀN PD</v>
          </cell>
        </row>
      </sheetData>
      <sheetData sheetId="8191" refreshError="1"/>
      <sheetData sheetId="8192" refreshError="1"/>
      <sheetData sheetId="8193" refreshError="1"/>
      <sheetData sheetId="8194" refreshError="1"/>
      <sheetData sheetId="8195" refreshError="1"/>
      <sheetData sheetId="8196" refreshError="1"/>
      <sheetData sheetId="8197">
        <row r="1">
          <cell r="A1" t="str">
            <v>PHIẾU XỬ LÝ HỒ SƠ THANH TOÁN VƯỢT THẨM QUYỀN PD</v>
          </cell>
        </row>
      </sheetData>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ow r="1">
          <cell r="A1" t="str">
            <v>PHIẾU XỬ LÝ HỒ SƠ THANH TOÁN VƯỢT THẨM QUYỀN PD</v>
          </cell>
        </row>
      </sheetData>
      <sheetData sheetId="8214">
        <row r="1">
          <cell r="A1" t="str">
            <v>PHIẾU XỬ LÝ HỒ SƠ THANH TOÁN VƯỢT THẨM QUYỀN PD</v>
          </cell>
        </row>
      </sheetData>
      <sheetData sheetId="8215">
        <row r="1">
          <cell r="A1" t="str">
            <v>PHIẾU XỬ LÝ HỒ SƠ THANH TOÁN VƯỢT THẨM QUYỀN PD</v>
          </cell>
        </row>
      </sheetData>
      <sheetData sheetId="8216">
        <row r="1">
          <cell r="A1" t="str">
            <v>PHIẾU XỬ LÝ HỒ SƠ THANH TOÁN VƯỢT THẨM QUYỀN PD</v>
          </cell>
        </row>
      </sheetData>
      <sheetData sheetId="8217">
        <row r="1">
          <cell r="A1" t="str">
            <v>PHIẾU XỬ LÝ HỒ SƠ THANH TOÁN VƯỢT THẨM QUYỀN PD</v>
          </cell>
        </row>
      </sheetData>
      <sheetData sheetId="8218">
        <row r="1">
          <cell r="A1" t="str">
            <v>PHIẾU XỬ LÝ HỒ SƠ THANH TOÁN VƯỢT THẨM QUYỀN PD</v>
          </cell>
        </row>
      </sheetData>
      <sheetData sheetId="8219">
        <row r="1">
          <cell r="A1" t="str">
            <v>PHIẾU XỬ LÝ HỒ SƠ THANH TOÁN VƯỢT THẨM QUYỀN PD</v>
          </cell>
        </row>
      </sheetData>
      <sheetData sheetId="8220">
        <row r="1">
          <cell r="A1" t="str">
            <v>PHIẾU XỬ LÝ HỒ SƠ THANH TOÁN VƯỢT THẨM QUYỀN PD</v>
          </cell>
        </row>
      </sheetData>
      <sheetData sheetId="8221">
        <row r="1">
          <cell r="A1" t="str">
            <v>PHIẾU XỬ LÝ HỒ SƠ THANH TOÁN VƯỢT THẨM QUYỀN PD</v>
          </cell>
        </row>
      </sheetData>
      <sheetData sheetId="8222">
        <row r="1">
          <cell r="A1" t="str">
            <v>PHIẾU XỬ LÝ HỒ SƠ THANH TOÁN VƯỢT THẨM QUYỀN PD</v>
          </cell>
        </row>
      </sheetData>
      <sheetData sheetId="8223">
        <row r="1">
          <cell r="A1" t="str">
            <v>PHIẾU XỬ LÝ HỒ SƠ THANH TOÁN VƯỢT THẨM QUYỀN PD</v>
          </cell>
        </row>
      </sheetData>
      <sheetData sheetId="8224">
        <row r="1">
          <cell r="A1" t="str">
            <v>PHIẾU XỬ LÝ HỒ SƠ THANH TOÁN VƯỢT THẨM QUYỀN PD</v>
          </cell>
        </row>
      </sheetData>
      <sheetData sheetId="8225">
        <row r="1">
          <cell r="A1" t="str">
            <v>PHIẾU XỬ LÝ HỒ SƠ THANH TOÁN VƯỢT THẨM QUYỀN PD</v>
          </cell>
        </row>
      </sheetData>
      <sheetData sheetId="8226">
        <row r="1">
          <cell r="A1" t="str">
            <v>PHIẾU XỬ LÝ HỒ SƠ THANH TOÁN VƯỢT THẨM QUYỀN PD</v>
          </cell>
        </row>
      </sheetData>
      <sheetData sheetId="8227">
        <row r="1">
          <cell r="A1" t="str">
            <v>PHIẾU XỬ LÝ HỒ SƠ THANH TOÁN VƯỢT THẨM QUYỀN PD</v>
          </cell>
        </row>
      </sheetData>
      <sheetData sheetId="8228">
        <row r="1">
          <cell r="A1" t="str">
            <v>PHIẾU XỬ LÝ HỒ SƠ THANH TOÁN VƯỢT THẨM QUYỀN PD</v>
          </cell>
        </row>
      </sheetData>
      <sheetData sheetId="8229">
        <row r="1">
          <cell r="A1" t="str">
            <v>PHIẾU XỬ LÝ HỒ SƠ THANH TOÁN VƯỢT THẨM QUYỀN PD</v>
          </cell>
        </row>
      </sheetData>
      <sheetData sheetId="8230">
        <row r="1">
          <cell r="A1" t="str">
            <v>PHIẾU XỬ LÝ HỒ SƠ THANH TOÁN VƯỢT THẨM QUYỀN PD</v>
          </cell>
        </row>
      </sheetData>
      <sheetData sheetId="8231">
        <row r="1">
          <cell r="A1" t="str">
            <v>PHIẾU XỬ LÝ HỒ SƠ THANH TOÁN VƯỢT THẨM QUYỀN PD</v>
          </cell>
        </row>
      </sheetData>
      <sheetData sheetId="8232">
        <row r="1">
          <cell r="A1" t="str">
            <v>PHIẾU XỬ LÝ HỒ SƠ THANH TOÁN VƯỢT THẨM QUYỀN PD</v>
          </cell>
        </row>
      </sheetData>
      <sheetData sheetId="8233">
        <row r="1">
          <cell r="A1" t="str">
            <v>PHIẾU XỬ LÝ HỒ SƠ THANH TOÁN VƯỢT THẨM QUYỀN PD</v>
          </cell>
        </row>
      </sheetData>
      <sheetData sheetId="8234">
        <row r="1">
          <cell r="A1" t="str">
            <v>PHIẾU XỬ LÝ HỒ SƠ THANH TOÁN VƯỢT THẨM QUYỀN PD</v>
          </cell>
        </row>
      </sheetData>
      <sheetData sheetId="8235">
        <row r="1">
          <cell r="A1" t="str">
            <v>PHIẾU XỬ LÝ HỒ SƠ THANH TOÁN VƯỢT THẨM QUYỀN PD</v>
          </cell>
        </row>
      </sheetData>
      <sheetData sheetId="8236">
        <row r="1">
          <cell r="A1" t="str">
            <v>PHIẾU XỬ LÝ HỒ SƠ THANH TOÁN VƯỢT THẨM QUYỀN PD</v>
          </cell>
        </row>
      </sheetData>
      <sheetData sheetId="8237">
        <row r="1">
          <cell r="A1" t="str">
            <v>PHIẾU XỬ LÝ HỒ SƠ THANH TOÁN VƯỢT THẨM QUYỀN PD</v>
          </cell>
        </row>
      </sheetData>
      <sheetData sheetId="8238">
        <row r="1">
          <cell r="A1" t="str">
            <v>PHIẾU XỬ LÝ HỒ SƠ THANH TOÁN VƯỢT THẨM QUYỀN PD</v>
          </cell>
        </row>
      </sheetData>
      <sheetData sheetId="8239">
        <row r="1">
          <cell r="A1" t="str">
            <v>PHIẾU XỬ LÝ HỒ SƠ THANH TOÁN VƯỢT THẨM QUYỀN PD</v>
          </cell>
        </row>
      </sheetData>
      <sheetData sheetId="8240">
        <row r="1">
          <cell r="A1" t="str">
            <v>PHIẾU XỬ LÝ HỒ SƠ THANH TOÁN VƯỢT THẨM QUYỀN PD</v>
          </cell>
        </row>
      </sheetData>
      <sheetData sheetId="8241">
        <row r="1">
          <cell r="A1" t="str">
            <v>PHIẾU XỬ LÝ HỒ SƠ THANH TOÁN VƯỢT THẨM QUYỀN PD</v>
          </cell>
        </row>
      </sheetData>
      <sheetData sheetId="8242">
        <row r="1">
          <cell r="A1" t="str">
            <v>PHIẾU XỬ LÝ HỒ SƠ THANH TOÁN VƯỢT THẨM QUYỀN PD</v>
          </cell>
        </row>
      </sheetData>
      <sheetData sheetId="8243">
        <row r="1">
          <cell r="A1" t="str">
            <v>PHIẾU XỬ LÝ HỒ SƠ THANH TOÁN VƯỢT THẨM QUYỀN PD</v>
          </cell>
        </row>
      </sheetData>
      <sheetData sheetId="8244">
        <row r="1">
          <cell r="A1" t="str">
            <v>PHIẾU XỬ LÝ HỒ SƠ THANH TOÁN VƯỢT THẨM QUYỀN PD</v>
          </cell>
        </row>
      </sheetData>
      <sheetData sheetId="8245">
        <row r="1">
          <cell r="A1" t="str">
            <v>PHIẾU XỬ LÝ HỒ SƠ THANH TOÁN VƯỢT THẨM QUYỀN PD</v>
          </cell>
        </row>
      </sheetData>
      <sheetData sheetId="8246">
        <row r="1">
          <cell r="A1" t="str">
            <v>PHIẾU XỬ LÝ HỒ SƠ THANH TOÁN VƯỢT THẨM QUYỀN PD</v>
          </cell>
        </row>
      </sheetData>
      <sheetData sheetId="8247">
        <row r="1">
          <cell r="A1" t="str">
            <v>PHIẾU XỬ LÝ HỒ SƠ THANH TOÁN VƯỢT THẨM QUYỀN PD</v>
          </cell>
        </row>
      </sheetData>
      <sheetData sheetId="8248">
        <row r="1">
          <cell r="A1" t="str">
            <v>PHIẾU XỬ LÝ HỒ SƠ THANH TOÁN VƯỢT THẨM QUYỀN PD</v>
          </cell>
        </row>
      </sheetData>
      <sheetData sheetId="8249">
        <row r="1">
          <cell r="A1" t="str">
            <v>PHIẾU XỬ LÝ HỒ SƠ THANH TOÁN VƯỢT THẨM QUYỀN PD</v>
          </cell>
        </row>
      </sheetData>
      <sheetData sheetId="8250">
        <row r="1">
          <cell r="A1" t="str">
            <v>PHIẾU XỬ LÝ HỒ SƠ THANH TOÁN VƯỢT THẨM QUYỀN PD</v>
          </cell>
        </row>
      </sheetData>
      <sheetData sheetId="8251">
        <row r="1">
          <cell r="A1" t="str">
            <v>PHIẾU XỬ LÝ HỒ SƠ THANH TOÁN VƯỢT THẨM QUYỀN PD</v>
          </cell>
        </row>
      </sheetData>
      <sheetData sheetId="8252">
        <row r="1">
          <cell r="A1" t="str">
            <v>PHIẾU XỬ LÝ HỒ SƠ THANH TOÁN VƯỢT THẨM QUYỀN PD</v>
          </cell>
        </row>
      </sheetData>
      <sheetData sheetId="8253">
        <row r="1">
          <cell r="A1" t="str">
            <v>PHIẾU XỬ LÝ HỒ SƠ THANH TOÁN VƯỢT THẨM QUYỀN PD</v>
          </cell>
        </row>
      </sheetData>
      <sheetData sheetId="8254">
        <row r="1">
          <cell r="A1" t="str">
            <v>PHIẾU XỬ LÝ HỒ SƠ THANH TOÁN VƯỢT THẨM QUYỀN PD</v>
          </cell>
        </row>
      </sheetData>
      <sheetData sheetId="8255">
        <row r="1">
          <cell r="A1" t="str">
            <v>PHIẾU XỬ LÝ HỒ SƠ THANH TOÁN VƯỢT THẨM QUYỀN PD</v>
          </cell>
        </row>
      </sheetData>
      <sheetData sheetId="8256">
        <row r="1">
          <cell r="A1" t="str">
            <v>PHIẾU XỬ LÝ HỒ SƠ THANH TOÁN VƯỢT THẨM QUYỀN PD</v>
          </cell>
        </row>
      </sheetData>
      <sheetData sheetId="8257">
        <row r="1">
          <cell r="A1" t="str">
            <v>PHIẾU XỬ LÝ HỒ SƠ THANH TOÁN VƯỢT THẨM QUYỀN PD</v>
          </cell>
        </row>
      </sheetData>
      <sheetData sheetId="8258">
        <row r="1">
          <cell r="A1" t="str">
            <v>PHIẾU XỬ LÝ HỒ SƠ THANH TOÁN VƯỢT THẨM QUYỀN PD</v>
          </cell>
        </row>
      </sheetData>
      <sheetData sheetId="8259">
        <row r="1">
          <cell r="A1" t="str">
            <v>PHIẾU XỬ LÝ HỒ SƠ THANH TOÁN VƯỢT THẨM QUYỀN PD</v>
          </cell>
        </row>
      </sheetData>
      <sheetData sheetId="8260">
        <row r="1">
          <cell r="A1" t="str">
            <v>PHIẾU XỬ LÝ HỒ SƠ THANH TOÁN VƯỢT THẨM QUYỀN PD</v>
          </cell>
        </row>
      </sheetData>
      <sheetData sheetId="8261">
        <row r="1">
          <cell r="A1" t="str">
            <v>PHIẾU XỬ LÝ HỒ SƠ THANH TOÁN VƯỢT THẨM QUYỀN PD</v>
          </cell>
        </row>
      </sheetData>
      <sheetData sheetId="8262">
        <row r="1">
          <cell r="A1" t="str">
            <v>PHIẾU XỬ LÝ HỒ SƠ THANH TOÁN VƯỢT THẨM QUYỀN PD</v>
          </cell>
        </row>
      </sheetData>
      <sheetData sheetId="8263">
        <row r="1">
          <cell r="A1" t="str">
            <v>PHIẾU XỬ LÝ HỒ SƠ THANH TOÁN VƯỢT THẨM QUYỀN PD</v>
          </cell>
        </row>
      </sheetData>
      <sheetData sheetId="8264">
        <row r="1">
          <cell r="A1" t="str">
            <v>PHIẾU XỬ LÝ HỒ SƠ THANH TOÁN VƯỢT THẨM QUYỀN PD</v>
          </cell>
        </row>
      </sheetData>
      <sheetData sheetId="8265">
        <row r="1">
          <cell r="A1" t="str">
            <v>PHIẾU XỬ LÝ HỒ SƠ THANH TOÁN VƯỢT THẨM QUYỀN PD</v>
          </cell>
        </row>
      </sheetData>
      <sheetData sheetId="8266">
        <row r="1">
          <cell r="A1" t="str">
            <v>PHIẾU XỬ LÝ HỒ SƠ THANH TOÁN VƯỢT THẨM QUYỀN PD</v>
          </cell>
        </row>
      </sheetData>
      <sheetData sheetId="8267">
        <row r="1">
          <cell r="A1" t="str">
            <v>PHIẾU XỬ LÝ HỒ SƠ THANH TOÁN VƯỢT THẨM QUYỀN PD</v>
          </cell>
        </row>
      </sheetData>
      <sheetData sheetId="8268">
        <row r="1">
          <cell r="A1" t="str">
            <v>PHIẾU XỬ LÝ HỒ SƠ THANH TOÁN VƯỢT THẨM QUYỀN PD</v>
          </cell>
        </row>
      </sheetData>
      <sheetData sheetId="8269">
        <row r="1">
          <cell r="A1" t="str">
            <v>PHIẾU XỬ LÝ HỒ SƠ THANH TOÁN VƯỢT THẨM QUYỀN PD</v>
          </cell>
        </row>
      </sheetData>
      <sheetData sheetId="8270">
        <row r="1">
          <cell r="A1" t="str">
            <v>PHIẾU XỬ LÝ HỒ SƠ THANH TOÁN VƯỢT THẨM QUYỀN PD</v>
          </cell>
        </row>
      </sheetData>
      <sheetData sheetId="8271">
        <row r="1">
          <cell r="A1" t="str">
            <v>PHIẾU XỬ LÝ HỒ SƠ THANH TOÁN VƯỢT THẨM QUYỀN PD</v>
          </cell>
        </row>
      </sheetData>
      <sheetData sheetId="8272">
        <row r="1">
          <cell r="A1" t="str">
            <v>PHIẾU XỬ LÝ HỒ SƠ THANH TOÁN VƯỢT THẨM QUYỀN PD</v>
          </cell>
        </row>
      </sheetData>
      <sheetData sheetId="8273">
        <row r="1">
          <cell r="A1" t="str">
            <v>PHIẾU XỬ LÝ HỒ SƠ THANH TOÁN VƯỢT THẨM QUYỀN PD</v>
          </cell>
        </row>
      </sheetData>
      <sheetData sheetId="8274">
        <row r="1">
          <cell r="A1" t="str">
            <v>PHIẾU XỬ LÝ HỒ SƠ THANH TOÁN VƯỢT THẨM QUYỀN PD</v>
          </cell>
        </row>
      </sheetData>
      <sheetData sheetId="8275">
        <row r="1">
          <cell r="A1" t="str">
            <v>PHIẾU XỬ LÝ HỒ SƠ THANH TOÁN VƯỢT THẨM QUYỀN PD</v>
          </cell>
        </row>
      </sheetData>
      <sheetData sheetId="8276">
        <row r="1">
          <cell r="A1" t="str">
            <v>PHIẾU XỬ LÝ HỒ SƠ THANH TOÁN VƯỢT THẨM QUYỀN PD</v>
          </cell>
        </row>
      </sheetData>
      <sheetData sheetId="8277">
        <row r="1">
          <cell r="A1" t="str">
            <v>PHIẾU XỬ LÝ HỒ SƠ THANH TOÁN VƯỢT THẨM QUYỀN PD</v>
          </cell>
        </row>
      </sheetData>
      <sheetData sheetId="8278">
        <row r="1">
          <cell r="A1" t="str">
            <v>PHIẾU XỬ LÝ HỒ SƠ THANH TOÁN VƯỢT THẨM QUYỀN PD</v>
          </cell>
        </row>
      </sheetData>
      <sheetData sheetId="8279">
        <row r="1">
          <cell r="A1" t="str">
            <v>PHIẾU XỬ LÝ HỒ SƠ THANH TOÁN VƯỢT THẨM QUYỀN PD</v>
          </cell>
        </row>
      </sheetData>
      <sheetData sheetId="8280">
        <row r="1">
          <cell r="A1" t="str">
            <v>PHIẾU XỬ LÝ HỒ SƠ THANH TOÁN VƯỢT THẨM QUYỀN PD</v>
          </cell>
        </row>
      </sheetData>
      <sheetData sheetId="8281">
        <row r="1">
          <cell r="A1" t="str">
            <v>PHIẾU XỬ LÝ HỒ SƠ THANH TOÁN VƯỢT THẨM QUYỀN PD</v>
          </cell>
        </row>
      </sheetData>
      <sheetData sheetId="8282">
        <row r="1">
          <cell r="A1" t="str">
            <v>PHIẾU XỬ LÝ HỒ SƠ THANH TOÁN VƯỢT THẨM QUYỀN PD</v>
          </cell>
        </row>
      </sheetData>
      <sheetData sheetId="8283">
        <row r="1">
          <cell r="A1" t="str">
            <v>PHIẾU XỬ LÝ HỒ SƠ THANH TOÁN VƯỢT THẨM QUYỀN PD</v>
          </cell>
        </row>
      </sheetData>
      <sheetData sheetId="8284">
        <row r="1">
          <cell r="A1" t="str">
            <v>PHIẾU XỬ LÝ HỒ SƠ THANH TOÁN VƯỢT THẨM QUYỀN PD</v>
          </cell>
        </row>
      </sheetData>
      <sheetData sheetId="8285">
        <row r="1">
          <cell r="A1" t="str">
            <v>PHIẾU XỬ LÝ HỒ SƠ THANH TOÁN VƯỢT THẨM QUYỀN PD</v>
          </cell>
        </row>
      </sheetData>
      <sheetData sheetId="8286">
        <row r="1">
          <cell r="A1" t="str">
            <v>PHIẾU XỬ LÝ HỒ SƠ THANH TOÁN VƯỢT THẨM QUYỀN PD</v>
          </cell>
        </row>
      </sheetData>
      <sheetData sheetId="8287">
        <row r="1">
          <cell r="A1" t="str">
            <v>PHIẾU XỬ LÝ HỒ SƠ THANH TOÁN VƯỢT THẨM QUYỀN PD</v>
          </cell>
        </row>
      </sheetData>
      <sheetData sheetId="8288">
        <row r="1">
          <cell r="A1" t="str">
            <v>PHIẾU XỬ LÝ HỒ SƠ THANH TOÁN VƯỢT THẨM QUYỀN PD</v>
          </cell>
        </row>
      </sheetData>
      <sheetData sheetId="8289">
        <row r="1">
          <cell r="A1" t="str">
            <v>PHIẾU XỬ LÝ HỒ SƠ THANH TOÁN VƯỢT THẨM QUYỀN PD</v>
          </cell>
        </row>
      </sheetData>
      <sheetData sheetId="8290">
        <row r="1">
          <cell r="A1" t="str">
            <v>PHIẾU XỬ LÝ HỒ SƠ THANH TOÁN VƯỢT THẨM QUYỀN PD</v>
          </cell>
        </row>
      </sheetData>
      <sheetData sheetId="8291">
        <row r="1">
          <cell r="A1" t="str">
            <v>PHIẾU XỬ LÝ HỒ SƠ THANH TOÁN VƯỢT THẨM QUYỀN PD</v>
          </cell>
        </row>
      </sheetData>
      <sheetData sheetId="8292">
        <row r="1">
          <cell r="A1" t="str">
            <v>PHIẾU XỬ LÝ HỒ SƠ THANH TOÁN VƯỢT THẨM QUYỀN PD</v>
          </cell>
        </row>
      </sheetData>
      <sheetData sheetId="8293">
        <row r="1">
          <cell r="A1" t="str">
            <v>PHIẾU XỬ LÝ HỒ SƠ THANH TOÁN VƯỢT THẨM QUYỀN PD</v>
          </cell>
        </row>
      </sheetData>
      <sheetData sheetId="8294">
        <row r="1">
          <cell r="A1" t="str">
            <v>PHIẾU XỬ LÝ HỒ SƠ THANH TOÁN VƯỢT THẨM QUYỀN PD</v>
          </cell>
        </row>
      </sheetData>
      <sheetData sheetId="8295">
        <row r="1">
          <cell r="A1" t="str">
            <v>PHIẾU XỬ LÝ HỒ SƠ THANH TOÁN VƯỢT THẨM QUYỀN PD</v>
          </cell>
        </row>
      </sheetData>
      <sheetData sheetId="8296">
        <row r="1">
          <cell r="A1" t="str">
            <v>PHIẾU XỬ LÝ HỒ SƠ THANH TOÁN VƯỢT THẨM QUYỀN PD</v>
          </cell>
        </row>
      </sheetData>
      <sheetData sheetId="8297">
        <row r="1">
          <cell r="A1" t="str">
            <v>PHIẾU XỬ LÝ HỒ SƠ THANH TOÁN VƯỢT THẨM QUYỀN PD</v>
          </cell>
        </row>
      </sheetData>
      <sheetData sheetId="8298">
        <row r="1">
          <cell r="A1" t="str">
            <v>PHIẾU XỬ LÝ HỒ SƠ THANH TOÁN VƯỢT THẨM QUYỀN PD</v>
          </cell>
        </row>
      </sheetData>
      <sheetData sheetId="8299">
        <row r="1">
          <cell r="A1" t="str">
            <v>PHIẾU XỬ LÝ HỒ SƠ THANH TOÁN VƯỢT THẨM QUYỀN PD</v>
          </cell>
        </row>
      </sheetData>
      <sheetData sheetId="8300">
        <row r="1">
          <cell r="A1" t="str">
            <v>PHIẾU XỬ LÝ HỒ SƠ THANH TOÁN VƯỢT THẨM QUYỀN PD</v>
          </cell>
        </row>
      </sheetData>
      <sheetData sheetId="8301">
        <row r="1">
          <cell r="A1" t="str">
            <v>PHIẾU XỬ LÝ HỒ SƠ THANH TOÁN VƯỢT THẨM QUYỀN PD</v>
          </cell>
        </row>
      </sheetData>
      <sheetData sheetId="8302">
        <row r="1">
          <cell r="A1" t="str">
            <v>PHIẾU XỬ LÝ HỒ SƠ THANH TOÁN VƯỢT THẨM QUYỀN PD</v>
          </cell>
        </row>
      </sheetData>
      <sheetData sheetId="8303">
        <row r="1">
          <cell r="A1" t="str">
            <v>PHIẾU XỬ LÝ HỒ SƠ THANH TOÁN VƯỢT THẨM QUYỀN PD</v>
          </cell>
        </row>
      </sheetData>
      <sheetData sheetId="8304">
        <row r="1">
          <cell r="A1" t="str">
            <v>PHIẾU XỬ LÝ HỒ SƠ THANH TOÁN VƯỢT THẨM QUYỀN PD</v>
          </cell>
        </row>
      </sheetData>
      <sheetData sheetId="8305">
        <row r="1">
          <cell r="A1" t="str">
            <v>PHIẾU XỬ LÝ HỒ SƠ THANH TOÁN VƯỢT THẨM QUYỀN PD</v>
          </cell>
        </row>
      </sheetData>
      <sheetData sheetId="8306">
        <row r="1">
          <cell r="A1" t="str">
            <v>PHIẾU XỬ LÝ HỒ SƠ THANH TOÁN VƯỢT THẨM QUYỀN PD</v>
          </cell>
        </row>
      </sheetData>
      <sheetData sheetId="8307">
        <row r="1">
          <cell r="A1" t="str">
            <v>PHIẾU XỬ LÝ HỒ SƠ THANH TOÁN VƯỢT THẨM QUYỀN PD</v>
          </cell>
        </row>
      </sheetData>
      <sheetData sheetId="8308">
        <row r="1">
          <cell r="A1" t="str">
            <v>PHIẾU XỬ LÝ HỒ SƠ THANH TOÁN VƯỢT THẨM QUYỀN PD</v>
          </cell>
        </row>
      </sheetData>
      <sheetData sheetId="8309">
        <row r="1">
          <cell r="A1" t="str">
            <v>PHIẾU XỬ LÝ HỒ SƠ THANH TOÁN VƯỢT THẨM QUYỀN PD</v>
          </cell>
        </row>
      </sheetData>
      <sheetData sheetId="8310">
        <row r="1">
          <cell r="A1" t="str">
            <v>PHIẾU XỬ LÝ HỒ SƠ THANH TOÁN VƯỢT THẨM QUYỀN PD</v>
          </cell>
        </row>
      </sheetData>
      <sheetData sheetId="8311">
        <row r="1">
          <cell r="A1" t="str">
            <v>PHIẾU XỬ LÝ HỒ SƠ THANH TOÁN VƯỢT THẨM QUYỀN PD</v>
          </cell>
        </row>
      </sheetData>
      <sheetData sheetId="8312">
        <row r="1">
          <cell r="A1" t="str">
            <v>PHIẾU XỬ LÝ HỒ SƠ THANH TOÁN VƯỢT THẨM QUYỀN PD</v>
          </cell>
        </row>
      </sheetData>
      <sheetData sheetId="8313">
        <row r="1">
          <cell r="A1" t="str">
            <v>PHIẾU XỬ LÝ HỒ SƠ THANH TOÁN VƯỢT THẨM QUYỀN PD</v>
          </cell>
        </row>
      </sheetData>
      <sheetData sheetId="8314">
        <row r="1">
          <cell r="A1" t="str">
            <v>PHIẾU XỬ LÝ HỒ SƠ THANH TOÁN VƯỢT THẨM QUYỀN PD</v>
          </cell>
        </row>
      </sheetData>
      <sheetData sheetId="8315">
        <row r="1">
          <cell r="A1" t="str">
            <v>PHIẾU XỬ LÝ HỒ SƠ THANH TOÁN VƯỢT THẨM QUYỀN PD</v>
          </cell>
        </row>
      </sheetData>
      <sheetData sheetId="8316">
        <row r="1">
          <cell r="A1" t="str">
            <v>PHIẾU XỬ LÝ HỒ SƠ THANH TOÁN VƯỢT THẨM QUYỀN PD</v>
          </cell>
        </row>
      </sheetData>
      <sheetData sheetId="8317">
        <row r="1">
          <cell r="A1" t="str">
            <v>PHIẾU XỬ LÝ HỒ SƠ THANH TOÁN VƯỢT THẨM QUYỀN PD</v>
          </cell>
        </row>
      </sheetData>
      <sheetData sheetId="8318">
        <row r="1">
          <cell r="A1" t="str">
            <v>PHIẾU XỬ LÝ HỒ SƠ THANH TOÁN VƯỢT THẨM QUYỀN PD</v>
          </cell>
        </row>
      </sheetData>
      <sheetData sheetId="8319">
        <row r="1">
          <cell r="A1" t="str">
            <v>PHIẾU XỬ LÝ HỒ SƠ THANH TOÁN VƯỢT THẨM QUYỀN PD</v>
          </cell>
        </row>
      </sheetData>
      <sheetData sheetId="8320">
        <row r="1">
          <cell r="A1" t="str">
            <v>PHIẾU XỬ LÝ HỒ SƠ THANH TOÁN VƯỢT THẨM QUYỀN PD</v>
          </cell>
        </row>
      </sheetData>
      <sheetData sheetId="8321">
        <row r="1">
          <cell r="A1" t="str">
            <v>PHIẾU XỬ LÝ HỒ SƠ THANH TOÁN VƯỢT THẨM QUYỀN PD</v>
          </cell>
        </row>
      </sheetData>
      <sheetData sheetId="8322">
        <row r="1">
          <cell r="A1" t="str">
            <v>PHIẾU XỬ LÝ HỒ SƠ THANH TOÁN VƯỢT THẨM QUYỀN PD</v>
          </cell>
        </row>
      </sheetData>
      <sheetData sheetId="8323">
        <row r="1">
          <cell r="A1" t="str">
            <v>PHIẾU XỬ LÝ HỒ SƠ THANH TOÁN VƯỢT THẨM QUYỀN PD</v>
          </cell>
        </row>
      </sheetData>
      <sheetData sheetId="8324">
        <row r="1">
          <cell r="A1" t="str">
            <v>PHIẾU XỬ LÝ HỒ SƠ THANH TOÁN VƯỢT THẨM QUYỀN PD</v>
          </cell>
        </row>
      </sheetData>
      <sheetData sheetId="8325">
        <row r="1">
          <cell r="A1" t="str">
            <v>PHIẾU XỬ LÝ HỒ SƠ THANH TOÁN VƯỢT THẨM QUYỀN PD</v>
          </cell>
        </row>
      </sheetData>
      <sheetData sheetId="8326">
        <row r="1">
          <cell r="A1" t="str">
            <v>PHIẾU XỬ LÝ HỒ SƠ THANH TOÁN VƯỢT THẨM QUYỀN PD</v>
          </cell>
        </row>
      </sheetData>
      <sheetData sheetId="8327">
        <row r="1">
          <cell r="A1" t="str">
            <v>PHIẾU XỬ LÝ HỒ SƠ THANH TOÁN VƯỢT THẨM QUYỀN PD</v>
          </cell>
        </row>
      </sheetData>
      <sheetData sheetId="8328">
        <row r="1">
          <cell r="A1" t="str">
            <v>PHIẾU XỬ LÝ HỒ SƠ THANH TOÁN VƯỢT THẨM QUYỀN PD</v>
          </cell>
        </row>
      </sheetData>
      <sheetData sheetId="8329">
        <row r="1">
          <cell r="A1" t="str">
            <v>PHIẾU XỬ LÝ HỒ SƠ THANH TOÁN VƯỢT THẨM QUYỀN PD</v>
          </cell>
        </row>
      </sheetData>
      <sheetData sheetId="8330">
        <row r="1">
          <cell r="A1" t="str">
            <v>PHIẾU XỬ LÝ HỒ SƠ THANH TOÁN VƯỢT THẨM QUYỀN PD</v>
          </cell>
        </row>
      </sheetData>
      <sheetData sheetId="8331">
        <row r="1">
          <cell r="A1" t="str">
            <v>PHIẾU XỬ LÝ HỒ SƠ THANH TOÁN VƯỢT THẨM QUYỀN PD</v>
          </cell>
        </row>
      </sheetData>
      <sheetData sheetId="8332">
        <row r="1">
          <cell r="A1" t="str">
            <v>PHIẾU XỬ LÝ HỒ SƠ THANH TOÁN VƯỢT THẨM QUYỀN PD</v>
          </cell>
        </row>
      </sheetData>
      <sheetData sheetId="8333">
        <row r="1">
          <cell r="A1" t="str">
            <v>PHIẾU XỬ LÝ HỒ SƠ THANH TOÁN VƯỢT THẨM QUYỀN PD</v>
          </cell>
        </row>
      </sheetData>
      <sheetData sheetId="8334">
        <row r="1">
          <cell r="A1" t="str">
            <v>PHIẾU XỬ LÝ HỒ SƠ THANH TOÁN VƯỢT THẨM QUYỀN PD</v>
          </cell>
        </row>
      </sheetData>
      <sheetData sheetId="8335">
        <row r="1">
          <cell r="A1" t="str">
            <v>PHIẾU XỬ LÝ HỒ SƠ THANH TOÁN VƯỢT THẨM QUYỀN PD</v>
          </cell>
        </row>
      </sheetData>
      <sheetData sheetId="8336">
        <row r="1">
          <cell r="A1" t="str">
            <v>PHIẾU XỬ LÝ HỒ SƠ THANH TOÁN VƯỢT THẨM QUYỀN PD</v>
          </cell>
        </row>
      </sheetData>
      <sheetData sheetId="8337">
        <row r="1">
          <cell r="A1" t="str">
            <v>PHIẾU XỬ LÝ HỒ SƠ THANH TOÁN VƯỢT THẨM QUYỀN PD</v>
          </cell>
        </row>
      </sheetData>
      <sheetData sheetId="8338">
        <row r="1">
          <cell r="A1" t="str">
            <v>PHIẾU XỬ LÝ HỒ SƠ THANH TOÁN VƯỢT THẨM QUYỀN PD</v>
          </cell>
        </row>
      </sheetData>
      <sheetData sheetId="8339">
        <row r="1">
          <cell r="A1" t="str">
            <v>PHIẾU XỬ LÝ HỒ SƠ THANH TOÁN VƯỢT THẨM QUYỀN PD</v>
          </cell>
        </row>
      </sheetData>
      <sheetData sheetId="8340">
        <row r="1">
          <cell r="A1" t="str">
            <v>PHIẾU XỬ LÝ HỒ SƠ THANH TOÁN VƯỢT THẨM QUYỀN PD</v>
          </cell>
        </row>
      </sheetData>
      <sheetData sheetId="8341">
        <row r="1">
          <cell r="A1" t="str">
            <v>PHIẾU XỬ LÝ HỒ SƠ THANH TOÁN VƯỢT THẨM QUYỀN PD</v>
          </cell>
        </row>
      </sheetData>
      <sheetData sheetId="8342">
        <row r="1">
          <cell r="A1" t="str">
            <v>PHIẾU XỬ LÝ HỒ SƠ THANH TOÁN VƯỢT THẨM QUYỀN PD</v>
          </cell>
        </row>
      </sheetData>
      <sheetData sheetId="8343">
        <row r="1">
          <cell r="A1" t="str">
            <v>PHIẾU XỬ LÝ HỒ SƠ THANH TOÁN VƯỢT THẨM QUYỀN PD</v>
          </cell>
        </row>
      </sheetData>
      <sheetData sheetId="8344">
        <row r="1">
          <cell r="A1" t="str">
            <v>PHIẾU XỬ LÝ HỒ SƠ THANH TOÁN VƯỢT THẨM QUYỀN PD</v>
          </cell>
        </row>
      </sheetData>
      <sheetData sheetId="8345">
        <row r="1">
          <cell r="A1" t="str">
            <v>PHIẾU XỬ LÝ HỒ SƠ THANH TOÁN VƯỢT THẨM QUYỀN PD</v>
          </cell>
        </row>
      </sheetData>
      <sheetData sheetId="8346">
        <row r="1">
          <cell r="A1" t="str">
            <v>PHIẾU XỬ LÝ HỒ SƠ THANH TOÁN VƯỢT THẨM QUYỀN PD</v>
          </cell>
        </row>
      </sheetData>
      <sheetData sheetId="8347">
        <row r="1">
          <cell r="A1" t="str">
            <v>PHIẾU XỬ LÝ HỒ SƠ THANH TOÁN VƯỢT THẨM QUYỀN PD</v>
          </cell>
        </row>
      </sheetData>
      <sheetData sheetId="8348">
        <row r="1">
          <cell r="A1" t="str">
            <v>PHIẾU XỬ LÝ HỒ SƠ THANH TOÁN VƯỢT THẨM QUYỀN PD</v>
          </cell>
        </row>
      </sheetData>
      <sheetData sheetId="8349">
        <row r="1">
          <cell r="A1" t="str">
            <v>PHIẾU XỬ LÝ HỒ SƠ THANH TOÁN VƯỢT THẨM QUYỀN PD</v>
          </cell>
        </row>
      </sheetData>
      <sheetData sheetId="8350">
        <row r="1">
          <cell r="A1" t="str">
            <v>PHIẾU XỬ LÝ HỒ SƠ THANH TOÁN VƯỢT THẨM QUYỀN PD</v>
          </cell>
        </row>
      </sheetData>
      <sheetData sheetId="8351">
        <row r="1">
          <cell r="A1" t="str">
            <v>PHIẾU XỬ LÝ HỒ SƠ THANH TOÁN VƯỢT THẨM QUYỀN PD</v>
          </cell>
        </row>
      </sheetData>
      <sheetData sheetId="8352">
        <row r="1">
          <cell r="A1" t="str">
            <v>PHIẾU XỬ LÝ HỒ SƠ THANH TOÁN VƯỢT THẨM QUYỀN PD</v>
          </cell>
        </row>
      </sheetData>
      <sheetData sheetId="8353">
        <row r="1">
          <cell r="A1" t="str">
            <v>PHIẾU XỬ LÝ HỒ SƠ THANH TOÁN VƯỢT THẨM QUYỀN PD</v>
          </cell>
        </row>
      </sheetData>
      <sheetData sheetId="8354">
        <row r="1">
          <cell r="A1" t="str">
            <v>PHIẾU XỬ LÝ HỒ SƠ THANH TOÁN VƯỢT THẨM QUYỀN PD</v>
          </cell>
        </row>
      </sheetData>
      <sheetData sheetId="8355">
        <row r="1">
          <cell r="A1" t="str">
            <v>PHIẾU XỬ LÝ HỒ SƠ THANH TOÁN VƯỢT THẨM QUYỀN PD</v>
          </cell>
        </row>
      </sheetData>
      <sheetData sheetId="8356">
        <row r="1">
          <cell r="A1" t="str">
            <v>PHIẾU XỬ LÝ HỒ SƠ THANH TOÁN VƯỢT THẨM QUYỀN PD</v>
          </cell>
        </row>
      </sheetData>
      <sheetData sheetId="8357">
        <row r="1">
          <cell r="A1" t="str">
            <v>PHIẾU XỬ LÝ HỒ SƠ THANH TOÁN VƯỢT THẨM QUYỀN PD</v>
          </cell>
        </row>
      </sheetData>
      <sheetData sheetId="8358">
        <row r="1">
          <cell r="A1" t="str">
            <v>PHIẾU XỬ LÝ HỒ SƠ THANH TOÁN VƯỢT THẨM QUYỀN PD</v>
          </cell>
        </row>
      </sheetData>
      <sheetData sheetId="8359">
        <row r="1">
          <cell r="A1" t="str">
            <v>PHIẾU XỬ LÝ HỒ SƠ THANH TOÁN VƯỢT THẨM QUYỀN PD</v>
          </cell>
        </row>
      </sheetData>
      <sheetData sheetId="8360">
        <row r="1">
          <cell r="A1" t="str">
            <v>PHIẾU XỬ LÝ HỒ SƠ THANH TOÁN VƯỢT THẨM QUYỀN PD</v>
          </cell>
        </row>
      </sheetData>
      <sheetData sheetId="8361">
        <row r="1">
          <cell r="A1" t="str">
            <v>PHIẾU XỬ LÝ HỒ SƠ THANH TOÁN VƯỢT THẨM QUYỀN PD</v>
          </cell>
        </row>
      </sheetData>
      <sheetData sheetId="8362">
        <row r="1">
          <cell r="A1" t="str">
            <v>PHIẾU XỬ LÝ HỒ SƠ THANH TOÁN VƯỢT THẨM QUYỀN PD</v>
          </cell>
        </row>
      </sheetData>
      <sheetData sheetId="8363">
        <row r="1">
          <cell r="A1" t="str">
            <v>PHIẾU XỬ LÝ HỒ SƠ THANH TOÁN VƯỢT THẨM QUYỀN PD</v>
          </cell>
        </row>
      </sheetData>
      <sheetData sheetId="8364">
        <row r="1">
          <cell r="A1" t="str">
            <v>PHIẾU XỬ LÝ HỒ SƠ THANH TOÁN VƯỢT THẨM QUYỀN PD</v>
          </cell>
        </row>
      </sheetData>
      <sheetData sheetId="8365">
        <row r="1">
          <cell r="A1" t="str">
            <v>PHIẾU XỬ LÝ HỒ SƠ THANH TOÁN VƯỢT THẨM QUYỀN PD</v>
          </cell>
        </row>
      </sheetData>
      <sheetData sheetId="8366">
        <row r="1">
          <cell r="A1" t="str">
            <v>PHIẾU XỬ LÝ HỒ SƠ THANH TOÁN VƯỢT THẨM QUYỀN PD</v>
          </cell>
        </row>
      </sheetData>
      <sheetData sheetId="8367">
        <row r="1">
          <cell r="A1" t="str">
            <v>PHIẾU XỬ LÝ HỒ SƠ THANH TOÁN VƯỢT THẨM QUYỀN PD</v>
          </cell>
        </row>
      </sheetData>
      <sheetData sheetId="8368">
        <row r="1">
          <cell r="A1" t="str">
            <v>PHIẾU XỬ LÝ HỒ SƠ THANH TOÁN VƯỢT THẨM QUYỀN PD</v>
          </cell>
        </row>
      </sheetData>
      <sheetData sheetId="8369">
        <row r="1">
          <cell r="A1" t="str">
            <v>PHIẾU XỬ LÝ HỒ SƠ THANH TOÁN VƯỢT THẨM QUYỀN PD</v>
          </cell>
        </row>
      </sheetData>
      <sheetData sheetId="8370">
        <row r="1">
          <cell r="A1" t="str">
            <v>PHIẾU XỬ LÝ HỒ SƠ THANH TOÁN VƯỢT THẨM QUYỀN PD</v>
          </cell>
        </row>
      </sheetData>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ow r="1">
          <cell r="A1" t="str">
            <v>PHIẾU XỬ LÝ HỒ SƠ THANH TOÁN VƯỢT THẨM QUYỀN PD</v>
          </cell>
        </row>
      </sheetData>
      <sheetData sheetId="8853" refreshError="1"/>
      <sheetData sheetId="8854">
        <row r="1">
          <cell r="A1" t="str">
            <v>PHIẾU XỬ LÝ HỒ SƠ THANH TOÁN VƯỢT THẨM QUYỀN PD</v>
          </cell>
        </row>
      </sheetData>
      <sheetData sheetId="8855" refreshError="1"/>
      <sheetData sheetId="8856" refreshError="1"/>
      <sheetData sheetId="8857" refreshError="1"/>
      <sheetData sheetId="8858">
        <row r="1">
          <cell r="A1" t="str">
            <v>PHIẾU XỬ LÝ HỒ SƠ THANH TOÁN VƯỢT THẨM QUYỀN PD</v>
          </cell>
        </row>
      </sheetData>
      <sheetData sheetId="8859">
        <row r="1">
          <cell r="A1" t="str">
            <v>PHIẾU XỬ LÝ HỒ SƠ THANH TOÁN VƯỢT THẨM QUYỀN PD</v>
          </cell>
        </row>
      </sheetData>
      <sheetData sheetId="8860">
        <row r="1">
          <cell r="A1" t="str">
            <v>PHIẾU XỬ LÝ HỒ SƠ THANH TOÁN VƯỢT THẨM QUYỀN PD</v>
          </cell>
        </row>
      </sheetData>
      <sheetData sheetId="8861">
        <row r="1">
          <cell r="A1" t="str">
            <v>PHIẾU XỬ LÝ HỒ SƠ THANH TOÁN VƯỢT THẨM QUYỀN PD</v>
          </cell>
        </row>
      </sheetData>
      <sheetData sheetId="8862">
        <row r="1">
          <cell r="A1" t="str">
            <v>PHIẾU XỬ LÝ HỒ SƠ THANH TOÁN VƯỢT THẨM QUYỀN PD</v>
          </cell>
        </row>
      </sheetData>
      <sheetData sheetId="8863">
        <row r="1">
          <cell r="A1" t="str">
            <v>PHIẾU XỬ LÝ HỒ SƠ THANH TOÁN VƯỢT THẨM QUYỀN PD</v>
          </cell>
        </row>
      </sheetData>
      <sheetData sheetId="8864">
        <row r="1">
          <cell r="A1" t="str">
            <v>PHIẾU XỬ LÝ HỒ SƠ THANH TOÁN VƯỢT THẨM QUYỀN PD</v>
          </cell>
        </row>
      </sheetData>
      <sheetData sheetId="8865">
        <row r="1">
          <cell r="A1" t="str">
            <v>PHIẾU XỬ LÝ HỒ SƠ THANH TOÁN VƯỢT THẨM QUYỀN PD</v>
          </cell>
        </row>
      </sheetData>
      <sheetData sheetId="8866">
        <row r="1">
          <cell r="A1" t="str">
            <v>PHIẾU XỬ LÝ HỒ SƠ THANH TOÁN VƯỢT THẨM QUYỀN PD</v>
          </cell>
        </row>
      </sheetData>
      <sheetData sheetId="8867">
        <row r="1">
          <cell r="A1" t="str">
            <v>PHIẾU XỬ LÝ HỒ SƠ THANH TOÁN VƯỢT THẨM QUYỀN PD</v>
          </cell>
        </row>
      </sheetData>
      <sheetData sheetId="8868">
        <row r="1">
          <cell r="A1" t="str">
            <v>PHIẾU XỬ LÝ HỒ SƠ THANH TOÁN VƯỢT THẨM QUYỀN PD</v>
          </cell>
        </row>
      </sheetData>
      <sheetData sheetId="8869">
        <row r="1">
          <cell r="A1" t="str">
            <v>PHIẾU XỬ LÝ HỒ SƠ THANH TOÁN VƯỢT THẨM QUYỀN PD</v>
          </cell>
        </row>
      </sheetData>
      <sheetData sheetId="8870">
        <row r="1">
          <cell r="A1" t="str">
            <v>PHIẾU XỬ LÝ HỒ SƠ THANH TOÁN VƯỢT THẨM QUYỀN PD</v>
          </cell>
        </row>
      </sheetData>
      <sheetData sheetId="8871">
        <row r="1">
          <cell r="A1" t="str">
            <v>PHIẾU XỬ LÝ HỒ SƠ THANH TOÁN VƯỢT THẨM QUYỀN PD</v>
          </cell>
        </row>
      </sheetData>
      <sheetData sheetId="8872">
        <row r="1">
          <cell r="A1" t="str">
            <v>PHIẾU XỬ LÝ HỒ SƠ THANH TOÁN VƯỢT THẨM QUYỀN PD</v>
          </cell>
        </row>
      </sheetData>
      <sheetData sheetId="8873">
        <row r="1">
          <cell r="A1" t="str">
            <v>PHIẾU XỬ LÝ HỒ SƠ THANH TOÁN VƯỢT THẨM QUYỀN PD</v>
          </cell>
        </row>
      </sheetData>
      <sheetData sheetId="8874">
        <row r="1">
          <cell r="A1" t="str">
            <v>PHIẾU XỬ LÝ HỒ SƠ THANH TOÁN VƯỢT THẨM QUYỀN PD</v>
          </cell>
        </row>
      </sheetData>
      <sheetData sheetId="8875">
        <row r="1">
          <cell r="A1" t="str">
            <v>PHIẾU XỬ LÝ HỒ SƠ THANH TOÁN VƯỢT THẨM QUYỀN PD</v>
          </cell>
        </row>
      </sheetData>
      <sheetData sheetId="8876">
        <row r="1">
          <cell r="A1" t="str">
            <v>PHIẾU XỬ LÝ HỒ SƠ THANH TOÁN VƯỢT THẨM QUYỀN PD</v>
          </cell>
        </row>
      </sheetData>
      <sheetData sheetId="8877">
        <row r="1">
          <cell r="A1" t="str">
            <v>PHIẾU XỬ LÝ HỒ SƠ THANH TOÁN VƯỢT THẨM QUYỀN PD</v>
          </cell>
        </row>
      </sheetData>
      <sheetData sheetId="8878">
        <row r="1">
          <cell r="A1" t="str">
            <v>PHIẾU XỬ LÝ HỒ SƠ THANH TOÁN VƯỢT THẨM QUYỀN PD</v>
          </cell>
        </row>
      </sheetData>
      <sheetData sheetId="8879">
        <row r="1">
          <cell r="A1" t="str">
            <v>PHIẾU XỬ LÝ HỒ SƠ THANH TOÁN VƯỢT THẨM QUYỀN PD</v>
          </cell>
        </row>
      </sheetData>
      <sheetData sheetId="8880">
        <row r="1">
          <cell r="A1" t="str">
            <v>PHIẾU XỬ LÝ HỒ SƠ THANH TOÁN VƯỢT THẨM QUYỀN PD</v>
          </cell>
        </row>
      </sheetData>
      <sheetData sheetId="8881">
        <row r="1">
          <cell r="A1" t="str">
            <v>PHIẾU XỬ LÝ HỒ SƠ THANH TOÁN VƯỢT THẨM QUYỀN PD</v>
          </cell>
        </row>
      </sheetData>
      <sheetData sheetId="8882">
        <row r="1">
          <cell r="A1" t="str">
            <v>PHIẾU XỬ LÝ HỒ SƠ THANH TOÁN VƯỢT THẨM QUYỀN PD</v>
          </cell>
        </row>
      </sheetData>
      <sheetData sheetId="8883">
        <row r="1">
          <cell r="A1" t="str">
            <v>PHIẾU XỬ LÝ HỒ SƠ THANH TOÁN VƯỢT THẨM QUYỀN PD</v>
          </cell>
        </row>
      </sheetData>
      <sheetData sheetId="8884">
        <row r="1">
          <cell r="A1" t="str">
            <v>PHIẾU XỬ LÝ HỒ SƠ THANH TOÁN VƯỢT THẨM QUYỀN PD</v>
          </cell>
        </row>
      </sheetData>
      <sheetData sheetId="8885">
        <row r="1">
          <cell r="A1" t="str">
            <v>PHIẾU XỬ LÝ HỒ SƠ THANH TOÁN VƯỢT THẨM QUYỀN PD</v>
          </cell>
        </row>
      </sheetData>
      <sheetData sheetId="8886">
        <row r="1">
          <cell r="A1" t="str">
            <v>PHIẾU XỬ LÝ HỒ SƠ THANH TOÁN VƯỢT THẨM QUYỀN PD</v>
          </cell>
        </row>
      </sheetData>
      <sheetData sheetId="8887">
        <row r="1">
          <cell r="A1" t="str">
            <v>PHIẾU XỬ LÝ HỒ SƠ THANH TOÁN VƯỢT THẨM QUYỀN PD</v>
          </cell>
        </row>
      </sheetData>
      <sheetData sheetId="8888">
        <row r="1">
          <cell r="A1" t="str">
            <v>PHIẾU XỬ LÝ HỒ SƠ THANH TOÁN VƯỢT THẨM QUYỀN PD</v>
          </cell>
        </row>
      </sheetData>
      <sheetData sheetId="8889">
        <row r="1">
          <cell r="A1" t="str">
            <v>PHIẾU XỬ LÝ HỒ SƠ THANH TOÁN VƯỢT THẨM QUYỀN PD</v>
          </cell>
        </row>
      </sheetData>
      <sheetData sheetId="8890">
        <row r="1">
          <cell r="A1" t="str">
            <v>PHIẾU XỬ LÝ HỒ SƠ THANH TOÁN VƯỢT THẨM QUYỀN PD</v>
          </cell>
        </row>
      </sheetData>
      <sheetData sheetId="8891">
        <row r="1">
          <cell r="A1" t="str">
            <v>PHIẾU XỬ LÝ HỒ SƠ THANH TOÁN VƯỢT THẨM QUYỀN PD</v>
          </cell>
        </row>
      </sheetData>
      <sheetData sheetId="8892">
        <row r="1">
          <cell r="A1" t="str">
            <v>PHIẾU XỬ LÝ HỒ SƠ THANH TOÁN VƯỢT THẨM QUYỀN PD</v>
          </cell>
        </row>
      </sheetData>
      <sheetData sheetId="8893">
        <row r="1">
          <cell r="A1" t="str">
            <v>PHIẾU XỬ LÝ HỒ SƠ THANH TOÁN VƯỢT THẨM QUYỀN PD</v>
          </cell>
        </row>
      </sheetData>
      <sheetData sheetId="8894">
        <row r="1">
          <cell r="A1" t="str">
            <v>PHIẾU XỬ LÝ HỒ SƠ THANH TOÁN VƯỢT THẨM QUYỀN PD</v>
          </cell>
        </row>
      </sheetData>
      <sheetData sheetId="8895">
        <row r="1">
          <cell r="A1" t="str">
            <v>PHIẾU XỬ LÝ HỒ SƠ THANH TOÁN VƯỢT THẨM QUYỀN PD</v>
          </cell>
        </row>
      </sheetData>
      <sheetData sheetId="8896">
        <row r="1">
          <cell r="A1" t="str">
            <v>PHIẾU XỬ LÝ HỒ SƠ THANH TOÁN VƯỢT THẨM QUYỀN PD</v>
          </cell>
        </row>
      </sheetData>
      <sheetData sheetId="8897">
        <row r="1">
          <cell r="A1" t="str">
            <v>PHIẾU XỬ LÝ HỒ SƠ THANH TOÁN VƯỢT THẨM QUYỀN PD</v>
          </cell>
        </row>
      </sheetData>
      <sheetData sheetId="8898">
        <row r="1">
          <cell r="A1" t="str">
            <v>PHIẾU XỬ LÝ HỒ SƠ THANH TOÁN VƯỢT THẨM QUYỀN PD</v>
          </cell>
        </row>
      </sheetData>
      <sheetData sheetId="8899">
        <row r="1">
          <cell r="A1" t="str">
            <v>PHIẾU XỬ LÝ HỒ SƠ THANH TOÁN VƯỢT THẨM QUYỀN PD</v>
          </cell>
        </row>
      </sheetData>
      <sheetData sheetId="8900">
        <row r="1">
          <cell r="A1" t="str">
            <v>PHIẾU XỬ LÝ HỒ SƠ THANH TOÁN VƯỢT THẨM QUYỀN PD</v>
          </cell>
        </row>
      </sheetData>
      <sheetData sheetId="8901">
        <row r="1">
          <cell r="A1" t="str">
            <v>PHIẾU XỬ LÝ HỒ SƠ THANH TOÁN VƯỢT THẨM QUYỀN PD</v>
          </cell>
        </row>
      </sheetData>
      <sheetData sheetId="8902">
        <row r="1">
          <cell r="A1" t="str">
            <v>PHIẾU XỬ LÝ HỒ SƠ THANH TOÁN VƯỢT THẨM QUYỀN PD</v>
          </cell>
        </row>
      </sheetData>
      <sheetData sheetId="8903">
        <row r="1">
          <cell r="A1" t="str">
            <v>PHIẾU XỬ LÝ HỒ SƠ THANH TOÁN VƯỢT THẨM QUYỀN PD</v>
          </cell>
        </row>
      </sheetData>
      <sheetData sheetId="8904">
        <row r="1">
          <cell r="A1" t="str">
            <v>PHIẾU XỬ LÝ HỒ SƠ THANH TOÁN VƯỢT THẨM QUYỀN PD</v>
          </cell>
        </row>
      </sheetData>
      <sheetData sheetId="8905">
        <row r="1">
          <cell r="A1" t="str">
            <v>PHIẾU XỬ LÝ HỒ SƠ THANH TOÁN VƯỢT THẨM QUYỀN PD</v>
          </cell>
        </row>
      </sheetData>
      <sheetData sheetId="8906">
        <row r="1">
          <cell r="A1" t="str">
            <v>PHIẾU XỬ LÝ HỒ SƠ THANH TOÁN VƯỢT THẨM QUYỀN PD</v>
          </cell>
        </row>
      </sheetData>
      <sheetData sheetId="8907">
        <row r="1">
          <cell r="A1" t="str">
            <v>PHIẾU XỬ LÝ HỒ SƠ THANH TOÁN VƯỢT THẨM QUYỀN PD</v>
          </cell>
        </row>
      </sheetData>
      <sheetData sheetId="8908">
        <row r="1">
          <cell r="A1" t="str">
            <v>PHIẾU XỬ LÝ HỒ SƠ THANH TOÁN VƯỢT THẨM QUYỀN PD</v>
          </cell>
        </row>
      </sheetData>
      <sheetData sheetId="8909">
        <row r="1">
          <cell r="A1" t="str">
            <v>PHIẾU XỬ LÝ HỒ SƠ THANH TOÁN VƯỢT THẨM QUYỀN PD</v>
          </cell>
        </row>
      </sheetData>
      <sheetData sheetId="8910">
        <row r="1">
          <cell r="A1" t="str">
            <v>PHIẾU XỬ LÝ HỒ SƠ THANH TOÁN VƯỢT THẨM QUYỀN PD</v>
          </cell>
        </row>
      </sheetData>
      <sheetData sheetId="8911">
        <row r="1">
          <cell r="A1" t="str">
            <v>PHIẾU XỬ LÝ HỒ SƠ THANH TOÁN VƯỢT THẨM QUYỀN PD</v>
          </cell>
        </row>
      </sheetData>
      <sheetData sheetId="8912">
        <row r="1">
          <cell r="A1" t="str">
            <v>PHIẾU XỬ LÝ HỒ SƠ THANH TOÁN VƯỢT THẨM QUYỀN PD</v>
          </cell>
        </row>
      </sheetData>
      <sheetData sheetId="8913">
        <row r="1">
          <cell r="A1" t="str">
            <v>PHIẾU XỬ LÝ HỒ SƠ THANH TOÁN VƯỢT THẨM QUYỀN PD</v>
          </cell>
        </row>
      </sheetData>
      <sheetData sheetId="8914">
        <row r="1">
          <cell r="A1" t="str">
            <v>PHIẾU XỬ LÝ HỒ SƠ THANH TOÁN VƯỢT THẨM QUYỀN PD</v>
          </cell>
        </row>
      </sheetData>
      <sheetData sheetId="8915">
        <row r="1">
          <cell r="A1" t="str">
            <v>PHIẾU XỬ LÝ HỒ SƠ THANH TOÁN VƯỢT THẨM QUYỀN PD</v>
          </cell>
        </row>
      </sheetData>
      <sheetData sheetId="8916">
        <row r="1">
          <cell r="A1" t="str">
            <v>PHIẾU XỬ LÝ HỒ SƠ THANH TOÁN VƯỢT THẨM QUYỀN PD</v>
          </cell>
        </row>
      </sheetData>
      <sheetData sheetId="8917">
        <row r="1">
          <cell r="A1" t="str">
            <v>PHIẾU XỬ LÝ HỒ SƠ THANH TOÁN VƯỢT THẨM QUYỀN PD</v>
          </cell>
        </row>
      </sheetData>
      <sheetData sheetId="8918">
        <row r="1">
          <cell r="A1" t="str">
            <v>PHIẾU XỬ LÝ HỒ SƠ THANH TOÁN VƯỢT THẨM QUYỀN PD</v>
          </cell>
        </row>
      </sheetData>
      <sheetData sheetId="8919">
        <row r="1">
          <cell r="A1" t="str">
            <v>PHIẾU XỬ LÝ HỒ SƠ THANH TOÁN VƯỢT THẨM QUYỀN PD</v>
          </cell>
        </row>
      </sheetData>
      <sheetData sheetId="8920">
        <row r="1">
          <cell r="A1" t="str">
            <v>PHIẾU XỬ LÝ HỒ SƠ THANH TOÁN VƯỢT THẨM QUYỀN PD</v>
          </cell>
        </row>
      </sheetData>
      <sheetData sheetId="8921">
        <row r="1">
          <cell r="A1" t="str">
            <v>PHIẾU XỬ LÝ HỒ SƠ THANH TOÁN VƯỢT THẨM QUYỀN PD</v>
          </cell>
        </row>
      </sheetData>
      <sheetData sheetId="8922">
        <row r="1">
          <cell r="A1" t="str">
            <v>PHIẾU XỬ LÝ HỒ SƠ THANH TOÁN VƯỢT THẨM QUYỀN PD</v>
          </cell>
        </row>
      </sheetData>
      <sheetData sheetId="8923">
        <row r="1">
          <cell r="A1" t="str">
            <v>PHIẾU XỬ LÝ HỒ SƠ THANH TOÁN VƯỢT THẨM QUYỀN PD</v>
          </cell>
        </row>
      </sheetData>
      <sheetData sheetId="8924">
        <row r="1">
          <cell r="A1" t="str">
            <v>PHIẾU XỬ LÝ HỒ SƠ THANH TOÁN VƯỢT THẨM QUYỀN PD</v>
          </cell>
        </row>
      </sheetData>
      <sheetData sheetId="8925">
        <row r="1">
          <cell r="A1" t="str">
            <v>PHIẾU XỬ LÝ HỒ SƠ THANH TOÁN VƯỢT THẨM QUYỀN PD</v>
          </cell>
        </row>
      </sheetData>
      <sheetData sheetId="8926">
        <row r="1">
          <cell r="A1" t="str">
            <v>PHIẾU XỬ LÝ HỒ SƠ THANH TOÁN VƯỢT THẨM QUYỀN PD</v>
          </cell>
        </row>
      </sheetData>
      <sheetData sheetId="8927">
        <row r="1">
          <cell r="A1" t="str">
            <v>PHIẾU XỬ LÝ HỒ SƠ THANH TOÁN VƯỢT THẨM QUYỀN PD</v>
          </cell>
        </row>
      </sheetData>
      <sheetData sheetId="8928">
        <row r="1">
          <cell r="A1" t="str">
            <v>PHIẾU XỬ LÝ HỒ SƠ THANH TOÁN VƯỢT THẨM QUYỀN PD</v>
          </cell>
        </row>
      </sheetData>
      <sheetData sheetId="8929">
        <row r="1">
          <cell r="A1" t="str">
            <v>PHIẾU XỬ LÝ HỒ SƠ THANH TOÁN VƯỢT THẨM QUYỀN PD</v>
          </cell>
        </row>
      </sheetData>
      <sheetData sheetId="8930">
        <row r="1">
          <cell r="A1" t="str">
            <v>PHIẾU XỬ LÝ HỒ SƠ THANH TOÁN VƯỢT THẨM QUYỀN PD</v>
          </cell>
        </row>
      </sheetData>
      <sheetData sheetId="8931">
        <row r="1">
          <cell r="A1" t="str">
            <v>PHIẾU XỬ LÝ HỒ SƠ THANH TOÁN VƯỢT THẨM QUYỀN PD</v>
          </cell>
        </row>
      </sheetData>
      <sheetData sheetId="8932">
        <row r="1">
          <cell r="A1" t="str">
            <v>PHIẾU XỬ LÝ HỒ SƠ THANH TOÁN VƯỢT THẨM QUYỀN PD</v>
          </cell>
        </row>
      </sheetData>
      <sheetData sheetId="8933">
        <row r="1">
          <cell r="A1" t="str">
            <v>PHIẾU XỬ LÝ HỒ SƠ THANH TOÁN VƯỢT THẨM QUYỀN PD</v>
          </cell>
        </row>
      </sheetData>
      <sheetData sheetId="8934">
        <row r="1">
          <cell r="A1" t="str">
            <v>PHIẾU XỬ LÝ HỒ SƠ THANH TOÁN VƯỢT THẨM QUYỀN PD</v>
          </cell>
        </row>
      </sheetData>
      <sheetData sheetId="8935">
        <row r="1">
          <cell r="A1" t="str">
            <v>PHIẾU XỬ LÝ HỒ SƠ THANH TOÁN VƯỢT THẨM QUYỀN PD</v>
          </cell>
        </row>
      </sheetData>
      <sheetData sheetId="8936">
        <row r="1">
          <cell r="A1" t="str">
            <v>PHIẾU XỬ LÝ HỒ SƠ THANH TOÁN VƯỢT THẨM QUYỀN PD</v>
          </cell>
        </row>
      </sheetData>
      <sheetData sheetId="8937">
        <row r="1">
          <cell r="A1" t="str">
            <v>PHIẾU XỬ LÝ HỒ SƠ THANH TOÁN VƯỢT THẨM QUYỀN PD</v>
          </cell>
        </row>
      </sheetData>
      <sheetData sheetId="8938">
        <row r="1">
          <cell r="A1" t="str">
            <v>PHIẾU XỬ LÝ HỒ SƠ THANH TOÁN VƯỢT THẨM QUYỀN PD</v>
          </cell>
        </row>
      </sheetData>
      <sheetData sheetId="8939">
        <row r="1">
          <cell r="A1" t="str">
            <v>PHIẾU XỬ LÝ HỒ SƠ THANH TOÁN VƯỢT THẨM QUYỀN PD</v>
          </cell>
        </row>
      </sheetData>
      <sheetData sheetId="8940">
        <row r="1">
          <cell r="A1" t="str">
            <v>PHIẾU XỬ LÝ HỒ SƠ THANH TOÁN VƯỢT THẨM QUYỀN PD</v>
          </cell>
        </row>
      </sheetData>
      <sheetData sheetId="8941">
        <row r="1">
          <cell r="A1" t="str">
            <v>PHIẾU XỬ LÝ HỒ SƠ THANH TOÁN VƯỢT THẨM QUYỀN PD</v>
          </cell>
        </row>
      </sheetData>
      <sheetData sheetId="8942">
        <row r="1">
          <cell r="A1" t="str">
            <v>PHIẾU XỬ LÝ HỒ SƠ THANH TOÁN VƯỢT THẨM QUYỀN PD</v>
          </cell>
        </row>
      </sheetData>
      <sheetData sheetId="8943">
        <row r="1">
          <cell r="A1" t="str">
            <v>PHIẾU XỬ LÝ HỒ SƠ THANH TOÁN VƯỢT THẨM QUYỀN PD</v>
          </cell>
        </row>
      </sheetData>
      <sheetData sheetId="8944">
        <row r="1">
          <cell r="A1" t="str">
            <v>PHIẾU XỬ LÝ HỒ SƠ THANH TOÁN VƯỢT THẨM QUYỀN PD</v>
          </cell>
        </row>
      </sheetData>
      <sheetData sheetId="8945">
        <row r="1">
          <cell r="A1" t="str">
            <v>PHIẾU XỬ LÝ HỒ SƠ THANH TOÁN VƯỢT THẨM QUYỀN PD</v>
          </cell>
        </row>
      </sheetData>
      <sheetData sheetId="8946">
        <row r="1">
          <cell r="A1" t="str">
            <v>PHIẾU XỬ LÝ HỒ SƠ THANH TOÁN VƯỢT THẨM QUYỀN PD</v>
          </cell>
        </row>
      </sheetData>
      <sheetData sheetId="8947">
        <row r="1">
          <cell r="A1" t="str">
            <v>PHIẾU XỬ LÝ HỒ SƠ THANH TOÁN VƯỢT THẨM QUYỀN PD</v>
          </cell>
        </row>
      </sheetData>
      <sheetData sheetId="8948">
        <row r="1">
          <cell r="A1" t="str">
            <v>PHIẾU XỬ LÝ HỒ SƠ THANH TOÁN VƯỢT THẨM QUYỀN PD</v>
          </cell>
        </row>
      </sheetData>
      <sheetData sheetId="8949">
        <row r="1">
          <cell r="A1" t="str">
            <v>PHIẾU XỬ LÝ HỒ SƠ THANH TOÁN VƯỢT THẨM QUYỀN PD</v>
          </cell>
        </row>
      </sheetData>
      <sheetData sheetId="8950">
        <row r="1">
          <cell r="A1" t="str">
            <v>PHIẾU XỬ LÝ HỒ SƠ THANH TOÁN VƯỢT THẨM QUYỀN PD</v>
          </cell>
        </row>
      </sheetData>
      <sheetData sheetId="8951">
        <row r="1">
          <cell r="A1" t="str">
            <v>PHIẾU XỬ LÝ HỒ SƠ THANH TOÁN VƯỢT THẨM QUYỀN PD</v>
          </cell>
        </row>
      </sheetData>
      <sheetData sheetId="8952">
        <row r="1">
          <cell r="A1" t="str">
            <v>PHIẾU XỬ LÝ HỒ SƠ THANH TOÁN VƯỢT THẨM QUYỀN PD</v>
          </cell>
        </row>
      </sheetData>
      <sheetData sheetId="8953">
        <row r="1">
          <cell r="A1" t="str">
            <v>PHIẾU XỬ LÝ HỒ SƠ THANH TOÁN VƯỢT THẨM QUYỀN PD</v>
          </cell>
        </row>
      </sheetData>
      <sheetData sheetId="8954">
        <row r="1">
          <cell r="A1" t="str">
            <v>PHIẾU XỬ LÝ HỒ SƠ THANH TOÁN VƯỢT THẨM QUYỀN PD</v>
          </cell>
        </row>
      </sheetData>
      <sheetData sheetId="8955">
        <row r="1">
          <cell r="A1" t="str">
            <v>PHIẾU XỬ LÝ HỒ SƠ THANH TOÁN VƯỢT THẨM QUYỀN PD</v>
          </cell>
        </row>
      </sheetData>
      <sheetData sheetId="8956">
        <row r="1">
          <cell r="A1" t="str">
            <v>PHIẾU XỬ LÝ HỒ SƠ THANH TOÁN VƯỢT THẨM QUYỀN PD</v>
          </cell>
        </row>
      </sheetData>
      <sheetData sheetId="8957">
        <row r="1">
          <cell r="A1" t="str">
            <v>PHIẾU XỬ LÝ HỒ SƠ THANH TOÁN VƯỢT THẨM QUYỀN PD</v>
          </cell>
        </row>
      </sheetData>
      <sheetData sheetId="8958">
        <row r="1">
          <cell r="A1" t="str">
            <v>PHIẾU XỬ LÝ HỒ SƠ THANH TOÁN VƯỢT THẨM QUYỀN PD</v>
          </cell>
        </row>
      </sheetData>
      <sheetData sheetId="8959">
        <row r="1">
          <cell r="A1" t="str">
            <v>PHIẾU XỬ LÝ HỒ SƠ THANH TOÁN VƯỢT THẨM QUYỀN PD</v>
          </cell>
        </row>
      </sheetData>
      <sheetData sheetId="8960">
        <row r="1">
          <cell r="A1" t="str">
            <v>PHIẾU XỬ LÝ HỒ SƠ THANH TOÁN VƯỢT THẨM QUYỀN PD</v>
          </cell>
        </row>
      </sheetData>
      <sheetData sheetId="8961">
        <row r="1">
          <cell r="A1" t="str">
            <v>PHIẾU XỬ LÝ HỒ SƠ THANH TOÁN VƯỢT THẨM QUYỀN PD</v>
          </cell>
        </row>
      </sheetData>
      <sheetData sheetId="8962">
        <row r="1">
          <cell r="A1" t="str">
            <v>PHIẾU XỬ LÝ HỒ SƠ THANH TOÁN VƯỢT THẨM QUYỀN PD</v>
          </cell>
        </row>
      </sheetData>
      <sheetData sheetId="8963">
        <row r="1">
          <cell r="A1" t="str">
            <v>PHIẾU XỬ LÝ HỒ SƠ THANH TOÁN VƯỢT THẨM QUYỀN PD</v>
          </cell>
        </row>
      </sheetData>
      <sheetData sheetId="8964">
        <row r="1">
          <cell r="A1" t="str">
            <v>PHIẾU XỬ LÝ HỒ SƠ THANH TOÁN VƯỢT THẨM QUYỀN PD</v>
          </cell>
        </row>
      </sheetData>
      <sheetData sheetId="8965">
        <row r="1">
          <cell r="A1" t="str">
            <v>PHIẾU XỬ LÝ HỒ SƠ THANH TOÁN VƯỢT THẨM QUYỀN PD</v>
          </cell>
        </row>
      </sheetData>
      <sheetData sheetId="8966">
        <row r="1">
          <cell r="A1" t="str">
            <v>PHIẾU XỬ LÝ HỒ SƠ THANH TOÁN VƯỢT THẨM QUYỀN PD</v>
          </cell>
        </row>
      </sheetData>
      <sheetData sheetId="8967">
        <row r="1">
          <cell r="A1" t="str">
            <v>PHIẾU XỬ LÝ HỒ SƠ THANH TOÁN VƯỢT THẨM QUYỀN PD</v>
          </cell>
        </row>
      </sheetData>
      <sheetData sheetId="8968">
        <row r="1">
          <cell r="A1" t="str">
            <v>PHIẾU XỬ LÝ HỒ SƠ THANH TOÁN VƯỢT THẨM QUYỀN PD</v>
          </cell>
        </row>
      </sheetData>
      <sheetData sheetId="8969">
        <row r="1">
          <cell r="A1" t="str">
            <v>PHIẾU XỬ LÝ HỒ SƠ THANH TOÁN VƯỢT THẨM QUYỀN PD</v>
          </cell>
        </row>
      </sheetData>
      <sheetData sheetId="8970">
        <row r="1">
          <cell r="A1" t="str">
            <v>PHIẾU XỬ LÝ HỒ SƠ THANH TOÁN VƯỢT THẨM QUYỀN PD</v>
          </cell>
        </row>
      </sheetData>
      <sheetData sheetId="8971">
        <row r="1">
          <cell r="A1" t="str">
            <v>PHIẾU XỬ LÝ HỒ SƠ THANH TOÁN VƯỢT THẨM QUYỀN PD</v>
          </cell>
        </row>
      </sheetData>
      <sheetData sheetId="8972">
        <row r="1">
          <cell r="A1" t="str">
            <v>PHIẾU XỬ LÝ HỒ SƠ THANH TOÁN VƯỢT THẨM QUYỀN PD</v>
          </cell>
        </row>
      </sheetData>
      <sheetData sheetId="8973">
        <row r="1">
          <cell r="A1" t="str">
            <v>PHIẾU XỬ LÝ HỒ SƠ THANH TOÁN VƯỢT THẨM QUYỀN PD</v>
          </cell>
        </row>
      </sheetData>
      <sheetData sheetId="8974">
        <row r="1">
          <cell r="A1" t="str">
            <v>PHIẾU XỬ LÝ HỒ SƠ THANH TOÁN VƯỢT THẨM QUYỀN PD</v>
          </cell>
        </row>
      </sheetData>
      <sheetData sheetId="8975">
        <row r="1">
          <cell r="A1" t="str">
            <v>PHIẾU XỬ LÝ HỒ SƠ THANH TOÁN VƯỢT THẨM QUYỀN PD</v>
          </cell>
        </row>
      </sheetData>
      <sheetData sheetId="8976">
        <row r="1">
          <cell r="A1" t="str">
            <v>PHIẾU XỬ LÝ HỒ SƠ THANH TOÁN VƯỢT THẨM QUYỀN PD</v>
          </cell>
        </row>
      </sheetData>
      <sheetData sheetId="8977">
        <row r="1">
          <cell r="A1" t="str">
            <v>PHIẾU XỬ LÝ HỒ SƠ THANH TOÁN VƯỢT THẨM QUYỀN PD</v>
          </cell>
        </row>
      </sheetData>
      <sheetData sheetId="8978">
        <row r="1">
          <cell r="A1" t="str">
            <v>PHIẾU XỬ LÝ HỒ SƠ THANH TOÁN VƯỢT THẨM QUYỀN PD</v>
          </cell>
        </row>
      </sheetData>
      <sheetData sheetId="8979">
        <row r="1">
          <cell r="A1" t="str">
            <v>PHIẾU XỬ LÝ HỒ SƠ THANH TOÁN VƯỢT THẨM QUYỀN PD</v>
          </cell>
        </row>
      </sheetData>
      <sheetData sheetId="8980">
        <row r="1">
          <cell r="A1" t="str">
            <v>PHIẾU XỬ LÝ HỒ SƠ THANH TOÁN VƯỢT THẨM QUYỀN PD</v>
          </cell>
        </row>
      </sheetData>
      <sheetData sheetId="8981">
        <row r="1">
          <cell r="A1" t="str">
            <v>PHIẾU XỬ LÝ HỒ SƠ THANH TOÁN VƯỢT THẨM QUYỀN PD</v>
          </cell>
        </row>
      </sheetData>
      <sheetData sheetId="8982">
        <row r="1">
          <cell r="A1" t="str">
            <v>PHIẾU XỬ LÝ HỒ SƠ THANH TOÁN VƯỢT THẨM QUYỀN PD</v>
          </cell>
        </row>
      </sheetData>
      <sheetData sheetId="8983">
        <row r="1">
          <cell r="A1" t="str">
            <v>PHIẾU XỬ LÝ HỒ SƠ THANH TOÁN VƯỢT THẨM QUYỀN PD</v>
          </cell>
        </row>
      </sheetData>
      <sheetData sheetId="8984">
        <row r="1">
          <cell r="A1" t="str">
            <v>PHIẾU XỬ LÝ HỒ SƠ THANH TOÁN VƯỢT THẨM QUYỀN PD</v>
          </cell>
        </row>
      </sheetData>
      <sheetData sheetId="8985">
        <row r="1">
          <cell r="A1" t="str">
            <v>PHIẾU XỬ LÝ HỒ SƠ THANH TOÁN VƯỢT THẨM QUYỀN PD</v>
          </cell>
        </row>
      </sheetData>
      <sheetData sheetId="8986">
        <row r="1">
          <cell r="A1" t="str">
            <v>PHIẾU XỬ LÝ HỒ SƠ THANH TOÁN VƯỢT THẨM QUYỀN PD</v>
          </cell>
        </row>
      </sheetData>
      <sheetData sheetId="8987">
        <row r="1">
          <cell r="A1" t="str">
            <v>PHIẾU XỬ LÝ HỒ SƠ THANH TOÁN VƯỢT THẨM QUYỀN PD</v>
          </cell>
        </row>
      </sheetData>
      <sheetData sheetId="8988">
        <row r="1">
          <cell r="A1" t="str">
            <v>PHIẾU XỬ LÝ HỒ SƠ THANH TOÁN VƯỢT THẨM QUYỀN PD</v>
          </cell>
        </row>
      </sheetData>
      <sheetData sheetId="8989">
        <row r="1">
          <cell r="A1" t="str">
            <v>PHIẾU XỬ LÝ HỒ SƠ THANH TOÁN VƯỢT THẨM QUYỀN PD</v>
          </cell>
        </row>
      </sheetData>
      <sheetData sheetId="8990">
        <row r="1">
          <cell r="A1" t="str">
            <v>PHIẾU XỬ LÝ HỒ SƠ THANH TOÁN VƯỢT THẨM QUYỀN PD</v>
          </cell>
        </row>
      </sheetData>
      <sheetData sheetId="8991">
        <row r="1">
          <cell r="A1" t="str">
            <v>PHIẾU XỬ LÝ HỒ SƠ THANH TOÁN VƯỢT THẨM QUYỀN PD</v>
          </cell>
        </row>
      </sheetData>
      <sheetData sheetId="8992">
        <row r="1">
          <cell r="A1" t="str">
            <v>PHIẾU XỬ LÝ HỒ SƠ THANH TOÁN VƯỢT THẨM QUYỀN PD</v>
          </cell>
        </row>
      </sheetData>
      <sheetData sheetId="8993">
        <row r="1">
          <cell r="A1" t="str">
            <v>PHIẾU XỬ LÝ HỒ SƠ THANH TOÁN VƯỢT THẨM QUYỀN PD</v>
          </cell>
        </row>
      </sheetData>
      <sheetData sheetId="8994">
        <row r="1">
          <cell r="A1" t="str">
            <v>PHIẾU XỬ LÝ HỒ SƠ THANH TOÁN VƯỢT THẨM QUYỀN PD</v>
          </cell>
        </row>
      </sheetData>
      <sheetData sheetId="8995">
        <row r="1">
          <cell r="A1" t="str">
            <v>PHIẾU XỬ LÝ HỒ SƠ THANH TOÁN VƯỢT THẨM QUYỀN PD</v>
          </cell>
        </row>
      </sheetData>
      <sheetData sheetId="8996">
        <row r="1">
          <cell r="A1" t="str">
            <v>PHIẾU XỬ LÝ HỒ SƠ THANH TOÁN VƯỢT THẨM QUYỀN PD</v>
          </cell>
        </row>
      </sheetData>
      <sheetData sheetId="8997">
        <row r="1">
          <cell r="A1" t="str">
            <v>PHIẾU XỬ LÝ HỒ SƠ THANH TOÁN VƯỢT THẨM QUYỀN PD</v>
          </cell>
        </row>
      </sheetData>
      <sheetData sheetId="8998">
        <row r="1">
          <cell r="A1" t="str">
            <v>PHIẾU XỬ LÝ HỒ SƠ THANH TOÁN VƯỢT THẨM QUYỀN PD</v>
          </cell>
        </row>
      </sheetData>
      <sheetData sheetId="8999">
        <row r="1">
          <cell r="A1" t="str">
            <v>PHIẾU XỬ LÝ HỒ SƠ THANH TOÁN VƯỢT THẨM QUYỀN PD</v>
          </cell>
        </row>
      </sheetData>
      <sheetData sheetId="9000">
        <row r="1">
          <cell r="A1" t="str">
            <v>PHIẾU XỬ LÝ HỒ SƠ THANH TOÁN VƯỢT THẨM QUYỀN PD</v>
          </cell>
        </row>
      </sheetData>
      <sheetData sheetId="9001">
        <row r="1">
          <cell r="A1" t="str">
            <v>PHIẾU XỬ LÝ HỒ SƠ THANH TOÁN VƯỢT THẨM QUYỀN PD</v>
          </cell>
        </row>
      </sheetData>
      <sheetData sheetId="9002">
        <row r="1">
          <cell r="A1" t="str">
            <v>PHIẾU XỬ LÝ HỒ SƠ THANH TOÁN VƯỢT THẨM QUYỀN PD</v>
          </cell>
        </row>
      </sheetData>
      <sheetData sheetId="9003">
        <row r="1">
          <cell r="A1" t="str">
            <v>PHIẾU XỬ LÝ HỒ SƠ THANH TOÁN VƯỢT THẨM QUYỀN PD</v>
          </cell>
        </row>
      </sheetData>
      <sheetData sheetId="9004">
        <row r="1">
          <cell r="A1" t="str">
            <v>PHIẾU XỬ LÝ HỒ SƠ THANH TOÁN VƯỢT THẨM QUYỀN PD</v>
          </cell>
        </row>
      </sheetData>
      <sheetData sheetId="9005">
        <row r="1">
          <cell r="A1" t="str">
            <v>PHIẾU XỬ LÝ HỒ SƠ THANH TOÁN VƯỢT THẨM QUYỀN PD</v>
          </cell>
        </row>
      </sheetData>
      <sheetData sheetId="9006">
        <row r="1">
          <cell r="A1" t="str">
            <v>PHIẾU XỬ LÝ HỒ SƠ THANH TOÁN VƯỢT THẨM QUYỀN PD</v>
          </cell>
        </row>
      </sheetData>
      <sheetData sheetId="9007">
        <row r="1">
          <cell r="A1" t="str">
            <v>PHIẾU XỬ LÝ HỒ SƠ THANH TOÁN VƯỢT THẨM QUYỀN PD</v>
          </cell>
        </row>
      </sheetData>
      <sheetData sheetId="9008">
        <row r="1">
          <cell r="A1" t="str">
            <v>PHIẾU XỬ LÝ HỒ SƠ THANH TOÁN VƯỢT THẨM QUYỀN PD</v>
          </cell>
        </row>
      </sheetData>
      <sheetData sheetId="9009">
        <row r="1">
          <cell r="A1" t="str">
            <v>PHIẾU XỬ LÝ HỒ SƠ THANH TOÁN VƯỢT THẨM QUYỀN PD</v>
          </cell>
        </row>
      </sheetData>
      <sheetData sheetId="9010">
        <row r="1">
          <cell r="A1" t="str">
            <v>PHIẾU XỬ LÝ HỒ SƠ THANH TOÁN VƯỢT THẨM QUYỀN PD</v>
          </cell>
        </row>
      </sheetData>
      <sheetData sheetId="9011">
        <row r="1">
          <cell r="A1" t="str">
            <v>PHIẾU XỬ LÝ HỒ SƠ THANH TOÁN VƯỢT THẨM QUYỀN PD</v>
          </cell>
        </row>
      </sheetData>
      <sheetData sheetId="9012">
        <row r="1">
          <cell r="A1" t="str">
            <v>PHIẾU XỬ LÝ HỒ SƠ THANH TOÁN VƯỢT THẨM QUYỀN PD</v>
          </cell>
        </row>
      </sheetData>
      <sheetData sheetId="9013">
        <row r="1">
          <cell r="A1" t="str">
            <v>PHIẾU XỬ LÝ HỒ SƠ THANH TOÁN VƯỢT THẨM QUYỀN PD</v>
          </cell>
        </row>
      </sheetData>
      <sheetData sheetId="9014">
        <row r="1">
          <cell r="A1" t="str">
            <v>PHIẾU XỬ LÝ HỒ SƠ THANH TOÁN VƯỢT THẨM QUYỀN PD</v>
          </cell>
        </row>
      </sheetData>
      <sheetData sheetId="9015">
        <row r="1">
          <cell r="A1" t="str">
            <v>PHIẾU XỬ LÝ HỒ SƠ THANH TOÁN VƯỢT THẨM QUYỀN PD</v>
          </cell>
        </row>
      </sheetData>
      <sheetData sheetId="9016">
        <row r="1">
          <cell r="A1" t="str">
            <v>PHIẾU XỬ LÝ HỒ SƠ THANH TOÁN VƯỢT THẨM QUYỀN PD</v>
          </cell>
        </row>
      </sheetData>
      <sheetData sheetId="9017">
        <row r="1">
          <cell r="A1" t="str">
            <v>PHIẾU XỬ LÝ HỒ SƠ THANH TOÁN VƯỢT THẨM QUYỀN PD</v>
          </cell>
        </row>
      </sheetData>
      <sheetData sheetId="9018">
        <row r="1">
          <cell r="A1" t="str">
            <v>PHIẾU XỬ LÝ HỒ SƠ THANH TOÁN VƯỢT THẨM QUYỀN PD</v>
          </cell>
        </row>
      </sheetData>
      <sheetData sheetId="9019">
        <row r="1">
          <cell r="A1" t="str">
            <v>PHIẾU XỬ LÝ HỒ SƠ THANH TOÁN VƯỢT THẨM QUYỀN PD</v>
          </cell>
        </row>
      </sheetData>
      <sheetData sheetId="9020">
        <row r="1">
          <cell r="A1" t="str">
            <v>PHIẾU XỬ LÝ HỒ SƠ THANH TOÁN VƯỢT THẨM QUYỀN PD</v>
          </cell>
        </row>
      </sheetData>
      <sheetData sheetId="9021">
        <row r="1">
          <cell r="A1" t="str">
            <v>PHIẾU XỬ LÝ HỒ SƠ THANH TOÁN VƯỢT THẨM QUYỀN PD</v>
          </cell>
        </row>
      </sheetData>
      <sheetData sheetId="9022">
        <row r="1">
          <cell r="A1" t="str">
            <v>PHIẾU XỬ LÝ HỒ SƠ THANH TOÁN VƯỢT THẨM QUYỀN PD</v>
          </cell>
        </row>
      </sheetData>
      <sheetData sheetId="9023">
        <row r="1">
          <cell r="A1" t="str">
            <v>PHIẾU XỬ LÝ HỒ SƠ THANH TOÁN VƯỢT THẨM QUYỀN PD</v>
          </cell>
        </row>
      </sheetData>
      <sheetData sheetId="9024">
        <row r="1">
          <cell r="A1" t="str">
            <v>PHIẾU XỬ LÝ HỒ SƠ THANH TOÁN VƯỢT THẨM QUYỀN PD</v>
          </cell>
        </row>
      </sheetData>
      <sheetData sheetId="9025">
        <row r="1">
          <cell r="A1" t="str">
            <v>PHIẾU XỬ LÝ HỒ SƠ THANH TOÁN VƯỢT THẨM QUYỀN PD</v>
          </cell>
        </row>
      </sheetData>
      <sheetData sheetId="9026">
        <row r="1">
          <cell r="A1" t="str">
            <v>PHIẾU XỬ LÝ HỒ SƠ THANH TOÁN VƯỢT THẨM QUYỀN PD</v>
          </cell>
        </row>
      </sheetData>
      <sheetData sheetId="9027">
        <row r="1">
          <cell r="A1" t="str">
            <v>PHIẾU XỬ LÝ HỒ SƠ THANH TOÁN VƯỢT THẨM QUYỀN PD</v>
          </cell>
        </row>
      </sheetData>
      <sheetData sheetId="9028">
        <row r="1">
          <cell r="A1" t="str">
            <v>PHIẾU XỬ LÝ HỒ SƠ THANH TOÁN VƯỢT THẨM QUYỀN PD</v>
          </cell>
        </row>
      </sheetData>
      <sheetData sheetId="9029">
        <row r="1">
          <cell r="A1" t="str">
            <v>PHIẾU XỬ LÝ HỒ SƠ THANH TOÁN VƯỢT THẨM QUYỀN PD</v>
          </cell>
        </row>
      </sheetData>
      <sheetData sheetId="9030">
        <row r="1">
          <cell r="A1" t="str">
            <v>PHIẾU XỬ LÝ HỒ SƠ THANH TOÁN VƯỢT THẨM QUYỀN PD</v>
          </cell>
        </row>
      </sheetData>
      <sheetData sheetId="9031">
        <row r="1">
          <cell r="A1" t="str">
            <v>PHIẾU XỬ LÝ HỒ SƠ THANH TOÁN VƯỢT THẨM QUYỀN PD</v>
          </cell>
        </row>
      </sheetData>
      <sheetData sheetId="9032">
        <row r="1">
          <cell r="A1" t="str">
            <v>PHIẾU XỬ LÝ HỒ SƠ THANH TOÁN VƯỢT THẨM QUYỀN PD</v>
          </cell>
        </row>
      </sheetData>
      <sheetData sheetId="9033">
        <row r="1">
          <cell r="A1" t="str">
            <v>PHIẾU XỬ LÝ HỒ SƠ THANH TOÁN VƯỢT THẨM QUYỀN PD</v>
          </cell>
        </row>
      </sheetData>
      <sheetData sheetId="9034">
        <row r="1">
          <cell r="A1" t="str">
            <v>PHIẾU XỬ LÝ HỒ SƠ THANH TOÁN VƯỢT THẨM QUYỀN PD</v>
          </cell>
        </row>
      </sheetData>
      <sheetData sheetId="9035">
        <row r="1">
          <cell r="A1" t="str">
            <v>PHIẾU XỬ LÝ HỒ SƠ THANH TOÁN VƯỢT THẨM QUYỀN PD</v>
          </cell>
        </row>
      </sheetData>
      <sheetData sheetId="9036">
        <row r="1">
          <cell r="A1" t="str">
            <v>PHIẾU XỬ LÝ HỒ SƠ THANH TOÁN VƯỢT THẨM QUYỀN PD</v>
          </cell>
        </row>
      </sheetData>
      <sheetData sheetId="9037">
        <row r="1">
          <cell r="A1" t="str">
            <v>PHIẾU XỬ LÝ HỒ SƠ THANH TOÁN VƯỢT THẨM QUYỀN PD</v>
          </cell>
        </row>
      </sheetData>
      <sheetData sheetId="9038">
        <row r="1">
          <cell r="A1" t="str">
            <v>PHIẾU XỬ LÝ HỒ SƠ THANH TOÁN VƯỢT THẨM QUYỀN PD</v>
          </cell>
        </row>
      </sheetData>
      <sheetData sheetId="9039">
        <row r="1">
          <cell r="A1" t="str">
            <v>PHIẾU XỬ LÝ HỒ SƠ THANH TOÁN VƯỢT THẨM QUYỀN PD</v>
          </cell>
        </row>
      </sheetData>
      <sheetData sheetId="9040">
        <row r="1">
          <cell r="A1" t="str">
            <v>PHIẾU XỬ LÝ HỒ SƠ THANH TOÁN VƯỢT THẨM QUYỀN PD</v>
          </cell>
        </row>
      </sheetData>
      <sheetData sheetId="9041">
        <row r="1">
          <cell r="A1" t="str">
            <v>PHIẾU XỬ LÝ HỒ SƠ THANH TOÁN VƯỢT THẨM QUYỀN PD</v>
          </cell>
        </row>
      </sheetData>
      <sheetData sheetId="9042">
        <row r="1">
          <cell r="A1" t="str">
            <v>PHIẾU XỬ LÝ HỒ SƠ THANH TOÁN VƯỢT THẨM QUYỀN PD</v>
          </cell>
        </row>
      </sheetData>
      <sheetData sheetId="9043">
        <row r="1">
          <cell r="A1" t="str">
            <v>PHIẾU XỬ LÝ HỒ SƠ THANH TOÁN VƯỢT THẨM QUYỀN PD</v>
          </cell>
        </row>
      </sheetData>
      <sheetData sheetId="9044">
        <row r="1">
          <cell r="A1" t="str">
            <v>PHIẾU XỬ LÝ HỒ SƠ THANH TOÁN VƯỢT THẨM QUYỀN PD</v>
          </cell>
        </row>
      </sheetData>
      <sheetData sheetId="9045">
        <row r="1">
          <cell r="A1" t="str">
            <v>PHIẾU XỬ LÝ HỒ SƠ THANH TOÁN VƯỢT THẨM QUYỀN PD</v>
          </cell>
        </row>
      </sheetData>
      <sheetData sheetId="9046">
        <row r="1">
          <cell r="A1" t="str">
            <v>PHIẾU XỬ LÝ HỒ SƠ THANH TOÁN VƯỢT THẨM QUYỀN PD</v>
          </cell>
        </row>
      </sheetData>
      <sheetData sheetId="9047">
        <row r="1">
          <cell r="A1" t="str">
            <v>PHIẾU XỬ LÝ HỒ SƠ THANH TOÁN VƯỢT THẨM QUYỀN PD</v>
          </cell>
        </row>
      </sheetData>
      <sheetData sheetId="9048">
        <row r="1">
          <cell r="A1" t="str">
            <v>PHIẾU XỬ LÝ HỒ SƠ THANH TOÁN VƯỢT THẨM QUYỀN PD</v>
          </cell>
        </row>
      </sheetData>
      <sheetData sheetId="9049">
        <row r="1">
          <cell r="A1" t="str">
            <v>PHIẾU XỬ LÝ HỒ SƠ THANH TOÁN VƯỢT THẨM QUYỀN PD</v>
          </cell>
        </row>
      </sheetData>
      <sheetData sheetId="9050">
        <row r="1">
          <cell r="A1" t="str">
            <v>PHIẾU XỬ LÝ HỒ SƠ THANH TOÁN VƯỢT THẨM QUYỀN PD</v>
          </cell>
        </row>
      </sheetData>
      <sheetData sheetId="9051">
        <row r="1">
          <cell r="A1" t="str">
            <v>PHIẾU XỬ LÝ HỒ SƠ THANH TOÁN VƯỢT THẨM QUYỀN PD</v>
          </cell>
        </row>
      </sheetData>
      <sheetData sheetId="9052">
        <row r="1">
          <cell r="A1" t="str">
            <v>PHIẾU XỬ LÝ HỒ SƠ THANH TOÁN VƯỢT THẨM QUYỀN PD</v>
          </cell>
        </row>
      </sheetData>
      <sheetData sheetId="9053">
        <row r="1">
          <cell r="A1" t="str">
            <v>PHIẾU XỬ LÝ HỒ SƠ THANH TOÁN VƯỢT THẨM QUYỀN PD</v>
          </cell>
        </row>
      </sheetData>
      <sheetData sheetId="9054">
        <row r="1">
          <cell r="A1" t="str">
            <v>PHIẾU XỬ LÝ HỒ SƠ THANH TOÁN VƯỢT THẨM QUYỀN PD</v>
          </cell>
        </row>
      </sheetData>
      <sheetData sheetId="9055">
        <row r="1">
          <cell r="A1" t="str">
            <v>PHIẾU XỬ LÝ HỒ SƠ THANH TOÁN VƯỢT THẨM QUYỀN PD</v>
          </cell>
        </row>
      </sheetData>
      <sheetData sheetId="9056">
        <row r="1">
          <cell r="A1" t="str">
            <v>PHIẾU XỬ LÝ HỒ SƠ THANH TOÁN VƯỢT THẨM QUYỀN PD</v>
          </cell>
        </row>
      </sheetData>
      <sheetData sheetId="9057">
        <row r="1">
          <cell r="A1" t="str">
            <v>PHIẾU XỬ LÝ HỒ SƠ THANH TOÁN VƯỢT THẨM QUYỀN PD</v>
          </cell>
        </row>
      </sheetData>
      <sheetData sheetId="9058">
        <row r="1">
          <cell r="A1" t="str">
            <v>PHIẾU XỬ LÝ HỒ SƠ THANH TOÁN VƯỢT THẨM QUYỀN PD</v>
          </cell>
        </row>
      </sheetData>
      <sheetData sheetId="9059">
        <row r="1">
          <cell r="A1" t="str">
            <v>PHIẾU XỬ LÝ HỒ SƠ THANH TOÁN VƯỢT THẨM QUYỀN PD</v>
          </cell>
        </row>
      </sheetData>
      <sheetData sheetId="9060">
        <row r="1">
          <cell r="A1" t="str">
            <v>PHIẾU XỬ LÝ HỒ SƠ THANH TOÁN VƯỢT THẨM QUYỀN PD</v>
          </cell>
        </row>
      </sheetData>
      <sheetData sheetId="9061">
        <row r="1">
          <cell r="A1" t="str">
            <v>PHIẾU XỬ LÝ HỒ SƠ THANH TOÁN VƯỢT THẨM QUYỀN PD</v>
          </cell>
        </row>
      </sheetData>
      <sheetData sheetId="9062">
        <row r="1">
          <cell r="A1" t="str">
            <v>PHIẾU XỬ LÝ HỒ SƠ THANH TOÁN VƯỢT THẨM QUYỀN PD</v>
          </cell>
        </row>
      </sheetData>
      <sheetData sheetId="9063">
        <row r="1">
          <cell r="A1" t="str">
            <v>PHIẾU XỬ LÝ HỒ SƠ THANH TOÁN VƯỢT THẨM QUYỀN PD</v>
          </cell>
        </row>
      </sheetData>
      <sheetData sheetId="9064">
        <row r="1">
          <cell r="A1" t="str">
            <v>PHIẾU XỬ LÝ HỒ SƠ THANH TOÁN VƯỢT THẨM QUYỀN PD</v>
          </cell>
        </row>
      </sheetData>
      <sheetData sheetId="9065">
        <row r="1">
          <cell r="A1" t="str">
            <v>PHIẾU XỬ LÝ HỒ SƠ THANH TOÁN VƯỢT THẨM QUYỀN PD</v>
          </cell>
        </row>
      </sheetData>
      <sheetData sheetId="9066">
        <row r="1">
          <cell r="A1" t="str">
            <v>PHIẾU XỬ LÝ HỒ SƠ THANH TOÁN VƯỢT THẨM QUYỀN PD</v>
          </cell>
        </row>
      </sheetData>
      <sheetData sheetId="9067">
        <row r="1">
          <cell r="A1" t="str">
            <v>PHIẾU XỬ LÝ HỒ SƠ THANH TOÁN VƯỢT THẨM QUYỀN PD</v>
          </cell>
        </row>
      </sheetData>
      <sheetData sheetId="9068">
        <row r="1">
          <cell r="A1" t="str">
            <v>PHIẾU XỬ LÝ HỒ SƠ THANH TOÁN VƯỢT THẨM QUYỀN PD</v>
          </cell>
        </row>
      </sheetData>
      <sheetData sheetId="9069">
        <row r="1">
          <cell r="A1" t="str">
            <v>PHIẾU XỬ LÝ HỒ SƠ THANH TOÁN VƯỢT THẨM QUYỀN PD</v>
          </cell>
        </row>
      </sheetData>
      <sheetData sheetId="9070">
        <row r="1">
          <cell r="A1" t="str">
            <v>PHIẾU XỬ LÝ HỒ SƠ THANH TOÁN VƯỢT THẨM QUYỀN PD</v>
          </cell>
        </row>
      </sheetData>
      <sheetData sheetId="9071">
        <row r="1">
          <cell r="A1" t="str">
            <v>PHIẾU XỬ LÝ HỒ SƠ THANH TOÁN VƯỢT THẨM QUYỀN PD</v>
          </cell>
        </row>
      </sheetData>
      <sheetData sheetId="9072">
        <row r="1">
          <cell r="A1" t="str">
            <v>PHIẾU XỬ LÝ HỒ SƠ THANH TOÁN VƯỢT THẨM QUYỀN PD</v>
          </cell>
        </row>
      </sheetData>
      <sheetData sheetId="9073">
        <row r="1">
          <cell r="A1" t="str">
            <v>PHIẾU XỬ LÝ HỒ SƠ THANH TOÁN VƯỢT THẨM QUYỀN PD</v>
          </cell>
        </row>
      </sheetData>
      <sheetData sheetId="9074">
        <row r="1">
          <cell r="A1" t="str">
            <v>PHIẾU XỬ LÝ HỒ SƠ THANH TOÁN VƯỢT THẨM QUYỀN PD</v>
          </cell>
        </row>
      </sheetData>
      <sheetData sheetId="9075">
        <row r="1">
          <cell r="A1" t="str">
            <v>PHIẾU XỬ LÝ HỒ SƠ THANH TOÁN VƯỢT THẨM QUYỀN PD</v>
          </cell>
        </row>
      </sheetData>
      <sheetData sheetId="9076">
        <row r="1">
          <cell r="A1" t="str">
            <v>PHIẾU XỬ LÝ HỒ SƠ THANH TOÁN VƯỢT THẨM QUYỀN PD</v>
          </cell>
        </row>
      </sheetData>
      <sheetData sheetId="9077">
        <row r="1">
          <cell r="A1" t="str">
            <v>PHIẾU XỬ LÝ HỒ SƠ THANH TOÁN VƯỢT THẨM QUYỀN PD</v>
          </cell>
        </row>
      </sheetData>
      <sheetData sheetId="9078">
        <row r="1">
          <cell r="A1" t="str">
            <v>PHIẾU XỬ LÝ HỒ SƠ THANH TOÁN VƯỢT THẨM QUYỀN PD</v>
          </cell>
        </row>
      </sheetData>
      <sheetData sheetId="9079">
        <row r="1">
          <cell r="A1" t="str">
            <v>PHIẾU XỬ LÝ HỒ SƠ THANH TOÁN VƯỢT THẨM QUYỀN PD</v>
          </cell>
        </row>
      </sheetData>
      <sheetData sheetId="9080">
        <row r="1">
          <cell r="A1" t="str">
            <v>PHIẾU XỬ LÝ HỒ SƠ THANH TOÁN VƯỢT THẨM QUYỀN PD</v>
          </cell>
        </row>
      </sheetData>
      <sheetData sheetId="9081">
        <row r="1">
          <cell r="A1" t="str">
            <v>PHIẾU XỬ LÝ HỒ SƠ THANH TOÁN VƯỢT THẨM QUYỀN PD</v>
          </cell>
        </row>
      </sheetData>
      <sheetData sheetId="9082">
        <row r="1">
          <cell r="A1" t="str">
            <v>PHIẾU XỬ LÝ HỒ SƠ THANH TOÁN VƯỢT THẨM QUYỀN PD</v>
          </cell>
        </row>
      </sheetData>
      <sheetData sheetId="9083">
        <row r="1">
          <cell r="A1" t="str">
            <v>PHIẾU XỬ LÝ HỒ SƠ THANH TOÁN VƯỢT THẨM QUYỀN PD</v>
          </cell>
        </row>
      </sheetData>
      <sheetData sheetId="9084">
        <row r="1">
          <cell r="A1" t="str">
            <v>PHIẾU XỬ LÝ HỒ SƠ THANH TOÁN VƯỢT THẨM QUYỀN PD</v>
          </cell>
        </row>
      </sheetData>
      <sheetData sheetId="9085">
        <row r="1">
          <cell r="A1" t="str">
            <v>PHIẾU XỬ LÝ HỒ SƠ THANH TOÁN VƯỢT THẨM QUYỀN PD</v>
          </cell>
        </row>
      </sheetData>
      <sheetData sheetId="9086">
        <row r="1">
          <cell r="A1" t="str">
            <v>PHIẾU XỬ LÝ HỒ SƠ THANH TOÁN VƯỢT THẨM QUYỀN PD</v>
          </cell>
        </row>
      </sheetData>
      <sheetData sheetId="9087">
        <row r="1">
          <cell r="A1" t="str">
            <v>PHIẾU XỬ LÝ HỒ SƠ THANH TOÁN VƯỢT THẨM QUYỀN PD</v>
          </cell>
        </row>
      </sheetData>
      <sheetData sheetId="9088">
        <row r="1">
          <cell r="A1" t="str">
            <v>PHIẾU XỬ LÝ HỒ SƠ THANH TOÁN VƯỢT THẨM QUYỀN PD</v>
          </cell>
        </row>
      </sheetData>
      <sheetData sheetId="9089">
        <row r="1">
          <cell r="A1" t="str">
            <v>PHIẾU XỬ LÝ HỒ SƠ THANH TOÁN VƯỢT THẨM QUYỀN PD</v>
          </cell>
        </row>
      </sheetData>
      <sheetData sheetId="9090">
        <row r="1">
          <cell r="A1" t="str">
            <v>PHIẾU XỬ LÝ HỒ SƠ THANH TOÁN VƯỢT THẨM QUYỀN PD</v>
          </cell>
        </row>
      </sheetData>
      <sheetData sheetId="9091">
        <row r="1">
          <cell r="A1" t="str">
            <v>PHIẾU XỬ LÝ HỒ SƠ THANH TOÁN VƯỢT THẨM QUYỀN PD</v>
          </cell>
        </row>
      </sheetData>
      <sheetData sheetId="9092">
        <row r="1">
          <cell r="A1" t="str">
            <v>PHIẾU XỬ LÝ HỒ SƠ THANH TOÁN VƯỢT THẨM QUYỀN PD</v>
          </cell>
        </row>
      </sheetData>
      <sheetData sheetId="9093">
        <row r="1">
          <cell r="A1" t="str">
            <v>PHIẾU XỬ LÝ HỒ SƠ THANH TOÁN VƯỢT THẨM QUYỀN PD</v>
          </cell>
        </row>
      </sheetData>
      <sheetData sheetId="9094">
        <row r="1">
          <cell r="A1" t="str">
            <v>PHIẾU XỬ LÝ HỒ SƠ THANH TOÁN VƯỢT THẨM QUYỀN PD</v>
          </cell>
        </row>
      </sheetData>
      <sheetData sheetId="9095">
        <row r="1">
          <cell r="A1" t="str">
            <v>PHIẾU XỬ LÝ HỒ SƠ THANH TOÁN VƯỢT THẨM QUYỀN PD</v>
          </cell>
        </row>
      </sheetData>
      <sheetData sheetId="9096">
        <row r="1">
          <cell r="A1" t="str">
            <v>PHIẾU XỬ LÝ HỒ SƠ THANH TOÁN VƯỢT THẨM QUYỀN PD</v>
          </cell>
        </row>
      </sheetData>
      <sheetData sheetId="9097">
        <row r="1">
          <cell r="A1" t="str">
            <v>PHIẾU XỬ LÝ HỒ SƠ THANH TOÁN VƯỢT THẨM QUYỀN PD</v>
          </cell>
        </row>
      </sheetData>
      <sheetData sheetId="9098">
        <row r="1">
          <cell r="A1" t="str">
            <v>PHIẾU XỬ LÝ HỒ SƠ THANH TOÁN VƯỢT THẨM QUYỀN PD</v>
          </cell>
        </row>
      </sheetData>
      <sheetData sheetId="9099">
        <row r="1">
          <cell r="A1" t="str">
            <v>PHIẾU XỬ LÝ HỒ SƠ THANH TOÁN VƯỢT THẨM QUYỀN PD</v>
          </cell>
        </row>
      </sheetData>
      <sheetData sheetId="9100">
        <row r="1">
          <cell r="A1" t="str">
            <v>PHIẾU XỬ LÝ HỒ SƠ THANH TOÁN VƯỢT THẨM QUYỀN PD</v>
          </cell>
        </row>
      </sheetData>
      <sheetData sheetId="9101">
        <row r="1">
          <cell r="A1" t="str">
            <v>PHIẾU XỬ LÝ HỒ SƠ THANH TOÁN VƯỢT THẨM QUYỀN PD</v>
          </cell>
        </row>
      </sheetData>
      <sheetData sheetId="9102">
        <row r="1">
          <cell r="A1" t="str">
            <v>PHIẾU XỬ LÝ HỒ SƠ THANH TOÁN VƯỢT THẨM QUYỀN PD</v>
          </cell>
        </row>
      </sheetData>
      <sheetData sheetId="9103">
        <row r="1">
          <cell r="A1" t="str">
            <v>PHIẾU XỬ LÝ HỒ SƠ THANH TOÁN VƯỢT THẨM QUYỀN PD</v>
          </cell>
        </row>
      </sheetData>
      <sheetData sheetId="9104">
        <row r="1">
          <cell r="A1" t="str">
            <v>PHIẾU XỬ LÝ HỒ SƠ THANH TOÁN VƯỢT THẨM QUYỀN PD</v>
          </cell>
        </row>
      </sheetData>
      <sheetData sheetId="9105">
        <row r="1">
          <cell r="A1" t="str">
            <v>PHIẾU XỬ LÝ HỒ SƠ THANH TOÁN VƯỢT THẨM QUYỀN PD</v>
          </cell>
        </row>
      </sheetData>
      <sheetData sheetId="9106">
        <row r="1">
          <cell r="A1" t="str">
            <v>PHIẾU XỬ LÝ HỒ SƠ THANH TOÁN VƯỢT THẨM QUYỀN PD</v>
          </cell>
        </row>
      </sheetData>
      <sheetData sheetId="9107">
        <row r="1">
          <cell r="A1" t="str">
            <v>PHIẾU XỬ LÝ HỒ SƠ THANH TOÁN VƯỢT THẨM QUYỀN PD</v>
          </cell>
        </row>
      </sheetData>
      <sheetData sheetId="9108">
        <row r="1">
          <cell r="A1" t="str">
            <v>PHIẾU XỬ LÝ HỒ SƠ THANH TOÁN VƯỢT THẨM QUYỀN PD</v>
          </cell>
        </row>
      </sheetData>
      <sheetData sheetId="9109">
        <row r="1">
          <cell r="A1" t="str">
            <v>PHIẾU XỬ LÝ HỒ SƠ THANH TOÁN VƯỢT THẨM QUYỀN PD</v>
          </cell>
        </row>
      </sheetData>
      <sheetData sheetId="9110">
        <row r="1">
          <cell r="A1" t="str">
            <v>PHIẾU XỬ LÝ HỒ SƠ THANH TOÁN VƯỢT THẨM QUYỀN PD</v>
          </cell>
        </row>
      </sheetData>
      <sheetData sheetId="9111">
        <row r="1">
          <cell r="A1" t="str">
            <v>PHIẾU XỬ LÝ HỒ SƠ THANH TOÁN VƯỢT THẨM QUYỀN PD</v>
          </cell>
        </row>
      </sheetData>
      <sheetData sheetId="9112">
        <row r="1">
          <cell r="A1" t="str">
            <v>PHIẾU XỬ LÝ HỒ SƠ THANH TOÁN VƯỢT THẨM QUYỀN PD</v>
          </cell>
        </row>
      </sheetData>
      <sheetData sheetId="9113">
        <row r="1">
          <cell r="A1" t="str">
            <v>PHIẾU XỬ LÝ HỒ SƠ THANH TOÁN VƯỢT THẨM QUYỀN PD</v>
          </cell>
        </row>
      </sheetData>
      <sheetData sheetId="9114">
        <row r="1">
          <cell r="A1" t="str">
            <v>PHIẾU XỬ LÝ HỒ SƠ THANH TOÁN VƯỢT THẨM QUYỀN PD</v>
          </cell>
        </row>
      </sheetData>
      <sheetData sheetId="9115">
        <row r="1">
          <cell r="A1" t="str">
            <v>PHIẾU XỬ LÝ HỒ SƠ THANH TOÁN VƯỢT THẨM QUYỀN PD</v>
          </cell>
        </row>
      </sheetData>
      <sheetData sheetId="9116">
        <row r="1">
          <cell r="A1" t="str">
            <v>PHIẾU XỬ LÝ HỒ SƠ THANH TOÁN VƯỢT THẨM QUYỀN PD</v>
          </cell>
        </row>
      </sheetData>
      <sheetData sheetId="9117">
        <row r="1">
          <cell r="A1" t="str">
            <v>PHIẾU XỬ LÝ HỒ SƠ THANH TOÁN VƯỢT THẨM QUYỀN PD</v>
          </cell>
        </row>
      </sheetData>
      <sheetData sheetId="9118">
        <row r="1">
          <cell r="A1" t="str">
            <v>PHIẾU XỬ LÝ HỒ SƠ THANH TOÁN VƯỢT THẨM QUYỀN PD</v>
          </cell>
        </row>
      </sheetData>
      <sheetData sheetId="9119">
        <row r="1">
          <cell r="A1" t="str">
            <v>PHIẾU XỬ LÝ HỒ SƠ THANH TOÁN VƯỢT THẨM QUYỀN PD</v>
          </cell>
        </row>
      </sheetData>
      <sheetData sheetId="9120">
        <row r="1">
          <cell r="A1" t="str">
            <v>PHIẾU XỬ LÝ HỒ SƠ THANH TOÁN VƯỢT THẨM QUYỀN PD</v>
          </cell>
        </row>
      </sheetData>
      <sheetData sheetId="9121">
        <row r="1">
          <cell r="A1" t="str">
            <v>PHIẾU XỬ LÝ HỒ SƠ THANH TOÁN VƯỢT THẨM QUYỀN PD</v>
          </cell>
        </row>
      </sheetData>
      <sheetData sheetId="9122">
        <row r="1">
          <cell r="A1" t="str">
            <v>PHIẾU XỬ LÝ HỒ SƠ THANH TOÁN VƯỢT THẨM QUYỀN PD</v>
          </cell>
        </row>
      </sheetData>
      <sheetData sheetId="9123">
        <row r="1">
          <cell r="A1" t="str">
            <v>PHIẾU XỬ LÝ HỒ SƠ THANH TOÁN VƯỢT THẨM QUYỀN PD</v>
          </cell>
        </row>
      </sheetData>
      <sheetData sheetId="9124">
        <row r="1">
          <cell r="A1" t="str">
            <v>PHIẾU XỬ LÝ HỒ SƠ THANH TOÁN VƯỢT THẨM QUYỀN PD</v>
          </cell>
        </row>
      </sheetData>
      <sheetData sheetId="9125">
        <row r="1">
          <cell r="A1" t="str">
            <v>PHIẾU XỬ LÝ HỒ SƠ THANH TOÁN VƯỢT THẨM QUYỀN PD</v>
          </cell>
        </row>
      </sheetData>
      <sheetData sheetId="9126">
        <row r="1">
          <cell r="A1" t="str">
            <v>PHIẾU XỬ LÝ HỒ SƠ THANH TOÁN VƯỢT THẨM QUYỀN PD</v>
          </cell>
        </row>
      </sheetData>
      <sheetData sheetId="9127">
        <row r="1">
          <cell r="A1" t="str">
            <v>PHIẾU XỬ LÝ HỒ SƠ THANH TOÁN VƯỢT THẨM QUYỀN PD</v>
          </cell>
        </row>
      </sheetData>
      <sheetData sheetId="9128">
        <row r="1">
          <cell r="A1" t="str">
            <v>PHIẾU XỬ LÝ HỒ SƠ THANH TOÁN VƯỢT THẨM QUYỀN PD</v>
          </cell>
        </row>
      </sheetData>
      <sheetData sheetId="9129">
        <row r="1">
          <cell r="A1" t="str">
            <v>PHIẾU XỬ LÝ HỒ SƠ THANH TOÁN VƯỢT THẨM QUYỀN PD</v>
          </cell>
        </row>
      </sheetData>
      <sheetData sheetId="9130">
        <row r="1">
          <cell r="A1" t="str">
            <v>PHIẾU XỬ LÝ HỒ SƠ THANH TOÁN VƯỢT THẨM QUYỀN PD</v>
          </cell>
        </row>
      </sheetData>
      <sheetData sheetId="9131">
        <row r="1">
          <cell r="A1" t="str">
            <v>PHIẾU XỬ LÝ HỒ SƠ THANH TOÁN VƯỢT THẨM QUYỀN PD</v>
          </cell>
        </row>
      </sheetData>
      <sheetData sheetId="9132">
        <row r="1">
          <cell r="A1" t="str">
            <v>PHIẾU XỬ LÝ HỒ SƠ THANH TOÁN VƯỢT THẨM QUYỀN PD</v>
          </cell>
        </row>
      </sheetData>
      <sheetData sheetId="9133">
        <row r="1">
          <cell r="A1" t="str">
            <v>PHIẾU XỬ LÝ HỒ SƠ THANH TOÁN VƯỢT THẨM QUYỀN PD</v>
          </cell>
        </row>
      </sheetData>
      <sheetData sheetId="9134">
        <row r="1">
          <cell r="A1" t="str">
            <v>PHIẾU XỬ LÝ HỒ SƠ THANH TOÁN VƯỢT THẨM QUYỀN PD</v>
          </cell>
        </row>
      </sheetData>
      <sheetData sheetId="9135">
        <row r="1">
          <cell r="A1" t="str">
            <v>PHIẾU XỬ LÝ HỒ SƠ THANH TOÁN VƯỢT THẨM QUYỀN PD</v>
          </cell>
        </row>
      </sheetData>
      <sheetData sheetId="9136">
        <row r="1">
          <cell r="A1" t="str">
            <v>PHIẾU XỬ LÝ HỒ SƠ THANH TOÁN VƯỢT THẨM QUYỀN PD</v>
          </cell>
        </row>
      </sheetData>
      <sheetData sheetId="9137">
        <row r="1">
          <cell r="A1" t="str">
            <v>PHIẾU XỬ LÝ HỒ SƠ THANH TOÁN VƯỢT THẨM QUYỀN PD</v>
          </cell>
        </row>
      </sheetData>
      <sheetData sheetId="9138">
        <row r="1">
          <cell r="A1" t="str">
            <v>PHIẾU XỬ LÝ HỒ SƠ THANH TOÁN VƯỢT THẨM QUYỀN PD</v>
          </cell>
        </row>
      </sheetData>
      <sheetData sheetId="9139">
        <row r="1">
          <cell r="A1" t="str">
            <v>PHIẾU XỬ LÝ HỒ SƠ THANH TOÁN VƯỢT THẨM QUYỀN PD</v>
          </cell>
        </row>
      </sheetData>
      <sheetData sheetId="9140">
        <row r="1">
          <cell r="A1" t="str">
            <v>PHIẾU XỬ LÝ HỒ SƠ THANH TOÁN VƯỢT THẨM QUYỀN PD</v>
          </cell>
        </row>
      </sheetData>
      <sheetData sheetId="9141">
        <row r="1">
          <cell r="A1" t="str">
            <v>PHIẾU XỬ LÝ HỒ SƠ THANH TOÁN VƯỢT THẨM QUYỀN PD</v>
          </cell>
        </row>
      </sheetData>
      <sheetData sheetId="9142">
        <row r="1">
          <cell r="A1" t="str">
            <v>PHIẾU XỬ LÝ HỒ SƠ THANH TOÁN VƯỢT THẨM QUYỀN PD</v>
          </cell>
        </row>
      </sheetData>
      <sheetData sheetId="9143">
        <row r="1">
          <cell r="A1" t="str">
            <v>PHIẾU XỬ LÝ HỒ SƠ THANH TOÁN VƯỢT THẨM QUYỀN PD</v>
          </cell>
        </row>
      </sheetData>
      <sheetData sheetId="9144">
        <row r="1">
          <cell r="A1" t="str">
            <v>PHIẾU XỬ LÝ HỒ SƠ THANH TOÁN VƯỢT THẨM QUYỀN PD</v>
          </cell>
        </row>
      </sheetData>
      <sheetData sheetId="9145">
        <row r="1">
          <cell r="A1" t="str">
            <v>PHIẾU XỬ LÝ HỒ SƠ THANH TOÁN VƯỢT THẨM QUYỀN PD</v>
          </cell>
        </row>
      </sheetData>
      <sheetData sheetId="9146">
        <row r="1">
          <cell r="A1" t="str">
            <v>PHIẾU XỬ LÝ HỒ SƠ THANH TOÁN VƯỢT THẨM QUYỀN PD</v>
          </cell>
        </row>
      </sheetData>
      <sheetData sheetId="9147">
        <row r="1">
          <cell r="A1" t="str">
            <v>PHIẾU XỬ LÝ HỒ SƠ THANH TOÁN VƯỢT THẨM QUYỀN PD</v>
          </cell>
        </row>
      </sheetData>
      <sheetData sheetId="9148">
        <row r="1">
          <cell r="A1" t="str">
            <v>PHIẾU XỬ LÝ HỒ SƠ THANH TOÁN VƯỢT THẨM QUYỀN PD</v>
          </cell>
        </row>
      </sheetData>
      <sheetData sheetId="9149">
        <row r="1">
          <cell r="A1" t="str">
            <v>PHIẾU XỬ LÝ HỒ SƠ THANH TOÁN VƯỢT THẨM QUYỀN PD</v>
          </cell>
        </row>
      </sheetData>
      <sheetData sheetId="9150">
        <row r="1">
          <cell r="A1" t="str">
            <v>PHIẾU XỬ LÝ HỒ SƠ THANH TOÁN VƯỢT THẨM QUYỀN PD</v>
          </cell>
        </row>
      </sheetData>
      <sheetData sheetId="9151">
        <row r="1">
          <cell r="A1" t="str">
            <v>PHIẾU XỬ LÝ HỒ SƠ THANH TOÁN VƯỢT THẨM QUYỀN PD</v>
          </cell>
        </row>
      </sheetData>
      <sheetData sheetId="9152">
        <row r="1">
          <cell r="A1" t="str">
            <v>PHIẾU XỬ LÝ HỒ SƠ THANH TOÁN VƯỢT THẨM QUYỀN PD</v>
          </cell>
        </row>
      </sheetData>
      <sheetData sheetId="9153">
        <row r="1">
          <cell r="A1" t="str">
            <v>PHIẾU XỬ LÝ HỒ SƠ THANH TOÁN VƯỢT THẨM QUYỀN PD</v>
          </cell>
        </row>
      </sheetData>
      <sheetData sheetId="9154">
        <row r="1">
          <cell r="A1" t="str">
            <v>PHIẾU XỬ LÝ HỒ SƠ THANH TOÁN VƯỢT THẨM QUYỀN PD</v>
          </cell>
        </row>
      </sheetData>
      <sheetData sheetId="9155">
        <row r="1">
          <cell r="A1" t="str">
            <v>PHIẾU XỬ LÝ HỒ SƠ THANH TOÁN VƯỢT THẨM QUYỀN PD</v>
          </cell>
        </row>
      </sheetData>
      <sheetData sheetId="9156">
        <row r="1">
          <cell r="A1" t="str">
            <v>PHIẾU XỬ LÝ HỒ SƠ THANH TOÁN VƯỢT THẨM QUYỀN PD</v>
          </cell>
        </row>
      </sheetData>
      <sheetData sheetId="9157">
        <row r="1">
          <cell r="A1" t="str">
            <v>PHIẾU XỬ LÝ HỒ SƠ THANH TOÁN VƯỢT THẨM QUYỀN PD</v>
          </cell>
        </row>
      </sheetData>
      <sheetData sheetId="9158">
        <row r="1">
          <cell r="A1" t="str">
            <v>PHIẾU XỬ LÝ HỒ SƠ THANH TOÁN VƯỢT THẨM QUYỀN PD</v>
          </cell>
        </row>
      </sheetData>
      <sheetData sheetId="9159">
        <row r="1">
          <cell r="A1" t="str">
            <v>PHIẾU XỬ LÝ HỒ SƠ THANH TOÁN VƯỢT THẨM QUYỀN PD</v>
          </cell>
        </row>
      </sheetData>
      <sheetData sheetId="9160">
        <row r="1">
          <cell r="A1" t="str">
            <v>PHIẾU XỬ LÝ HỒ SƠ THANH TOÁN VƯỢT THẨM QUYỀN PD</v>
          </cell>
        </row>
      </sheetData>
      <sheetData sheetId="9161">
        <row r="1">
          <cell r="A1" t="str">
            <v>PHIẾU XỬ LÝ HỒ SƠ THANH TOÁN VƯỢT THẨM QUYỀN PD</v>
          </cell>
        </row>
      </sheetData>
      <sheetData sheetId="9162">
        <row r="1">
          <cell r="A1" t="str">
            <v>PHIẾU XỬ LÝ HỒ SƠ THANH TOÁN VƯỢT THẨM QUYỀN PD</v>
          </cell>
        </row>
      </sheetData>
      <sheetData sheetId="9163">
        <row r="1">
          <cell r="A1" t="str">
            <v>PHIẾU XỬ LÝ HỒ SƠ THANH TOÁN VƯỢT THẨM QUYỀN PD</v>
          </cell>
        </row>
      </sheetData>
      <sheetData sheetId="9164">
        <row r="1">
          <cell r="A1" t="str">
            <v>PHIẾU XỬ LÝ HỒ SƠ THANH TOÁN VƯỢT THẨM QUYỀN PD</v>
          </cell>
        </row>
      </sheetData>
      <sheetData sheetId="9165">
        <row r="1">
          <cell r="A1" t="str">
            <v>PHIẾU XỬ LÝ HỒ SƠ THANH TOÁN VƯỢT THẨM QUYỀN PD</v>
          </cell>
        </row>
      </sheetData>
      <sheetData sheetId="9166">
        <row r="1">
          <cell r="A1" t="str">
            <v>PHIẾU XỬ LÝ HỒ SƠ THANH TOÁN VƯỢT THẨM QUYỀN PD</v>
          </cell>
        </row>
      </sheetData>
      <sheetData sheetId="9167">
        <row r="1">
          <cell r="A1" t="str">
            <v>PHIẾU XỬ LÝ HỒ SƠ THANH TOÁN VƯỢT THẨM QUYỀN PD</v>
          </cell>
        </row>
      </sheetData>
      <sheetData sheetId="9168">
        <row r="1">
          <cell r="A1" t="str">
            <v>PHIẾU XỬ LÝ HỒ SƠ THANH TOÁN VƯỢT THẨM QUYỀN PD</v>
          </cell>
        </row>
      </sheetData>
      <sheetData sheetId="9169">
        <row r="1">
          <cell r="A1" t="str">
            <v>PHIẾU XỬ LÝ HỒ SƠ THANH TOÁN VƯỢT THẨM QUYỀN PD</v>
          </cell>
        </row>
      </sheetData>
      <sheetData sheetId="9170">
        <row r="1">
          <cell r="A1" t="str">
            <v>PHIẾU XỬ LÝ HỒ SƠ THANH TOÁN VƯỢT THẨM QUYỀN PD</v>
          </cell>
        </row>
      </sheetData>
      <sheetData sheetId="9171">
        <row r="1">
          <cell r="A1" t="str">
            <v>PHIẾU XỬ LÝ HỒ SƠ THANH TOÁN VƯỢT THẨM QUYỀN PD</v>
          </cell>
        </row>
      </sheetData>
      <sheetData sheetId="9172">
        <row r="1">
          <cell r="A1" t="str">
            <v>PHIẾU XỬ LÝ HỒ SƠ THANH TOÁN VƯỢT THẨM QUYỀN PD</v>
          </cell>
        </row>
      </sheetData>
      <sheetData sheetId="9173">
        <row r="1">
          <cell r="A1" t="str">
            <v>PHIẾU XỬ LÝ HỒ SƠ THANH TOÁN VƯỢT THẨM QUYỀN PD</v>
          </cell>
        </row>
      </sheetData>
      <sheetData sheetId="9174">
        <row r="1">
          <cell r="A1" t="str">
            <v>PHIẾU XỬ LÝ HỒ SƠ THANH TOÁN VƯỢT THẨM QUYỀN PD</v>
          </cell>
        </row>
      </sheetData>
      <sheetData sheetId="9175">
        <row r="1">
          <cell r="A1" t="str">
            <v>PHIẾU XỬ LÝ HỒ SƠ THANH TOÁN VƯỢT THẨM QUYỀN PD</v>
          </cell>
        </row>
      </sheetData>
      <sheetData sheetId="9176">
        <row r="1">
          <cell r="A1" t="str">
            <v>PHIẾU XỬ LÝ HỒ SƠ THANH TOÁN VƯỢT THẨM QUYỀN PD</v>
          </cell>
        </row>
      </sheetData>
      <sheetData sheetId="9177">
        <row r="1">
          <cell r="A1" t="str">
            <v>PHIẾU XỬ LÝ HỒ SƠ THANH TOÁN VƯỢT THẨM QUYỀN PD</v>
          </cell>
        </row>
      </sheetData>
      <sheetData sheetId="9178">
        <row r="1">
          <cell r="A1" t="str">
            <v>PHIẾU XỬ LÝ HỒ SƠ THANH TOÁN VƯỢT THẨM QUYỀN PD</v>
          </cell>
        </row>
      </sheetData>
      <sheetData sheetId="9179">
        <row r="1">
          <cell r="A1" t="str">
            <v>PHIẾU XỬ LÝ HỒ SƠ THANH TOÁN VƯỢT THẨM QUYỀN PD</v>
          </cell>
        </row>
      </sheetData>
      <sheetData sheetId="9180">
        <row r="1">
          <cell r="A1" t="str">
            <v>PHIẾU XỬ LÝ HỒ SƠ THANH TOÁN VƯỢT THẨM QUYỀN PD</v>
          </cell>
        </row>
      </sheetData>
      <sheetData sheetId="9181">
        <row r="1">
          <cell r="A1" t="str">
            <v>PHIẾU XỬ LÝ HỒ SƠ THANH TOÁN VƯỢT THẨM QUYỀN PD</v>
          </cell>
        </row>
      </sheetData>
      <sheetData sheetId="9182">
        <row r="1">
          <cell r="A1" t="str">
            <v>PHIẾU XỬ LÝ HỒ SƠ THANH TOÁN VƯỢT THẨM QUYỀN PD</v>
          </cell>
        </row>
      </sheetData>
      <sheetData sheetId="9183">
        <row r="1">
          <cell r="A1" t="str">
            <v>PHIẾU XỬ LÝ HỒ SƠ THANH TOÁN VƯỢT THẨM QUYỀN PD</v>
          </cell>
        </row>
      </sheetData>
      <sheetData sheetId="9184">
        <row r="1">
          <cell r="A1" t="str">
            <v>PHIẾU XỬ LÝ HỒ SƠ THANH TOÁN VƯỢT THẨM QUYỀN PD</v>
          </cell>
        </row>
      </sheetData>
      <sheetData sheetId="9185">
        <row r="1">
          <cell r="A1" t="str">
            <v>PHIẾU XỬ LÝ HỒ SƠ THANH TOÁN VƯỢT THẨM QUYỀN PD</v>
          </cell>
        </row>
      </sheetData>
      <sheetData sheetId="9186">
        <row r="1">
          <cell r="A1" t="str">
            <v>PHIẾU XỬ LÝ HỒ SƠ THANH TOÁN VƯỢT THẨM QUYỀN PD</v>
          </cell>
        </row>
      </sheetData>
      <sheetData sheetId="9187">
        <row r="1">
          <cell r="A1" t="str">
            <v>PHIẾU XỬ LÝ HỒ SƠ THANH TOÁN VƯỢT THẨM QUYỀN PD</v>
          </cell>
        </row>
      </sheetData>
      <sheetData sheetId="9188">
        <row r="1">
          <cell r="A1" t="str">
            <v>PHIẾU XỬ LÝ HỒ SƠ THANH TOÁN VƯỢT THẨM QUYỀN PD</v>
          </cell>
        </row>
      </sheetData>
      <sheetData sheetId="9189">
        <row r="1">
          <cell r="A1" t="str">
            <v>PHIẾU XỬ LÝ HỒ SƠ THANH TOÁN VƯỢT THẨM QUYỀN PD</v>
          </cell>
        </row>
      </sheetData>
      <sheetData sheetId="9190">
        <row r="1">
          <cell r="A1" t="str">
            <v>PHIẾU XỬ LÝ HỒ SƠ THANH TOÁN VƯỢT THẨM QUYỀN PD</v>
          </cell>
        </row>
      </sheetData>
      <sheetData sheetId="9191">
        <row r="1">
          <cell r="A1" t="str">
            <v>PHIẾU XỬ LÝ HỒ SƠ THANH TOÁN VƯỢT THẨM QUYỀN PD</v>
          </cell>
        </row>
      </sheetData>
      <sheetData sheetId="9192">
        <row r="1">
          <cell r="A1" t="str">
            <v>PHIẾU XỬ LÝ HỒ SƠ THANH TOÁN VƯỢT THẨM QUYỀN PD</v>
          </cell>
        </row>
      </sheetData>
      <sheetData sheetId="9193">
        <row r="1">
          <cell r="A1" t="str">
            <v>PHIẾU XỬ LÝ HỒ SƠ THANH TOÁN VƯỢT THẨM QUYỀN PD</v>
          </cell>
        </row>
      </sheetData>
      <sheetData sheetId="9194">
        <row r="1">
          <cell r="A1" t="str">
            <v>PHIẾU XỬ LÝ HỒ SƠ THANH TOÁN VƯỢT THẨM QUYỀN PD</v>
          </cell>
        </row>
      </sheetData>
      <sheetData sheetId="9195">
        <row r="1">
          <cell r="A1" t="str">
            <v>PHIẾU XỬ LÝ HỒ SƠ THANH TOÁN VƯỢT THẨM QUYỀN PD</v>
          </cell>
        </row>
      </sheetData>
      <sheetData sheetId="9196">
        <row r="1">
          <cell r="A1" t="str">
            <v>PHIẾU XỬ LÝ HỒ SƠ THANH TOÁN VƯỢT THẨM QUYỀN PD</v>
          </cell>
        </row>
      </sheetData>
      <sheetData sheetId="9197">
        <row r="1">
          <cell r="A1" t="str">
            <v>PHIẾU XỬ LÝ HỒ SƠ THANH TOÁN VƯỢT THẨM QUYỀN PD</v>
          </cell>
        </row>
      </sheetData>
      <sheetData sheetId="9198">
        <row r="1">
          <cell r="A1" t="str">
            <v>PHIẾU XỬ LÝ HỒ SƠ THANH TOÁN VƯỢT THẨM QUYỀN PD</v>
          </cell>
        </row>
      </sheetData>
      <sheetData sheetId="9199">
        <row r="1">
          <cell r="A1" t="str">
            <v>PHIẾU XỬ LÝ HỒ SƠ THANH TOÁN VƯỢT THẨM QUYỀN PD</v>
          </cell>
        </row>
      </sheetData>
      <sheetData sheetId="9200">
        <row r="1">
          <cell r="A1" t="str">
            <v>PHIẾU XỬ LÝ HỒ SƠ THANH TOÁN VƯỢT THẨM QUYỀN PD</v>
          </cell>
        </row>
      </sheetData>
      <sheetData sheetId="9201">
        <row r="1">
          <cell r="A1" t="str">
            <v>PHIẾU XỬ LÝ HỒ SƠ THANH TOÁN VƯỢT THẨM QUYỀN PD</v>
          </cell>
        </row>
      </sheetData>
      <sheetData sheetId="9202">
        <row r="1">
          <cell r="A1" t="str">
            <v>PHIẾU XỬ LÝ HỒ SƠ THANH TOÁN VƯỢT THẨM QUYỀN PD</v>
          </cell>
        </row>
      </sheetData>
      <sheetData sheetId="9203">
        <row r="1">
          <cell r="A1" t="str">
            <v>PHIẾU XỬ LÝ HỒ SƠ THANH TOÁN VƯỢT THẨM QUYỀN PD</v>
          </cell>
        </row>
      </sheetData>
      <sheetData sheetId="9204">
        <row r="1">
          <cell r="A1" t="str">
            <v>PHIẾU XỬ LÝ HỒ SƠ THANH TOÁN VƯỢT THẨM QUYỀN PD</v>
          </cell>
        </row>
      </sheetData>
      <sheetData sheetId="9205">
        <row r="1">
          <cell r="A1" t="str">
            <v>PHIẾU XỬ LÝ HỒ SƠ THANH TOÁN VƯỢT THẨM QUYỀN PD</v>
          </cell>
        </row>
      </sheetData>
      <sheetData sheetId="9206">
        <row r="1">
          <cell r="A1" t="str">
            <v>PHIẾU XỬ LÝ HỒ SƠ THANH TOÁN VƯỢT THẨM QUYỀN PD</v>
          </cell>
        </row>
      </sheetData>
      <sheetData sheetId="9207">
        <row r="1">
          <cell r="A1" t="str">
            <v>PHIẾU XỬ LÝ HỒ SƠ THANH TOÁN VƯỢT THẨM QUYỀN PD</v>
          </cell>
        </row>
      </sheetData>
      <sheetData sheetId="9208">
        <row r="1">
          <cell r="A1" t="str">
            <v>PHIẾU XỬ LÝ HỒ SƠ THANH TOÁN VƯỢT THẨM QUYỀN PD</v>
          </cell>
        </row>
      </sheetData>
      <sheetData sheetId="9209">
        <row r="1">
          <cell r="A1" t="str">
            <v>PHIẾU XỬ LÝ HỒ SƠ THANH TOÁN VƯỢT THẨM QUYỀN PD</v>
          </cell>
        </row>
      </sheetData>
      <sheetData sheetId="9210">
        <row r="1">
          <cell r="A1" t="str">
            <v>PHIẾU XỬ LÝ HỒ SƠ THANH TOÁN VƯỢT THẨM QUYỀN PD</v>
          </cell>
        </row>
      </sheetData>
      <sheetData sheetId="9211">
        <row r="1">
          <cell r="A1" t="str">
            <v>PHIẾU XỬ LÝ HỒ SƠ THANH TOÁN VƯỢT THẨM QUYỀN PD</v>
          </cell>
        </row>
      </sheetData>
      <sheetData sheetId="9212">
        <row r="1">
          <cell r="A1" t="str">
            <v>PHIẾU XỬ LÝ HỒ SƠ THANH TOÁN VƯỢT THẨM QUYỀN PD</v>
          </cell>
        </row>
      </sheetData>
      <sheetData sheetId="9213">
        <row r="1">
          <cell r="A1" t="str">
            <v>PHIẾU XỬ LÝ HỒ SƠ THANH TOÁN VƯỢT THẨM QUYỀN PD</v>
          </cell>
        </row>
      </sheetData>
      <sheetData sheetId="9214">
        <row r="1">
          <cell r="A1" t="str">
            <v>PHIẾU XỬ LÝ HỒ SƠ THANH TOÁN VƯỢT THẨM QUYỀN PD</v>
          </cell>
        </row>
      </sheetData>
      <sheetData sheetId="9215">
        <row r="1">
          <cell r="A1" t="str">
            <v>PHIẾU XỬ LÝ HỒ SƠ THANH TOÁN VƯỢT THẨM QUYỀN PD</v>
          </cell>
        </row>
      </sheetData>
      <sheetData sheetId="9216">
        <row r="1">
          <cell r="A1" t="str">
            <v>PHIẾU XỬ LÝ HỒ SƠ THANH TOÁN VƯỢT THẨM QUYỀN PD</v>
          </cell>
        </row>
      </sheetData>
      <sheetData sheetId="9217">
        <row r="1">
          <cell r="A1" t="str">
            <v>PHIẾU XỬ LÝ HỒ SƠ THANH TOÁN VƯỢT THẨM QUYỀN PD</v>
          </cell>
        </row>
      </sheetData>
      <sheetData sheetId="9218">
        <row r="1">
          <cell r="A1" t="str">
            <v>PHIẾU XỬ LÝ HỒ SƠ THANH TOÁN VƯỢT THẨM QUYỀN PD</v>
          </cell>
        </row>
      </sheetData>
      <sheetData sheetId="9219">
        <row r="1">
          <cell r="A1" t="str">
            <v>PHIẾU XỬ LÝ HỒ SƠ THANH TOÁN VƯỢT THẨM QUYỀN PD</v>
          </cell>
        </row>
      </sheetData>
      <sheetData sheetId="9220">
        <row r="1">
          <cell r="A1" t="str">
            <v>PHIẾU XỬ LÝ HỒ SƠ THANH TOÁN VƯỢT THẨM QUYỀN PD</v>
          </cell>
        </row>
      </sheetData>
      <sheetData sheetId="9221">
        <row r="1">
          <cell r="A1" t="str">
            <v>PHIẾU XỬ LÝ HỒ SƠ THANH TOÁN VƯỢT THẨM QUYỀN PD</v>
          </cell>
        </row>
      </sheetData>
      <sheetData sheetId="9222">
        <row r="1">
          <cell r="A1" t="str">
            <v>PHIẾU XỬ LÝ HỒ SƠ THANH TOÁN VƯỢT THẨM QUYỀN PD</v>
          </cell>
        </row>
      </sheetData>
      <sheetData sheetId="9223">
        <row r="1">
          <cell r="A1" t="str">
            <v>PHIẾU XỬ LÝ HỒ SƠ THANH TOÁN VƯỢT THẨM QUYỀN PD</v>
          </cell>
        </row>
      </sheetData>
      <sheetData sheetId="9224">
        <row r="1">
          <cell r="A1" t="str">
            <v>PHIẾU XỬ LÝ HỒ SƠ THANH TOÁN VƯỢT THẨM QUYỀN PD</v>
          </cell>
        </row>
      </sheetData>
      <sheetData sheetId="9225">
        <row r="1">
          <cell r="A1" t="str">
            <v>PHIẾU XỬ LÝ HỒ SƠ THANH TOÁN VƯỢT THẨM QUYỀN PD</v>
          </cell>
        </row>
      </sheetData>
      <sheetData sheetId="9226">
        <row r="1">
          <cell r="A1" t="str">
            <v>PHIẾU XỬ LÝ HỒ SƠ THANH TOÁN VƯỢT THẨM QUYỀN PD</v>
          </cell>
        </row>
      </sheetData>
      <sheetData sheetId="9227">
        <row r="1">
          <cell r="A1" t="str">
            <v>PHIẾU XỬ LÝ HỒ SƠ THANH TOÁN VƯỢT THẨM QUYỀN PD</v>
          </cell>
        </row>
      </sheetData>
      <sheetData sheetId="9228">
        <row r="1">
          <cell r="A1" t="str">
            <v>PHIẾU XỬ LÝ HỒ SƠ THANH TOÁN VƯỢT THẨM QUYỀN PD</v>
          </cell>
        </row>
      </sheetData>
      <sheetData sheetId="9229">
        <row r="1">
          <cell r="A1" t="str">
            <v>PHIẾU XỬ LÝ HỒ SƠ THANH TOÁN VƯỢT THẨM QUYỀN PD</v>
          </cell>
        </row>
      </sheetData>
      <sheetData sheetId="9230">
        <row r="1">
          <cell r="A1" t="str">
            <v>PHIẾU XỬ LÝ HỒ SƠ THANH TOÁN VƯỢT THẨM QUYỀN PD</v>
          </cell>
        </row>
      </sheetData>
      <sheetData sheetId="9231">
        <row r="1">
          <cell r="A1" t="str">
            <v>PHIẾU XỬ LÝ HỒ SƠ THANH TOÁN VƯỢT THẨM QUYỀN PD</v>
          </cell>
        </row>
      </sheetData>
      <sheetData sheetId="9232">
        <row r="1">
          <cell r="A1" t="str">
            <v>PHIẾU XỬ LÝ HỒ SƠ THANH TOÁN VƯỢT THẨM QUYỀN PD</v>
          </cell>
        </row>
      </sheetData>
      <sheetData sheetId="9233">
        <row r="1">
          <cell r="A1" t="str">
            <v>PHIẾU XỬ LÝ HỒ SƠ THANH TOÁN VƯỢT THẨM QUYỀN PD</v>
          </cell>
        </row>
      </sheetData>
      <sheetData sheetId="9234">
        <row r="1">
          <cell r="A1" t="str">
            <v>PHIẾU XỬ LÝ HỒ SƠ THANH TOÁN VƯỢT THẨM QUYỀN PD</v>
          </cell>
        </row>
      </sheetData>
      <sheetData sheetId="9235">
        <row r="1">
          <cell r="A1" t="str">
            <v>PHIẾU XỬ LÝ HỒ SƠ THANH TOÁN VƯỢT THẨM QUYỀN PD</v>
          </cell>
        </row>
      </sheetData>
      <sheetData sheetId="9236">
        <row r="1">
          <cell r="A1" t="str">
            <v>PHIẾU XỬ LÝ HỒ SƠ THANH TOÁN VƯỢT THẨM QUYỀN PD</v>
          </cell>
        </row>
      </sheetData>
      <sheetData sheetId="9237">
        <row r="1">
          <cell r="A1" t="str">
            <v>PHIẾU XỬ LÝ HỒ SƠ THANH TOÁN VƯỢT THẨM QUYỀN PD</v>
          </cell>
        </row>
      </sheetData>
      <sheetData sheetId="9238">
        <row r="1">
          <cell r="A1" t="str">
            <v>PHIẾU XỬ LÝ HỒ SƠ THANH TOÁN VƯỢT THẨM QUYỀN PD</v>
          </cell>
        </row>
      </sheetData>
      <sheetData sheetId="9239">
        <row r="1">
          <cell r="A1" t="str">
            <v>PHIẾU XỬ LÝ HỒ SƠ THANH TOÁN VƯỢT THẨM QUYỀN PD</v>
          </cell>
        </row>
      </sheetData>
      <sheetData sheetId="9240">
        <row r="1">
          <cell r="A1" t="str">
            <v>PHIẾU XỬ LÝ HỒ SƠ THANH TOÁN VƯỢT THẨM QUYỀN PD</v>
          </cell>
        </row>
      </sheetData>
      <sheetData sheetId="9241">
        <row r="1">
          <cell r="A1" t="str">
            <v>PHIẾU XỬ LÝ HỒ SƠ THANH TOÁN VƯỢT THẨM QUYỀN PD</v>
          </cell>
        </row>
      </sheetData>
      <sheetData sheetId="9242">
        <row r="1">
          <cell r="A1" t="str">
            <v>PHIẾU XỬ LÝ HỒ SƠ THANH TOÁN VƯỢT THẨM QUYỀN PD</v>
          </cell>
        </row>
      </sheetData>
      <sheetData sheetId="9243">
        <row r="1">
          <cell r="A1" t="str">
            <v>PHIẾU XỬ LÝ HỒ SƠ THANH TOÁN VƯỢT THẨM QUYỀN PD</v>
          </cell>
        </row>
      </sheetData>
      <sheetData sheetId="9244">
        <row r="1">
          <cell r="A1" t="str">
            <v>PHIẾU XỬ LÝ HỒ SƠ THANH TOÁN VƯỢT THẨM QUYỀN PD</v>
          </cell>
        </row>
      </sheetData>
      <sheetData sheetId="9245">
        <row r="1">
          <cell r="A1" t="str">
            <v>PHIẾU XỬ LÝ HỒ SƠ THANH TOÁN VƯỢT THẨM QUYỀN PD</v>
          </cell>
        </row>
      </sheetData>
      <sheetData sheetId="9246">
        <row r="1">
          <cell r="A1" t="str">
            <v>PHIẾU XỬ LÝ HỒ SƠ THANH TOÁN VƯỢT THẨM QUYỀN PD</v>
          </cell>
        </row>
      </sheetData>
      <sheetData sheetId="9247">
        <row r="1">
          <cell r="A1" t="str">
            <v>PHIẾU XỬ LÝ HỒ SƠ THANH TOÁN VƯỢT THẨM QUYỀN PD</v>
          </cell>
        </row>
      </sheetData>
      <sheetData sheetId="9248">
        <row r="1">
          <cell r="A1" t="str">
            <v>PHIẾU XỬ LÝ HỒ SƠ THANH TOÁN VƯỢT THẨM QUYỀN PD</v>
          </cell>
        </row>
      </sheetData>
      <sheetData sheetId="9249">
        <row r="1">
          <cell r="A1" t="str">
            <v>PHIẾU XỬ LÝ HỒ SƠ THANH TOÁN VƯỢT THẨM QUYỀN PD</v>
          </cell>
        </row>
      </sheetData>
      <sheetData sheetId="9250">
        <row r="1">
          <cell r="A1" t="str">
            <v>PHIẾU XỬ LÝ HỒ SƠ THANH TOÁN VƯỢT THẨM QUYỀN PD</v>
          </cell>
        </row>
      </sheetData>
      <sheetData sheetId="9251">
        <row r="1">
          <cell r="A1" t="str">
            <v>PHIẾU XỬ LÝ HỒ SƠ THANH TOÁN VƯỢT THẨM QUYỀN PD</v>
          </cell>
        </row>
      </sheetData>
      <sheetData sheetId="9252">
        <row r="1">
          <cell r="A1" t="str">
            <v>PHIẾU XỬ LÝ HỒ SƠ THANH TOÁN VƯỢT THẨM QUYỀN PD</v>
          </cell>
        </row>
      </sheetData>
      <sheetData sheetId="9253">
        <row r="1">
          <cell r="A1" t="str">
            <v>PHIẾU XỬ LÝ HỒ SƠ THANH TOÁN VƯỢT THẨM QUYỀN PD</v>
          </cell>
        </row>
      </sheetData>
      <sheetData sheetId="9254">
        <row r="1">
          <cell r="A1" t="str">
            <v>PHIẾU XỬ LÝ HỒ SƠ THANH TOÁN VƯỢT THẨM QUYỀN PD</v>
          </cell>
        </row>
      </sheetData>
      <sheetData sheetId="9255">
        <row r="1">
          <cell r="A1" t="str">
            <v>PHIẾU XỬ LÝ HỒ SƠ THANH TOÁN VƯỢT THẨM QUYỀN PD</v>
          </cell>
        </row>
      </sheetData>
      <sheetData sheetId="9256">
        <row r="1">
          <cell r="A1" t="str">
            <v>PHIẾU XỬ LÝ HỒ SƠ THANH TOÁN VƯỢT THẨM QUYỀN PD</v>
          </cell>
        </row>
      </sheetData>
      <sheetData sheetId="9257">
        <row r="1">
          <cell r="A1" t="str">
            <v>PHIẾU XỬ LÝ HỒ SƠ THANH TOÁN VƯỢT THẨM QUYỀN PD</v>
          </cell>
        </row>
      </sheetData>
      <sheetData sheetId="9258">
        <row r="1">
          <cell r="A1" t="str">
            <v>PHIẾU XỬ LÝ HỒ SƠ THANH TOÁN VƯỢT THẨM QUYỀN PD</v>
          </cell>
        </row>
      </sheetData>
      <sheetData sheetId="9259">
        <row r="1">
          <cell r="A1" t="str">
            <v>PHIẾU XỬ LÝ HỒ SƠ THANH TOÁN VƯỢT THẨM QUYỀN PD</v>
          </cell>
        </row>
      </sheetData>
      <sheetData sheetId="9260">
        <row r="1">
          <cell r="A1" t="str">
            <v>PHIẾU XỬ LÝ HỒ SƠ THANH TOÁN VƯỢT THẨM QUYỀN PD</v>
          </cell>
        </row>
      </sheetData>
      <sheetData sheetId="9261">
        <row r="1">
          <cell r="A1" t="str">
            <v>PHIẾU XỬ LÝ HỒ SƠ THANH TOÁN VƯỢT THẨM QUYỀN PD</v>
          </cell>
        </row>
      </sheetData>
      <sheetData sheetId="9262">
        <row r="1">
          <cell r="A1" t="str">
            <v>PHIẾU XỬ LÝ HỒ SƠ THANH TOÁN VƯỢT THẨM QUYỀN PD</v>
          </cell>
        </row>
      </sheetData>
      <sheetData sheetId="9263">
        <row r="1">
          <cell r="A1" t="str">
            <v>PHIẾU XỬ LÝ HỒ SƠ THANH TOÁN VƯỢT THẨM QUYỀN PD</v>
          </cell>
        </row>
      </sheetData>
      <sheetData sheetId="9264">
        <row r="1">
          <cell r="A1" t="str">
            <v>PHIẾU XỬ LÝ HỒ SƠ THANH TOÁN VƯỢT THẨM QUYỀN PD</v>
          </cell>
        </row>
      </sheetData>
      <sheetData sheetId="9265">
        <row r="1">
          <cell r="A1" t="str">
            <v>PHIẾU XỬ LÝ HỒ SƠ THANH TOÁN VƯỢT THẨM QUYỀN PD</v>
          </cell>
        </row>
      </sheetData>
      <sheetData sheetId="9266">
        <row r="1">
          <cell r="A1" t="str">
            <v>PHIẾU XỬ LÝ HỒ SƠ THANH TOÁN VƯỢT THẨM QUYỀN PD</v>
          </cell>
        </row>
      </sheetData>
      <sheetData sheetId="9267">
        <row r="1">
          <cell r="A1" t="str">
            <v>PHIẾU XỬ LÝ HỒ SƠ THANH TOÁN VƯỢT THẨM QUYỀN PD</v>
          </cell>
        </row>
      </sheetData>
      <sheetData sheetId="9268">
        <row r="1">
          <cell r="A1" t="str">
            <v>PHIẾU XỬ LÝ HỒ SƠ THANH TOÁN VƯỢT THẨM QUYỀN PD</v>
          </cell>
        </row>
      </sheetData>
      <sheetData sheetId="9269">
        <row r="1">
          <cell r="A1" t="str">
            <v>PHIẾU XỬ LÝ HỒ SƠ THANH TOÁN VƯỢT THẨM QUYỀN PD</v>
          </cell>
        </row>
      </sheetData>
      <sheetData sheetId="9270">
        <row r="1">
          <cell r="A1" t="str">
            <v>PHIẾU XỬ LÝ HỒ SƠ THANH TOÁN VƯỢT THẨM QUYỀN PD</v>
          </cell>
        </row>
      </sheetData>
      <sheetData sheetId="9271">
        <row r="1">
          <cell r="A1" t="str">
            <v>PHIẾU XỬ LÝ HỒ SƠ THANH TOÁN VƯỢT THẨM QUYỀN PD</v>
          </cell>
        </row>
      </sheetData>
      <sheetData sheetId="9272">
        <row r="1">
          <cell r="A1" t="str">
            <v>PHIẾU XỬ LÝ HỒ SƠ THANH TOÁN VƯỢT THẨM QUYỀN PD</v>
          </cell>
        </row>
      </sheetData>
      <sheetData sheetId="9273">
        <row r="1">
          <cell r="A1" t="str">
            <v>PHIẾU XỬ LÝ HỒ SƠ THANH TOÁN VƯỢT THẨM QUYỀN PD</v>
          </cell>
        </row>
      </sheetData>
      <sheetData sheetId="9274">
        <row r="1">
          <cell r="A1" t="str">
            <v>PHIẾU XỬ LÝ HỒ SƠ THANH TOÁN VƯỢT THẨM QUYỀN PD</v>
          </cell>
        </row>
      </sheetData>
      <sheetData sheetId="9275">
        <row r="1">
          <cell r="A1" t="str">
            <v>PHIẾU XỬ LÝ HỒ SƠ THANH TOÁN VƯỢT THẨM QUYỀN PD</v>
          </cell>
        </row>
      </sheetData>
      <sheetData sheetId="9276">
        <row r="1">
          <cell r="A1" t="str">
            <v>PHIẾU XỬ LÝ HỒ SƠ THANH TOÁN VƯỢT THẨM QUYỀN PD</v>
          </cell>
        </row>
      </sheetData>
      <sheetData sheetId="9277">
        <row r="1">
          <cell r="A1" t="str">
            <v>PHIẾU XỬ LÝ HỒ SƠ THANH TOÁN VƯỢT THẨM QUYỀN PD</v>
          </cell>
        </row>
      </sheetData>
      <sheetData sheetId="9278">
        <row r="1">
          <cell r="A1" t="str">
            <v>PHIẾU XỬ LÝ HỒ SƠ THANH TOÁN VƯỢT THẨM QUYỀN PD</v>
          </cell>
        </row>
      </sheetData>
      <sheetData sheetId="9279">
        <row r="1">
          <cell r="A1" t="str">
            <v>PHIẾU XỬ LÝ HỒ SƠ THANH TOÁN VƯỢT THẨM QUYỀN PD</v>
          </cell>
        </row>
      </sheetData>
      <sheetData sheetId="9280">
        <row r="1">
          <cell r="A1" t="str">
            <v>PHIẾU XỬ LÝ HỒ SƠ THANH TOÁN VƯỢT THẨM QUYỀN PD</v>
          </cell>
        </row>
      </sheetData>
      <sheetData sheetId="9281">
        <row r="1">
          <cell r="A1" t="str">
            <v>PHIẾU XỬ LÝ HỒ SƠ THANH TOÁN VƯỢT THẨM QUYỀN PD</v>
          </cell>
        </row>
      </sheetData>
      <sheetData sheetId="9282">
        <row r="1">
          <cell r="A1" t="str">
            <v>PHIẾU XỬ LÝ HỒ SƠ THANH TOÁN VƯỢT THẨM QUYỀN PD</v>
          </cell>
        </row>
      </sheetData>
      <sheetData sheetId="9283">
        <row r="1">
          <cell r="A1" t="str">
            <v>PHIẾU XỬ LÝ HỒ SƠ THANH TOÁN VƯỢT THẨM QUYỀN PD</v>
          </cell>
        </row>
      </sheetData>
      <sheetData sheetId="9284">
        <row r="1">
          <cell r="A1" t="str">
            <v>PHIẾU XỬ LÝ HỒ SƠ THANH TOÁN VƯỢT THẨM QUYỀN PD</v>
          </cell>
        </row>
      </sheetData>
      <sheetData sheetId="9285">
        <row r="1">
          <cell r="A1" t="str">
            <v>PHIẾU XỬ LÝ HỒ SƠ THANH TOÁN VƯỢT THẨM QUYỀN PD</v>
          </cell>
        </row>
      </sheetData>
      <sheetData sheetId="9286">
        <row r="1">
          <cell r="A1" t="str">
            <v>PHIẾU XỬ LÝ HỒ SƠ THANH TOÁN VƯỢT THẨM QUYỀN PD</v>
          </cell>
        </row>
      </sheetData>
      <sheetData sheetId="9287">
        <row r="1">
          <cell r="A1" t="str">
            <v>PHIẾU XỬ LÝ HỒ SƠ THANH TOÁN VƯỢT THẨM QUYỀN PD</v>
          </cell>
        </row>
      </sheetData>
      <sheetData sheetId="9288">
        <row r="1">
          <cell r="A1" t="str">
            <v>PHIẾU XỬ LÝ HỒ SƠ THANH TOÁN VƯỢT THẨM QUYỀN PD</v>
          </cell>
        </row>
      </sheetData>
      <sheetData sheetId="9289">
        <row r="1">
          <cell r="A1" t="str">
            <v>PHIẾU XỬ LÝ HỒ SƠ THANH TOÁN VƯỢT THẨM QUYỀN PD</v>
          </cell>
        </row>
      </sheetData>
      <sheetData sheetId="9290">
        <row r="1">
          <cell r="A1" t="str">
            <v>PHIẾU XỬ LÝ HỒ SƠ THANH TOÁN VƯỢT THẨM QUYỀN PD</v>
          </cell>
        </row>
      </sheetData>
      <sheetData sheetId="9291">
        <row r="1">
          <cell r="A1" t="str">
            <v>PHIẾU XỬ LÝ HỒ SƠ THANH TOÁN VƯỢT THẨM QUYỀN PD</v>
          </cell>
        </row>
      </sheetData>
      <sheetData sheetId="9292">
        <row r="1">
          <cell r="A1" t="str">
            <v>PHIẾU XỬ LÝ HỒ SƠ THANH TOÁN VƯỢT THẨM QUYỀN PD</v>
          </cell>
        </row>
      </sheetData>
      <sheetData sheetId="9293">
        <row r="1">
          <cell r="A1" t="str">
            <v>PHIẾU XỬ LÝ HỒ SƠ THANH TOÁN VƯỢT THẨM QUYỀN PD</v>
          </cell>
        </row>
      </sheetData>
      <sheetData sheetId="9294">
        <row r="1">
          <cell r="A1" t="str">
            <v>PHIẾU XỬ LÝ HỒ SƠ THANH TOÁN VƯỢT THẨM QUYỀN PD</v>
          </cell>
        </row>
      </sheetData>
      <sheetData sheetId="9295">
        <row r="1">
          <cell r="A1" t="str">
            <v>PHIẾU XỬ LÝ HỒ SƠ THANH TOÁN VƯỢT THẨM QUYỀN PD</v>
          </cell>
        </row>
      </sheetData>
      <sheetData sheetId="9296">
        <row r="1">
          <cell r="A1" t="str">
            <v>PHIẾU XỬ LÝ HỒ SƠ THANH TOÁN VƯỢT THẨM QUYỀN PD</v>
          </cell>
        </row>
      </sheetData>
      <sheetData sheetId="9297">
        <row r="1">
          <cell r="A1" t="str">
            <v>PHIẾU XỬ LÝ HỒ SƠ THANH TOÁN VƯỢT THẨM QUYỀN PD</v>
          </cell>
        </row>
      </sheetData>
      <sheetData sheetId="9298">
        <row r="1">
          <cell r="A1" t="str">
            <v>PHIẾU XỬ LÝ HỒ SƠ THANH TOÁN VƯỢT THẨM QUYỀN PD</v>
          </cell>
        </row>
      </sheetData>
      <sheetData sheetId="9299">
        <row r="1">
          <cell r="A1" t="str">
            <v>PHIẾU XỬ LÝ HỒ SƠ THANH TOÁN VƯỢT THẨM QUYỀN PD</v>
          </cell>
        </row>
      </sheetData>
      <sheetData sheetId="9300">
        <row r="1">
          <cell r="A1" t="str">
            <v>PHIẾU XỬ LÝ HỒ SƠ THANH TOÁN VƯỢT THẨM QUYỀN PD</v>
          </cell>
        </row>
      </sheetData>
      <sheetData sheetId="9301">
        <row r="1">
          <cell r="A1" t="str">
            <v>PHIẾU XỬ LÝ HỒ SƠ THANH TOÁN VƯỢT THẨM QUYỀN PD</v>
          </cell>
        </row>
      </sheetData>
      <sheetData sheetId="9302">
        <row r="1">
          <cell r="A1" t="str">
            <v>PHIẾU XỬ LÝ HỒ SƠ THANH TOÁN VƯỢT THẨM QUYỀN PD</v>
          </cell>
        </row>
      </sheetData>
      <sheetData sheetId="9303">
        <row r="1">
          <cell r="A1" t="str">
            <v>PHIẾU XỬ LÝ HỒ SƠ THANH TOÁN VƯỢT THẨM QUYỀN PD</v>
          </cell>
        </row>
      </sheetData>
      <sheetData sheetId="9304">
        <row r="1">
          <cell r="A1" t="str">
            <v>PHIẾU XỬ LÝ HỒ SƠ THANH TOÁN VƯỢT THẨM QUYỀN PD</v>
          </cell>
        </row>
      </sheetData>
      <sheetData sheetId="9305">
        <row r="1">
          <cell r="A1" t="str">
            <v>PHIẾU XỬ LÝ HỒ SƠ THANH TOÁN VƯỢT THẨM QUYỀN PD</v>
          </cell>
        </row>
      </sheetData>
      <sheetData sheetId="9306">
        <row r="1">
          <cell r="A1" t="str">
            <v>PHIẾU XỬ LÝ HỒ SƠ THANH TOÁN VƯỢT THẨM QUYỀN PD</v>
          </cell>
        </row>
      </sheetData>
      <sheetData sheetId="9307">
        <row r="1">
          <cell r="A1" t="str">
            <v>PHIẾU XỬ LÝ HỒ SƠ THANH TOÁN VƯỢT THẨM QUYỀN PD</v>
          </cell>
        </row>
      </sheetData>
      <sheetData sheetId="9308">
        <row r="1">
          <cell r="A1" t="str">
            <v>PHIẾU XỬ LÝ HỒ SƠ THANH TOÁN VƯỢT THẨM QUYỀN PD</v>
          </cell>
        </row>
      </sheetData>
      <sheetData sheetId="9309">
        <row r="1">
          <cell r="A1" t="str">
            <v>PHIẾU XỬ LÝ HỒ SƠ THANH TOÁN VƯỢT THẨM QUYỀN PD</v>
          </cell>
        </row>
      </sheetData>
      <sheetData sheetId="9310">
        <row r="1">
          <cell r="A1" t="str">
            <v>PHIẾU XỬ LÝ HỒ SƠ THANH TOÁN VƯỢT THẨM QUYỀN PD</v>
          </cell>
        </row>
      </sheetData>
      <sheetData sheetId="9311">
        <row r="1">
          <cell r="A1" t="str">
            <v>PHIẾU XỬ LÝ HỒ SƠ THANH TOÁN VƯỢT THẨM QUYỀN PD</v>
          </cell>
        </row>
      </sheetData>
      <sheetData sheetId="9312">
        <row r="1">
          <cell r="A1" t="str">
            <v>PHIẾU XỬ LÝ HỒ SƠ THANH TOÁN VƯỢT THẨM QUYỀN PD</v>
          </cell>
        </row>
      </sheetData>
      <sheetData sheetId="9313">
        <row r="1">
          <cell r="A1" t="str">
            <v>PHIẾU XỬ LÝ HỒ SƠ THANH TOÁN VƯỢT THẨM QUYỀN PD</v>
          </cell>
        </row>
      </sheetData>
      <sheetData sheetId="9314">
        <row r="1">
          <cell r="A1" t="str">
            <v>PHIẾU XỬ LÝ HỒ SƠ THANH TOÁN VƯỢT THẨM QUYỀN PD</v>
          </cell>
        </row>
      </sheetData>
      <sheetData sheetId="9315">
        <row r="1">
          <cell r="A1" t="str">
            <v>PHIẾU XỬ LÝ HỒ SƠ THANH TOÁN VƯỢT THẨM QUYỀN PD</v>
          </cell>
        </row>
      </sheetData>
      <sheetData sheetId="9316">
        <row r="1">
          <cell r="A1" t="str">
            <v>PHIẾU XỬ LÝ HỒ SƠ THANH TOÁN VƯỢT THẨM QUYỀN PD</v>
          </cell>
        </row>
      </sheetData>
      <sheetData sheetId="9317">
        <row r="1">
          <cell r="A1" t="str">
            <v>PHIẾU XỬ LÝ HỒ SƠ THANH TOÁN VƯỢT THẨM QUYỀN PD</v>
          </cell>
        </row>
      </sheetData>
      <sheetData sheetId="9318">
        <row r="1">
          <cell r="A1" t="str">
            <v>PHIẾU XỬ LÝ HỒ SƠ THANH TOÁN VƯỢT THẨM QUYỀN PD</v>
          </cell>
        </row>
      </sheetData>
      <sheetData sheetId="9319">
        <row r="1">
          <cell r="A1" t="str">
            <v>PHIẾU XỬ LÝ HỒ SƠ THANH TOÁN VƯỢT THẨM QUYỀN PD</v>
          </cell>
        </row>
      </sheetData>
      <sheetData sheetId="9320">
        <row r="1">
          <cell r="A1" t="str">
            <v>PHIẾU XỬ LÝ HỒ SƠ THANH TOÁN VƯỢT THẨM QUYỀN PD</v>
          </cell>
        </row>
      </sheetData>
      <sheetData sheetId="9321">
        <row r="1">
          <cell r="A1" t="str">
            <v>PHIẾU XỬ LÝ HỒ SƠ THANH TOÁN VƯỢT THẨM QUYỀN PD</v>
          </cell>
        </row>
      </sheetData>
      <sheetData sheetId="9322">
        <row r="1">
          <cell r="A1" t="str">
            <v>PHIẾU XỬ LÝ HỒ SƠ THANH TOÁN VƯỢT THẨM QUYỀN PD</v>
          </cell>
        </row>
      </sheetData>
      <sheetData sheetId="9323">
        <row r="1">
          <cell r="A1" t="str">
            <v>PHIẾU XỬ LÝ HỒ SƠ THANH TOÁN VƯỢT THẨM QUYỀN PD</v>
          </cell>
        </row>
      </sheetData>
      <sheetData sheetId="9324">
        <row r="1">
          <cell r="A1" t="str">
            <v>PHIẾU XỬ LÝ HỒ SƠ THANH TOÁN VƯỢT THẨM QUYỀN PD</v>
          </cell>
        </row>
      </sheetData>
      <sheetData sheetId="9325">
        <row r="1">
          <cell r="A1" t="str">
            <v>PHIẾU XỬ LÝ HỒ SƠ THANH TOÁN VƯỢT THẨM QUYỀN PD</v>
          </cell>
        </row>
      </sheetData>
      <sheetData sheetId="9326">
        <row r="1">
          <cell r="A1" t="str">
            <v>PHIẾU XỬ LÝ HỒ SƠ THANH TOÁN VƯỢT THẨM QUYỀN PD</v>
          </cell>
        </row>
      </sheetData>
      <sheetData sheetId="9327">
        <row r="1">
          <cell r="A1" t="str">
            <v>PHIẾU XỬ LÝ HỒ SƠ THANH TOÁN VƯỢT THẨM QUYỀN PD</v>
          </cell>
        </row>
      </sheetData>
      <sheetData sheetId="9328">
        <row r="1">
          <cell r="A1" t="str">
            <v>PHIẾU XỬ LÝ HỒ SƠ THANH TOÁN VƯỢT THẨM QUYỀN PD</v>
          </cell>
        </row>
      </sheetData>
      <sheetData sheetId="9329">
        <row r="1">
          <cell r="A1" t="str">
            <v>PHIẾU XỬ LÝ HỒ SƠ THANH TOÁN VƯỢT THẨM QUYỀN PD</v>
          </cell>
        </row>
      </sheetData>
      <sheetData sheetId="9330">
        <row r="1">
          <cell r="A1" t="str">
            <v>PHIẾU XỬ LÝ HỒ SƠ THANH TOÁN VƯỢT THẨM QUYỀN PD</v>
          </cell>
        </row>
      </sheetData>
      <sheetData sheetId="9331">
        <row r="1">
          <cell r="A1" t="str">
            <v>PHIẾU XỬ LÝ HỒ SƠ THANH TOÁN VƯỢT THẨM QUYỀN PD</v>
          </cell>
        </row>
      </sheetData>
      <sheetData sheetId="9332">
        <row r="1">
          <cell r="A1" t="str">
            <v>PHIẾU XỬ LÝ HỒ SƠ THANH TOÁN VƯỢT THẨM QUYỀN PD</v>
          </cell>
        </row>
      </sheetData>
      <sheetData sheetId="9333">
        <row r="1">
          <cell r="A1" t="str">
            <v>PHIẾU XỬ LÝ HỒ SƠ THANH TOÁN VƯỢT THẨM QUYỀN PD</v>
          </cell>
        </row>
      </sheetData>
      <sheetData sheetId="9334">
        <row r="1">
          <cell r="A1" t="str">
            <v>PHIẾU XỬ LÝ HỒ SƠ THANH TOÁN VƯỢT THẨM QUYỀN PD</v>
          </cell>
        </row>
      </sheetData>
      <sheetData sheetId="9335">
        <row r="1">
          <cell r="A1" t="str">
            <v>PHIẾU XỬ LÝ HỒ SƠ THANH TOÁN VƯỢT THẨM QUYỀN PD</v>
          </cell>
        </row>
      </sheetData>
      <sheetData sheetId="9336">
        <row r="1">
          <cell r="A1" t="str">
            <v>PHIẾU XỬ LÝ HỒ SƠ THANH TOÁN VƯỢT THẨM QUYỀN PD</v>
          </cell>
        </row>
      </sheetData>
      <sheetData sheetId="9337">
        <row r="1">
          <cell r="A1" t="str">
            <v>PHIẾU XỬ LÝ HỒ SƠ THANH TOÁN VƯỢT THẨM QUYỀN PD</v>
          </cell>
        </row>
      </sheetData>
      <sheetData sheetId="9338">
        <row r="1">
          <cell r="A1" t="str">
            <v>PHIẾU XỬ LÝ HỒ SƠ THANH TOÁN VƯỢT THẨM QUYỀN PD</v>
          </cell>
        </row>
      </sheetData>
      <sheetData sheetId="9339">
        <row r="1">
          <cell r="A1" t="str">
            <v>PHIẾU XỬ LÝ HỒ SƠ THANH TOÁN VƯỢT THẨM QUYỀN PD</v>
          </cell>
        </row>
      </sheetData>
      <sheetData sheetId="9340">
        <row r="1">
          <cell r="A1" t="str">
            <v>PHIẾU XỬ LÝ HỒ SƠ THANH TOÁN VƯỢT THẨM QUYỀN PD</v>
          </cell>
        </row>
      </sheetData>
      <sheetData sheetId="9341">
        <row r="1">
          <cell r="A1" t="str">
            <v>PHIẾU XỬ LÝ HỒ SƠ THANH TOÁN VƯỢT THẨM QUYỀN PD</v>
          </cell>
        </row>
      </sheetData>
      <sheetData sheetId="9342">
        <row r="1">
          <cell r="A1" t="str">
            <v>PHIẾU XỬ LÝ HỒ SƠ THANH TOÁN VƯỢT THẨM QUYỀN PD</v>
          </cell>
        </row>
      </sheetData>
      <sheetData sheetId="9343">
        <row r="1">
          <cell r="A1" t="str">
            <v>PHIẾU XỬ LÝ HỒ SƠ THANH TOÁN VƯỢT THẨM QUYỀN PD</v>
          </cell>
        </row>
      </sheetData>
      <sheetData sheetId="9344">
        <row r="1">
          <cell r="A1" t="str">
            <v>PHIẾU XỬ LÝ HỒ SƠ THANH TOÁN VƯỢT THẨM QUYỀN PD</v>
          </cell>
        </row>
      </sheetData>
      <sheetData sheetId="9345">
        <row r="1">
          <cell r="A1" t="str">
            <v>PHIẾU XỬ LÝ HỒ SƠ THANH TOÁN VƯỢT THẨM QUYỀN PD</v>
          </cell>
        </row>
      </sheetData>
      <sheetData sheetId="9346">
        <row r="1">
          <cell r="A1" t="str">
            <v>PHIẾU XỬ LÝ HỒ SƠ THANH TOÁN VƯỢT THẨM QUYỀN PD</v>
          </cell>
        </row>
      </sheetData>
      <sheetData sheetId="9347">
        <row r="1">
          <cell r="A1" t="str">
            <v>PHIẾU XỬ LÝ HỒ SƠ THANH TOÁN VƯỢT THẨM QUYỀN PD</v>
          </cell>
        </row>
      </sheetData>
      <sheetData sheetId="9348">
        <row r="1">
          <cell r="A1" t="str">
            <v>PHIẾU XỬ LÝ HỒ SƠ THANH TOÁN VƯỢT THẨM QUYỀN PD</v>
          </cell>
        </row>
      </sheetData>
      <sheetData sheetId="9349">
        <row r="1">
          <cell r="A1" t="str">
            <v>PHIẾU XỬ LÝ HỒ SƠ THANH TOÁN VƯỢT THẨM QUYỀN PD</v>
          </cell>
        </row>
      </sheetData>
      <sheetData sheetId="9350">
        <row r="1">
          <cell r="A1" t="str">
            <v>PHIẾU XỬ LÝ HỒ SƠ THANH TOÁN VƯỢT THẨM QUYỀN PD</v>
          </cell>
        </row>
      </sheetData>
      <sheetData sheetId="9351">
        <row r="1">
          <cell r="A1" t="str">
            <v>PHIẾU XỬ LÝ HỒ SƠ THANH TOÁN VƯỢT THẨM QUYỀN PD</v>
          </cell>
        </row>
      </sheetData>
      <sheetData sheetId="9352">
        <row r="1">
          <cell r="A1" t="str">
            <v>PHIẾU XỬ LÝ HỒ SƠ THANH TOÁN VƯỢT THẨM QUYỀN PD</v>
          </cell>
        </row>
      </sheetData>
      <sheetData sheetId="9353">
        <row r="1">
          <cell r="A1" t="str">
            <v>PHIẾU XỬ LÝ HỒ SƠ THANH TOÁN VƯỢT THẨM QUYỀN PD</v>
          </cell>
        </row>
      </sheetData>
      <sheetData sheetId="9354">
        <row r="1">
          <cell r="A1" t="str">
            <v>PHIẾU XỬ LÝ HỒ SƠ THANH TOÁN VƯỢT THẨM QUYỀN PD</v>
          </cell>
        </row>
      </sheetData>
      <sheetData sheetId="9355">
        <row r="1">
          <cell r="A1" t="str">
            <v>PHIẾU XỬ LÝ HỒ SƠ THANH TOÁN VƯỢT THẨM QUYỀN PD</v>
          </cell>
        </row>
      </sheetData>
      <sheetData sheetId="9356">
        <row r="1">
          <cell r="A1" t="str">
            <v>PHIẾU XỬ LÝ HỒ SƠ THANH TOÁN VƯỢT THẨM QUYỀN PD</v>
          </cell>
        </row>
      </sheetData>
      <sheetData sheetId="9357">
        <row r="1">
          <cell r="A1" t="str">
            <v>PHIẾU XỬ LÝ HỒ SƠ THANH TOÁN VƯỢT THẨM QUYỀN PD</v>
          </cell>
        </row>
      </sheetData>
      <sheetData sheetId="9358">
        <row r="1">
          <cell r="A1" t="str">
            <v>PHIẾU XỬ LÝ HỒ SƠ THANH TOÁN VƯỢT THẨM QUYỀN PD</v>
          </cell>
        </row>
      </sheetData>
      <sheetData sheetId="9359">
        <row r="1">
          <cell r="A1" t="str">
            <v>PHIẾU XỬ LÝ HỒ SƠ THANH TOÁN VƯỢT THẨM QUYỀN PD</v>
          </cell>
        </row>
      </sheetData>
      <sheetData sheetId="9360">
        <row r="1">
          <cell r="A1" t="str">
            <v>PHIẾU XỬ LÝ HỒ SƠ THANH TOÁN VƯỢT THẨM QUYỀN PD</v>
          </cell>
        </row>
      </sheetData>
      <sheetData sheetId="9361">
        <row r="1">
          <cell r="A1" t="str">
            <v>PHIẾU XỬ LÝ HỒ SƠ THANH TOÁN VƯỢT THẨM QUYỀN PD</v>
          </cell>
        </row>
      </sheetData>
      <sheetData sheetId="9362">
        <row r="1">
          <cell r="A1" t="str">
            <v>PHIẾU XỬ LÝ HỒ SƠ THANH TOÁN VƯỢT THẨM QUYỀN PD</v>
          </cell>
        </row>
      </sheetData>
      <sheetData sheetId="9363">
        <row r="1">
          <cell r="A1" t="str">
            <v>PHIẾU XỬ LÝ HỒ SƠ THANH TOÁN VƯỢT THẨM QUYỀN PD</v>
          </cell>
        </row>
      </sheetData>
      <sheetData sheetId="9364">
        <row r="1">
          <cell r="A1" t="str">
            <v>PHIẾU XỬ LÝ HỒ SƠ THANH TOÁN VƯỢT THẨM QUYỀN PD</v>
          </cell>
        </row>
      </sheetData>
      <sheetData sheetId="9365">
        <row r="1">
          <cell r="A1" t="str">
            <v>PHIẾU XỬ LÝ HỒ SƠ THANH TOÁN VƯỢT THẨM QUYỀN PD</v>
          </cell>
        </row>
      </sheetData>
      <sheetData sheetId="9366">
        <row r="1">
          <cell r="A1" t="str">
            <v>PHIẾU XỬ LÝ HỒ SƠ THANH TOÁN VƯỢT THẨM QUYỀN PD</v>
          </cell>
        </row>
      </sheetData>
      <sheetData sheetId="9367">
        <row r="1">
          <cell r="A1" t="str">
            <v>PHIẾU XỬ LÝ HỒ SƠ THANH TOÁN VƯỢT THẨM QUYỀN PD</v>
          </cell>
        </row>
      </sheetData>
      <sheetData sheetId="9368">
        <row r="1">
          <cell r="A1" t="str">
            <v>PHIẾU XỬ LÝ HỒ SƠ THANH TOÁN VƯỢT THẨM QUYỀN PD</v>
          </cell>
        </row>
      </sheetData>
      <sheetData sheetId="9369">
        <row r="1">
          <cell r="A1" t="str">
            <v>PHIẾU XỬ LÝ HỒ SƠ THANH TOÁN VƯỢT THẨM QUYỀN PD</v>
          </cell>
        </row>
      </sheetData>
      <sheetData sheetId="9370">
        <row r="1">
          <cell r="A1" t="str">
            <v>PHIẾU XỬ LÝ HỒ SƠ THANH TOÁN VƯỢT THẨM QUYỀN PD</v>
          </cell>
        </row>
      </sheetData>
      <sheetData sheetId="9371">
        <row r="1">
          <cell r="A1" t="str">
            <v>PHIẾU XỬ LÝ HỒ SƠ THANH TOÁN VƯỢT THẨM QUYỀN PD</v>
          </cell>
        </row>
      </sheetData>
      <sheetData sheetId="9372">
        <row r="1">
          <cell r="A1" t="str">
            <v>PHIẾU XỬ LÝ HỒ SƠ THANH TOÁN VƯỢT THẨM QUYỀN PD</v>
          </cell>
        </row>
      </sheetData>
      <sheetData sheetId="9373">
        <row r="1">
          <cell r="A1" t="str">
            <v>PHIẾU XỬ LÝ HỒ SƠ THANH TOÁN VƯỢT THẨM QUYỀN PD</v>
          </cell>
        </row>
      </sheetData>
      <sheetData sheetId="9374">
        <row r="1">
          <cell r="A1" t="str">
            <v>PHIẾU XỬ LÝ HỒ SƠ THANH TOÁN VƯỢT THẨM QUYỀN PD</v>
          </cell>
        </row>
      </sheetData>
      <sheetData sheetId="9375">
        <row r="1">
          <cell r="A1" t="str">
            <v>PHIẾU XỬ LÝ HỒ SƠ THANH TOÁN VƯỢT THẨM QUYỀN PD</v>
          </cell>
        </row>
      </sheetData>
      <sheetData sheetId="9376">
        <row r="1">
          <cell r="A1" t="str">
            <v>PHIẾU XỬ LÝ HỒ SƠ THANH TOÁN VƯỢT THẨM QUYỀN PD</v>
          </cell>
        </row>
      </sheetData>
      <sheetData sheetId="9377">
        <row r="1">
          <cell r="A1" t="str">
            <v>PHIẾU XỬ LÝ HỒ SƠ THANH TOÁN VƯỢT THẨM QUYỀN PD</v>
          </cell>
        </row>
      </sheetData>
      <sheetData sheetId="9378">
        <row r="1">
          <cell r="A1" t="str">
            <v>PHIẾU XỬ LÝ HỒ SƠ THANH TOÁN VƯỢT THẨM QUYỀN PD</v>
          </cell>
        </row>
      </sheetData>
      <sheetData sheetId="9379">
        <row r="1">
          <cell r="A1" t="str">
            <v>PHIẾU XỬ LÝ HỒ SƠ THANH TOÁN VƯỢT THẨM QUYỀN PD</v>
          </cell>
        </row>
      </sheetData>
      <sheetData sheetId="9380">
        <row r="1">
          <cell r="A1" t="str">
            <v>PHIẾU XỬ LÝ HỒ SƠ THANH TOÁN VƯỢT THẨM QUYỀN PD</v>
          </cell>
        </row>
      </sheetData>
      <sheetData sheetId="9381">
        <row r="1">
          <cell r="A1" t="str">
            <v>PHIẾU XỬ LÝ HỒ SƠ THANH TOÁN VƯỢT THẨM QUYỀN PD</v>
          </cell>
        </row>
      </sheetData>
      <sheetData sheetId="9382">
        <row r="1">
          <cell r="A1" t="str">
            <v>PHIẾU XỬ LÝ HỒ SƠ THANH TOÁN VƯỢT THẨM QUYỀN PD</v>
          </cell>
        </row>
      </sheetData>
      <sheetData sheetId="9383">
        <row r="1">
          <cell r="A1" t="str">
            <v>PHIẾU XỬ LÝ HỒ SƠ THANH TOÁN VƯỢT THẨM QUYỀN PD</v>
          </cell>
        </row>
      </sheetData>
      <sheetData sheetId="9384">
        <row r="1">
          <cell r="A1" t="str">
            <v>PHIẾU XỬ LÝ HỒ SƠ THANH TOÁN VƯỢT THẨM QUYỀN PD</v>
          </cell>
        </row>
      </sheetData>
      <sheetData sheetId="9385">
        <row r="1">
          <cell r="A1" t="str">
            <v>PHIẾU XỬ LÝ HỒ SƠ THANH TOÁN VƯỢT THẨM QUYỀN PD</v>
          </cell>
        </row>
      </sheetData>
      <sheetData sheetId="9386">
        <row r="1">
          <cell r="A1" t="str">
            <v>PHIẾU XỬ LÝ HỒ SƠ THANH TOÁN VƯỢT THẨM QUYỀN PD</v>
          </cell>
        </row>
      </sheetData>
      <sheetData sheetId="9387">
        <row r="1">
          <cell r="A1" t="str">
            <v>PHIẾU XỬ LÝ HỒ SƠ THANH TOÁN VƯỢT THẨM QUYỀN PD</v>
          </cell>
        </row>
      </sheetData>
      <sheetData sheetId="9388">
        <row r="1">
          <cell r="A1" t="str">
            <v>PHIẾU XỬ LÝ HỒ SƠ THANH TOÁN VƯỢT THẨM QUYỀN PD</v>
          </cell>
        </row>
      </sheetData>
      <sheetData sheetId="9389">
        <row r="1">
          <cell r="A1" t="str">
            <v>PHIẾU XỬ LÝ HỒ SƠ THANH TOÁN VƯỢT THẨM QUYỀN PD</v>
          </cell>
        </row>
      </sheetData>
      <sheetData sheetId="9390">
        <row r="1">
          <cell r="A1" t="str">
            <v>PHIẾU XỬ LÝ HỒ SƠ THANH TOÁN VƯỢT THẨM QUYỀN PD</v>
          </cell>
        </row>
      </sheetData>
      <sheetData sheetId="9391">
        <row r="1">
          <cell r="A1" t="str">
            <v>PHIẾU XỬ LÝ HỒ SƠ THANH TOÁN VƯỢT THẨM QUYỀN PD</v>
          </cell>
        </row>
      </sheetData>
      <sheetData sheetId="9392">
        <row r="1">
          <cell r="A1" t="str">
            <v>PHIẾU XỬ LÝ HỒ SƠ THANH TOÁN VƯỢT THẨM QUYỀN PD</v>
          </cell>
        </row>
      </sheetData>
      <sheetData sheetId="9393">
        <row r="1">
          <cell r="A1" t="str">
            <v>PHIẾU XỬ LÝ HỒ SƠ THANH TOÁN VƯỢT THẨM QUYỀN PD</v>
          </cell>
        </row>
      </sheetData>
      <sheetData sheetId="9394">
        <row r="1">
          <cell r="A1" t="str">
            <v>PHIẾU XỬ LÝ HỒ SƠ THANH TOÁN VƯỢT THẨM QUYỀN PD</v>
          </cell>
        </row>
      </sheetData>
      <sheetData sheetId="9395">
        <row r="1">
          <cell r="A1" t="str">
            <v>PHIẾU XỬ LÝ HỒ SƠ THANH TOÁN VƯỢT THẨM QUYỀN PD</v>
          </cell>
        </row>
      </sheetData>
      <sheetData sheetId="9396">
        <row r="1">
          <cell r="A1" t="str">
            <v>PHIẾU XỬ LÝ HỒ SƠ THANH TOÁN VƯỢT THẨM QUYỀN PD</v>
          </cell>
        </row>
      </sheetData>
      <sheetData sheetId="9397">
        <row r="1">
          <cell r="A1" t="str">
            <v>PHIẾU XỬ LÝ HỒ SƠ THANH TOÁN VƯỢT THẨM QUYỀN PD</v>
          </cell>
        </row>
      </sheetData>
      <sheetData sheetId="9398">
        <row r="1">
          <cell r="A1" t="str">
            <v>PHIẾU XỬ LÝ HỒ SƠ THANH TOÁN VƯỢT THẨM QUYỀN PD</v>
          </cell>
        </row>
      </sheetData>
      <sheetData sheetId="9399">
        <row r="1">
          <cell r="A1" t="str">
            <v>PHIẾU XỬ LÝ HỒ SƠ THANH TOÁN VƯỢT THẨM QUYỀN PD</v>
          </cell>
        </row>
      </sheetData>
      <sheetData sheetId="9400">
        <row r="1">
          <cell r="A1" t="str">
            <v>PHIẾU XỬ LÝ HỒ SƠ THANH TOÁN VƯỢT THẨM QUYỀN PD</v>
          </cell>
        </row>
      </sheetData>
      <sheetData sheetId="9401">
        <row r="1">
          <cell r="A1" t="str">
            <v>PHIẾU XỬ LÝ HỒ SƠ THANH TOÁN VƯỢT THẨM QUYỀN PD</v>
          </cell>
        </row>
      </sheetData>
      <sheetData sheetId="9402">
        <row r="1">
          <cell r="A1" t="str">
            <v>PHIẾU XỬ LÝ HỒ SƠ THANH TOÁN VƯỢT THẨM QUYỀN PD</v>
          </cell>
        </row>
      </sheetData>
      <sheetData sheetId="9403">
        <row r="1">
          <cell r="A1" t="str">
            <v>PHIẾU XỬ LÝ HỒ SƠ THANH TOÁN VƯỢT THẨM QUYỀN PD</v>
          </cell>
        </row>
      </sheetData>
      <sheetData sheetId="9404">
        <row r="1">
          <cell r="A1" t="str">
            <v>PHIẾU XỬ LÝ HỒ SƠ THANH TOÁN VƯỢT THẨM QUYỀN PD</v>
          </cell>
        </row>
      </sheetData>
      <sheetData sheetId="9405">
        <row r="1">
          <cell r="A1" t="str">
            <v>PHIẾU XỬ LÝ HỒ SƠ THANH TOÁN VƯỢT THẨM QUYỀN PD</v>
          </cell>
        </row>
      </sheetData>
      <sheetData sheetId="9406">
        <row r="1">
          <cell r="A1" t="str">
            <v>PHIẾU XỬ LÝ HỒ SƠ THANH TOÁN VƯỢT THẨM QUYỀN PD</v>
          </cell>
        </row>
      </sheetData>
      <sheetData sheetId="9407">
        <row r="1">
          <cell r="A1" t="str">
            <v>PHIẾU XỬ LÝ HỒ SƠ THANH TOÁN VƯỢT THẨM QUYỀN PD</v>
          </cell>
        </row>
      </sheetData>
      <sheetData sheetId="9408">
        <row r="1">
          <cell r="A1" t="str">
            <v>PHIẾU XỬ LÝ HỒ SƠ THANH TOÁN VƯỢT THẨM QUYỀN PD</v>
          </cell>
        </row>
      </sheetData>
      <sheetData sheetId="9409">
        <row r="1">
          <cell r="A1" t="str">
            <v>PHIẾU XỬ LÝ HỒ SƠ THANH TOÁN VƯỢT THẨM QUYỀN PD</v>
          </cell>
        </row>
      </sheetData>
      <sheetData sheetId="9410">
        <row r="1">
          <cell r="A1" t="str">
            <v>PHIẾU XỬ LÝ HỒ SƠ THANH TOÁN VƯỢT THẨM QUYỀN PD</v>
          </cell>
        </row>
      </sheetData>
      <sheetData sheetId="9411">
        <row r="1">
          <cell r="A1" t="str">
            <v>PHIẾU XỬ LÝ HỒ SƠ THANH TOÁN VƯỢT THẨM QUYỀN PD</v>
          </cell>
        </row>
      </sheetData>
      <sheetData sheetId="9412">
        <row r="1">
          <cell r="A1" t="str">
            <v>PHIẾU XỬ LÝ HỒ SƠ THANH TOÁN VƯỢT THẨM QUYỀN PD</v>
          </cell>
        </row>
      </sheetData>
      <sheetData sheetId="9413">
        <row r="1">
          <cell r="A1" t="str">
            <v>PHIẾU XỬ LÝ HỒ SƠ THANH TOÁN VƯỢT THẨM QUYỀN PD</v>
          </cell>
        </row>
      </sheetData>
      <sheetData sheetId="9414">
        <row r="1">
          <cell r="A1" t="str">
            <v>PHIẾU XỬ LÝ HỒ SƠ THANH TOÁN VƯỢT THẨM QUYỀN PD</v>
          </cell>
        </row>
      </sheetData>
      <sheetData sheetId="9415">
        <row r="1">
          <cell r="A1" t="str">
            <v>PHIẾU XỬ LÝ HỒ SƠ THANH TOÁN VƯỢT THẨM QUYỀN PD</v>
          </cell>
        </row>
      </sheetData>
      <sheetData sheetId="9416">
        <row r="1">
          <cell r="A1" t="str">
            <v>PHIẾU XỬ LÝ HỒ SƠ THANH TOÁN VƯỢT THẨM QUYỀN PD</v>
          </cell>
        </row>
      </sheetData>
      <sheetData sheetId="9417">
        <row r="1">
          <cell r="A1" t="str">
            <v>PHIẾU XỬ LÝ HỒ SƠ THANH TOÁN VƯỢT THẨM QUYỀN PD</v>
          </cell>
        </row>
      </sheetData>
      <sheetData sheetId="9418">
        <row r="1">
          <cell r="A1" t="str">
            <v>PHIẾU XỬ LÝ HỒ SƠ THANH TOÁN VƯỢT THẨM QUYỀN PD</v>
          </cell>
        </row>
      </sheetData>
      <sheetData sheetId="9419">
        <row r="1">
          <cell r="A1" t="str">
            <v>PHIẾU XỬ LÝ HỒ SƠ THANH TOÁN VƯỢT THẨM QUYỀN PD</v>
          </cell>
        </row>
      </sheetData>
      <sheetData sheetId="9420">
        <row r="1">
          <cell r="A1" t="str">
            <v>PHIẾU XỬ LÝ HỒ SƠ THANH TOÁN VƯỢT THẨM QUYỀN PD</v>
          </cell>
        </row>
      </sheetData>
      <sheetData sheetId="9421">
        <row r="1">
          <cell r="A1" t="str">
            <v>PHIẾU XỬ LÝ HỒ SƠ THANH TOÁN VƯỢT THẨM QUYỀN PD</v>
          </cell>
        </row>
      </sheetData>
      <sheetData sheetId="9422">
        <row r="1">
          <cell r="A1" t="str">
            <v>PHIẾU XỬ LÝ HỒ SƠ THANH TOÁN VƯỢT THẨM QUYỀN PD</v>
          </cell>
        </row>
      </sheetData>
      <sheetData sheetId="9423">
        <row r="1">
          <cell r="A1" t="str">
            <v>PHIẾU XỬ LÝ HỒ SƠ THANH TOÁN VƯỢT THẨM QUYỀN PD</v>
          </cell>
        </row>
      </sheetData>
      <sheetData sheetId="9424">
        <row r="1">
          <cell r="A1" t="str">
            <v>PHIẾU XỬ LÝ HỒ SƠ THANH TOÁN VƯỢT THẨM QUYỀN PD</v>
          </cell>
        </row>
      </sheetData>
      <sheetData sheetId="9425">
        <row r="1">
          <cell r="A1" t="str">
            <v>PHIẾU XỬ LÝ HỒ SƠ THANH TOÁN VƯỢT THẨM QUYỀN PD</v>
          </cell>
        </row>
      </sheetData>
      <sheetData sheetId="9426">
        <row r="1">
          <cell r="A1" t="str">
            <v>PHIẾU XỬ LÝ HỒ SƠ THANH TOÁN VƯỢT THẨM QUYỀN PD</v>
          </cell>
        </row>
      </sheetData>
      <sheetData sheetId="9427">
        <row r="1">
          <cell r="A1" t="str">
            <v>PHIẾU XỬ LÝ HỒ SƠ THANH TOÁN VƯỢT THẨM QUYỀN PD</v>
          </cell>
        </row>
      </sheetData>
      <sheetData sheetId="9428">
        <row r="1">
          <cell r="A1" t="str">
            <v>PHIẾU XỬ LÝ HỒ SƠ THANH TOÁN VƯỢT THẨM QUYỀN PD</v>
          </cell>
        </row>
      </sheetData>
      <sheetData sheetId="9429">
        <row r="1">
          <cell r="A1" t="str">
            <v>PHIẾU XỬ LÝ HỒ SƠ THANH TOÁN VƯỢT THẨM QUYỀN PD</v>
          </cell>
        </row>
      </sheetData>
      <sheetData sheetId="9430">
        <row r="1">
          <cell r="A1" t="str">
            <v>PHIẾU XỬ LÝ HỒ SƠ THANH TOÁN VƯỢT THẨM QUYỀN PD</v>
          </cell>
        </row>
      </sheetData>
      <sheetData sheetId="9431">
        <row r="1">
          <cell r="A1" t="str">
            <v>PHIẾU XỬ LÝ HỒ SƠ THANH TOÁN VƯỢT THẨM QUYỀN PD</v>
          </cell>
        </row>
      </sheetData>
      <sheetData sheetId="9432">
        <row r="1">
          <cell r="A1" t="str">
            <v>PHIẾU XỬ LÝ HỒ SƠ THANH TOÁN VƯỢT THẨM QUYỀN PD</v>
          </cell>
        </row>
      </sheetData>
      <sheetData sheetId="9433">
        <row r="1">
          <cell r="A1" t="str">
            <v>PHIẾU XỬ LÝ HỒ SƠ THANH TOÁN VƯỢT THẨM QUYỀN PD</v>
          </cell>
        </row>
      </sheetData>
      <sheetData sheetId="9434">
        <row r="1">
          <cell r="A1" t="str">
            <v>PHIẾU XỬ LÝ HỒ SƠ THANH TOÁN VƯỢT THẨM QUYỀN PD</v>
          </cell>
        </row>
      </sheetData>
      <sheetData sheetId="9435">
        <row r="1">
          <cell r="A1" t="str">
            <v>PHIẾU XỬ LÝ HỒ SƠ THANH TOÁN VƯỢT THẨM QUYỀN PD</v>
          </cell>
        </row>
      </sheetData>
      <sheetData sheetId="9436">
        <row r="1">
          <cell r="A1" t="str">
            <v>PHIẾU XỬ LÝ HỒ SƠ THANH TOÁN VƯỢT THẨM QUYỀN PD</v>
          </cell>
        </row>
      </sheetData>
      <sheetData sheetId="9437">
        <row r="1">
          <cell r="A1" t="str">
            <v>PHIẾU XỬ LÝ HỒ SƠ THANH TOÁN VƯỢT THẨM QUYỀN PD</v>
          </cell>
        </row>
      </sheetData>
      <sheetData sheetId="9438">
        <row r="1">
          <cell r="A1" t="str">
            <v>PHIẾU XỬ LÝ HỒ SƠ THANH TOÁN VƯỢT THẨM QUYỀN PD</v>
          </cell>
        </row>
      </sheetData>
      <sheetData sheetId="9439">
        <row r="1">
          <cell r="A1" t="str">
            <v>PHIẾU XỬ LÝ HỒ SƠ THANH TOÁN VƯỢT THẨM QUYỀN PD</v>
          </cell>
        </row>
      </sheetData>
      <sheetData sheetId="9440">
        <row r="1">
          <cell r="A1" t="str">
            <v>PHIẾU XỬ LÝ HỒ SƠ THANH TOÁN VƯỢT THẨM QUYỀN PD</v>
          </cell>
        </row>
      </sheetData>
      <sheetData sheetId="9441">
        <row r="1">
          <cell r="A1" t="str">
            <v>PHIẾU XỬ LÝ HỒ SƠ THANH TOÁN VƯỢT THẨM QUYỀN PD</v>
          </cell>
        </row>
      </sheetData>
      <sheetData sheetId="9442">
        <row r="1">
          <cell r="A1" t="str">
            <v>PHIẾU XỬ LÝ HỒ SƠ THANH TOÁN VƯỢT THẨM QUYỀN PD</v>
          </cell>
        </row>
      </sheetData>
      <sheetData sheetId="9443">
        <row r="1">
          <cell r="A1" t="str">
            <v>PHIẾU XỬ LÝ HỒ SƠ THANH TOÁN VƯỢT THẨM QUYỀN PD</v>
          </cell>
        </row>
      </sheetData>
      <sheetData sheetId="9444">
        <row r="1">
          <cell r="A1" t="str">
            <v>PHIẾU XỬ LÝ HỒ SƠ THANH TOÁN VƯỢT THẨM QUYỀN PD</v>
          </cell>
        </row>
      </sheetData>
      <sheetData sheetId="9445">
        <row r="1">
          <cell r="A1" t="str">
            <v>PHIẾU XỬ LÝ HỒ SƠ THANH TOÁN VƯỢT THẨM QUYỀN PD</v>
          </cell>
        </row>
      </sheetData>
      <sheetData sheetId="9446">
        <row r="1">
          <cell r="A1" t="str">
            <v>PHIẾU XỬ LÝ HỒ SƠ THANH TOÁN VƯỢT THẨM QUYỀN PD</v>
          </cell>
        </row>
      </sheetData>
      <sheetData sheetId="9447">
        <row r="1">
          <cell r="A1" t="str">
            <v>PHIẾU XỬ LÝ HỒ SƠ THANH TOÁN VƯỢT THẨM QUYỀN PD</v>
          </cell>
        </row>
      </sheetData>
      <sheetData sheetId="9448">
        <row r="1">
          <cell r="A1" t="str">
            <v>PHIẾU XỬ LÝ HỒ SƠ THANH TOÁN VƯỢT THẨM QUYỀN PD</v>
          </cell>
        </row>
      </sheetData>
      <sheetData sheetId="9449">
        <row r="1">
          <cell r="A1" t="str">
            <v>PHIẾU XỬ LÝ HỒ SƠ THANH TOÁN VƯỢT THẨM QUYỀN PD</v>
          </cell>
        </row>
      </sheetData>
      <sheetData sheetId="9450">
        <row r="1">
          <cell r="A1" t="str">
            <v>PHIẾU XỬ LÝ HỒ SƠ THANH TOÁN VƯỢT THẨM QUYỀN PD</v>
          </cell>
        </row>
      </sheetData>
      <sheetData sheetId="9451">
        <row r="1">
          <cell r="A1" t="str">
            <v>PHIẾU XỬ LÝ HỒ SƠ THANH TOÁN VƯỢT THẨM QUYỀN PD</v>
          </cell>
        </row>
      </sheetData>
      <sheetData sheetId="9452">
        <row r="1">
          <cell r="A1" t="str">
            <v>PHIẾU XỬ LÝ HỒ SƠ THANH TOÁN VƯỢT THẨM QUYỀN PD</v>
          </cell>
        </row>
      </sheetData>
      <sheetData sheetId="9453">
        <row r="1">
          <cell r="A1" t="str">
            <v>PHIẾU XỬ LÝ HỒ SƠ THANH TOÁN VƯỢT THẨM QUYỀN PD</v>
          </cell>
        </row>
      </sheetData>
      <sheetData sheetId="9454">
        <row r="1">
          <cell r="A1" t="str">
            <v>PHIẾU XỬ LÝ HỒ SƠ THANH TOÁN VƯỢT THẨM QUYỀN PD</v>
          </cell>
        </row>
      </sheetData>
      <sheetData sheetId="9455">
        <row r="1">
          <cell r="A1" t="str">
            <v>PHIẾU XỬ LÝ HỒ SƠ THANH TOÁN VƯỢT THẨM QUYỀN PD</v>
          </cell>
        </row>
      </sheetData>
      <sheetData sheetId="9456">
        <row r="1">
          <cell r="A1" t="str">
            <v>PHIẾU XỬ LÝ HỒ SƠ THANH TOÁN VƯỢT THẨM QUYỀN PD</v>
          </cell>
        </row>
      </sheetData>
      <sheetData sheetId="9457">
        <row r="1">
          <cell r="A1" t="str">
            <v>PHIẾU XỬ LÝ HỒ SƠ THANH TOÁN VƯỢT THẨM QUYỀN PD</v>
          </cell>
        </row>
      </sheetData>
      <sheetData sheetId="9458">
        <row r="1">
          <cell r="A1" t="str">
            <v>PHIẾU XỬ LÝ HỒ SƠ THANH TOÁN VƯỢT THẨM QUYỀN PD</v>
          </cell>
        </row>
      </sheetData>
      <sheetData sheetId="9459">
        <row r="1">
          <cell r="A1" t="str">
            <v>PHIẾU XỬ LÝ HỒ SƠ THANH TOÁN VƯỢT THẨM QUYỀN PD</v>
          </cell>
        </row>
      </sheetData>
      <sheetData sheetId="9460">
        <row r="1">
          <cell r="A1" t="str">
            <v>PHIẾU XỬ LÝ HỒ SƠ THANH TOÁN VƯỢT THẨM QUYỀN PD</v>
          </cell>
        </row>
      </sheetData>
      <sheetData sheetId="9461">
        <row r="1">
          <cell r="A1" t="str">
            <v>PHIẾU XỬ LÝ HỒ SƠ THANH TOÁN VƯỢT THẨM QUYỀN PD</v>
          </cell>
        </row>
      </sheetData>
      <sheetData sheetId="9462">
        <row r="1">
          <cell r="A1" t="str">
            <v>PHIẾU XỬ LÝ HỒ SƠ THANH TOÁN VƯỢT THẨM QUYỀN PD</v>
          </cell>
        </row>
      </sheetData>
      <sheetData sheetId="9463">
        <row r="1">
          <cell r="A1" t="str">
            <v>PHIẾU XỬ LÝ HỒ SƠ THANH TOÁN VƯỢT THẨM QUYỀN PD</v>
          </cell>
        </row>
      </sheetData>
      <sheetData sheetId="9464">
        <row r="1">
          <cell r="A1" t="str">
            <v>PHIẾU XỬ LÝ HỒ SƠ THANH TOÁN VƯỢT THẨM QUYỀN PD</v>
          </cell>
        </row>
      </sheetData>
      <sheetData sheetId="9465">
        <row r="1">
          <cell r="A1" t="str">
            <v>PHIẾU XỬ LÝ HỒ SƠ THANH TOÁN VƯỢT THẨM QUYỀN PD</v>
          </cell>
        </row>
      </sheetData>
      <sheetData sheetId="9466">
        <row r="1">
          <cell r="A1" t="str">
            <v>PHIẾU XỬ LÝ HỒ SƠ THANH TOÁN VƯỢT THẨM QUYỀN PD</v>
          </cell>
        </row>
      </sheetData>
      <sheetData sheetId="9467">
        <row r="1">
          <cell r="A1" t="str">
            <v>PHIẾU XỬ LÝ HỒ SƠ THANH TOÁN VƯỢT THẨM QUYỀN PD</v>
          </cell>
        </row>
      </sheetData>
      <sheetData sheetId="9468">
        <row r="1">
          <cell r="A1" t="str">
            <v>PHIẾU XỬ LÝ HỒ SƠ THANH TOÁN VƯỢT THẨM QUYỀN PD</v>
          </cell>
        </row>
      </sheetData>
      <sheetData sheetId="9469">
        <row r="1">
          <cell r="A1" t="str">
            <v>PHIẾU XỬ LÝ HỒ SƠ THANH TOÁN VƯỢT THẨM QUYỀN PD</v>
          </cell>
        </row>
      </sheetData>
      <sheetData sheetId="9470">
        <row r="1">
          <cell r="A1" t="str">
            <v>PHIẾU XỬ LÝ HỒ SƠ THANH TOÁN VƯỢT THẨM QUYỀN PD</v>
          </cell>
        </row>
      </sheetData>
      <sheetData sheetId="9471">
        <row r="1">
          <cell r="A1" t="str">
            <v>PHIẾU XỬ LÝ HỒ SƠ THANH TOÁN VƯỢT THẨM QUYỀN PD</v>
          </cell>
        </row>
      </sheetData>
      <sheetData sheetId="9472">
        <row r="1">
          <cell r="A1" t="str">
            <v>PHIẾU XỬ LÝ HỒ SƠ THANH TOÁN VƯỢT THẨM QUYỀN PD</v>
          </cell>
        </row>
      </sheetData>
      <sheetData sheetId="9473">
        <row r="1">
          <cell r="A1" t="str">
            <v>PHIẾU XỬ LÝ HỒ SƠ THANH TOÁN VƯỢT THẨM QUYỀN PD</v>
          </cell>
        </row>
      </sheetData>
      <sheetData sheetId="9474">
        <row r="1">
          <cell r="A1" t="str">
            <v>PHIẾU XỬ LÝ HỒ SƠ THANH TOÁN VƯỢT THẨM QUYỀN PD</v>
          </cell>
        </row>
      </sheetData>
      <sheetData sheetId="9475">
        <row r="1">
          <cell r="A1" t="str">
            <v>PHIẾU XỬ LÝ HỒ SƠ THANH TOÁN VƯỢT THẨM QUYỀN PD</v>
          </cell>
        </row>
      </sheetData>
      <sheetData sheetId="9476">
        <row r="1">
          <cell r="A1" t="str">
            <v>PHIẾU XỬ LÝ HỒ SƠ THANH TOÁN VƯỢT THẨM QUYỀN PD</v>
          </cell>
        </row>
      </sheetData>
      <sheetData sheetId="9477">
        <row r="1">
          <cell r="A1" t="str">
            <v>PHIẾU XỬ LÝ HỒ SƠ THANH TOÁN VƯỢT THẨM QUYỀN PD</v>
          </cell>
        </row>
      </sheetData>
      <sheetData sheetId="9478">
        <row r="1">
          <cell r="A1" t="str">
            <v>PHIẾU XỬ LÝ HỒ SƠ THANH TOÁN VƯỢT THẨM QUYỀN PD</v>
          </cell>
        </row>
      </sheetData>
      <sheetData sheetId="9479">
        <row r="1">
          <cell r="A1" t="str">
            <v>PHIẾU XỬ LÝ HỒ SƠ THANH TOÁN VƯỢT THẨM QUYỀN PD</v>
          </cell>
        </row>
      </sheetData>
      <sheetData sheetId="9480">
        <row r="1">
          <cell r="A1" t="str">
            <v>PHIẾU XỬ LÝ HỒ SƠ THANH TOÁN VƯỢT THẨM QUYỀN PD</v>
          </cell>
        </row>
      </sheetData>
      <sheetData sheetId="9481">
        <row r="1">
          <cell r="A1" t="str">
            <v>PHIẾU XỬ LÝ HỒ SƠ THANH TOÁN VƯỢT THẨM QUYỀN PD</v>
          </cell>
        </row>
      </sheetData>
      <sheetData sheetId="9482">
        <row r="1">
          <cell r="A1" t="str">
            <v>PHIẾU XỬ LÝ HỒ SƠ THANH TOÁN VƯỢT THẨM QUYỀN PD</v>
          </cell>
        </row>
      </sheetData>
      <sheetData sheetId="9483">
        <row r="1">
          <cell r="A1" t="str">
            <v>PHIẾU XỬ LÝ HỒ SƠ THANH TOÁN VƯỢT THẨM QUYỀN PD</v>
          </cell>
        </row>
      </sheetData>
      <sheetData sheetId="9484">
        <row r="1">
          <cell r="A1" t="str">
            <v>PHIẾU XỬ LÝ HỒ SƠ THANH TOÁN VƯỢT THẨM QUYỀN PD</v>
          </cell>
        </row>
      </sheetData>
      <sheetData sheetId="9485">
        <row r="1">
          <cell r="A1" t="str">
            <v>PHIẾU XỬ LÝ HỒ SƠ THANH TOÁN VƯỢT THẨM QUYỀN PD</v>
          </cell>
        </row>
      </sheetData>
      <sheetData sheetId="9486">
        <row r="1">
          <cell r="A1" t="str">
            <v>PHIẾU XỬ LÝ HỒ SƠ THANH TOÁN VƯỢT THẨM QUYỀN PD</v>
          </cell>
        </row>
      </sheetData>
      <sheetData sheetId="9487">
        <row r="1">
          <cell r="A1" t="str">
            <v>PHIẾU XỬ LÝ HỒ SƠ THANH TOÁN VƯỢT THẨM QUYỀN PD</v>
          </cell>
        </row>
      </sheetData>
      <sheetData sheetId="9488">
        <row r="1">
          <cell r="A1" t="str">
            <v>PHIẾU XỬ LÝ HỒ SƠ THANH TOÁN VƯỢT THẨM QUYỀN PD</v>
          </cell>
        </row>
      </sheetData>
      <sheetData sheetId="9489">
        <row r="1">
          <cell r="A1" t="str">
            <v>PHIẾU XỬ LÝ HỒ SƠ THANH TOÁN VƯỢT THẨM QUYỀN PD</v>
          </cell>
        </row>
      </sheetData>
      <sheetData sheetId="9490">
        <row r="1">
          <cell r="A1" t="str">
            <v>PHIẾU XỬ LÝ HỒ SƠ THANH TOÁN VƯỢT THẨM QUYỀN PD</v>
          </cell>
        </row>
      </sheetData>
      <sheetData sheetId="9491">
        <row r="1">
          <cell r="A1" t="str">
            <v>PHIẾU XỬ LÝ HỒ SƠ THANH TOÁN VƯỢT THẨM QUYỀN PD</v>
          </cell>
        </row>
      </sheetData>
      <sheetData sheetId="9492">
        <row r="1">
          <cell r="A1" t="str">
            <v>PHIẾU XỬ LÝ HỒ SƠ THANH TOÁN VƯỢT THẨM QUYỀN PD</v>
          </cell>
        </row>
      </sheetData>
      <sheetData sheetId="9493">
        <row r="1">
          <cell r="A1" t="str">
            <v>PHIẾU XỬ LÝ HỒ SƠ THANH TOÁN VƯỢT THẨM QUYỀN PD</v>
          </cell>
        </row>
      </sheetData>
      <sheetData sheetId="9494">
        <row r="1">
          <cell r="A1" t="str">
            <v>PHIẾU XỬ LÝ HỒ SƠ THANH TOÁN VƯỢT THẨM QUYỀN PD</v>
          </cell>
        </row>
      </sheetData>
      <sheetData sheetId="9495">
        <row r="1">
          <cell r="A1" t="str">
            <v>PHIẾU XỬ LÝ HỒ SƠ THANH TOÁN VƯỢT THẨM QUYỀN PD</v>
          </cell>
        </row>
      </sheetData>
      <sheetData sheetId="9496">
        <row r="1">
          <cell r="A1" t="str">
            <v>PHIẾU XỬ LÝ HỒ SƠ THANH TOÁN VƯỢT THẨM QUYỀN PD</v>
          </cell>
        </row>
      </sheetData>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ow r="1">
          <cell r="A1" t="str">
            <v>PHIẾU XỬ LÝ HỒ SƠ THANH TOÁN VƯỢT THẨM QUYỀN PD</v>
          </cell>
        </row>
      </sheetData>
      <sheetData sheetId="9525">
        <row r="1">
          <cell r="A1" t="str">
            <v>PHIẾU XỬ LÝ HỒ SƠ THANH TOÁN VƯỢT THẨM QUYỀN PD</v>
          </cell>
        </row>
      </sheetData>
      <sheetData sheetId="9526" refreshError="1"/>
      <sheetData sheetId="9527" refreshError="1"/>
      <sheetData sheetId="9528" refreshError="1"/>
      <sheetData sheetId="9529">
        <row r="1">
          <cell r="A1" t="str">
            <v>PHIẾU XỬ LÝ HỒ SƠ THANH TOÁN VƯỢT THẨM QUYỀN PD</v>
          </cell>
        </row>
      </sheetData>
      <sheetData sheetId="9530">
        <row r="1">
          <cell r="A1" t="str">
            <v>PHIẾU XỬ LÝ HỒ SƠ THANH TOÁN VƯỢT THẨM QUYỀN PD</v>
          </cell>
        </row>
      </sheetData>
      <sheetData sheetId="953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ow r="1">
          <cell r="A1" t="str">
            <v>PHIẾU XỬ LÝ HỒ SƠ THANH TOÁN VƯỢT THẨM QUYỀN PD</v>
          </cell>
        </row>
      </sheetData>
      <sheetData sheetId="9615" refreshError="1"/>
      <sheetData sheetId="9616" refreshError="1"/>
      <sheetData sheetId="9617" refreshError="1"/>
      <sheetData sheetId="9618" refreshError="1"/>
      <sheetData sheetId="9619" refreshError="1"/>
      <sheetData sheetId="9620"/>
      <sheetData sheetId="9621"/>
      <sheetData sheetId="9622"/>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ow r="1">
          <cell r="A1" t="str">
            <v>PHIẾU XỬ LÝ HỒ SƠ THANH TOÁN VƯỢT THẨM QUYỀN PD</v>
          </cell>
        </row>
      </sheetData>
      <sheetData sheetId="10166">
        <row r="1">
          <cell r="A1" t="str">
            <v>PHIẾU XỬ LÝ HỒ SƠ THANH TOÁN VƯỢT THẨM QUYỀN PD</v>
          </cell>
        </row>
      </sheetData>
      <sheetData sheetId="10167">
        <row r="1">
          <cell r="A1" t="str">
            <v>PHIẾU XỬ LÝ HỒ SƠ THANH TOÁN VƯỢT THẨM QUYỀN PD</v>
          </cell>
        </row>
      </sheetData>
      <sheetData sheetId="10168">
        <row r="1">
          <cell r="A1" t="str">
            <v>PHIẾU XỬ LÝ HỒ SƠ THANH TOÁN VƯỢT THẨM QUYỀN PD</v>
          </cell>
        </row>
      </sheetData>
      <sheetData sheetId="10169">
        <row r="1">
          <cell r="A1" t="str">
            <v>PHIẾU XỬ LÝ HỒ SƠ THANH TOÁN VƯỢT THẨM QUYỀN PD</v>
          </cell>
        </row>
      </sheetData>
      <sheetData sheetId="10170">
        <row r="1">
          <cell r="A1" t="str">
            <v>PHIẾU XỬ LÝ HỒ SƠ THANH TOÁN VƯỢT THẨM QUYỀN PD</v>
          </cell>
        </row>
      </sheetData>
      <sheetData sheetId="10171">
        <row r="1">
          <cell r="A1" t="str">
            <v>PHIẾU XỬ LÝ HỒ SƠ THANH TOÁN VƯỢT THẨM QUYỀN PD</v>
          </cell>
        </row>
      </sheetData>
      <sheetData sheetId="10172">
        <row r="1">
          <cell r="A1" t="str">
            <v>PHIẾU XỬ LÝ HỒ SƠ THANH TOÁN VƯỢT THẨM QUYỀN PD</v>
          </cell>
        </row>
      </sheetData>
      <sheetData sheetId="10173">
        <row r="1">
          <cell r="A1" t="str">
            <v>PHIẾU XỬ LÝ HỒ SƠ THANH TOÁN VƯỢT THẨM QUYỀN PD</v>
          </cell>
        </row>
      </sheetData>
      <sheetData sheetId="10174">
        <row r="1">
          <cell r="A1" t="str">
            <v>PHIẾU XỬ LÝ HỒ SƠ THANH TOÁN VƯỢT THẨM QUYỀN PD</v>
          </cell>
        </row>
      </sheetData>
      <sheetData sheetId="10175">
        <row r="1">
          <cell r="A1" t="str">
            <v>PHIẾU XỬ LÝ HỒ SƠ THANH TOÁN VƯỢT THẨM QUYỀN PD</v>
          </cell>
        </row>
      </sheetData>
      <sheetData sheetId="10176">
        <row r="1">
          <cell r="A1" t="str">
            <v>PHIẾU XỬ LÝ HỒ SƠ THANH TOÁN VƯỢT THẨM QUYỀN PD</v>
          </cell>
        </row>
      </sheetData>
      <sheetData sheetId="10177">
        <row r="1">
          <cell r="A1" t="str">
            <v>PHIẾU XỬ LÝ HỒ SƠ THANH TOÁN VƯỢT THẨM QUYỀN PD</v>
          </cell>
        </row>
      </sheetData>
      <sheetData sheetId="10178">
        <row r="1">
          <cell r="A1" t="str">
            <v>PHIẾU XỬ LÝ HỒ SƠ THANH TOÁN VƯỢT THẨM QUYỀN PD</v>
          </cell>
        </row>
      </sheetData>
      <sheetData sheetId="10179">
        <row r="1">
          <cell r="A1" t="str">
            <v>PHIẾU XỬ LÝ HỒ SƠ THANH TOÁN VƯỢT THẨM QUYỀN PD</v>
          </cell>
        </row>
      </sheetData>
      <sheetData sheetId="10180">
        <row r="1">
          <cell r="A1" t="str">
            <v>PHIẾU XỬ LÝ HỒ SƠ THANH TOÁN VƯỢT THẨM QUYỀN PD</v>
          </cell>
        </row>
      </sheetData>
      <sheetData sheetId="10181">
        <row r="1">
          <cell r="A1" t="str">
            <v>PHIẾU XỬ LÝ HỒ SƠ THANH TOÁN VƯỢT THẨM QUYỀN PD</v>
          </cell>
        </row>
      </sheetData>
      <sheetData sheetId="10182">
        <row r="1">
          <cell r="A1" t="str">
            <v>PHIẾU XỬ LÝ HỒ SƠ THANH TOÁN VƯỢT THẨM QUYỀN PD</v>
          </cell>
        </row>
      </sheetData>
      <sheetData sheetId="10183">
        <row r="1">
          <cell r="A1" t="str">
            <v>PHIẾU XỬ LÝ HỒ SƠ THANH TOÁN VƯỢT THẨM QUYỀN PD</v>
          </cell>
        </row>
      </sheetData>
      <sheetData sheetId="10184">
        <row r="1">
          <cell r="A1" t="str">
            <v>PHIẾU XỬ LÝ HỒ SƠ THANH TOÁN VƯỢT THẨM QUYỀN PD</v>
          </cell>
        </row>
      </sheetData>
      <sheetData sheetId="10185">
        <row r="1">
          <cell r="A1" t="str">
            <v>PHIẾU XỬ LÝ HỒ SƠ THANH TOÁN VƯỢT THẨM QUYỀN PD</v>
          </cell>
        </row>
      </sheetData>
      <sheetData sheetId="10186">
        <row r="1">
          <cell r="A1" t="str">
            <v>PHIẾU XỬ LÝ HỒ SƠ THANH TOÁN VƯỢT THẨM QUYỀN PD</v>
          </cell>
        </row>
      </sheetData>
      <sheetData sheetId="10187">
        <row r="1">
          <cell r="A1" t="str">
            <v>PHIẾU XỬ LÝ HỒ SƠ THANH TOÁN VƯỢT THẨM QUYỀN PD</v>
          </cell>
        </row>
      </sheetData>
      <sheetData sheetId="10188">
        <row r="1">
          <cell r="A1" t="str">
            <v>PHIẾU XỬ LÝ HỒ SƠ THANH TOÁN VƯỢT THẨM QUYỀN PD</v>
          </cell>
        </row>
      </sheetData>
      <sheetData sheetId="10189">
        <row r="1">
          <cell r="A1" t="str">
            <v>PHIẾU XỬ LÝ HỒ SƠ THANH TOÁN VƯỢT THẨM QUYỀN PD</v>
          </cell>
        </row>
      </sheetData>
      <sheetData sheetId="10190">
        <row r="1">
          <cell r="A1" t="str">
            <v>PHIẾU XỬ LÝ HỒ SƠ THANH TOÁN VƯỢT THẨM QUYỀN PD</v>
          </cell>
        </row>
      </sheetData>
      <sheetData sheetId="10191">
        <row r="1">
          <cell r="A1" t="str">
            <v>PHIẾU XỬ LÝ HỒ SƠ THANH TOÁN VƯỢT THẨM QUYỀN PD</v>
          </cell>
        </row>
      </sheetData>
      <sheetData sheetId="10192">
        <row r="1">
          <cell r="A1" t="str">
            <v>PHIẾU XỬ LÝ HỒ SƠ THANH TOÁN VƯỢT THẨM QUYỀN PD</v>
          </cell>
        </row>
      </sheetData>
      <sheetData sheetId="10193">
        <row r="1">
          <cell r="A1" t="str">
            <v>PHIẾU XỬ LÝ HỒ SƠ THANH TOÁN VƯỢT THẨM QUYỀN PD</v>
          </cell>
        </row>
      </sheetData>
      <sheetData sheetId="10194"/>
      <sheetData sheetId="10195"/>
      <sheetData sheetId="10196"/>
      <sheetData sheetId="10197"/>
      <sheetData sheetId="10198"/>
      <sheetData sheetId="10199"/>
      <sheetData sheetId="10200"/>
      <sheetData sheetId="10201">
        <row r="1">
          <cell r="A1" t="str">
            <v>PHIẾU XỬ LÝ HỒ SƠ THANH TOÁN VƯỢT THẨM QUYỀN PD</v>
          </cell>
        </row>
      </sheetData>
      <sheetData sheetId="10202"/>
      <sheetData sheetId="10203">
        <row r="1">
          <cell r="A1" t="str">
            <v>PHIẾU XỬ LÝ HỒ SƠ THANH TOÁN VƯỢT THẨM QUYỀN PD</v>
          </cell>
        </row>
      </sheetData>
      <sheetData sheetId="10204"/>
      <sheetData sheetId="10205"/>
      <sheetData sheetId="10206"/>
      <sheetData sheetId="10207"/>
      <sheetData sheetId="10208"/>
      <sheetData sheetId="10209">
        <row r="1">
          <cell r="A1" t="str">
            <v>PHIẾU XỬ LÝ HỒ SƠ THANH TOÁN VƯỢT THẨM QUYỀN PD</v>
          </cell>
        </row>
      </sheetData>
      <sheetData sheetId="10210">
        <row r="1">
          <cell r="A1" t="str">
            <v>PHIẾU XỬ LÝ HỒ SƠ THANH TOÁN VƯỢT THẨM QUYỀN PD</v>
          </cell>
        </row>
      </sheetData>
      <sheetData sheetId="10211"/>
      <sheetData sheetId="10212"/>
      <sheetData sheetId="10213"/>
      <sheetData sheetId="10214">
        <row r="1">
          <cell r="A1" t="str">
            <v>PHIẾU XỬ LÝ HỒ SƠ THANH TOÁN VƯỢT THẨM QUYỀN PD</v>
          </cell>
        </row>
      </sheetData>
      <sheetData sheetId="10215">
        <row r="1">
          <cell r="A1" t="str">
            <v>PHIẾU XỬ LÝ HỒ SƠ THANH TOÁN VƯỢT THẨM QUYỀN PD</v>
          </cell>
        </row>
      </sheetData>
      <sheetData sheetId="10216">
        <row r="1">
          <cell r="A1" t="str">
            <v>PHIẾU XỬ LÝ HỒ SƠ THANH TOÁN VƯỢT THẨM QUYỀN PD</v>
          </cell>
        </row>
      </sheetData>
      <sheetData sheetId="10217">
        <row r="1">
          <cell r="A1" t="str">
            <v>PHIẾU XỬ LÝ HỒ SƠ THANH TOÁN VƯỢT THẨM QUYỀN PD</v>
          </cell>
        </row>
      </sheetData>
      <sheetData sheetId="10218"/>
      <sheetData sheetId="10219"/>
      <sheetData sheetId="10220"/>
      <sheetData sheetId="10221">
        <row r="1">
          <cell r="A1" t="str">
            <v>PHIẾU XỬ LÝ HỒ SƠ THANH TOÁN VƯỢT THẨM QUYỀN PD</v>
          </cell>
        </row>
      </sheetData>
      <sheetData sheetId="10222"/>
      <sheetData sheetId="10223">
        <row r="1">
          <cell r="A1" t="str">
            <v>PHIẾU XỬ LÝ HỒ SƠ THANH TOÁN VƯỢT THẨM QUYỀN PD</v>
          </cell>
        </row>
      </sheetData>
      <sheetData sheetId="10224">
        <row r="1">
          <cell r="A1" t="str">
            <v>PHIẾU XỬ LÝ HỒ SƠ THANH TOÁN VƯỢT THẨM QUYỀN PD</v>
          </cell>
        </row>
      </sheetData>
      <sheetData sheetId="10225">
        <row r="1">
          <cell r="A1" t="str">
            <v>PHIẾU XỬ LÝ HỒ SƠ THANH TOÁN VƯỢT THẨM QUYỀN PD</v>
          </cell>
        </row>
      </sheetData>
      <sheetData sheetId="10226">
        <row r="1">
          <cell r="A1" t="str">
            <v>PHIẾU XỬ LÝ HỒ SƠ THANH TOÁN VƯỢT THẨM QUYỀN PD</v>
          </cell>
        </row>
      </sheetData>
      <sheetData sheetId="10227">
        <row r="1">
          <cell r="A1" t="str">
            <v>PHIẾU XỬ LÝ HỒ SƠ THANH TOÁN VƯỢT THẨM QUYỀN PD</v>
          </cell>
        </row>
      </sheetData>
      <sheetData sheetId="10228">
        <row r="1">
          <cell r="A1" t="str">
            <v>PHIẾU XỬ LÝ HỒ SƠ THANH TOÁN VƯỢT THẨM QUYỀN PD</v>
          </cell>
        </row>
      </sheetData>
      <sheetData sheetId="10229">
        <row r="1">
          <cell r="A1" t="str">
            <v>PHIẾU XỬ LÝ HỒ SƠ THANH TOÁN VƯỢT THẨM QUYỀN PD</v>
          </cell>
        </row>
      </sheetData>
      <sheetData sheetId="10230">
        <row r="1">
          <cell r="A1" t="str">
            <v>PHIẾU XỬ LÝ HỒ SƠ THANH TOÁN VƯỢT THẨM QUYỀN PD</v>
          </cell>
        </row>
      </sheetData>
      <sheetData sheetId="10231">
        <row r="1">
          <cell r="A1" t="str">
            <v>PHIẾU XỬ LÝ HỒ SƠ THANH TOÁN VƯỢT THẨM QUYỀN PD</v>
          </cell>
        </row>
      </sheetData>
      <sheetData sheetId="10232">
        <row r="1">
          <cell r="A1" t="str">
            <v>PHIẾU XỬ LÝ HỒ SƠ THANH TOÁN VƯỢT THẨM QUYỀN PD</v>
          </cell>
        </row>
      </sheetData>
      <sheetData sheetId="10233">
        <row r="1">
          <cell r="A1" t="str">
            <v>PHIẾU XỬ LÝ HỒ SƠ THANH TOÁN VƯỢT THẨM QUYỀN PD</v>
          </cell>
        </row>
      </sheetData>
      <sheetData sheetId="10234">
        <row r="1">
          <cell r="A1" t="str">
            <v>PHIẾU XỬ LÝ HỒ SƠ THANH TOÁN VƯỢT THẨM QUYỀN PD</v>
          </cell>
        </row>
      </sheetData>
      <sheetData sheetId="10235">
        <row r="1">
          <cell r="A1" t="str">
            <v>PHIẾU XỬ LÝ HỒ SƠ THANH TOÁN VƯỢT THẨM QUYỀN PD</v>
          </cell>
        </row>
      </sheetData>
      <sheetData sheetId="10236">
        <row r="1">
          <cell r="A1" t="str">
            <v>PHIẾU XỬ LÝ HỒ SƠ THANH TOÁN VƯỢT THẨM QUYỀN PD</v>
          </cell>
        </row>
      </sheetData>
      <sheetData sheetId="10237"/>
      <sheetData sheetId="10238">
        <row r="1">
          <cell r="A1" t="str">
            <v>PHIẾU XỬ LÝ HỒ SƠ THANH TOÁN VƯỢT THẨM QUYỀN PD</v>
          </cell>
        </row>
      </sheetData>
      <sheetData sheetId="10239"/>
      <sheetData sheetId="10240"/>
      <sheetData sheetId="10241"/>
      <sheetData sheetId="10242">
        <row r="1">
          <cell r="A1" t="str">
            <v>PHIẾU XỬ LÝ HỒ SƠ THANH TOÁN VƯỢT THẨM QUYỀN PD</v>
          </cell>
        </row>
      </sheetData>
      <sheetData sheetId="10243">
        <row r="1">
          <cell r="A1" t="str">
            <v>PHIẾU XỬ LÝ HỒ SƠ THANH TOÁN VƯỢT THẨM QUYỀN PD</v>
          </cell>
        </row>
      </sheetData>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row r="1">
          <cell r="A1" t="str">
            <v>PHIẾU XỬ LÝ HỒ SƠ THANH TOÁN VƯỢT THẨM QUYỀN PD</v>
          </cell>
        </row>
      </sheetData>
      <sheetData sheetId="10277"/>
      <sheetData sheetId="10278">
        <row r="1">
          <cell r="A1" t="str">
            <v>PHIẾU XỬ LÝ HỒ SƠ THANH TOÁN VƯỢT THẨM QUYỀN PD</v>
          </cell>
        </row>
      </sheetData>
      <sheetData sheetId="10279">
        <row r="1">
          <cell r="A1" t="str">
            <v>PHIẾU XỬ LÝ HỒ SƠ THANH TOÁN VƯỢT THẨM QUYỀN PD</v>
          </cell>
        </row>
      </sheetData>
      <sheetData sheetId="10280"/>
      <sheetData sheetId="10281"/>
      <sheetData sheetId="10282"/>
      <sheetData sheetId="10283"/>
      <sheetData sheetId="10284">
        <row r="1">
          <cell r="A1" t="str">
            <v>PHIẾU XỬ LÝ HỒ SƠ THANH TOÁN VƯỢT THẨM QUYỀN PD</v>
          </cell>
        </row>
      </sheetData>
      <sheetData sheetId="10285"/>
      <sheetData sheetId="10286"/>
      <sheetData sheetId="10287">
        <row r="1">
          <cell r="A1" t="str">
            <v>PHIẾU XỬ LÝ HỒ SƠ THANH TOÁN VƯỢT THẨM QUYỀN PD</v>
          </cell>
        </row>
      </sheetData>
      <sheetData sheetId="10288"/>
      <sheetData sheetId="10289"/>
      <sheetData sheetId="10290"/>
      <sheetData sheetId="10291">
        <row r="1">
          <cell r="A1" t="str">
            <v>PHIẾU XỬ LÝ HỒ SƠ THANH TOÁN VƯỢT THẨM QUYỀN PD</v>
          </cell>
        </row>
      </sheetData>
      <sheetData sheetId="10292"/>
      <sheetData sheetId="10293">
        <row r="1">
          <cell r="A1" t="str">
            <v>PHIẾU XỬ LÝ HỒ SƠ THANH TOÁN VƯỢT THẨM QUYỀN PD</v>
          </cell>
        </row>
      </sheetData>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sheetData sheetId="10420"/>
      <sheetData sheetId="10421">
        <row r="1">
          <cell r="A1" t="str">
            <v>PHIẾU XỬ LÝ HỒ SƠ THANH TOÁN VƯỢT THẨM QUYỀN PD</v>
          </cell>
        </row>
      </sheetData>
      <sheetData sheetId="10422"/>
      <sheetData sheetId="10423"/>
      <sheetData sheetId="10424" refreshError="1"/>
      <sheetData sheetId="10425" refreshError="1"/>
      <sheetData sheetId="10426" refreshError="1"/>
      <sheetData sheetId="10427"/>
      <sheetData sheetId="10428"/>
      <sheetData sheetId="10429"/>
      <sheetData sheetId="10430" refreshError="1"/>
      <sheetData sheetId="10431" refreshError="1"/>
      <sheetData sheetId="10432" refreshError="1"/>
      <sheetData sheetId="10433" refreshError="1"/>
      <sheetData sheetId="10434" refreshError="1"/>
      <sheetData sheetId="10435" refreshError="1"/>
      <sheetData sheetId="10436"/>
      <sheetData sheetId="10437"/>
      <sheetData sheetId="10438"/>
      <sheetData sheetId="10439"/>
      <sheetData sheetId="10440"/>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sheetData sheetId="10656"/>
      <sheetData sheetId="10657"/>
      <sheetData sheetId="10658"/>
      <sheetData sheetId="10659"/>
      <sheetData sheetId="10660">
        <row r="1">
          <cell r="A1" t="str">
            <v>PHIẾU XỬ LÝ HỒ SƠ THANH TOÁN VƯỢT THẨM QUYỀN PD</v>
          </cell>
        </row>
      </sheetData>
      <sheetData sheetId="10661"/>
      <sheetData sheetId="10662"/>
      <sheetData sheetId="10663"/>
      <sheetData sheetId="10664"/>
      <sheetData sheetId="10665"/>
      <sheetData sheetId="10666"/>
      <sheetData sheetId="10667"/>
      <sheetData sheetId="10668"/>
      <sheetData sheetId="10669"/>
      <sheetData sheetId="10670">
        <row r="1">
          <cell r="A1" t="str">
            <v>PHIẾU XỬ LÝ HỒ SƠ THANH TOÁN VƯỢT THẨM QUYỀN PD</v>
          </cell>
        </row>
      </sheetData>
      <sheetData sheetId="10671"/>
      <sheetData sheetId="10672"/>
      <sheetData sheetId="10673">
        <row r="1">
          <cell r="A1" t="str">
            <v>PHIẾU XỬ LÝ HỒ SƠ THANH TOÁN VƯỢT THẨM QUYỀN PD</v>
          </cell>
        </row>
      </sheetData>
      <sheetData sheetId="10674">
        <row r="1">
          <cell r="A1" t="str">
            <v>PHIẾU XỬ LÝ HỒ SƠ THANH TOÁN VƯỢT THẨM QUYỀN PD</v>
          </cell>
        </row>
      </sheetData>
      <sheetData sheetId="10675">
        <row r="1">
          <cell r="A1" t="str">
            <v>PHIẾU XỬ LÝ HỒ SƠ THANH TOÁN VƯỢT THẨM QUYỀN PD</v>
          </cell>
        </row>
      </sheetData>
      <sheetData sheetId="10676">
        <row r="1">
          <cell r="A1" t="str">
            <v>PHIẾU XỬ LÝ HỒ SƠ THANH TOÁN VƯỢT THẨM QUYỀN PD</v>
          </cell>
        </row>
      </sheetData>
      <sheetData sheetId="10677">
        <row r="1">
          <cell r="A1" t="str">
            <v>PHIẾU XỬ LÝ HỒ SƠ THANH TOÁN VƯỢT THẨM QUYỀN PD</v>
          </cell>
        </row>
      </sheetData>
      <sheetData sheetId="10678">
        <row r="1">
          <cell r="A1" t="str">
            <v>PHIẾU XỬ LÝ HỒ SƠ THANH TOÁN VƯỢT THẨM QUYỀN PD</v>
          </cell>
        </row>
      </sheetData>
      <sheetData sheetId="10679">
        <row r="1">
          <cell r="A1" t="str">
            <v>PHIẾU XỬ LÝ HỒ SƠ THANH TOÁN VƯỢT THẨM QUYỀN PD</v>
          </cell>
        </row>
      </sheetData>
      <sheetData sheetId="10680">
        <row r="1">
          <cell r="A1" t="str">
            <v>PHIẾU XỬ LÝ HỒ SƠ THANH TOÁN VƯỢT THẨM QUYỀN PD</v>
          </cell>
        </row>
      </sheetData>
      <sheetData sheetId="10681">
        <row r="1">
          <cell r="A1" t="str">
            <v>PHIẾU XỬ LÝ HỒ SƠ THANH TOÁN VƯỢT THẨM QUYỀN PD</v>
          </cell>
        </row>
      </sheetData>
      <sheetData sheetId="10682">
        <row r="1">
          <cell r="A1" t="str">
            <v>PHIẾU XỬ LÝ HỒ SƠ THANH TOÁN VƯỢT THẨM QUYỀN PD</v>
          </cell>
        </row>
      </sheetData>
      <sheetData sheetId="10683">
        <row r="1">
          <cell r="A1" t="str">
            <v>PHIẾU XỬ LÝ HỒ SƠ THANH TOÁN VƯỢT THẨM QUYỀN PD</v>
          </cell>
        </row>
      </sheetData>
      <sheetData sheetId="10684">
        <row r="1">
          <cell r="A1" t="str">
            <v>PHIẾU XỬ LÝ HỒ SƠ THANH TOÁN VƯỢT THẨM QUYỀN PD</v>
          </cell>
        </row>
      </sheetData>
      <sheetData sheetId="10685">
        <row r="1">
          <cell r="A1" t="str">
            <v>PHIẾU XỬ LÝ HỒ SƠ THANH TOÁN VƯỢT THẨM QUYỀN PD</v>
          </cell>
        </row>
      </sheetData>
      <sheetData sheetId="10686">
        <row r="1">
          <cell r="A1" t="str">
            <v>PHIẾU XỬ LÝ HỒ SƠ THANH TOÁN VƯỢT THẨM QUYỀN PD</v>
          </cell>
        </row>
      </sheetData>
      <sheetData sheetId="10687">
        <row r="1">
          <cell r="A1" t="str">
            <v>PHIẾU XỬ LÝ HỒ SƠ THANH TOÁN VƯỢT THẨM QUYỀN PD</v>
          </cell>
        </row>
      </sheetData>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refreshError="1"/>
      <sheetData sheetId="10819" refreshError="1"/>
      <sheetData sheetId="10820" refreshError="1"/>
      <sheetData sheetId="10821" refreshError="1"/>
      <sheetData sheetId="10822" refreshError="1"/>
      <sheetData sheetId="10823" refreshError="1"/>
      <sheetData sheetId="10824"/>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sheetData sheetId="10895" refreshError="1"/>
      <sheetData sheetId="10896" refreshError="1"/>
      <sheetData sheetId="10897" refreshError="1"/>
      <sheetData sheetId="10898" refreshError="1"/>
      <sheetData sheetId="10899" refreshError="1"/>
      <sheetData sheetId="10900"/>
      <sheetData sheetId="10901"/>
      <sheetData sheetId="10902" refreshError="1"/>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refreshError="1"/>
      <sheetData sheetId="11758" refreshError="1"/>
      <sheetData sheetId="11759" refreshError="1"/>
      <sheetData sheetId="11760" refreshError="1"/>
      <sheetData sheetId="11761" refreshError="1"/>
      <sheetData sheetId="11762" refreshError="1"/>
      <sheetData sheetId="11763"/>
      <sheetData sheetId="11764" refreshError="1"/>
      <sheetData sheetId="11765" refreshError="1"/>
      <sheetData sheetId="11766"/>
      <sheetData sheetId="11767"/>
      <sheetData sheetId="11768"/>
      <sheetData sheetId="11769"/>
      <sheetData sheetId="11770"/>
      <sheetData sheetId="11771" refreshError="1"/>
      <sheetData sheetId="11772" refreshError="1"/>
      <sheetData sheetId="11773" refreshError="1"/>
      <sheetData sheetId="11774" refreshError="1"/>
      <sheetData sheetId="11775" refreshError="1"/>
      <sheetData sheetId="11776" refreshError="1"/>
      <sheetData sheetId="11777"/>
      <sheetData sheetId="11778"/>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ow r="1">
          <cell r="A1" t="str">
            <v>PHIẾU XỬ LÝ HỒ SƠ THANH TOÁN VƯỢT THẨM QUYỀN PD</v>
          </cell>
        </row>
      </sheetData>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ow r="1">
          <cell r="A1" t="str">
            <v>PHIẾU XỬ LÝ HỒ SƠ THANH TOÁN VƯỢT THẨM QUYỀN PD</v>
          </cell>
        </row>
      </sheetData>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비"/>
      <sheetName val="토공"/>
    </sheetNames>
    <sheetDataSet>
      <sheetData sheetId="0"/>
      <sheetData sheetId="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설비"/>
      <sheetName val="일위대가집계표(기계)"/>
      <sheetName val="일위대가(기계)"/>
      <sheetName val="일위대가집계표(소방)"/>
      <sheetName val="일위대가(소방)"/>
    </sheetNames>
    <sheetDataSet>
      <sheetData sheetId="0" refreshError="1"/>
      <sheetData sheetId="1">
        <row r="2234">
          <cell r="J2234">
            <v>12950</v>
          </cell>
        </row>
      </sheetData>
      <sheetData sheetId="2"/>
      <sheetData sheetId="3"/>
      <sheetData sheetId="4"/>
      <sheetData sheetId="5"/>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표지-1"/>
      <sheetName val="설계서표지-2"/>
      <sheetName val="1.변경이유서-표지"/>
      <sheetName val="1.변경이유서"/>
      <sheetName val="2.설계설명서-표지"/>
      <sheetName val="2.설계설명서"/>
      <sheetName val="3.공사개요-다.주요공사량"/>
      <sheetName val="4.재료원"/>
      <sheetName val="5.지급자재 명세서"/>
      <sheetName val="6.시멘트 콘크리트 배합 설계표"/>
      <sheetName val="7.아스팔트 콘크리트 배합설계표"/>
      <sheetName val="COPY1"/>
      <sheetName val="8.∼11."/>
      <sheetName val="설계내역서표지"/>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80F3A-0B6B-4911-AF7D-F9C529FE4730}">
  <sheetPr>
    <tabColor rgb="FFFFFF00"/>
  </sheetPr>
  <dimension ref="B1:O14"/>
  <sheetViews>
    <sheetView tabSelected="1" view="pageBreakPreview" zoomScaleNormal="100" zoomScaleSheetLayoutView="100" workbookViewId="0">
      <pane ySplit="4" topLeftCell="A5" activePane="bottomLeft" state="frozen"/>
      <selection activeCell="O8" sqref="O8"/>
      <selection pane="bottomLeft" activeCell="B1" sqref="B1:O2"/>
    </sheetView>
  </sheetViews>
  <sheetFormatPr defaultRowHeight="12.75" x14ac:dyDescent="0.2"/>
  <cols>
    <col min="1" max="1" width="0.85546875" customWidth="1"/>
    <col min="2" max="2" width="6.42578125" customWidth="1"/>
    <col min="3" max="3" width="22.5703125" customWidth="1"/>
    <col min="4" max="4" width="18.140625" customWidth="1"/>
    <col min="5" max="5" width="9" bestFit="1" customWidth="1"/>
    <col min="6" max="6" width="4.140625" customWidth="1"/>
    <col min="7" max="7" width="13.140625" customWidth="1"/>
    <col min="8" max="8" width="16.7109375" bestFit="1" customWidth="1"/>
    <col min="9" max="9" width="11.7109375" customWidth="1"/>
    <col min="10" max="10" width="13" customWidth="1"/>
    <col min="11" max="11" width="11.85546875" customWidth="1"/>
    <col min="12" max="12" width="13.28515625" customWidth="1"/>
    <col min="13" max="13" width="13.140625" customWidth="1"/>
    <col min="14" max="14" width="14.42578125" customWidth="1"/>
    <col min="15" max="15" width="11.42578125" customWidth="1"/>
  </cols>
  <sheetData>
    <row r="1" spans="2:15" ht="24.95" customHeight="1" x14ac:dyDescent="0.2">
      <c r="B1" s="235" t="s">
        <v>436</v>
      </c>
      <c r="C1" s="235"/>
      <c r="D1" s="235"/>
      <c r="E1" s="235"/>
      <c r="F1" s="235"/>
      <c r="G1" s="235"/>
      <c r="H1" s="235"/>
      <c r="I1" s="235"/>
      <c r="J1" s="235"/>
      <c r="K1" s="235"/>
      <c r="L1" s="235"/>
      <c r="M1" s="235"/>
      <c r="N1" s="235"/>
      <c r="O1" s="235"/>
    </row>
    <row r="2" spans="2:15" ht="9.9499999999999993" customHeight="1" x14ac:dyDescent="0.2">
      <c r="B2" s="236"/>
      <c r="C2" s="236"/>
      <c r="D2" s="236"/>
      <c r="E2" s="236"/>
      <c r="F2" s="236"/>
      <c r="G2" s="236"/>
      <c r="H2" s="236"/>
      <c r="I2" s="236"/>
      <c r="J2" s="236"/>
      <c r="K2" s="236"/>
      <c r="L2" s="236"/>
      <c r="M2" s="236"/>
      <c r="N2" s="236"/>
      <c r="O2" s="236"/>
    </row>
    <row r="3" spans="2:15" ht="15.4" customHeight="1" x14ac:dyDescent="0.2">
      <c r="B3" s="237" t="s">
        <v>3990</v>
      </c>
      <c r="C3" s="239" t="s">
        <v>2590</v>
      </c>
      <c r="D3" s="239" t="s">
        <v>3165</v>
      </c>
      <c r="E3" s="239" t="s">
        <v>2189</v>
      </c>
      <c r="F3" s="239" t="s">
        <v>1460</v>
      </c>
      <c r="G3" s="241" t="s">
        <v>3468</v>
      </c>
      <c r="H3" s="242"/>
      <c r="I3" s="241" t="s">
        <v>1612</v>
      </c>
      <c r="J3" s="242"/>
      <c r="K3" s="241" t="s">
        <v>2755</v>
      </c>
      <c r="L3" s="242"/>
      <c r="M3" s="241" t="s">
        <v>3279</v>
      </c>
      <c r="N3" s="242"/>
      <c r="O3" s="233" t="s">
        <v>886</v>
      </c>
    </row>
    <row r="4" spans="2:15" ht="19.7" customHeight="1" x14ac:dyDescent="0.2">
      <c r="B4" s="238"/>
      <c r="C4" s="240"/>
      <c r="D4" s="240"/>
      <c r="E4" s="240"/>
      <c r="F4" s="240"/>
      <c r="G4" s="11" t="s">
        <v>5</v>
      </c>
      <c r="H4" s="10" t="s">
        <v>2090</v>
      </c>
      <c r="I4" s="11" t="s">
        <v>5</v>
      </c>
      <c r="J4" s="10" t="s">
        <v>2090</v>
      </c>
      <c r="K4" s="11" t="s">
        <v>5</v>
      </c>
      <c r="L4" s="10" t="s">
        <v>2090</v>
      </c>
      <c r="M4" s="11" t="s">
        <v>5</v>
      </c>
      <c r="N4" s="10" t="s">
        <v>2090</v>
      </c>
      <c r="O4" s="234"/>
    </row>
    <row r="5" spans="2:15" ht="19.7" customHeight="1" x14ac:dyDescent="0.2">
      <c r="B5" s="27" t="s">
        <v>4016</v>
      </c>
      <c r="C5" s="14" t="s">
        <v>4016</v>
      </c>
      <c r="D5" s="14" t="s">
        <v>4016</v>
      </c>
      <c r="E5" s="16"/>
      <c r="F5" s="15" t="s">
        <v>4016</v>
      </c>
      <c r="G5" s="22"/>
      <c r="H5" s="26"/>
      <c r="I5" s="22"/>
      <c r="J5" s="16"/>
      <c r="K5" s="22"/>
      <c r="L5" s="16"/>
      <c r="M5" s="22"/>
      <c r="N5" s="16"/>
      <c r="O5" s="17" t="s">
        <v>4016</v>
      </c>
    </row>
    <row r="6" spans="2:15" ht="19.7" customHeight="1" x14ac:dyDescent="0.2">
      <c r="B6" s="23" t="s">
        <v>3129</v>
      </c>
      <c r="C6" s="24" t="s">
        <v>2838</v>
      </c>
      <c r="D6" s="24" t="s">
        <v>4016</v>
      </c>
      <c r="E6" s="16"/>
      <c r="F6" s="41" t="s">
        <v>4016</v>
      </c>
      <c r="G6" s="22"/>
      <c r="H6" s="42"/>
      <c r="I6" s="22"/>
      <c r="J6" s="26"/>
      <c r="K6" s="22"/>
      <c r="L6" s="26"/>
      <c r="M6" s="22"/>
      <c r="N6" s="42"/>
      <c r="O6" s="43" t="s">
        <v>4016</v>
      </c>
    </row>
    <row r="7" spans="2:15" ht="19.7" customHeight="1" x14ac:dyDescent="0.2">
      <c r="B7" s="23" t="s">
        <v>4208</v>
      </c>
      <c r="C7" s="24" t="s">
        <v>4209</v>
      </c>
      <c r="D7" s="24" t="s">
        <v>4016</v>
      </c>
      <c r="E7" s="16"/>
      <c r="F7" s="41" t="s">
        <v>4016</v>
      </c>
      <c r="G7" s="22"/>
      <c r="H7" s="42"/>
      <c r="I7" s="22"/>
      <c r="J7" s="26"/>
      <c r="K7" s="22"/>
      <c r="L7" s="26"/>
      <c r="M7" s="22"/>
      <c r="N7" s="42"/>
      <c r="O7" s="43" t="s">
        <v>4016</v>
      </c>
    </row>
    <row r="8" spans="2:15" ht="19.7" customHeight="1" x14ac:dyDescent="0.2">
      <c r="B8" s="27" t="s">
        <v>4016</v>
      </c>
      <c r="C8" s="14" t="s">
        <v>1708</v>
      </c>
      <c r="D8" s="14" t="s">
        <v>621</v>
      </c>
      <c r="E8" s="44">
        <v>204</v>
      </c>
      <c r="F8" s="15" t="s">
        <v>2762</v>
      </c>
      <c r="G8" s="22"/>
      <c r="H8" s="26"/>
      <c r="I8" s="25"/>
      <c r="J8" s="26"/>
      <c r="K8" s="25"/>
      <c r="L8" s="26"/>
      <c r="M8" s="25"/>
      <c r="N8" s="26"/>
      <c r="O8" s="17"/>
    </row>
    <row r="9" spans="2:15" ht="19.7" customHeight="1" x14ac:dyDescent="0.2">
      <c r="B9" s="27" t="s">
        <v>4016</v>
      </c>
      <c r="C9" s="14" t="s">
        <v>4207</v>
      </c>
      <c r="D9" s="14"/>
      <c r="E9" s="44">
        <f>E8</f>
        <v>204</v>
      </c>
      <c r="F9" s="15" t="s">
        <v>2762</v>
      </c>
      <c r="G9" s="22"/>
      <c r="H9" s="26"/>
      <c r="I9" s="25"/>
      <c r="J9" s="26"/>
      <c r="K9" s="25"/>
      <c r="L9" s="26"/>
      <c r="M9" s="25"/>
      <c r="N9" s="26"/>
      <c r="O9" s="17" t="s">
        <v>4016</v>
      </c>
    </row>
    <row r="10" spans="2:15" ht="19.7" hidden="1" customHeight="1" x14ac:dyDescent="0.2">
      <c r="B10" s="27"/>
      <c r="C10" s="14" t="s">
        <v>453</v>
      </c>
      <c r="D10" s="14" t="s">
        <v>4016</v>
      </c>
      <c r="E10" s="16"/>
      <c r="F10" s="15" t="s">
        <v>3257</v>
      </c>
      <c r="G10" s="22"/>
      <c r="H10" s="26"/>
      <c r="I10" s="22"/>
      <c r="J10" s="26"/>
      <c r="K10" s="22"/>
      <c r="L10" s="26"/>
      <c r="M10" s="22"/>
      <c r="N10" s="26"/>
      <c r="O10" s="17"/>
    </row>
    <row r="11" spans="2:15" ht="19.7" customHeight="1" x14ac:dyDescent="0.2">
      <c r="B11" s="27" t="s">
        <v>4016</v>
      </c>
      <c r="C11" s="14" t="s">
        <v>326</v>
      </c>
      <c r="D11" s="14" t="s">
        <v>3983</v>
      </c>
      <c r="E11" s="16">
        <v>10</v>
      </c>
      <c r="F11" s="15" t="s">
        <v>802</v>
      </c>
      <c r="G11" s="22"/>
      <c r="H11" s="26"/>
      <c r="I11" s="22"/>
      <c r="J11" s="26"/>
      <c r="K11" s="22"/>
      <c r="L11" s="26"/>
      <c r="M11" s="22"/>
      <c r="N11" s="26"/>
      <c r="O11" s="17" t="s">
        <v>4016</v>
      </c>
    </row>
    <row r="12" spans="2:15" ht="19.7" customHeight="1" x14ac:dyDescent="0.2">
      <c r="B12" s="27" t="s">
        <v>4016</v>
      </c>
      <c r="C12" s="14" t="s">
        <v>4016</v>
      </c>
      <c r="D12" s="14" t="s">
        <v>4016</v>
      </c>
      <c r="E12" s="16"/>
      <c r="F12" s="15" t="s">
        <v>4016</v>
      </c>
      <c r="G12" s="22"/>
      <c r="H12" s="26"/>
      <c r="I12" s="22"/>
      <c r="J12" s="16"/>
      <c r="K12" s="22"/>
      <c r="L12" s="16"/>
      <c r="M12" s="22"/>
      <c r="N12" s="16"/>
      <c r="O12" s="17" t="s">
        <v>4016</v>
      </c>
    </row>
    <row r="13" spans="2:15" x14ac:dyDescent="0.2">
      <c r="B13" s="28" t="s">
        <v>4016</v>
      </c>
      <c r="C13" s="19" t="s">
        <v>4016</v>
      </c>
      <c r="D13" s="19" t="s">
        <v>4016</v>
      </c>
      <c r="E13" s="6"/>
      <c r="F13" s="20" t="s">
        <v>4016</v>
      </c>
      <c r="G13" s="5"/>
      <c r="H13" s="32"/>
      <c r="I13" s="5"/>
      <c r="J13" s="6"/>
      <c r="K13" s="5"/>
      <c r="L13" s="6"/>
      <c r="M13" s="5"/>
      <c r="N13" s="6"/>
      <c r="O13" s="21" t="s">
        <v>4016</v>
      </c>
    </row>
    <row r="14" spans="2:15" x14ac:dyDescent="0.2">
      <c r="B14" s="8"/>
      <c r="C14" s="8"/>
      <c r="D14" s="8"/>
      <c r="E14" s="8"/>
      <c r="F14" s="8"/>
      <c r="G14" s="8"/>
      <c r="H14" s="8"/>
      <c r="I14" s="8"/>
      <c r="J14" s="8"/>
      <c r="K14" s="8"/>
      <c r="L14" s="8"/>
      <c r="M14" s="8"/>
      <c r="N14" s="8"/>
      <c r="O14" s="8"/>
    </row>
  </sheetData>
  <mergeCells count="11">
    <mergeCell ref="O3:O4"/>
    <mergeCell ref="B1:O2"/>
    <mergeCell ref="B3:B4"/>
    <mergeCell ref="C3:C4"/>
    <mergeCell ref="D3:D4"/>
    <mergeCell ref="E3:E4"/>
    <mergeCell ref="F3:F4"/>
    <mergeCell ref="G3:H3"/>
    <mergeCell ref="I3:J3"/>
    <mergeCell ref="K3:L3"/>
    <mergeCell ref="M3:N3"/>
  </mergeCells>
  <phoneticPr fontId="4" type="noConversion"/>
  <pageMargins left="0.78740157480314965" right="7.874015748031496E-2" top="0.47244094488188981" bottom="0.78740157480314965" header="0.51181102362204722" footer="0.51181102362204722"/>
  <pageSetup paperSize="9" scale="75" orientation="landscape" r:id="rId1"/>
  <headerFooter alignWithMargins="0">
    <oddHeader xml:space="preserve">&amp;R&amp;"Aptos,보통"&amp;1&amp;K000000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B1:AC224"/>
  <sheetViews>
    <sheetView view="pageBreakPreview" topLeftCell="C1" zoomScale="145" zoomScaleNormal="100" zoomScaleSheetLayoutView="145" workbookViewId="0">
      <pane ySplit="3" topLeftCell="A189" activePane="bottomLeft" state="frozen"/>
      <selection activeCell="F233" activeCellId="1" sqref="H37 F233"/>
      <selection pane="bottomLeft" activeCell="F233" activeCellId="1" sqref="H37 F233"/>
    </sheetView>
  </sheetViews>
  <sheetFormatPr defaultRowHeight="12.75" x14ac:dyDescent="0.2"/>
  <cols>
    <col min="1" max="1" width="0.85546875" customWidth="1"/>
    <col min="2" max="2" width="14.5703125" customWidth="1"/>
    <col min="3" max="3" width="33.85546875" customWidth="1"/>
    <col min="4" max="4" width="26.5703125" customWidth="1"/>
    <col min="5" max="5" width="9.7109375" customWidth="1"/>
    <col min="6" max="9" width="18.140625" customWidth="1"/>
    <col min="10" max="10" width="17" customWidth="1"/>
  </cols>
  <sheetData>
    <row r="1" spans="2:29" ht="24.95" customHeight="1" x14ac:dyDescent="0.2">
      <c r="B1" s="235" t="s">
        <v>2574</v>
      </c>
      <c r="C1" s="235"/>
      <c r="D1" s="235"/>
      <c r="E1" s="235"/>
      <c r="F1" s="235"/>
      <c r="G1" s="235"/>
      <c r="H1" s="235"/>
      <c r="I1" s="235"/>
      <c r="J1" s="235"/>
    </row>
    <row r="2" spans="2:29" ht="9.9499999999999993" customHeight="1" x14ac:dyDescent="0.2">
      <c r="B2" s="236"/>
      <c r="C2" s="236"/>
      <c r="D2" s="236"/>
      <c r="E2" s="236"/>
      <c r="F2" s="236"/>
      <c r="G2" s="236"/>
      <c r="H2" s="236"/>
      <c r="I2" s="236"/>
      <c r="J2" s="236"/>
    </row>
    <row r="3" spans="2:29" ht="30.75" customHeight="1" x14ac:dyDescent="0.2">
      <c r="B3" s="9" t="s">
        <v>2963</v>
      </c>
      <c r="C3" s="1" t="s">
        <v>2590</v>
      </c>
      <c r="D3" s="1" t="s">
        <v>3165</v>
      </c>
      <c r="E3" s="1" t="s">
        <v>1460</v>
      </c>
      <c r="F3" s="1" t="s">
        <v>3864</v>
      </c>
      <c r="G3" s="1" t="s">
        <v>3433</v>
      </c>
      <c r="H3" s="1" t="s">
        <v>2474</v>
      </c>
      <c r="I3" s="1" t="s">
        <v>275</v>
      </c>
      <c r="J3" s="2" t="s">
        <v>886</v>
      </c>
      <c r="Z3" t="s">
        <v>2539</v>
      </c>
      <c r="AA3" t="s">
        <v>2928</v>
      </c>
      <c r="AB3" t="s">
        <v>3975</v>
      </c>
      <c r="AC3" t="s">
        <v>2788</v>
      </c>
    </row>
    <row r="4" spans="2:29" ht="19.7" hidden="1" customHeight="1" x14ac:dyDescent="0.2">
      <c r="B4" s="13" t="s">
        <v>1245</v>
      </c>
      <c r="C4" s="14" t="s">
        <v>155</v>
      </c>
      <c r="D4" s="14" t="s">
        <v>648</v>
      </c>
      <c r="E4" s="15" t="s">
        <v>2937</v>
      </c>
      <c r="F4" s="26" t="e">
        <f t="shared" ref="F4:F67" si="0">G4+H4+I4</f>
        <v>#REF!</v>
      </c>
      <c r="G4" s="26" t="e">
        <f>'일위대가 (2)'!J5</f>
        <v>#REF!</v>
      </c>
      <c r="H4" s="26" t="e">
        <f>'일위대가 (2)'!L5</f>
        <v>#REF!</v>
      </c>
      <c r="I4" s="26" t="e">
        <f>'일위대가 (2)'!N5</f>
        <v>#REF!</v>
      </c>
      <c r="J4" s="17" t="s">
        <v>4016</v>
      </c>
      <c r="Z4" s="12">
        <v>26102</v>
      </c>
      <c r="AA4" s="12">
        <v>7463</v>
      </c>
      <c r="AB4" s="12">
        <v>16492</v>
      </c>
      <c r="AC4" s="12">
        <v>2147</v>
      </c>
    </row>
    <row r="5" spans="2:29" ht="19.7" hidden="1" customHeight="1" x14ac:dyDescent="0.2">
      <c r="B5" s="13" t="s">
        <v>3550</v>
      </c>
      <c r="C5" s="14" t="s">
        <v>464</v>
      </c>
      <c r="D5" s="14" t="s">
        <v>648</v>
      </c>
      <c r="E5" s="15" t="s">
        <v>2937</v>
      </c>
      <c r="F5" s="26" t="e">
        <f t="shared" si="0"/>
        <v>#REF!</v>
      </c>
      <c r="G5" s="26" t="e">
        <f>'일위대가 (2)'!J10</f>
        <v>#REF!</v>
      </c>
      <c r="H5" s="26" t="e">
        <f>'일위대가 (2)'!L10</f>
        <v>#REF!</v>
      </c>
      <c r="I5" s="26" t="e">
        <f>'일위대가 (2)'!N10</f>
        <v>#REF!</v>
      </c>
      <c r="J5" s="17" t="s">
        <v>4016</v>
      </c>
      <c r="Z5" s="12">
        <v>23452</v>
      </c>
      <c r="AA5" s="12">
        <v>4820</v>
      </c>
      <c r="AB5" s="12">
        <v>16445</v>
      </c>
      <c r="AC5" s="12">
        <v>2187</v>
      </c>
    </row>
    <row r="6" spans="2:29" ht="19.7" hidden="1" customHeight="1" x14ac:dyDescent="0.2">
      <c r="B6" s="13" t="s">
        <v>1050</v>
      </c>
      <c r="C6" s="14" t="s">
        <v>2232</v>
      </c>
      <c r="D6" s="14" t="s">
        <v>648</v>
      </c>
      <c r="E6" s="15" t="s">
        <v>2937</v>
      </c>
      <c r="F6" s="26" t="e">
        <f t="shared" si="0"/>
        <v>#REF!</v>
      </c>
      <c r="G6" s="26" t="e">
        <f>'일위대가 (2)'!J15</f>
        <v>#REF!</v>
      </c>
      <c r="H6" s="26" t="e">
        <f>'일위대가 (2)'!L15</f>
        <v>#REF!</v>
      </c>
      <c r="I6" s="26" t="e">
        <f>'일위대가 (2)'!N15</f>
        <v>#REF!</v>
      </c>
      <c r="J6" s="17" t="s">
        <v>4016</v>
      </c>
      <c r="Z6" s="12">
        <v>25449</v>
      </c>
      <c r="AA6" s="12">
        <v>3302</v>
      </c>
      <c r="AB6" s="12">
        <v>20039</v>
      </c>
      <c r="AC6" s="12">
        <v>2108</v>
      </c>
    </row>
    <row r="7" spans="2:29" ht="19.7" hidden="1" customHeight="1" x14ac:dyDescent="0.2">
      <c r="B7" s="13" t="s">
        <v>3945</v>
      </c>
      <c r="C7" s="14" t="s">
        <v>1841</v>
      </c>
      <c r="D7" s="14" t="s">
        <v>648</v>
      </c>
      <c r="E7" s="15" t="s">
        <v>2937</v>
      </c>
      <c r="F7" s="26" t="e">
        <f t="shared" si="0"/>
        <v>#REF!</v>
      </c>
      <c r="G7" s="26" t="e">
        <f>'일위대가 (2)'!J20</f>
        <v>#REF!</v>
      </c>
      <c r="H7" s="26" t="e">
        <f>'일위대가 (2)'!L20</f>
        <v>#REF!</v>
      </c>
      <c r="I7" s="26" t="e">
        <f>'일위대가 (2)'!N20</f>
        <v>#REF!</v>
      </c>
      <c r="J7" s="17" t="s">
        <v>4016</v>
      </c>
      <c r="Z7" s="12">
        <v>27720</v>
      </c>
      <c r="AA7" s="12">
        <v>4355</v>
      </c>
      <c r="AB7" s="12">
        <v>20757</v>
      </c>
      <c r="AC7" s="12">
        <v>2608</v>
      </c>
    </row>
    <row r="8" spans="2:29" ht="19.7" hidden="1" customHeight="1" x14ac:dyDescent="0.2">
      <c r="B8" s="13" t="s">
        <v>1409</v>
      </c>
      <c r="C8" s="14" t="s">
        <v>1074</v>
      </c>
      <c r="D8" s="14" t="s">
        <v>648</v>
      </c>
      <c r="E8" s="15" t="s">
        <v>2937</v>
      </c>
      <c r="F8" s="26" t="e">
        <f t="shared" si="0"/>
        <v>#REF!</v>
      </c>
      <c r="G8" s="26" t="e">
        <f>'일위대가 (2)'!J25</f>
        <v>#REF!</v>
      </c>
      <c r="H8" s="26" t="e">
        <f>'일위대가 (2)'!L25</f>
        <v>#REF!</v>
      </c>
      <c r="I8" s="26" t="e">
        <f>'일위대가 (2)'!N25</f>
        <v>#REF!</v>
      </c>
      <c r="J8" s="17" t="s">
        <v>4016</v>
      </c>
      <c r="Z8" s="12">
        <v>27720</v>
      </c>
      <c r="AA8" s="12">
        <v>4355</v>
      </c>
      <c r="AB8" s="12">
        <v>20757</v>
      </c>
      <c r="AC8" s="12">
        <v>2608</v>
      </c>
    </row>
    <row r="9" spans="2:29" ht="19.7" hidden="1" customHeight="1" x14ac:dyDescent="0.2">
      <c r="B9" s="13" t="s">
        <v>3868</v>
      </c>
      <c r="C9" s="14" t="s">
        <v>3313</v>
      </c>
      <c r="D9" s="14" t="s">
        <v>2614</v>
      </c>
      <c r="E9" s="15" t="s">
        <v>2937</v>
      </c>
      <c r="F9" s="26" t="e">
        <f t="shared" si="0"/>
        <v>#REF!</v>
      </c>
      <c r="G9" s="26" t="e">
        <f>'일위대가 (2)'!J30</f>
        <v>#REF!</v>
      </c>
      <c r="H9" s="26" t="e">
        <f>'일위대가 (2)'!L30</f>
        <v>#REF!</v>
      </c>
      <c r="I9" s="26" t="e">
        <f>'일위대가 (2)'!N30</f>
        <v>#REF!</v>
      </c>
      <c r="J9" s="17" t="s">
        <v>4016</v>
      </c>
      <c r="Z9" s="12">
        <v>26012</v>
      </c>
      <c r="AA9" s="12">
        <v>2825</v>
      </c>
      <c r="AB9" s="12">
        <v>21385</v>
      </c>
      <c r="AC9" s="12">
        <v>1802</v>
      </c>
    </row>
    <row r="10" spans="2:29" ht="19.7" hidden="1" customHeight="1" x14ac:dyDescent="0.2">
      <c r="B10" s="13" t="s">
        <v>1292</v>
      </c>
      <c r="C10" s="14" t="s">
        <v>2602</v>
      </c>
      <c r="D10" s="14" t="s">
        <v>2614</v>
      </c>
      <c r="E10" s="15" t="s">
        <v>2937</v>
      </c>
      <c r="F10" s="26" t="e">
        <f t="shared" si="0"/>
        <v>#REF!</v>
      </c>
      <c r="G10" s="26" t="e">
        <f>'일위대가 (2)'!J35</f>
        <v>#REF!</v>
      </c>
      <c r="H10" s="26" t="e">
        <f>'일위대가 (2)'!L35</f>
        <v>#REF!</v>
      </c>
      <c r="I10" s="26" t="e">
        <f>'일위대가 (2)'!N35</f>
        <v>#REF!</v>
      </c>
      <c r="J10" s="17" t="s">
        <v>4016</v>
      </c>
      <c r="Z10" s="12">
        <v>26764</v>
      </c>
      <c r="AA10" s="12">
        <v>3235</v>
      </c>
      <c r="AB10" s="12">
        <v>21582</v>
      </c>
      <c r="AC10" s="12">
        <v>1947</v>
      </c>
    </row>
    <row r="11" spans="2:29" ht="19.7" hidden="1" customHeight="1" x14ac:dyDescent="0.2">
      <c r="B11" s="13" t="s">
        <v>2140</v>
      </c>
      <c r="C11" s="14" t="s">
        <v>1328</v>
      </c>
      <c r="D11" s="14" t="s">
        <v>648</v>
      </c>
      <c r="E11" s="15" t="s">
        <v>2937</v>
      </c>
      <c r="F11" s="26" t="e">
        <f t="shared" si="0"/>
        <v>#REF!</v>
      </c>
      <c r="G11" s="26" t="e">
        <f>'일위대가 (2)'!J40</f>
        <v>#REF!</v>
      </c>
      <c r="H11" s="26" t="e">
        <f>'일위대가 (2)'!L40</f>
        <v>#REF!</v>
      </c>
      <c r="I11" s="26" t="e">
        <f>'일위대가 (2)'!N40</f>
        <v>#REF!</v>
      </c>
      <c r="J11" s="17" t="s">
        <v>4016</v>
      </c>
      <c r="Z11" s="12">
        <v>30515</v>
      </c>
      <c r="AA11" s="12">
        <v>6027</v>
      </c>
      <c r="AB11" s="12">
        <v>20696</v>
      </c>
      <c r="AC11" s="12">
        <v>3792</v>
      </c>
    </row>
    <row r="12" spans="2:29" ht="19.7" hidden="1" customHeight="1" x14ac:dyDescent="0.2">
      <c r="B12" s="13" t="s">
        <v>510</v>
      </c>
      <c r="C12" s="14" t="s">
        <v>907</v>
      </c>
      <c r="D12" s="14" t="s">
        <v>648</v>
      </c>
      <c r="E12" s="15" t="s">
        <v>2937</v>
      </c>
      <c r="F12" s="26" t="e">
        <f t="shared" si="0"/>
        <v>#REF!</v>
      </c>
      <c r="G12" s="26" t="e">
        <f>'일위대가 (2)'!J45</f>
        <v>#REF!</v>
      </c>
      <c r="H12" s="26" t="e">
        <f>'일위대가 (2)'!L45</f>
        <v>#REF!</v>
      </c>
      <c r="I12" s="26" t="e">
        <f>'일위대가 (2)'!N45</f>
        <v>#REF!</v>
      </c>
      <c r="J12" s="17" t="s">
        <v>4016</v>
      </c>
      <c r="Z12" s="12">
        <v>28277</v>
      </c>
      <c r="AA12" s="12">
        <v>4030</v>
      </c>
      <c r="AB12" s="12">
        <v>20535</v>
      </c>
      <c r="AC12" s="12">
        <v>3712</v>
      </c>
    </row>
    <row r="13" spans="2:29" ht="19.7" hidden="1" customHeight="1" x14ac:dyDescent="0.2">
      <c r="B13" s="13" t="s">
        <v>2626</v>
      </c>
      <c r="C13" s="14" t="s">
        <v>3978</v>
      </c>
      <c r="D13" s="14" t="s">
        <v>648</v>
      </c>
      <c r="E13" s="15" t="s">
        <v>2937</v>
      </c>
      <c r="F13" s="26" t="e">
        <f t="shared" si="0"/>
        <v>#REF!</v>
      </c>
      <c r="G13" s="26" t="e">
        <f>'일위대가 (2)'!J50</f>
        <v>#REF!</v>
      </c>
      <c r="H13" s="26" t="e">
        <f>'일위대가 (2)'!L50</f>
        <v>#REF!</v>
      </c>
      <c r="I13" s="26" t="e">
        <f>'일위대가 (2)'!N50</f>
        <v>#REF!</v>
      </c>
      <c r="J13" s="17" t="s">
        <v>4016</v>
      </c>
      <c r="Z13" s="12">
        <v>27720</v>
      </c>
      <c r="AA13" s="12">
        <v>4355</v>
      </c>
      <c r="AB13" s="12">
        <v>20757</v>
      </c>
      <c r="AC13" s="12">
        <v>2608</v>
      </c>
    </row>
    <row r="14" spans="2:29" ht="19.7" hidden="1" customHeight="1" x14ac:dyDescent="0.2">
      <c r="B14" s="13" t="s">
        <v>220</v>
      </c>
      <c r="C14" s="14" t="s">
        <v>2324</v>
      </c>
      <c r="D14" s="14" t="s">
        <v>2394</v>
      </c>
      <c r="E14" s="15" t="s">
        <v>2986</v>
      </c>
      <c r="F14" s="26" t="e">
        <f t="shared" si="0"/>
        <v>#REF!</v>
      </c>
      <c r="G14" s="26" t="e">
        <f>'일위대가 (2)'!J55</f>
        <v>#REF!</v>
      </c>
      <c r="H14" s="26" t="e">
        <f>'일위대가 (2)'!L55</f>
        <v>#REF!</v>
      </c>
      <c r="I14" s="26" t="e">
        <f>'일위대가 (2)'!N55</f>
        <v>#REF!</v>
      </c>
      <c r="J14" s="17" t="s">
        <v>4016</v>
      </c>
      <c r="Z14" s="12">
        <v>6269</v>
      </c>
      <c r="AA14" s="12">
        <v>950</v>
      </c>
      <c r="AB14" s="12">
        <v>5300</v>
      </c>
      <c r="AC14" s="12">
        <v>19</v>
      </c>
    </row>
    <row r="15" spans="2:29" ht="19.7" hidden="1" customHeight="1" x14ac:dyDescent="0.2">
      <c r="B15" s="13" t="s">
        <v>2555</v>
      </c>
      <c r="C15" s="14" t="s">
        <v>2324</v>
      </c>
      <c r="D15" s="14" t="s">
        <v>3908</v>
      </c>
      <c r="E15" s="15" t="s">
        <v>2986</v>
      </c>
      <c r="F15" s="26" t="e">
        <f t="shared" si="0"/>
        <v>#REF!</v>
      </c>
      <c r="G15" s="26" t="e">
        <f>'일위대가 (2)'!J59</f>
        <v>#REF!</v>
      </c>
      <c r="H15" s="26" t="e">
        <f>'일위대가 (2)'!L59</f>
        <v>#REF!</v>
      </c>
      <c r="I15" s="26" t="e">
        <f>'일위대가 (2)'!N59</f>
        <v>#REF!</v>
      </c>
      <c r="J15" s="17" t="s">
        <v>4016</v>
      </c>
      <c r="Z15" s="12">
        <v>5575</v>
      </c>
      <c r="AA15" s="12">
        <v>220</v>
      </c>
      <c r="AB15" s="12">
        <v>5355</v>
      </c>
    </row>
    <row r="16" spans="2:29" ht="19.7" hidden="1" customHeight="1" x14ac:dyDescent="0.2">
      <c r="B16" s="13" t="s">
        <v>110</v>
      </c>
      <c r="C16" s="14" t="s">
        <v>168</v>
      </c>
      <c r="D16" s="14" t="s">
        <v>2958</v>
      </c>
      <c r="E16" s="15" t="s">
        <v>2986</v>
      </c>
      <c r="F16" s="26" t="e">
        <f t="shared" si="0"/>
        <v>#REF!</v>
      </c>
      <c r="G16" s="26" t="e">
        <f>'일위대가 (2)'!J63</f>
        <v>#REF!</v>
      </c>
      <c r="H16" s="26" t="e">
        <f>'일위대가 (2)'!L63</f>
        <v>#REF!</v>
      </c>
      <c r="I16" s="26" t="e">
        <f>'일위대가 (2)'!N63</f>
        <v>#REF!</v>
      </c>
      <c r="J16" s="17" t="s">
        <v>4016</v>
      </c>
      <c r="Z16" s="12">
        <v>6901</v>
      </c>
      <c r="AA16" s="12">
        <v>950</v>
      </c>
      <c r="AB16" s="12">
        <v>5932</v>
      </c>
      <c r="AC16" s="12">
        <v>19</v>
      </c>
    </row>
    <row r="17" spans="2:29" ht="19.7" hidden="1" customHeight="1" x14ac:dyDescent="0.2">
      <c r="B17" s="13" t="s">
        <v>2996</v>
      </c>
      <c r="C17" s="14" t="s">
        <v>461</v>
      </c>
      <c r="D17" s="14" t="s">
        <v>2958</v>
      </c>
      <c r="E17" s="15" t="s">
        <v>2986</v>
      </c>
      <c r="F17" s="26" t="e">
        <f t="shared" si="0"/>
        <v>#REF!</v>
      </c>
      <c r="G17" s="26" t="e">
        <f>'일위대가 (2)'!J67</f>
        <v>#REF!</v>
      </c>
      <c r="H17" s="26" t="e">
        <f>'일위대가 (2)'!L67</f>
        <v>#REF!</v>
      </c>
      <c r="I17" s="26" t="e">
        <f>'일위대가 (2)'!N67</f>
        <v>#REF!</v>
      </c>
      <c r="J17" s="17" t="s">
        <v>4016</v>
      </c>
      <c r="Z17" s="12">
        <v>6180</v>
      </c>
      <c r="AA17" s="12">
        <v>220</v>
      </c>
      <c r="AB17" s="12">
        <v>5960</v>
      </c>
    </row>
    <row r="18" spans="2:29" ht="19.7" hidden="1" customHeight="1" x14ac:dyDescent="0.2">
      <c r="B18" s="13" t="s">
        <v>395</v>
      </c>
      <c r="C18" s="14" t="s">
        <v>79</v>
      </c>
      <c r="D18" s="14" t="s">
        <v>2908</v>
      </c>
      <c r="E18" s="15" t="s">
        <v>2986</v>
      </c>
      <c r="F18" s="26" t="e">
        <f t="shared" si="0"/>
        <v>#REF!</v>
      </c>
      <c r="G18" s="26" t="e">
        <f>'일위대가 (2)'!J71</f>
        <v>#REF!</v>
      </c>
      <c r="H18" s="26" t="e">
        <f>'일위대가 (2)'!L71</f>
        <v>#REF!</v>
      </c>
      <c r="I18" s="26" t="e">
        <f>'일위대가 (2)'!N71</f>
        <v>#REF!</v>
      </c>
      <c r="J18" s="17" t="s">
        <v>4016</v>
      </c>
      <c r="Z18" s="12">
        <v>7335</v>
      </c>
      <c r="AA18" s="12">
        <v>220</v>
      </c>
      <c r="AB18" s="12">
        <v>7115</v>
      </c>
    </row>
    <row r="19" spans="2:29" ht="19.7" hidden="1" customHeight="1" x14ac:dyDescent="0.2">
      <c r="B19" s="13" t="s">
        <v>2854</v>
      </c>
      <c r="C19" s="14" t="s">
        <v>753</v>
      </c>
      <c r="D19" s="14" t="s">
        <v>3286</v>
      </c>
      <c r="E19" s="15" t="s">
        <v>2937</v>
      </c>
      <c r="F19" s="26" t="e">
        <f t="shared" si="0"/>
        <v>#REF!</v>
      </c>
      <c r="G19" s="26" t="e">
        <f>'일위대가 (2)'!J75</f>
        <v>#REF!</v>
      </c>
      <c r="H19" s="26" t="e">
        <f>'일위대가 (2)'!L75</f>
        <v>#REF!</v>
      </c>
      <c r="I19" s="26" t="e">
        <f>'일위대가 (2)'!N75</f>
        <v>#REF!</v>
      </c>
      <c r="J19" s="17" t="s">
        <v>4016</v>
      </c>
      <c r="Z19" s="12">
        <v>40468</v>
      </c>
      <c r="AA19" s="12">
        <v>12706</v>
      </c>
      <c r="AB19" s="12">
        <v>24569</v>
      </c>
      <c r="AC19" s="12">
        <v>3193</v>
      </c>
    </row>
    <row r="20" spans="2:29" ht="19.7" hidden="1" customHeight="1" x14ac:dyDescent="0.2">
      <c r="B20" s="13" t="s">
        <v>257</v>
      </c>
      <c r="C20" s="14" t="s">
        <v>556</v>
      </c>
      <c r="D20" s="14" t="s">
        <v>3286</v>
      </c>
      <c r="E20" s="15" t="s">
        <v>2937</v>
      </c>
      <c r="F20" s="26" t="e">
        <f t="shared" si="0"/>
        <v>#REF!</v>
      </c>
      <c r="G20" s="26" t="e">
        <f>'일위대가 (2)'!J80</f>
        <v>#REF!</v>
      </c>
      <c r="H20" s="26" t="e">
        <f>'일위대가 (2)'!L80</f>
        <v>#REF!</v>
      </c>
      <c r="I20" s="26" t="e">
        <f>'일위대가 (2)'!N80</f>
        <v>#REF!</v>
      </c>
      <c r="J20" s="17" t="s">
        <v>4016</v>
      </c>
      <c r="Z20" s="12">
        <v>35980</v>
      </c>
      <c r="AA20" s="12">
        <v>9367</v>
      </c>
      <c r="AB20" s="12">
        <v>24062</v>
      </c>
      <c r="AC20" s="12">
        <v>2551</v>
      </c>
    </row>
    <row r="21" spans="2:29" ht="19.7" hidden="1" customHeight="1" x14ac:dyDescent="0.2">
      <c r="B21" s="13" t="s">
        <v>3093</v>
      </c>
      <c r="C21" s="14" t="s">
        <v>565</v>
      </c>
      <c r="D21" s="14" t="s">
        <v>814</v>
      </c>
      <c r="E21" s="15" t="s">
        <v>2937</v>
      </c>
      <c r="F21" s="26" t="e">
        <f t="shared" si="0"/>
        <v>#REF!</v>
      </c>
      <c r="G21" s="26" t="e">
        <f>'일위대가 (2)'!J85</f>
        <v>#REF!</v>
      </c>
      <c r="H21" s="26" t="e">
        <f>'일위대가 (2)'!L85</f>
        <v>#REF!</v>
      </c>
      <c r="I21" s="26" t="e">
        <f>'일위대가 (2)'!N85</f>
        <v>#REF!</v>
      </c>
      <c r="J21" s="17" t="s">
        <v>4016</v>
      </c>
      <c r="Z21" s="12">
        <v>54146</v>
      </c>
      <c r="AA21" s="12">
        <v>17836</v>
      </c>
      <c r="AB21" s="12">
        <v>32002</v>
      </c>
      <c r="AC21" s="12">
        <v>4308</v>
      </c>
    </row>
    <row r="22" spans="2:29" ht="19.7" hidden="1" customHeight="1" x14ac:dyDescent="0.2">
      <c r="B22" s="13" t="s">
        <v>1513</v>
      </c>
      <c r="C22" s="14" t="s">
        <v>778</v>
      </c>
      <c r="D22" s="14" t="s">
        <v>740</v>
      </c>
      <c r="E22" s="15" t="s">
        <v>2937</v>
      </c>
      <c r="F22" s="26" t="e">
        <f t="shared" si="0"/>
        <v>#REF!</v>
      </c>
      <c r="G22" s="26" t="e">
        <f>'일위대가 (2)'!J91</f>
        <v>#REF!</v>
      </c>
      <c r="H22" s="26" t="e">
        <f>'일위대가 (2)'!L91</f>
        <v>#REF!</v>
      </c>
      <c r="I22" s="26" t="e">
        <f>'일위대가 (2)'!N91</f>
        <v>#REF!</v>
      </c>
      <c r="J22" s="17" t="s">
        <v>4016</v>
      </c>
      <c r="Z22" s="12">
        <v>56669</v>
      </c>
      <c r="AA22" s="12">
        <v>18624</v>
      </c>
      <c r="AB22" s="12">
        <v>32536</v>
      </c>
      <c r="AC22" s="12">
        <v>5509</v>
      </c>
    </row>
    <row r="23" spans="2:29" ht="19.7" hidden="1" customHeight="1" x14ac:dyDescent="0.2">
      <c r="B23" s="13" t="s">
        <v>1163</v>
      </c>
      <c r="C23" s="14" t="s">
        <v>1860</v>
      </c>
      <c r="D23" s="14" t="s">
        <v>2004</v>
      </c>
      <c r="E23" s="15" t="s">
        <v>2986</v>
      </c>
      <c r="F23" s="26" t="e">
        <f t="shared" si="0"/>
        <v>#REF!</v>
      </c>
      <c r="G23" s="26" t="e">
        <f>'일위대가 (2)'!J97</f>
        <v>#REF!</v>
      </c>
      <c r="H23" s="26" t="e">
        <f>'일위대가 (2)'!L97</f>
        <v>#REF!</v>
      </c>
      <c r="I23" s="26" t="e">
        <f>'일위대가 (2)'!N97</f>
        <v>#REF!</v>
      </c>
      <c r="J23" s="17" t="s">
        <v>4016</v>
      </c>
      <c r="Z23" s="12">
        <v>83472</v>
      </c>
      <c r="AA23" s="12">
        <v>72395</v>
      </c>
      <c r="AB23" s="12">
        <v>7816</v>
      </c>
      <c r="AC23" s="12">
        <v>3261</v>
      </c>
    </row>
    <row r="24" spans="2:29" ht="19.7" hidden="1" customHeight="1" x14ac:dyDescent="0.2">
      <c r="B24" s="13" t="s">
        <v>3738</v>
      </c>
      <c r="C24" s="14" t="s">
        <v>1343</v>
      </c>
      <c r="D24" s="14" t="s">
        <v>2004</v>
      </c>
      <c r="E24" s="15" t="s">
        <v>2986</v>
      </c>
      <c r="F24" s="26" t="e">
        <f t="shared" si="0"/>
        <v>#REF!</v>
      </c>
      <c r="G24" s="26" t="e">
        <f>'일위대가 (2)'!J101</f>
        <v>#REF!</v>
      </c>
      <c r="H24" s="26" t="e">
        <f>'일위대가 (2)'!L101</f>
        <v>#REF!</v>
      </c>
      <c r="I24" s="26" t="e">
        <f>'일위대가 (2)'!N101</f>
        <v>#REF!</v>
      </c>
      <c r="J24" s="17" t="s">
        <v>4016</v>
      </c>
      <c r="Z24" s="12">
        <v>90009</v>
      </c>
      <c r="AA24" s="12">
        <v>78040</v>
      </c>
      <c r="AB24" s="12">
        <v>8449</v>
      </c>
      <c r="AC24" s="12">
        <v>3520</v>
      </c>
    </row>
    <row r="25" spans="2:29" ht="19.7" hidden="1" customHeight="1" x14ac:dyDescent="0.2">
      <c r="B25" s="13" t="s">
        <v>968</v>
      </c>
      <c r="C25" s="14" t="s">
        <v>3185</v>
      </c>
      <c r="D25" s="14" t="s">
        <v>3286</v>
      </c>
      <c r="E25" s="15" t="s">
        <v>2937</v>
      </c>
      <c r="F25" s="26" t="e">
        <f t="shared" si="0"/>
        <v>#REF!</v>
      </c>
      <c r="G25" s="26" t="e">
        <f>'일위대가 (2)'!J105</f>
        <v>#REF!</v>
      </c>
      <c r="H25" s="26" t="e">
        <f>'일위대가 (2)'!L105</f>
        <v>#REF!</v>
      </c>
      <c r="I25" s="26" t="e">
        <f>'일위대가 (2)'!N105</f>
        <v>#REF!</v>
      </c>
      <c r="J25" s="17" t="s">
        <v>4016</v>
      </c>
      <c r="Z25" s="12">
        <v>35980</v>
      </c>
      <c r="AA25" s="12">
        <v>9367</v>
      </c>
      <c r="AB25" s="12">
        <v>24062</v>
      </c>
      <c r="AC25" s="12">
        <v>2551</v>
      </c>
    </row>
    <row r="26" spans="2:29" ht="19.7" hidden="1" customHeight="1" x14ac:dyDescent="0.2">
      <c r="B26" s="13" t="s">
        <v>3607</v>
      </c>
      <c r="C26" s="14" t="s">
        <v>97</v>
      </c>
      <c r="D26" s="14" t="s">
        <v>35</v>
      </c>
      <c r="E26" s="15" t="s">
        <v>2986</v>
      </c>
      <c r="F26" s="26" t="e">
        <f t="shared" si="0"/>
        <v>#REF!</v>
      </c>
      <c r="G26" s="26" t="e">
        <f>'일위대가 (2)'!J110</f>
        <v>#REF!</v>
      </c>
      <c r="H26" s="26" t="e">
        <f>'일위대가 (2)'!L110</f>
        <v>#REF!</v>
      </c>
      <c r="I26" s="26" t="e">
        <f>'일위대가 (2)'!N110</f>
        <v>#REF!</v>
      </c>
      <c r="J26" s="17" t="s">
        <v>4016</v>
      </c>
      <c r="Z26" s="12">
        <v>32353</v>
      </c>
      <c r="AA26" s="12">
        <v>23618</v>
      </c>
      <c r="AB26" s="12">
        <v>5193</v>
      </c>
      <c r="AC26" s="12">
        <v>3542</v>
      </c>
    </row>
    <row r="27" spans="2:29" ht="19.7" hidden="1" customHeight="1" x14ac:dyDescent="0.2">
      <c r="B27" s="13" t="s">
        <v>1473</v>
      </c>
      <c r="C27" s="14" t="s">
        <v>2609</v>
      </c>
      <c r="D27" s="14" t="s">
        <v>3510</v>
      </c>
      <c r="E27" s="15" t="s">
        <v>2937</v>
      </c>
      <c r="F27" s="26" t="e">
        <f t="shared" si="0"/>
        <v>#REF!</v>
      </c>
      <c r="G27" s="26" t="e">
        <f>'일위대가 (2)'!J113</f>
        <v>#REF!</v>
      </c>
      <c r="H27" s="26" t="e">
        <f>'일위대가 (2)'!L113</f>
        <v>#REF!</v>
      </c>
      <c r="I27" s="26" t="e">
        <f>'일위대가 (2)'!N113</f>
        <v>#REF!</v>
      </c>
      <c r="J27" s="17" t="s">
        <v>4016</v>
      </c>
      <c r="Z27" s="12">
        <v>25622</v>
      </c>
      <c r="AA27" s="12">
        <v>2825</v>
      </c>
      <c r="AB27" s="12">
        <v>20995</v>
      </c>
      <c r="AC27" s="12">
        <v>1802</v>
      </c>
    </row>
    <row r="28" spans="2:29" ht="19.7" hidden="1" customHeight="1" x14ac:dyDescent="0.2">
      <c r="B28" s="13" t="s">
        <v>3877</v>
      </c>
      <c r="C28" s="14" t="s">
        <v>565</v>
      </c>
      <c r="D28" s="14" t="s">
        <v>2227</v>
      </c>
      <c r="E28" s="15" t="s">
        <v>2937</v>
      </c>
      <c r="F28" s="26" t="e">
        <f t="shared" si="0"/>
        <v>#REF!</v>
      </c>
      <c r="G28" s="26" t="e">
        <f>'일위대가 (2)'!J118</f>
        <v>#REF!</v>
      </c>
      <c r="H28" s="26" t="e">
        <f>'일위대가 (2)'!L118</f>
        <v>#REF!</v>
      </c>
      <c r="I28" s="26" t="e">
        <f>'일위대가 (2)'!N118</f>
        <v>#REF!</v>
      </c>
      <c r="J28" s="17" t="s">
        <v>4016</v>
      </c>
      <c r="Z28" s="12">
        <v>53887</v>
      </c>
      <c r="AA28" s="12">
        <v>17660</v>
      </c>
      <c r="AB28" s="12">
        <v>31937</v>
      </c>
      <c r="AC28" s="12">
        <v>4290</v>
      </c>
    </row>
    <row r="29" spans="2:29" ht="19.7" hidden="1" customHeight="1" x14ac:dyDescent="0.2">
      <c r="B29" s="13" t="s">
        <v>1346</v>
      </c>
      <c r="C29" s="14" t="s">
        <v>2540</v>
      </c>
      <c r="D29" s="14" t="s">
        <v>2107</v>
      </c>
      <c r="E29" s="15" t="s">
        <v>2937</v>
      </c>
      <c r="F29" s="26" t="e">
        <f t="shared" si="0"/>
        <v>#REF!</v>
      </c>
      <c r="G29" s="26" t="e">
        <f>'일위대가 (2)'!J124</f>
        <v>#REF!</v>
      </c>
      <c r="H29" s="26" t="e">
        <f>'일위대가 (2)'!L124</f>
        <v>#REF!</v>
      </c>
      <c r="I29" s="26" t="e">
        <f>'일위대가 (2)'!N124</f>
        <v>#REF!</v>
      </c>
      <c r="J29" s="17" t="s">
        <v>4016</v>
      </c>
      <c r="Z29" s="12">
        <v>48886</v>
      </c>
      <c r="AA29" s="12">
        <v>6799</v>
      </c>
      <c r="AB29" s="12">
        <v>38834</v>
      </c>
      <c r="AC29" s="12">
        <v>3253</v>
      </c>
    </row>
    <row r="30" spans="2:29" ht="19.7" hidden="1" customHeight="1" x14ac:dyDescent="0.2">
      <c r="B30" s="13" t="s">
        <v>3812</v>
      </c>
      <c r="C30" s="14" t="s">
        <v>778</v>
      </c>
      <c r="D30" s="14" t="s">
        <v>814</v>
      </c>
      <c r="E30" s="15" t="s">
        <v>2937</v>
      </c>
      <c r="F30" s="26" t="e">
        <f t="shared" si="0"/>
        <v>#REF!</v>
      </c>
      <c r="G30" s="26" t="e">
        <f>'일위대가 (2)'!J129</f>
        <v>#REF!</v>
      </c>
      <c r="H30" s="26" t="e">
        <f>'일위대가 (2)'!L129</f>
        <v>#REF!</v>
      </c>
      <c r="I30" s="26" t="e">
        <f>'일위대가 (2)'!N129</f>
        <v>#REF!</v>
      </c>
      <c r="J30" s="17" t="s">
        <v>4016</v>
      </c>
      <c r="Z30" s="12">
        <v>53751</v>
      </c>
      <c r="AA30" s="12">
        <v>17366</v>
      </c>
      <c r="AB30" s="12">
        <v>31930</v>
      </c>
      <c r="AC30" s="12">
        <v>4455</v>
      </c>
    </row>
    <row r="31" spans="2:29" ht="19.7" hidden="1" customHeight="1" x14ac:dyDescent="0.2">
      <c r="B31" s="13" t="s">
        <v>576</v>
      </c>
      <c r="C31" s="14" t="s">
        <v>970</v>
      </c>
      <c r="D31" s="14" t="s">
        <v>814</v>
      </c>
      <c r="E31" s="15" t="s">
        <v>2986</v>
      </c>
      <c r="F31" s="26" t="e">
        <f t="shared" si="0"/>
        <v>#REF!</v>
      </c>
      <c r="G31" s="26" t="e">
        <f>'일위대가 (2)'!J135</f>
        <v>#REF!</v>
      </c>
      <c r="H31" s="26" t="e">
        <f>'일위대가 (2)'!L135</f>
        <v>#REF!</v>
      </c>
      <c r="I31" s="26" t="e">
        <f>'일위대가 (2)'!N135</f>
        <v>#REF!</v>
      </c>
      <c r="J31" s="17" t="s">
        <v>4016</v>
      </c>
      <c r="Z31" s="12">
        <v>38649</v>
      </c>
      <c r="AA31" s="12">
        <v>32804</v>
      </c>
      <c r="AB31" s="12">
        <v>3237</v>
      </c>
      <c r="AC31" s="12">
        <v>2608</v>
      </c>
    </row>
    <row r="32" spans="2:29" ht="19.7" hidden="1" customHeight="1" x14ac:dyDescent="0.2">
      <c r="B32" s="13" t="s">
        <v>2087</v>
      </c>
      <c r="C32" s="14" t="s">
        <v>2961</v>
      </c>
      <c r="D32" s="14" t="s">
        <v>648</v>
      </c>
      <c r="E32" s="15" t="s">
        <v>2937</v>
      </c>
      <c r="F32" s="26" t="e">
        <f t="shared" si="0"/>
        <v>#REF!</v>
      </c>
      <c r="G32" s="26" t="e">
        <f>'일위대가 (2)'!J139</f>
        <v>#REF!</v>
      </c>
      <c r="H32" s="26" t="e">
        <f>'일위대가 (2)'!L139</f>
        <v>#REF!</v>
      </c>
      <c r="I32" s="26" t="e">
        <f>'일위대가 (2)'!N139</f>
        <v>#REF!</v>
      </c>
      <c r="J32" s="17" t="s">
        <v>4016</v>
      </c>
      <c r="Z32" s="12">
        <v>23452</v>
      </c>
      <c r="AA32" s="12">
        <v>4820</v>
      </c>
      <c r="AB32" s="12">
        <v>16445</v>
      </c>
      <c r="AC32" s="12">
        <v>2187</v>
      </c>
    </row>
    <row r="33" spans="2:29" ht="19.7" hidden="1" customHeight="1" x14ac:dyDescent="0.2">
      <c r="B33" s="13" t="s">
        <v>3353</v>
      </c>
      <c r="C33" s="14" t="s">
        <v>3993</v>
      </c>
      <c r="D33" s="14" t="s">
        <v>397</v>
      </c>
      <c r="E33" s="15" t="s">
        <v>2986</v>
      </c>
      <c r="F33" s="26" t="e">
        <f t="shared" si="0"/>
        <v>#REF!</v>
      </c>
      <c r="G33" s="26" t="e">
        <f>'일위대가 (2)'!J144</f>
        <v>#REF!</v>
      </c>
      <c r="H33" s="26" t="e">
        <f>'일위대가 (2)'!L144</f>
        <v>#REF!</v>
      </c>
      <c r="I33" s="26" t="e">
        <f>'일위대가 (2)'!N144</f>
        <v>#REF!</v>
      </c>
      <c r="J33" s="17" t="s">
        <v>4016</v>
      </c>
      <c r="Z33" s="12">
        <v>5349</v>
      </c>
      <c r="AA33" s="12">
        <v>950</v>
      </c>
      <c r="AB33" s="12">
        <v>4380</v>
      </c>
      <c r="AC33" s="12">
        <v>19</v>
      </c>
    </row>
    <row r="34" spans="2:29" ht="19.7" hidden="1" customHeight="1" x14ac:dyDescent="0.2">
      <c r="B34" s="18" t="s">
        <v>1760</v>
      </c>
      <c r="C34" s="19" t="s">
        <v>753</v>
      </c>
      <c r="D34" s="19" t="s">
        <v>2107</v>
      </c>
      <c r="E34" s="20" t="s">
        <v>2937</v>
      </c>
      <c r="F34" s="32" t="e">
        <f t="shared" si="0"/>
        <v>#REF!</v>
      </c>
      <c r="G34" s="32" t="e">
        <f>'일위대가 (2)'!J148</f>
        <v>#REF!</v>
      </c>
      <c r="H34" s="32" t="e">
        <f>'일위대가 (2)'!L148</f>
        <v>#REF!</v>
      </c>
      <c r="I34" s="32" t="e">
        <f>'일위대가 (2)'!N148</f>
        <v>#REF!</v>
      </c>
      <c r="J34" s="21" t="s">
        <v>4016</v>
      </c>
      <c r="Z34" s="12">
        <v>60185</v>
      </c>
      <c r="AA34" s="12">
        <v>16203</v>
      </c>
      <c r="AB34" s="12">
        <v>39644</v>
      </c>
      <c r="AC34" s="12">
        <v>4338</v>
      </c>
    </row>
    <row r="35" spans="2:29" ht="19.7" hidden="1" customHeight="1" x14ac:dyDescent="0.2">
      <c r="B35" s="13" t="s">
        <v>3509</v>
      </c>
      <c r="C35" s="14" t="s">
        <v>556</v>
      </c>
      <c r="D35" s="14" t="s">
        <v>2107</v>
      </c>
      <c r="E35" s="15" t="s">
        <v>2937</v>
      </c>
      <c r="F35" s="26" t="e">
        <f t="shared" si="0"/>
        <v>#REF!</v>
      </c>
      <c r="G35" s="26" t="e">
        <f>'일위대가 (2)'!J153</f>
        <v>#REF!</v>
      </c>
      <c r="H35" s="26" t="e">
        <f>'일위대가 (2)'!L153</f>
        <v>#REF!</v>
      </c>
      <c r="I35" s="26" t="e">
        <f>'일위대가 (2)'!N153</f>
        <v>#REF!</v>
      </c>
      <c r="J35" s="17" t="s">
        <v>4016</v>
      </c>
      <c r="Z35" s="12">
        <v>55697</v>
      </c>
      <c r="AA35" s="12">
        <v>12864</v>
      </c>
      <c r="AB35" s="12">
        <v>39137</v>
      </c>
      <c r="AC35" s="12">
        <v>3696</v>
      </c>
    </row>
    <row r="36" spans="2:29" ht="19.7" hidden="1" customHeight="1" x14ac:dyDescent="0.2">
      <c r="B36" s="13" t="s">
        <v>1950</v>
      </c>
      <c r="C36" s="14" t="s">
        <v>565</v>
      </c>
      <c r="D36" s="14" t="s">
        <v>2299</v>
      </c>
      <c r="E36" s="15" t="s">
        <v>2937</v>
      </c>
      <c r="F36" s="26" t="e">
        <f t="shared" si="0"/>
        <v>#REF!</v>
      </c>
      <c r="G36" s="26" t="e">
        <f>'일위대가 (2)'!J158</f>
        <v>#REF!</v>
      </c>
      <c r="H36" s="26" t="e">
        <f>'일위대가 (2)'!L158</f>
        <v>#REF!</v>
      </c>
      <c r="I36" s="26" t="e">
        <f>'일위대가 (2)'!N158</f>
        <v>#REF!</v>
      </c>
      <c r="J36" s="17" t="s">
        <v>4016</v>
      </c>
      <c r="Z36" s="12">
        <v>55642</v>
      </c>
      <c r="AA36" s="12">
        <v>18771</v>
      </c>
      <c r="AB36" s="12">
        <v>32418</v>
      </c>
      <c r="AC36" s="12">
        <v>4453</v>
      </c>
    </row>
    <row r="37" spans="2:29" ht="19.7" hidden="1" customHeight="1" x14ac:dyDescent="0.2">
      <c r="B37" s="13" t="s">
        <v>3076</v>
      </c>
      <c r="C37" s="14" t="s">
        <v>778</v>
      </c>
      <c r="D37" s="14" t="s">
        <v>2603</v>
      </c>
      <c r="E37" s="15" t="s">
        <v>2937</v>
      </c>
      <c r="F37" s="26" t="e">
        <f t="shared" si="0"/>
        <v>#REF!</v>
      </c>
      <c r="G37" s="26" t="e">
        <f>'일위대가 (2)'!J164</f>
        <v>#REF!</v>
      </c>
      <c r="H37" s="26" t="e">
        <f>'일위대가 (2)'!L164</f>
        <v>#REF!</v>
      </c>
      <c r="I37" s="26" t="e">
        <f>'일위대가 (2)'!N164</f>
        <v>#REF!</v>
      </c>
      <c r="J37" s="17" t="s">
        <v>4016</v>
      </c>
      <c r="Z37" s="12">
        <v>57086</v>
      </c>
      <c r="AA37" s="12">
        <v>18667</v>
      </c>
      <c r="AB37" s="12">
        <v>32863</v>
      </c>
      <c r="AC37" s="12">
        <v>5556</v>
      </c>
    </row>
    <row r="38" spans="2:29" ht="19.7" hidden="1" customHeight="1" x14ac:dyDescent="0.2">
      <c r="B38" s="13" t="s">
        <v>1592</v>
      </c>
      <c r="C38" s="14" t="s">
        <v>1860</v>
      </c>
      <c r="D38" s="14" t="s">
        <v>101</v>
      </c>
      <c r="E38" s="15" t="s">
        <v>2986</v>
      </c>
      <c r="F38" s="26" t="e">
        <f t="shared" si="0"/>
        <v>#REF!</v>
      </c>
      <c r="G38" s="26" t="e">
        <f>'일위대가 (2)'!J170</f>
        <v>#REF!</v>
      </c>
      <c r="H38" s="26" t="e">
        <f>'일위대가 (2)'!L170</f>
        <v>#REF!</v>
      </c>
      <c r="I38" s="26" t="e">
        <f>'일위대가 (2)'!N170</f>
        <v>#REF!</v>
      </c>
      <c r="J38" s="17" t="s">
        <v>4016</v>
      </c>
      <c r="Z38" s="12">
        <v>83472</v>
      </c>
      <c r="AA38" s="12">
        <v>72395</v>
      </c>
      <c r="AB38" s="12">
        <v>7816</v>
      </c>
      <c r="AC38" s="12">
        <v>3261</v>
      </c>
    </row>
    <row r="39" spans="2:29" ht="19.7" hidden="1" customHeight="1" x14ac:dyDescent="0.2">
      <c r="B39" s="13" t="s">
        <v>3155</v>
      </c>
      <c r="C39" s="14" t="s">
        <v>1343</v>
      </c>
      <c r="D39" s="14" t="s">
        <v>101</v>
      </c>
      <c r="E39" s="15" t="s">
        <v>2986</v>
      </c>
      <c r="F39" s="26" t="e">
        <f t="shared" si="0"/>
        <v>#REF!</v>
      </c>
      <c r="G39" s="26" t="e">
        <f>'일위대가 (2)'!J174</f>
        <v>#REF!</v>
      </c>
      <c r="H39" s="26" t="e">
        <f>'일위대가 (2)'!L174</f>
        <v>#REF!</v>
      </c>
      <c r="I39" s="26" t="e">
        <f>'일위대가 (2)'!N174</f>
        <v>#REF!</v>
      </c>
      <c r="J39" s="17" t="s">
        <v>4016</v>
      </c>
      <c r="Z39" s="12">
        <v>90009</v>
      </c>
      <c r="AA39" s="12">
        <v>78040</v>
      </c>
      <c r="AB39" s="12">
        <v>8449</v>
      </c>
      <c r="AC39" s="12">
        <v>3520</v>
      </c>
    </row>
    <row r="40" spans="2:29" ht="19.7" hidden="1" customHeight="1" x14ac:dyDescent="0.2">
      <c r="B40" s="13" t="s">
        <v>1716</v>
      </c>
      <c r="C40" s="14" t="s">
        <v>970</v>
      </c>
      <c r="D40" s="14" t="s">
        <v>2107</v>
      </c>
      <c r="E40" s="15" t="s">
        <v>2986</v>
      </c>
      <c r="F40" s="26" t="e">
        <f t="shared" si="0"/>
        <v>#REF!</v>
      </c>
      <c r="G40" s="26" t="e">
        <f>'일위대가 (2)'!J178</f>
        <v>#REF!</v>
      </c>
      <c r="H40" s="26" t="e">
        <f>'일위대가 (2)'!L178</f>
        <v>#REF!</v>
      </c>
      <c r="I40" s="26" t="e">
        <f>'일위대가 (2)'!N178</f>
        <v>#REF!</v>
      </c>
      <c r="J40" s="17" t="s">
        <v>4016</v>
      </c>
      <c r="Z40" s="12">
        <v>38649</v>
      </c>
      <c r="AA40" s="12">
        <v>32804</v>
      </c>
      <c r="AB40" s="12">
        <v>3237</v>
      </c>
      <c r="AC40" s="12">
        <v>2608</v>
      </c>
    </row>
    <row r="41" spans="2:29" ht="19.7" hidden="1" customHeight="1" x14ac:dyDescent="0.2">
      <c r="B41" s="13" t="s">
        <v>2886</v>
      </c>
      <c r="C41" s="14" t="s">
        <v>1860</v>
      </c>
      <c r="D41" s="14" t="s">
        <v>1407</v>
      </c>
      <c r="E41" s="15" t="s">
        <v>2986</v>
      </c>
      <c r="F41" s="26" t="e">
        <f t="shared" si="0"/>
        <v>#REF!</v>
      </c>
      <c r="G41" s="26" t="e">
        <f>'일위대가 (2)'!J182</f>
        <v>#REF!</v>
      </c>
      <c r="H41" s="26" t="e">
        <f>'일위대가 (2)'!L182</f>
        <v>#REF!</v>
      </c>
      <c r="I41" s="26" t="e">
        <f>'일위대가 (2)'!N182</f>
        <v>#REF!</v>
      </c>
      <c r="J41" s="17" t="s">
        <v>4016</v>
      </c>
      <c r="Z41" s="12">
        <v>83472</v>
      </c>
      <c r="AA41" s="12">
        <v>72395</v>
      </c>
      <c r="AB41" s="12">
        <v>7816</v>
      </c>
      <c r="AC41" s="12">
        <v>3261</v>
      </c>
    </row>
    <row r="42" spans="2:29" ht="19.7" hidden="1" customHeight="1" x14ac:dyDescent="0.2">
      <c r="B42" s="13" t="s">
        <v>433</v>
      </c>
      <c r="C42" s="14" t="s">
        <v>1343</v>
      </c>
      <c r="D42" s="14" t="s">
        <v>1407</v>
      </c>
      <c r="E42" s="15" t="s">
        <v>2986</v>
      </c>
      <c r="F42" s="26" t="e">
        <f t="shared" si="0"/>
        <v>#REF!</v>
      </c>
      <c r="G42" s="26" t="e">
        <f>'일위대가 (2)'!J186</f>
        <v>#REF!</v>
      </c>
      <c r="H42" s="26" t="e">
        <f>'일위대가 (2)'!L186</f>
        <v>#REF!</v>
      </c>
      <c r="I42" s="26" t="e">
        <f>'일위대가 (2)'!N186</f>
        <v>#REF!</v>
      </c>
      <c r="J42" s="17" t="s">
        <v>4016</v>
      </c>
      <c r="Z42" s="12">
        <v>90009</v>
      </c>
      <c r="AA42" s="12">
        <v>78040</v>
      </c>
      <c r="AB42" s="12">
        <v>8449</v>
      </c>
      <c r="AC42" s="12">
        <v>3520</v>
      </c>
    </row>
    <row r="43" spans="2:29" ht="19.7" hidden="1" customHeight="1" x14ac:dyDescent="0.2">
      <c r="B43" s="13" t="s">
        <v>3221</v>
      </c>
      <c r="C43" s="14" t="s">
        <v>970</v>
      </c>
      <c r="D43" s="14" t="s">
        <v>2299</v>
      </c>
      <c r="E43" s="15" t="s">
        <v>2986</v>
      </c>
      <c r="F43" s="26" t="e">
        <f t="shared" si="0"/>
        <v>#REF!</v>
      </c>
      <c r="G43" s="26" t="e">
        <f>'일위대가 (2)'!J190</f>
        <v>#REF!</v>
      </c>
      <c r="H43" s="26" t="e">
        <f>'일위대가 (2)'!L190</f>
        <v>#REF!</v>
      </c>
      <c r="I43" s="26" t="e">
        <f>'일위대가 (2)'!N190</f>
        <v>#REF!</v>
      </c>
      <c r="J43" s="17" t="s">
        <v>4016</v>
      </c>
      <c r="Z43" s="12">
        <v>38649</v>
      </c>
      <c r="AA43" s="12">
        <v>32804</v>
      </c>
      <c r="AB43" s="12">
        <v>3237</v>
      </c>
      <c r="AC43" s="12">
        <v>2608</v>
      </c>
    </row>
    <row r="44" spans="2:29" ht="19.7" hidden="1" customHeight="1" x14ac:dyDescent="0.2">
      <c r="B44" s="13" t="s">
        <v>1642</v>
      </c>
      <c r="C44" s="14" t="s">
        <v>3523</v>
      </c>
      <c r="D44" s="14" t="s">
        <v>3286</v>
      </c>
      <c r="E44" s="15" t="s">
        <v>2937</v>
      </c>
      <c r="F44" s="26" t="e">
        <f t="shared" si="0"/>
        <v>#REF!</v>
      </c>
      <c r="G44" s="26" t="e">
        <f>'일위대가 (2)'!J194</f>
        <v>#REF!</v>
      </c>
      <c r="H44" s="26" t="e">
        <f>'일위대가 (2)'!L194</f>
        <v>#REF!</v>
      </c>
      <c r="I44" s="26" t="e">
        <f>'일위대가 (2)'!N194</f>
        <v>#REF!</v>
      </c>
      <c r="J44" s="17" t="s">
        <v>4016</v>
      </c>
      <c r="Z44" s="12">
        <v>40468</v>
      </c>
      <c r="AA44" s="12">
        <v>12706</v>
      </c>
      <c r="AB44" s="12">
        <v>24569</v>
      </c>
      <c r="AC44" s="12">
        <v>3193</v>
      </c>
    </row>
    <row r="45" spans="2:29" ht="19.7" hidden="1" customHeight="1" x14ac:dyDescent="0.2">
      <c r="B45" s="13" t="s">
        <v>3136</v>
      </c>
      <c r="C45" s="14" t="s">
        <v>2334</v>
      </c>
      <c r="D45" s="14" t="s">
        <v>372</v>
      </c>
      <c r="E45" s="15" t="s">
        <v>1081</v>
      </c>
      <c r="F45" s="26" t="e">
        <f t="shared" si="0"/>
        <v>#REF!</v>
      </c>
      <c r="G45" s="26" t="e">
        <f>'일위대가 (2)'!J199</f>
        <v>#REF!</v>
      </c>
      <c r="H45" s="26" t="e">
        <f>'일위대가 (2)'!L199</f>
        <v>#REF!</v>
      </c>
      <c r="I45" s="26" t="e">
        <f>'일위대가 (2)'!N199</f>
        <v>#REF!</v>
      </c>
      <c r="J45" s="17" t="s">
        <v>4016</v>
      </c>
      <c r="Z45" s="12">
        <v>5195612</v>
      </c>
      <c r="AA45" s="12">
        <v>2598750</v>
      </c>
      <c r="AB45" s="12">
        <v>2380483</v>
      </c>
      <c r="AC45" s="12">
        <v>216379</v>
      </c>
    </row>
    <row r="46" spans="2:29" ht="19.7" hidden="1" customHeight="1" x14ac:dyDescent="0.2">
      <c r="B46" s="13" t="s">
        <v>1542</v>
      </c>
      <c r="C46" s="14" t="s">
        <v>2817</v>
      </c>
      <c r="D46" s="14" t="s">
        <v>1151</v>
      </c>
      <c r="E46" s="15" t="s">
        <v>2937</v>
      </c>
      <c r="F46" s="26" t="e">
        <f t="shared" si="0"/>
        <v>#REF!</v>
      </c>
      <c r="G46" s="26" t="e">
        <f>'일위대가 (2)'!J210</f>
        <v>#REF!</v>
      </c>
      <c r="H46" s="26" t="e">
        <f>'일위대가 (2)'!L210</f>
        <v>#REF!</v>
      </c>
      <c r="I46" s="26" t="e">
        <f>'일위대가 (2)'!N210</f>
        <v>#REF!</v>
      </c>
      <c r="J46" s="17" t="s">
        <v>4016</v>
      </c>
      <c r="Z46" s="12">
        <v>23836</v>
      </c>
      <c r="AA46" s="12">
        <v>15575</v>
      </c>
      <c r="AB46" s="12">
        <v>3038</v>
      </c>
      <c r="AC46" s="12">
        <v>5223</v>
      </c>
    </row>
    <row r="47" spans="2:29" ht="19.7" hidden="1" customHeight="1" x14ac:dyDescent="0.2">
      <c r="B47" s="13" t="s">
        <v>3456</v>
      </c>
      <c r="C47" s="14" t="s">
        <v>3736</v>
      </c>
      <c r="D47" s="14" t="s">
        <v>4016</v>
      </c>
      <c r="E47" s="15" t="s">
        <v>3257</v>
      </c>
      <c r="F47" s="26" t="e">
        <f t="shared" si="0"/>
        <v>#REF!</v>
      </c>
      <c r="G47" s="26" t="e">
        <f>'일위대가 (2)'!J215</f>
        <v>#REF!</v>
      </c>
      <c r="H47" s="26" t="e">
        <f>'일위대가 (2)'!L215</f>
        <v>#REF!</v>
      </c>
      <c r="I47" s="26" t="e">
        <f>'일위대가 (2)'!N215</f>
        <v>#REF!</v>
      </c>
      <c r="J47" s="17" t="s">
        <v>4016</v>
      </c>
      <c r="Z47" s="12">
        <v>23136924</v>
      </c>
      <c r="AA47" s="12">
        <v>18205870</v>
      </c>
      <c r="AB47" s="12">
        <v>4903892</v>
      </c>
      <c r="AC47" s="12">
        <v>27162</v>
      </c>
    </row>
    <row r="48" spans="2:29" ht="19.7" hidden="1" customHeight="1" x14ac:dyDescent="0.2">
      <c r="B48" s="13" t="s">
        <v>2009</v>
      </c>
      <c r="C48" s="14" t="s">
        <v>362</v>
      </c>
      <c r="D48" s="14" t="s">
        <v>3815</v>
      </c>
      <c r="E48" s="15" t="s">
        <v>2870</v>
      </c>
      <c r="F48" s="26" t="e">
        <f t="shared" si="0"/>
        <v>#REF!</v>
      </c>
      <c r="G48" s="26" t="e">
        <f>'일위대가 (2)'!J221</f>
        <v>#REF!</v>
      </c>
      <c r="H48" s="26" t="e">
        <f>'일위대가 (2)'!L221</f>
        <v>#REF!</v>
      </c>
      <c r="I48" s="26" t="e">
        <f>'일위대가 (2)'!N221</f>
        <v>#REF!</v>
      </c>
      <c r="J48" s="17" t="s">
        <v>4016</v>
      </c>
      <c r="Z48" s="12">
        <v>6630085</v>
      </c>
      <c r="AA48" s="12">
        <v>6310527</v>
      </c>
      <c r="AB48" s="12">
        <v>310143</v>
      </c>
      <c r="AC48" s="12">
        <v>9415</v>
      </c>
    </row>
    <row r="49" spans="2:29" ht="19.7" hidden="1" customHeight="1" x14ac:dyDescent="0.2">
      <c r="B49" s="13" t="s">
        <v>3284</v>
      </c>
      <c r="C49" s="14" t="s">
        <v>565</v>
      </c>
      <c r="D49" s="14" t="s">
        <v>647</v>
      </c>
      <c r="E49" s="15" t="s">
        <v>2937</v>
      </c>
      <c r="F49" s="26" t="e">
        <f t="shared" si="0"/>
        <v>#REF!</v>
      </c>
      <c r="G49" s="26" t="e">
        <f>'일위대가 (2)'!J225</f>
        <v>#REF!</v>
      </c>
      <c r="H49" s="26" t="e">
        <f>'일위대가 (2)'!L225</f>
        <v>#REF!</v>
      </c>
      <c r="I49" s="26" t="e">
        <f>'일위대가 (2)'!N225</f>
        <v>#REF!</v>
      </c>
      <c r="J49" s="17" t="s">
        <v>4016</v>
      </c>
      <c r="Z49" s="12">
        <v>53863</v>
      </c>
      <c r="AA49" s="12">
        <v>17644</v>
      </c>
      <c r="AB49" s="12">
        <v>31931</v>
      </c>
      <c r="AC49" s="12">
        <v>4288</v>
      </c>
    </row>
    <row r="50" spans="2:29" ht="19.7" hidden="1" customHeight="1" x14ac:dyDescent="0.2">
      <c r="B50" s="13" t="s">
        <v>1832</v>
      </c>
      <c r="C50" s="14" t="s">
        <v>3157</v>
      </c>
      <c r="D50" s="14" t="s">
        <v>648</v>
      </c>
      <c r="E50" s="15" t="s">
        <v>2937</v>
      </c>
      <c r="F50" s="26" t="e">
        <f t="shared" si="0"/>
        <v>#REF!</v>
      </c>
      <c r="G50" s="26" t="e">
        <f>'일위대가 (2)'!J231</f>
        <v>#REF!</v>
      </c>
      <c r="H50" s="26" t="e">
        <f>'일위대가 (2)'!L231</f>
        <v>#REF!</v>
      </c>
      <c r="I50" s="26" t="e">
        <f>'일위대가 (2)'!N231</f>
        <v>#REF!</v>
      </c>
      <c r="J50" s="17" t="s">
        <v>4016</v>
      </c>
      <c r="Z50" s="12">
        <v>23452</v>
      </c>
      <c r="AA50" s="12">
        <v>4820</v>
      </c>
      <c r="AB50" s="12">
        <v>16445</v>
      </c>
      <c r="AC50" s="12">
        <v>2187</v>
      </c>
    </row>
    <row r="51" spans="2:29" ht="19.7" hidden="1" customHeight="1" x14ac:dyDescent="0.2">
      <c r="B51" s="13" t="s">
        <v>2514</v>
      </c>
      <c r="C51" s="14" t="s">
        <v>778</v>
      </c>
      <c r="D51" s="14" t="s">
        <v>338</v>
      </c>
      <c r="E51" s="15" t="s">
        <v>2937</v>
      </c>
      <c r="F51" s="26" t="e">
        <f t="shared" si="0"/>
        <v>#REF!</v>
      </c>
      <c r="G51" s="26" t="e">
        <f>'일위대가 (2)'!J236</f>
        <v>#REF!</v>
      </c>
      <c r="H51" s="26" t="e">
        <f>'일위대가 (2)'!L236</f>
        <v>#REF!</v>
      </c>
      <c r="I51" s="26" t="e">
        <f>'일위대가 (2)'!N236</f>
        <v>#REF!</v>
      </c>
      <c r="J51" s="17" t="s">
        <v>4016</v>
      </c>
      <c r="Z51" s="12">
        <v>56270</v>
      </c>
      <c r="AA51" s="12">
        <v>18364</v>
      </c>
      <c r="AB51" s="12">
        <v>32450</v>
      </c>
      <c r="AC51" s="12">
        <v>5456</v>
      </c>
    </row>
    <row r="52" spans="2:29" ht="19.7" hidden="1" customHeight="1" x14ac:dyDescent="0.2">
      <c r="B52" s="13" t="s">
        <v>84</v>
      </c>
      <c r="C52" s="14" t="s">
        <v>1860</v>
      </c>
      <c r="D52" s="14" t="s">
        <v>167</v>
      </c>
      <c r="E52" s="15" t="s">
        <v>2986</v>
      </c>
      <c r="F52" s="26" t="e">
        <f t="shared" si="0"/>
        <v>#REF!</v>
      </c>
      <c r="G52" s="26" t="e">
        <f>'일위대가 (2)'!J242</f>
        <v>#REF!</v>
      </c>
      <c r="H52" s="26" t="e">
        <f>'일위대가 (2)'!L242</f>
        <v>#REF!</v>
      </c>
      <c r="I52" s="26" t="e">
        <f>'일위대가 (2)'!N242</f>
        <v>#REF!</v>
      </c>
      <c r="J52" s="17" t="s">
        <v>4016</v>
      </c>
      <c r="Z52" s="12">
        <v>83472</v>
      </c>
      <c r="AA52" s="12">
        <v>72395</v>
      </c>
      <c r="AB52" s="12">
        <v>7816</v>
      </c>
      <c r="AC52" s="12">
        <v>3261</v>
      </c>
    </row>
    <row r="53" spans="2:29" ht="19.7" hidden="1" customHeight="1" x14ac:dyDescent="0.2">
      <c r="B53" s="13" t="s">
        <v>1295</v>
      </c>
      <c r="C53" s="14" t="s">
        <v>1343</v>
      </c>
      <c r="D53" s="14" t="s">
        <v>167</v>
      </c>
      <c r="E53" s="15" t="s">
        <v>2986</v>
      </c>
      <c r="F53" s="26" t="e">
        <f t="shared" si="0"/>
        <v>#REF!</v>
      </c>
      <c r="G53" s="26" t="e">
        <f>'일위대가 (2)'!J246</f>
        <v>#REF!</v>
      </c>
      <c r="H53" s="26" t="e">
        <f>'일위대가 (2)'!L246</f>
        <v>#REF!</v>
      </c>
      <c r="I53" s="26" t="e">
        <f>'일위대가 (2)'!N246</f>
        <v>#REF!</v>
      </c>
      <c r="J53" s="17" t="s">
        <v>4016</v>
      </c>
      <c r="Z53" s="12">
        <v>90009</v>
      </c>
      <c r="AA53" s="12">
        <v>78040</v>
      </c>
      <c r="AB53" s="12">
        <v>8449</v>
      </c>
      <c r="AC53" s="12">
        <v>3520</v>
      </c>
    </row>
    <row r="54" spans="2:29" ht="19.7" hidden="1" customHeight="1" x14ac:dyDescent="0.2">
      <c r="B54" s="13" t="s">
        <v>3863</v>
      </c>
      <c r="C54" s="14" t="s">
        <v>970</v>
      </c>
      <c r="D54" s="14" t="s">
        <v>2227</v>
      </c>
      <c r="E54" s="15" t="s">
        <v>2986</v>
      </c>
      <c r="F54" s="26" t="e">
        <f t="shared" si="0"/>
        <v>#REF!</v>
      </c>
      <c r="G54" s="26" t="e">
        <f>'일위대가 (2)'!J250</f>
        <v>#REF!</v>
      </c>
      <c r="H54" s="26" t="e">
        <f>'일위대가 (2)'!L250</f>
        <v>#REF!</v>
      </c>
      <c r="I54" s="26" t="e">
        <f>'일위대가 (2)'!N250</f>
        <v>#REF!</v>
      </c>
      <c r="J54" s="17" t="s">
        <v>4016</v>
      </c>
      <c r="Z54" s="12">
        <v>38649</v>
      </c>
      <c r="AA54" s="12">
        <v>32804</v>
      </c>
      <c r="AB54" s="12">
        <v>3237</v>
      </c>
      <c r="AC54" s="12">
        <v>2608</v>
      </c>
    </row>
    <row r="55" spans="2:29" ht="19.7" hidden="1" customHeight="1" x14ac:dyDescent="0.2">
      <c r="B55" s="13" t="s">
        <v>1403</v>
      </c>
      <c r="C55" s="14" t="s">
        <v>3328</v>
      </c>
      <c r="D55" s="14" t="s">
        <v>2614</v>
      </c>
      <c r="E55" s="15" t="s">
        <v>2937</v>
      </c>
      <c r="F55" s="26" t="e">
        <f t="shared" si="0"/>
        <v>#REF!</v>
      </c>
      <c r="G55" s="26" t="e">
        <f>'일위대가 (2)'!J254</f>
        <v>#REF!</v>
      </c>
      <c r="H55" s="26" t="e">
        <f>'일위대가 (2)'!L254</f>
        <v>#REF!</v>
      </c>
      <c r="I55" s="26" t="e">
        <f>'일위대가 (2)'!N254</f>
        <v>#REF!</v>
      </c>
      <c r="J55" s="17" t="s">
        <v>4016</v>
      </c>
      <c r="Z55" s="12">
        <v>24456</v>
      </c>
      <c r="AA55" s="12">
        <v>6973</v>
      </c>
      <c r="AB55" s="12">
        <v>16090</v>
      </c>
      <c r="AC55" s="12">
        <v>1393</v>
      </c>
    </row>
    <row r="56" spans="2:29" ht="19.7" hidden="1" customHeight="1" x14ac:dyDescent="0.2">
      <c r="B56" s="13" t="s">
        <v>3969</v>
      </c>
      <c r="C56" s="14" t="s">
        <v>3099</v>
      </c>
      <c r="D56" s="14" t="s">
        <v>2614</v>
      </c>
      <c r="E56" s="15" t="s">
        <v>2937</v>
      </c>
      <c r="F56" s="26" t="e">
        <f t="shared" si="0"/>
        <v>#REF!</v>
      </c>
      <c r="G56" s="26" t="e">
        <f>'일위대가 (2)'!J259</f>
        <v>#REF!</v>
      </c>
      <c r="H56" s="26" t="e">
        <f>'일위대가 (2)'!L259</f>
        <v>#REF!</v>
      </c>
      <c r="I56" s="26" t="e">
        <f>'일위대가 (2)'!N259</f>
        <v>#REF!</v>
      </c>
      <c r="J56" s="17" t="s">
        <v>4016</v>
      </c>
      <c r="Z56" s="12">
        <v>21335</v>
      </c>
      <c r="AA56" s="12">
        <v>4107</v>
      </c>
      <c r="AB56" s="12">
        <v>15918</v>
      </c>
      <c r="AC56" s="12">
        <v>1310</v>
      </c>
    </row>
    <row r="57" spans="2:29" ht="19.7" hidden="1" customHeight="1" x14ac:dyDescent="0.2">
      <c r="B57" s="13" t="s">
        <v>1061</v>
      </c>
      <c r="C57" s="14" t="s">
        <v>3168</v>
      </c>
      <c r="D57" s="14" t="s">
        <v>3286</v>
      </c>
      <c r="E57" s="15" t="s">
        <v>2937</v>
      </c>
      <c r="F57" s="26" t="e">
        <f t="shared" si="0"/>
        <v>#REF!</v>
      </c>
      <c r="G57" s="26" t="e">
        <f>'일위대가 (2)'!J264</f>
        <v>#REF!</v>
      </c>
      <c r="H57" s="26" t="e">
        <f>'일위대가 (2)'!L264</f>
        <v>#REF!</v>
      </c>
      <c r="I57" s="26" t="e">
        <f>'일위대가 (2)'!N264</f>
        <v>#REF!</v>
      </c>
      <c r="J57" s="17" t="s">
        <v>4016</v>
      </c>
      <c r="Z57" s="12">
        <v>41922</v>
      </c>
      <c r="AA57" s="12">
        <v>17584</v>
      </c>
      <c r="AB57" s="12">
        <v>20055</v>
      </c>
      <c r="AC57" s="12">
        <v>4283</v>
      </c>
    </row>
    <row r="58" spans="2:29" ht="19.7" hidden="1" customHeight="1" x14ac:dyDescent="0.2">
      <c r="B58" s="13" t="s">
        <v>3539</v>
      </c>
      <c r="C58" s="14" t="s">
        <v>3525</v>
      </c>
      <c r="D58" s="14" t="s">
        <v>3286</v>
      </c>
      <c r="E58" s="15" t="s">
        <v>2937</v>
      </c>
      <c r="F58" s="26" t="e">
        <f t="shared" si="0"/>
        <v>#REF!</v>
      </c>
      <c r="G58" s="26" t="e">
        <f>'일위대가 (2)'!J270</f>
        <v>#REF!</v>
      </c>
      <c r="H58" s="26" t="e">
        <f>'일위대가 (2)'!L270</f>
        <v>#REF!</v>
      </c>
      <c r="I58" s="26" t="e">
        <f>'일위대가 (2)'!N270</f>
        <v>#REF!</v>
      </c>
      <c r="J58" s="17" t="s">
        <v>4016</v>
      </c>
      <c r="Z58" s="12">
        <v>41527</v>
      </c>
      <c r="AA58" s="12">
        <v>17114</v>
      </c>
      <c r="AB58" s="12">
        <v>19983</v>
      </c>
      <c r="AC58" s="12">
        <v>4430</v>
      </c>
    </row>
    <row r="59" spans="2:29" ht="19.7" hidden="1" customHeight="1" x14ac:dyDescent="0.2">
      <c r="B59" s="13" t="s">
        <v>1240</v>
      </c>
      <c r="C59" s="14" t="s">
        <v>2508</v>
      </c>
      <c r="D59" s="14" t="s">
        <v>439</v>
      </c>
      <c r="E59" s="15" t="s">
        <v>2937</v>
      </c>
      <c r="F59" s="26" t="e">
        <f t="shared" si="0"/>
        <v>#REF!</v>
      </c>
      <c r="G59" s="26" t="e">
        <f>'일위대가 (2)'!J276</f>
        <v>#REF!</v>
      </c>
      <c r="H59" s="26" t="e">
        <f>'일위대가 (2)'!L276</f>
        <v>#REF!</v>
      </c>
      <c r="I59" s="26" t="e">
        <f>'일위대가 (2)'!N276</f>
        <v>#REF!</v>
      </c>
      <c r="J59" s="17" t="s">
        <v>4016</v>
      </c>
      <c r="Z59" s="12">
        <v>58100</v>
      </c>
      <c r="AA59" s="12">
        <v>19602</v>
      </c>
      <c r="AB59" s="12">
        <v>33977</v>
      </c>
      <c r="AC59" s="12">
        <v>4521</v>
      </c>
    </row>
    <row r="60" spans="2:29" ht="19.7" hidden="1" customHeight="1" x14ac:dyDescent="0.2">
      <c r="B60" s="13" t="s">
        <v>3679</v>
      </c>
      <c r="C60" s="14" t="s">
        <v>778</v>
      </c>
      <c r="D60" s="14" t="s">
        <v>2227</v>
      </c>
      <c r="E60" s="15" t="s">
        <v>2937</v>
      </c>
      <c r="F60" s="26" t="e">
        <f t="shared" si="0"/>
        <v>#REF!</v>
      </c>
      <c r="G60" s="26" t="e">
        <f>'일위대가 (2)'!J282</f>
        <v>#REF!</v>
      </c>
      <c r="H60" s="26" t="e">
        <f>'일위대가 (2)'!L282</f>
        <v>#REF!</v>
      </c>
      <c r="I60" s="26" t="e">
        <f>'일위대가 (2)'!N282</f>
        <v>#REF!</v>
      </c>
      <c r="J60" s="17" t="s">
        <v>4016</v>
      </c>
      <c r="Z60" s="12">
        <v>53492</v>
      </c>
      <c r="AA60" s="12">
        <v>17190</v>
      </c>
      <c r="AB60" s="12">
        <v>31865</v>
      </c>
      <c r="AC60" s="12">
        <v>4437</v>
      </c>
    </row>
    <row r="61" spans="2:29" ht="19.7" hidden="1" customHeight="1" x14ac:dyDescent="0.2">
      <c r="B61" s="13" t="s">
        <v>942</v>
      </c>
      <c r="C61" s="14" t="s">
        <v>2895</v>
      </c>
      <c r="D61" s="14" t="s">
        <v>3432</v>
      </c>
      <c r="E61" s="15" t="s">
        <v>1051</v>
      </c>
      <c r="F61" s="26" t="e">
        <f t="shared" si="0"/>
        <v>#REF!</v>
      </c>
      <c r="G61" s="26" t="e">
        <f>'일위대가 (2)'!J288</f>
        <v>#REF!</v>
      </c>
      <c r="H61" s="26" t="e">
        <f>'일위대가 (2)'!L288</f>
        <v>#REF!</v>
      </c>
      <c r="I61" s="26" t="e">
        <f>'일위대가 (2)'!N288</f>
        <v>#REF!</v>
      </c>
      <c r="J61" s="17" t="s">
        <v>4016</v>
      </c>
      <c r="Z61" s="12">
        <v>79193</v>
      </c>
      <c r="AA61" s="12">
        <v>39349</v>
      </c>
      <c r="AB61" s="12">
        <v>35052</v>
      </c>
      <c r="AC61" s="12">
        <v>4792</v>
      </c>
    </row>
    <row r="62" spans="2:29" ht="19.7" hidden="1" customHeight="1" x14ac:dyDescent="0.2">
      <c r="B62" s="13" t="s">
        <v>2411</v>
      </c>
      <c r="C62" s="14" t="s">
        <v>2393</v>
      </c>
      <c r="D62" s="14" t="s">
        <v>4016</v>
      </c>
      <c r="E62" s="15" t="s">
        <v>2762</v>
      </c>
      <c r="F62" s="26" t="e">
        <f t="shared" si="0"/>
        <v>#REF!</v>
      </c>
      <c r="G62" s="26" t="e">
        <f>'일위대가 (2)'!J292</f>
        <v>#REF!</v>
      </c>
      <c r="H62" s="26" t="e">
        <f>'일위대가 (2)'!L292</f>
        <v>#REF!</v>
      </c>
      <c r="I62" s="26" t="e">
        <f>'일위대가 (2)'!N292</f>
        <v>#REF!</v>
      </c>
      <c r="J62" s="17" t="s">
        <v>4016</v>
      </c>
      <c r="Z62" s="12">
        <v>126063</v>
      </c>
      <c r="AA62" s="12">
        <v>100897</v>
      </c>
      <c r="AB62" s="12">
        <v>12877</v>
      </c>
      <c r="AC62" s="12">
        <v>12289</v>
      </c>
    </row>
    <row r="63" spans="2:29" ht="19.7" hidden="1" customHeight="1" x14ac:dyDescent="0.2">
      <c r="B63" s="13" t="s">
        <v>2797</v>
      </c>
      <c r="C63" s="14" t="s">
        <v>2623</v>
      </c>
      <c r="D63" s="14" t="s">
        <v>1035</v>
      </c>
      <c r="E63" s="15" t="s">
        <v>2937</v>
      </c>
      <c r="F63" s="26" t="e">
        <f t="shared" si="0"/>
        <v>#REF!</v>
      </c>
      <c r="G63" s="26" t="e">
        <f>'일위대가 (2)'!J297</f>
        <v>#REF!</v>
      </c>
      <c r="H63" s="26" t="e">
        <f>'일위대가 (2)'!L297</f>
        <v>#REF!</v>
      </c>
      <c r="I63" s="26" t="e">
        <f>'일위대가 (2)'!N297</f>
        <v>#REF!</v>
      </c>
      <c r="J63" s="17" t="s">
        <v>4016</v>
      </c>
      <c r="Z63" s="12">
        <v>24176</v>
      </c>
      <c r="AA63" s="12">
        <v>15919</v>
      </c>
      <c r="AB63" s="12">
        <v>3363</v>
      </c>
      <c r="AC63" s="12">
        <v>4894</v>
      </c>
    </row>
    <row r="64" spans="2:29" ht="19.7" hidden="1" customHeight="1" x14ac:dyDescent="0.2">
      <c r="B64" s="18" t="s">
        <v>312</v>
      </c>
      <c r="C64" s="19" t="s">
        <v>1226</v>
      </c>
      <c r="D64" s="19" t="s">
        <v>2955</v>
      </c>
      <c r="E64" s="20" t="s">
        <v>2516</v>
      </c>
      <c r="F64" s="32" t="e">
        <f t="shared" si="0"/>
        <v>#REF!</v>
      </c>
      <c r="G64" s="32" t="e">
        <f>'일위대가 (2)'!J301</f>
        <v>#REF!</v>
      </c>
      <c r="H64" s="32" t="e">
        <f>'일위대가 (2)'!L301</f>
        <v>#REF!</v>
      </c>
      <c r="I64" s="32" t="e">
        <f>'일위대가 (2)'!N301</f>
        <v>#REF!</v>
      </c>
      <c r="J64" s="21" t="s">
        <v>4016</v>
      </c>
      <c r="Z64" s="12">
        <v>509424</v>
      </c>
      <c r="AA64" s="12">
        <v>255085</v>
      </c>
      <c r="AB64" s="12">
        <v>254339</v>
      </c>
    </row>
    <row r="65" spans="2:29" ht="19.7" hidden="1" customHeight="1" x14ac:dyDescent="0.2">
      <c r="B65" s="13" t="s">
        <v>2930</v>
      </c>
      <c r="C65" s="14" t="s">
        <v>258</v>
      </c>
      <c r="D65" s="14" t="s">
        <v>648</v>
      </c>
      <c r="E65" s="15" t="s">
        <v>2937</v>
      </c>
      <c r="F65" s="26" t="e">
        <f t="shared" si="0"/>
        <v>#REF!</v>
      </c>
      <c r="G65" s="26" t="e">
        <f>'일위대가 (2)'!J307</f>
        <v>#REF!</v>
      </c>
      <c r="H65" s="26" t="e">
        <f>'일위대가 (2)'!L307</f>
        <v>#REF!</v>
      </c>
      <c r="I65" s="26" t="e">
        <f>'일위대가 (2)'!N307</f>
        <v>#REF!</v>
      </c>
      <c r="J65" s="17" t="s">
        <v>4016</v>
      </c>
      <c r="Z65" s="12">
        <v>30515</v>
      </c>
      <c r="AA65" s="12">
        <v>6027</v>
      </c>
      <c r="AB65" s="12">
        <v>20696</v>
      </c>
      <c r="AC65" s="12">
        <v>3792</v>
      </c>
    </row>
    <row r="66" spans="2:29" ht="19.7" hidden="1" customHeight="1" x14ac:dyDescent="0.2">
      <c r="B66" s="13" t="s">
        <v>467</v>
      </c>
      <c r="C66" s="14" t="s">
        <v>1912</v>
      </c>
      <c r="D66" s="14" t="s">
        <v>648</v>
      </c>
      <c r="E66" s="15" t="s">
        <v>2937</v>
      </c>
      <c r="F66" s="26" t="e">
        <f t="shared" si="0"/>
        <v>#REF!</v>
      </c>
      <c r="G66" s="26" t="e">
        <f>'일위대가 (2)'!J312</f>
        <v>#REF!</v>
      </c>
      <c r="H66" s="26" t="e">
        <f>'일위대가 (2)'!L312</f>
        <v>#REF!</v>
      </c>
      <c r="I66" s="26" t="e">
        <f>'일위대가 (2)'!N312</f>
        <v>#REF!</v>
      </c>
      <c r="J66" s="17" t="s">
        <v>4016</v>
      </c>
      <c r="Z66" s="12">
        <v>28277</v>
      </c>
      <c r="AA66" s="12">
        <v>4030</v>
      </c>
      <c r="AB66" s="12">
        <v>20535</v>
      </c>
      <c r="AC66" s="12">
        <v>3712</v>
      </c>
    </row>
    <row r="67" spans="2:29" ht="19.7" hidden="1" customHeight="1" x14ac:dyDescent="0.2">
      <c r="B67" s="13" t="s">
        <v>2613</v>
      </c>
      <c r="C67" s="14" t="s">
        <v>3511</v>
      </c>
      <c r="D67" s="14" t="s">
        <v>2107</v>
      </c>
      <c r="E67" s="15" t="s">
        <v>2937</v>
      </c>
      <c r="F67" s="26" t="e">
        <f t="shared" si="0"/>
        <v>#REF!</v>
      </c>
      <c r="G67" s="26" t="e">
        <f>'일위대가 (2)'!J317</f>
        <v>#REF!</v>
      </c>
      <c r="H67" s="26" t="e">
        <f>'일위대가 (2)'!L317</f>
        <v>#REF!</v>
      </c>
      <c r="I67" s="26" t="e">
        <f>'일위대가 (2)'!N317</f>
        <v>#REF!</v>
      </c>
      <c r="J67" s="17" t="s">
        <v>4016</v>
      </c>
      <c r="Z67" s="12">
        <v>60185</v>
      </c>
      <c r="AA67" s="12">
        <v>16203</v>
      </c>
      <c r="AB67" s="12">
        <v>39644</v>
      </c>
      <c r="AC67" s="12">
        <v>4338</v>
      </c>
    </row>
    <row r="68" spans="2:29" ht="19.7" hidden="1" customHeight="1" x14ac:dyDescent="0.2">
      <c r="B68" s="13" t="s">
        <v>32</v>
      </c>
      <c r="C68" s="14" t="s">
        <v>3164</v>
      </c>
      <c r="D68" s="14" t="s">
        <v>2107</v>
      </c>
      <c r="E68" s="15" t="s">
        <v>2937</v>
      </c>
      <c r="F68" s="26" t="e">
        <f t="shared" ref="F68:F131" si="1">G68+H68+I68</f>
        <v>#REF!</v>
      </c>
      <c r="G68" s="26" t="e">
        <f>'일위대가 (2)'!J322</f>
        <v>#REF!</v>
      </c>
      <c r="H68" s="26" t="e">
        <f>'일위대가 (2)'!L322</f>
        <v>#REF!</v>
      </c>
      <c r="I68" s="26" t="e">
        <f>'일위대가 (2)'!N322</f>
        <v>#REF!</v>
      </c>
      <c r="J68" s="17" t="s">
        <v>4016</v>
      </c>
      <c r="Z68" s="12">
        <v>55697</v>
      </c>
      <c r="AA68" s="12">
        <v>12864</v>
      </c>
      <c r="AB68" s="12">
        <v>39137</v>
      </c>
      <c r="AC68" s="12">
        <v>3696</v>
      </c>
    </row>
    <row r="69" spans="2:29" ht="19.7" hidden="1" customHeight="1" x14ac:dyDescent="0.2">
      <c r="B69" s="13" t="s">
        <v>2711</v>
      </c>
      <c r="C69" s="14" t="s">
        <v>2719</v>
      </c>
      <c r="D69" s="14" t="s">
        <v>2107</v>
      </c>
      <c r="E69" s="15" t="s">
        <v>2986</v>
      </c>
      <c r="F69" s="26" t="e">
        <f t="shared" si="1"/>
        <v>#REF!</v>
      </c>
      <c r="G69" s="26" t="e">
        <f>'일위대가 (2)'!J327</f>
        <v>#REF!</v>
      </c>
      <c r="H69" s="26" t="e">
        <f>'일위대가 (2)'!L327</f>
        <v>#REF!</v>
      </c>
      <c r="I69" s="26" t="e">
        <f>'일위대가 (2)'!N327</f>
        <v>#REF!</v>
      </c>
      <c r="J69" s="17" t="s">
        <v>4016</v>
      </c>
      <c r="Z69" s="12">
        <v>62590</v>
      </c>
      <c r="AA69" s="12">
        <v>52576</v>
      </c>
      <c r="AB69" s="12">
        <v>5378</v>
      </c>
      <c r="AC69" s="12">
        <v>4636</v>
      </c>
    </row>
    <row r="70" spans="2:29" ht="19.7" hidden="1" customHeight="1" x14ac:dyDescent="0.2">
      <c r="B70" s="13" t="s">
        <v>161</v>
      </c>
      <c r="C70" s="14" t="s">
        <v>2944</v>
      </c>
      <c r="D70" s="14" t="s">
        <v>2107</v>
      </c>
      <c r="E70" s="15" t="s">
        <v>2986</v>
      </c>
      <c r="F70" s="26" t="e">
        <f t="shared" si="1"/>
        <v>#REF!</v>
      </c>
      <c r="G70" s="26" t="e">
        <f>'일위대가 (2)'!J330</f>
        <v>#REF!</v>
      </c>
      <c r="H70" s="26" t="e">
        <f>'일위대가 (2)'!L330</f>
        <v>#REF!</v>
      </c>
      <c r="I70" s="26" t="e">
        <f>'일위대가 (2)'!N330</f>
        <v>#REF!</v>
      </c>
      <c r="J70" s="17" t="s">
        <v>4016</v>
      </c>
      <c r="Z70" s="12">
        <v>28729</v>
      </c>
      <c r="AA70" s="12">
        <v>25569</v>
      </c>
      <c r="AB70" s="12">
        <v>1498</v>
      </c>
      <c r="AC70" s="12">
        <v>1662</v>
      </c>
    </row>
    <row r="71" spans="2:29" ht="19.7" hidden="1" customHeight="1" x14ac:dyDescent="0.2">
      <c r="B71" s="13" t="s">
        <v>3481</v>
      </c>
      <c r="C71" s="14" t="s">
        <v>3511</v>
      </c>
      <c r="D71" s="14" t="s">
        <v>2227</v>
      </c>
      <c r="E71" s="15" t="s">
        <v>2937</v>
      </c>
      <c r="F71" s="26" t="e">
        <f t="shared" si="1"/>
        <v>#REF!</v>
      </c>
      <c r="G71" s="26" t="e">
        <f>'일위대가 (2)'!J333</f>
        <v>#REF!</v>
      </c>
      <c r="H71" s="26" t="e">
        <f>'일위대가 (2)'!L333</f>
        <v>#REF!</v>
      </c>
      <c r="I71" s="26" t="e">
        <f>'일위대가 (2)'!N333</f>
        <v>#REF!</v>
      </c>
      <c r="J71" s="17" t="s">
        <v>4016</v>
      </c>
      <c r="Z71" s="12">
        <v>60341</v>
      </c>
      <c r="AA71" s="12">
        <v>16285</v>
      </c>
      <c r="AB71" s="12">
        <v>39680</v>
      </c>
      <c r="AC71" s="12">
        <v>4376</v>
      </c>
    </row>
    <row r="72" spans="2:29" ht="19.7" hidden="1" customHeight="1" x14ac:dyDescent="0.2">
      <c r="B72" s="13" t="s">
        <v>1922</v>
      </c>
      <c r="C72" s="14" t="s">
        <v>3164</v>
      </c>
      <c r="D72" s="14" t="s">
        <v>2227</v>
      </c>
      <c r="E72" s="15" t="s">
        <v>2937</v>
      </c>
      <c r="F72" s="26" t="e">
        <f t="shared" si="1"/>
        <v>#REF!</v>
      </c>
      <c r="G72" s="26" t="e">
        <f>'일위대가 (2)'!J338</f>
        <v>#REF!</v>
      </c>
      <c r="H72" s="26" t="e">
        <f>'일위대가 (2)'!L338</f>
        <v>#REF!</v>
      </c>
      <c r="I72" s="26" t="e">
        <f>'일위대가 (2)'!N338</f>
        <v>#REF!</v>
      </c>
      <c r="J72" s="17" t="s">
        <v>4016</v>
      </c>
      <c r="Z72" s="12">
        <v>55853</v>
      </c>
      <c r="AA72" s="12">
        <v>12946</v>
      </c>
      <c r="AB72" s="12">
        <v>39173</v>
      </c>
      <c r="AC72" s="12">
        <v>3734</v>
      </c>
    </row>
    <row r="73" spans="2:29" ht="19.7" hidden="1" customHeight="1" x14ac:dyDescent="0.2">
      <c r="B73" s="13" t="s">
        <v>713</v>
      </c>
      <c r="C73" s="14" t="s">
        <v>2719</v>
      </c>
      <c r="D73" s="14" t="s">
        <v>2227</v>
      </c>
      <c r="E73" s="15" t="s">
        <v>2986</v>
      </c>
      <c r="F73" s="26" t="e">
        <f t="shared" si="1"/>
        <v>#REF!</v>
      </c>
      <c r="G73" s="26" t="e">
        <f>'일위대가 (2)'!J343</f>
        <v>#REF!</v>
      </c>
      <c r="H73" s="26" t="e">
        <f>'일위대가 (2)'!L343</f>
        <v>#REF!</v>
      </c>
      <c r="I73" s="26" t="e">
        <f>'일위대가 (2)'!N343</f>
        <v>#REF!</v>
      </c>
      <c r="J73" s="17" t="s">
        <v>4016</v>
      </c>
      <c r="Z73" s="12">
        <v>62590</v>
      </c>
      <c r="AA73" s="12">
        <v>52576</v>
      </c>
      <c r="AB73" s="12">
        <v>5378</v>
      </c>
      <c r="AC73" s="12">
        <v>4636</v>
      </c>
    </row>
    <row r="74" spans="2:29" ht="19.7" hidden="1" customHeight="1" x14ac:dyDescent="0.2">
      <c r="B74" s="13" t="s">
        <v>2182</v>
      </c>
      <c r="C74" s="14" t="s">
        <v>2944</v>
      </c>
      <c r="D74" s="14" t="s">
        <v>2227</v>
      </c>
      <c r="E74" s="15" t="s">
        <v>2986</v>
      </c>
      <c r="F74" s="26" t="e">
        <f t="shared" si="1"/>
        <v>#REF!</v>
      </c>
      <c r="G74" s="26" t="e">
        <f>'일위대가 (2)'!J346</f>
        <v>#REF!</v>
      </c>
      <c r="H74" s="26" t="e">
        <f>'일위대가 (2)'!L346</f>
        <v>#REF!</v>
      </c>
      <c r="I74" s="26" t="e">
        <f>'일위대가 (2)'!N346</f>
        <v>#REF!</v>
      </c>
      <c r="J74" s="17" t="s">
        <v>4016</v>
      </c>
      <c r="Z74" s="12">
        <v>28729</v>
      </c>
      <c r="AA74" s="12">
        <v>25569</v>
      </c>
      <c r="AB74" s="12">
        <v>1498</v>
      </c>
      <c r="AC74" s="12">
        <v>1662</v>
      </c>
    </row>
    <row r="75" spans="2:29" ht="19.7" hidden="1" customHeight="1" x14ac:dyDescent="0.2">
      <c r="B75" s="13" t="s">
        <v>546</v>
      </c>
      <c r="C75" s="14" t="s">
        <v>2653</v>
      </c>
      <c r="D75" s="14" t="s">
        <v>2637</v>
      </c>
      <c r="E75" s="15" t="s">
        <v>2937</v>
      </c>
      <c r="F75" s="26" t="e">
        <f t="shared" si="1"/>
        <v>#REF!</v>
      </c>
      <c r="G75" s="26" t="e">
        <f>'일위대가 (2)'!J349</f>
        <v>#REF!</v>
      </c>
      <c r="H75" s="26" t="e">
        <f>'일위대가 (2)'!L349</f>
        <v>#REF!</v>
      </c>
      <c r="I75" s="26" t="e">
        <f>'일위대가 (2)'!N349</f>
        <v>#REF!</v>
      </c>
      <c r="J75" s="17" t="s">
        <v>4016</v>
      </c>
      <c r="Z75" s="12">
        <v>25302</v>
      </c>
      <c r="AA75" s="12">
        <v>7463</v>
      </c>
      <c r="AB75" s="12">
        <v>15692</v>
      </c>
      <c r="AC75" s="12">
        <v>2147</v>
      </c>
    </row>
    <row r="76" spans="2:29" ht="19.7" hidden="1" customHeight="1" x14ac:dyDescent="0.2">
      <c r="B76" s="13" t="s">
        <v>2052</v>
      </c>
      <c r="C76" s="14" t="s">
        <v>258</v>
      </c>
      <c r="D76" s="14" t="s">
        <v>2637</v>
      </c>
      <c r="E76" s="15" t="s">
        <v>2937</v>
      </c>
      <c r="F76" s="26" t="e">
        <f t="shared" si="1"/>
        <v>#REF!</v>
      </c>
      <c r="G76" s="26" t="e">
        <f>'일위대가 (2)'!J354</f>
        <v>#REF!</v>
      </c>
      <c r="H76" s="26" t="e">
        <f>'일위대가 (2)'!L354</f>
        <v>#REF!</v>
      </c>
      <c r="I76" s="26" t="e">
        <f>'일위대가 (2)'!N354</f>
        <v>#REF!</v>
      </c>
      <c r="J76" s="17" t="s">
        <v>4016</v>
      </c>
      <c r="Z76" s="12">
        <v>29795</v>
      </c>
      <c r="AA76" s="12">
        <v>6027</v>
      </c>
      <c r="AB76" s="12">
        <v>19976</v>
      </c>
      <c r="AC76" s="12">
        <v>3792</v>
      </c>
    </row>
    <row r="77" spans="2:29" ht="19.7" hidden="1" customHeight="1" x14ac:dyDescent="0.2">
      <c r="B77" s="13" t="s">
        <v>865</v>
      </c>
      <c r="C77" s="14" t="s">
        <v>1912</v>
      </c>
      <c r="D77" s="14" t="s">
        <v>2637</v>
      </c>
      <c r="E77" s="15" t="s">
        <v>2937</v>
      </c>
      <c r="F77" s="26" t="e">
        <f t="shared" si="1"/>
        <v>#REF!</v>
      </c>
      <c r="G77" s="26" t="e">
        <f>'일위대가 (2)'!J359</f>
        <v>#REF!</v>
      </c>
      <c r="H77" s="26" t="e">
        <f>'일위대가 (2)'!L359</f>
        <v>#REF!</v>
      </c>
      <c r="I77" s="26" t="e">
        <f>'일위대가 (2)'!N359</f>
        <v>#REF!</v>
      </c>
      <c r="J77" s="17" t="s">
        <v>4016</v>
      </c>
      <c r="Z77" s="12">
        <v>27557</v>
      </c>
      <c r="AA77" s="12">
        <v>4030</v>
      </c>
      <c r="AB77" s="12">
        <v>19815</v>
      </c>
      <c r="AC77" s="12">
        <v>3712</v>
      </c>
    </row>
    <row r="78" spans="2:29" ht="19.7" hidden="1" customHeight="1" x14ac:dyDescent="0.2">
      <c r="B78" s="13" t="s">
        <v>2427</v>
      </c>
      <c r="C78" s="14" t="s">
        <v>2232</v>
      </c>
      <c r="D78" s="14" t="s">
        <v>2637</v>
      </c>
      <c r="E78" s="15" t="s">
        <v>2937</v>
      </c>
      <c r="F78" s="26" t="e">
        <f t="shared" si="1"/>
        <v>#REF!</v>
      </c>
      <c r="G78" s="26" t="e">
        <f>'일위대가 (2)'!J364</f>
        <v>#REF!</v>
      </c>
      <c r="H78" s="26" t="e">
        <f>'일위대가 (2)'!L364</f>
        <v>#REF!</v>
      </c>
      <c r="I78" s="26" t="e">
        <f>'일위대가 (2)'!N364</f>
        <v>#REF!</v>
      </c>
      <c r="J78" s="17" t="s">
        <v>4016</v>
      </c>
      <c r="Z78" s="12">
        <v>24729</v>
      </c>
      <c r="AA78" s="12">
        <v>3302</v>
      </c>
      <c r="AB78" s="12">
        <v>19319</v>
      </c>
      <c r="AC78" s="12">
        <v>2108</v>
      </c>
    </row>
    <row r="79" spans="2:29" ht="19.7" hidden="1" customHeight="1" x14ac:dyDescent="0.2">
      <c r="B79" s="13" t="s">
        <v>755</v>
      </c>
      <c r="C79" s="14" t="s">
        <v>3001</v>
      </c>
      <c r="D79" s="14" t="s">
        <v>536</v>
      </c>
      <c r="E79" s="15" t="s">
        <v>2937</v>
      </c>
      <c r="F79" s="26" t="e">
        <f t="shared" si="1"/>
        <v>#REF!</v>
      </c>
      <c r="G79" s="26" t="e">
        <f>'일위대가 (2)'!J369</f>
        <v>#REF!</v>
      </c>
      <c r="H79" s="26" t="e">
        <f>'일위대가 (2)'!L369</f>
        <v>#REF!</v>
      </c>
      <c r="I79" s="26" t="e">
        <f>'일위대가 (2)'!N369</f>
        <v>#REF!</v>
      </c>
      <c r="J79" s="17" t="s">
        <v>4016</v>
      </c>
      <c r="Z79" s="12">
        <v>24021</v>
      </c>
      <c r="AA79" s="12">
        <v>9540</v>
      </c>
      <c r="AB79" s="12">
        <v>8511</v>
      </c>
      <c r="AC79" s="12">
        <v>5970</v>
      </c>
    </row>
    <row r="80" spans="2:29" ht="19.7" hidden="1" customHeight="1" x14ac:dyDescent="0.2">
      <c r="B80" s="13" t="s">
        <v>2362</v>
      </c>
      <c r="C80" s="14" t="s">
        <v>1841</v>
      </c>
      <c r="D80" s="14" t="s">
        <v>2637</v>
      </c>
      <c r="E80" s="15" t="s">
        <v>2937</v>
      </c>
      <c r="F80" s="26" t="e">
        <f t="shared" si="1"/>
        <v>#REF!</v>
      </c>
      <c r="G80" s="26" t="e">
        <f>'일위대가 (2)'!J376</f>
        <v>#REF!</v>
      </c>
      <c r="H80" s="26" t="e">
        <f>'일위대가 (2)'!L376</f>
        <v>#REF!</v>
      </c>
      <c r="I80" s="26" t="e">
        <f>'일위대가 (2)'!N376</f>
        <v>#REF!</v>
      </c>
      <c r="J80" s="17" t="s">
        <v>4016</v>
      </c>
      <c r="Z80" s="12">
        <v>27000</v>
      </c>
      <c r="AA80" s="12">
        <v>4355</v>
      </c>
      <c r="AB80" s="12">
        <v>20037</v>
      </c>
      <c r="AC80" s="12">
        <v>2608</v>
      </c>
    </row>
    <row r="81" spans="2:29" ht="19.7" hidden="1" customHeight="1" x14ac:dyDescent="0.2">
      <c r="B81" s="13" t="s">
        <v>1002</v>
      </c>
      <c r="C81" s="14" t="s">
        <v>3582</v>
      </c>
      <c r="D81" s="14" t="s">
        <v>4016</v>
      </c>
      <c r="E81" s="15" t="s">
        <v>2937</v>
      </c>
      <c r="F81" s="26">
        <f t="shared" si="1"/>
        <v>27450</v>
      </c>
      <c r="G81" s="26">
        <f>'일위대가 (2)'!J381</f>
        <v>11733</v>
      </c>
      <c r="H81" s="26">
        <f>'일위대가 (2)'!L381</f>
        <v>7980</v>
      </c>
      <c r="I81" s="26">
        <f>'일위대가 (2)'!N381</f>
        <v>7737</v>
      </c>
      <c r="J81" s="17" t="s">
        <v>4016</v>
      </c>
      <c r="Z81" s="12">
        <v>27450</v>
      </c>
      <c r="AA81" s="12">
        <v>11733</v>
      </c>
      <c r="AB81" s="12">
        <v>7980</v>
      </c>
      <c r="AC81" s="12">
        <v>7737</v>
      </c>
    </row>
    <row r="82" spans="2:29" ht="19.7" hidden="1" customHeight="1" x14ac:dyDescent="0.2">
      <c r="B82" s="13" t="s">
        <v>3636</v>
      </c>
      <c r="C82" s="14" t="s">
        <v>3291</v>
      </c>
      <c r="D82" s="14" t="s">
        <v>3905</v>
      </c>
      <c r="E82" s="15" t="s">
        <v>3257</v>
      </c>
      <c r="F82" s="26" t="e">
        <f t="shared" si="1"/>
        <v>#REF!</v>
      </c>
      <c r="G82" s="26" t="e">
        <f>'일위대가 (2)'!J385</f>
        <v>#REF!</v>
      </c>
      <c r="H82" s="26" t="e">
        <f>'일위대가 (2)'!L385</f>
        <v>#REF!</v>
      </c>
      <c r="I82" s="26" t="e">
        <f>'일위대가 (2)'!N385</f>
        <v>#REF!</v>
      </c>
      <c r="J82" s="17" t="s">
        <v>4016</v>
      </c>
      <c r="Z82" s="12">
        <v>164757</v>
      </c>
      <c r="AA82" s="12">
        <v>120749</v>
      </c>
      <c r="AB82" s="12">
        <v>43799</v>
      </c>
      <c r="AC82" s="12">
        <v>209</v>
      </c>
    </row>
    <row r="83" spans="2:29" ht="19.7" hidden="1" customHeight="1" x14ac:dyDescent="0.2">
      <c r="B83" s="13" t="s">
        <v>2083</v>
      </c>
      <c r="C83" s="14" t="s">
        <v>1652</v>
      </c>
      <c r="D83" s="14" t="s">
        <v>3905</v>
      </c>
      <c r="E83" s="15" t="s">
        <v>2467</v>
      </c>
      <c r="F83" s="26" t="e">
        <f t="shared" si="1"/>
        <v>#REF!</v>
      </c>
      <c r="G83" s="26" t="e">
        <f>'일위대가 (2)'!J388</f>
        <v>#REF!</v>
      </c>
      <c r="H83" s="26" t="e">
        <f>'일위대가 (2)'!L388</f>
        <v>#REF!</v>
      </c>
      <c r="I83" s="26" t="e">
        <f>'일위대가 (2)'!N388</f>
        <v>#REF!</v>
      </c>
      <c r="J83" s="17" t="s">
        <v>4016</v>
      </c>
      <c r="Z83" s="12">
        <v>102973381</v>
      </c>
      <c r="AA83" s="12">
        <v>75468201</v>
      </c>
      <c r="AB83" s="12">
        <v>27374521</v>
      </c>
      <c r="AC83" s="12">
        <v>130659</v>
      </c>
    </row>
    <row r="84" spans="2:29" ht="19.7" hidden="1" customHeight="1" x14ac:dyDescent="0.2">
      <c r="B84" s="13" t="s">
        <v>577</v>
      </c>
      <c r="C84" s="14" t="s">
        <v>3291</v>
      </c>
      <c r="D84" s="14" t="s">
        <v>1621</v>
      </c>
      <c r="E84" s="15" t="s">
        <v>3257</v>
      </c>
      <c r="F84" s="26" t="e">
        <f t="shared" si="1"/>
        <v>#REF!</v>
      </c>
      <c r="G84" s="26" t="e">
        <f>'일위대가 (2)'!J396</f>
        <v>#REF!</v>
      </c>
      <c r="H84" s="26" t="e">
        <f>'일위대가 (2)'!L396</f>
        <v>#REF!</v>
      </c>
      <c r="I84" s="26" t="e">
        <f>'일위대가 (2)'!N396</f>
        <v>#REF!</v>
      </c>
      <c r="J84" s="17" t="s">
        <v>4016</v>
      </c>
      <c r="Z84" s="12">
        <v>307091</v>
      </c>
      <c r="AA84" s="12">
        <v>231349</v>
      </c>
      <c r="AB84" s="12">
        <v>75356</v>
      </c>
      <c r="AC84" s="12">
        <v>386</v>
      </c>
    </row>
    <row r="85" spans="2:29" ht="19.7" hidden="1" customHeight="1" x14ac:dyDescent="0.2">
      <c r="B85" s="13" t="s">
        <v>2147</v>
      </c>
      <c r="C85" s="14" t="s">
        <v>1652</v>
      </c>
      <c r="D85" s="14" t="s">
        <v>1621</v>
      </c>
      <c r="E85" s="15" t="s">
        <v>2467</v>
      </c>
      <c r="F85" s="26" t="e">
        <f t="shared" si="1"/>
        <v>#REF!</v>
      </c>
      <c r="G85" s="26" t="e">
        <f>'일위대가 (2)'!J399</f>
        <v>#REF!</v>
      </c>
      <c r="H85" s="26" t="e">
        <f>'일위대가 (2)'!L399</f>
        <v>#REF!</v>
      </c>
      <c r="I85" s="26" t="e">
        <f>'일위대가 (2)'!N399</f>
        <v>#REF!</v>
      </c>
      <c r="J85" s="17" t="s">
        <v>4016</v>
      </c>
      <c r="Z85" s="12">
        <v>191932562</v>
      </c>
      <c r="AA85" s="12">
        <v>144593341</v>
      </c>
      <c r="AB85" s="12">
        <v>47097932</v>
      </c>
      <c r="AC85" s="12">
        <v>241289</v>
      </c>
    </row>
    <row r="86" spans="2:29" ht="19.7" hidden="1" customHeight="1" x14ac:dyDescent="0.2">
      <c r="B86" s="13" t="s">
        <v>691</v>
      </c>
      <c r="C86" s="14" t="s">
        <v>3577</v>
      </c>
      <c r="D86" s="14" t="s">
        <v>2696</v>
      </c>
      <c r="E86" s="15" t="s">
        <v>2516</v>
      </c>
      <c r="F86" s="26" t="e">
        <f t="shared" si="1"/>
        <v>#REF!</v>
      </c>
      <c r="G86" s="26" t="e">
        <f>'일위대가 (2)'!J410</f>
        <v>#REF!</v>
      </c>
      <c r="H86" s="26" t="e">
        <f>'일위대가 (2)'!L410</f>
        <v>#REF!</v>
      </c>
      <c r="I86" s="26" t="e">
        <f>'일위대가 (2)'!N410</f>
        <v>#REF!</v>
      </c>
      <c r="J86" s="17" t="s">
        <v>4016</v>
      </c>
      <c r="Z86" s="12">
        <v>140436065</v>
      </c>
      <c r="AA86" s="12">
        <v>56378630</v>
      </c>
      <c r="AB86" s="12">
        <v>81239345</v>
      </c>
      <c r="AC86" s="12">
        <v>2818090</v>
      </c>
    </row>
    <row r="87" spans="2:29" ht="19.7" hidden="1" customHeight="1" x14ac:dyDescent="0.2">
      <c r="B87" s="13" t="s">
        <v>2332</v>
      </c>
      <c r="C87" s="14" t="s">
        <v>3463</v>
      </c>
      <c r="D87" s="14" t="s">
        <v>1270</v>
      </c>
      <c r="E87" s="15" t="s">
        <v>2516</v>
      </c>
      <c r="F87" s="26" t="e">
        <f t="shared" si="1"/>
        <v>#REF!</v>
      </c>
      <c r="G87" s="26" t="e">
        <f>'일위대가 (2)'!J413</f>
        <v>#REF!</v>
      </c>
      <c r="H87" s="26" t="e">
        <f>'일위대가 (2)'!L413</f>
        <v>#REF!</v>
      </c>
      <c r="I87" s="26" t="e">
        <f>'일위대가 (2)'!N413</f>
        <v>#REF!</v>
      </c>
      <c r="J87" s="17" t="s">
        <v>4016</v>
      </c>
      <c r="Z87" s="12">
        <v>3888182</v>
      </c>
      <c r="AC87" s="12">
        <v>3888182</v>
      </c>
    </row>
    <row r="88" spans="2:29" ht="19.7" hidden="1" customHeight="1" x14ac:dyDescent="0.2">
      <c r="B88" s="13" t="s">
        <v>721</v>
      </c>
      <c r="C88" s="14" t="s">
        <v>2716</v>
      </c>
      <c r="D88" s="14" t="s">
        <v>2696</v>
      </c>
      <c r="E88" s="15" t="s">
        <v>2516</v>
      </c>
      <c r="F88" s="26" t="e">
        <f t="shared" si="1"/>
        <v>#REF!</v>
      </c>
      <c r="G88" s="26" t="e">
        <f>'일위대가 (2)'!J417</f>
        <v>#REF!</v>
      </c>
      <c r="H88" s="26" t="e">
        <f>'일위대가 (2)'!L417</f>
        <v>#REF!</v>
      </c>
      <c r="I88" s="26" t="e">
        <f>'일위대가 (2)'!N417</f>
        <v>#REF!</v>
      </c>
      <c r="J88" s="17" t="s">
        <v>4016</v>
      </c>
      <c r="Z88" s="12">
        <v>207875416</v>
      </c>
      <c r="AA88" s="12">
        <v>83452432</v>
      </c>
      <c r="AB88" s="12">
        <v>120251608</v>
      </c>
      <c r="AC88" s="12">
        <v>4171376</v>
      </c>
    </row>
    <row r="89" spans="2:29" ht="19.7" hidden="1" customHeight="1" x14ac:dyDescent="0.2">
      <c r="B89" s="13" t="s">
        <v>2468</v>
      </c>
      <c r="C89" s="14" t="s">
        <v>565</v>
      </c>
      <c r="D89" s="14" t="s">
        <v>2107</v>
      </c>
      <c r="E89" s="15" t="s">
        <v>2937</v>
      </c>
      <c r="F89" s="26" t="e">
        <f t="shared" si="1"/>
        <v>#REF!</v>
      </c>
      <c r="G89" s="26" t="e">
        <f>'일위대가 (2)'!J420</f>
        <v>#REF!</v>
      </c>
      <c r="H89" s="26" t="e">
        <f>'일위대가 (2)'!L420</f>
        <v>#REF!</v>
      </c>
      <c r="I89" s="26" t="e">
        <f>'일위대가 (2)'!N420</f>
        <v>#REF!</v>
      </c>
      <c r="J89" s="17" t="s">
        <v>4016</v>
      </c>
      <c r="Z89" s="12">
        <v>53777</v>
      </c>
      <c r="AA89" s="12">
        <v>17584</v>
      </c>
      <c r="AB89" s="12">
        <v>31910</v>
      </c>
      <c r="AC89" s="12">
        <v>4283</v>
      </c>
    </row>
    <row r="90" spans="2:29" ht="19.7" hidden="1" customHeight="1" x14ac:dyDescent="0.2">
      <c r="B90" s="13" t="s">
        <v>897</v>
      </c>
      <c r="C90" s="14" t="s">
        <v>778</v>
      </c>
      <c r="D90" s="14" t="s">
        <v>1894</v>
      </c>
      <c r="E90" s="15" t="s">
        <v>2937</v>
      </c>
      <c r="F90" s="26" t="e">
        <f t="shared" si="1"/>
        <v>#REF!</v>
      </c>
      <c r="G90" s="26" t="e">
        <f>'일위대가 (2)'!J426</f>
        <v>#REF!</v>
      </c>
      <c r="H90" s="26" t="e">
        <f>'일위대가 (2)'!L426</f>
        <v>#REF!</v>
      </c>
      <c r="I90" s="26" t="e">
        <f>'일위대가 (2)'!N426</f>
        <v>#REF!</v>
      </c>
      <c r="J90" s="17" t="s">
        <v>4016</v>
      </c>
      <c r="Z90" s="12">
        <v>55811</v>
      </c>
      <c r="AA90" s="12">
        <v>18078</v>
      </c>
      <c r="AB90" s="12">
        <v>32371</v>
      </c>
      <c r="AC90" s="12">
        <v>5362</v>
      </c>
    </row>
    <row r="91" spans="2:29" ht="19.7" hidden="1" customHeight="1" x14ac:dyDescent="0.2">
      <c r="B91" s="13" t="s">
        <v>3735</v>
      </c>
      <c r="C91" s="14" t="s">
        <v>573</v>
      </c>
      <c r="D91" s="14" t="s">
        <v>1197</v>
      </c>
      <c r="E91" s="15" t="s">
        <v>2937</v>
      </c>
      <c r="F91" s="26" t="e">
        <f t="shared" si="1"/>
        <v>#REF!</v>
      </c>
      <c r="G91" s="26" t="e">
        <f>'일위대가 (2)'!J432</f>
        <v>#REF!</v>
      </c>
      <c r="H91" s="26" t="e">
        <f>'일위대가 (2)'!L432</f>
        <v>#REF!</v>
      </c>
      <c r="I91" s="26" t="e">
        <f>'일위대가 (2)'!N432</f>
        <v>#REF!</v>
      </c>
      <c r="J91" s="17" t="s">
        <v>4016</v>
      </c>
      <c r="Z91" s="12">
        <v>28902</v>
      </c>
      <c r="AA91" s="12">
        <v>7463</v>
      </c>
      <c r="AB91" s="12">
        <v>19292</v>
      </c>
      <c r="AC91" s="12">
        <v>2147</v>
      </c>
    </row>
    <row r="92" spans="2:29" ht="19.7" hidden="1" customHeight="1" x14ac:dyDescent="0.2">
      <c r="B92" s="13" t="s">
        <v>1171</v>
      </c>
      <c r="C92" s="14" t="s">
        <v>3733</v>
      </c>
      <c r="D92" s="14" t="s">
        <v>3758</v>
      </c>
      <c r="E92" s="15" t="s">
        <v>1081</v>
      </c>
      <c r="F92" s="26" t="e">
        <f t="shared" si="1"/>
        <v>#REF!</v>
      </c>
      <c r="G92" s="26" t="e">
        <f>'일위대가 (2)'!J437</f>
        <v>#REF!</v>
      </c>
      <c r="H92" s="26" t="e">
        <f>'일위대가 (2)'!L437</f>
        <v>#REF!</v>
      </c>
      <c r="I92" s="26" t="e">
        <f>'일위대가 (2)'!N437</f>
        <v>#REF!</v>
      </c>
      <c r="J92" s="17" t="s">
        <v>4016</v>
      </c>
      <c r="Z92" s="12">
        <v>1657368</v>
      </c>
      <c r="AA92" s="12">
        <v>1199058</v>
      </c>
      <c r="AB92" s="12">
        <v>336353</v>
      </c>
      <c r="AC92" s="12">
        <v>121957</v>
      </c>
    </row>
    <row r="93" spans="2:29" ht="19.7" hidden="1" customHeight="1" x14ac:dyDescent="0.2">
      <c r="B93" s="13" t="s">
        <v>431</v>
      </c>
      <c r="C93" s="14" t="s">
        <v>64</v>
      </c>
      <c r="D93" s="14" t="s">
        <v>1783</v>
      </c>
      <c r="E93" s="15" t="s">
        <v>1081</v>
      </c>
      <c r="F93" s="26" t="e">
        <f t="shared" si="1"/>
        <v>#REF!</v>
      </c>
      <c r="G93" s="26" t="e">
        <f>'일위대가 (2)'!J444</f>
        <v>#REF!</v>
      </c>
      <c r="H93" s="26" t="e">
        <f>'일위대가 (2)'!L444</f>
        <v>#REF!</v>
      </c>
      <c r="I93" s="26" t="e">
        <f>'일위대가 (2)'!N444</f>
        <v>#REF!</v>
      </c>
      <c r="J93" s="17" t="s">
        <v>4016</v>
      </c>
      <c r="Z93" s="12">
        <v>1476907</v>
      </c>
      <c r="AA93" s="12">
        <v>1094259</v>
      </c>
      <c r="AB93" s="12">
        <v>284143</v>
      </c>
      <c r="AC93" s="12">
        <v>98505</v>
      </c>
    </row>
    <row r="94" spans="2:29" ht="19.7" hidden="1" customHeight="1" x14ac:dyDescent="0.2">
      <c r="B94" s="18" t="s">
        <v>2893</v>
      </c>
      <c r="C94" s="19" t="s">
        <v>4013</v>
      </c>
      <c r="D94" s="19" t="s">
        <v>336</v>
      </c>
      <c r="E94" s="20" t="s">
        <v>1081</v>
      </c>
      <c r="F94" s="32" t="e">
        <f t="shared" si="1"/>
        <v>#REF!</v>
      </c>
      <c r="G94" s="32" t="e">
        <f>'일위대가 (2)'!J451</f>
        <v>#REF!</v>
      </c>
      <c r="H94" s="32" t="e">
        <f>'일위대가 (2)'!L451</f>
        <v>#REF!</v>
      </c>
      <c r="I94" s="32" t="e">
        <f>'일위대가 (2)'!N451</f>
        <v>#REF!</v>
      </c>
      <c r="J94" s="21" t="s">
        <v>4016</v>
      </c>
      <c r="Z94" s="12">
        <v>1955004</v>
      </c>
      <c r="AA94" s="12">
        <v>1407821</v>
      </c>
      <c r="AB94" s="12">
        <v>398955</v>
      </c>
      <c r="AC94" s="12">
        <v>148228</v>
      </c>
    </row>
    <row r="95" spans="2:29" ht="19.7" hidden="1" customHeight="1" x14ac:dyDescent="0.2">
      <c r="B95" s="13" t="s">
        <v>329</v>
      </c>
      <c r="C95" s="14" t="s">
        <v>266</v>
      </c>
      <c r="D95" s="14" t="s">
        <v>1783</v>
      </c>
      <c r="E95" s="15" t="s">
        <v>1081</v>
      </c>
      <c r="F95" s="26" t="e">
        <f t="shared" si="1"/>
        <v>#REF!</v>
      </c>
      <c r="G95" s="26" t="e">
        <f>'일위대가 (2)'!J458</f>
        <v>#REF!</v>
      </c>
      <c r="H95" s="26" t="e">
        <f>'일위대가 (2)'!L458</f>
        <v>#REF!</v>
      </c>
      <c r="I95" s="26" t="e">
        <f>'일위대가 (2)'!N458</f>
        <v>#REF!</v>
      </c>
      <c r="J95" s="17" t="s">
        <v>4016</v>
      </c>
      <c r="Z95" s="12">
        <v>1368269</v>
      </c>
      <c r="AA95" s="12">
        <v>996996</v>
      </c>
      <c r="AB95" s="12">
        <v>272402</v>
      </c>
      <c r="AC95" s="12">
        <v>98871</v>
      </c>
    </row>
    <row r="96" spans="2:29" ht="19.7" hidden="1" customHeight="1" x14ac:dyDescent="0.2">
      <c r="B96" s="13" t="s">
        <v>2831</v>
      </c>
      <c r="C96" s="14" t="s">
        <v>1603</v>
      </c>
      <c r="D96" s="14" t="s">
        <v>1422</v>
      </c>
      <c r="E96" s="15" t="s">
        <v>1081</v>
      </c>
      <c r="F96" s="26" t="e">
        <f t="shared" si="1"/>
        <v>#REF!</v>
      </c>
      <c r="G96" s="26" t="e">
        <f>'일위대가 (2)'!J465</f>
        <v>#REF!</v>
      </c>
      <c r="H96" s="26" t="e">
        <f>'일위대가 (2)'!L465</f>
        <v>#REF!</v>
      </c>
      <c r="I96" s="26" t="e">
        <f>'일위대가 (2)'!N465</f>
        <v>#REF!</v>
      </c>
      <c r="J96" s="17" t="s">
        <v>4016</v>
      </c>
      <c r="Z96" s="12">
        <v>1135579</v>
      </c>
      <c r="AA96" s="12">
        <v>851036</v>
      </c>
      <c r="AB96" s="12">
        <v>219047</v>
      </c>
      <c r="AC96" s="12">
        <v>65496</v>
      </c>
    </row>
    <row r="97" spans="2:29" ht="19.7" hidden="1" customHeight="1" x14ac:dyDescent="0.2">
      <c r="B97" s="13" t="s">
        <v>195</v>
      </c>
      <c r="C97" s="14" t="s">
        <v>1420</v>
      </c>
      <c r="D97" s="14" t="s">
        <v>1422</v>
      </c>
      <c r="E97" s="15" t="s">
        <v>1081</v>
      </c>
      <c r="F97" s="26" t="e">
        <f t="shared" si="1"/>
        <v>#REF!</v>
      </c>
      <c r="G97" s="26" t="e">
        <f>'일위대가 (2)'!J472</f>
        <v>#REF!</v>
      </c>
      <c r="H97" s="26" t="e">
        <f>'일위대가 (2)'!L472</f>
        <v>#REF!</v>
      </c>
      <c r="I97" s="26" t="e">
        <f>'일위대가 (2)'!N472</f>
        <v>#REF!</v>
      </c>
      <c r="J97" s="17" t="s">
        <v>4016</v>
      </c>
      <c r="Z97" s="12">
        <v>1020146</v>
      </c>
      <c r="AA97" s="12">
        <v>753773</v>
      </c>
      <c r="AB97" s="12">
        <v>200511</v>
      </c>
      <c r="AC97" s="12">
        <v>65862</v>
      </c>
    </row>
    <row r="98" spans="2:29" ht="19.7" hidden="1" customHeight="1" x14ac:dyDescent="0.2">
      <c r="B98" s="13" t="s">
        <v>2738</v>
      </c>
      <c r="C98" s="14" t="s">
        <v>2817</v>
      </c>
      <c r="D98" s="14" t="s">
        <v>2904</v>
      </c>
      <c r="E98" s="15" t="s">
        <v>2937</v>
      </c>
      <c r="F98" s="26" t="e">
        <f t="shared" si="1"/>
        <v>#REF!</v>
      </c>
      <c r="G98" s="26" t="e">
        <f>'일위대가 (2)'!J479</f>
        <v>#REF!</v>
      </c>
      <c r="H98" s="26" t="e">
        <f>'일위대가 (2)'!L479</f>
        <v>#REF!</v>
      </c>
      <c r="I98" s="26" t="e">
        <f>'일위대가 (2)'!N479</f>
        <v>#REF!</v>
      </c>
      <c r="J98" s="17" t="s">
        <v>4016</v>
      </c>
      <c r="Z98" s="12">
        <v>19883</v>
      </c>
      <c r="AA98" s="12">
        <v>13006</v>
      </c>
      <c r="AB98" s="12">
        <v>2567</v>
      </c>
      <c r="AC98" s="12">
        <v>4310</v>
      </c>
    </row>
    <row r="99" spans="2:29" ht="19.7" hidden="1" customHeight="1" x14ac:dyDescent="0.2">
      <c r="B99" s="13" t="s">
        <v>8</v>
      </c>
      <c r="C99" s="14" t="s">
        <v>790</v>
      </c>
      <c r="D99" s="14" t="s">
        <v>4016</v>
      </c>
      <c r="E99" s="15" t="s">
        <v>2870</v>
      </c>
      <c r="F99" s="26" t="e">
        <f t="shared" si="1"/>
        <v>#REF!</v>
      </c>
      <c r="G99" s="26" t="e">
        <f>'일위대가 (2)'!J484</f>
        <v>#REF!</v>
      </c>
      <c r="H99" s="26" t="e">
        <f>'일위대가 (2)'!L484</f>
        <v>#REF!</v>
      </c>
      <c r="I99" s="26" t="e">
        <f>'일위대가 (2)'!N484</f>
        <v>#REF!</v>
      </c>
      <c r="J99" s="17" t="s">
        <v>4016</v>
      </c>
      <c r="Z99" s="12">
        <v>700916</v>
      </c>
      <c r="AA99" s="12">
        <v>693907</v>
      </c>
      <c r="AB99" s="12">
        <v>3508</v>
      </c>
      <c r="AC99" s="12">
        <v>3501</v>
      </c>
    </row>
    <row r="100" spans="2:29" ht="19.7" hidden="1" customHeight="1" x14ac:dyDescent="0.2">
      <c r="B100" s="13" t="s">
        <v>2589</v>
      </c>
      <c r="C100" s="14" t="s">
        <v>1823</v>
      </c>
      <c r="D100" s="14" t="s">
        <v>4016</v>
      </c>
      <c r="E100" s="15" t="s">
        <v>2986</v>
      </c>
      <c r="F100" s="26" t="e">
        <f t="shared" si="1"/>
        <v>#REF!</v>
      </c>
      <c r="G100" s="26" t="e">
        <f>'일위대가 (2)'!J488</f>
        <v>#REF!</v>
      </c>
      <c r="H100" s="26" t="e">
        <f>'일위대가 (2)'!L488</f>
        <v>#REF!</v>
      </c>
      <c r="I100" s="26" t="e">
        <f>'일위대가 (2)'!N488</f>
        <v>#REF!</v>
      </c>
      <c r="J100" s="17" t="s">
        <v>4016</v>
      </c>
      <c r="Z100" s="12">
        <v>3416</v>
      </c>
      <c r="AA100" s="12">
        <v>960</v>
      </c>
      <c r="AB100" s="12">
        <v>2456</v>
      </c>
    </row>
    <row r="101" spans="2:29" ht="19.7" hidden="1" customHeight="1" x14ac:dyDescent="0.2">
      <c r="B101" s="13" t="s">
        <v>1759</v>
      </c>
      <c r="C101" s="14" t="s">
        <v>134</v>
      </c>
      <c r="D101" s="14" t="s">
        <v>3410</v>
      </c>
      <c r="E101" s="15" t="s">
        <v>2354</v>
      </c>
      <c r="F101" s="26" t="e">
        <f t="shared" si="1"/>
        <v>#REF!</v>
      </c>
      <c r="G101" s="26" t="e">
        <f>'일위대가 (2)'!J492</f>
        <v>#REF!</v>
      </c>
      <c r="H101" s="26" t="e">
        <f>'일위대가 (2)'!L492</f>
        <v>#REF!</v>
      </c>
      <c r="I101" s="26" t="e">
        <f>'일위대가 (2)'!N492</f>
        <v>#REF!</v>
      </c>
      <c r="J101" s="17" t="s">
        <v>4016</v>
      </c>
      <c r="Z101" s="12">
        <v>12914</v>
      </c>
      <c r="AA101" s="12">
        <v>1215</v>
      </c>
      <c r="AB101" s="12">
        <v>11699</v>
      </c>
    </row>
    <row r="102" spans="2:29" ht="19.7" hidden="1" customHeight="1" x14ac:dyDescent="0.2">
      <c r="B102" s="13" t="s">
        <v>3358</v>
      </c>
      <c r="C102" s="14" t="s">
        <v>3195</v>
      </c>
      <c r="D102" s="14" t="s">
        <v>3410</v>
      </c>
      <c r="E102" s="15" t="s">
        <v>2354</v>
      </c>
      <c r="F102" s="26" t="e">
        <f t="shared" si="1"/>
        <v>#REF!</v>
      </c>
      <c r="G102" s="26" t="e">
        <f>'일위대가 (2)'!J499</f>
        <v>#REF!</v>
      </c>
      <c r="H102" s="26" t="e">
        <f>'일위대가 (2)'!L499</f>
        <v>#REF!</v>
      </c>
      <c r="I102" s="26" t="e">
        <f>'일위대가 (2)'!N499</f>
        <v>#REF!</v>
      </c>
      <c r="J102" s="17" t="s">
        <v>4016</v>
      </c>
      <c r="Z102" s="12">
        <v>30185</v>
      </c>
      <c r="AA102" s="12">
        <v>2586</v>
      </c>
      <c r="AB102" s="12">
        <v>27581</v>
      </c>
      <c r="AC102" s="12">
        <v>18</v>
      </c>
    </row>
    <row r="103" spans="2:29" ht="19.7" hidden="1" customHeight="1" x14ac:dyDescent="0.2">
      <c r="B103" s="13" t="s">
        <v>1369</v>
      </c>
      <c r="C103" s="14" t="s">
        <v>951</v>
      </c>
      <c r="D103" s="14" t="s">
        <v>4016</v>
      </c>
      <c r="E103" s="15" t="s">
        <v>2354</v>
      </c>
      <c r="F103" s="26" t="e">
        <f t="shared" si="1"/>
        <v>#REF!</v>
      </c>
      <c r="G103" s="26" t="e">
        <f>'일위대가 (2)'!J510</f>
        <v>#REF!</v>
      </c>
      <c r="H103" s="26" t="e">
        <f>'일위대가 (2)'!L510</f>
        <v>#REF!</v>
      </c>
      <c r="I103" s="26" t="e">
        <f>'일위대가 (2)'!N510</f>
        <v>#REF!</v>
      </c>
      <c r="J103" s="17" t="s">
        <v>4016</v>
      </c>
      <c r="Z103" s="12">
        <v>42947</v>
      </c>
      <c r="AA103" s="12">
        <v>31023</v>
      </c>
      <c r="AB103" s="12">
        <v>11922</v>
      </c>
      <c r="AC103" s="12">
        <v>2</v>
      </c>
    </row>
    <row r="104" spans="2:29" ht="19.7" hidden="1" customHeight="1" x14ac:dyDescent="0.2">
      <c r="B104" s="13" t="s">
        <v>3796</v>
      </c>
      <c r="C104" s="14" t="s">
        <v>2320</v>
      </c>
      <c r="D104" s="14" t="s">
        <v>4016</v>
      </c>
      <c r="E104" s="15" t="s">
        <v>2354</v>
      </c>
      <c r="F104" s="26" t="e">
        <f t="shared" si="1"/>
        <v>#REF!</v>
      </c>
      <c r="G104" s="26" t="e">
        <f>'일위대가 (2)'!J514</f>
        <v>#REF!</v>
      </c>
      <c r="H104" s="26" t="e">
        <f>'일위대가 (2)'!L514</f>
        <v>#REF!</v>
      </c>
      <c r="I104" s="26" t="e">
        <f>'일위대가 (2)'!N514</f>
        <v>#REF!</v>
      </c>
      <c r="J104" s="17" t="s">
        <v>4016</v>
      </c>
      <c r="Z104" s="12">
        <v>1024</v>
      </c>
      <c r="AB104" s="12">
        <v>1024</v>
      </c>
    </row>
    <row r="105" spans="2:29" ht="19.7" hidden="1" customHeight="1" x14ac:dyDescent="0.2">
      <c r="B105" s="13" t="s">
        <v>1458</v>
      </c>
      <c r="C105" s="14" t="s">
        <v>670</v>
      </c>
      <c r="D105" s="14" t="s">
        <v>2647</v>
      </c>
      <c r="E105" s="15" t="s">
        <v>2246</v>
      </c>
      <c r="F105" s="26" t="e">
        <f t="shared" si="1"/>
        <v>#REF!</v>
      </c>
      <c r="G105" s="26" t="e">
        <f>'일위대가 (2)'!J517</f>
        <v>#REF!</v>
      </c>
      <c r="H105" s="26" t="e">
        <f>'일위대가 (2)'!L517</f>
        <v>#REF!</v>
      </c>
      <c r="I105" s="26" t="e">
        <f>'일위대가 (2)'!N517</f>
        <v>#REF!</v>
      </c>
      <c r="J105" s="17" t="s">
        <v>4016</v>
      </c>
      <c r="Z105" s="12">
        <v>1280000</v>
      </c>
      <c r="AB105" s="12">
        <v>1280000</v>
      </c>
    </row>
    <row r="106" spans="2:29" ht="19.7" hidden="1" customHeight="1" x14ac:dyDescent="0.2">
      <c r="B106" s="13" t="s">
        <v>3894</v>
      </c>
      <c r="C106" s="14" t="s">
        <v>3367</v>
      </c>
      <c r="D106" s="14" t="s">
        <v>4016</v>
      </c>
      <c r="E106" s="15" t="s">
        <v>1495</v>
      </c>
      <c r="F106" s="26" t="e">
        <f t="shared" si="1"/>
        <v>#REF!</v>
      </c>
      <c r="G106" s="26" t="e">
        <f>'일위대가 (2)'!J520</f>
        <v>#REF!</v>
      </c>
      <c r="H106" s="26" t="e">
        <f>'일위대가 (2)'!L520</f>
        <v>#REF!</v>
      </c>
      <c r="I106" s="26" t="e">
        <f>'일위대가 (2)'!N520</f>
        <v>#REF!</v>
      </c>
      <c r="J106" s="17" t="s">
        <v>4016</v>
      </c>
      <c r="Z106" s="12">
        <v>41472</v>
      </c>
      <c r="AA106" s="12">
        <v>17082</v>
      </c>
      <c r="AB106" s="12">
        <v>23792</v>
      </c>
      <c r="AC106" s="12">
        <v>598</v>
      </c>
    </row>
    <row r="107" spans="2:29" ht="19.7" hidden="1" customHeight="1" x14ac:dyDescent="0.2">
      <c r="B107" s="13" t="s">
        <v>985</v>
      </c>
      <c r="C107" s="14" t="s">
        <v>3774</v>
      </c>
      <c r="D107" s="14" t="s">
        <v>4016</v>
      </c>
      <c r="E107" s="15" t="s">
        <v>1081</v>
      </c>
      <c r="F107" s="26" t="e">
        <f t="shared" si="1"/>
        <v>#REF!</v>
      </c>
      <c r="G107" s="26" t="e">
        <f>'일위대가 (2)'!J528</f>
        <v>#REF!</v>
      </c>
      <c r="H107" s="26" t="e">
        <f>'일위대가 (2)'!L528</f>
        <v>#REF!</v>
      </c>
      <c r="I107" s="26" t="e">
        <f>'일위대가 (2)'!N528</f>
        <v>#REF!</v>
      </c>
      <c r="J107" s="17" t="s">
        <v>4016</v>
      </c>
      <c r="Z107" s="12">
        <v>20774</v>
      </c>
      <c r="AA107" s="12">
        <v>8261</v>
      </c>
      <c r="AB107" s="12">
        <v>12500</v>
      </c>
      <c r="AC107" s="12">
        <v>13</v>
      </c>
    </row>
    <row r="108" spans="2:29" ht="19.7" hidden="1" customHeight="1" x14ac:dyDescent="0.2">
      <c r="B108" s="13" t="s">
        <v>3588</v>
      </c>
      <c r="C108" s="14" t="s">
        <v>1226</v>
      </c>
      <c r="D108" s="14" t="s">
        <v>3002</v>
      </c>
      <c r="E108" s="15" t="s">
        <v>2516</v>
      </c>
      <c r="F108" s="26" t="e">
        <f t="shared" si="1"/>
        <v>#REF!</v>
      </c>
      <c r="G108" s="26" t="e">
        <f>'일위대가 (2)'!J532</f>
        <v>#REF!</v>
      </c>
      <c r="H108" s="26" t="e">
        <f>'일위대가 (2)'!L532</f>
        <v>#REF!</v>
      </c>
      <c r="I108" s="26" t="e">
        <f>'일위대가 (2)'!N532</f>
        <v>#REF!</v>
      </c>
      <c r="J108" s="17" t="s">
        <v>4016</v>
      </c>
      <c r="Z108" s="12">
        <v>54013</v>
      </c>
      <c r="AA108" s="12">
        <v>31631</v>
      </c>
      <c r="AB108" s="12">
        <v>22382</v>
      </c>
    </row>
    <row r="109" spans="2:29" ht="19.7" hidden="1" customHeight="1" x14ac:dyDescent="0.2">
      <c r="B109" s="13" t="s">
        <v>1150</v>
      </c>
      <c r="C109" s="14" t="s">
        <v>450</v>
      </c>
      <c r="D109" s="14" t="s">
        <v>2188</v>
      </c>
      <c r="E109" s="15" t="s">
        <v>2937</v>
      </c>
      <c r="F109" s="26" t="e">
        <f t="shared" si="1"/>
        <v>#REF!</v>
      </c>
      <c r="G109" s="26" t="e">
        <f>'일위대가 (2)'!J538</f>
        <v>#REF!</v>
      </c>
      <c r="H109" s="26" t="e">
        <f>'일위대가 (2)'!L538</f>
        <v>#REF!</v>
      </c>
      <c r="I109" s="26" t="e">
        <f>'일위대가 (2)'!N538</f>
        <v>#REF!</v>
      </c>
      <c r="J109" s="17" t="s">
        <v>4016</v>
      </c>
      <c r="Z109" s="12">
        <v>26921</v>
      </c>
      <c r="AA109" s="12">
        <v>2586</v>
      </c>
      <c r="AB109" s="12">
        <v>23644</v>
      </c>
      <c r="AC109" s="12">
        <v>691</v>
      </c>
    </row>
    <row r="110" spans="2:29" ht="19.7" hidden="1" customHeight="1" x14ac:dyDescent="0.2">
      <c r="B110" s="13" t="s">
        <v>3753</v>
      </c>
      <c r="C110" s="14" t="s">
        <v>1209</v>
      </c>
      <c r="D110" s="14" t="s">
        <v>3965</v>
      </c>
      <c r="E110" s="15" t="s">
        <v>1081</v>
      </c>
      <c r="F110" s="26" t="e">
        <f t="shared" si="1"/>
        <v>#REF!</v>
      </c>
      <c r="G110" s="26" t="e">
        <f>'일위대가 (2)'!J542</f>
        <v>#REF!</v>
      </c>
      <c r="H110" s="26" t="e">
        <f>'일위대가 (2)'!L542</f>
        <v>#REF!</v>
      </c>
      <c r="I110" s="26" t="e">
        <f>'일위대가 (2)'!N542</f>
        <v>#REF!</v>
      </c>
      <c r="J110" s="17" t="s">
        <v>4016</v>
      </c>
      <c r="Z110" s="12">
        <v>2417544</v>
      </c>
      <c r="AA110" s="12">
        <v>134035</v>
      </c>
      <c r="AB110" s="12">
        <v>2257920</v>
      </c>
      <c r="AC110" s="12">
        <v>25589</v>
      </c>
    </row>
    <row r="111" spans="2:29" ht="19.7" hidden="1" customHeight="1" x14ac:dyDescent="0.2">
      <c r="B111" s="13" t="s">
        <v>882</v>
      </c>
      <c r="C111" s="14" t="s">
        <v>2229</v>
      </c>
      <c r="D111" s="14" t="s">
        <v>2894</v>
      </c>
      <c r="E111" s="15" t="s">
        <v>1081</v>
      </c>
      <c r="F111" s="26" t="e">
        <f t="shared" si="1"/>
        <v>#REF!</v>
      </c>
      <c r="G111" s="26" t="e">
        <f>'일위대가 (2)'!J546</f>
        <v>#REF!</v>
      </c>
      <c r="H111" s="26" t="e">
        <f>'일위대가 (2)'!L546</f>
        <v>#REF!</v>
      </c>
      <c r="I111" s="26" t="e">
        <f>'일위대가 (2)'!N546</f>
        <v>#REF!</v>
      </c>
      <c r="J111" s="17" t="s">
        <v>4016</v>
      </c>
      <c r="Z111" s="12">
        <v>10596894</v>
      </c>
      <c r="AA111" s="12">
        <v>202453</v>
      </c>
      <c r="AB111" s="12">
        <v>10360504</v>
      </c>
      <c r="AC111" s="12">
        <v>33937</v>
      </c>
    </row>
    <row r="112" spans="2:29" ht="19.7" hidden="1" customHeight="1" x14ac:dyDescent="0.2">
      <c r="B112" s="13" t="s">
        <v>2482</v>
      </c>
      <c r="C112" s="14" t="s">
        <v>992</v>
      </c>
      <c r="D112" s="14" t="s">
        <v>1357</v>
      </c>
      <c r="E112" s="15" t="s">
        <v>1081</v>
      </c>
      <c r="F112" s="26" t="e">
        <f t="shared" si="1"/>
        <v>#REF!</v>
      </c>
      <c r="G112" s="26" t="e">
        <f>'일위대가 (2)'!J550</f>
        <v>#REF!</v>
      </c>
      <c r="H112" s="26" t="e">
        <f>'일위대가 (2)'!L550</f>
        <v>#REF!</v>
      </c>
      <c r="I112" s="26" t="e">
        <f>'일위대가 (2)'!N550</f>
        <v>#REF!</v>
      </c>
      <c r="J112" s="17" t="s">
        <v>4016</v>
      </c>
      <c r="Z112" s="12">
        <v>408098</v>
      </c>
      <c r="AA112" s="12">
        <v>89374</v>
      </c>
      <c r="AB112" s="12">
        <v>318697</v>
      </c>
      <c r="AC112" s="12">
        <v>27</v>
      </c>
    </row>
    <row r="113" spans="2:29" ht="19.7" hidden="1" customHeight="1" x14ac:dyDescent="0.2">
      <c r="B113" s="13" t="s">
        <v>3175</v>
      </c>
      <c r="C113" s="14" t="s">
        <v>890</v>
      </c>
      <c r="D113" s="14" t="s">
        <v>62</v>
      </c>
      <c r="E113" s="15" t="s">
        <v>1081</v>
      </c>
      <c r="F113" s="26" t="e">
        <f t="shared" si="1"/>
        <v>#REF!</v>
      </c>
      <c r="G113" s="26" t="e">
        <f>'일위대가 (2)'!J554</f>
        <v>#REF!</v>
      </c>
      <c r="H113" s="26" t="e">
        <f>'일위대가 (2)'!L554</f>
        <v>#REF!</v>
      </c>
      <c r="I113" s="26" t="e">
        <f>'일위대가 (2)'!N554</f>
        <v>#REF!</v>
      </c>
      <c r="J113" s="17" t="s">
        <v>4016</v>
      </c>
      <c r="Z113" s="12">
        <v>300241</v>
      </c>
      <c r="AA113" s="12">
        <v>12241</v>
      </c>
      <c r="AB113" s="12">
        <v>288000</v>
      </c>
    </row>
    <row r="114" spans="2:29" ht="19.7" hidden="1" customHeight="1" x14ac:dyDescent="0.2">
      <c r="B114" s="13" t="s">
        <v>1698</v>
      </c>
      <c r="C114" s="14" t="s">
        <v>2768</v>
      </c>
      <c r="D114" s="14" t="s">
        <v>35</v>
      </c>
      <c r="E114" s="15" t="s">
        <v>2986</v>
      </c>
      <c r="F114" s="26" t="e">
        <f t="shared" si="1"/>
        <v>#REF!</v>
      </c>
      <c r="G114" s="26" t="e">
        <f>'일위대가 (2)'!J558</f>
        <v>#REF!</v>
      </c>
      <c r="H114" s="26" t="e">
        <f>'일위대가 (2)'!L558</f>
        <v>#REF!</v>
      </c>
      <c r="I114" s="26" t="e">
        <f>'일위대가 (2)'!N558</f>
        <v>#REF!</v>
      </c>
      <c r="J114" s="17" t="s">
        <v>4016</v>
      </c>
      <c r="Z114" s="12">
        <v>33683</v>
      </c>
      <c r="AA114" s="12">
        <v>24304</v>
      </c>
      <c r="AB114" s="12">
        <v>5694</v>
      </c>
      <c r="AC114" s="12">
        <v>3685</v>
      </c>
    </row>
    <row r="115" spans="2:29" ht="19.7" hidden="1" customHeight="1" x14ac:dyDescent="0.2">
      <c r="B115" s="13" t="s">
        <v>3061</v>
      </c>
      <c r="C115" s="14" t="s">
        <v>1573</v>
      </c>
      <c r="D115" s="14" t="s">
        <v>3915</v>
      </c>
      <c r="E115" s="15" t="s">
        <v>1081</v>
      </c>
      <c r="F115" s="26" t="e">
        <f t="shared" si="1"/>
        <v>#REF!</v>
      </c>
      <c r="G115" s="26" t="e">
        <f>'일위대가 (2)'!J563</f>
        <v>#REF!</v>
      </c>
      <c r="H115" s="26" t="e">
        <f>'일위대가 (2)'!L563</f>
        <v>#REF!</v>
      </c>
      <c r="I115" s="26" t="e">
        <f>'일위대가 (2)'!N563</f>
        <v>#REF!</v>
      </c>
      <c r="J115" s="17" t="s">
        <v>4016</v>
      </c>
      <c r="Z115" s="12">
        <v>1279733</v>
      </c>
      <c r="AA115" s="12">
        <v>920232</v>
      </c>
      <c r="AB115" s="12">
        <v>285015</v>
      </c>
      <c r="AC115" s="12">
        <v>74486</v>
      </c>
    </row>
    <row r="116" spans="2:29" ht="19.7" hidden="1" customHeight="1" x14ac:dyDescent="0.2">
      <c r="B116" s="13" t="s">
        <v>1608</v>
      </c>
      <c r="C116" s="14" t="s">
        <v>2180</v>
      </c>
      <c r="D116" s="14" t="s">
        <v>2163</v>
      </c>
      <c r="E116" s="15" t="s">
        <v>1081</v>
      </c>
      <c r="F116" s="26" t="e">
        <f t="shared" si="1"/>
        <v>#REF!</v>
      </c>
      <c r="G116" s="26" t="e">
        <f>'일위대가 (2)'!J571</f>
        <v>#REF!</v>
      </c>
      <c r="H116" s="26" t="e">
        <f>'일위대가 (2)'!L571</f>
        <v>#REF!</v>
      </c>
      <c r="I116" s="26" t="e">
        <f>'일위대가 (2)'!N571</f>
        <v>#REF!</v>
      </c>
      <c r="J116" s="17" t="s">
        <v>4016</v>
      </c>
      <c r="Z116" s="12">
        <v>1225731</v>
      </c>
      <c r="AA116" s="12">
        <v>880580</v>
      </c>
      <c r="AB116" s="12">
        <v>279523</v>
      </c>
      <c r="AC116" s="12">
        <v>65628</v>
      </c>
    </row>
    <row r="117" spans="2:29" ht="19.7" hidden="1" customHeight="1" x14ac:dyDescent="0.2">
      <c r="B117" s="13" t="s">
        <v>3519</v>
      </c>
      <c r="C117" s="14" t="s">
        <v>3755</v>
      </c>
      <c r="D117" s="14" t="s">
        <v>2791</v>
      </c>
      <c r="E117" s="15" t="s">
        <v>1081</v>
      </c>
      <c r="F117" s="26" t="e">
        <f t="shared" si="1"/>
        <v>#REF!</v>
      </c>
      <c r="G117" s="26" t="e">
        <f>'일위대가 (2)'!J579</f>
        <v>#REF!</v>
      </c>
      <c r="H117" s="26" t="e">
        <f>'일위대가 (2)'!L579</f>
        <v>#REF!</v>
      </c>
      <c r="I117" s="26" t="e">
        <f>'일위대가 (2)'!N579</f>
        <v>#REF!</v>
      </c>
      <c r="J117" s="17" t="s">
        <v>4016</v>
      </c>
      <c r="Z117" s="12">
        <v>1580713</v>
      </c>
      <c r="AA117" s="12">
        <v>1115666</v>
      </c>
      <c r="AB117" s="12">
        <v>366189</v>
      </c>
      <c r="AC117" s="12">
        <v>98858</v>
      </c>
    </row>
    <row r="118" spans="2:29" ht="19.7" hidden="1" customHeight="1" x14ac:dyDescent="0.2">
      <c r="B118" s="13" t="s">
        <v>1940</v>
      </c>
      <c r="C118" s="14" t="s">
        <v>1345</v>
      </c>
      <c r="D118" s="14" t="s">
        <v>3888</v>
      </c>
      <c r="E118" s="15" t="s">
        <v>1081</v>
      </c>
      <c r="F118" s="26" t="e">
        <f t="shared" si="1"/>
        <v>#REF!</v>
      </c>
      <c r="G118" s="26" t="e">
        <f>'일위대가 (2)'!J587</f>
        <v>#REF!</v>
      </c>
      <c r="H118" s="26" t="e">
        <f>'일위대가 (2)'!L587</f>
        <v>#REF!</v>
      </c>
      <c r="I118" s="26" t="e">
        <f>'일위대가 (2)'!N587</f>
        <v>#REF!</v>
      </c>
      <c r="J118" s="17" t="s">
        <v>4016</v>
      </c>
      <c r="Z118" s="12">
        <v>1171933</v>
      </c>
      <c r="AA118" s="12">
        <v>846663</v>
      </c>
      <c r="AB118" s="12">
        <v>264487</v>
      </c>
      <c r="AC118" s="12">
        <v>60783</v>
      </c>
    </row>
    <row r="119" spans="2:29" ht="19.7" hidden="1" customHeight="1" x14ac:dyDescent="0.2">
      <c r="B119" s="13" t="s">
        <v>3338</v>
      </c>
      <c r="C119" s="14" t="s">
        <v>1942</v>
      </c>
      <c r="D119" s="14" t="s">
        <v>3410</v>
      </c>
      <c r="E119" s="15" t="s">
        <v>2354</v>
      </c>
      <c r="F119" s="26" t="e">
        <f t="shared" si="1"/>
        <v>#REF!</v>
      </c>
      <c r="G119" s="26" t="e">
        <f>'일위대가 (2)'!J595</f>
        <v>#REF!</v>
      </c>
      <c r="H119" s="26" t="e">
        <f>'일위대가 (2)'!L595</f>
        <v>#REF!</v>
      </c>
      <c r="I119" s="26" t="e">
        <f>'일위대가 (2)'!N595</f>
        <v>#REF!</v>
      </c>
      <c r="J119" s="17" t="s">
        <v>4016</v>
      </c>
      <c r="Z119" s="12">
        <v>30185</v>
      </c>
      <c r="AA119" s="12">
        <v>2586</v>
      </c>
      <c r="AB119" s="12">
        <v>27581</v>
      </c>
      <c r="AC119" s="12">
        <v>18</v>
      </c>
    </row>
    <row r="120" spans="2:29" ht="19.7" hidden="1" customHeight="1" x14ac:dyDescent="0.2">
      <c r="B120" s="13" t="s">
        <v>1772</v>
      </c>
      <c r="C120" s="14" t="s">
        <v>1226</v>
      </c>
      <c r="D120" s="14" t="s">
        <v>2513</v>
      </c>
      <c r="E120" s="15" t="s">
        <v>2516</v>
      </c>
      <c r="F120" s="26" t="e">
        <f t="shared" si="1"/>
        <v>#REF!</v>
      </c>
      <c r="G120" s="26" t="e">
        <f>'일위대가 (2)'!J606</f>
        <v>#REF!</v>
      </c>
      <c r="H120" s="26" t="e">
        <f>'일위대가 (2)'!L606</f>
        <v>#REF!</v>
      </c>
      <c r="I120" s="26" t="e">
        <f>'일위대가 (2)'!N606</f>
        <v>#REF!</v>
      </c>
      <c r="J120" s="17" t="s">
        <v>4016</v>
      </c>
      <c r="Z120" s="12">
        <v>62256</v>
      </c>
      <c r="AA120" s="12">
        <v>28512</v>
      </c>
      <c r="AB120" s="12">
        <v>33744</v>
      </c>
    </row>
    <row r="121" spans="2:29" ht="19.7" hidden="1" customHeight="1" x14ac:dyDescent="0.2">
      <c r="B121" s="13" t="s">
        <v>2579</v>
      </c>
      <c r="C121" s="14" t="s">
        <v>1226</v>
      </c>
      <c r="D121" s="14" t="s">
        <v>246</v>
      </c>
      <c r="E121" s="15" t="s">
        <v>2516</v>
      </c>
      <c r="F121" s="26" t="e">
        <f t="shared" si="1"/>
        <v>#REF!</v>
      </c>
      <c r="G121" s="26" t="e">
        <f>'일위대가 (2)'!J612</f>
        <v>#REF!</v>
      </c>
      <c r="H121" s="26" t="e">
        <f>'일위대가 (2)'!L612</f>
        <v>#REF!</v>
      </c>
      <c r="I121" s="26" t="e">
        <f>'일위대가 (2)'!N612</f>
        <v>#REF!</v>
      </c>
      <c r="J121" s="17" t="s">
        <v>4016</v>
      </c>
      <c r="Z121" s="12">
        <v>73967</v>
      </c>
      <c r="AA121" s="12">
        <v>34824</v>
      </c>
      <c r="AB121" s="12">
        <v>39143</v>
      </c>
    </row>
    <row r="122" spans="2:29" ht="19.7" hidden="1" customHeight="1" x14ac:dyDescent="0.2">
      <c r="B122" s="13" t="s">
        <v>19</v>
      </c>
      <c r="C122" s="14" t="s">
        <v>1226</v>
      </c>
      <c r="D122" s="14" t="s">
        <v>288</v>
      </c>
      <c r="E122" s="15" t="s">
        <v>2516</v>
      </c>
      <c r="F122" s="26" t="e">
        <f t="shared" si="1"/>
        <v>#REF!</v>
      </c>
      <c r="G122" s="26" t="e">
        <f>'일위대가 (2)'!J618</f>
        <v>#REF!</v>
      </c>
      <c r="H122" s="26" t="e">
        <f>'일위대가 (2)'!L618</f>
        <v>#REF!</v>
      </c>
      <c r="I122" s="26" t="e">
        <f>'일위대가 (2)'!N618</f>
        <v>#REF!</v>
      </c>
      <c r="J122" s="17" t="s">
        <v>4016</v>
      </c>
      <c r="Z122" s="12">
        <v>27479</v>
      </c>
      <c r="AA122" s="12">
        <v>10229</v>
      </c>
      <c r="AB122" s="12">
        <v>17250</v>
      </c>
    </row>
    <row r="123" spans="2:29" ht="19.7" hidden="1" customHeight="1" x14ac:dyDescent="0.2">
      <c r="B123" s="13" t="s">
        <v>640</v>
      </c>
      <c r="C123" s="14" t="s">
        <v>1226</v>
      </c>
      <c r="D123" s="14" t="s">
        <v>2881</v>
      </c>
      <c r="E123" s="15" t="s">
        <v>2516</v>
      </c>
      <c r="F123" s="26" t="e">
        <f t="shared" si="1"/>
        <v>#REF!</v>
      </c>
      <c r="G123" s="26" t="e">
        <f>'일위대가 (2)'!J624</f>
        <v>#REF!</v>
      </c>
      <c r="H123" s="26" t="e">
        <f>'일위대가 (2)'!L624</f>
        <v>#REF!</v>
      </c>
      <c r="I123" s="26" t="e">
        <f>'일위대가 (2)'!N624</f>
        <v>#REF!</v>
      </c>
      <c r="J123" s="17" t="s">
        <v>4016</v>
      </c>
      <c r="Z123" s="12">
        <v>46048</v>
      </c>
      <c r="AA123" s="12">
        <v>19733</v>
      </c>
      <c r="AB123" s="12">
        <v>26315</v>
      </c>
    </row>
    <row r="124" spans="2:29" ht="19.7" hidden="1" customHeight="1" x14ac:dyDescent="0.2">
      <c r="B124" s="18" t="s">
        <v>2251</v>
      </c>
      <c r="C124" s="19" t="s">
        <v>689</v>
      </c>
      <c r="D124" s="19" t="s">
        <v>648</v>
      </c>
      <c r="E124" s="20" t="s">
        <v>2937</v>
      </c>
      <c r="F124" s="32" t="e">
        <f t="shared" si="1"/>
        <v>#REF!</v>
      </c>
      <c r="G124" s="32" t="e">
        <f>'일위대가 (2)'!J630</f>
        <v>#REF!</v>
      </c>
      <c r="H124" s="32" t="e">
        <f>'일위대가 (2)'!L630</f>
        <v>#REF!</v>
      </c>
      <c r="I124" s="32" t="e">
        <f>'일위대가 (2)'!N630</f>
        <v>#REF!</v>
      </c>
      <c r="J124" s="21" t="s">
        <v>4016</v>
      </c>
      <c r="Z124" s="12">
        <v>25449</v>
      </c>
      <c r="AA124" s="12">
        <v>3302</v>
      </c>
      <c r="AB124" s="12">
        <v>20039</v>
      </c>
      <c r="AC124" s="12">
        <v>2108</v>
      </c>
    </row>
    <row r="125" spans="2:29" ht="19.7" hidden="1" customHeight="1" x14ac:dyDescent="0.2">
      <c r="B125" s="13" t="s">
        <v>503</v>
      </c>
      <c r="C125" s="14" t="s">
        <v>2768</v>
      </c>
      <c r="D125" s="14" t="s">
        <v>2909</v>
      </c>
      <c r="E125" s="15" t="s">
        <v>2986</v>
      </c>
      <c r="F125" s="26" t="e">
        <f t="shared" si="1"/>
        <v>#REF!</v>
      </c>
      <c r="G125" s="26" t="e">
        <f>'일위대가 (2)'!J635</f>
        <v>#REF!</v>
      </c>
      <c r="H125" s="26" t="e">
        <f>'일위대가 (2)'!L635</f>
        <v>#REF!</v>
      </c>
      <c r="I125" s="26" t="e">
        <f>'일위대가 (2)'!N635</f>
        <v>#REF!</v>
      </c>
      <c r="J125" s="17" t="s">
        <v>4016</v>
      </c>
      <c r="Z125" s="12">
        <v>35276</v>
      </c>
      <c r="AA125" s="12">
        <v>32454</v>
      </c>
      <c r="AB125" s="12">
        <v>1849</v>
      </c>
      <c r="AC125" s="12">
        <v>973</v>
      </c>
    </row>
    <row r="126" spans="2:29" ht="19.7" hidden="1" customHeight="1" x14ac:dyDescent="0.2">
      <c r="B126" s="13" t="s">
        <v>2089</v>
      </c>
      <c r="C126" s="14" t="s">
        <v>765</v>
      </c>
      <c r="D126" s="14" t="s">
        <v>994</v>
      </c>
      <c r="E126" s="15" t="s">
        <v>1081</v>
      </c>
      <c r="F126" s="26" t="e">
        <f t="shared" si="1"/>
        <v>#REF!</v>
      </c>
      <c r="G126" s="26" t="e">
        <f>'일위대가 (2)'!J638</f>
        <v>#REF!</v>
      </c>
      <c r="H126" s="26" t="e">
        <f>'일위대가 (2)'!L638</f>
        <v>#REF!</v>
      </c>
      <c r="I126" s="26" t="e">
        <f>'일위대가 (2)'!N638</f>
        <v>#REF!</v>
      </c>
      <c r="J126" s="17" t="s">
        <v>4016</v>
      </c>
      <c r="Z126" s="12">
        <v>978816</v>
      </c>
      <c r="AA126" s="12">
        <v>702266</v>
      </c>
      <c r="AB126" s="12">
        <v>221933</v>
      </c>
      <c r="AC126" s="12">
        <v>54617</v>
      </c>
    </row>
    <row r="127" spans="2:29" ht="19.7" hidden="1" customHeight="1" x14ac:dyDescent="0.2">
      <c r="B127" s="13" t="s">
        <v>905</v>
      </c>
      <c r="C127" s="14" t="s">
        <v>3506</v>
      </c>
      <c r="D127" s="14" t="s">
        <v>1072</v>
      </c>
      <c r="E127" s="15" t="s">
        <v>1081</v>
      </c>
      <c r="F127" s="26" t="e">
        <f t="shared" si="1"/>
        <v>#REF!</v>
      </c>
      <c r="G127" s="26" t="e">
        <f>'일위대가 (2)'!J646</f>
        <v>#REF!</v>
      </c>
      <c r="H127" s="26" t="e">
        <f>'일위대가 (2)'!L646</f>
        <v>#REF!</v>
      </c>
      <c r="I127" s="26" t="e">
        <f>'일위대가 (2)'!N646</f>
        <v>#REF!</v>
      </c>
      <c r="J127" s="17" t="s">
        <v>4016</v>
      </c>
      <c r="Z127" s="12">
        <v>888276</v>
      </c>
      <c r="AA127" s="12">
        <v>633634</v>
      </c>
      <c r="AB127" s="12">
        <v>210792</v>
      </c>
      <c r="AC127" s="12">
        <v>43850</v>
      </c>
    </row>
    <row r="128" spans="2:29" ht="19.7" hidden="1" customHeight="1" x14ac:dyDescent="0.2">
      <c r="B128" s="13" t="s">
        <v>2392</v>
      </c>
      <c r="C128" s="14" t="s">
        <v>2902</v>
      </c>
      <c r="D128" s="14" t="s">
        <v>1079</v>
      </c>
      <c r="E128" s="15" t="s">
        <v>1081</v>
      </c>
      <c r="F128" s="26" t="e">
        <f t="shared" si="1"/>
        <v>#REF!</v>
      </c>
      <c r="G128" s="26" t="e">
        <f>'일위대가 (2)'!J654</f>
        <v>#REF!</v>
      </c>
      <c r="H128" s="26" t="e">
        <f>'일위대가 (2)'!L654</f>
        <v>#REF!</v>
      </c>
      <c r="I128" s="26" t="e">
        <f>'일위대가 (2)'!N654</f>
        <v>#REF!</v>
      </c>
      <c r="J128" s="17" t="s">
        <v>4016</v>
      </c>
      <c r="Z128" s="12">
        <v>1147531</v>
      </c>
      <c r="AA128" s="12">
        <v>809554</v>
      </c>
      <c r="AB128" s="12">
        <v>271908</v>
      </c>
      <c r="AC128" s="12">
        <v>66069</v>
      </c>
    </row>
    <row r="129" spans="2:29" ht="19.7" hidden="1" customHeight="1" x14ac:dyDescent="0.2">
      <c r="B129" s="13" t="s">
        <v>836</v>
      </c>
      <c r="C129" s="14" t="s">
        <v>1226</v>
      </c>
      <c r="D129" s="14" t="s">
        <v>2666</v>
      </c>
      <c r="E129" s="15" t="s">
        <v>2516</v>
      </c>
      <c r="F129" s="26" t="e">
        <f t="shared" si="1"/>
        <v>#REF!</v>
      </c>
      <c r="G129" s="26" t="e">
        <f>'일위대가 (2)'!J662</f>
        <v>#REF!</v>
      </c>
      <c r="H129" s="26" t="e">
        <f>'일위대가 (2)'!L662</f>
        <v>#REF!</v>
      </c>
      <c r="I129" s="26" t="e">
        <f>'일위대가 (2)'!N662</f>
        <v>#REF!</v>
      </c>
      <c r="J129" s="17" t="s">
        <v>4016</v>
      </c>
      <c r="Z129" s="12">
        <v>57299</v>
      </c>
      <c r="AA129" s="12">
        <v>25755</v>
      </c>
      <c r="AB129" s="12">
        <v>31544</v>
      </c>
    </row>
    <row r="130" spans="2:29" ht="19.7" hidden="1" customHeight="1" x14ac:dyDescent="0.2">
      <c r="B130" s="13" t="s">
        <v>2282</v>
      </c>
      <c r="C130" s="14" t="s">
        <v>3652</v>
      </c>
      <c r="D130" s="14" t="s">
        <v>397</v>
      </c>
      <c r="E130" s="15" t="s">
        <v>2986</v>
      </c>
      <c r="F130" s="26" t="e">
        <f t="shared" si="1"/>
        <v>#REF!</v>
      </c>
      <c r="G130" s="26" t="e">
        <f>'일위대가 (2)'!J668</f>
        <v>#REF!</v>
      </c>
      <c r="H130" s="26" t="e">
        <f>'일위대가 (2)'!L668</f>
        <v>#REF!</v>
      </c>
      <c r="I130" s="26" t="e">
        <f>'일위대가 (2)'!N668</f>
        <v>#REF!</v>
      </c>
      <c r="J130" s="17" t="s">
        <v>4016</v>
      </c>
      <c r="Z130" s="12">
        <v>4865</v>
      </c>
      <c r="AA130" s="12">
        <v>220</v>
      </c>
      <c r="AB130" s="12">
        <v>4645</v>
      </c>
    </row>
    <row r="131" spans="2:29" ht="19.7" hidden="1" customHeight="1" x14ac:dyDescent="0.2">
      <c r="B131" s="13" t="s">
        <v>1108</v>
      </c>
      <c r="C131" s="14" t="s">
        <v>1032</v>
      </c>
      <c r="D131" s="14" t="s">
        <v>2614</v>
      </c>
      <c r="E131" s="15" t="s">
        <v>2937</v>
      </c>
      <c r="F131" s="26" t="e">
        <f t="shared" si="1"/>
        <v>#REF!</v>
      </c>
      <c r="G131" s="26" t="e">
        <f>'일위대가 (2)'!J672</f>
        <v>#REF!</v>
      </c>
      <c r="H131" s="26" t="e">
        <f>'일위대가 (2)'!L672</f>
        <v>#REF!</v>
      </c>
      <c r="I131" s="26" t="e">
        <f>'일위대가 (2)'!N672</f>
        <v>#REF!</v>
      </c>
      <c r="J131" s="17" t="s">
        <v>4016</v>
      </c>
      <c r="Z131" s="12">
        <v>21335</v>
      </c>
      <c r="AA131" s="12">
        <v>4107</v>
      </c>
      <c r="AB131" s="12">
        <v>15918</v>
      </c>
      <c r="AC131" s="12">
        <v>1310</v>
      </c>
    </row>
    <row r="132" spans="2:29" ht="19.7" hidden="1" customHeight="1" x14ac:dyDescent="0.2">
      <c r="B132" s="13" t="s">
        <v>3553</v>
      </c>
      <c r="C132" s="14" t="s">
        <v>1276</v>
      </c>
      <c r="D132" s="14" t="s">
        <v>648</v>
      </c>
      <c r="E132" s="15" t="s">
        <v>2937</v>
      </c>
      <c r="F132" s="26" t="e">
        <f t="shared" ref="F132:F198" si="2">G132+H132+I132</f>
        <v>#REF!</v>
      </c>
      <c r="G132" s="26" t="e">
        <f>'일위대가 (2)'!J677</f>
        <v>#REF!</v>
      </c>
      <c r="H132" s="26" t="e">
        <f>'일위대가 (2)'!L677</f>
        <v>#REF!</v>
      </c>
      <c r="I132" s="26" t="e">
        <f>'일위대가 (2)'!N677</f>
        <v>#REF!</v>
      </c>
      <c r="J132" s="17" t="s">
        <v>4016</v>
      </c>
      <c r="Z132" s="12">
        <v>23452</v>
      </c>
      <c r="AA132" s="12">
        <v>4820</v>
      </c>
      <c r="AB132" s="12">
        <v>16445</v>
      </c>
      <c r="AC132" s="12">
        <v>2187</v>
      </c>
    </row>
    <row r="133" spans="2:29" ht="19.7" hidden="1" customHeight="1" x14ac:dyDescent="0.2">
      <c r="B133" s="13" t="s">
        <v>2840</v>
      </c>
      <c r="C133" s="14" t="s">
        <v>1682</v>
      </c>
      <c r="D133" s="14" t="s">
        <v>4016</v>
      </c>
      <c r="E133" s="15" t="s">
        <v>3257</v>
      </c>
      <c r="F133" s="26" t="e">
        <f t="shared" si="2"/>
        <v>#REF!</v>
      </c>
      <c r="G133" s="26" t="e">
        <f>'일위대가 (2)'!J682</f>
        <v>#REF!</v>
      </c>
      <c r="H133" s="26" t="e">
        <f>'일위대가 (2)'!L682</f>
        <v>#REF!</v>
      </c>
      <c r="I133" s="26" t="e">
        <f>'일위대가 (2)'!N682</f>
        <v>#REF!</v>
      </c>
      <c r="J133" s="17" t="s">
        <v>4016</v>
      </c>
      <c r="Z133" s="12">
        <v>4474005</v>
      </c>
      <c r="AA133" s="12">
        <v>2862720</v>
      </c>
      <c r="AB133" s="12">
        <v>1611285</v>
      </c>
    </row>
    <row r="134" spans="2:29" ht="19.7" hidden="1" customHeight="1" x14ac:dyDescent="0.2">
      <c r="B134" s="13" t="s">
        <v>278</v>
      </c>
      <c r="C134" s="14" t="s">
        <v>864</v>
      </c>
      <c r="D134" s="14" t="s">
        <v>2115</v>
      </c>
      <c r="E134" s="15" t="s">
        <v>884</v>
      </c>
      <c r="F134" s="26" t="e">
        <f t="shared" si="2"/>
        <v>#REF!</v>
      </c>
      <c r="G134" s="26" t="e">
        <f>'일위대가 (2)'!J689</f>
        <v>#REF!</v>
      </c>
      <c r="H134" s="26" t="e">
        <f>'일위대가 (2)'!L689</f>
        <v>#REF!</v>
      </c>
      <c r="I134" s="26" t="e">
        <f>'일위대가 (2)'!N689</f>
        <v>#REF!</v>
      </c>
      <c r="J134" s="17" t="s">
        <v>4016</v>
      </c>
      <c r="Z134" s="12">
        <v>1766</v>
      </c>
      <c r="AA134" s="12">
        <v>1714</v>
      </c>
      <c r="AB134" s="12">
        <v>52</v>
      </c>
    </row>
    <row r="135" spans="2:29" ht="19.7" hidden="1" customHeight="1" x14ac:dyDescent="0.2">
      <c r="B135" s="13" t="s">
        <v>3013</v>
      </c>
      <c r="C135" s="14" t="s">
        <v>1026</v>
      </c>
      <c r="D135" s="14" t="s">
        <v>648</v>
      </c>
      <c r="E135" s="15" t="s">
        <v>2937</v>
      </c>
      <c r="F135" s="26" t="e">
        <f t="shared" si="2"/>
        <v>#REF!</v>
      </c>
      <c r="G135" s="26" t="e">
        <f>'일위대가 (2)'!J694</f>
        <v>#REF!</v>
      </c>
      <c r="H135" s="26" t="e">
        <f>'일위대가 (2)'!L694</f>
        <v>#REF!</v>
      </c>
      <c r="I135" s="26" t="e">
        <f>'일위대가 (2)'!N694</f>
        <v>#REF!</v>
      </c>
      <c r="J135" s="17" t="s">
        <v>4016</v>
      </c>
      <c r="Z135" s="12">
        <v>26102</v>
      </c>
      <c r="AA135" s="12">
        <v>7463</v>
      </c>
      <c r="AB135" s="12">
        <v>16492</v>
      </c>
      <c r="AC135" s="12">
        <v>2147</v>
      </c>
    </row>
    <row r="136" spans="2:29" ht="19.7" hidden="1" customHeight="1" x14ac:dyDescent="0.2">
      <c r="B136" s="13" t="s">
        <v>375</v>
      </c>
      <c r="C136" s="14" t="s">
        <v>548</v>
      </c>
      <c r="D136" s="14" t="s">
        <v>3286</v>
      </c>
      <c r="E136" s="15" t="s">
        <v>2937</v>
      </c>
      <c r="F136" s="26" t="e">
        <f t="shared" si="2"/>
        <v>#REF!</v>
      </c>
      <c r="G136" s="26" t="e">
        <f>'일위대가 (2)'!J699</f>
        <v>#REF!</v>
      </c>
      <c r="H136" s="26" t="e">
        <f>'일위대가 (2)'!L699</f>
        <v>#REF!</v>
      </c>
      <c r="I136" s="26" t="e">
        <f>'일위대가 (2)'!N699</f>
        <v>#REF!</v>
      </c>
      <c r="J136" s="17" t="s">
        <v>4016</v>
      </c>
      <c r="Z136" s="12">
        <v>41922</v>
      </c>
      <c r="AA136" s="12">
        <v>17584</v>
      </c>
      <c r="AB136" s="12">
        <v>20055</v>
      </c>
      <c r="AC136" s="12">
        <v>4283</v>
      </c>
    </row>
    <row r="137" spans="2:29" ht="19.7" hidden="1" customHeight="1" x14ac:dyDescent="0.2">
      <c r="B137" s="13" t="s">
        <v>2528</v>
      </c>
      <c r="C137" s="14" t="s">
        <v>760</v>
      </c>
      <c r="D137" s="14" t="s">
        <v>3286</v>
      </c>
      <c r="E137" s="15" t="s">
        <v>2937</v>
      </c>
      <c r="F137" s="26" t="e">
        <f t="shared" si="2"/>
        <v>#REF!</v>
      </c>
      <c r="G137" s="26" t="e">
        <f>'일위대가 (2)'!J705</f>
        <v>#REF!</v>
      </c>
      <c r="H137" s="26" t="e">
        <f>'일위대가 (2)'!L705</f>
        <v>#REF!</v>
      </c>
      <c r="I137" s="26" t="e">
        <f>'일위대가 (2)'!N705</f>
        <v>#REF!</v>
      </c>
      <c r="J137" s="17" t="s">
        <v>4016</v>
      </c>
      <c r="Z137" s="12">
        <v>41527</v>
      </c>
      <c r="AA137" s="12">
        <v>17114</v>
      </c>
      <c r="AB137" s="12">
        <v>19983</v>
      </c>
      <c r="AC137" s="12">
        <v>4430</v>
      </c>
    </row>
    <row r="138" spans="2:29" ht="19.7" hidden="1" customHeight="1" x14ac:dyDescent="0.2">
      <c r="B138" s="13" t="s">
        <v>130</v>
      </c>
      <c r="C138" s="14" t="s">
        <v>565</v>
      </c>
      <c r="D138" s="14" t="s">
        <v>439</v>
      </c>
      <c r="E138" s="15" t="s">
        <v>2937</v>
      </c>
      <c r="F138" s="26" t="e">
        <f t="shared" si="2"/>
        <v>#REF!</v>
      </c>
      <c r="G138" s="26" t="e">
        <f>'일위대가 (2)'!J711</f>
        <v>#REF!</v>
      </c>
      <c r="H138" s="26" t="e">
        <f>'일위대가 (2)'!L711</f>
        <v>#REF!</v>
      </c>
      <c r="I138" s="26" t="e">
        <f>'일위대가 (2)'!N711</f>
        <v>#REF!</v>
      </c>
      <c r="J138" s="17" t="s">
        <v>4016</v>
      </c>
      <c r="Z138" s="12">
        <v>58100</v>
      </c>
      <c r="AA138" s="12">
        <v>19602</v>
      </c>
      <c r="AB138" s="12">
        <v>33977</v>
      </c>
      <c r="AC138" s="12">
        <v>4521</v>
      </c>
    </row>
    <row r="139" spans="2:29" ht="19.7" hidden="1" customHeight="1" x14ac:dyDescent="0.2">
      <c r="B139" s="13" t="s">
        <v>2641</v>
      </c>
      <c r="C139" s="14" t="s">
        <v>778</v>
      </c>
      <c r="D139" s="14" t="s">
        <v>3620</v>
      </c>
      <c r="E139" s="15" t="s">
        <v>2937</v>
      </c>
      <c r="F139" s="26" t="e">
        <f t="shared" si="2"/>
        <v>#REF!</v>
      </c>
      <c r="G139" s="26" t="e">
        <f>'일위대가 (2)'!J717</f>
        <v>#REF!</v>
      </c>
      <c r="H139" s="26" t="e">
        <f>'일위대가 (2)'!L717</f>
        <v>#REF!</v>
      </c>
      <c r="I139" s="26" t="e">
        <f>'일위대가 (2)'!N717</f>
        <v>#REF!</v>
      </c>
      <c r="J139" s="17" t="s">
        <v>4016</v>
      </c>
      <c r="Z139" s="12">
        <v>59986</v>
      </c>
      <c r="AA139" s="12">
        <v>19545</v>
      </c>
      <c r="AB139" s="12">
        <v>34566</v>
      </c>
      <c r="AC139" s="12">
        <v>5875</v>
      </c>
    </row>
    <row r="140" spans="2:29" ht="19.7" hidden="1" customHeight="1" x14ac:dyDescent="0.2">
      <c r="B140" s="13" t="s">
        <v>201</v>
      </c>
      <c r="C140" s="14" t="s">
        <v>3511</v>
      </c>
      <c r="D140" s="14" t="s">
        <v>439</v>
      </c>
      <c r="E140" s="15" t="s">
        <v>2937</v>
      </c>
      <c r="F140" s="26" t="e">
        <f t="shared" si="2"/>
        <v>#REF!</v>
      </c>
      <c r="G140" s="26" t="e">
        <f>'일위대가 (2)'!J723</f>
        <v>#REF!</v>
      </c>
      <c r="H140" s="26" t="e">
        <f>'일위대가 (2)'!L723</f>
        <v>#REF!</v>
      </c>
      <c r="I140" s="26" t="e">
        <f>'일위대가 (2)'!N723</f>
        <v>#REF!</v>
      </c>
      <c r="J140" s="17" t="s">
        <v>4016</v>
      </c>
      <c r="Z140" s="12">
        <v>63120</v>
      </c>
      <c r="AA140" s="12">
        <v>16961</v>
      </c>
      <c r="AB140" s="12">
        <v>41469</v>
      </c>
      <c r="AC140" s="12">
        <v>4690</v>
      </c>
    </row>
    <row r="141" spans="2:29" ht="19.7" hidden="1" customHeight="1" x14ac:dyDescent="0.2">
      <c r="B141" s="13" t="s">
        <v>3443</v>
      </c>
      <c r="C141" s="14" t="s">
        <v>3164</v>
      </c>
      <c r="D141" s="14" t="s">
        <v>439</v>
      </c>
      <c r="E141" s="15" t="s">
        <v>2937</v>
      </c>
      <c r="F141" s="26" t="e">
        <f t="shared" si="2"/>
        <v>#REF!</v>
      </c>
      <c r="G141" s="26" t="e">
        <f>'일위대가 (2)'!J728</f>
        <v>#REF!</v>
      </c>
      <c r="H141" s="26" t="e">
        <f>'일위대가 (2)'!L728</f>
        <v>#REF!</v>
      </c>
      <c r="I141" s="26" t="e">
        <f>'일위대가 (2)'!N728</f>
        <v>#REF!</v>
      </c>
      <c r="J141" s="17" t="s">
        <v>4016</v>
      </c>
      <c r="Z141" s="12">
        <v>58306</v>
      </c>
      <c r="AA141" s="12">
        <v>13414</v>
      </c>
      <c r="AB141" s="12">
        <v>40922</v>
      </c>
      <c r="AC141" s="12">
        <v>3970</v>
      </c>
    </row>
    <row r="142" spans="2:29" ht="19.7" hidden="1" customHeight="1" x14ac:dyDescent="0.2">
      <c r="B142" s="13" t="s">
        <v>1957</v>
      </c>
      <c r="C142" s="14" t="s">
        <v>2653</v>
      </c>
      <c r="D142" s="14" t="s">
        <v>648</v>
      </c>
      <c r="E142" s="15" t="s">
        <v>2937</v>
      </c>
      <c r="F142" s="26" t="e">
        <f t="shared" si="2"/>
        <v>#REF!</v>
      </c>
      <c r="G142" s="26" t="e">
        <f>'일위대가 (2)'!J733</f>
        <v>#REF!</v>
      </c>
      <c r="H142" s="26" t="e">
        <f>'일위대가 (2)'!L733</f>
        <v>#REF!</v>
      </c>
      <c r="I142" s="26" t="e">
        <f>'일위대가 (2)'!N733</f>
        <v>#REF!</v>
      </c>
      <c r="J142" s="17" t="s">
        <v>4016</v>
      </c>
      <c r="Z142" s="12">
        <v>26102</v>
      </c>
      <c r="AA142" s="12">
        <v>7463</v>
      </c>
      <c r="AB142" s="12">
        <v>16492</v>
      </c>
      <c r="AC142" s="12">
        <v>2147</v>
      </c>
    </row>
    <row r="143" spans="2:29" ht="19.7" hidden="1" customHeight="1" x14ac:dyDescent="0.2">
      <c r="B143" s="13" t="s">
        <v>2724</v>
      </c>
      <c r="C143" s="14" t="s">
        <v>1508</v>
      </c>
      <c r="D143" s="14" t="s">
        <v>770</v>
      </c>
      <c r="E143" s="15" t="s">
        <v>2467</v>
      </c>
      <c r="F143" s="26" t="e">
        <f t="shared" si="2"/>
        <v>#REF!</v>
      </c>
      <c r="G143" s="26" t="e">
        <f>'일위대가 (2)'!J738</f>
        <v>#REF!</v>
      </c>
      <c r="H143" s="26" t="e">
        <f>'일위대가 (2)'!L738</f>
        <v>#REF!</v>
      </c>
      <c r="I143" s="26" t="e">
        <f>'일위대가 (2)'!N738</f>
        <v>#REF!</v>
      </c>
      <c r="J143" s="17" t="s">
        <v>4016</v>
      </c>
      <c r="Z143" s="12">
        <v>172132782</v>
      </c>
      <c r="AA143" s="12">
        <v>89108921</v>
      </c>
      <c r="AB143" s="12">
        <v>81624417</v>
      </c>
      <c r="AC143" s="12">
        <v>1399444</v>
      </c>
    </row>
    <row r="144" spans="2:29" ht="19.7" hidden="1" customHeight="1" x14ac:dyDescent="0.2">
      <c r="B144" s="13" t="s">
        <v>143</v>
      </c>
      <c r="C144" s="14" t="s">
        <v>1169</v>
      </c>
      <c r="D144" s="14" t="s">
        <v>1696</v>
      </c>
      <c r="E144" s="15" t="s">
        <v>2986</v>
      </c>
      <c r="F144" s="26" t="e">
        <f t="shared" si="2"/>
        <v>#REF!</v>
      </c>
      <c r="G144" s="26" t="e">
        <f>'일위대가 (2)'!J763</f>
        <v>#REF!</v>
      </c>
      <c r="H144" s="26" t="e">
        <f>'일위대가 (2)'!L763</f>
        <v>#REF!</v>
      </c>
      <c r="I144" s="26" t="e">
        <f>'일위대가 (2)'!N763</f>
        <v>#REF!</v>
      </c>
      <c r="J144" s="17" t="s">
        <v>4016</v>
      </c>
      <c r="Z144" s="12">
        <v>1226</v>
      </c>
      <c r="AA144" s="12">
        <v>579</v>
      </c>
      <c r="AB144" s="12">
        <v>647</v>
      </c>
    </row>
    <row r="145" spans="2:29" ht="19.7" hidden="1" customHeight="1" x14ac:dyDescent="0.2">
      <c r="B145" s="13" t="s">
        <v>2606</v>
      </c>
      <c r="C145" s="14" t="s">
        <v>2237</v>
      </c>
      <c r="D145" s="14" t="s">
        <v>770</v>
      </c>
      <c r="E145" s="15" t="s">
        <v>2467</v>
      </c>
      <c r="F145" s="26" t="e">
        <f t="shared" si="2"/>
        <v>#REF!</v>
      </c>
      <c r="G145" s="26" t="e">
        <f>'일위대가 (2)'!J767</f>
        <v>#REF!</v>
      </c>
      <c r="H145" s="26" t="e">
        <f>'일위대가 (2)'!L767</f>
        <v>#REF!</v>
      </c>
      <c r="I145" s="26" t="e">
        <f>'일위대가 (2)'!N767</f>
        <v>#REF!</v>
      </c>
      <c r="J145" s="17" t="s">
        <v>4016</v>
      </c>
      <c r="Z145" s="12">
        <v>67552640</v>
      </c>
      <c r="AA145" s="12">
        <v>34991809</v>
      </c>
      <c r="AB145" s="12">
        <v>32019730</v>
      </c>
      <c r="AC145" s="12">
        <v>541101</v>
      </c>
    </row>
    <row r="146" spans="2:29" ht="19.7" hidden="1" customHeight="1" x14ac:dyDescent="0.2">
      <c r="B146" s="13" t="s">
        <v>52</v>
      </c>
      <c r="C146" s="14" t="s">
        <v>3699</v>
      </c>
      <c r="D146" s="14" t="s">
        <v>770</v>
      </c>
      <c r="E146" s="15" t="s">
        <v>2467</v>
      </c>
      <c r="F146" s="26" t="e">
        <f t="shared" si="2"/>
        <v>#REF!</v>
      </c>
      <c r="G146" s="26" t="e">
        <f>'일위대가 (2)'!J792</f>
        <v>#REF!</v>
      </c>
      <c r="H146" s="26" t="e">
        <f>'일위대가 (2)'!L792</f>
        <v>#REF!</v>
      </c>
      <c r="I146" s="26" t="e">
        <f>'일위대가 (2)'!N792</f>
        <v>#REF!</v>
      </c>
      <c r="J146" s="17" t="s">
        <v>4016</v>
      </c>
      <c r="Z146" s="12">
        <v>26446809</v>
      </c>
      <c r="AA146" s="12">
        <v>13038995</v>
      </c>
      <c r="AB146" s="12">
        <v>13210163</v>
      </c>
      <c r="AC146" s="12">
        <v>197651</v>
      </c>
    </row>
    <row r="147" spans="2:29" ht="19.7" hidden="1" customHeight="1" x14ac:dyDescent="0.2">
      <c r="B147" s="13" t="s">
        <v>2940</v>
      </c>
      <c r="C147" s="14" t="s">
        <v>2485</v>
      </c>
      <c r="D147" s="14" t="s">
        <v>770</v>
      </c>
      <c r="E147" s="15" t="s">
        <v>2516</v>
      </c>
      <c r="F147" s="26" t="e">
        <f t="shared" si="2"/>
        <v>#REF!</v>
      </c>
      <c r="G147" s="26" t="e">
        <f>'일위대가 (2)'!J814</f>
        <v>#REF!</v>
      </c>
      <c r="H147" s="26" t="e">
        <f>'일위대가 (2)'!L814</f>
        <v>#REF!</v>
      </c>
      <c r="I147" s="26" t="e">
        <f>'일위대가 (2)'!N814</f>
        <v>#REF!</v>
      </c>
      <c r="J147" s="17" t="s">
        <v>4016</v>
      </c>
      <c r="Z147" s="12">
        <v>6779975</v>
      </c>
      <c r="AA147" s="12">
        <v>4619441</v>
      </c>
      <c r="AB147" s="12">
        <v>2129528</v>
      </c>
      <c r="AC147" s="12">
        <v>31006</v>
      </c>
    </row>
    <row r="148" spans="2:29" ht="19.7" hidden="1" customHeight="1" x14ac:dyDescent="0.2">
      <c r="B148" s="13" t="s">
        <v>454</v>
      </c>
      <c r="C148" s="14" t="s">
        <v>3846</v>
      </c>
      <c r="D148" s="14" t="s">
        <v>3065</v>
      </c>
      <c r="E148" s="15" t="s">
        <v>1495</v>
      </c>
      <c r="F148" s="26" t="e">
        <f t="shared" si="2"/>
        <v>#REF!</v>
      </c>
      <c r="G148" s="26" t="e">
        <f>'일위대가 (2)'!J837</f>
        <v>#REF!</v>
      </c>
      <c r="H148" s="26" t="e">
        <f>'일위대가 (2)'!L837</f>
        <v>#REF!</v>
      </c>
      <c r="I148" s="26" t="e">
        <f>'일위대가 (2)'!N837</f>
        <v>#REF!</v>
      </c>
      <c r="J148" s="17" t="s">
        <v>4016</v>
      </c>
      <c r="Z148" s="12">
        <v>196478</v>
      </c>
      <c r="AA148" s="12">
        <v>177317</v>
      </c>
      <c r="AB148" s="12">
        <v>9719</v>
      </c>
      <c r="AC148" s="12">
        <v>9442</v>
      </c>
    </row>
    <row r="149" spans="2:29" ht="19.7" hidden="1" customHeight="1" x14ac:dyDescent="0.2">
      <c r="B149" s="13" t="s">
        <v>2786</v>
      </c>
      <c r="C149" s="14" t="s">
        <v>1154</v>
      </c>
      <c r="D149" s="14" t="s">
        <v>1625</v>
      </c>
      <c r="E149" s="15" t="s">
        <v>411</v>
      </c>
      <c r="F149" s="26" t="e">
        <f t="shared" si="2"/>
        <v>#REF!</v>
      </c>
      <c r="G149" s="26" t="e">
        <f>'일위대가 (2)'!J845</f>
        <v>#REF!</v>
      </c>
      <c r="H149" s="26" t="e">
        <f>'일위대가 (2)'!L845</f>
        <v>#REF!</v>
      </c>
      <c r="I149" s="26" t="e">
        <f>'일위대가 (2)'!N845</f>
        <v>#REF!</v>
      </c>
      <c r="J149" s="17" t="s">
        <v>4016</v>
      </c>
      <c r="Z149" s="12">
        <v>30671256</v>
      </c>
      <c r="AA149" s="12">
        <v>17171729</v>
      </c>
      <c r="AB149" s="12">
        <v>13287841</v>
      </c>
      <c r="AC149" s="12">
        <v>211686</v>
      </c>
    </row>
    <row r="150" spans="2:29" ht="19.7" hidden="1" customHeight="1" x14ac:dyDescent="0.2">
      <c r="B150" s="13" t="s">
        <v>324</v>
      </c>
      <c r="C150" s="14" t="s">
        <v>1014</v>
      </c>
      <c r="D150" s="14" t="s">
        <v>1625</v>
      </c>
      <c r="E150" s="15" t="s">
        <v>411</v>
      </c>
      <c r="F150" s="26" t="e">
        <f t="shared" si="2"/>
        <v>#REF!</v>
      </c>
      <c r="G150" s="26" t="e">
        <f>'일위대가 (2)'!J850</f>
        <v>#REF!</v>
      </c>
      <c r="H150" s="26" t="e">
        <f>'일위대가 (2)'!L850</f>
        <v>#REF!</v>
      </c>
      <c r="I150" s="26" t="e">
        <f>'일위대가 (2)'!N850</f>
        <v>#REF!</v>
      </c>
      <c r="J150" s="17" t="s">
        <v>4016</v>
      </c>
      <c r="Z150" s="12">
        <v>23929299</v>
      </c>
      <c r="AA150" s="12">
        <v>13057671</v>
      </c>
      <c r="AB150" s="12">
        <v>10717618</v>
      </c>
      <c r="AC150" s="12">
        <v>154010</v>
      </c>
    </row>
    <row r="151" spans="2:29" ht="19.7" hidden="1" customHeight="1" x14ac:dyDescent="0.2">
      <c r="B151" s="13" t="s">
        <v>3028</v>
      </c>
      <c r="C151" s="14" t="s">
        <v>1143</v>
      </c>
      <c r="D151" s="14" t="s">
        <v>2272</v>
      </c>
      <c r="E151" s="15" t="s">
        <v>2467</v>
      </c>
      <c r="F151" s="26" t="e">
        <f t="shared" si="2"/>
        <v>#REF!</v>
      </c>
      <c r="G151" s="26" t="e">
        <f>'일위대가 (2)'!J862</f>
        <v>#REF!</v>
      </c>
      <c r="H151" s="26" t="e">
        <f>'일위대가 (2)'!L862</f>
        <v>#REF!</v>
      </c>
      <c r="I151" s="26" t="e">
        <f>'일위대가 (2)'!N862</f>
        <v>#REF!</v>
      </c>
      <c r="J151" s="17" t="s">
        <v>4016</v>
      </c>
      <c r="Z151" s="12">
        <v>7068</v>
      </c>
      <c r="AA151" s="12">
        <v>5385</v>
      </c>
      <c r="AB151" s="12">
        <v>1675</v>
      </c>
      <c r="AC151" s="12">
        <v>8</v>
      </c>
    </row>
    <row r="152" spans="2:29" ht="19.7" hidden="1" customHeight="1" x14ac:dyDescent="0.2">
      <c r="B152" s="13" t="s">
        <v>1579</v>
      </c>
      <c r="C152" s="14" t="s">
        <v>971</v>
      </c>
      <c r="D152" s="14" t="s">
        <v>1625</v>
      </c>
      <c r="E152" s="15" t="s">
        <v>411</v>
      </c>
      <c r="F152" s="26" t="e">
        <f t="shared" si="2"/>
        <v>#REF!</v>
      </c>
      <c r="G152" s="26" t="e">
        <f>'일위대가 (2)'!J866</f>
        <v>#REF!</v>
      </c>
      <c r="H152" s="26" t="e">
        <f>'일위대가 (2)'!L866</f>
        <v>#REF!</v>
      </c>
      <c r="I152" s="26" t="e">
        <f>'일위대가 (2)'!N866</f>
        <v>#REF!</v>
      </c>
      <c r="J152" s="17" t="s">
        <v>4016</v>
      </c>
      <c r="Z152" s="12">
        <v>3678599</v>
      </c>
      <c r="AA152" s="12">
        <v>2006451</v>
      </c>
      <c r="AB152" s="12">
        <v>1632318</v>
      </c>
      <c r="AC152" s="12">
        <v>39830</v>
      </c>
    </row>
    <row r="153" spans="2:29" ht="19.7" hidden="1" customHeight="1" x14ac:dyDescent="0.2">
      <c r="B153" s="13" t="s">
        <v>772</v>
      </c>
      <c r="C153" s="14" t="s">
        <v>48</v>
      </c>
      <c r="D153" s="14" t="s">
        <v>1625</v>
      </c>
      <c r="E153" s="15" t="s">
        <v>411</v>
      </c>
      <c r="F153" s="26" t="e">
        <f t="shared" si="2"/>
        <v>#REF!</v>
      </c>
      <c r="G153" s="26" t="e">
        <f>'일위대가 (2)'!J873</f>
        <v>#REF!</v>
      </c>
      <c r="H153" s="26" t="e">
        <f>'일위대가 (2)'!L873</f>
        <v>#REF!</v>
      </c>
      <c r="I153" s="26" t="e">
        <f>'일위대가 (2)'!N873</f>
        <v>#REF!</v>
      </c>
      <c r="J153" s="17" t="s">
        <v>4016</v>
      </c>
      <c r="Z153" s="12">
        <v>3063358</v>
      </c>
      <c r="AA153" s="12">
        <v>2107607</v>
      </c>
      <c r="AB153" s="12">
        <v>937905</v>
      </c>
      <c r="AC153" s="12">
        <v>17846</v>
      </c>
    </row>
    <row r="154" spans="2:29" ht="19.7" hidden="1" customHeight="1" x14ac:dyDescent="0.2">
      <c r="B154" s="18" t="s">
        <v>2344</v>
      </c>
      <c r="C154" s="19" t="s">
        <v>1143</v>
      </c>
      <c r="D154" s="19" t="s">
        <v>998</v>
      </c>
      <c r="E154" s="20" t="s">
        <v>2467</v>
      </c>
      <c r="F154" s="32" t="e">
        <f t="shared" si="2"/>
        <v>#REF!</v>
      </c>
      <c r="G154" s="32" t="e">
        <f>'일위대가 (2)'!J885</f>
        <v>#REF!</v>
      </c>
      <c r="H154" s="32" t="e">
        <f>'일위대가 (2)'!L885</f>
        <v>#REF!</v>
      </c>
      <c r="I154" s="32" t="e">
        <f>'일위대가 (2)'!N885</f>
        <v>#REF!</v>
      </c>
      <c r="J154" s="21" t="s">
        <v>4016</v>
      </c>
      <c r="Z154" s="12">
        <v>13095</v>
      </c>
      <c r="AA154" s="12">
        <v>9976</v>
      </c>
      <c r="AB154" s="12">
        <v>3104</v>
      </c>
      <c r="AC154" s="12">
        <v>15</v>
      </c>
    </row>
    <row r="155" spans="2:29" ht="19.7" hidden="1" customHeight="1" x14ac:dyDescent="0.2">
      <c r="B155" s="13" t="s">
        <v>855</v>
      </c>
      <c r="C155" s="14" t="s">
        <v>1143</v>
      </c>
      <c r="D155" s="14" t="s">
        <v>1594</v>
      </c>
      <c r="E155" s="15" t="s">
        <v>2467</v>
      </c>
      <c r="F155" s="26" t="e">
        <f t="shared" si="2"/>
        <v>#REF!</v>
      </c>
      <c r="G155" s="26" t="e">
        <f>'일위대가 (2)'!J889</f>
        <v>#REF!</v>
      </c>
      <c r="H155" s="26" t="e">
        <f>'일위대가 (2)'!L889</f>
        <v>#REF!</v>
      </c>
      <c r="I155" s="26" t="e">
        <f>'일위대가 (2)'!N889</f>
        <v>#REF!</v>
      </c>
      <c r="J155" s="17" t="s">
        <v>4016</v>
      </c>
      <c r="Z155" s="12">
        <v>10098</v>
      </c>
      <c r="AA155" s="12">
        <v>7693</v>
      </c>
      <c r="AB155" s="12">
        <v>2393</v>
      </c>
      <c r="AC155" s="12">
        <v>12</v>
      </c>
    </row>
    <row r="156" spans="2:29" ht="19.7" hidden="1" customHeight="1" x14ac:dyDescent="0.2">
      <c r="B156" s="13" t="s">
        <v>2441</v>
      </c>
      <c r="C156" s="14" t="s">
        <v>1154</v>
      </c>
      <c r="D156" s="14" t="s">
        <v>3501</v>
      </c>
      <c r="E156" s="15" t="s">
        <v>411</v>
      </c>
      <c r="F156" s="26" t="e">
        <f t="shared" si="2"/>
        <v>#REF!</v>
      </c>
      <c r="G156" s="26" t="e">
        <f>'일위대가 (2)'!J893</f>
        <v>#REF!</v>
      </c>
      <c r="H156" s="26" t="e">
        <f>'일위대가 (2)'!L893</f>
        <v>#REF!</v>
      </c>
      <c r="I156" s="26" t="e">
        <f>'일위대가 (2)'!N893</f>
        <v>#REF!</v>
      </c>
      <c r="J156" s="17" t="s">
        <v>4016</v>
      </c>
      <c r="Z156" s="12">
        <v>20573419</v>
      </c>
      <c r="AA156" s="12">
        <v>11571907</v>
      </c>
      <c r="AB156" s="12">
        <v>8858870</v>
      </c>
      <c r="AC156" s="12">
        <v>142642</v>
      </c>
    </row>
    <row r="157" spans="2:29" ht="19.7" hidden="1" customHeight="1" x14ac:dyDescent="0.2">
      <c r="B157" s="13" t="s">
        <v>563</v>
      </c>
      <c r="C157" s="14" t="s">
        <v>1014</v>
      </c>
      <c r="D157" s="14" t="s">
        <v>3501</v>
      </c>
      <c r="E157" s="15" t="s">
        <v>411</v>
      </c>
      <c r="F157" s="26" t="e">
        <f t="shared" si="2"/>
        <v>#REF!</v>
      </c>
      <c r="G157" s="26" t="e">
        <f>'일위대가 (2)'!J898</f>
        <v>#REF!</v>
      </c>
      <c r="H157" s="26" t="e">
        <f>'일위대가 (2)'!L898</f>
        <v>#REF!</v>
      </c>
      <c r="I157" s="26" t="e">
        <f>'일위대가 (2)'!N898</f>
        <v>#REF!</v>
      </c>
      <c r="J157" s="17" t="s">
        <v>4016</v>
      </c>
      <c r="Z157" s="12">
        <v>15049651</v>
      </c>
      <c r="AA157" s="12">
        <v>8117698</v>
      </c>
      <c r="AB157" s="12">
        <v>6833743</v>
      </c>
      <c r="AC157" s="12">
        <v>98210</v>
      </c>
    </row>
    <row r="158" spans="2:29" ht="19.7" hidden="1" customHeight="1" x14ac:dyDescent="0.2">
      <c r="B158" s="13" t="s">
        <v>2033</v>
      </c>
      <c r="C158" s="14" t="s">
        <v>971</v>
      </c>
      <c r="D158" s="14" t="s">
        <v>3501</v>
      </c>
      <c r="E158" s="15" t="s">
        <v>411</v>
      </c>
      <c r="F158" s="26" t="e">
        <f t="shared" si="2"/>
        <v>#REF!</v>
      </c>
      <c r="G158" s="26" t="e">
        <f>'일위대가 (2)'!J910</f>
        <v>#REF!</v>
      </c>
      <c r="H158" s="26" t="e">
        <f>'일위대가 (2)'!L910</f>
        <v>#REF!</v>
      </c>
      <c r="I158" s="26" t="e">
        <f>'일위대가 (2)'!N910</f>
        <v>#REF!</v>
      </c>
      <c r="J158" s="17" t="s">
        <v>4016</v>
      </c>
      <c r="Z158" s="12">
        <v>2460523</v>
      </c>
      <c r="AA158" s="12">
        <v>1346602</v>
      </c>
      <c r="AB158" s="12">
        <v>1087335</v>
      </c>
      <c r="AC158" s="12">
        <v>26586</v>
      </c>
    </row>
    <row r="159" spans="2:29" ht="19.7" hidden="1" customHeight="1" x14ac:dyDescent="0.2">
      <c r="B159" s="13" t="s">
        <v>699</v>
      </c>
      <c r="C159" s="14" t="s">
        <v>48</v>
      </c>
      <c r="D159" s="14" t="s">
        <v>3501</v>
      </c>
      <c r="E159" s="15" t="s">
        <v>411</v>
      </c>
      <c r="F159" s="26" t="e">
        <f t="shared" si="2"/>
        <v>#REF!</v>
      </c>
      <c r="G159" s="26" t="e">
        <f>'일위대가 (2)'!J917</f>
        <v>#REF!</v>
      </c>
      <c r="H159" s="26" t="e">
        <f>'일위대가 (2)'!L917</f>
        <v>#REF!</v>
      </c>
      <c r="I159" s="26" t="e">
        <f>'일위대가 (2)'!N917</f>
        <v>#REF!</v>
      </c>
      <c r="J159" s="17" t="s">
        <v>4016</v>
      </c>
      <c r="Z159" s="12">
        <v>3063245</v>
      </c>
      <c r="AA159" s="12">
        <v>2107607</v>
      </c>
      <c r="AB159" s="12">
        <v>937792</v>
      </c>
      <c r="AC159" s="12">
        <v>17846</v>
      </c>
    </row>
    <row r="160" spans="2:29" ht="19.7" hidden="1" customHeight="1" x14ac:dyDescent="0.2">
      <c r="B160" s="13" t="s">
        <v>2199</v>
      </c>
      <c r="C160" s="14" t="s">
        <v>1552</v>
      </c>
      <c r="D160" s="14" t="s">
        <v>1583</v>
      </c>
      <c r="E160" s="15" t="s">
        <v>2937</v>
      </c>
      <c r="F160" s="26" t="e">
        <f t="shared" si="2"/>
        <v>#REF!</v>
      </c>
      <c r="G160" s="26" t="e">
        <f>'일위대가 (2)'!J929</f>
        <v>#REF!</v>
      </c>
      <c r="H160" s="26" t="e">
        <f>'일위대가 (2)'!L929</f>
        <v>#REF!</v>
      </c>
      <c r="I160" s="26" t="e">
        <f>'일위대가 (2)'!N929</f>
        <v>#REF!</v>
      </c>
      <c r="J160" s="17" t="s">
        <v>4016</v>
      </c>
      <c r="Z160" s="12">
        <v>30283</v>
      </c>
      <c r="AA160" s="12">
        <v>11834</v>
      </c>
      <c r="AB160" s="12">
        <v>8350</v>
      </c>
      <c r="AC160" s="12">
        <v>10099</v>
      </c>
    </row>
    <row r="161" spans="2:29" ht="19.7" hidden="1" customHeight="1" x14ac:dyDescent="0.2">
      <c r="B161" s="13" t="s">
        <v>1490</v>
      </c>
      <c r="C161" s="14" t="s">
        <v>3048</v>
      </c>
      <c r="D161" s="14" t="s">
        <v>4016</v>
      </c>
      <c r="E161" s="15" t="s">
        <v>2516</v>
      </c>
      <c r="F161" s="26" t="e">
        <f t="shared" si="2"/>
        <v>#REF!</v>
      </c>
      <c r="G161" s="26" t="e">
        <f>'일위대가 (2)'!J933</f>
        <v>#REF!</v>
      </c>
      <c r="H161" s="26" t="e">
        <f>'일위대가 (2)'!L933</f>
        <v>#REF!</v>
      </c>
      <c r="I161" s="26" t="e">
        <f>'일위대가 (2)'!N933</f>
        <v>#REF!</v>
      </c>
      <c r="J161" s="17" t="s">
        <v>4016</v>
      </c>
      <c r="Z161" s="12">
        <v>42491</v>
      </c>
      <c r="AA161" s="12">
        <v>35004</v>
      </c>
      <c r="AB161" s="12">
        <v>4289</v>
      </c>
      <c r="AC161" s="12">
        <v>3198</v>
      </c>
    </row>
    <row r="162" spans="2:29" ht="19.7" hidden="1" customHeight="1" x14ac:dyDescent="0.2">
      <c r="B162" s="13" t="s">
        <v>3931</v>
      </c>
      <c r="C162" s="14" t="s">
        <v>423</v>
      </c>
      <c r="D162" s="14" t="s">
        <v>4016</v>
      </c>
      <c r="E162" s="15" t="s">
        <v>2516</v>
      </c>
      <c r="F162" s="26" t="e">
        <f t="shared" si="2"/>
        <v>#REF!</v>
      </c>
      <c r="G162" s="26" t="e">
        <f>'일위대가 (2)'!J939</f>
        <v>#REF!</v>
      </c>
      <c r="H162" s="26" t="e">
        <f>'일위대가 (2)'!L939</f>
        <v>#REF!</v>
      </c>
      <c r="I162" s="26" t="e">
        <f>'일위대가 (2)'!N939</f>
        <v>#REF!</v>
      </c>
      <c r="J162" s="17" t="s">
        <v>4016</v>
      </c>
      <c r="Z162" s="12">
        <v>6066</v>
      </c>
      <c r="AA162" s="12">
        <v>5024</v>
      </c>
      <c r="AB162" s="12">
        <v>502</v>
      </c>
      <c r="AC162" s="12">
        <v>540</v>
      </c>
    </row>
    <row r="163" spans="2:29" ht="19.7" hidden="1" customHeight="1" x14ac:dyDescent="0.2">
      <c r="B163" s="13" t="s">
        <v>3271</v>
      </c>
      <c r="C163" s="14" t="s">
        <v>1355</v>
      </c>
      <c r="D163" s="14" t="s">
        <v>2922</v>
      </c>
      <c r="E163" s="15" t="s">
        <v>2986</v>
      </c>
      <c r="F163" s="26" t="e">
        <f t="shared" si="2"/>
        <v>#REF!</v>
      </c>
      <c r="G163" s="26" t="e">
        <f>'일위대가 (2)'!J945</f>
        <v>#REF!</v>
      </c>
      <c r="H163" s="26" t="e">
        <f>'일위대가 (2)'!L945</f>
        <v>#REF!</v>
      </c>
      <c r="I163" s="26" t="e">
        <f>'일위대가 (2)'!N945</f>
        <v>#REF!</v>
      </c>
      <c r="J163" s="17" t="s">
        <v>4016</v>
      </c>
      <c r="Z163" s="12">
        <v>300</v>
      </c>
      <c r="AA163" s="12">
        <v>62</v>
      </c>
      <c r="AB163" s="12">
        <v>238</v>
      </c>
    </row>
    <row r="164" spans="2:29" ht="19.7" hidden="1" customHeight="1" x14ac:dyDescent="0.2">
      <c r="B164" s="13" t="s">
        <v>1853</v>
      </c>
      <c r="C164" s="14" t="s">
        <v>3305</v>
      </c>
      <c r="D164" s="14" t="s">
        <v>3308</v>
      </c>
      <c r="E164" s="15" t="s">
        <v>2986</v>
      </c>
      <c r="F164" s="26" t="e">
        <f t="shared" si="2"/>
        <v>#REF!</v>
      </c>
      <c r="G164" s="26" t="e">
        <f>'일위대가 (2)'!J949</f>
        <v>#REF!</v>
      </c>
      <c r="H164" s="26" t="e">
        <f>'일위대가 (2)'!L949</f>
        <v>#REF!</v>
      </c>
      <c r="I164" s="26" t="e">
        <f>'일위대가 (2)'!N949</f>
        <v>#REF!</v>
      </c>
      <c r="J164" s="17" t="s">
        <v>4016</v>
      </c>
      <c r="Z164" s="12">
        <v>657</v>
      </c>
      <c r="AA164" s="12">
        <v>62</v>
      </c>
      <c r="AB164" s="12">
        <v>595</v>
      </c>
    </row>
    <row r="165" spans="2:29" ht="19.7" hidden="1" customHeight="1" x14ac:dyDescent="0.2">
      <c r="B165" s="13" t="s">
        <v>3474</v>
      </c>
      <c r="C165" s="14" t="s">
        <v>128</v>
      </c>
      <c r="D165" s="14" t="s">
        <v>2913</v>
      </c>
      <c r="E165" s="15" t="s">
        <v>2937</v>
      </c>
      <c r="F165" s="26" t="e">
        <f t="shared" si="2"/>
        <v>#REF!</v>
      </c>
      <c r="G165" s="26" t="e">
        <f>'일위대가 (2)'!J953</f>
        <v>#REF!</v>
      </c>
      <c r="H165" s="26" t="e">
        <f>'일위대가 (2)'!L953</f>
        <v>#REF!</v>
      </c>
      <c r="I165" s="26" t="e">
        <f>'일위대가 (2)'!N953</f>
        <v>#REF!</v>
      </c>
      <c r="J165" s="17" t="s">
        <v>4016</v>
      </c>
      <c r="Z165" s="12">
        <v>27453</v>
      </c>
      <c r="AA165" s="12">
        <v>21814</v>
      </c>
      <c r="AB165" s="12">
        <v>3148</v>
      </c>
      <c r="AC165" s="12">
        <v>2491</v>
      </c>
    </row>
    <row r="166" spans="2:29" ht="19.7" hidden="1" customHeight="1" x14ac:dyDescent="0.2">
      <c r="B166" s="13" t="s">
        <v>1992</v>
      </c>
      <c r="C166" s="14" t="s">
        <v>462</v>
      </c>
      <c r="D166" s="14" t="s">
        <v>348</v>
      </c>
      <c r="E166" s="15" t="s">
        <v>2937</v>
      </c>
      <c r="F166" s="26" t="e">
        <f t="shared" si="2"/>
        <v>#REF!</v>
      </c>
      <c r="G166" s="26" t="e">
        <f>'일위대가 (2)'!J957</f>
        <v>#REF!</v>
      </c>
      <c r="H166" s="26" t="e">
        <f>'일위대가 (2)'!L957</f>
        <v>#REF!</v>
      </c>
      <c r="I166" s="26" t="e">
        <f>'일위대가 (2)'!N957</f>
        <v>#REF!</v>
      </c>
      <c r="J166" s="17" t="s">
        <v>4016</v>
      </c>
      <c r="Z166" s="12">
        <v>201746</v>
      </c>
      <c r="AA166" s="12">
        <v>98016</v>
      </c>
      <c r="AB166" s="12">
        <v>103730</v>
      </c>
    </row>
    <row r="167" spans="2:29" ht="19.7" hidden="1" customHeight="1" x14ac:dyDescent="0.2">
      <c r="B167" s="13" t="s">
        <v>3115</v>
      </c>
      <c r="C167" s="14" t="s">
        <v>3378</v>
      </c>
      <c r="D167" s="14" t="s">
        <v>575</v>
      </c>
      <c r="E167" s="15" t="s">
        <v>2986</v>
      </c>
      <c r="F167" s="26" t="e">
        <f t="shared" si="2"/>
        <v>#REF!</v>
      </c>
      <c r="G167" s="26" t="e">
        <f>'일위대가 (2)'!J962</f>
        <v>#REF!</v>
      </c>
      <c r="H167" s="26" t="e">
        <f>'일위대가 (2)'!L962</f>
        <v>#REF!</v>
      </c>
      <c r="I167" s="26" t="e">
        <f>'일위대가 (2)'!N962</f>
        <v>#REF!</v>
      </c>
      <c r="J167" s="17" t="s">
        <v>4016</v>
      </c>
      <c r="Z167" s="12">
        <v>25142</v>
      </c>
      <c r="AA167" s="12">
        <v>604</v>
      </c>
      <c r="AB167" s="12">
        <v>24470</v>
      </c>
      <c r="AC167" s="12">
        <v>68</v>
      </c>
    </row>
    <row r="168" spans="2:29" ht="19.7" hidden="1" customHeight="1" x14ac:dyDescent="0.2">
      <c r="B168" s="13" t="s">
        <v>1560</v>
      </c>
      <c r="C168" s="14" t="s">
        <v>2500</v>
      </c>
      <c r="D168" s="14" t="s">
        <v>575</v>
      </c>
      <c r="E168" s="15" t="s">
        <v>2986</v>
      </c>
      <c r="F168" s="26" t="e">
        <f t="shared" si="2"/>
        <v>#REF!</v>
      </c>
      <c r="G168" s="26" t="e">
        <f>'일위대가 (2)'!J970</f>
        <v>#REF!</v>
      </c>
      <c r="H168" s="26" t="e">
        <f>'일위대가 (2)'!L970</f>
        <v>#REF!</v>
      </c>
      <c r="I168" s="26" t="e">
        <f>'일위대가 (2)'!N970</f>
        <v>#REF!</v>
      </c>
      <c r="J168" s="17" t="s">
        <v>4016</v>
      </c>
      <c r="Z168" s="12">
        <v>27180</v>
      </c>
      <c r="AA168" s="12">
        <v>604</v>
      </c>
      <c r="AB168" s="12">
        <v>26508</v>
      </c>
      <c r="AC168" s="12">
        <v>68</v>
      </c>
    </row>
    <row r="169" spans="2:29" ht="19.7" hidden="1" customHeight="1" x14ac:dyDescent="0.2">
      <c r="B169" s="13" t="s">
        <v>3238</v>
      </c>
      <c r="C169" s="14" t="s">
        <v>2500</v>
      </c>
      <c r="D169" s="14" t="s">
        <v>1712</v>
      </c>
      <c r="E169" s="15" t="s">
        <v>2986</v>
      </c>
      <c r="F169" s="26" t="e">
        <f t="shared" si="2"/>
        <v>#REF!</v>
      </c>
      <c r="G169" s="26" t="e">
        <f>'일위대가 (2)'!J978</f>
        <v>#REF!</v>
      </c>
      <c r="H169" s="26" t="e">
        <f>'일위대가 (2)'!L978</f>
        <v>#REF!</v>
      </c>
      <c r="I169" s="26" t="e">
        <f>'일위대가 (2)'!N978</f>
        <v>#REF!</v>
      </c>
      <c r="J169" s="17" t="s">
        <v>4016</v>
      </c>
      <c r="Z169" s="12">
        <v>32345</v>
      </c>
      <c r="AA169" s="12">
        <v>4374</v>
      </c>
      <c r="AB169" s="12">
        <v>27474</v>
      </c>
      <c r="AC169" s="12">
        <v>497</v>
      </c>
    </row>
    <row r="170" spans="2:29" ht="19.7" hidden="1" customHeight="1" x14ac:dyDescent="0.2">
      <c r="B170" s="13" t="s">
        <v>1631</v>
      </c>
      <c r="C170" s="14" t="s">
        <v>2500</v>
      </c>
      <c r="D170" s="14" t="s">
        <v>3024</v>
      </c>
      <c r="E170" s="15" t="s">
        <v>2986</v>
      </c>
      <c r="F170" s="26" t="e">
        <f t="shared" si="2"/>
        <v>#REF!</v>
      </c>
      <c r="G170" s="26" t="e">
        <f>'일위대가 (2)'!J986</f>
        <v>#REF!</v>
      </c>
      <c r="H170" s="26" t="e">
        <f>'일위대가 (2)'!L986</f>
        <v>#REF!</v>
      </c>
      <c r="I170" s="26" t="e">
        <f>'일위대가 (2)'!N986</f>
        <v>#REF!</v>
      </c>
      <c r="J170" s="17" t="s">
        <v>4016</v>
      </c>
      <c r="Z170" s="12">
        <v>29023</v>
      </c>
      <c r="AA170" s="12">
        <v>1949</v>
      </c>
      <c r="AB170" s="12">
        <v>26853</v>
      </c>
      <c r="AC170" s="12">
        <v>221</v>
      </c>
    </row>
    <row r="171" spans="2:29" ht="19.7" hidden="1" customHeight="1" x14ac:dyDescent="0.2">
      <c r="B171" s="13" t="s">
        <v>2985</v>
      </c>
      <c r="C171" s="14" t="s">
        <v>3196</v>
      </c>
      <c r="D171" s="14" t="s">
        <v>1535</v>
      </c>
      <c r="E171" s="15" t="s">
        <v>2986</v>
      </c>
      <c r="F171" s="26" t="e">
        <f t="shared" si="2"/>
        <v>#REF!</v>
      </c>
      <c r="G171" s="26" t="e">
        <f>'일위대가 (2)'!J994</f>
        <v>#REF!</v>
      </c>
      <c r="H171" s="26" t="e">
        <f>'일위대가 (2)'!L994</f>
        <v>#REF!</v>
      </c>
      <c r="I171" s="26" t="e">
        <f>'일위대가 (2)'!N994</f>
        <v>#REF!</v>
      </c>
      <c r="J171" s="17" t="s">
        <v>2929</v>
      </c>
      <c r="Z171" s="12">
        <v>168136</v>
      </c>
      <c r="AA171" s="12">
        <v>93556</v>
      </c>
      <c r="AB171" s="12">
        <v>73082</v>
      </c>
      <c r="AC171" s="12">
        <v>1498</v>
      </c>
    </row>
    <row r="172" spans="2:29" ht="19.7" hidden="1" customHeight="1" x14ac:dyDescent="0.2">
      <c r="B172" s="13" t="s">
        <v>349</v>
      </c>
      <c r="C172" s="14" t="s">
        <v>3405</v>
      </c>
      <c r="D172" s="14" t="s">
        <v>1827</v>
      </c>
      <c r="E172" s="15" t="s">
        <v>2986</v>
      </c>
      <c r="F172" s="26" t="e">
        <f t="shared" si="2"/>
        <v>#REF!</v>
      </c>
      <c r="G172" s="26" t="e">
        <f>'일위대가 (2)'!J1005</f>
        <v>#REF!</v>
      </c>
      <c r="H172" s="26" t="e">
        <f>'일위대가 (2)'!L1005</f>
        <v>#REF!</v>
      </c>
      <c r="I172" s="26" t="e">
        <f>'일위대가 (2)'!N1005</f>
        <v>#REF!</v>
      </c>
      <c r="J172" s="17" t="s">
        <v>2929</v>
      </c>
      <c r="Z172" s="12">
        <v>71795</v>
      </c>
      <c r="AB172" s="12">
        <v>71795</v>
      </c>
    </row>
    <row r="173" spans="2:29" ht="19.7" hidden="1" customHeight="1" x14ac:dyDescent="0.2">
      <c r="B173" s="13" t="s">
        <v>1221</v>
      </c>
      <c r="C173" s="14" t="s">
        <v>2783</v>
      </c>
      <c r="D173" s="14" t="s">
        <v>1535</v>
      </c>
      <c r="E173" s="15" t="s">
        <v>2986</v>
      </c>
      <c r="F173" s="26" t="e">
        <f t="shared" si="2"/>
        <v>#REF!</v>
      </c>
      <c r="G173" s="26" t="e">
        <f>'일위대가 (2)'!J1022</f>
        <v>#REF!</v>
      </c>
      <c r="H173" s="26" t="e">
        <f>'일위대가 (2)'!L1022</f>
        <v>#REF!</v>
      </c>
      <c r="I173" s="26" t="e">
        <f>'일위대가 (2)'!N1022</f>
        <v>#REF!</v>
      </c>
      <c r="J173" s="17" t="s">
        <v>2929</v>
      </c>
      <c r="Z173" s="12">
        <v>130681</v>
      </c>
      <c r="AA173" s="12">
        <v>73585</v>
      </c>
      <c r="AB173" s="12">
        <v>55598</v>
      </c>
      <c r="AC173" s="12">
        <v>1498</v>
      </c>
    </row>
    <row r="174" spans="2:29" ht="19.7" hidden="1" customHeight="1" x14ac:dyDescent="0.2">
      <c r="B174" s="13" t="s">
        <v>3701</v>
      </c>
      <c r="C174" s="14" t="s">
        <v>3405</v>
      </c>
      <c r="D174" s="14" t="s">
        <v>2315</v>
      </c>
      <c r="E174" s="15" t="s">
        <v>2986</v>
      </c>
      <c r="F174" s="26" t="e">
        <f t="shared" si="2"/>
        <v>#REF!</v>
      </c>
      <c r="G174" s="26" t="e">
        <f>'일위대가 (2)'!J1033</f>
        <v>#REF!</v>
      </c>
      <c r="H174" s="26" t="e">
        <f>'일위대가 (2)'!L1033</f>
        <v>#REF!</v>
      </c>
      <c r="I174" s="26" t="e">
        <f>'일위대가 (2)'!N1033</f>
        <v>#REF!</v>
      </c>
      <c r="J174" s="17" t="s">
        <v>2929</v>
      </c>
      <c r="Z174" s="12">
        <v>51310</v>
      </c>
      <c r="AB174" s="12">
        <v>51310</v>
      </c>
    </row>
    <row r="175" spans="2:29" ht="19.7" hidden="1" customHeight="1" x14ac:dyDescent="0.2">
      <c r="B175" s="13" t="s">
        <v>1076</v>
      </c>
      <c r="C175" s="14" t="s">
        <v>2446</v>
      </c>
      <c r="D175" s="14" t="s">
        <v>1535</v>
      </c>
      <c r="E175" s="15" t="s">
        <v>2986</v>
      </c>
      <c r="F175" s="26" t="e">
        <f t="shared" si="2"/>
        <v>#REF!</v>
      </c>
      <c r="G175" s="26" t="e">
        <f>'일위대가 (2)'!J1046</f>
        <v>#REF!</v>
      </c>
      <c r="H175" s="26" t="e">
        <f>'일위대가 (2)'!L1046</f>
        <v>#REF!</v>
      </c>
      <c r="I175" s="26" t="e">
        <f>'일위대가 (2)'!N1046</f>
        <v>#REF!</v>
      </c>
      <c r="J175" s="17" t="s">
        <v>2929</v>
      </c>
      <c r="Z175" s="12">
        <v>168136</v>
      </c>
      <c r="AA175" s="12">
        <v>93556</v>
      </c>
      <c r="AB175" s="12">
        <v>73082</v>
      </c>
      <c r="AC175" s="12">
        <v>1498</v>
      </c>
    </row>
    <row r="176" spans="2:29" ht="19.7" hidden="1" customHeight="1" x14ac:dyDescent="0.2">
      <c r="B176" s="13" t="s">
        <v>3530</v>
      </c>
      <c r="C176" s="14" t="s">
        <v>308</v>
      </c>
      <c r="D176" s="14" t="s">
        <v>1535</v>
      </c>
      <c r="E176" s="15" t="s">
        <v>2986</v>
      </c>
      <c r="F176" s="26" t="e">
        <f t="shared" si="2"/>
        <v>#REF!</v>
      </c>
      <c r="G176" s="26" t="e">
        <f>'일위대가 (2)'!J1057</f>
        <v>#REF!</v>
      </c>
      <c r="H176" s="26" t="e">
        <f>'일위대가 (2)'!L1057</f>
        <v>#REF!</v>
      </c>
      <c r="I176" s="26" t="e">
        <f>'일위대가 (2)'!N1057</f>
        <v>#REF!</v>
      </c>
      <c r="J176" s="17" t="s">
        <v>2929</v>
      </c>
      <c r="Z176" s="12">
        <v>168136</v>
      </c>
      <c r="AA176" s="12">
        <v>93556</v>
      </c>
      <c r="AB176" s="12">
        <v>73082</v>
      </c>
      <c r="AC176" s="12">
        <v>1498</v>
      </c>
    </row>
    <row r="177" spans="2:29" ht="19.7" hidden="1" customHeight="1" x14ac:dyDescent="0.2">
      <c r="B177" s="13" t="s">
        <v>1387</v>
      </c>
      <c r="C177" s="14" t="s">
        <v>1956</v>
      </c>
      <c r="D177" s="14" t="s">
        <v>1535</v>
      </c>
      <c r="E177" s="15" t="s">
        <v>2986</v>
      </c>
      <c r="F177" s="26" t="e">
        <f t="shared" si="2"/>
        <v>#REF!</v>
      </c>
      <c r="G177" s="26" t="e">
        <f>'일위대가 (2)'!J1068</f>
        <v>#REF!</v>
      </c>
      <c r="H177" s="26" t="e">
        <f>'일위대가 (2)'!L1068</f>
        <v>#REF!</v>
      </c>
      <c r="I177" s="26" t="e">
        <f>'일위대가 (2)'!N1068</f>
        <v>#REF!</v>
      </c>
      <c r="J177" s="17" t="s">
        <v>2929</v>
      </c>
      <c r="Z177" s="12">
        <v>130681</v>
      </c>
      <c r="AA177" s="12">
        <v>73585</v>
      </c>
      <c r="AB177" s="12">
        <v>55598</v>
      </c>
      <c r="AC177" s="12">
        <v>1498</v>
      </c>
    </row>
    <row r="178" spans="2:29" ht="19.7" hidden="1" customHeight="1" x14ac:dyDescent="0.2">
      <c r="B178" s="13" t="s">
        <v>3986</v>
      </c>
      <c r="C178" s="14" t="s">
        <v>3592</v>
      </c>
      <c r="D178" s="14" t="s">
        <v>4016</v>
      </c>
      <c r="E178" s="15" t="s">
        <v>2516</v>
      </c>
      <c r="F178" s="26" t="e">
        <f t="shared" si="2"/>
        <v>#REF!</v>
      </c>
      <c r="G178" s="26" t="e">
        <f>'일위대가 (2)'!J1079</f>
        <v>#REF!</v>
      </c>
      <c r="H178" s="26" t="e">
        <f>'일위대가 (2)'!L1079</f>
        <v>#REF!</v>
      </c>
      <c r="I178" s="26" t="e">
        <f>'일위대가 (2)'!N1079</f>
        <v>#REF!</v>
      </c>
      <c r="J178" s="17" t="s">
        <v>4016</v>
      </c>
      <c r="Z178" s="12">
        <v>22551365</v>
      </c>
      <c r="AA178" s="12">
        <v>6875333</v>
      </c>
      <c r="AB178" s="12">
        <v>14261687</v>
      </c>
      <c r="AC178" s="12">
        <v>1414345</v>
      </c>
    </row>
    <row r="179" spans="2:29" ht="19.7" hidden="1" customHeight="1" x14ac:dyDescent="0.2">
      <c r="B179" s="13" t="s">
        <v>1307</v>
      </c>
      <c r="C179" s="14" t="s">
        <v>2741</v>
      </c>
      <c r="D179" s="14" t="s">
        <v>4016</v>
      </c>
      <c r="E179" s="15" t="s">
        <v>2516</v>
      </c>
      <c r="F179" s="26" t="e">
        <f t="shared" si="2"/>
        <v>#REF!</v>
      </c>
      <c r="G179" s="26" t="e">
        <f>'일위대가 (2)'!J1084</f>
        <v>#REF!</v>
      </c>
      <c r="H179" s="26" t="e">
        <f>'일위대가 (2)'!L1084</f>
        <v>#REF!</v>
      </c>
      <c r="I179" s="26" t="e">
        <f>'일위대가 (2)'!N1084</f>
        <v>#REF!</v>
      </c>
      <c r="J179" s="17" t="s">
        <v>4016</v>
      </c>
      <c r="Z179" s="12">
        <v>8067601</v>
      </c>
      <c r="AA179" s="12">
        <v>4632451</v>
      </c>
      <c r="AB179" s="12">
        <v>2615028</v>
      </c>
      <c r="AC179" s="12">
        <v>820122</v>
      </c>
    </row>
    <row r="180" spans="2:29" ht="19.7" hidden="1" customHeight="1" x14ac:dyDescent="0.2">
      <c r="B180" s="13" t="s">
        <v>3851</v>
      </c>
      <c r="C180" s="14" t="s">
        <v>1581</v>
      </c>
      <c r="D180" s="14" t="s">
        <v>3510</v>
      </c>
      <c r="E180" s="15" t="s">
        <v>2937</v>
      </c>
      <c r="F180" s="26" t="e">
        <f t="shared" si="2"/>
        <v>#REF!</v>
      </c>
      <c r="G180" s="26" t="e">
        <f>'일위대가 (2)'!J1101</f>
        <v>#REF!</v>
      </c>
      <c r="H180" s="26" t="e">
        <f>'일위대가 (2)'!L1101</f>
        <v>#REF!</v>
      </c>
      <c r="I180" s="26" t="e">
        <f>'일위대가 (2)'!N1101</f>
        <v>#REF!</v>
      </c>
      <c r="J180" s="17" t="s">
        <v>4016</v>
      </c>
      <c r="Z180" s="12">
        <v>30112</v>
      </c>
      <c r="AA180" s="12">
        <v>6601</v>
      </c>
      <c r="AB180" s="12">
        <v>21340</v>
      </c>
      <c r="AC180" s="12">
        <v>2171</v>
      </c>
    </row>
    <row r="181" spans="2:29" ht="19.7" hidden="1" customHeight="1" x14ac:dyDescent="0.2">
      <c r="B181" s="13" t="s">
        <v>541</v>
      </c>
      <c r="C181" s="14" t="s">
        <v>1664</v>
      </c>
      <c r="D181" s="14" t="s">
        <v>4016</v>
      </c>
      <c r="E181" s="15" t="s">
        <v>2516</v>
      </c>
      <c r="F181" s="26" t="e">
        <f t="shared" si="2"/>
        <v>#REF!</v>
      </c>
      <c r="G181" s="26" t="e">
        <f>'일위대가 (2)'!J1106</f>
        <v>#REF!</v>
      </c>
      <c r="H181" s="26" t="e">
        <f>'일위대가 (2)'!L1106</f>
        <v>#REF!</v>
      </c>
      <c r="I181" s="26" t="e">
        <f>'일위대가 (2)'!N1106</f>
        <v>#REF!</v>
      </c>
      <c r="J181" s="17" t="s">
        <v>4016</v>
      </c>
      <c r="Z181" s="12">
        <v>3283764</v>
      </c>
      <c r="AA181" s="12">
        <v>2242882</v>
      </c>
      <c r="AB181" s="12">
        <v>446659</v>
      </c>
      <c r="AC181" s="12">
        <v>594223</v>
      </c>
    </row>
    <row r="182" spans="2:29" ht="19.7" hidden="1" customHeight="1" x14ac:dyDescent="0.2">
      <c r="B182" s="13" t="s">
        <v>2123</v>
      </c>
      <c r="C182" s="14" t="s">
        <v>498</v>
      </c>
      <c r="D182" s="14" t="s">
        <v>1583</v>
      </c>
      <c r="E182" s="15" t="s">
        <v>2937</v>
      </c>
      <c r="F182" s="26">
        <f t="shared" si="2"/>
        <v>79700</v>
      </c>
      <c r="G182" s="26">
        <f>'일위대가 (2)'!J1112</f>
        <v>49597</v>
      </c>
      <c r="H182" s="26">
        <f>'일위대가 (2)'!L1112</f>
        <v>14587</v>
      </c>
      <c r="I182" s="26">
        <f>'일위대가 (2)'!N1112</f>
        <v>15516</v>
      </c>
      <c r="J182" s="17" t="s">
        <v>4016</v>
      </c>
      <c r="Z182" s="12">
        <v>79700</v>
      </c>
      <c r="AA182" s="12">
        <v>49597</v>
      </c>
      <c r="AB182" s="12">
        <v>14587</v>
      </c>
      <c r="AC182" s="12">
        <v>15516</v>
      </c>
    </row>
    <row r="183" spans="2:29" ht="19.7" hidden="1" customHeight="1" x14ac:dyDescent="0.2">
      <c r="B183" s="13" t="s">
        <v>3558</v>
      </c>
      <c r="C183" s="14" t="s">
        <v>1859</v>
      </c>
      <c r="D183" s="14" t="s">
        <v>4016</v>
      </c>
      <c r="E183" s="15" t="s">
        <v>2516</v>
      </c>
      <c r="F183" s="26" t="e">
        <f t="shared" si="2"/>
        <v>#REF!</v>
      </c>
      <c r="G183" s="26" t="e">
        <f>'일위대가 (2)'!J1116</f>
        <v>#REF!</v>
      </c>
      <c r="H183" s="26" t="e">
        <f>'일위대가 (2)'!L1116</f>
        <v>#REF!</v>
      </c>
      <c r="I183" s="26" t="e">
        <f>'일위대가 (2)'!N1116</f>
        <v>#REF!</v>
      </c>
      <c r="J183" s="17" t="s">
        <v>4016</v>
      </c>
      <c r="Z183" s="12">
        <v>227500</v>
      </c>
      <c r="AC183" s="12">
        <v>227500</v>
      </c>
    </row>
    <row r="184" spans="2:29" ht="19.7" hidden="1" customHeight="1" x14ac:dyDescent="0.2">
      <c r="B184" s="18" t="s">
        <v>1101</v>
      </c>
      <c r="C184" s="19" t="s">
        <v>2460</v>
      </c>
      <c r="D184" s="19" t="s">
        <v>3493</v>
      </c>
      <c r="E184" s="20" t="s">
        <v>2516</v>
      </c>
      <c r="F184" s="32" t="e">
        <f t="shared" si="2"/>
        <v>#REF!</v>
      </c>
      <c r="G184" s="32" t="e">
        <f>'일위대가 (2)'!J1121</f>
        <v>#REF!</v>
      </c>
      <c r="H184" s="32" t="e">
        <f>'일위대가 (2)'!L1121</f>
        <v>#REF!</v>
      </c>
      <c r="I184" s="32" t="e">
        <f>'일위대가 (2)'!N1121</f>
        <v>#REF!</v>
      </c>
      <c r="J184" s="21" t="s">
        <v>4016</v>
      </c>
      <c r="Z184" s="12">
        <v>2696200</v>
      </c>
      <c r="AC184" s="12">
        <v>2696200</v>
      </c>
    </row>
    <row r="185" spans="2:29" ht="19.7" hidden="1" customHeight="1" x14ac:dyDescent="0.2">
      <c r="B185" s="13" t="s">
        <v>3668</v>
      </c>
      <c r="C185" s="14" t="s">
        <v>2460</v>
      </c>
      <c r="D185" s="14" t="s">
        <v>3552</v>
      </c>
      <c r="E185" s="15" t="s">
        <v>2516</v>
      </c>
      <c r="F185" s="26" t="e">
        <f t="shared" si="2"/>
        <v>#REF!</v>
      </c>
      <c r="G185" s="26" t="e">
        <f>'일위대가 (2)'!J1129</f>
        <v>#REF!</v>
      </c>
      <c r="H185" s="26" t="e">
        <f>'일위대가 (2)'!L1129</f>
        <v>#REF!</v>
      </c>
      <c r="I185" s="26" t="e">
        <f>'일위대가 (2)'!N1129</f>
        <v>#REF!</v>
      </c>
      <c r="J185" s="17" t="s">
        <v>4016</v>
      </c>
      <c r="Z185" s="12">
        <v>35839700</v>
      </c>
      <c r="AC185" s="12">
        <v>35839700</v>
      </c>
    </row>
    <row r="186" spans="2:29" ht="19.7" hidden="1" customHeight="1" x14ac:dyDescent="0.2">
      <c r="B186" s="13" t="s">
        <v>1175</v>
      </c>
      <c r="C186" s="14" t="s">
        <v>892</v>
      </c>
      <c r="D186" s="14" t="s">
        <v>3552</v>
      </c>
      <c r="E186" s="15" t="s">
        <v>2516</v>
      </c>
      <c r="F186" s="26" t="e">
        <f t="shared" si="2"/>
        <v>#REF!</v>
      </c>
      <c r="G186" s="26" t="e">
        <f>'일위대가 (2)'!J1140</f>
        <v>#REF!</v>
      </c>
      <c r="H186" s="26" t="e">
        <f>'일위대가 (2)'!L1140</f>
        <v>#REF!</v>
      </c>
      <c r="I186" s="26" t="e">
        <f>'일위대가 (2)'!N1140</f>
        <v>#REF!</v>
      </c>
      <c r="J186" s="17" t="s">
        <v>4016</v>
      </c>
      <c r="Z186" s="12">
        <v>2622750</v>
      </c>
      <c r="AC186" s="12">
        <v>2622750</v>
      </c>
    </row>
    <row r="187" spans="2:29" ht="19.7" hidden="1" customHeight="1" x14ac:dyDescent="0.2">
      <c r="B187" s="13" t="s">
        <v>3817</v>
      </c>
      <c r="C187" s="14" t="s">
        <v>900</v>
      </c>
      <c r="D187" s="14" t="s">
        <v>4016</v>
      </c>
      <c r="E187" s="15" t="s">
        <v>3257</v>
      </c>
      <c r="F187" s="26" t="e">
        <f t="shared" si="2"/>
        <v>#REF!</v>
      </c>
      <c r="G187" s="26" t="e">
        <f>'일위대가 (2)'!J1146</f>
        <v>#REF!</v>
      </c>
      <c r="H187" s="26" t="e">
        <f>'일위대가 (2)'!L1146</f>
        <v>#REF!</v>
      </c>
      <c r="I187" s="26" t="e">
        <f>'일위대가 (2)'!N1146</f>
        <v>#REF!</v>
      </c>
      <c r="J187" s="17" t="s">
        <v>4016</v>
      </c>
      <c r="Z187" s="12">
        <v>258440000</v>
      </c>
      <c r="AC187" s="12">
        <v>258440000</v>
      </c>
    </row>
    <row r="188" spans="2:29" ht="19.7" hidden="1" customHeight="1" x14ac:dyDescent="0.2">
      <c r="B188" s="13" t="s">
        <v>1285</v>
      </c>
      <c r="C188" s="14" t="s">
        <v>1491</v>
      </c>
      <c r="D188" s="14" t="s">
        <v>4016</v>
      </c>
      <c r="E188" s="15" t="s">
        <v>3257</v>
      </c>
      <c r="F188" s="26" t="e">
        <f t="shared" si="2"/>
        <v>#REF!</v>
      </c>
      <c r="G188" s="26" t="e">
        <f>'일위대가 (2)'!J1154</f>
        <v>#REF!</v>
      </c>
      <c r="H188" s="26" t="e">
        <f>'일위대가 (2)'!L1154</f>
        <v>#REF!</v>
      </c>
      <c r="I188" s="26" t="e">
        <f>'일위대가 (2)'!N1154</f>
        <v>#REF!</v>
      </c>
      <c r="J188" s="17" t="s">
        <v>4016</v>
      </c>
      <c r="Z188" s="12">
        <v>21088500</v>
      </c>
      <c r="AC188" s="12">
        <v>21088500</v>
      </c>
    </row>
    <row r="189" spans="2:29" ht="19.7" customHeight="1" x14ac:dyDescent="0.2">
      <c r="B189" s="200" t="s">
        <v>2253</v>
      </c>
      <c r="C189" s="177" t="s">
        <v>849</v>
      </c>
      <c r="D189" s="177" t="s">
        <v>2991</v>
      </c>
      <c r="E189" s="178" t="s">
        <v>3257</v>
      </c>
      <c r="F189" s="181" t="e">
        <f t="shared" ref="F189" si="3">G189+H189+I189</f>
        <v>#REF!</v>
      </c>
      <c r="G189" s="181" t="e">
        <f>'일위대가 (2)'!J1158</f>
        <v>#REF!</v>
      </c>
      <c r="H189" s="181" t="e">
        <f>'일위대가 (2)'!L1158</f>
        <v>#REF!</v>
      </c>
      <c r="I189" s="181" t="e">
        <f>'일위대가 (2)'!N1158</f>
        <v>#REF!</v>
      </c>
      <c r="J189" s="183" t="s">
        <v>4016</v>
      </c>
      <c r="Z189" s="12"/>
      <c r="AC189" s="12"/>
    </row>
    <row r="190" spans="2:29" ht="19.7" hidden="1" customHeight="1" x14ac:dyDescent="0.2">
      <c r="B190" s="201" t="s">
        <v>4036</v>
      </c>
      <c r="C190" s="189" t="s">
        <v>4171</v>
      </c>
      <c r="D190" s="189" t="s">
        <v>1302</v>
      </c>
      <c r="E190" s="184" t="s">
        <v>3257</v>
      </c>
      <c r="F190" s="186" t="e">
        <f t="shared" si="2"/>
        <v>#REF!</v>
      </c>
      <c r="G190" s="186" t="e">
        <f>'일위대가 (2)'!J1168</f>
        <v>#REF!</v>
      </c>
      <c r="H190" s="186" t="e">
        <f>'일위대가 (2)'!L1168</f>
        <v>#REF!</v>
      </c>
      <c r="I190" s="186" t="e">
        <f>'일위대가 (2)'!N1168</f>
        <v>#REF!</v>
      </c>
      <c r="J190" s="190" t="s">
        <v>4016</v>
      </c>
      <c r="Z190" s="12">
        <v>82705000</v>
      </c>
      <c r="AC190" s="12">
        <v>82705000</v>
      </c>
    </row>
    <row r="191" spans="2:29" ht="19.7" customHeight="1" x14ac:dyDescent="0.2">
      <c r="B191" s="201" t="s">
        <v>4106</v>
      </c>
      <c r="C191" s="189" t="s">
        <v>4171</v>
      </c>
      <c r="D191" s="189" t="s">
        <v>1654</v>
      </c>
      <c r="E191" s="184" t="s">
        <v>884</v>
      </c>
      <c r="F191" s="186" t="e">
        <f t="shared" si="2"/>
        <v>#REF!</v>
      </c>
      <c r="G191" s="186" t="e">
        <f>'일위대가 (2)'!J1177</f>
        <v>#REF!</v>
      </c>
      <c r="H191" s="186" t="e">
        <f>'일위대가 (2)'!L1177</f>
        <v>#REF!</v>
      </c>
      <c r="I191" s="186" t="e">
        <f>'일위대가 (2)'!N1177</f>
        <v>#REF!</v>
      </c>
      <c r="J191" s="190" t="s">
        <v>4016</v>
      </c>
      <c r="Z191" s="12">
        <v>3791850</v>
      </c>
      <c r="AC191" s="12">
        <v>3791850</v>
      </c>
    </row>
    <row r="192" spans="2:29" ht="19.7" customHeight="1" x14ac:dyDescent="0.2">
      <c r="B192" s="201" t="s">
        <v>4169</v>
      </c>
      <c r="C192" s="189" t="s">
        <v>4172</v>
      </c>
      <c r="D192" s="189" t="s">
        <v>1302</v>
      </c>
      <c r="E192" s="184" t="s">
        <v>4178</v>
      </c>
      <c r="F192" s="186" t="e">
        <f t="shared" ref="F192:F193" si="4">G192+H192+I192</f>
        <v>#REF!</v>
      </c>
      <c r="G192" s="186" t="e">
        <f>'일위대가 (2)'!J1178</f>
        <v>#REF!</v>
      </c>
      <c r="H192" s="186" t="e">
        <f>'일위대가 (2)'!L1178</f>
        <v>#REF!</v>
      </c>
      <c r="I192" s="186" t="e">
        <f>'일위대가 (2)'!N1184</f>
        <v>#REF!</v>
      </c>
      <c r="J192" s="190" t="s">
        <v>4016</v>
      </c>
      <c r="Z192" s="12"/>
      <c r="AC192" s="12"/>
    </row>
    <row r="193" spans="2:29" ht="19.7" customHeight="1" x14ac:dyDescent="0.2">
      <c r="B193" s="202" t="s">
        <v>4170</v>
      </c>
      <c r="C193" s="203" t="s">
        <v>4172</v>
      </c>
      <c r="D193" s="203" t="s">
        <v>1654</v>
      </c>
      <c r="E193" s="204" t="s">
        <v>884</v>
      </c>
      <c r="F193" s="205" t="e">
        <f t="shared" si="4"/>
        <v>#REF!</v>
      </c>
      <c r="G193" s="205" t="e">
        <f>'일위대가 (2)'!J1179</f>
        <v>#REF!</v>
      </c>
      <c r="H193" s="205" t="e">
        <f>'일위대가 (2)'!L1179</f>
        <v>#REF!</v>
      </c>
      <c r="I193" s="205" t="e">
        <f>'일위대가 (2)'!N1193</f>
        <v>#REF!</v>
      </c>
      <c r="J193" s="206" t="s">
        <v>4016</v>
      </c>
      <c r="Z193" s="12"/>
      <c r="AC193" s="12"/>
    </row>
    <row r="194" spans="2:29" ht="19.7" hidden="1" customHeight="1" x14ac:dyDescent="0.2">
      <c r="B194" s="13" t="s">
        <v>2253</v>
      </c>
      <c r="C194" s="14" t="s">
        <v>849</v>
      </c>
      <c r="D194" s="14" t="s">
        <v>2991</v>
      </c>
      <c r="E194" s="15" t="s">
        <v>3257</v>
      </c>
      <c r="F194" s="26" t="e">
        <f t="shared" si="2"/>
        <v>#REF!</v>
      </c>
      <c r="G194" s="26" t="e">
        <f>'일위대가 (2)'!J1200</f>
        <v>#REF!</v>
      </c>
      <c r="H194" s="26" t="e">
        <f>'일위대가 (2)'!L1200</f>
        <v>#REF!</v>
      </c>
      <c r="I194" s="26" t="e">
        <f>'일위대가 (2)'!N1200</f>
        <v>#REF!</v>
      </c>
      <c r="J194" s="17" t="s">
        <v>4016</v>
      </c>
      <c r="Z194" s="12">
        <v>735186250</v>
      </c>
      <c r="AC194" s="12">
        <v>735186250</v>
      </c>
    </row>
    <row r="195" spans="2:29" ht="19.7" hidden="1" customHeight="1" x14ac:dyDescent="0.2">
      <c r="B195" s="13" t="s">
        <v>634</v>
      </c>
      <c r="C195" s="14" t="s">
        <v>849</v>
      </c>
      <c r="D195" s="14" t="s">
        <v>1557</v>
      </c>
      <c r="E195" s="15" t="s">
        <v>884</v>
      </c>
      <c r="F195" s="26" t="e">
        <f t="shared" si="2"/>
        <v>#REF!</v>
      </c>
      <c r="G195" s="26" t="e">
        <f>'일위대가 (2)'!J1210</f>
        <v>#REF!</v>
      </c>
      <c r="H195" s="26" t="e">
        <f>'일위대가 (2)'!L1210</f>
        <v>#REF!</v>
      </c>
      <c r="I195" s="26" t="e">
        <f>'일위대가 (2)'!N1210</f>
        <v>#REF!</v>
      </c>
      <c r="J195" s="17" t="s">
        <v>4016</v>
      </c>
      <c r="Z195" s="12">
        <v>2541500</v>
      </c>
      <c r="AC195" s="12">
        <v>2541500</v>
      </c>
    </row>
    <row r="196" spans="2:29" ht="19.7" hidden="1" customHeight="1" x14ac:dyDescent="0.2">
      <c r="B196" s="13" t="s">
        <v>1963</v>
      </c>
      <c r="C196" s="14" t="s">
        <v>849</v>
      </c>
      <c r="D196" s="14" t="s">
        <v>92</v>
      </c>
      <c r="E196" s="15" t="s">
        <v>3257</v>
      </c>
      <c r="F196" s="26" t="e">
        <f t="shared" si="2"/>
        <v>#REF!</v>
      </c>
      <c r="G196" s="26" t="e">
        <f>'일위대가 (2)'!J1213</f>
        <v>#REF!</v>
      </c>
      <c r="H196" s="26" t="e">
        <f>'일위대가 (2)'!L1213</f>
        <v>#REF!</v>
      </c>
      <c r="I196" s="26" t="e">
        <f>'일위대가 (2)'!N1213</f>
        <v>#REF!</v>
      </c>
      <c r="J196" s="17" t="s">
        <v>4016</v>
      </c>
      <c r="Z196" s="12">
        <v>2741250</v>
      </c>
      <c r="AC196" s="12">
        <v>2741250</v>
      </c>
    </row>
    <row r="197" spans="2:29" ht="19.7" hidden="1" customHeight="1" x14ac:dyDescent="0.2">
      <c r="B197" s="13" t="s">
        <v>3434</v>
      </c>
      <c r="C197" s="14" t="s">
        <v>849</v>
      </c>
      <c r="D197" s="14" t="s">
        <v>3417</v>
      </c>
      <c r="E197" s="15" t="s">
        <v>884</v>
      </c>
      <c r="F197" s="26" t="e">
        <f t="shared" si="2"/>
        <v>#REF!</v>
      </c>
      <c r="G197" s="26" t="e">
        <f>'일위대가 (2)'!J1220</f>
        <v>#REF!</v>
      </c>
      <c r="H197" s="26" t="e">
        <f>'일위대가 (2)'!L1220</f>
        <v>#REF!</v>
      </c>
      <c r="I197" s="26" t="e">
        <f>'일위대가 (2)'!N1220</f>
        <v>#REF!</v>
      </c>
      <c r="J197" s="17" t="s">
        <v>4016</v>
      </c>
      <c r="Z197" s="12">
        <v>3034500</v>
      </c>
      <c r="AC197" s="12">
        <v>3034500</v>
      </c>
    </row>
    <row r="198" spans="2:29" ht="19.7" hidden="1" customHeight="1" x14ac:dyDescent="0.2">
      <c r="B198" s="13" t="s">
        <v>1886</v>
      </c>
      <c r="C198" s="14" t="s">
        <v>946</v>
      </c>
      <c r="D198" s="14" t="s">
        <v>1302</v>
      </c>
      <c r="E198" s="15" t="s">
        <v>3257</v>
      </c>
      <c r="F198" s="26" t="e">
        <f t="shared" si="2"/>
        <v>#REF!</v>
      </c>
      <c r="G198" s="26" t="e">
        <f>'일위대가 (2)'!J1224</f>
        <v>#REF!</v>
      </c>
      <c r="H198" s="26" t="e">
        <f>'일위대가 (2)'!L1224</f>
        <v>#REF!</v>
      </c>
      <c r="I198" s="26" t="e">
        <f>'일위대가 (2)'!N1224</f>
        <v>#REF!</v>
      </c>
      <c r="J198" s="17" t="s">
        <v>4016</v>
      </c>
      <c r="Z198" s="12">
        <v>335750000</v>
      </c>
      <c r="AC198" s="12">
        <v>335750000</v>
      </c>
    </row>
    <row r="199" spans="2:29" ht="19.7" hidden="1" customHeight="1" x14ac:dyDescent="0.2">
      <c r="B199" s="13" t="s">
        <v>3298</v>
      </c>
      <c r="C199" s="14" t="s">
        <v>946</v>
      </c>
      <c r="D199" s="14" t="s">
        <v>3695</v>
      </c>
      <c r="E199" s="15" t="s">
        <v>884</v>
      </c>
      <c r="F199" s="26" t="e">
        <f t="shared" ref="F199:F223" si="5">G199+H199+I199</f>
        <v>#REF!</v>
      </c>
      <c r="G199" s="26" t="e">
        <f>'일위대가 (2)'!J1234</f>
        <v>#REF!</v>
      </c>
      <c r="H199" s="26" t="e">
        <f>'일위대가 (2)'!L1234</f>
        <v>#REF!</v>
      </c>
      <c r="I199" s="26" t="e">
        <f>'일위대가 (2)'!N1234</f>
        <v>#REF!</v>
      </c>
      <c r="J199" s="17" t="s">
        <v>4016</v>
      </c>
      <c r="Z199" s="12">
        <v>3886200</v>
      </c>
      <c r="AC199" s="12">
        <v>3886200</v>
      </c>
    </row>
    <row r="200" spans="2:29" ht="19.7" hidden="1" customHeight="1" x14ac:dyDescent="0.2">
      <c r="B200" s="13" t="s">
        <v>1660</v>
      </c>
      <c r="C200" s="14" t="s">
        <v>946</v>
      </c>
      <c r="D200" s="14" t="s">
        <v>1577</v>
      </c>
      <c r="E200" s="15" t="s">
        <v>884</v>
      </c>
      <c r="F200" s="26" t="e">
        <f t="shared" si="5"/>
        <v>#REF!</v>
      </c>
      <c r="G200" s="26" t="e">
        <f>'일위대가 (2)'!J1240</f>
        <v>#REF!</v>
      </c>
      <c r="H200" s="26" t="e">
        <f>'일위대가 (2)'!L1240</f>
        <v>#REF!</v>
      </c>
      <c r="I200" s="26" t="e">
        <f>'일위대가 (2)'!N1240</f>
        <v>#REF!</v>
      </c>
      <c r="J200" s="17" t="s">
        <v>4016</v>
      </c>
      <c r="Z200" s="12">
        <v>6154425</v>
      </c>
      <c r="AC200" s="12">
        <v>6154425</v>
      </c>
    </row>
    <row r="201" spans="2:29" ht="19.7" hidden="1" customHeight="1" x14ac:dyDescent="0.2">
      <c r="B201" s="13" t="s">
        <v>3264</v>
      </c>
      <c r="C201" s="14" t="s">
        <v>1436</v>
      </c>
      <c r="D201" s="14" t="s">
        <v>4016</v>
      </c>
      <c r="E201" s="15" t="s">
        <v>3257</v>
      </c>
      <c r="F201" s="26" t="e">
        <f t="shared" si="5"/>
        <v>#REF!</v>
      </c>
      <c r="G201" s="26" t="e">
        <f>'일위대가 (2)'!J1244</f>
        <v>#REF!</v>
      </c>
      <c r="H201" s="26" t="e">
        <f>'일위대가 (2)'!L1244</f>
        <v>#REF!</v>
      </c>
      <c r="I201" s="26" t="e">
        <f>'일위대가 (2)'!N1244</f>
        <v>#REF!</v>
      </c>
      <c r="J201" s="17" t="s">
        <v>4016</v>
      </c>
      <c r="Z201" s="12">
        <v>13947890</v>
      </c>
      <c r="AA201" s="12">
        <v>12941756</v>
      </c>
      <c r="AB201" s="12">
        <v>469020</v>
      </c>
      <c r="AC201" s="12">
        <v>537114</v>
      </c>
    </row>
    <row r="202" spans="2:29" ht="19.7" hidden="1" customHeight="1" x14ac:dyDescent="0.2">
      <c r="B202" s="13" t="s">
        <v>1526</v>
      </c>
      <c r="C202" s="14" t="s">
        <v>3239</v>
      </c>
      <c r="D202" s="14" t="s">
        <v>4016</v>
      </c>
      <c r="E202" s="15" t="s">
        <v>2599</v>
      </c>
      <c r="F202" s="26" t="e">
        <f t="shared" si="5"/>
        <v>#REF!</v>
      </c>
      <c r="G202" s="26" t="e">
        <f>'일위대가 (2)'!J1248</f>
        <v>#REF!</v>
      </c>
      <c r="H202" s="26" t="e">
        <f>'일위대가 (2)'!L1248</f>
        <v>#REF!</v>
      </c>
      <c r="I202" s="26" t="e">
        <f>'일위대가 (2)'!N1248</f>
        <v>#REF!</v>
      </c>
      <c r="J202" s="17" t="s">
        <v>4016</v>
      </c>
      <c r="Z202" s="12">
        <v>160879</v>
      </c>
      <c r="AA202" s="12">
        <v>149402</v>
      </c>
      <c r="AB202" s="12">
        <v>5302</v>
      </c>
      <c r="AC202" s="12">
        <v>6175</v>
      </c>
    </row>
    <row r="203" spans="2:29" ht="19.7" hidden="1" customHeight="1" x14ac:dyDescent="0.2">
      <c r="B203" s="13" t="s">
        <v>3082</v>
      </c>
      <c r="C203" s="14" t="s">
        <v>2611</v>
      </c>
      <c r="D203" s="14" t="s">
        <v>487</v>
      </c>
      <c r="E203" s="15" t="s">
        <v>2599</v>
      </c>
      <c r="F203" s="26" t="e">
        <f t="shared" si="5"/>
        <v>#REF!</v>
      </c>
      <c r="G203" s="26" t="e">
        <f>'일위대가 (2)'!J1255</f>
        <v>#REF!</v>
      </c>
      <c r="H203" s="26" t="e">
        <f>'일위대가 (2)'!L1255</f>
        <v>#REF!</v>
      </c>
      <c r="I203" s="26" t="e">
        <f>'일위대가 (2)'!N1255</f>
        <v>#REF!</v>
      </c>
      <c r="J203" s="17" t="s">
        <v>4016</v>
      </c>
      <c r="Z203" s="12">
        <v>18350</v>
      </c>
      <c r="AA203" s="12">
        <v>17354</v>
      </c>
      <c r="AB203" s="12">
        <v>289</v>
      </c>
      <c r="AC203" s="12">
        <v>707</v>
      </c>
    </row>
    <row r="204" spans="2:29" ht="19.7" hidden="1" customHeight="1" x14ac:dyDescent="0.2">
      <c r="B204" s="13" t="s">
        <v>282</v>
      </c>
      <c r="C204" s="14" t="s">
        <v>2059</v>
      </c>
      <c r="D204" s="14" t="s">
        <v>487</v>
      </c>
      <c r="E204" s="15" t="s">
        <v>2599</v>
      </c>
      <c r="F204" s="26" t="e">
        <f t="shared" si="5"/>
        <v>#REF!</v>
      </c>
      <c r="G204" s="26" t="e">
        <f>'일위대가 (2)'!J1262</f>
        <v>#REF!</v>
      </c>
      <c r="H204" s="26" t="e">
        <f>'일위대가 (2)'!L1262</f>
        <v>#REF!</v>
      </c>
      <c r="I204" s="26" t="e">
        <f>'일위대가 (2)'!N1262</f>
        <v>#REF!</v>
      </c>
      <c r="J204" s="17" t="s">
        <v>4016</v>
      </c>
      <c r="Z204" s="12">
        <v>69195</v>
      </c>
      <c r="AA204" s="12">
        <v>65636</v>
      </c>
      <c r="AB204" s="12">
        <v>888</v>
      </c>
      <c r="AC204" s="12">
        <v>2671</v>
      </c>
    </row>
    <row r="205" spans="2:29" ht="19.7" hidden="1" customHeight="1" x14ac:dyDescent="0.2">
      <c r="B205" s="13" t="s">
        <v>2835</v>
      </c>
      <c r="C205" s="14" t="s">
        <v>368</v>
      </c>
      <c r="D205" s="14" t="s">
        <v>487</v>
      </c>
      <c r="E205" s="15" t="s">
        <v>2599</v>
      </c>
      <c r="F205" s="26" t="e">
        <f t="shared" si="5"/>
        <v>#REF!</v>
      </c>
      <c r="G205" s="26" t="e">
        <f>'일위대가 (2)'!J1270</f>
        <v>#REF!</v>
      </c>
      <c r="H205" s="26" t="e">
        <f>'일위대가 (2)'!L1270</f>
        <v>#REF!</v>
      </c>
      <c r="I205" s="26" t="e">
        <f>'일위대가 (2)'!N1270</f>
        <v>#REF!</v>
      </c>
      <c r="J205" s="17" t="s">
        <v>4016</v>
      </c>
      <c r="Z205" s="12">
        <v>7845</v>
      </c>
      <c r="AA205" s="12">
        <v>4144</v>
      </c>
      <c r="AB205" s="12">
        <v>3432</v>
      </c>
      <c r="AC205" s="12">
        <v>269</v>
      </c>
    </row>
    <row r="206" spans="2:29" ht="19.7" hidden="1" customHeight="1" x14ac:dyDescent="0.2">
      <c r="B206" s="13" t="s">
        <v>1321</v>
      </c>
      <c r="C206" s="14" t="s">
        <v>1359</v>
      </c>
      <c r="D206" s="14" t="s">
        <v>487</v>
      </c>
      <c r="E206" s="15" t="s">
        <v>2599</v>
      </c>
      <c r="F206" s="26" t="e">
        <f t="shared" si="5"/>
        <v>#REF!</v>
      </c>
      <c r="G206" s="26" t="e">
        <f>'일위대가 (2)'!J1278</f>
        <v>#REF!</v>
      </c>
      <c r="H206" s="26" t="e">
        <f>'일위대가 (2)'!L1278</f>
        <v>#REF!</v>
      </c>
      <c r="I206" s="26" t="e">
        <f>'일위대가 (2)'!N1278</f>
        <v>#REF!</v>
      </c>
      <c r="J206" s="17" t="s">
        <v>4016</v>
      </c>
      <c r="Z206" s="12">
        <v>25488</v>
      </c>
      <c r="AA206" s="12">
        <v>24192</v>
      </c>
      <c r="AB206" s="12">
        <v>313</v>
      </c>
      <c r="AC206" s="12">
        <v>983</v>
      </c>
    </row>
    <row r="207" spans="2:29" ht="19.7" hidden="1" customHeight="1" x14ac:dyDescent="0.2">
      <c r="B207" s="13" t="s">
        <v>3779</v>
      </c>
      <c r="C207" s="14" t="s">
        <v>268</v>
      </c>
      <c r="D207" s="14" t="s">
        <v>487</v>
      </c>
      <c r="E207" s="15" t="s">
        <v>2599</v>
      </c>
      <c r="F207" s="26" t="e">
        <f t="shared" si="5"/>
        <v>#REF!</v>
      </c>
      <c r="G207" s="26" t="e">
        <f>'일위대가 (2)'!J1286</f>
        <v>#REF!</v>
      </c>
      <c r="H207" s="26" t="e">
        <f>'일위대가 (2)'!L1286</f>
        <v>#REF!</v>
      </c>
      <c r="I207" s="26" t="e">
        <f>'일위대가 (2)'!N1286</f>
        <v>#REF!</v>
      </c>
      <c r="J207" s="17" t="s">
        <v>4016</v>
      </c>
      <c r="Z207" s="12">
        <v>40001</v>
      </c>
      <c r="AA207" s="12">
        <v>38076</v>
      </c>
      <c r="AB207" s="12">
        <v>380</v>
      </c>
      <c r="AC207" s="12">
        <v>1545</v>
      </c>
    </row>
    <row r="208" spans="2:29" ht="19.7" hidden="1" customHeight="1" x14ac:dyDescent="0.2">
      <c r="B208" s="13" t="s">
        <v>1496</v>
      </c>
      <c r="C208" s="14" t="s">
        <v>1799</v>
      </c>
      <c r="D208" s="14" t="s">
        <v>4016</v>
      </c>
      <c r="E208" s="15" t="s">
        <v>2599</v>
      </c>
      <c r="F208" s="26" t="e">
        <f t="shared" si="5"/>
        <v>#REF!</v>
      </c>
      <c r="G208" s="26" t="e">
        <f>'일위대가 (2)'!J1293</f>
        <v>#REF!</v>
      </c>
      <c r="H208" s="26" t="e">
        <f>'일위대가 (2)'!L1293</f>
        <v>#REF!</v>
      </c>
      <c r="I208" s="26" t="e">
        <f>'일위대가 (2)'!N1293</f>
        <v>#REF!</v>
      </c>
      <c r="J208" s="17" t="s">
        <v>4016</v>
      </c>
      <c r="Z208" s="12">
        <v>56148</v>
      </c>
      <c r="AA208" s="12">
        <v>46592</v>
      </c>
      <c r="AB208" s="12">
        <v>6524</v>
      </c>
      <c r="AC208" s="12">
        <v>3032</v>
      </c>
    </row>
    <row r="209" spans="2:29" ht="19.7" hidden="1" customHeight="1" x14ac:dyDescent="0.2">
      <c r="B209" s="13" t="s">
        <v>3923</v>
      </c>
      <c r="C209" s="14" t="s">
        <v>1979</v>
      </c>
      <c r="D209" s="14" t="s">
        <v>491</v>
      </c>
      <c r="E209" s="15" t="s">
        <v>2599</v>
      </c>
      <c r="F209" s="26" t="e">
        <f t="shared" si="5"/>
        <v>#REF!</v>
      </c>
      <c r="G209" s="26" t="e">
        <f>'일위대가 (2)'!J1297</f>
        <v>#REF!</v>
      </c>
      <c r="H209" s="26" t="e">
        <f>'일위대가 (2)'!L1297</f>
        <v>#REF!</v>
      </c>
      <c r="I209" s="26" t="e">
        <f>'일위대가 (2)'!N1297</f>
        <v>#REF!</v>
      </c>
      <c r="J209" s="17" t="s">
        <v>4016</v>
      </c>
      <c r="Z209" s="12">
        <v>38293</v>
      </c>
      <c r="AA209" s="12">
        <v>31953</v>
      </c>
      <c r="AB209" s="12">
        <v>4267</v>
      </c>
      <c r="AC209" s="12">
        <v>2073</v>
      </c>
    </row>
    <row r="210" spans="2:29" ht="19.7" hidden="1" customHeight="1" x14ac:dyDescent="0.2">
      <c r="B210" s="13" t="s">
        <v>1010</v>
      </c>
      <c r="C210" s="14" t="s">
        <v>2877</v>
      </c>
      <c r="D210" s="14" t="s">
        <v>491</v>
      </c>
      <c r="E210" s="15" t="s">
        <v>2599</v>
      </c>
      <c r="F210" s="26" t="e">
        <f t="shared" si="5"/>
        <v>#REF!</v>
      </c>
      <c r="G210" s="26" t="e">
        <f>'일위대가 (2)'!J1306</f>
        <v>#REF!</v>
      </c>
      <c r="H210" s="26" t="e">
        <f>'일위대가 (2)'!L1306</f>
        <v>#REF!</v>
      </c>
      <c r="I210" s="26" t="e">
        <f>'일위대가 (2)'!N1306</f>
        <v>#REF!</v>
      </c>
      <c r="J210" s="17" t="s">
        <v>4016</v>
      </c>
      <c r="Z210" s="12">
        <v>17855</v>
      </c>
      <c r="AA210" s="12">
        <v>14639</v>
      </c>
      <c r="AB210" s="12">
        <v>2257</v>
      </c>
      <c r="AC210" s="12">
        <v>959</v>
      </c>
    </row>
    <row r="211" spans="2:29" ht="19.7" hidden="1" customHeight="1" x14ac:dyDescent="0.2">
      <c r="B211" s="13" t="s">
        <v>3625</v>
      </c>
      <c r="C211" s="14" t="s">
        <v>2650</v>
      </c>
      <c r="D211" s="14" t="s">
        <v>4016</v>
      </c>
      <c r="E211" s="15" t="s">
        <v>3257</v>
      </c>
      <c r="F211" s="26" t="e">
        <f t="shared" si="5"/>
        <v>#REF!</v>
      </c>
      <c r="G211" s="26" t="e">
        <f>'일위대가 (2)'!J1316</f>
        <v>#REF!</v>
      </c>
      <c r="H211" s="26" t="e">
        <f>'일위대가 (2)'!L1316</f>
        <v>#REF!</v>
      </c>
      <c r="I211" s="26" t="e">
        <f>'일위대가 (2)'!N1316</f>
        <v>#REF!</v>
      </c>
      <c r="J211" s="17" t="s">
        <v>3296</v>
      </c>
      <c r="Z211" s="12">
        <v>636916678</v>
      </c>
      <c r="AA211" s="12">
        <v>636906518</v>
      </c>
      <c r="AB211" s="12">
        <v>4736</v>
      </c>
      <c r="AC211" s="12">
        <v>5424</v>
      </c>
    </row>
    <row r="212" spans="2:29" ht="19.7" hidden="1" customHeight="1" x14ac:dyDescent="0.2">
      <c r="B212" s="13" t="s">
        <v>1126</v>
      </c>
      <c r="C212" s="14" t="s">
        <v>1666</v>
      </c>
      <c r="D212" s="14" t="s">
        <v>142</v>
      </c>
      <c r="E212" s="15" t="s">
        <v>3257</v>
      </c>
      <c r="F212" s="26">
        <f t="shared" si="5"/>
        <v>6181089</v>
      </c>
      <c r="G212" s="26">
        <f>'일위대가 (2)'!J1323</f>
        <v>6181089</v>
      </c>
      <c r="H212" s="26">
        <f>'일위대가 (2)'!L1323</f>
        <v>0</v>
      </c>
      <c r="I212" s="26">
        <f>'일위대가 (2)'!N1323</f>
        <v>0</v>
      </c>
      <c r="J212" s="17" t="s">
        <v>4016</v>
      </c>
      <c r="Z212" s="12">
        <v>6181089</v>
      </c>
      <c r="AA212" s="12">
        <v>6181089</v>
      </c>
    </row>
    <row r="213" spans="2:29" ht="19.7" hidden="1" customHeight="1" x14ac:dyDescent="0.2">
      <c r="B213" s="13" t="s">
        <v>3723</v>
      </c>
      <c r="C213" s="14" t="s">
        <v>3401</v>
      </c>
      <c r="D213" s="14" t="s">
        <v>142</v>
      </c>
      <c r="E213" s="15" t="s">
        <v>3257</v>
      </c>
      <c r="F213" s="26">
        <f t="shared" si="5"/>
        <v>6181089</v>
      </c>
      <c r="G213" s="26">
        <f>'일위대가 (2)'!J1326</f>
        <v>6181089</v>
      </c>
      <c r="H213" s="26">
        <f>'일위대가 (2)'!L1326</f>
        <v>0</v>
      </c>
      <c r="I213" s="26">
        <f>'일위대가 (2)'!N1326</f>
        <v>0</v>
      </c>
      <c r="J213" s="17" t="s">
        <v>4016</v>
      </c>
      <c r="Z213" s="12">
        <v>6181089</v>
      </c>
      <c r="AA213" s="12">
        <v>6181089</v>
      </c>
    </row>
    <row r="214" spans="2:29" ht="19.7" hidden="1" customHeight="1" x14ac:dyDescent="0.2">
      <c r="B214" s="13" t="s">
        <v>861</v>
      </c>
      <c r="C214" s="14" t="s">
        <v>2678</v>
      </c>
      <c r="D214" s="14" t="s">
        <v>489</v>
      </c>
      <c r="E214" s="15" t="s">
        <v>3257</v>
      </c>
      <c r="F214" s="26" t="e">
        <f t="shared" si="5"/>
        <v>#REF!</v>
      </c>
      <c r="G214" s="26" t="e">
        <f>'일위대가 (2)'!J1329</f>
        <v>#REF!</v>
      </c>
      <c r="H214" s="26" t="e">
        <f>'일위대가 (2)'!L1329</f>
        <v>#REF!</v>
      </c>
      <c r="I214" s="26" t="e">
        <f>'일위대가 (2)'!N1329</f>
        <v>#REF!</v>
      </c>
      <c r="J214" s="17" t="s">
        <v>4016</v>
      </c>
      <c r="Z214" s="12">
        <v>139478</v>
      </c>
      <c r="AA214" s="12">
        <v>129417</v>
      </c>
      <c r="AB214" s="12">
        <v>4690</v>
      </c>
      <c r="AC214" s="12">
        <v>5371</v>
      </c>
    </row>
    <row r="215" spans="2:29" ht="19.7" hidden="1" customHeight="1" x14ac:dyDescent="0.2">
      <c r="B215" s="13" t="s">
        <v>2433</v>
      </c>
      <c r="C215" s="14" t="s">
        <v>105</v>
      </c>
      <c r="D215" s="14" t="s">
        <v>3114</v>
      </c>
      <c r="E215" s="15" t="s">
        <v>3257</v>
      </c>
      <c r="F215" s="26" t="e">
        <f t="shared" si="5"/>
        <v>#REF!</v>
      </c>
      <c r="G215" s="26" t="e">
        <f>'일위대가 (2)'!J1332</f>
        <v>#REF!</v>
      </c>
      <c r="H215" s="26" t="e">
        <f>'일위대가 (2)'!L1332</f>
        <v>#REF!</v>
      </c>
      <c r="I215" s="26" t="e">
        <f>'일위대가 (2)'!N1332</f>
        <v>#REF!</v>
      </c>
      <c r="J215" s="17" t="s">
        <v>4016</v>
      </c>
      <c r="Z215" s="12">
        <v>6306102</v>
      </c>
      <c r="AA215" s="12">
        <v>6306003</v>
      </c>
      <c r="AB215" s="12">
        <v>46</v>
      </c>
      <c r="AC215" s="12">
        <v>53</v>
      </c>
    </row>
    <row r="216" spans="2:29" ht="19.7" hidden="1" customHeight="1" x14ac:dyDescent="0.2">
      <c r="B216" s="13" t="s">
        <v>3198</v>
      </c>
      <c r="C216" s="14" t="s">
        <v>3713</v>
      </c>
      <c r="D216" s="14" t="s">
        <v>475</v>
      </c>
      <c r="E216" s="15" t="s">
        <v>2516</v>
      </c>
      <c r="F216" s="26" t="e">
        <f t="shared" si="5"/>
        <v>#REF!</v>
      </c>
      <c r="G216" s="26" t="e">
        <f>'일위대가 (2)'!J1338</f>
        <v>#REF!</v>
      </c>
      <c r="H216" s="26" t="e">
        <f>'일위대가 (2)'!L1338</f>
        <v>#REF!</v>
      </c>
      <c r="I216" s="26" t="e">
        <f>'일위대가 (2)'!N1338</f>
        <v>#REF!</v>
      </c>
      <c r="J216" s="17" t="s">
        <v>4016</v>
      </c>
      <c r="Z216" s="12">
        <v>253674</v>
      </c>
      <c r="AA216" s="12">
        <v>130752</v>
      </c>
      <c r="AC216" s="12">
        <v>122922</v>
      </c>
    </row>
    <row r="217" spans="2:29" ht="19.7" hidden="1" customHeight="1" x14ac:dyDescent="0.2">
      <c r="B217" s="18" t="s">
        <v>1749</v>
      </c>
      <c r="C217" s="19" t="s">
        <v>493</v>
      </c>
      <c r="D217" s="19" t="s">
        <v>459</v>
      </c>
      <c r="E217" s="20" t="s">
        <v>2937</v>
      </c>
      <c r="F217" s="32" t="e">
        <f t="shared" si="5"/>
        <v>#REF!</v>
      </c>
      <c r="G217" s="32" t="e">
        <f>'일위대가 (2)'!J1344</f>
        <v>#REF!</v>
      </c>
      <c r="H217" s="32" t="e">
        <f>'일위대가 (2)'!L1344</f>
        <v>#REF!</v>
      </c>
      <c r="I217" s="32" t="e">
        <f>'일위대가 (2)'!N1344</f>
        <v>#REF!</v>
      </c>
      <c r="J217" s="21" t="s">
        <v>4016</v>
      </c>
      <c r="Z217" s="12">
        <v>65956</v>
      </c>
      <c r="AA217" s="12">
        <v>34076</v>
      </c>
      <c r="AB217" s="12">
        <v>13017</v>
      </c>
      <c r="AC217" s="12">
        <v>18863</v>
      </c>
    </row>
    <row r="218" spans="2:29" ht="19.7" hidden="1" customHeight="1" x14ac:dyDescent="0.2">
      <c r="B218" s="13" t="s">
        <v>3034</v>
      </c>
      <c r="C218" s="14" t="s">
        <v>1027</v>
      </c>
      <c r="D218" s="14" t="s">
        <v>4016</v>
      </c>
      <c r="E218" s="15" t="s">
        <v>3257</v>
      </c>
      <c r="F218" s="26" t="e">
        <f t="shared" si="5"/>
        <v>#REF!</v>
      </c>
      <c r="G218" s="26" t="e">
        <f>'일위대가 (2)'!J1352</f>
        <v>#REF!</v>
      </c>
      <c r="H218" s="26" t="e">
        <f>'일위대가 (2)'!L1352</f>
        <v>#REF!</v>
      </c>
      <c r="I218" s="26" t="e">
        <f>'일위대가 (2)'!N1352</f>
        <v>#REF!</v>
      </c>
      <c r="J218" s="17" t="s">
        <v>4016</v>
      </c>
      <c r="Z218" s="12">
        <v>126000000</v>
      </c>
      <c r="AA218" s="12">
        <v>70913525</v>
      </c>
      <c r="AB218" s="12">
        <v>19625000</v>
      </c>
      <c r="AC218" s="12">
        <v>35461475</v>
      </c>
    </row>
    <row r="219" spans="2:29" ht="19.7" hidden="1" customHeight="1" x14ac:dyDescent="0.2">
      <c r="B219" s="13" t="s">
        <v>1576</v>
      </c>
      <c r="C219" s="14" t="s">
        <v>741</v>
      </c>
      <c r="D219" s="14" t="s">
        <v>1429</v>
      </c>
      <c r="E219" s="15" t="s">
        <v>1502</v>
      </c>
      <c r="F219" s="26">
        <f t="shared" si="5"/>
        <v>5800</v>
      </c>
      <c r="G219" s="26">
        <f>'일위대가 (2)'!J1360</f>
        <v>0</v>
      </c>
      <c r="H219" s="26">
        <f>'일위대가 (2)'!L1360</f>
        <v>0</v>
      </c>
      <c r="I219" s="26">
        <f>'일위대가 (2)'!N1360</f>
        <v>5800</v>
      </c>
      <c r="J219" s="17" t="s">
        <v>4016</v>
      </c>
      <c r="Z219" s="12">
        <v>5800</v>
      </c>
      <c r="AC219" s="12">
        <v>5800</v>
      </c>
    </row>
    <row r="220" spans="2:29" ht="19.7" hidden="1" customHeight="1" x14ac:dyDescent="0.2">
      <c r="B220" s="13" t="s">
        <v>3490</v>
      </c>
      <c r="C220" s="14" t="s">
        <v>1351</v>
      </c>
      <c r="D220" s="14" t="s">
        <v>2502</v>
      </c>
      <c r="E220" s="15" t="s">
        <v>3257</v>
      </c>
      <c r="F220" s="26" t="e">
        <f t="shared" si="5"/>
        <v>#REF!</v>
      </c>
      <c r="G220" s="26" t="e">
        <f>'일위대가 (2)'!J1364</f>
        <v>#REF!</v>
      </c>
      <c r="H220" s="26" t="e">
        <f>'일위대가 (2)'!L1364</f>
        <v>#REF!</v>
      </c>
      <c r="I220" s="26" t="e">
        <f>'일위대가 (2)'!N1364</f>
        <v>#REF!</v>
      </c>
      <c r="J220" s="17" t="s">
        <v>4016</v>
      </c>
      <c r="Z220" s="12">
        <v>20606250</v>
      </c>
      <c r="AB220" s="12">
        <v>19625000</v>
      </c>
      <c r="AC220" s="12">
        <v>981250</v>
      </c>
    </row>
    <row r="221" spans="2:29" ht="19.7" hidden="1" customHeight="1" x14ac:dyDescent="0.2">
      <c r="B221" s="13" t="s">
        <v>1915</v>
      </c>
      <c r="C221" s="14" t="s">
        <v>1708</v>
      </c>
      <c r="D221" s="14" t="s">
        <v>621</v>
      </c>
      <c r="E221" s="15" t="s">
        <v>2762</v>
      </c>
      <c r="F221" s="26" t="e">
        <f t="shared" si="5"/>
        <v>#REF!</v>
      </c>
      <c r="G221" s="26">
        <f>'일위대가 (2)'!J1370</f>
        <v>0</v>
      </c>
      <c r="H221" s="26">
        <f>'일위대가 (2)'!L1370</f>
        <v>0</v>
      </c>
      <c r="I221" s="26" t="e">
        <f>'일위대가 (2)'!N1370</f>
        <v>#REF!</v>
      </c>
      <c r="J221" s="17" t="s">
        <v>3296</v>
      </c>
      <c r="Z221" s="12">
        <v>260000</v>
      </c>
      <c r="AC221" s="12">
        <v>260000</v>
      </c>
    </row>
    <row r="222" spans="2:29" ht="19.7" hidden="1" customHeight="1" x14ac:dyDescent="0.2">
      <c r="B222" s="13" t="s">
        <v>3385</v>
      </c>
      <c r="C222" s="14" t="s">
        <v>3451</v>
      </c>
      <c r="D222" s="14" t="s">
        <v>2346</v>
      </c>
      <c r="E222" s="15" t="s">
        <v>2762</v>
      </c>
      <c r="F222" s="26" t="e">
        <f t="shared" si="5"/>
        <v>#REF!</v>
      </c>
      <c r="G222" s="26">
        <f>'일위대가 (2)'!J1373</f>
        <v>0</v>
      </c>
      <c r="H222" s="26">
        <f>'일위대가 (2)'!L1373</f>
        <v>0</v>
      </c>
      <c r="I222" s="26" t="e">
        <f>'일위대가 (2)'!N1373</f>
        <v>#REF!</v>
      </c>
      <c r="J222" s="17" t="s">
        <v>3296</v>
      </c>
      <c r="Z222" s="12">
        <v>56287</v>
      </c>
      <c r="AC222" s="12">
        <v>56287</v>
      </c>
    </row>
    <row r="223" spans="2:29" ht="19.7" hidden="1" customHeight="1" x14ac:dyDescent="0.2">
      <c r="B223" s="18" t="s">
        <v>1803</v>
      </c>
      <c r="C223" s="19" t="s">
        <v>3451</v>
      </c>
      <c r="D223" s="19" t="s">
        <v>943</v>
      </c>
      <c r="E223" s="20" t="s">
        <v>2762</v>
      </c>
      <c r="F223" s="32" t="e">
        <f t="shared" si="5"/>
        <v>#REF!</v>
      </c>
      <c r="G223" s="32">
        <f>'일위대가 (2)'!J1377</f>
        <v>0</v>
      </c>
      <c r="H223" s="32">
        <f>'일위대가 (2)'!L1377</f>
        <v>0</v>
      </c>
      <c r="I223" s="32" t="e">
        <f>'일위대가 (2)'!N1377</f>
        <v>#REF!</v>
      </c>
      <c r="J223" s="21" t="s">
        <v>3296</v>
      </c>
      <c r="Z223" s="12">
        <v>37551</v>
      </c>
      <c r="AC223" s="12">
        <v>37551</v>
      </c>
    </row>
    <row r="224" spans="2:29" x14ac:dyDescent="0.2">
      <c r="B224" s="8"/>
      <c r="C224" s="8"/>
      <c r="D224" s="8"/>
      <c r="E224" s="8"/>
      <c r="F224" s="8"/>
      <c r="G224" s="8"/>
      <c r="H224" s="8"/>
      <c r="I224" s="8"/>
      <c r="J224" s="8"/>
    </row>
  </sheetData>
  <mergeCells count="1">
    <mergeCell ref="B1:J2"/>
  </mergeCells>
  <phoneticPr fontId="4" type="noConversion"/>
  <printOptions horizontalCentered="1"/>
  <pageMargins left="0.39370078740157483" right="0.39370078740157483" top="0.47244094488188981" bottom="0.39370078740157483" header="0.51181102362204722" footer="0.51181102362204722"/>
  <pageSetup paperSize="9" scale="81"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B1:O1381"/>
  <sheetViews>
    <sheetView view="pageBreakPreview" zoomScale="130" zoomScaleNormal="100" zoomScaleSheetLayoutView="130" workbookViewId="0">
      <pane ySplit="4" topLeftCell="A1158" activePane="bottomLeft" state="frozen"/>
      <selection activeCell="F233" activeCellId="1" sqref="H37 F233"/>
      <selection pane="bottomLeft" activeCell="F233" activeCellId="1" sqref="H37 F233"/>
    </sheetView>
  </sheetViews>
  <sheetFormatPr defaultRowHeight="12.75" x14ac:dyDescent="0.2"/>
  <cols>
    <col min="1" max="1" width="0.85546875" customWidth="1"/>
    <col min="2" max="2" width="9.140625" customWidth="1"/>
    <col min="3" max="3" width="21.5703125" customWidth="1"/>
    <col min="4" max="4" width="19.42578125" customWidth="1"/>
    <col min="5" max="5" width="8.140625" customWidth="1"/>
    <col min="6" max="6" width="4.5703125" customWidth="1"/>
    <col min="7" max="8" width="15" customWidth="1"/>
    <col min="9" max="9" width="9.42578125" customWidth="1"/>
    <col min="10" max="10" width="10.85546875" customWidth="1"/>
    <col min="11" max="11" width="9.42578125" customWidth="1"/>
    <col min="12" max="12" width="10.85546875" customWidth="1"/>
    <col min="13" max="14" width="15" customWidth="1"/>
    <col min="15" max="15" width="10.85546875" customWidth="1"/>
  </cols>
  <sheetData>
    <row r="1" spans="2:15" ht="24.95" customHeight="1" x14ac:dyDescent="0.2">
      <c r="B1" s="235" t="s">
        <v>394</v>
      </c>
      <c r="C1" s="235"/>
      <c r="D1" s="235"/>
      <c r="E1" s="235"/>
      <c r="F1" s="235"/>
      <c r="G1" s="235"/>
      <c r="H1" s="235"/>
      <c r="I1" s="235"/>
      <c r="J1" s="235"/>
      <c r="K1" s="235"/>
      <c r="L1" s="235"/>
      <c r="M1" s="235"/>
      <c r="N1" s="235"/>
      <c r="O1" s="235"/>
    </row>
    <row r="2" spans="2:15" ht="9.9499999999999993" customHeight="1" x14ac:dyDescent="0.2">
      <c r="B2" s="236"/>
      <c r="C2" s="236"/>
      <c r="D2" s="236"/>
      <c r="E2" s="236"/>
      <c r="F2" s="236"/>
      <c r="G2" s="236"/>
      <c r="H2" s="236"/>
      <c r="I2" s="236"/>
      <c r="J2" s="236"/>
      <c r="K2" s="236"/>
      <c r="L2" s="236"/>
      <c r="M2" s="236"/>
      <c r="N2" s="236"/>
      <c r="O2" s="236"/>
    </row>
    <row r="3" spans="2:15" ht="15.4" customHeight="1" x14ac:dyDescent="0.2">
      <c r="B3" s="237" t="s">
        <v>2963</v>
      </c>
      <c r="C3" s="239" t="s">
        <v>2590</v>
      </c>
      <c r="D3" s="239" t="s">
        <v>3165</v>
      </c>
      <c r="E3" s="239" t="s">
        <v>2189</v>
      </c>
      <c r="F3" s="239" t="s">
        <v>1460</v>
      </c>
      <c r="G3" s="241" t="s">
        <v>3468</v>
      </c>
      <c r="H3" s="242"/>
      <c r="I3" s="241" t="s">
        <v>1612</v>
      </c>
      <c r="J3" s="242"/>
      <c r="K3" s="241" t="s">
        <v>2755</v>
      </c>
      <c r="L3" s="242"/>
      <c r="M3" s="241" t="s">
        <v>3279</v>
      </c>
      <c r="N3" s="242"/>
      <c r="O3" s="233" t="s">
        <v>886</v>
      </c>
    </row>
    <row r="4" spans="2:15" ht="19.7" customHeight="1" x14ac:dyDescent="0.2">
      <c r="B4" s="238"/>
      <c r="C4" s="240"/>
      <c r="D4" s="240"/>
      <c r="E4" s="240"/>
      <c r="F4" s="240"/>
      <c r="G4" s="11" t="s">
        <v>5</v>
      </c>
      <c r="H4" s="10" t="s">
        <v>2090</v>
      </c>
      <c r="I4" s="11" t="s">
        <v>5</v>
      </c>
      <c r="J4" s="10" t="s">
        <v>2090</v>
      </c>
      <c r="K4" s="11" t="s">
        <v>5</v>
      </c>
      <c r="L4" s="10" t="s">
        <v>2090</v>
      </c>
      <c r="M4" s="11" t="s">
        <v>5</v>
      </c>
      <c r="N4" s="10" t="s">
        <v>2090</v>
      </c>
      <c r="O4" s="234"/>
    </row>
    <row r="5" spans="2:15" ht="19.7" hidden="1" customHeight="1" x14ac:dyDescent="0.2">
      <c r="B5" s="40" t="s">
        <v>1245</v>
      </c>
      <c r="C5" s="24" t="s">
        <v>155</v>
      </c>
      <c r="D5" s="24" t="s">
        <v>648</v>
      </c>
      <c r="E5" s="16"/>
      <c r="F5" s="41" t="s">
        <v>2937</v>
      </c>
      <c r="G5" s="22"/>
      <c r="H5" s="42" t="e">
        <f>J5+L5+N5</f>
        <v>#REF!</v>
      </c>
      <c r="I5" s="22"/>
      <c r="J5" s="42" t="e">
        <f>TRUNC(J6+J7+J8)</f>
        <v>#REF!</v>
      </c>
      <c r="K5" s="22"/>
      <c r="L5" s="42" t="e">
        <f>TRUNC(L6+L7+L8)</f>
        <v>#REF!</v>
      </c>
      <c r="M5" s="22"/>
      <c r="N5" s="42" t="e">
        <f>TRUNC(N6+N7+N8)</f>
        <v>#REF!</v>
      </c>
      <c r="O5" s="43" t="s">
        <v>4016</v>
      </c>
    </row>
    <row r="6" spans="2:15" ht="19.7" hidden="1" customHeight="1" x14ac:dyDescent="0.2">
      <c r="B6" s="13" t="s">
        <v>4016</v>
      </c>
      <c r="C6" s="14" t="s">
        <v>392</v>
      </c>
      <c r="D6" s="14" t="s">
        <v>648</v>
      </c>
      <c r="E6" s="16">
        <v>1</v>
      </c>
      <c r="F6" s="15" t="s">
        <v>2937</v>
      </c>
      <c r="G6" s="22" t="e">
        <f>I6+K6+M6</f>
        <v>#REF!</v>
      </c>
      <c r="H6" s="26" t="e">
        <f>J6+L6+N6</f>
        <v>#REF!</v>
      </c>
      <c r="I6" s="25" t="e">
        <f>#REF!</f>
        <v>#REF!</v>
      </c>
      <c r="J6" s="26" t="e">
        <f>TRUNC(E6*I6,0)</f>
        <v>#REF!</v>
      </c>
      <c r="K6" s="25" t="e">
        <f>#REF!</f>
        <v>#REF!</v>
      </c>
      <c r="L6" s="26" t="e">
        <f>TRUNC(E6*K6,0)</f>
        <v>#REF!</v>
      </c>
      <c r="M6" s="25" t="e">
        <f>#REF!</f>
        <v>#REF!</v>
      </c>
      <c r="N6" s="26" t="e">
        <f>TRUNC(E6*M6,0)</f>
        <v>#REF!</v>
      </c>
      <c r="O6" s="17" t="s">
        <v>1148</v>
      </c>
    </row>
    <row r="7" spans="2:15" ht="19.7" hidden="1" customHeight="1" x14ac:dyDescent="0.2">
      <c r="B7" s="13" t="s">
        <v>4016</v>
      </c>
      <c r="C7" s="14" t="s">
        <v>1885</v>
      </c>
      <c r="D7" s="14" t="s">
        <v>3575</v>
      </c>
      <c r="E7" s="16">
        <v>1</v>
      </c>
      <c r="F7" s="15" t="s">
        <v>2937</v>
      </c>
      <c r="G7" s="22">
        <f>I7+K7+M7</f>
        <v>4687</v>
      </c>
      <c r="H7" s="26">
        <f>J7+L7+N7</f>
        <v>4687</v>
      </c>
      <c r="I7" s="25">
        <f>단가산출총괄표!G4</f>
        <v>2201</v>
      </c>
      <c r="J7" s="26">
        <f>TRUNC(E7*I7,0)</f>
        <v>2201</v>
      </c>
      <c r="K7" s="25">
        <f>단가산출총괄표!H4</f>
        <v>1120</v>
      </c>
      <c r="L7" s="26">
        <f>TRUNC(E7*K7,0)</f>
        <v>1120</v>
      </c>
      <c r="M7" s="25">
        <f>단가산출총괄표!I4</f>
        <v>1366</v>
      </c>
      <c r="N7" s="26">
        <f>TRUNC(E7*M7,0)</f>
        <v>1366</v>
      </c>
      <c r="O7" s="17" t="s">
        <v>682</v>
      </c>
    </row>
    <row r="8" spans="2:15" ht="19.7" hidden="1" customHeight="1" x14ac:dyDescent="0.2">
      <c r="B8" s="13" t="s">
        <v>4016</v>
      </c>
      <c r="C8" s="14" t="s">
        <v>879</v>
      </c>
      <c r="D8" s="14" t="s">
        <v>2655</v>
      </c>
      <c r="E8" s="16">
        <v>1</v>
      </c>
      <c r="F8" s="15" t="s">
        <v>2937</v>
      </c>
      <c r="G8" s="22" t="e">
        <f>I8+K8+M8</f>
        <v>#REF!</v>
      </c>
      <c r="H8" s="26" t="e">
        <f>J8+L8+N8</f>
        <v>#REF!</v>
      </c>
      <c r="I8" s="25" t="e">
        <f>#REF!</f>
        <v>#REF!</v>
      </c>
      <c r="J8" s="26" t="e">
        <f>TRUNC(E8*I8,0)</f>
        <v>#REF!</v>
      </c>
      <c r="K8" s="25" t="e">
        <f>#REF!</f>
        <v>#REF!</v>
      </c>
      <c r="L8" s="26" t="e">
        <f>TRUNC(E8*K8,0)</f>
        <v>#REF!</v>
      </c>
      <c r="M8" s="25" t="e">
        <f>#REF!</f>
        <v>#REF!</v>
      </c>
      <c r="N8" s="26" t="e">
        <f>TRUNC(E8*M8,0)</f>
        <v>#REF!</v>
      </c>
      <c r="O8" s="17" t="s">
        <v>784</v>
      </c>
    </row>
    <row r="9" spans="2:15" ht="19.7" hidden="1" customHeight="1" x14ac:dyDescent="0.2">
      <c r="B9" s="13" t="s">
        <v>4016</v>
      </c>
      <c r="C9" s="14" t="s">
        <v>4016</v>
      </c>
      <c r="D9" s="14" t="s">
        <v>4016</v>
      </c>
      <c r="E9" s="16"/>
      <c r="F9" s="15" t="s">
        <v>4016</v>
      </c>
      <c r="G9" s="22"/>
      <c r="H9" s="16"/>
      <c r="I9" s="22"/>
      <c r="J9" s="26">
        <f>TRUNC(E9*I9,0)</f>
        <v>0</v>
      </c>
      <c r="K9" s="22"/>
      <c r="L9" s="26">
        <f>TRUNC(E9*K9,0)</f>
        <v>0</v>
      </c>
      <c r="M9" s="22"/>
      <c r="N9" s="26">
        <f>TRUNC(E9*M9,0)</f>
        <v>0</v>
      </c>
      <c r="O9" s="17" t="s">
        <v>4016</v>
      </c>
    </row>
    <row r="10" spans="2:15" ht="19.7" hidden="1" customHeight="1" x14ac:dyDescent="0.2">
      <c r="B10" s="40" t="s">
        <v>3550</v>
      </c>
      <c r="C10" s="24" t="s">
        <v>464</v>
      </c>
      <c r="D10" s="24" t="s">
        <v>648</v>
      </c>
      <c r="E10" s="16"/>
      <c r="F10" s="41" t="s">
        <v>2937</v>
      </c>
      <c r="G10" s="22"/>
      <c r="H10" s="42" t="e">
        <f>J10+L10+N10</f>
        <v>#REF!</v>
      </c>
      <c r="I10" s="22"/>
      <c r="J10" s="42" t="e">
        <f>TRUNC(J11+J12+J13)</f>
        <v>#REF!</v>
      </c>
      <c r="K10" s="22"/>
      <c r="L10" s="42" t="e">
        <f>TRUNC(L11+L12+L13)</f>
        <v>#REF!</v>
      </c>
      <c r="M10" s="22"/>
      <c r="N10" s="42" t="e">
        <f>TRUNC(N11+N12+N13)</f>
        <v>#REF!</v>
      </c>
      <c r="O10" s="43" t="s">
        <v>4016</v>
      </c>
    </row>
    <row r="11" spans="2:15" ht="19.7" hidden="1" customHeight="1" x14ac:dyDescent="0.2">
      <c r="B11" s="13" t="s">
        <v>4016</v>
      </c>
      <c r="C11" s="14" t="s">
        <v>392</v>
      </c>
      <c r="D11" s="14" t="s">
        <v>648</v>
      </c>
      <c r="E11" s="16">
        <v>1</v>
      </c>
      <c r="F11" s="15" t="s">
        <v>2937</v>
      </c>
      <c r="G11" s="22" t="e">
        <f>I11+K11+M11</f>
        <v>#REF!</v>
      </c>
      <c r="H11" s="26" t="e">
        <f>J11+L11+N11</f>
        <v>#REF!</v>
      </c>
      <c r="I11" s="25" t="e">
        <f>#REF!</f>
        <v>#REF!</v>
      </c>
      <c r="J11" s="26" t="e">
        <f>TRUNC(E11*I11,0)</f>
        <v>#REF!</v>
      </c>
      <c r="K11" s="25" t="e">
        <f>#REF!</f>
        <v>#REF!</v>
      </c>
      <c r="L11" s="26" t="e">
        <f>TRUNC(E11*K11,0)</f>
        <v>#REF!</v>
      </c>
      <c r="M11" s="25" t="e">
        <f>#REF!</f>
        <v>#REF!</v>
      </c>
      <c r="N11" s="26" t="e">
        <f>TRUNC(E11*M11,0)</f>
        <v>#REF!</v>
      </c>
      <c r="O11" s="17" t="s">
        <v>1148</v>
      </c>
    </row>
    <row r="12" spans="2:15" ht="19.7" hidden="1" customHeight="1" x14ac:dyDescent="0.2">
      <c r="B12" s="13" t="s">
        <v>4016</v>
      </c>
      <c r="C12" s="14" t="s">
        <v>1885</v>
      </c>
      <c r="D12" s="14" t="s">
        <v>3575</v>
      </c>
      <c r="E12" s="16">
        <v>1</v>
      </c>
      <c r="F12" s="15" t="s">
        <v>2937</v>
      </c>
      <c r="G12" s="22">
        <f>I12+K12+M12</f>
        <v>4687</v>
      </c>
      <c r="H12" s="26">
        <f>J12+L12+N12</f>
        <v>4687</v>
      </c>
      <c r="I12" s="25">
        <f>단가산출총괄표!G4</f>
        <v>2201</v>
      </c>
      <c r="J12" s="26">
        <f>TRUNC(E12*I12,0)</f>
        <v>2201</v>
      </c>
      <c r="K12" s="25">
        <f>단가산출총괄표!H4</f>
        <v>1120</v>
      </c>
      <c r="L12" s="26">
        <f>TRUNC(E12*K12,0)</f>
        <v>1120</v>
      </c>
      <c r="M12" s="25">
        <f>단가산출총괄표!I4</f>
        <v>1366</v>
      </c>
      <c r="N12" s="26">
        <f>TRUNC(E12*M12,0)</f>
        <v>1366</v>
      </c>
      <c r="O12" s="17" t="s">
        <v>682</v>
      </c>
    </row>
    <row r="13" spans="2:15" ht="19.7" hidden="1" customHeight="1" x14ac:dyDescent="0.2">
      <c r="B13" s="13" t="s">
        <v>4016</v>
      </c>
      <c r="C13" s="14" t="s">
        <v>666</v>
      </c>
      <c r="D13" s="14" t="s">
        <v>1330</v>
      </c>
      <c r="E13" s="16">
        <v>1</v>
      </c>
      <c r="F13" s="15" t="s">
        <v>2937</v>
      </c>
      <c r="G13" s="22" t="e">
        <f>I13+K13+M13</f>
        <v>#REF!</v>
      </c>
      <c r="H13" s="26" t="e">
        <f>J13+L13+N13</f>
        <v>#REF!</v>
      </c>
      <c r="I13" s="25" t="e">
        <f>#REF!</f>
        <v>#REF!</v>
      </c>
      <c r="J13" s="26" t="e">
        <f>TRUNC(E13*I13,0)</f>
        <v>#REF!</v>
      </c>
      <c r="K13" s="25" t="e">
        <f>#REF!</f>
        <v>#REF!</v>
      </c>
      <c r="L13" s="26" t="e">
        <f>TRUNC(E13*K13,0)</f>
        <v>#REF!</v>
      </c>
      <c r="M13" s="25" t="e">
        <f>#REF!</f>
        <v>#REF!</v>
      </c>
      <c r="N13" s="26" t="e">
        <f>TRUNC(E13*M13,0)</f>
        <v>#REF!</v>
      </c>
      <c r="O13" s="17" t="s">
        <v>2398</v>
      </c>
    </row>
    <row r="14" spans="2:15" ht="19.7" hidden="1" customHeight="1" x14ac:dyDescent="0.2">
      <c r="B14" s="13" t="s">
        <v>4016</v>
      </c>
      <c r="C14" s="14" t="s">
        <v>4016</v>
      </c>
      <c r="D14" s="14" t="s">
        <v>4016</v>
      </c>
      <c r="E14" s="16"/>
      <c r="F14" s="15" t="s">
        <v>4016</v>
      </c>
      <c r="G14" s="22"/>
      <c r="H14" s="16"/>
      <c r="I14" s="22"/>
      <c r="J14" s="26">
        <f>TRUNC(E14*I14,0)</f>
        <v>0</v>
      </c>
      <c r="K14" s="22"/>
      <c r="L14" s="26">
        <f>TRUNC(E14*K14,0)</f>
        <v>0</v>
      </c>
      <c r="M14" s="22"/>
      <c r="N14" s="26">
        <f>TRUNC(E14*M14,0)</f>
        <v>0</v>
      </c>
      <c r="O14" s="17" t="s">
        <v>4016</v>
      </c>
    </row>
    <row r="15" spans="2:15" ht="19.7" hidden="1" customHeight="1" x14ac:dyDescent="0.2">
      <c r="B15" s="40" t="s">
        <v>1050</v>
      </c>
      <c r="C15" s="24" t="s">
        <v>2232</v>
      </c>
      <c r="D15" s="24" t="s">
        <v>648</v>
      </c>
      <c r="E15" s="16"/>
      <c r="F15" s="41" t="s">
        <v>2937</v>
      </c>
      <c r="G15" s="22"/>
      <c r="H15" s="42" t="e">
        <f>J15+L15+N15</f>
        <v>#REF!</v>
      </c>
      <c r="I15" s="22"/>
      <c r="J15" s="42" t="e">
        <f>TRUNC(J16+J17+J18)</f>
        <v>#REF!</v>
      </c>
      <c r="K15" s="22"/>
      <c r="L15" s="42" t="e">
        <f>TRUNC(L16+L17+L18)</f>
        <v>#REF!</v>
      </c>
      <c r="M15" s="22"/>
      <c r="N15" s="42" t="e">
        <f>TRUNC(N16+N17+N18)</f>
        <v>#REF!</v>
      </c>
      <c r="O15" s="43" t="s">
        <v>4016</v>
      </c>
    </row>
    <row r="16" spans="2:15" ht="19.7" hidden="1" customHeight="1" x14ac:dyDescent="0.2">
      <c r="B16" s="13" t="s">
        <v>4016</v>
      </c>
      <c r="C16" s="14" t="s">
        <v>2270</v>
      </c>
      <c r="D16" s="14" t="s">
        <v>648</v>
      </c>
      <c r="E16" s="16">
        <v>1</v>
      </c>
      <c r="F16" s="15" t="s">
        <v>2937</v>
      </c>
      <c r="G16" s="22" t="e">
        <f>I16+K16+M16</f>
        <v>#REF!</v>
      </c>
      <c r="H16" s="26" t="e">
        <f>J16+L16+N16</f>
        <v>#REF!</v>
      </c>
      <c r="I16" s="25" t="e">
        <f>#REF!</f>
        <v>#REF!</v>
      </c>
      <c r="J16" s="26" t="e">
        <f>TRUNC(E16*I16,0)</f>
        <v>#REF!</v>
      </c>
      <c r="K16" s="25" t="e">
        <f>#REF!</f>
        <v>#REF!</v>
      </c>
      <c r="L16" s="26" t="e">
        <f>TRUNC(E16*K16,0)</f>
        <v>#REF!</v>
      </c>
      <c r="M16" s="25" t="e">
        <f>#REF!</f>
        <v>#REF!</v>
      </c>
      <c r="N16" s="26" t="e">
        <f>TRUNC(E16*M16,0)</f>
        <v>#REF!</v>
      </c>
      <c r="O16" s="17" t="s">
        <v>3589</v>
      </c>
    </row>
    <row r="17" spans="2:15" ht="19.7" hidden="1" customHeight="1" x14ac:dyDescent="0.2">
      <c r="B17" s="13" t="s">
        <v>4016</v>
      </c>
      <c r="C17" s="14" t="s">
        <v>2671</v>
      </c>
      <c r="D17" s="14" t="s">
        <v>954</v>
      </c>
      <c r="E17" s="16">
        <v>1</v>
      </c>
      <c r="F17" s="15" t="s">
        <v>2937</v>
      </c>
      <c r="G17" s="22">
        <f>I17+K17+M17</f>
        <v>7556</v>
      </c>
      <c r="H17" s="26">
        <f>J17+L17+N17</f>
        <v>7556</v>
      </c>
      <c r="I17" s="25">
        <f>단가산출총괄표!G5</f>
        <v>3057</v>
      </c>
      <c r="J17" s="26">
        <f>TRUNC(E17*I17,0)</f>
        <v>3057</v>
      </c>
      <c r="K17" s="25">
        <f>단가산출총괄표!H5</f>
        <v>2534</v>
      </c>
      <c r="L17" s="26">
        <f>TRUNC(E17*K17,0)</f>
        <v>2534</v>
      </c>
      <c r="M17" s="25">
        <f>단가산출총괄표!I5</f>
        <v>1965</v>
      </c>
      <c r="N17" s="26">
        <f>TRUNC(E17*M17,0)</f>
        <v>1965</v>
      </c>
      <c r="O17" s="17" t="s">
        <v>2081</v>
      </c>
    </row>
    <row r="18" spans="2:15" ht="19.7" hidden="1" customHeight="1" x14ac:dyDescent="0.2">
      <c r="B18" s="13" t="s">
        <v>4016</v>
      </c>
      <c r="C18" s="14" t="s">
        <v>1629</v>
      </c>
      <c r="D18" s="14" t="s">
        <v>1588</v>
      </c>
      <c r="E18" s="16">
        <v>1</v>
      </c>
      <c r="F18" s="15" t="s">
        <v>2937</v>
      </c>
      <c r="G18" s="22" t="e">
        <f>I18+K18+M18</f>
        <v>#REF!</v>
      </c>
      <c r="H18" s="26" t="e">
        <f>J18+L18+N18</f>
        <v>#REF!</v>
      </c>
      <c r="I18" s="25" t="e">
        <f>#REF!</f>
        <v>#REF!</v>
      </c>
      <c r="J18" s="26" t="e">
        <f>TRUNC(E18*I18,0)</f>
        <v>#REF!</v>
      </c>
      <c r="K18" s="25" t="e">
        <f>#REF!</f>
        <v>#REF!</v>
      </c>
      <c r="L18" s="26" t="e">
        <f>TRUNC(E18*K18,0)</f>
        <v>#REF!</v>
      </c>
      <c r="M18" s="25" t="e">
        <f>#REF!</f>
        <v>#REF!</v>
      </c>
      <c r="N18" s="26" t="e">
        <f>TRUNC(E18*M18,0)</f>
        <v>#REF!</v>
      </c>
      <c r="O18" s="17" t="s">
        <v>956</v>
      </c>
    </row>
    <row r="19" spans="2:15" ht="19.7" hidden="1" customHeight="1" x14ac:dyDescent="0.2">
      <c r="B19" s="13" t="s">
        <v>4016</v>
      </c>
      <c r="C19" s="14" t="s">
        <v>4016</v>
      </c>
      <c r="D19" s="14" t="s">
        <v>4016</v>
      </c>
      <c r="E19" s="16"/>
      <c r="F19" s="15" t="s">
        <v>4016</v>
      </c>
      <c r="G19" s="22"/>
      <c r="H19" s="16"/>
      <c r="I19" s="22"/>
      <c r="J19" s="26">
        <f>TRUNC(E19*I19,0)</f>
        <v>0</v>
      </c>
      <c r="K19" s="22"/>
      <c r="L19" s="26">
        <f>TRUNC(E19*K19,0)</f>
        <v>0</v>
      </c>
      <c r="M19" s="22"/>
      <c r="N19" s="26">
        <f>TRUNC(E19*M19,0)</f>
        <v>0</v>
      </c>
      <c r="O19" s="17" t="s">
        <v>4016</v>
      </c>
    </row>
    <row r="20" spans="2:15" ht="19.7" hidden="1" customHeight="1" x14ac:dyDescent="0.2">
      <c r="B20" s="40" t="s">
        <v>3945</v>
      </c>
      <c r="C20" s="24" t="s">
        <v>1841</v>
      </c>
      <c r="D20" s="24" t="s">
        <v>648</v>
      </c>
      <c r="E20" s="16"/>
      <c r="F20" s="41" t="s">
        <v>2937</v>
      </c>
      <c r="G20" s="22"/>
      <c r="H20" s="42" t="e">
        <f>J20+L20+N20</f>
        <v>#REF!</v>
      </c>
      <c r="I20" s="22"/>
      <c r="J20" s="42" t="e">
        <f>TRUNC(J21+J22+J23)</f>
        <v>#REF!</v>
      </c>
      <c r="K20" s="22"/>
      <c r="L20" s="42" t="e">
        <f>TRUNC(L21+L22+L23)</f>
        <v>#REF!</v>
      </c>
      <c r="M20" s="22"/>
      <c r="N20" s="42" t="e">
        <f>TRUNC(N21+N22+N23)</f>
        <v>#REF!</v>
      </c>
      <c r="O20" s="43" t="s">
        <v>4016</v>
      </c>
    </row>
    <row r="21" spans="2:15" ht="19.7" hidden="1" customHeight="1" x14ac:dyDescent="0.2">
      <c r="B21" s="13" t="s">
        <v>4016</v>
      </c>
      <c r="C21" s="14" t="s">
        <v>2270</v>
      </c>
      <c r="D21" s="14" t="s">
        <v>648</v>
      </c>
      <c r="E21" s="16">
        <v>1</v>
      </c>
      <c r="F21" s="15" t="s">
        <v>2937</v>
      </c>
      <c r="G21" s="22" t="e">
        <f>I21+K21+M21</f>
        <v>#REF!</v>
      </c>
      <c r="H21" s="26" t="e">
        <f>J21+L21+N21</f>
        <v>#REF!</v>
      </c>
      <c r="I21" s="25" t="e">
        <f>#REF!</f>
        <v>#REF!</v>
      </c>
      <c r="J21" s="26" t="e">
        <f>TRUNC(E21*I21,0)</f>
        <v>#REF!</v>
      </c>
      <c r="K21" s="25" t="e">
        <f>#REF!</f>
        <v>#REF!</v>
      </c>
      <c r="L21" s="26" t="e">
        <f>TRUNC(E21*K21,0)</f>
        <v>#REF!</v>
      </c>
      <c r="M21" s="25" t="e">
        <f>#REF!</f>
        <v>#REF!</v>
      </c>
      <c r="N21" s="26" t="e">
        <f>TRUNC(E21*M21,0)</f>
        <v>#REF!</v>
      </c>
      <c r="O21" s="17" t="s">
        <v>3589</v>
      </c>
    </row>
    <row r="22" spans="2:15" ht="19.7" hidden="1" customHeight="1" x14ac:dyDescent="0.2">
      <c r="B22" s="13" t="s">
        <v>4016</v>
      </c>
      <c r="C22" s="14" t="s">
        <v>2671</v>
      </c>
      <c r="D22" s="14" t="s">
        <v>954</v>
      </c>
      <c r="E22" s="16">
        <v>1</v>
      </c>
      <c r="F22" s="15" t="s">
        <v>2937</v>
      </c>
      <c r="G22" s="22">
        <f>I22+K22+M22</f>
        <v>7556</v>
      </c>
      <c r="H22" s="26">
        <f>J22+L22+N22</f>
        <v>7556</v>
      </c>
      <c r="I22" s="25">
        <f>단가산출총괄표!G5</f>
        <v>3057</v>
      </c>
      <c r="J22" s="26">
        <f>TRUNC(E22*I22,0)</f>
        <v>3057</v>
      </c>
      <c r="K22" s="25">
        <f>단가산출총괄표!H5</f>
        <v>2534</v>
      </c>
      <c r="L22" s="26">
        <f>TRUNC(E22*K22,0)</f>
        <v>2534</v>
      </c>
      <c r="M22" s="25">
        <f>단가산출총괄표!I5</f>
        <v>1965</v>
      </c>
      <c r="N22" s="26">
        <f>TRUNC(E22*M22,0)</f>
        <v>1965</v>
      </c>
      <c r="O22" s="17" t="s">
        <v>2081</v>
      </c>
    </row>
    <row r="23" spans="2:15" ht="19.7" hidden="1" customHeight="1" x14ac:dyDescent="0.2">
      <c r="B23" s="13" t="s">
        <v>4016</v>
      </c>
      <c r="C23" s="14" t="s">
        <v>3387</v>
      </c>
      <c r="D23" s="14" t="s">
        <v>1371</v>
      </c>
      <c r="E23" s="16">
        <v>1</v>
      </c>
      <c r="F23" s="15" t="s">
        <v>2937</v>
      </c>
      <c r="G23" s="22" t="e">
        <f>I23+K23+M23</f>
        <v>#REF!</v>
      </c>
      <c r="H23" s="26" t="e">
        <f>J23+L23+N23</f>
        <v>#REF!</v>
      </c>
      <c r="I23" s="25" t="e">
        <f>#REF!</f>
        <v>#REF!</v>
      </c>
      <c r="J23" s="26" t="e">
        <f>TRUNC(E23*I23,0)</f>
        <v>#REF!</v>
      </c>
      <c r="K23" s="25" t="e">
        <f>#REF!</f>
        <v>#REF!</v>
      </c>
      <c r="L23" s="26" t="e">
        <f>TRUNC(E23*K23,0)</f>
        <v>#REF!</v>
      </c>
      <c r="M23" s="25" t="e">
        <f>#REF!</f>
        <v>#REF!</v>
      </c>
      <c r="N23" s="26" t="e">
        <f>TRUNC(E23*M23,0)</f>
        <v>#REF!</v>
      </c>
      <c r="O23" s="17" t="s">
        <v>2143</v>
      </c>
    </row>
    <row r="24" spans="2:15" ht="19.7" hidden="1" customHeight="1" x14ac:dyDescent="0.2">
      <c r="B24" s="13" t="s">
        <v>4016</v>
      </c>
      <c r="C24" s="14" t="s">
        <v>4016</v>
      </c>
      <c r="D24" s="14" t="s">
        <v>4016</v>
      </c>
      <c r="E24" s="16"/>
      <c r="F24" s="15" t="s">
        <v>4016</v>
      </c>
      <c r="G24" s="22"/>
      <c r="H24" s="16"/>
      <c r="I24" s="22"/>
      <c r="J24" s="26">
        <f>TRUNC(E24*I24,0)</f>
        <v>0</v>
      </c>
      <c r="K24" s="22"/>
      <c r="L24" s="26">
        <f>TRUNC(E24*K24,0)</f>
        <v>0</v>
      </c>
      <c r="M24" s="22"/>
      <c r="N24" s="26">
        <f>TRUNC(E24*M24,0)</f>
        <v>0</v>
      </c>
      <c r="O24" s="17" t="s">
        <v>4016</v>
      </c>
    </row>
    <row r="25" spans="2:15" ht="19.7" hidden="1" customHeight="1" x14ac:dyDescent="0.2">
      <c r="B25" s="40" t="s">
        <v>1409</v>
      </c>
      <c r="C25" s="24" t="s">
        <v>1074</v>
      </c>
      <c r="D25" s="24" t="s">
        <v>648</v>
      </c>
      <c r="E25" s="16"/>
      <c r="F25" s="41" t="s">
        <v>2937</v>
      </c>
      <c r="G25" s="22"/>
      <c r="H25" s="42" t="e">
        <f>J25+L25+N25</f>
        <v>#REF!</v>
      </c>
      <c r="I25" s="22"/>
      <c r="J25" s="42" t="e">
        <f>TRUNC(J26+J27+J28)</f>
        <v>#REF!</v>
      </c>
      <c r="K25" s="22"/>
      <c r="L25" s="42" t="e">
        <f>TRUNC(L26+L27+L28)</f>
        <v>#REF!</v>
      </c>
      <c r="M25" s="22"/>
      <c r="N25" s="42" t="e">
        <f>TRUNC(N26+N27+N28)</f>
        <v>#REF!</v>
      </c>
      <c r="O25" s="43" t="s">
        <v>4016</v>
      </c>
    </row>
    <row r="26" spans="2:15" ht="19.7" hidden="1" customHeight="1" x14ac:dyDescent="0.2">
      <c r="B26" s="13" t="s">
        <v>4016</v>
      </c>
      <c r="C26" s="14" t="s">
        <v>2270</v>
      </c>
      <c r="D26" s="14" t="s">
        <v>648</v>
      </c>
      <c r="E26" s="16">
        <v>1</v>
      </c>
      <c r="F26" s="15" t="s">
        <v>2937</v>
      </c>
      <c r="G26" s="22" t="e">
        <f>I26+K26+M26</f>
        <v>#REF!</v>
      </c>
      <c r="H26" s="26" t="e">
        <f>J26+L26+N26</f>
        <v>#REF!</v>
      </c>
      <c r="I26" s="25" t="e">
        <f>#REF!</f>
        <v>#REF!</v>
      </c>
      <c r="J26" s="26" t="e">
        <f>TRUNC(E26*I26,0)</f>
        <v>#REF!</v>
      </c>
      <c r="K26" s="25" t="e">
        <f>#REF!</f>
        <v>#REF!</v>
      </c>
      <c r="L26" s="26" t="e">
        <f>TRUNC(E26*K26,0)</f>
        <v>#REF!</v>
      </c>
      <c r="M26" s="25" t="e">
        <f>#REF!</f>
        <v>#REF!</v>
      </c>
      <c r="N26" s="26" t="e">
        <f>TRUNC(E26*M26,0)</f>
        <v>#REF!</v>
      </c>
      <c r="O26" s="17" t="s">
        <v>3589</v>
      </c>
    </row>
    <row r="27" spans="2:15" ht="19.7" hidden="1" customHeight="1" x14ac:dyDescent="0.2">
      <c r="B27" s="13" t="s">
        <v>4016</v>
      </c>
      <c r="C27" s="14" t="s">
        <v>2671</v>
      </c>
      <c r="D27" s="14" t="s">
        <v>954</v>
      </c>
      <c r="E27" s="16">
        <v>1</v>
      </c>
      <c r="F27" s="15" t="s">
        <v>2937</v>
      </c>
      <c r="G27" s="22">
        <f>I27+K27+M27</f>
        <v>7556</v>
      </c>
      <c r="H27" s="26">
        <f>J27+L27+N27</f>
        <v>7556</v>
      </c>
      <c r="I27" s="25">
        <f>단가산출총괄표!G5</f>
        <v>3057</v>
      </c>
      <c r="J27" s="26">
        <f>TRUNC(E27*I27,0)</f>
        <v>3057</v>
      </c>
      <c r="K27" s="25">
        <f>단가산출총괄표!H5</f>
        <v>2534</v>
      </c>
      <c r="L27" s="26">
        <f>TRUNC(E27*K27,0)</f>
        <v>2534</v>
      </c>
      <c r="M27" s="25">
        <f>단가산출총괄표!I5</f>
        <v>1965</v>
      </c>
      <c r="N27" s="26">
        <f>TRUNC(E27*M27,0)</f>
        <v>1965</v>
      </c>
      <c r="O27" s="17" t="s">
        <v>2081</v>
      </c>
    </row>
    <row r="28" spans="2:15" ht="19.7" hidden="1" customHeight="1" x14ac:dyDescent="0.2">
      <c r="B28" s="13" t="s">
        <v>4016</v>
      </c>
      <c r="C28" s="14" t="s">
        <v>3387</v>
      </c>
      <c r="D28" s="14" t="s">
        <v>1371</v>
      </c>
      <c r="E28" s="16">
        <v>1</v>
      </c>
      <c r="F28" s="15" t="s">
        <v>2937</v>
      </c>
      <c r="G28" s="22" t="e">
        <f>I28+K28+M28</f>
        <v>#REF!</v>
      </c>
      <c r="H28" s="26" t="e">
        <f>J28+L28+N28</f>
        <v>#REF!</v>
      </c>
      <c r="I28" s="25" t="e">
        <f>#REF!</f>
        <v>#REF!</v>
      </c>
      <c r="J28" s="26" t="e">
        <f>TRUNC(E28*I28,0)</f>
        <v>#REF!</v>
      </c>
      <c r="K28" s="25" t="e">
        <f>#REF!</f>
        <v>#REF!</v>
      </c>
      <c r="L28" s="26" t="e">
        <f>TRUNC(E28*K28,0)</f>
        <v>#REF!</v>
      </c>
      <c r="M28" s="25" t="e">
        <f>#REF!</f>
        <v>#REF!</v>
      </c>
      <c r="N28" s="26" t="e">
        <f>TRUNC(E28*M28,0)</f>
        <v>#REF!</v>
      </c>
      <c r="O28" s="17" t="s">
        <v>2143</v>
      </c>
    </row>
    <row r="29" spans="2:15" ht="19.7" hidden="1" customHeight="1" x14ac:dyDescent="0.2">
      <c r="B29" s="13" t="s">
        <v>4016</v>
      </c>
      <c r="C29" s="14" t="s">
        <v>4016</v>
      </c>
      <c r="D29" s="14" t="s">
        <v>4016</v>
      </c>
      <c r="E29" s="16"/>
      <c r="F29" s="15" t="s">
        <v>4016</v>
      </c>
      <c r="G29" s="22"/>
      <c r="H29" s="16"/>
      <c r="I29" s="22"/>
      <c r="J29" s="26">
        <f>TRUNC(E29*I29,0)</f>
        <v>0</v>
      </c>
      <c r="K29" s="22"/>
      <c r="L29" s="26">
        <f>TRUNC(E29*K29,0)</f>
        <v>0</v>
      </c>
      <c r="M29" s="22"/>
      <c r="N29" s="26">
        <f>TRUNC(E29*M29,0)</f>
        <v>0</v>
      </c>
      <c r="O29" s="17" t="s">
        <v>4016</v>
      </c>
    </row>
    <row r="30" spans="2:15" ht="19.7" hidden="1" customHeight="1" x14ac:dyDescent="0.2">
      <c r="B30" s="40" t="s">
        <v>3868</v>
      </c>
      <c r="C30" s="24" t="s">
        <v>3313</v>
      </c>
      <c r="D30" s="24" t="s">
        <v>2614</v>
      </c>
      <c r="E30" s="16"/>
      <c r="F30" s="41" t="s">
        <v>2937</v>
      </c>
      <c r="G30" s="22"/>
      <c r="H30" s="42" t="e">
        <f>J30+L30+N30</f>
        <v>#REF!</v>
      </c>
      <c r="I30" s="22"/>
      <c r="J30" s="42" t="e">
        <f>TRUNC(J31+J32+J33)</f>
        <v>#REF!</v>
      </c>
      <c r="K30" s="22"/>
      <c r="L30" s="42" t="e">
        <f>TRUNC(L31+L32+L33)</f>
        <v>#REF!</v>
      </c>
      <c r="M30" s="22"/>
      <c r="N30" s="42" t="e">
        <f>TRUNC(N31+N32+N33)</f>
        <v>#REF!</v>
      </c>
      <c r="O30" s="43" t="s">
        <v>4016</v>
      </c>
    </row>
    <row r="31" spans="2:15" ht="19.7" hidden="1" customHeight="1" x14ac:dyDescent="0.2">
      <c r="B31" s="13" t="s">
        <v>4016</v>
      </c>
      <c r="C31" s="14" t="s">
        <v>1570</v>
      </c>
      <c r="D31" s="14" t="s">
        <v>2614</v>
      </c>
      <c r="E31" s="16">
        <v>1</v>
      </c>
      <c r="F31" s="15" t="s">
        <v>2937</v>
      </c>
      <c r="G31" s="22" t="e">
        <f>I31+K31+M31</f>
        <v>#REF!</v>
      </c>
      <c r="H31" s="26" t="e">
        <f>J31+L31+N31</f>
        <v>#REF!</v>
      </c>
      <c r="I31" s="25" t="e">
        <f>#REF!</f>
        <v>#REF!</v>
      </c>
      <c r="J31" s="26" t="e">
        <f>TRUNC(E31*I31,0)</f>
        <v>#REF!</v>
      </c>
      <c r="K31" s="25" t="e">
        <f>#REF!</f>
        <v>#REF!</v>
      </c>
      <c r="L31" s="26" t="e">
        <f>TRUNC(E31*K31,0)</f>
        <v>#REF!</v>
      </c>
      <c r="M31" s="25" t="e">
        <f>#REF!</f>
        <v>#REF!</v>
      </c>
      <c r="N31" s="26" t="e">
        <f>TRUNC(E31*M31,0)</f>
        <v>#REF!</v>
      </c>
      <c r="O31" s="17" t="s">
        <v>983</v>
      </c>
    </row>
    <row r="32" spans="2:15" ht="19.7" hidden="1" customHeight="1" x14ac:dyDescent="0.2">
      <c r="B32" s="13" t="s">
        <v>4016</v>
      </c>
      <c r="C32" s="14" t="s">
        <v>2391</v>
      </c>
      <c r="D32" s="14" t="s">
        <v>2614</v>
      </c>
      <c r="E32" s="16">
        <v>1</v>
      </c>
      <c r="F32" s="15" t="s">
        <v>2937</v>
      </c>
      <c r="G32" s="22">
        <f>I32+K32+M32</f>
        <v>6679</v>
      </c>
      <c r="H32" s="26">
        <f>J32+L32+N32</f>
        <v>6679</v>
      </c>
      <c r="I32" s="25">
        <f>단가산출총괄표!G6</f>
        <v>2580</v>
      </c>
      <c r="J32" s="26">
        <f>TRUNC(E32*I32,0)</f>
        <v>2580</v>
      </c>
      <c r="K32" s="25">
        <f>단가산출총괄표!H6</f>
        <v>2440</v>
      </c>
      <c r="L32" s="26">
        <f>TRUNC(E32*K32,0)</f>
        <v>2440</v>
      </c>
      <c r="M32" s="25">
        <f>단가산출총괄표!I6</f>
        <v>1659</v>
      </c>
      <c r="N32" s="26">
        <f>TRUNC(E32*M32,0)</f>
        <v>1659</v>
      </c>
      <c r="O32" s="17" t="s">
        <v>579</v>
      </c>
    </row>
    <row r="33" spans="2:15" ht="19.7" hidden="1" customHeight="1" x14ac:dyDescent="0.2">
      <c r="B33" s="13" t="s">
        <v>4016</v>
      </c>
      <c r="C33" s="14" t="s">
        <v>1629</v>
      </c>
      <c r="D33" s="14" t="s">
        <v>1588</v>
      </c>
      <c r="E33" s="16">
        <v>1</v>
      </c>
      <c r="F33" s="15" t="s">
        <v>2937</v>
      </c>
      <c r="G33" s="22" t="e">
        <f>I33+K33+M33</f>
        <v>#REF!</v>
      </c>
      <c r="H33" s="26" t="e">
        <f>J33+L33+N33</f>
        <v>#REF!</v>
      </c>
      <c r="I33" s="25" t="e">
        <f>#REF!</f>
        <v>#REF!</v>
      </c>
      <c r="J33" s="26" t="e">
        <f>TRUNC(E33*I33,0)</f>
        <v>#REF!</v>
      </c>
      <c r="K33" s="25" t="e">
        <f>#REF!</f>
        <v>#REF!</v>
      </c>
      <c r="L33" s="26" t="e">
        <f>TRUNC(E33*K33,0)</f>
        <v>#REF!</v>
      </c>
      <c r="M33" s="25" t="e">
        <f>#REF!</f>
        <v>#REF!</v>
      </c>
      <c r="N33" s="26" t="e">
        <f>TRUNC(E33*M33,0)</f>
        <v>#REF!</v>
      </c>
      <c r="O33" s="17" t="s">
        <v>956</v>
      </c>
    </row>
    <row r="34" spans="2:15" ht="19.7" hidden="1" customHeight="1" x14ac:dyDescent="0.2">
      <c r="B34" s="18" t="s">
        <v>4016</v>
      </c>
      <c r="C34" s="19" t="s">
        <v>4016</v>
      </c>
      <c r="D34" s="19" t="s">
        <v>4016</v>
      </c>
      <c r="E34" s="6"/>
      <c r="F34" s="20" t="s">
        <v>4016</v>
      </c>
      <c r="G34" s="5"/>
      <c r="H34" s="6"/>
      <c r="I34" s="5"/>
      <c r="J34" s="32">
        <f>TRUNC(E34*I34,0)</f>
        <v>0</v>
      </c>
      <c r="K34" s="5"/>
      <c r="L34" s="32">
        <f>TRUNC(E34*K34,0)</f>
        <v>0</v>
      </c>
      <c r="M34" s="5"/>
      <c r="N34" s="32">
        <f>TRUNC(E34*M34,0)</f>
        <v>0</v>
      </c>
      <c r="O34" s="21" t="s">
        <v>4016</v>
      </c>
    </row>
    <row r="35" spans="2:15" ht="19.7" hidden="1" customHeight="1" x14ac:dyDescent="0.2">
      <c r="B35" s="40" t="s">
        <v>1292</v>
      </c>
      <c r="C35" s="24" t="s">
        <v>2602</v>
      </c>
      <c r="D35" s="24" t="s">
        <v>2614</v>
      </c>
      <c r="E35" s="16"/>
      <c r="F35" s="41" t="s">
        <v>2937</v>
      </c>
      <c r="G35" s="22"/>
      <c r="H35" s="42" t="e">
        <f>J35+L35+N35</f>
        <v>#REF!</v>
      </c>
      <c r="I35" s="22"/>
      <c r="J35" s="42" t="e">
        <f>TRUNC(J36+J37+J38)</f>
        <v>#REF!</v>
      </c>
      <c r="K35" s="22"/>
      <c r="L35" s="42" t="e">
        <f>TRUNC(L36+L37+L38)</f>
        <v>#REF!</v>
      </c>
      <c r="M35" s="22"/>
      <c r="N35" s="42" t="e">
        <f>TRUNC(N36+N37+N38)</f>
        <v>#REF!</v>
      </c>
      <c r="O35" s="43" t="s">
        <v>4016</v>
      </c>
    </row>
    <row r="36" spans="2:15" ht="19.7" hidden="1" customHeight="1" x14ac:dyDescent="0.2">
      <c r="B36" s="13" t="s">
        <v>4016</v>
      </c>
      <c r="C36" s="14" t="s">
        <v>1570</v>
      </c>
      <c r="D36" s="14" t="s">
        <v>2614</v>
      </c>
      <c r="E36" s="16">
        <v>1</v>
      </c>
      <c r="F36" s="15" t="s">
        <v>2937</v>
      </c>
      <c r="G36" s="22" t="e">
        <f>I36+K36+M36</f>
        <v>#REF!</v>
      </c>
      <c r="H36" s="26" t="e">
        <f>J36+L36+N36</f>
        <v>#REF!</v>
      </c>
      <c r="I36" s="25" t="e">
        <f>#REF!</f>
        <v>#REF!</v>
      </c>
      <c r="J36" s="26" t="e">
        <f>TRUNC(E36*I36,0)</f>
        <v>#REF!</v>
      </c>
      <c r="K36" s="25" t="e">
        <f>#REF!</f>
        <v>#REF!</v>
      </c>
      <c r="L36" s="26" t="e">
        <f>TRUNC(E36*K36,0)</f>
        <v>#REF!</v>
      </c>
      <c r="M36" s="25" t="e">
        <f>#REF!</f>
        <v>#REF!</v>
      </c>
      <c r="N36" s="26" t="e">
        <f>TRUNC(E36*M36,0)</f>
        <v>#REF!</v>
      </c>
      <c r="O36" s="17" t="s">
        <v>983</v>
      </c>
    </row>
    <row r="37" spans="2:15" ht="19.7" hidden="1" customHeight="1" x14ac:dyDescent="0.2">
      <c r="B37" s="13" t="s">
        <v>4016</v>
      </c>
      <c r="C37" s="14" t="s">
        <v>2391</v>
      </c>
      <c r="D37" s="14" t="s">
        <v>2614</v>
      </c>
      <c r="E37" s="16">
        <v>1</v>
      </c>
      <c r="F37" s="15" t="s">
        <v>2937</v>
      </c>
      <c r="G37" s="22">
        <f>I37+K37+M37</f>
        <v>6679</v>
      </c>
      <c r="H37" s="26">
        <f>J37+L37+N37</f>
        <v>6679</v>
      </c>
      <c r="I37" s="25">
        <f>단가산출총괄표!G6</f>
        <v>2580</v>
      </c>
      <c r="J37" s="26">
        <f>TRUNC(E37*I37,0)</f>
        <v>2580</v>
      </c>
      <c r="K37" s="25">
        <f>단가산출총괄표!H6</f>
        <v>2440</v>
      </c>
      <c r="L37" s="26">
        <f>TRUNC(E37*K37,0)</f>
        <v>2440</v>
      </c>
      <c r="M37" s="25">
        <f>단가산출총괄표!I6</f>
        <v>1659</v>
      </c>
      <c r="N37" s="26">
        <f>TRUNC(E37*M37,0)</f>
        <v>1659</v>
      </c>
      <c r="O37" s="17" t="s">
        <v>579</v>
      </c>
    </row>
    <row r="38" spans="2:15" ht="19.7" hidden="1" customHeight="1" x14ac:dyDescent="0.2">
      <c r="B38" s="13" t="s">
        <v>4016</v>
      </c>
      <c r="C38" s="14" t="s">
        <v>1645</v>
      </c>
      <c r="D38" s="14" t="s">
        <v>2452</v>
      </c>
      <c r="E38" s="16">
        <v>1</v>
      </c>
      <c r="F38" s="15" t="s">
        <v>2937</v>
      </c>
      <c r="G38" s="22" t="e">
        <f>I38+K38+M38</f>
        <v>#REF!</v>
      </c>
      <c r="H38" s="26" t="e">
        <f>J38+L38+N38</f>
        <v>#REF!</v>
      </c>
      <c r="I38" s="25" t="e">
        <f>#REF!</f>
        <v>#REF!</v>
      </c>
      <c r="J38" s="26" t="e">
        <f>TRUNC(E38*I38,0)</f>
        <v>#REF!</v>
      </c>
      <c r="K38" s="25" t="e">
        <f>#REF!</f>
        <v>#REF!</v>
      </c>
      <c r="L38" s="26" t="e">
        <f>TRUNC(E38*K38,0)</f>
        <v>#REF!</v>
      </c>
      <c r="M38" s="25" t="e">
        <f>#REF!</f>
        <v>#REF!</v>
      </c>
      <c r="N38" s="26" t="e">
        <f>TRUNC(E38*M38,0)</f>
        <v>#REF!</v>
      </c>
      <c r="O38" s="17" t="s">
        <v>511</v>
      </c>
    </row>
    <row r="39" spans="2:15" ht="19.7" hidden="1" customHeight="1" x14ac:dyDescent="0.2">
      <c r="B39" s="13" t="s">
        <v>4016</v>
      </c>
      <c r="C39" s="14" t="s">
        <v>4016</v>
      </c>
      <c r="D39" s="14" t="s">
        <v>4016</v>
      </c>
      <c r="E39" s="16"/>
      <c r="F39" s="15" t="s">
        <v>4016</v>
      </c>
      <c r="G39" s="22"/>
      <c r="H39" s="16"/>
      <c r="I39" s="22"/>
      <c r="J39" s="26">
        <f>TRUNC(E39*I39,0)</f>
        <v>0</v>
      </c>
      <c r="K39" s="22"/>
      <c r="L39" s="26">
        <f>TRUNC(E39*K39,0)</f>
        <v>0</v>
      </c>
      <c r="M39" s="22"/>
      <c r="N39" s="26">
        <f>TRUNC(E39*M39,0)</f>
        <v>0</v>
      </c>
      <c r="O39" s="17" t="s">
        <v>4016</v>
      </c>
    </row>
    <row r="40" spans="2:15" ht="19.7" hidden="1" customHeight="1" x14ac:dyDescent="0.2">
      <c r="B40" s="40" t="s">
        <v>2140</v>
      </c>
      <c r="C40" s="24" t="s">
        <v>1328</v>
      </c>
      <c r="D40" s="24" t="s">
        <v>648</v>
      </c>
      <c r="E40" s="16"/>
      <c r="F40" s="41" t="s">
        <v>2937</v>
      </c>
      <c r="G40" s="22"/>
      <c r="H40" s="42" t="e">
        <f>J40+L40+N40</f>
        <v>#REF!</v>
      </c>
      <c r="I40" s="22"/>
      <c r="J40" s="42" t="e">
        <f>TRUNC(J41+J42+J43)</f>
        <v>#REF!</v>
      </c>
      <c r="K40" s="22"/>
      <c r="L40" s="42" t="e">
        <f>TRUNC(L41+L42+L43)</f>
        <v>#REF!</v>
      </c>
      <c r="M40" s="22"/>
      <c r="N40" s="42" t="e">
        <f>TRUNC(N41+N42+N43)</f>
        <v>#REF!</v>
      </c>
      <c r="O40" s="43" t="s">
        <v>4016</v>
      </c>
    </row>
    <row r="41" spans="2:15" ht="19.7" hidden="1" customHeight="1" x14ac:dyDescent="0.2">
      <c r="B41" s="13" t="s">
        <v>4016</v>
      </c>
      <c r="C41" s="14" t="s">
        <v>2270</v>
      </c>
      <c r="D41" s="14" t="s">
        <v>648</v>
      </c>
      <c r="E41" s="16">
        <v>1</v>
      </c>
      <c r="F41" s="15" t="s">
        <v>2937</v>
      </c>
      <c r="G41" s="22" t="e">
        <f>I41+K41+M41</f>
        <v>#REF!</v>
      </c>
      <c r="H41" s="26" t="e">
        <f>J41+L41+N41</f>
        <v>#REF!</v>
      </c>
      <c r="I41" s="25" t="e">
        <f>#REF!</f>
        <v>#REF!</v>
      </c>
      <c r="J41" s="26" t="e">
        <f>TRUNC(E41*I41,0)</f>
        <v>#REF!</v>
      </c>
      <c r="K41" s="25" t="e">
        <f>#REF!</f>
        <v>#REF!</v>
      </c>
      <c r="L41" s="26" t="e">
        <f>TRUNC(E41*K41,0)</f>
        <v>#REF!</v>
      </c>
      <c r="M41" s="25" t="e">
        <f>#REF!</f>
        <v>#REF!</v>
      </c>
      <c r="N41" s="26" t="e">
        <f>TRUNC(E41*M41,0)</f>
        <v>#REF!</v>
      </c>
      <c r="O41" s="17" t="s">
        <v>3589</v>
      </c>
    </row>
    <row r="42" spans="2:15" ht="19.7" hidden="1" customHeight="1" x14ac:dyDescent="0.2">
      <c r="B42" s="13" t="s">
        <v>4016</v>
      </c>
      <c r="C42" s="14" t="s">
        <v>2671</v>
      </c>
      <c r="D42" s="14" t="s">
        <v>954</v>
      </c>
      <c r="E42" s="16">
        <v>1</v>
      </c>
      <c r="F42" s="15" t="s">
        <v>2937</v>
      </c>
      <c r="G42" s="22">
        <f>I42+K42+M42</f>
        <v>7556</v>
      </c>
      <c r="H42" s="26">
        <f>J42+L42+N42</f>
        <v>7556</v>
      </c>
      <c r="I42" s="25">
        <f>단가산출총괄표!G5</f>
        <v>3057</v>
      </c>
      <c r="J42" s="26">
        <f>TRUNC(E42*I42,0)</f>
        <v>3057</v>
      </c>
      <c r="K42" s="25">
        <f>단가산출총괄표!H5</f>
        <v>2534</v>
      </c>
      <c r="L42" s="26">
        <f>TRUNC(E42*K42,0)</f>
        <v>2534</v>
      </c>
      <c r="M42" s="25">
        <f>단가산출총괄표!I5</f>
        <v>1965</v>
      </c>
      <c r="N42" s="26">
        <f>TRUNC(E42*M42,0)</f>
        <v>1965</v>
      </c>
      <c r="O42" s="17" t="s">
        <v>2081</v>
      </c>
    </row>
    <row r="43" spans="2:15" ht="19.7" hidden="1" customHeight="1" x14ac:dyDescent="0.2">
      <c r="B43" s="13" t="s">
        <v>4016</v>
      </c>
      <c r="C43" s="14" t="s">
        <v>182</v>
      </c>
      <c r="D43" s="14" t="s">
        <v>3245</v>
      </c>
      <c r="E43" s="16">
        <v>1</v>
      </c>
      <c r="F43" s="15" t="s">
        <v>2937</v>
      </c>
      <c r="G43" s="22">
        <f>I43+K43+M43</f>
        <v>5679</v>
      </c>
      <c r="H43" s="26">
        <f>J43+L43+N43</f>
        <v>5679</v>
      </c>
      <c r="I43" s="25">
        <f>단가산출총괄표!G7</f>
        <v>2970</v>
      </c>
      <c r="J43" s="26">
        <f>TRUNC(E43*I43,0)</f>
        <v>2970</v>
      </c>
      <c r="K43" s="25">
        <f>단가산출총괄표!H7</f>
        <v>882</v>
      </c>
      <c r="L43" s="26">
        <f>TRUNC(E43*K43,0)</f>
        <v>882</v>
      </c>
      <c r="M43" s="25">
        <f>단가산출총괄표!I7</f>
        <v>1827</v>
      </c>
      <c r="N43" s="26">
        <f>TRUNC(E43*M43,0)</f>
        <v>1827</v>
      </c>
      <c r="O43" s="17" t="s">
        <v>2471</v>
      </c>
    </row>
    <row r="44" spans="2:15" ht="19.7" hidden="1" customHeight="1" x14ac:dyDescent="0.2">
      <c r="B44" s="13" t="s">
        <v>4016</v>
      </c>
      <c r="C44" s="14" t="s">
        <v>4016</v>
      </c>
      <c r="D44" s="14" t="s">
        <v>4016</v>
      </c>
      <c r="E44" s="16"/>
      <c r="F44" s="15" t="s">
        <v>4016</v>
      </c>
      <c r="G44" s="22"/>
      <c r="H44" s="16"/>
      <c r="I44" s="22"/>
      <c r="J44" s="26">
        <f>TRUNC(E44*I44,0)</f>
        <v>0</v>
      </c>
      <c r="K44" s="22"/>
      <c r="L44" s="26">
        <f>TRUNC(E44*K44,0)</f>
        <v>0</v>
      </c>
      <c r="M44" s="22"/>
      <c r="N44" s="26">
        <f>TRUNC(E44*M44,0)</f>
        <v>0</v>
      </c>
      <c r="O44" s="17" t="s">
        <v>4016</v>
      </c>
    </row>
    <row r="45" spans="2:15" ht="19.7" hidden="1" customHeight="1" x14ac:dyDescent="0.2">
      <c r="B45" s="40" t="s">
        <v>510</v>
      </c>
      <c r="C45" s="24" t="s">
        <v>907</v>
      </c>
      <c r="D45" s="24" t="s">
        <v>648</v>
      </c>
      <c r="E45" s="16"/>
      <c r="F45" s="41" t="s">
        <v>2937</v>
      </c>
      <c r="G45" s="22"/>
      <c r="H45" s="42" t="e">
        <f>J45+L45+N45</f>
        <v>#REF!</v>
      </c>
      <c r="I45" s="22"/>
      <c r="J45" s="42" t="e">
        <f>TRUNC(J46+J47+J48)</f>
        <v>#REF!</v>
      </c>
      <c r="K45" s="22"/>
      <c r="L45" s="42" t="e">
        <f>TRUNC(L46+L47+L48)</f>
        <v>#REF!</v>
      </c>
      <c r="M45" s="22"/>
      <c r="N45" s="42" t="e">
        <f>TRUNC(N46+N47+N48)</f>
        <v>#REF!</v>
      </c>
      <c r="O45" s="43" t="s">
        <v>4016</v>
      </c>
    </row>
    <row r="46" spans="2:15" ht="19.7" hidden="1" customHeight="1" x14ac:dyDescent="0.2">
      <c r="B46" s="13" t="s">
        <v>4016</v>
      </c>
      <c r="C46" s="14" t="s">
        <v>2270</v>
      </c>
      <c r="D46" s="14" t="s">
        <v>648</v>
      </c>
      <c r="E46" s="16">
        <v>1</v>
      </c>
      <c r="F46" s="15" t="s">
        <v>2937</v>
      </c>
      <c r="G46" s="22" t="e">
        <f>I46+K46+M46</f>
        <v>#REF!</v>
      </c>
      <c r="H46" s="26" t="e">
        <f>J46+L46+N46</f>
        <v>#REF!</v>
      </c>
      <c r="I46" s="25" t="e">
        <f>#REF!</f>
        <v>#REF!</v>
      </c>
      <c r="J46" s="26" t="e">
        <f>TRUNC(E46*I46,0)</f>
        <v>#REF!</v>
      </c>
      <c r="K46" s="25" t="e">
        <f>#REF!</f>
        <v>#REF!</v>
      </c>
      <c r="L46" s="26" t="e">
        <f>TRUNC(E46*K46,0)</f>
        <v>#REF!</v>
      </c>
      <c r="M46" s="25" t="e">
        <f>#REF!</f>
        <v>#REF!</v>
      </c>
      <c r="N46" s="26" t="e">
        <f>TRUNC(E46*M46,0)</f>
        <v>#REF!</v>
      </c>
      <c r="O46" s="17" t="s">
        <v>3589</v>
      </c>
    </row>
    <row r="47" spans="2:15" ht="19.7" hidden="1" customHeight="1" x14ac:dyDescent="0.2">
      <c r="B47" s="13" t="s">
        <v>4016</v>
      </c>
      <c r="C47" s="14" t="s">
        <v>2671</v>
      </c>
      <c r="D47" s="14" t="s">
        <v>954</v>
      </c>
      <c r="E47" s="16">
        <v>1</v>
      </c>
      <c r="F47" s="15" t="s">
        <v>2937</v>
      </c>
      <c r="G47" s="22">
        <f>I47+K47+M47</f>
        <v>7556</v>
      </c>
      <c r="H47" s="26">
        <f>J47+L47+N47</f>
        <v>7556</v>
      </c>
      <c r="I47" s="25">
        <f>단가산출총괄표!G5</f>
        <v>3057</v>
      </c>
      <c r="J47" s="26">
        <f>TRUNC(E47*I47,0)</f>
        <v>3057</v>
      </c>
      <c r="K47" s="25">
        <f>단가산출총괄표!H5</f>
        <v>2534</v>
      </c>
      <c r="L47" s="26">
        <f>TRUNC(E47*K47,0)</f>
        <v>2534</v>
      </c>
      <c r="M47" s="25">
        <f>단가산출총괄표!I5</f>
        <v>1965</v>
      </c>
      <c r="N47" s="26">
        <f>TRUNC(E47*M47,0)</f>
        <v>1965</v>
      </c>
      <c r="O47" s="17" t="s">
        <v>2081</v>
      </c>
    </row>
    <row r="48" spans="2:15" ht="19.7" hidden="1" customHeight="1" x14ac:dyDescent="0.2">
      <c r="B48" s="13" t="s">
        <v>4016</v>
      </c>
      <c r="C48" s="14" t="s">
        <v>1562</v>
      </c>
      <c r="D48" s="14" t="s">
        <v>3245</v>
      </c>
      <c r="E48" s="16">
        <v>1</v>
      </c>
      <c r="F48" s="15" t="s">
        <v>2937</v>
      </c>
      <c r="G48" s="22">
        <f>I48+K48+M48</f>
        <v>3441</v>
      </c>
      <c r="H48" s="26">
        <f>J48+L48+N48</f>
        <v>3441</v>
      </c>
      <c r="I48" s="25">
        <f>단가산출총괄표!G8</f>
        <v>973</v>
      </c>
      <c r="J48" s="26">
        <f>TRUNC(E48*I48,0)</f>
        <v>973</v>
      </c>
      <c r="K48" s="25">
        <f>단가산출총괄표!H8</f>
        <v>721</v>
      </c>
      <c r="L48" s="26">
        <f>TRUNC(E48*K48,0)</f>
        <v>721</v>
      </c>
      <c r="M48" s="25">
        <f>단가산출총괄표!I8</f>
        <v>1747</v>
      </c>
      <c r="N48" s="26">
        <f>TRUNC(E48*M48,0)</f>
        <v>1747</v>
      </c>
      <c r="O48" s="17" t="s">
        <v>888</v>
      </c>
    </row>
    <row r="49" spans="2:15" ht="19.7" hidden="1" customHeight="1" x14ac:dyDescent="0.2">
      <c r="B49" s="13" t="s">
        <v>4016</v>
      </c>
      <c r="C49" s="14" t="s">
        <v>4016</v>
      </c>
      <c r="D49" s="14" t="s">
        <v>4016</v>
      </c>
      <c r="E49" s="16"/>
      <c r="F49" s="15" t="s">
        <v>4016</v>
      </c>
      <c r="G49" s="22"/>
      <c r="H49" s="16"/>
      <c r="I49" s="22"/>
      <c r="J49" s="26">
        <f>TRUNC(E49*I49,0)</f>
        <v>0</v>
      </c>
      <c r="K49" s="22"/>
      <c r="L49" s="26">
        <f>TRUNC(E49*K49,0)</f>
        <v>0</v>
      </c>
      <c r="M49" s="22"/>
      <c r="N49" s="26">
        <f>TRUNC(E49*M49,0)</f>
        <v>0</v>
      </c>
      <c r="O49" s="17" t="s">
        <v>4016</v>
      </c>
    </row>
    <row r="50" spans="2:15" ht="19.7" hidden="1" customHeight="1" x14ac:dyDescent="0.2">
      <c r="B50" s="40" t="s">
        <v>2626</v>
      </c>
      <c r="C50" s="24" t="s">
        <v>3978</v>
      </c>
      <c r="D50" s="24" t="s">
        <v>648</v>
      </c>
      <c r="E50" s="16"/>
      <c r="F50" s="41" t="s">
        <v>2937</v>
      </c>
      <c r="G50" s="22"/>
      <c r="H50" s="42" t="e">
        <f>J50+L50+N50</f>
        <v>#REF!</v>
      </c>
      <c r="I50" s="22"/>
      <c r="J50" s="42" t="e">
        <f>TRUNC(J51+J52+J53)</f>
        <v>#REF!</v>
      </c>
      <c r="K50" s="22"/>
      <c r="L50" s="42" t="e">
        <f>TRUNC(L51+L52+L53)</f>
        <v>#REF!</v>
      </c>
      <c r="M50" s="22"/>
      <c r="N50" s="42" t="e">
        <f>TRUNC(N51+N52+N53)</f>
        <v>#REF!</v>
      </c>
      <c r="O50" s="43" t="s">
        <v>4016</v>
      </c>
    </row>
    <row r="51" spans="2:15" ht="19.7" hidden="1" customHeight="1" x14ac:dyDescent="0.2">
      <c r="B51" s="13" t="s">
        <v>4016</v>
      </c>
      <c r="C51" s="14" t="s">
        <v>2270</v>
      </c>
      <c r="D51" s="14" t="s">
        <v>648</v>
      </c>
      <c r="E51" s="16">
        <v>1</v>
      </c>
      <c r="F51" s="15" t="s">
        <v>2937</v>
      </c>
      <c r="G51" s="22" t="e">
        <f>I51+K51+M51</f>
        <v>#REF!</v>
      </c>
      <c r="H51" s="26" t="e">
        <f>J51+L51+N51</f>
        <v>#REF!</v>
      </c>
      <c r="I51" s="25" t="e">
        <f>#REF!</f>
        <v>#REF!</v>
      </c>
      <c r="J51" s="26" t="e">
        <f>TRUNC(E51*I51,0)</f>
        <v>#REF!</v>
      </c>
      <c r="K51" s="25" t="e">
        <f>#REF!</f>
        <v>#REF!</v>
      </c>
      <c r="L51" s="26" t="e">
        <f>TRUNC(E51*K51,0)</f>
        <v>#REF!</v>
      </c>
      <c r="M51" s="25" t="e">
        <f>#REF!</f>
        <v>#REF!</v>
      </c>
      <c r="N51" s="26" t="e">
        <f>TRUNC(E51*M51,0)</f>
        <v>#REF!</v>
      </c>
      <c r="O51" s="17" t="s">
        <v>3589</v>
      </c>
    </row>
    <row r="52" spans="2:15" ht="19.7" hidden="1" customHeight="1" x14ac:dyDescent="0.2">
      <c r="B52" s="13" t="s">
        <v>4016</v>
      </c>
      <c r="C52" s="14" t="s">
        <v>2671</v>
      </c>
      <c r="D52" s="14" t="s">
        <v>954</v>
      </c>
      <c r="E52" s="16">
        <v>1</v>
      </c>
      <c r="F52" s="15" t="s">
        <v>2937</v>
      </c>
      <c r="G52" s="22">
        <f>I52+K52+M52</f>
        <v>7556</v>
      </c>
      <c r="H52" s="26">
        <f>J52+L52+N52</f>
        <v>7556</v>
      </c>
      <c r="I52" s="25">
        <f>단가산출총괄표!G5</f>
        <v>3057</v>
      </c>
      <c r="J52" s="26">
        <f>TRUNC(E52*I52,0)</f>
        <v>3057</v>
      </c>
      <c r="K52" s="25">
        <f>단가산출총괄표!H5</f>
        <v>2534</v>
      </c>
      <c r="L52" s="26">
        <f>TRUNC(E52*K52,0)</f>
        <v>2534</v>
      </c>
      <c r="M52" s="25">
        <f>단가산출총괄표!I5</f>
        <v>1965</v>
      </c>
      <c r="N52" s="26">
        <f>TRUNC(E52*M52,0)</f>
        <v>1965</v>
      </c>
      <c r="O52" s="17" t="s">
        <v>2081</v>
      </c>
    </row>
    <row r="53" spans="2:15" ht="19.7" hidden="1" customHeight="1" x14ac:dyDescent="0.2">
      <c r="B53" s="13" t="s">
        <v>4016</v>
      </c>
      <c r="C53" s="14" t="s">
        <v>3387</v>
      </c>
      <c r="D53" s="14" t="s">
        <v>1371</v>
      </c>
      <c r="E53" s="16">
        <v>1</v>
      </c>
      <c r="F53" s="15" t="s">
        <v>2937</v>
      </c>
      <c r="G53" s="22" t="e">
        <f>I53+K53+M53</f>
        <v>#REF!</v>
      </c>
      <c r="H53" s="26" t="e">
        <f>J53+L53+N53</f>
        <v>#REF!</v>
      </c>
      <c r="I53" s="25" t="e">
        <f>#REF!</f>
        <v>#REF!</v>
      </c>
      <c r="J53" s="26" t="e">
        <f>TRUNC(E53*I53,0)</f>
        <v>#REF!</v>
      </c>
      <c r="K53" s="25" t="e">
        <f>#REF!</f>
        <v>#REF!</v>
      </c>
      <c r="L53" s="26" t="e">
        <f>TRUNC(E53*K53,0)</f>
        <v>#REF!</v>
      </c>
      <c r="M53" s="25" t="e">
        <f>#REF!</f>
        <v>#REF!</v>
      </c>
      <c r="N53" s="26" t="e">
        <f>TRUNC(E53*M53,0)</f>
        <v>#REF!</v>
      </c>
      <c r="O53" s="17" t="s">
        <v>2143</v>
      </c>
    </row>
    <row r="54" spans="2:15" ht="19.7" hidden="1" customHeight="1" x14ac:dyDescent="0.2">
      <c r="B54" s="13" t="s">
        <v>4016</v>
      </c>
      <c r="C54" s="14" t="s">
        <v>4016</v>
      </c>
      <c r="D54" s="14" t="s">
        <v>4016</v>
      </c>
      <c r="E54" s="16"/>
      <c r="F54" s="15" t="s">
        <v>4016</v>
      </c>
      <c r="G54" s="22"/>
      <c r="H54" s="16"/>
      <c r="I54" s="22"/>
      <c r="J54" s="26">
        <f>TRUNC(E54*I54,0)</f>
        <v>0</v>
      </c>
      <c r="K54" s="22"/>
      <c r="L54" s="26">
        <f>TRUNC(E54*K54,0)</f>
        <v>0</v>
      </c>
      <c r="M54" s="22"/>
      <c r="N54" s="26">
        <f>TRUNC(E54*M54,0)</f>
        <v>0</v>
      </c>
      <c r="O54" s="17" t="s">
        <v>4016</v>
      </c>
    </row>
    <row r="55" spans="2:15" ht="19.7" hidden="1" customHeight="1" x14ac:dyDescent="0.2">
      <c r="B55" s="40" t="s">
        <v>220</v>
      </c>
      <c r="C55" s="24" t="s">
        <v>2324</v>
      </c>
      <c r="D55" s="24" t="s">
        <v>2394</v>
      </c>
      <c r="E55" s="16"/>
      <c r="F55" s="41" t="s">
        <v>2986</v>
      </c>
      <c r="G55" s="22"/>
      <c r="H55" s="42" t="e">
        <f>J55+L55+N55</f>
        <v>#REF!</v>
      </c>
      <c r="I55" s="22"/>
      <c r="J55" s="42" t="e">
        <f>TRUNC(J56+J57)</f>
        <v>#REF!</v>
      </c>
      <c r="K55" s="22"/>
      <c r="L55" s="42" t="e">
        <f>TRUNC(L56+L57)</f>
        <v>#REF!</v>
      </c>
      <c r="M55" s="22"/>
      <c r="N55" s="42" t="e">
        <f>TRUNC(N56+N57)</f>
        <v>#REF!</v>
      </c>
      <c r="O55" s="43" t="s">
        <v>4016</v>
      </c>
    </row>
    <row r="56" spans="2:15" ht="19.7" hidden="1" customHeight="1" x14ac:dyDescent="0.2">
      <c r="B56" s="13" t="s">
        <v>4016</v>
      </c>
      <c r="C56" s="14" t="s">
        <v>2479</v>
      </c>
      <c r="D56" s="14" t="s">
        <v>2091</v>
      </c>
      <c r="E56" s="44">
        <v>1.1499999999999999</v>
      </c>
      <c r="F56" s="15" t="s">
        <v>2986</v>
      </c>
      <c r="G56" s="22" t="e">
        <f>I56+K56+M56</f>
        <v>#REF!</v>
      </c>
      <c r="H56" s="26" t="e">
        <f>J56+L56+N56</f>
        <v>#REF!</v>
      </c>
      <c r="I56" s="25" t="e">
        <f>#REF!</f>
        <v>#REF!</v>
      </c>
      <c r="J56" s="26" t="e">
        <f>TRUNC(E56*I56,0)</f>
        <v>#REF!</v>
      </c>
      <c r="K56" s="25" t="e">
        <f>#REF!</f>
        <v>#REF!</v>
      </c>
      <c r="L56" s="26" t="e">
        <f>TRUNC(E56*K56,0)</f>
        <v>#REF!</v>
      </c>
      <c r="M56" s="25" t="e">
        <f>#REF!</f>
        <v>#REF!</v>
      </c>
      <c r="N56" s="26" t="e">
        <f>TRUNC(E56*M56,0)</f>
        <v>#REF!</v>
      </c>
      <c r="O56" s="17" t="s">
        <v>4016</v>
      </c>
    </row>
    <row r="57" spans="2:15" ht="19.7" hidden="1" customHeight="1" x14ac:dyDescent="0.2">
      <c r="B57" s="13" t="s">
        <v>4016</v>
      </c>
      <c r="C57" s="14" t="s">
        <v>2324</v>
      </c>
      <c r="D57" s="14" t="s">
        <v>174</v>
      </c>
      <c r="E57" s="16">
        <v>1</v>
      </c>
      <c r="F57" s="15" t="s">
        <v>2986</v>
      </c>
      <c r="G57" s="22" t="e">
        <f>I57+K57+M57</f>
        <v>#REF!</v>
      </c>
      <c r="H57" s="26" t="e">
        <f>J57+L57+N57</f>
        <v>#REF!</v>
      </c>
      <c r="I57" s="25" t="e">
        <f>#REF!</f>
        <v>#REF!</v>
      </c>
      <c r="J57" s="26" t="e">
        <f>TRUNC(E57*I57,0)</f>
        <v>#REF!</v>
      </c>
      <c r="K57" s="25" t="e">
        <f>#REF!</f>
        <v>#REF!</v>
      </c>
      <c r="L57" s="26" t="e">
        <f>TRUNC(E57*K57,0)</f>
        <v>#REF!</v>
      </c>
      <c r="M57" s="25" t="e">
        <f>#REF!</f>
        <v>#REF!</v>
      </c>
      <c r="N57" s="26" t="e">
        <f>TRUNC(E57*M57,0)</f>
        <v>#REF!</v>
      </c>
      <c r="O57" s="17" t="s">
        <v>3948</v>
      </c>
    </row>
    <row r="58" spans="2:15" ht="19.7" hidden="1" customHeight="1" x14ac:dyDescent="0.2">
      <c r="B58" s="13" t="s">
        <v>4016</v>
      </c>
      <c r="C58" s="14" t="s">
        <v>4016</v>
      </c>
      <c r="D58" s="14" t="s">
        <v>4016</v>
      </c>
      <c r="E58" s="16"/>
      <c r="F58" s="15" t="s">
        <v>4016</v>
      </c>
      <c r="G58" s="22"/>
      <c r="H58" s="16"/>
      <c r="I58" s="22"/>
      <c r="J58" s="26">
        <f>TRUNC(E58*I58,0)</f>
        <v>0</v>
      </c>
      <c r="K58" s="22"/>
      <c r="L58" s="26">
        <f>TRUNC(E58*K58,0)</f>
        <v>0</v>
      </c>
      <c r="M58" s="22"/>
      <c r="N58" s="26">
        <f>TRUNC(E58*M58,0)</f>
        <v>0</v>
      </c>
      <c r="O58" s="17" t="s">
        <v>4016</v>
      </c>
    </row>
    <row r="59" spans="2:15" ht="19.7" hidden="1" customHeight="1" x14ac:dyDescent="0.2">
      <c r="B59" s="40" t="s">
        <v>2555</v>
      </c>
      <c r="C59" s="24" t="s">
        <v>2324</v>
      </c>
      <c r="D59" s="24" t="s">
        <v>3908</v>
      </c>
      <c r="E59" s="16"/>
      <c r="F59" s="41" t="s">
        <v>2986</v>
      </c>
      <c r="G59" s="22"/>
      <c r="H59" s="42" t="e">
        <f>J59+L59+N59</f>
        <v>#REF!</v>
      </c>
      <c r="I59" s="22"/>
      <c r="J59" s="42" t="e">
        <f>TRUNC(J60+J61)</f>
        <v>#REF!</v>
      </c>
      <c r="K59" s="22"/>
      <c r="L59" s="42" t="e">
        <f>TRUNC(L60+L61)</f>
        <v>#REF!</v>
      </c>
      <c r="M59" s="22"/>
      <c r="N59" s="26" t="e">
        <f>TRUNC(N60+N61)</f>
        <v>#REF!</v>
      </c>
      <c r="O59" s="43" t="s">
        <v>4016</v>
      </c>
    </row>
    <row r="60" spans="2:15" ht="19.7" hidden="1" customHeight="1" x14ac:dyDescent="0.2">
      <c r="B60" s="13" t="s">
        <v>4016</v>
      </c>
      <c r="C60" s="14" t="s">
        <v>2479</v>
      </c>
      <c r="D60" s="14" t="s">
        <v>2091</v>
      </c>
      <c r="E60" s="44">
        <v>1.1000000000000001</v>
      </c>
      <c r="F60" s="15" t="s">
        <v>2986</v>
      </c>
      <c r="G60" s="22" t="e">
        <f>I60+K60+M60</f>
        <v>#REF!</v>
      </c>
      <c r="H60" s="26" t="e">
        <f>J60+L60+N60</f>
        <v>#REF!</v>
      </c>
      <c r="I60" s="25" t="e">
        <f>#REF!</f>
        <v>#REF!</v>
      </c>
      <c r="J60" s="26" t="e">
        <f>TRUNC(E60*I60,0)</f>
        <v>#REF!</v>
      </c>
      <c r="K60" s="25" t="e">
        <f>#REF!</f>
        <v>#REF!</v>
      </c>
      <c r="L60" s="26" t="e">
        <f>TRUNC(E60*K60,0)</f>
        <v>#REF!</v>
      </c>
      <c r="M60" s="25" t="e">
        <f>#REF!</f>
        <v>#REF!</v>
      </c>
      <c r="N60" s="26" t="e">
        <f>TRUNC(E60*M60,0)</f>
        <v>#REF!</v>
      </c>
      <c r="O60" s="17" t="s">
        <v>4016</v>
      </c>
    </row>
    <row r="61" spans="2:15" ht="19.7" hidden="1" customHeight="1" x14ac:dyDescent="0.2">
      <c r="B61" s="13" t="s">
        <v>4016</v>
      </c>
      <c r="C61" s="14" t="s">
        <v>2324</v>
      </c>
      <c r="D61" s="14" t="s">
        <v>35</v>
      </c>
      <c r="E61" s="16">
        <v>1</v>
      </c>
      <c r="F61" s="15" t="s">
        <v>2986</v>
      </c>
      <c r="G61" s="22" t="e">
        <f>I61+K61+M61</f>
        <v>#REF!</v>
      </c>
      <c r="H61" s="26" t="e">
        <f>J61+L61+N61</f>
        <v>#REF!</v>
      </c>
      <c r="I61" s="25" t="e">
        <f>#REF!</f>
        <v>#REF!</v>
      </c>
      <c r="J61" s="26" t="e">
        <f>TRUNC(E61*I61,0)</f>
        <v>#REF!</v>
      </c>
      <c r="K61" s="25" t="e">
        <f>#REF!</f>
        <v>#REF!</v>
      </c>
      <c r="L61" s="26" t="e">
        <f>TRUNC(E61*K61,0)</f>
        <v>#REF!</v>
      </c>
      <c r="M61" s="25" t="e">
        <f>#REF!</f>
        <v>#REF!</v>
      </c>
      <c r="N61" s="26" t="e">
        <f>TRUNC(E61*M61,0)</f>
        <v>#REF!</v>
      </c>
      <c r="O61" s="17" t="s">
        <v>1410</v>
      </c>
    </row>
    <row r="62" spans="2:15" ht="19.7" hidden="1" customHeight="1" x14ac:dyDescent="0.2">
      <c r="B62" s="13" t="s">
        <v>4016</v>
      </c>
      <c r="C62" s="14" t="s">
        <v>4016</v>
      </c>
      <c r="D62" s="14" t="s">
        <v>4016</v>
      </c>
      <c r="E62" s="16"/>
      <c r="F62" s="15" t="s">
        <v>4016</v>
      </c>
      <c r="G62" s="22"/>
      <c r="H62" s="16"/>
      <c r="I62" s="22"/>
      <c r="J62" s="26">
        <f>TRUNC(E62*I62,0)</f>
        <v>0</v>
      </c>
      <c r="K62" s="22"/>
      <c r="L62" s="26">
        <f>TRUNC(E62*K62,0)</f>
        <v>0</v>
      </c>
      <c r="M62" s="22"/>
      <c r="N62" s="26">
        <f>TRUNC(E62*M62,0)</f>
        <v>0</v>
      </c>
      <c r="O62" s="17" t="s">
        <v>4016</v>
      </c>
    </row>
    <row r="63" spans="2:15" ht="19.7" hidden="1" customHeight="1" x14ac:dyDescent="0.2">
      <c r="B63" s="40" t="s">
        <v>110</v>
      </c>
      <c r="C63" s="24" t="s">
        <v>168</v>
      </c>
      <c r="D63" s="24" t="s">
        <v>2958</v>
      </c>
      <c r="E63" s="16"/>
      <c r="F63" s="41" t="s">
        <v>2986</v>
      </c>
      <c r="G63" s="22"/>
      <c r="H63" s="42" t="e">
        <f>J63+L63+N63</f>
        <v>#REF!</v>
      </c>
      <c r="I63" s="22"/>
      <c r="J63" s="42" t="e">
        <f>TRUNC(J64+J65)</f>
        <v>#REF!</v>
      </c>
      <c r="K63" s="22"/>
      <c r="L63" s="42" t="e">
        <f>TRUNC(L64+L65)</f>
        <v>#REF!</v>
      </c>
      <c r="M63" s="22"/>
      <c r="N63" s="42" t="e">
        <f>TRUNC(N64+N65)</f>
        <v>#REF!</v>
      </c>
      <c r="O63" s="43" t="s">
        <v>4016</v>
      </c>
    </row>
    <row r="64" spans="2:15" ht="19.7" hidden="1" customHeight="1" x14ac:dyDescent="0.2">
      <c r="B64" s="18" t="s">
        <v>4016</v>
      </c>
      <c r="C64" s="19" t="s">
        <v>1747</v>
      </c>
      <c r="D64" s="19" t="s">
        <v>209</v>
      </c>
      <c r="E64" s="45">
        <v>1.1499999999999999</v>
      </c>
      <c r="F64" s="20" t="s">
        <v>2986</v>
      </c>
      <c r="G64" s="5" t="e">
        <f>I64+K64+M64</f>
        <v>#REF!</v>
      </c>
      <c r="H64" s="32" t="e">
        <f>J64+L64+N64</f>
        <v>#REF!</v>
      </c>
      <c r="I64" s="29" t="e">
        <f>#REF!</f>
        <v>#REF!</v>
      </c>
      <c r="J64" s="32" t="e">
        <f>TRUNC(E64*I64,0)</f>
        <v>#REF!</v>
      </c>
      <c r="K64" s="29" t="e">
        <f>#REF!</f>
        <v>#REF!</v>
      </c>
      <c r="L64" s="32" t="e">
        <f>TRUNC(E64*K64,0)</f>
        <v>#REF!</v>
      </c>
      <c r="M64" s="29" t="e">
        <f>#REF!</f>
        <v>#REF!</v>
      </c>
      <c r="N64" s="32" t="e">
        <f>TRUNC(E64*M64,0)</f>
        <v>#REF!</v>
      </c>
      <c r="O64" s="21" t="s">
        <v>302</v>
      </c>
    </row>
    <row r="65" spans="2:15" ht="19.7" hidden="1" customHeight="1" x14ac:dyDescent="0.2">
      <c r="B65" s="13" t="s">
        <v>4016</v>
      </c>
      <c r="C65" s="14" t="s">
        <v>2324</v>
      </c>
      <c r="D65" s="14" t="s">
        <v>174</v>
      </c>
      <c r="E65" s="16">
        <v>1</v>
      </c>
      <c r="F65" s="15" t="s">
        <v>2986</v>
      </c>
      <c r="G65" s="22" t="e">
        <f>I65+K65+M65</f>
        <v>#REF!</v>
      </c>
      <c r="H65" s="26" t="e">
        <f>J65+L65+N65</f>
        <v>#REF!</v>
      </c>
      <c r="I65" s="25" t="e">
        <f>#REF!</f>
        <v>#REF!</v>
      </c>
      <c r="J65" s="26" t="e">
        <f>TRUNC(E65*I65,0)</f>
        <v>#REF!</v>
      </c>
      <c r="K65" s="25" t="e">
        <f>#REF!</f>
        <v>#REF!</v>
      </c>
      <c r="L65" s="26" t="e">
        <f>TRUNC(E65*K65,0)</f>
        <v>#REF!</v>
      </c>
      <c r="M65" s="25" t="e">
        <f>#REF!</f>
        <v>#REF!</v>
      </c>
      <c r="N65" s="26" t="e">
        <f>TRUNC(E65*M65,0)</f>
        <v>#REF!</v>
      </c>
      <c r="O65" s="17" t="s">
        <v>3948</v>
      </c>
    </row>
    <row r="66" spans="2:15" ht="19.7" hidden="1" customHeight="1" x14ac:dyDescent="0.2">
      <c r="B66" s="13" t="s">
        <v>4016</v>
      </c>
      <c r="C66" s="14" t="s">
        <v>4016</v>
      </c>
      <c r="D66" s="14" t="s">
        <v>4016</v>
      </c>
      <c r="E66" s="16"/>
      <c r="F66" s="15" t="s">
        <v>4016</v>
      </c>
      <c r="G66" s="22"/>
      <c r="H66" s="16"/>
      <c r="I66" s="22"/>
      <c r="J66" s="26">
        <f>TRUNC(E66*I66,0)</f>
        <v>0</v>
      </c>
      <c r="K66" s="22"/>
      <c r="L66" s="26">
        <f>TRUNC(E66*K66,0)</f>
        <v>0</v>
      </c>
      <c r="M66" s="22"/>
      <c r="N66" s="26">
        <f>TRUNC(E66*M66,0)</f>
        <v>0</v>
      </c>
      <c r="O66" s="17" t="s">
        <v>4016</v>
      </c>
    </row>
    <row r="67" spans="2:15" ht="19.7" hidden="1" customHeight="1" x14ac:dyDescent="0.2">
      <c r="B67" s="40" t="s">
        <v>2996</v>
      </c>
      <c r="C67" s="24" t="s">
        <v>461</v>
      </c>
      <c r="D67" s="24" t="s">
        <v>2958</v>
      </c>
      <c r="E67" s="16"/>
      <c r="F67" s="41" t="s">
        <v>2986</v>
      </c>
      <c r="G67" s="22"/>
      <c r="H67" s="42" t="e">
        <f>J67+L67+N67</f>
        <v>#REF!</v>
      </c>
      <c r="I67" s="22"/>
      <c r="J67" s="42" t="e">
        <f>TRUNC(J68+J69)</f>
        <v>#REF!</v>
      </c>
      <c r="K67" s="22"/>
      <c r="L67" s="42" t="e">
        <f>TRUNC(L68+L69)</f>
        <v>#REF!</v>
      </c>
      <c r="M67" s="22"/>
      <c r="N67" s="26" t="e">
        <f>TRUNC(N68+N69)</f>
        <v>#REF!</v>
      </c>
      <c r="O67" s="43" t="s">
        <v>4016</v>
      </c>
    </row>
    <row r="68" spans="2:15" ht="19.7" hidden="1" customHeight="1" x14ac:dyDescent="0.2">
      <c r="B68" s="13" t="s">
        <v>4016</v>
      </c>
      <c r="C68" s="14" t="s">
        <v>1747</v>
      </c>
      <c r="D68" s="14" t="s">
        <v>209</v>
      </c>
      <c r="E68" s="44">
        <v>1.1000000000000001</v>
      </c>
      <c r="F68" s="15" t="s">
        <v>2986</v>
      </c>
      <c r="G68" s="22" t="e">
        <f>I68+K68+M68</f>
        <v>#REF!</v>
      </c>
      <c r="H68" s="26" t="e">
        <f>J68+L68+N68</f>
        <v>#REF!</v>
      </c>
      <c r="I68" s="25" t="e">
        <f>#REF!</f>
        <v>#REF!</v>
      </c>
      <c r="J68" s="26" t="e">
        <f>TRUNC(E68*I68,0)</f>
        <v>#REF!</v>
      </c>
      <c r="K68" s="25" t="e">
        <f>#REF!</f>
        <v>#REF!</v>
      </c>
      <c r="L68" s="26" t="e">
        <f>TRUNC(E68*K68,0)</f>
        <v>#REF!</v>
      </c>
      <c r="M68" s="25" t="e">
        <f>#REF!</f>
        <v>#REF!</v>
      </c>
      <c r="N68" s="26" t="e">
        <f>TRUNC(E68*M68,0)</f>
        <v>#REF!</v>
      </c>
      <c r="O68" s="17" t="s">
        <v>302</v>
      </c>
    </row>
    <row r="69" spans="2:15" ht="19.7" hidden="1" customHeight="1" x14ac:dyDescent="0.2">
      <c r="B69" s="13" t="s">
        <v>4016</v>
      </c>
      <c r="C69" s="14" t="s">
        <v>2324</v>
      </c>
      <c r="D69" s="14" t="s">
        <v>35</v>
      </c>
      <c r="E69" s="16">
        <v>1</v>
      </c>
      <c r="F69" s="15" t="s">
        <v>2986</v>
      </c>
      <c r="G69" s="22" t="e">
        <f>I69+K69+M69</f>
        <v>#REF!</v>
      </c>
      <c r="H69" s="26" t="e">
        <f>J69+L69+N69</f>
        <v>#REF!</v>
      </c>
      <c r="I69" s="25" t="e">
        <f>#REF!</f>
        <v>#REF!</v>
      </c>
      <c r="J69" s="26" t="e">
        <f>TRUNC(E69*I69,0)</f>
        <v>#REF!</v>
      </c>
      <c r="K69" s="25" t="e">
        <f>#REF!</f>
        <v>#REF!</v>
      </c>
      <c r="L69" s="26" t="e">
        <f>TRUNC(E69*K69,0)</f>
        <v>#REF!</v>
      </c>
      <c r="M69" s="25" t="e">
        <f>#REF!</f>
        <v>#REF!</v>
      </c>
      <c r="N69" s="26" t="e">
        <f>TRUNC(E69*M69,0)</f>
        <v>#REF!</v>
      </c>
      <c r="O69" s="17" t="s">
        <v>1410</v>
      </c>
    </row>
    <row r="70" spans="2:15" ht="19.7" hidden="1" customHeight="1" x14ac:dyDescent="0.2">
      <c r="B70" s="13" t="s">
        <v>4016</v>
      </c>
      <c r="C70" s="14" t="s">
        <v>4016</v>
      </c>
      <c r="D70" s="14" t="s">
        <v>4016</v>
      </c>
      <c r="E70" s="16"/>
      <c r="F70" s="15" t="s">
        <v>4016</v>
      </c>
      <c r="G70" s="22"/>
      <c r="H70" s="16"/>
      <c r="I70" s="22"/>
      <c r="J70" s="26">
        <f>TRUNC(E70*I70,0)</f>
        <v>0</v>
      </c>
      <c r="K70" s="22"/>
      <c r="L70" s="26">
        <f>TRUNC(E70*K70,0)</f>
        <v>0</v>
      </c>
      <c r="M70" s="22"/>
      <c r="N70" s="26">
        <f>TRUNC(E70*M70,0)</f>
        <v>0</v>
      </c>
      <c r="O70" s="17" t="s">
        <v>4016</v>
      </c>
    </row>
    <row r="71" spans="2:15" ht="19.7" hidden="1" customHeight="1" x14ac:dyDescent="0.2">
      <c r="B71" s="40" t="s">
        <v>395</v>
      </c>
      <c r="C71" s="24" t="s">
        <v>79</v>
      </c>
      <c r="D71" s="24" t="s">
        <v>2908</v>
      </c>
      <c r="E71" s="16"/>
      <c r="F71" s="41" t="s">
        <v>2986</v>
      </c>
      <c r="G71" s="22"/>
      <c r="H71" s="42" t="e">
        <f>J71+L71+N71</f>
        <v>#REF!</v>
      </c>
      <c r="I71" s="22"/>
      <c r="J71" s="42" t="e">
        <f>TRUNC(J72+J73)</f>
        <v>#REF!</v>
      </c>
      <c r="K71" s="22"/>
      <c r="L71" s="42" t="e">
        <f>TRUNC(L72+L73)</f>
        <v>#REF!</v>
      </c>
      <c r="M71" s="22"/>
      <c r="N71" s="26" t="e">
        <f>TRUNC(N72+N73)</f>
        <v>#REF!</v>
      </c>
      <c r="O71" s="43" t="s">
        <v>4016</v>
      </c>
    </row>
    <row r="72" spans="2:15" ht="19.7" hidden="1" customHeight="1" x14ac:dyDescent="0.2">
      <c r="B72" s="13" t="s">
        <v>4016</v>
      </c>
      <c r="C72" s="14" t="s">
        <v>2010</v>
      </c>
      <c r="D72" s="14" t="s">
        <v>2420</v>
      </c>
      <c r="E72" s="44">
        <v>1.1000000000000001</v>
      </c>
      <c r="F72" s="15" t="s">
        <v>2986</v>
      </c>
      <c r="G72" s="22" t="e">
        <f>I72+K72+M72</f>
        <v>#REF!</v>
      </c>
      <c r="H72" s="26" t="e">
        <f>J72+L72+N72</f>
        <v>#REF!</v>
      </c>
      <c r="I72" s="25" t="e">
        <f>#REF!</f>
        <v>#REF!</v>
      </c>
      <c r="J72" s="26" t="e">
        <f>TRUNC(E72*I72,0)</f>
        <v>#REF!</v>
      </c>
      <c r="K72" s="25" t="e">
        <f>#REF!</f>
        <v>#REF!</v>
      </c>
      <c r="L72" s="26" t="e">
        <f>TRUNC(E72*K72,0)</f>
        <v>#REF!</v>
      </c>
      <c r="M72" s="25" t="e">
        <f>#REF!</f>
        <v>#REF!</v>
      </c>
      <c r="N72" s="26" t="e">
        <f>TRUNC(E72*M72,0)</f>
        <v>#REF!</v>
      </c>
      <c r="O72" s="17" t="s">
        <v>4016</v>
      </c>
    </row>
    <row r="73" spans="2:15" ht="19.7" hidden="1" customHeight="1" x14ac:dyDescent="0.2">
      <c r="B73" s="13" t="s">
        <v>4016</v>
      </c>
      <c r="C73" s="14" t="s">
        <v>2324</v>
      </c>
      <c r="D73" s="14" t="s">
        <v>35</v>
      </c>
      <c r="E73" s="16">
        <v>1</v>
      </c>
      <c r="F73" s="15" t="s">
        <v>2986</v>
      </c>
      <c r="G73" s="22" t="e">
        <f>I73+K73+M73</f>
        <v>#REF!</v>
      </c>
      <c r="H73" s="26" t="e">
        <f>J73+L73+N73</f>
        <v>#REF!</v>
      </c>
      <c r="I73" s="25" t="e">
        <f>#REF!</f>
        <v>#REF!</v>
      </c>
      <c r="J73" s="26" t="e">
        <f>TRUNC(E73*I73,0)</f>
        <v>#REF!</v>
      </c>
      <c r="K73" s="25" t="e">
        <f>#REF!</f>
        <v>#REF!</v>
      </c>
      <c r="L73" s="26" t="e">
        <f>TRUNC(E73*K73,0)</f>
        <v>#REF!</v>
      </c>
      <c r="M73" s="25" t="e">
        <f>#REF!</f>
        <v>#REF!</v>
      </c>
      <c r="N73" s="26" t="e">
        <f>TRUNC(E73*M73,0)</f>
        <v>#REF!</v>
      </c>
      <c r="O73" s="17" t="s">
        <v>1410</v>
      </c>
    </row>
    <row r="74" spans="2:15" ht="19.7" hidden="1" customHeight="1" x14ac:dyDescent="0.2">
      <c r="B74" s="13" t="s">
        <v>4016</v>
      </c>
      <c r="C74" s="14" t="s">
        <v>4016</v>
      </c>
      <c r="D74" s="14" t="s">
        <v>4016</v>
      </c>
      <c r="E74" s="16"/>
      <c r="F74" s="15" t="s">
        <v>4016</v>
      </c>
      <c r="G74" s="22"/>
      <c r="H74" s="16"/>
      <c r="I74" s="22"/>
      <c r="J74" s="26">
        <f>TRUNC(E74*I74,0)</f>
        <v>0</v>
      </c>
      <c r="K74" s="22"/>
      <c r="L74" s="26">
        <f>TRUNC(E74*K74,0)</f>
        <v>0</v>
      </c>
      <c r="M74" s="22"/>
      <c r="N74" s="26">
        <f>TRUNC(E74*M74,0)</f>
        <v>0</v>
      </c>
      <c r="O74" s="17" t="s">
        <v>4016</v>
      </c>
    </row>
    <row r="75" spans="2:15" ht="19.7" hidden="1" customHeight="1" x14ac:dyDescent="0.2">
      <c r="B75" s="40" t="s">
        <v>2854</v>
      </c>
      <c r="C75" s="24" t="s">
        <v>753</v>
      </c>
      <c r="D75" s="24" t="s">
        <v>3286</v>
      </c>
      <c r="E75" s="16"/>
      <c r="F75" s="41" t="s">
        <v>2937</v>
      </c>
      <c r="G75" s="22"/>
      <c r="H75" s="42" t="e">
        <f>J75+L75+N75</f>
        <v>#REF!</v>
      </c>
      <c r="I75" s="22"/>
      <c r="J75" s="42" t="e">
        <f>TRUNC(J76+J77+J78)</f>
        <v>#REF!</v>
      </c>
      <c r="K75" s="22"/>
      <c r="L75" s="42" t="e">
        <f>TRUNC(L76+L77+L78)</f>
        <v>#REF!</v>
      </c>
      <c r="M75" s="22"/>
      <c r="N75" s="42" t="e">
        <f>TRUNC(N76+N77+N78)</f>
        <v>#REF!</v>
      </c>
      <c r="O75" s="43" t="s">
        <v>4016</v>
      </c>
    </row>
    <row r="76" spans="2:15" ht="19.7" hidden="1" customHeight="1" x14ac:dyDescent="0.2">
      <c r="B76" s="13" t="s">
        <v>4016</v>
      </c>
      <c r="C76" s="14" t="s">
        <v>2270</v>
      </c>
      <c r="D76" s="14" t="s">
        <v>3286</v>
      </c>
      <c r="E76" s="16">
        <v>1</v>
      </c>
      <c r="F76" s="15" t="s">
        <v>2937</v>
      </c>
      <c r="G76" s="22" t="e">
        <f>I76+K76+M76</f>
        <v>#REF!</v>
      </c>
      <c r="H76" s="26" t="e">
        <f>J76+L76+N76</f>
        <v>#REF!</v>
      </c>
      <c r="I76" s="25" t="e">
        <f>#REF!</f>
        <v>#REF!</v>
      </c>
      <c r="J76" s="26" t="e">
        <f>TRUNC(E76*I76,0)</f>
        <v>#REF!</v>
      </c>
      <c r="K76" s="25" t="e">
        <f>#REF!</f>
        <v>#REF!</v>
      </c>
      <c r="L76" s="26" t="e">
        <f>TRUNC(E76*K76,0)</f>
        <v>#REF!</v>
      </c>
      <c r="M76" s="25" t="e">
        <f>#REF!</f>
        <v>#REF!</v>
      </c>
      <c r="N76" s="26" t="e">
        <f>TRUNC(E76*M76,0)</f>
        <v>#REF!</v>
      </c>
      <c r="O76" s="17" t="s">
        <v>3895</v>
      </c>
    </row>
    <row r="77" spans="2:15" ht="19.7" hidden="1" customHeight="1" x14ac:dyDescent="0.2">
      <c r="B77" s="13" t="s">
        <v>4016</v>
      </c>
      <c r="C77" s="14" t="s">
        <v>2671</v>
      </c>
      <c r="D77" s="14" t="s">
        <v>954</v>
      </c>
      <c r="E77" s="16">
        <v>1</v>
      </c>
      <c r="F77" s="15" t="s">
        <v>2937</v>
      </c>
      <c r="G77" s="22">
        <f>I77+K77+M77</f>
        <v>7556</v>
      </c>
      <c r="H77" s="26">
        <f>J77+L77+N77</f>
        <v>7556</v>
      </c>
      <c r="I77" s="25">
        <f>단가산출총괄표!G5</f>
        <v>3057</v>
      </c>
      <c r="J77" s="26">
        <f>TRUNC(E77*I77,0)</f>
        <v>3057</v>
      </c>
      <c r="K77" s="25">
        <f>단가산출총괄표!H5</f>
        <v>2534</v>
      </c>
      <c r="L77" s="26">
        <f>TRUNC(E77*K77,0)</f>
        <v>2534</v>
      </c>
      <c r="M77" s="25">
        <f>단가산출총괄표!I5</f>
        <v>1965</v>
      </c>
      <c r="N77" s="26">
        <f>TRUNC(E77*M77,0)</f>
        <v>1965</v>
      </c>
      <c r="O77" s="17" t="s">
        <v>2081</v>
      </c>
    </row>
    <row r="78" spans="2:15" ht="19.7" hidden="1" customHeight="1" x14ac:dyDescent="0.2">
      <c r="B78" s="13" t="s">
        <v>4016</v>
      </c>
      <c r="C78" s="14" t="s">
        <v>533</v>
      </c>
      <c r="D78" s="14" t="s">
        <v>1865</v>
      </c>
      <c r="E78" s="16">
        <v>1</v>
      </c>
      <c r="F78" s="15" t="s">
        <v>2937</v>
      </c>
      <c r="G78" s="22" t="e">
        <f>I78+K78+M78</f>
        <v>#REF!</v>
      </c>
      <c r="H78" s="26" t="e">
        <f>J78+L78+N78</f>
        <v>#REF!</v>
      </c>
      <c r="I78" s="25" t="e">
        <f>#REF!</f>
        <v>#REF!</v>
      </c>
      <c r="J78" s="26" t="e">
        <f>TRUNC(E78*I78,0)</f>
        <v>#REF!</v>
      </c>
      <c r="K78" s="25" t="e">
        <f>#REF!</f>
        <v>#REF!</v>
      </c>
      <c r="L78" s="26" t="e">
        <f>TRUNC(E78*K78,0)</f>
        <v>#REF!</v>
      </c>
      <c r="M78" s="25" t="e">
        <f>#REF!</f>
        <v>#REF!</v>
      </c>
      <c r="N78" s="26" t="e">
        <f>TRUNC(E78*M78,0)</f>
        <v>#REF!</v>
      </c>
      <c r="O78" s="17" t="s">
        <v>1626</v>
      </c>
    </row>
    <row r="79" spans="2:15" ht="19.7" hidden="1" customHeight="1" x14ac:dyDescent="0.2">
      <c r="B79" s="13" t="s">
        <v>4016</v>
      </c>
      <c r="C79" s="14" t="s">
        <v>4016</v>
      </c>
      <c r="D79" s="14" t="s">
        <v>4016</v>
      </c>
      <c r="E79" s="16"/>
      <c r="F79" s="15" t="s">
        <v>4016</v>
      </c>
      <c r="G79" s="22"/>
      <c r="H79" s="16"/>
      <c r="I79" s="22"/>
      <c r="J79" s="26">
        <f>TRUNC(E79*I79,0)</f>
        <v>0</v>
      </c>
      <c r="K79" s="22"/>
      <c r="L79" s="26">
        <f>TRUNC(E79*K79,0)</f>
        <v>0</v>
      </c>
      <c r="M79" s="22"/>
      <c r="N79" s="26">
        <f>TRUNC(E79*M79,0)</f>
        <v>0</v>
      </c>
      <c r="O79" s="17" t="s">
        <v>4016</v>
      </c>
    </row>
    <row r="80" spans="2:15" ht="19.7" hidden="1" customHeight="1" x14ac:dyDescent="0.2">
      <c r="B80" s="40" t="s">
        <v>257</v>
      </c>
      <c r="C80" s="24" t="s">
        <v>556</v>
      </c>
      <c r="D80" s="24" t="s">
        <v>3286</v>
      </c>
      <c r="E80" s="16"/>
      <c r="F80" s="41" t="s">
        <v>2937</v>
      </c>
      <c r="G80" s="22"/>
      <c r="H80" s="42" t="e">
        <f>J80+L80+N80</f>
        <v>#REF!</v>
      </c>
      <c r="I80" s="22"/>
      <c r="J80" s="42" t="e">
        <f>TRUNC(J81+J82+J83)</f>
        <v>#REF!</v>
      </c>
      <c r="K80" s="22"/>
      <c r="L80" s="42" t="e">
        <f>TRUNC(L81+L82+L83)</f>
        <v>#REF!</v>
      </c>
      <c r="M80" s="22"/>
      <c r="N80" s="42" t="e">
        <f>TRUNC(N81+N82+N83)</f>
        <v>#REF!</v>
      </c>
      <c r="O80" s="43" t="s">
        <v>4016</v>
      </c>
    </row>
    <row r="81" spans="2:15" ht="19.7" hidden="1" customHeight="1" x14ac:dyDescent="0.2">
      <c r="B81" s="13" t="s">
        <v>4016</v>
      </c>
      <c r="C81" s="14" t="s">
        <v>2270</v>
      </c>
      <c r="D81" s="14" t="s">
        <v>3286</v>
      </c>
      <c r="E81" s="16">
        <v>1</v>
      </c>
      <c r="F81" s="15" t="s">
        <v>2937</v>
      </c>
      <c r="G81" s="22" t="e">
        <f>I81+K81+M81</f>
        <v>#REF!</v>
      </c>
      <c r="H81" s="26" t="e">
        <f>J81+L81+N81</f>
        <v>#REF!</v>
      </c>
      <c r="I81" s="25" t="e">
        <f>#REF!</f>
        <v>#REF!</v>
      </c>
      <c r="J81" s="26" t="e">
        <f>TRUNC(E81*I81,0)</f>
        <v>#REF!</v>
      </c>
      <c r="K81" s="25" t="e">
        <f>#REF!</f>
        <v>#REF!</v>
      </c>
      <c r="L81" s="26" t="e">
        <f>TRUNC(E81*K81,0)</f>
        <v>#REF!</v>
      </c>
      <c r="M81" s="25" t="e">
        <f>#REF!</f>
        <v>#REF!</v>
      </c>
      <c r="N81" s="26" t="e">
        <f>TRUNC(E81*M81,0)</f>
        <v>#REF!</v>
      </c>
      <c r="O81" s="17" t="s">
        <v>3895</v>
      </c>
    </row>
    <row r="82" spans="2:15" ht="19.7" hidden="1" customHeight="1" x14ac:dyDescent="0.2">
      <c r="B82" s="13" t="s">
        <v>4016</v>
      </c>
      <c r="C82" s="14" t="s">
        <v>2671</v>
      </c>
      <c r="D82" s="14" t="s">
        <v>954</v>
      </c>
      <c r="E82" s="16">
        <v>1</v>
      </c>
      <c r="F82" s="15" t="s">
        <v>2937</v>
      </c>
      <c r="G82" s="22">
        <f>I82+K82+M82</f>
        <v>7556</v>
      </c>
      <c r="H82" s="26">
        <f>J82+L82+N82</f>
        <v>7556</v>
      </c>
      <c r="I82" s="25">
        <f>단가산출총괄표!G5</f>
        <v>3057</v>
      </c>
      <c r="J82" s="26">
        <f>TRUNC(E82*I82,0)</f>
        <v>3057</v>
      </c>
      <c r="K82" s="25">
        <f>단가산출총괄표!H5</f>
        <v>2534</v>
      </c>
      <c r="L82" s="26">
        <f>TRUNC(E82*K82,0)</f>
        <v>2534</v>
      </c>
      <c r="M82" s="25">
        <f>단가산출총괄표!I5</f>
        <v>1965</v>
      </c>
      <c r="N82" s="26">
        <f>TRUNC(E82*M82,0)</f>
        <v>1965</v>
      </c>
      <c r="O82" s="17" t="s">
        <v>2081</v>
      </c>
    </row>
    <row r="83" spans="2:15" ht="19.7" hidden="1" customHeight="1" x14ac:dyDescent="0.2">
      <c r="B83" s="13" t="s">
        <v>4016</v>
      </c>
      <c r="C83" s="14" t="s">
        <v>789</v>
      </c>
      <c r="D83" s="14" t="s">
        <v>27</v>
      </c>
      <c r="E83" s="16">
        <v>1</v>
      </c>
      <c r="F83" s="15" t="s">
        <v>2937</v>
      </c>
      <c r="G83" s="22" t="e">
        <f>I83+K83+M83</f>
        <v>#REF!</v>
      </c>
      <c r="H83" s="26" t="e">
        <f>J83+L83+N83</f>
        <v>#REF!</v>
      </c>
      <c r="I83" s="25" t="e">
        <f>#REF!</f>
        <v>#REF!</v>
      </c>
      <c r="J83" s="26" t="e">
        <f>TRUNC(E83*I83,0)</f>
        <v>#REF!</v>
      </c>
      <c r="K83" s="25" t="e">
        <f>#REF!</f>
        <v>#REF!</v>
      </c>
      <c r="L83" s="26" t="e">
        <f>TRUNC(E83*K83,0)</f>
        <v>#REF!</v>
      </c>
      <c r="M83" s="25" t="e">
        <f>#REF!</f>
        <v>#REF!</v>
      </c>
      <c r="N83" s="26" t="e">
        <f>TRUNC(E83*M83,0)</f>
        <v>#REF!</v>
      </c>
      <c r="O83" s="17" t="s">
        <v>3043</v>
      </c>
    </row>
    <row r="84" spans="2:15" ht="19.7" hidden="1" customHeight="1" x14ac:dyDescent="0.2">
      <c r="B84" s="13" t="s">
        <v>4016</v>
      </c>
      <c r="C84" s="14" t="s">
        <v>4016</v>
      </c>
      <c r="D84" s="14" t="s">
        <v>4016</v>
      </c>
      <c r="E84" s="16"/>
      <c r="F84" s="15" t="s">
        <v>4016</v>
      </c>
      <c r="G84" s="22"/>
      <c r="H84" s="16"/>
      <c r="I84" s="22"/>
      <c r="J84" s="26">
        <f>TRUNC(E84*I84,0)</f>
        <v>0</v>
      </c>
      <c r="K84" s="22"/>
      <c r="L84" s="26">
        <f>TRUNC(E84*K84,0)</f>
        <v>0</v>
      </c>
      <c r="M84" s="22"/>
      <c r="N84" s="26">
        <f>TRUNC(E84*M84,0)</f>
        <v>0</v>
      </c>
      <c r="O84" s="17" t="s">
        <v>4016</v>
      </c>
    </row>
    <row r="85" spans="2:15" ht="19.7" hidden="1" customHeight="1" x14ac:dyDescent="0.2">
      <c r="B85" s="40" t="s">
        <v>3093</v>
      </c>
      <c r="C85" s="24" t="s">
        <v>565</v>
      </c>
      <c r="D85" s="24" t="s">
        <v>814</v>
      </c>
      <c r="E85" s="16"/>
      <c r="F85" s="41" t="s">
        <v>2937</v>
      </c>
      <c r="G85" s="22"/>
      <c r="H85" s="42" t="e">
        <f>J85+L85+N85</f>
        <v>#REF!</v>
      </c>
      <c r="I85" s="22"/>
      <c r="J85" s="42" t="e">
        <f>TRUNC(J86+J87+J88+J89)</f>
        <v>#REF!</v>
      </c>
      <c r="K85" s="22"/>
      <c r="L85" s="42" t="e">
        <f>TRUNC(L86+L87+L88+L89)</f>
        <v>#REF!</v>
      </c>
      <c r="M85" s="22"/>
      <c r="N85" s="42" t="e">
        <f>TRUNC(N86+N87+N88+N89)</f>
        <v>#REF!</v>
      </c>
      <c r="O85" s="43" t="s">
        <v>4016</v>
      </c>
    </row>
    <row r="86" spans="2:15" ht="19.7" hidden="1" customHeight="1" x14ac:dyDescent="0.2">
      <c r="B86" s="13" t="s">
        <v>4016</v>
      </c>
      <c r="C86" s="14" t="s">
        <v>1519</v>
      </c>
      <c r="D86" s="14" t="s">
        <v>814</v>
      </c>
      <c r="E86" s="16">
        <v>1</v>
      </c>
      <c r="F86" s="15" t="s">
        <v>2937</v>
      </c>
      <c r="G86" s="22" t="e">
        <f>I86+K86+M86</f>
        <v>#REF!</v>
      </c>
      <c r="H86" s="26" t="e">
        <f>J86+L86+N86</f>
        <v>#REF!</v>
      </c>
      <c r="I86" s="25" t="e">
        <f>#REF!</f>
        <v>#REF!</v>
      </c>
      <c r="J86" s="26" t="e">
        <f>TRUNC(E86*I86,0)</f>
        <v>#REF!</v>
      </c>
      <c r="K86" s="25" t="e">
        <f>#REF!</f>
        <v>#REF!</v>
      </c>
      <c r="L86" s="26" t="e">
        <f>TRUNC(E86*K86,0)</f>
        <v>#REF!</v>
      </c>
      <c r="M86" s="25" t="e">
        <f>#REF!</f>
        <v>#REF!</v>
      </c>
      <c r="N86" s="26" t="e">
        <f>TRUNC(E86*M86,0)</f>
        <v>#REF!</v>
      </c>
      <c r="O86" s="17" t="s">
        <v>1457</v>
      </c>
    </row>
    <row r="87" spans="2:15" ht="19.7" hidden="1" customHeight="1" x14ac:dyDescent="0.2">
      <c r="B87" s="13" t="s">
        <v>4016</v>
      </c>
      <c r="C87" s="14" t="s">
        <v>1055</v>
      </c>
      <c r="D87" s="14" t="s">
        <v>814</v>
      </c>
      <c r="E87" s="16">
        <v>1</v>
      </c>
      <c r="F87" s="15" t="s">
        <v>2937</v>
      </c>
      <c r="G87" s="22">
        <f>I87+K87+M87</f>
        <v>9584</v>
      </c>
      <c r="H87" s="26">
        <f>J87+L87+N87</f>
        <v>9584</v>
      </c>
      <c r="I87" s="25">
        <f>단가산출총괄표!G9</f>
        <v>5131</v>
      </c>
      <c r="J87" s="26">
        <f>TRUNC(E87*I87,0)</f>
        <v>5131</v>
      </c>
      <c r="K87" s="25">
        <f>단가산출총괄표!H9</f>
        <v>1038</v>
      </c>
      <c r="L87" s="26">
        <f>TRUNC(E87*K87,0)</f>
        <v>1038</v>
      </c>
      <c r="M87" s="25">
        <f>단가산출총괄표!I9</f>
        <v>3415</v>
      </c>
      <c r="N87" s="26">
        <f>TRUNC(E87*M87,0)</f>
        <v>3415</v>
      </c>
      <c r="O87" s="17" t="s">
        <v>2322</v>
      </c>
    </row>
    <row r="88" spans="2:15" ht="19.7" hidden="1" customHeight="1" x14ac:dyDescent="0.2">
      <c r="B88" s="13" t="s">
        <v>4016</v>
      </c>
      <c r="C88" s="14" t="s">
        <v>3415</v>
      </c>
      <c r="D88" s="14" t="s">
        <v>2806</v>
      </c>
      <c r="E88" s="16">
        <v>1</v>
      </c>
      <c r="F88" s="15" t="s">
        <v>2937</v>
      </c>
      <c r="G88" s="22" t="e">
        <f>I88+K88+M88</f>
        <v>#REF!</v>
      </c>
      <c r="H88" s="26" t="e">
        <f>J88+L88+N88</f>
        <v>#REF!</v>
      </c>
      <c r="I88" s="25" t="e">
        <f>#REF!</f>
        <v>#REF!</v>
      </c>
      <c r="J88" s="26" t="e">
        <f>TRUNC(E88*I88,0)</f>
        <v>#REF!</v>
      </c>
      <c r="K88" s="25" t="e">
        <f>#REF!</f>
        <v>#REF!</v>
      </c>
      <c r="L88" s="26" t="e">
        <f>TRUNC(E88*K88,0)</f>
        <v>#REF!</v>
      </c>
      <c r="M88" s="25" t="e">
        <f>#REF!</f>
        <v>#REF!</v>
      </c>
      <c r="N88" s="26" t="e">
        <f>TRUNC(E88*M88,0)</f>
        <v>#REF!</v>
      </c>
      <c r="O88" s="17" t="s">
        <v>1695</v>
      </c>
    </row>
    <row r="89" spans="2:15" ht="19.7" hidden="1" customHeight="1" x14ac:dyDescent="0.2">
      <c r="B89" s="13" t="s">
        <v>4016</v>
      </c>
      <c r="C89" s="14" t="s">
        <v>3430</v>
      </c>
      <c r="D89" s="14" t="s">
        <v>814</v>
      </c>
      <c r="E89" s="16">
        <v>1</v>
      </c>
      <c r="F89" s="15" t="s">
        <v>2937</v>
      </c>
      <c r="G89" s="22">
        <f>I89+K89+M89</f>
        <v>2637</v>
      </c>
      <c r="H89" s="26">
        <f>J89+L89+N89</f>
        <v>2637</v>
      </c>
      <c r="I89" s="25">
        <f>단가산출총괄표!G10</f>
        <v>1824</v>
      </c>
      <c r="J89" s="26">
        <f>TRUNC(E89*I89,0)</f>
        <v>1824</v>
      </c>
      <c r="K89" s="25">
        <f>단가산출총괄표!H10</f>
        <v>638</v>
      </c>
      <c r="L89" s="26">
        <f>TRUNC(E89*K89,0)</f>
        <v>638</v>
      </c>
      <c r="M89" s="25">
        <f>단가산출총괄표!I10</f>
        <v>175</v>
      </c>
      <c r="N89" s="26">
        <f>TRUNC(E89*M89,0)</f>
        <v>175</v>
      </c>
      <c r="O89" s="17" t="s">
        <v>731</v>
      </c>
    </row>
    <row r="90" spans="2:15" ht="19.7" hidden="1" customHeight="1" x14ac:dyDescent="0.2">
      <c r="B90" s="13" t="s">
        <v>4016</v>
      </c>
      <c r="C90" s="14" t="s">
        <v>4016</v>
      </c>
      <c r="D90" s="14" t="s">
        <v>4016</v>
      </c>
      <c r="E90" s="16"/>
      <c r="F90" s="15" t="s">
        <v>4016</v>
      </c>
      <c r="G90" s="22"/>
      <c r="H90" s="16"/>
      <c r="I90" s="22"/>
      <c r="J90" s="26">
        <f>TRUNC(E90*I90,0)</f>
        <v>0</v>
      </c>
      <c r="K90" s="22"/>
      <c r="L90" s="26">
        <f>TRUNC(E90*K90,0)</f>
        <v>0</v>
      </c>
      <c r="M90" s="22"/>
      <c r="N90" s="26">
        <f>TRUNC(E90*M90,0)</f>
        <v>0</v>
      </c>
      <c r="O90" s="17" t="s">
        <v>4016</v>
      </c>
    </row>
    <row r="91" spans="2:15" ht="19.7" hidden="1" customHeight="1" x14ac:dyDescent="0.2">
      <c r="B91" s="40" t="s">
        <v>1513</v>
      </c>
      <c r="C91" s="24" t="s">
        <v>778</v>
      </c>
      <c r="D91" s="24" t="s">
        <v>740</v>
      </c>
      <c r="E91" s="16"/>
      <c r="F91" s="41" t="s">
        <v>2937</v>
      </c>
      <c r="G91" s="22"/>
      <c r="H91" s="42" t="e">
        <f>J91+L91+N91</f>
        <v>#REF!</v>
      </c>
      <c r="I91" s="22"/>
      <c r="J91" s="42" t="e">
        <f>TRUNC(J92+J93+J94+J95)</f>
        <v>#REF!</v>
      </c>
      <c r="K91" s="22"/>
      <c r="L91" s="42" t="e">
        <f>TRUNC(L92+L93+L94+L95)</f>
        <v>#REF!</v>
      </c>
      <c r="M91" s="22"/>
      <c r="N91" s="42" t="e">
        <f>TRUNC(N92+N93+N94+N95)</f>
        <v>#REF!</v>
      </c>
      <c r="O91" s="43" t="s">
        <v>4016</v>
      </c>
    </row>
    <row r="92" spans="2:15" ht="19.7" hidden="1" customHeight="1" x14ac:dyDescent="0.2">
      <c r="B92" s="13" t="s">
        <v>4016</v>
      </c>
      <c r="C92" s="14" t="s">
        <v>1519</v>
      </c>
      <c r="D92" s="14" t="s">
        <v>814</v>
      </c>
      <c r="E92" s="16">
        <v>1</v>
      </c>
      <c r="F92" s="15" t="s">
        <v>2937</v>
      </c>
      <c r="G92" s="22" t="e">
        <f>I92+K92+M92</f>
        <v>#REF!</v>
      </c>
      <c r="H92" s="26" t="e">
        <f>J92+L92+N92</f>
        <v>#REF!</v>
      </c>
      <c r="I92" s="25" t="e">
        <f>#REF!</f>
        <v>#REF!</v>
      </c>
      <c r="J92" s="26" t="e">
        <f>TRUNC(E92*I92,0)</f>
        <v>#REF!</v>
      </c>
      <c r="K92" s="25" t="e">
        <f>#REF!</f>
        <v>#REF!</v>
      </c>
      <c r="L92" s="26" t="e">
        <f>TRUNC(E92*K92,0)</f>
        <v>#REF!</v>
      </c>
      <c r="M92" s="25" t="e">
        <f>#REF!</f>
        <v>#REF!</v>
      </c>
      <c r="N92" s="26" t="e">
        <f>TRUNC(E92*M92,0)</f>
        <v>#REF!</v>
      </c>
      <c r="O92" s="17" t="s">
        <v>1457</v>
      </c>
    </row>
    <row r="93" spans="2:15" ht="19.7" hidden="1" customHeight="1" x14ac:dyDescent="0.2">
      <c r="B93" s="13" t="s">
        <v>4016</v>
      </c>
      <c r="C93" s="14" t="s">
        <v>1055</v>
      </c>
      <c r="D93" s="14" t="s">
        <v>814</v>
      </c>
      <c r="E93" s="16">
        <v>1</v>
      </c>
      <c r="F93" s="15" t="s">
        <v>2937</v>
      </c>
      <c r="G93" s="22">
        <f>I93+K93+M93</f>
        <v>9584</v>
      </c>
      <c r="H93" s="26">
        <f>J93+L93+N93</f>
        <v>9584</v>
      </c>
      <c r="I93" s="25">
        <f>단가산출총괄표!G9</f>
        <v>5131</v>
      </c>
      <c r="J93" s="26">
        <f>TRUNC(E93*I93,0)</f>
        <v>5131</v>
      </c>
      <c r="K93" s="25">
        <f>단가산출총괄표!H9</f>
        <v>1038</v>
      </c>
      <c r="L93" s="26">
        <f>TRUNC(E93*K93,0)</f>
        <v>1038</v>
      </c>
      <c r="M93" s="25">
        <f>단가산출총괄표!I9</f>
        <v>3415</v>
      </c>
      <c r="N93" s="26">
        <f>TRUNC(E93*M93,0)</f>
        <v>3415</v>
      </c>
      <c r="O93" s="17" t="s">
        <v>2322</v>
      </c>
    </row>
    <row r="94" spans="2:15" ht="19.7" hidden="1" customHeight="1" x14ac:dyDescent="0.2">
      <c r="B94" s="18" t="s">
        <v>4016</v>
      </c>
      <c r="C94" s="19" t="s">
        <v>3247</v>
      </c>
      <c r="D94" s="19" t="s">
        <v>2744</v>
      </c>
      <c r="E94" s="6">
        <v>1</v>
      </c>
      <c r="F94" s="20" t="s">
        <v>2937</v>
      </c>
      <c r="G94" s="5">
        <f>I94+K94+M94</f>
        <v>14748</v>
      </c>
      <c r="H94" s="32">
        <f>J94+L94+N94</f>
        <v>14748</v>
      </c>
      <c r="I94" s="29">
        <f>단가산출총괄표!G11</f>
        <v>11669</v>
      </c>
      <c r="J94" s="32">
        <f>TRUNC(E94*I94,0)</f>
        <v>11669</v>
      </c>
      <c r="K94" s="29">
        <f>단가산출총괄표!H11</f>
        <v>1160</v>
      </c>
      <c r="L94" s="32">
        <f>TRUNC(E94*K94,0)</f>
        <v>1160</v>
      </c>
      <c r="M94" s="29">
        <f>단가산출총괄표!I11</f>
        <v>1919</v>
      </c>
      <c r="N94" s="32">
        <f>TRUNC(E94*M94,0)</f>
        <v>1919</v>
      </c>
      <c r="O94" s="21" t="s">
        <v>3598</v>
      </c>
    </row>
    <row r="95" spans="2:15" ht="19.7" hidden="1" customHeight="1" x14ac:dyDescent="0.2">
      <c r="B95" s="13" t="s">
        <v>4016</v>
      </c>
      <c r="C95" s="14" t="s">
        <v>3430</v>
      </c>
      <c r="D95" s="14" t="s">
        <v>814</v>
      </c>
      <c r="E95" s="16">
        <v>1</v>
      </c>
      <c r="F95" s="15" t="s">
        <v>2937</v>
      </c>
      <c r="G95" s="22">
        <f>I95+K95+M95</f>
        <v>2637</v>
      </c>
      <c r="H95" s="26">
        <f>J95+L95+N95</f>
        <v>2637</v>
      </c>
      <c r="I95" s="25">
        <f>단가산출총괄표!G10</f>
        <v>1824</v>
      </c>
      <c r="J95" s="26">
        <f>TRUNC(E95*I95,0)</f>
        <v>1824</v>
      </c>
      <c r="K95" s="25">
        <f>단가산출총괄표!H10</f>
        <v>638</v>
      </c>
      <c r="L95" s="26">
        <f>TRUNC(E95*K95,0)</f>
        <v>638</v>
      </c>
      <c r="M95" s="25">
        <f>단가산출총괄표!I10</f>
        <v>175</v>
      </c>
      <c r="N95" s="26">
        <f>TRUNC(E95*M95,0)</f>
        <v>175</v>
      </c>
      <c r="O95" s="17" t="s">
        <v>731</v>
      </c>
    </row>
    <row r="96" spans="2:15" ht="19.7" hidden="1" customHeight="1" x14ac:dyDescent="0.2">
      <c r="B96" s="13" t="s">
        <v>4016</v>
      </c>
      <c r="C96" s="14" t="s">
        <v>4016</v>
      </c>
      <c r="D96" s="14" t="s">
        <v>4016</v>
      </c>
      <c r="E96" s="16"/>
      <c r="F96" s="15" t="s">
        <v>4016</v>
      </c>
      <c r="G96" s="22"/>
      <c r="H96" s="16"/>
      <c r="I96" s="22"/>
      <c r="J96" s="26">
        <f>TRUNC(E96*I96,0)</f>
        <v>0</v>
      </c>
      <c r="K96" s="22"/>
      <c r="L96" s="26">
        <f>TRUNC(E96*K96,0)</f>
        <v>0</v>
      </c>
      <c r="M96" s="22"/>
      <c r="N96" s="26">
        <f>TRUNC(E96*M96,0)</f>
        <v>0</v>
      </c>
      <c r="O96" s="17" t="s">
        <v>4016</v>
      </c>
    </row>
    <row r="97" spans="2:15" ht="19.7" hidden="1" customHeight="1" x14ac:dyDescent="0.2">
      <c r="B97" s="40" t="s">
        <v>1163</v>
      </c>
      <c r="C97" s="24" t="s">
        <v>1860</v>
      </c>
      <c r="D97" s="24" t="s">
        <v>2004</v>
      </c>
      <c r="E97" s="16"/>
      <c r="F97" s="41" t="s">
        <v>2986</v>
      </c>
      <c r="G97" s="22"/>
      <c r="H97" s="42" t="e">
        <f>J97+L97+N97</f>
        <v>#REF!</v>
      </c>
      <c r="I97" s="22"/>
      <c r="J97" s="42" t="e">
        <f>TRUNC(J98+J99)</f>
        <v>#REF!</v>
      </c>
      <c r="K97" s="22"/>
      <c r="L97" s="42" t="e">
        <f>TRUNC(L98+L99)</f>
        <v>#REF!</v>
      </c>
      <c r="M97" s="22"/>
      <c r="N97" s="42" t="e">
        <f>TRUNC(N98+N99)</f>
        <v>#REF!</v>
      </c>
      <c r="O97" s="43" t="s">
        <v>4016</v>
      </c>
    </row>
    <row r="98" spans="2:15" ht="19.7" hidden="1" customHeight="1" x14ac:dyDescent="0.2">
      <c r="B98" s="13" t="s">
        <v>4016</v>
      </c>
      <c r="C98" s="14" t="s">
        <v>1860</v>
      </c>
      <c r="D98" s="14" t="s">
        <v>3189</v>
      </c>
      <c r="E98" s="16">
        <v>1</v>
      </c>
      <c r="F98" s="15" t="s">
        <v>2986</v>
      </c>
      <c r="G98" s="22" t="e">
        <f>I98+K98+M98</f>
        <v>#REF!</v>
      </c>
      <c r="H98" s="26" t="e">
        <f>J98+L98+N98</f>
        <v>#REF!</v>
      </c>
      <c r="I98" s="25" t="e">
        <f>#REF!</f>
        <v>#REF!</v>
      </c>
      <c r="J98" s="26" t="e">
        <f>TRUNC(E98*I98,0)</f>
        <v>#REF!</v>
      </c>
      <c r="K98" s="25" t="e">
        <f>#REF!</f>
        <v>#REF!</v>
      </c>
      <c r="L98" s="26" t="e">
        <f>TRUNC(E98*K98,0)</f>
        <v>#REF!</v>
      </c>
      <c r="M98" s="25" t="e">
        <f>#REF!</f>
        <v>#REF!</v>
      </c>
      <c r="N98" s="26" t="e">
        <f>TRUNC(E98*M98,0)</f>
        <v>#REF!</v>
      </c>
      <c r="O98" s="17" t="s">
        <v>3334</v>
      </c>
    </row>
    <row r="99" spans="2:15" ht="19.7" hidden="1" customHeight="1" x14ac:dyDescent="0.2">
      <c r="B99" s="13" t="s">
        <v>4016</v>
      </c>
      <c r="C99" s="14" t="s">
        <v>1017</v>
      </c>
      <c r="D99" s="14" t="s">
        <v>2945</v>
      </c>
      <c r="E99" s="16">
        <v>1</v>
      </c>
      <c r="F99" s="15" t="s">
        <v>2986</v>
      </c>
      <c r="G99" s="22">
        <f>I99+K99+M99</f>
        <v>21121</v>
      </c>
      <c r="H99" s="26">
        <f>J99+L99+N99</f>
        <v>21121</v>
      </c>
      <c r="I99" s="25">
        <f>단가산출총괄표!G12</f>
        <v>15032</v>
      </c>
      <c r="J99" s="26">
        <f>TRUNC(E99*I99,0)</f>
        <v>15032</v>
      </c>
      <c r="K99" s="25">
        <f>단가산출총괄표!H12</f>
        <v>4778</v>
      </c>
      <c r="L99" s="26">
        <f>TRUNC(E99*K99,0)</f>
        <v>4778</v>
      </c>
      <c r="M99" s="25">
        <f>단가산출총괄표!I12</f>
        <v>1311</v>
      </c>
      <c r="N99" s="26">
        <f>TRUNC(E99*M99,0)</f>
        <v>1311</v>
      </c>
      <c r="O99" s="17" t="s">
        <v>975</v>
      </c>
    </row>
    <row r="100" spans="2:15" ht="19.7" hidden="1" customHeight="1" x14ac:dyDescent="0.2">
      <c r="B100" s="13" t="s">
        <v>4016</v>
      </c>
      <c r="C100" s="14" t="s">
        <v>4016</v>
      </c>
      <c r="D100" s="14" t="s">
        <v>4016</v>
      </c>
      <c r="E100" s="16"/>
      <c r="F100" s="15" t="s">
        <v>4016</v>
      </c>
      <c r="G100" s="22"/>
      <c r="H100" s="16"/>
      <c r="I100" s="22"/>
      <c r="J100" s="26">
        <f>TRUNC(E100*I100,0)</f>
        <v>0</v>
      </c>
      <c r="K100" s="22"/>
      <c r="L100" s="26">
        <f>TRUNC(E100*K100,0)</f>
        <v>0</v>
      </c>
      <c r="M100" s="22"/>
      <c r="N100" s="26">
        <f>TRUNC(E100*M100,0)</f>
        <v>0</v>
      </c>
      <c r="O100" s="17" t="s">
        <v>4016</v>
      </c>
    </row>
    <row r="101" spans="2:15" ht="19.7" hidden="1" customHeight="1" x14ac:dyDescent="0.2">
      <c r="B101" s="40" t="s">
        <v>3738</v>
      </c>
      <c r="C101" s="24" t="s">
        <v>1343</v>
      </c>
      <c r="D101" s="24" t="s">
        <v>2004</v>
      </c>
      <c r="E101" s="16"/>
      <c r="F101" s="41" t="s">
        <v>2986</v>
      </c>
      <c r="G101" s="22"/>
      <c r="H101" s="42" t="e">
        <f>J101+L101+N101</f>
        <v>#REF!</v>
      </c>
      <c r="I101" s="22"/>
      <c r="J101" s="42" t="e">
        <f>TRUNC(J102+J103)</f>
        <v>#REF!</v>
      </c>
      <c r="K101" s="22"/>
      <c r="L101" s="42" t="e">
        <f>TRUNC(L102+L103)</f>
        <v>#REF!</v>
      </c>
      <c r="M101" s="22"/>
      <c r="N101" s="42" t="e">
        <f>TRUNC(N102+N103)</f>
        <v>#REF!</v>
      </c>
      <c r="O101" s="43" t="s">
        <v>4016</v>
      </c>
    </row>
    <row r="102" spans="2:15" ht="19.7" hidden="1" customHeight="1" x14ac:dyDescent="0.2">
      <c r="B102" s="13" t="s">
        <v>4016</v>
      </c>
      <c r="C102" s="14" t="s">
        <v>1343</v>
      </c>
      <c r="D102" s="14" t="s">
        <v>3765</v>
      </c>
      <c r="E102" s="16">
        <v>1</v>
      </c>
      <c r="F102" s="15" t="s">
        <v>2986</v>
      </c>
      <c r="G102" s="22" t="e">
        <f>I102+K102+M102</f>
        <v>#REF!</v>
      </c>
      <c r="H102" s="26" t="e">
        <f>J102+L102+N102</f>
        <v>#REF!</v>
      </c>
      <c r="I102" s="25" t="e">
        <f>#REF!</f>
        <v>#REF!</v>
      </c>
      <c r="J102" s="26" t="e">
        <f>TRUNC(E102*I102,0)</f>
        <v>#REF!</v>
      </c>
      <c r="K102" s="25" t="e">
        <f>#REF!</f>
        <v>#REF!</v>
      </c>
      <c r="L102" s="26" t="e">
        <f>TRUNC(E102*K102,0)</f>
        <v>#REF!</v>
      </c>
      <c r="M102" s="25" t="e">
        <f>#REF!</f>
        <v>#REF!</v>
      </c>
      <c r="N102" s="26" t="e">
        <f>TRUNC(E102*M102,0)</f>
        <v>#REF!</v>
      </c>
      <c r="O102" s="17" t="s">
        <v>1927</v>
      </c>
    </row>
    <row r="103" spans="2:15" ht="19.7" hidden="1" customHeight="1" x14ac:dyDescent="0.2">
      <c r="B103" s="13" t="s">
        <v>4016</v>
      </c>
      <c r="C103" s="14" t="s">
        <v>1791</v>
      </c>
      <c r="D103" s="14" t="s">
        <v>2945</v>
      </c>
      <c r="E103" s="16">
        <v>1</v>
      </c>
      <c r="F103" s="15" t="s">
        <v>2986</v>
      </c>
      <c r="G103" s="22">
        <f>I103+K103+M103</f>
        <v>22893</v>
      </c>
      <c r="H103" s="26">
        <f>J103+L103+N103</f>
        <v>22893</v>
      </c>
      <c r="I103" s="25">
        <f>단가산출총괄표!G13</f>
        <v>16293</v>
      </c>
      <c r="J103" s="26">
        <f>TRUNC(E103*I103,0)</f>
        <v>16293</v>
      </c>
      <c r="K103" s="25">
        <f>단가산출총괄표!H13</f>
        <v>5179</v>
      </c>
      <c r="L103" s="26">
        <f>TRUNC(E103*K103,0)</f>
        <v>5179</v>
      </c>
      <c r="M103" s="25">
        <f>단가산출총괄표!I13</f>
        <v>1421</v>
      </c>
      <c r="N103" s="26">
        <f>TRUNC(E103*M103,0)</f>
        <v>1421</v>
      </c>
      <c r="O103" s="17" t="s">
        <v>3605</v>
      </c>
    </row>
    <row r="104" spans="2:15" ht="19.7" hidden="1" customHeight="1" x14ac:dyDescent="0.2">
      <c r="B104" s="13" t="s">
        <v>4016</v>
      </c>
      <c r="C104" s="14" t="s">
        <v>4016</v>
      </c>
      <c r="D104" s="14" t="s">
        <v>4016</v>
      </c>
      <c r="E104" s="16"/>
      <c r="F104" s="15" t="s">
        <v>4016</v>
      </c>
      <c r="G104" s="22"/>
      <c r="H104" s="16"/>
      <c r="I104" s="22"/>
      <c r="J104" s="26">
        <f>TRUNC(E104*I104,0)</f>
        <v>0</v>
      </c>
      <c r="K104" s="22"/>
      <c r="L104" s="26">
        <f>TRUNC(E104*K104,0)</f>
        <v>0</v>
      </c>
      <c r="M104" s="22"/>
      <c r="N104" s="26">
        <f>TRUNC(E104*M104,0)</f>
        <v>0</v>
      </c>
      <c r="O104" s="17" t="s">
        <v>4016</v>
      </c>
    </row>
    <row r="105" spans="2:15" ht="19.7" hidden="1" customHeight="1" x14ac:dyDescent="0.2">
      <c r="B105" s="40" t="s">
        <v>968</v>
      </c>
      <c r="C105" s="24" t="s">
        <v>3185</v>
      </c>
      <c r="D105" s="24" t="s">
        <v>3286</v>
      </c>
      <c r="E105" s="16"/>
      <c r="F105" s="41" t="s">
        <v>2937</v>
      </c>
      <c r="G105" s="22"/>
      <c r="H105" s="42" t="e">
        <f>J105+L105+N105</f>
        <v>#REF!</v>
      </c>
      <c r="I105" s="22"/>
      <c r="J105" s="42" t="e">
        <f>TRUNC(J106+J107+J108)</f>
        <v>#REF!</v>
      </c>
      <c r="K105" s="22"/>
      <c r="L105" s="42" t="e">
        <f>TRUNC(L106+L107+L108)</f>
        <v>#REF!</v>
      </c>
      <c r="M105" s="22"/>
      <c r="N105" s="42" t="e">
        <f>TRUNC(N106+N107+N108)</f>
        <v>#REF!</v>
      </c>
      <c r="O105" s="43" t="s">
        <v>4016</v>
      </c>
    </row>
    <row r="106" spans="2:15" ht="19.7" hidden="1" customHeight="1" x14ac:dyDescent="0.2">
      <c r="B106" s="13" t="s">
        <v>4016</v>
      </c>
      <c r="C106" s="14" t="s">
        <v>2270</v>
      </c>
      <c r="D106" s="14" t="s">
        <v>3286</v>
      </c>
      <c r="E106" s="16">
        <v>1</v>
      </c>
      <c r="F106" s="15" t="s">
        <v>2937</v>
      </c>
      <c r="G106" s="22" t="e">
        <f>I106+K106+M106</f>
        <v>#REF!</v>
      </c>
      <c r="H106" s="26" t="e">
        <f>J106+L106+N106</f>
        <v>#REF!</v>
      </c>
      <c r="I106" s="25" t="e">
        <f>#REF!</f>
        <v>#REF!</v>
      </c>
      <c r="J106" s="26" t="e">
        <f>TRUNC(E106*I106,0)</f>
        <v>#REF!</v>
      </c>
      <c r="K106" s="25" t="e">
        <f>#REF!</f>
        <v>#REF!</v>
      </c>
      <c r="L106" s="26" t="e">
        <f>TRUNC(E106*K106,0)</f>
        <v>#REF!</v>
      </c>
      <c r="M106" s="25" t="e">
        <f>#REF!</f>
        <v>#REF!</v>
      </c>
      <c r="N106" s="26" t="e">
        <f>TRUNC(E106*M106,0)</f>
        <v>#REF!</v>
      </c>
      <c r="O106" s="17" t="s">
        <v>3895</v>
      </c>
    </row>
    <row r="107" spans="2:15" ht="19.7" hidden="1" customHeight="1" x14ac:dyDescent="0.2">
      <c r="B107" s="13" t="s">
        <v>4016</v>
      </c>
      <c r="C107" s="14" t="s">
        <v>2671</v>
      </c>
      <c r="D107" s="14" t="s">
        <v>954</v>
      </c>
      <c r="E107" s="16">
        <v>1</v>
      </c>
      <c r="F107" s="15" t="s">
        <v>2937</v>
      </c>
      <c r="G107" s="22">
        <f>I107+K107+M107</f>
        <v>7556</v>
      </c>
      <c r="H107" s="26">
        <f>J107+L107+N107</f>
        <v>7556</v>
      </c>
      <c r="I107" s="25">
        <f>단가산출총괄표!G5</f>
        <v>3057</v>
      </c>
      <c r="J107" s="26">
        <f>TRUNC(E107*I107,0)</f>
        <v>3057</v>
      </c>
      <c r="K107" s="25">
        <f>단가산출총괄표!H5</f>
        <v>2534</v>
      </c>
      <c r="L107" s="26">
        <f>TRUNC(E107*K107,0)</f>
        <v>2534</v>
      </c>
      <c r="M107" s="25">
        <f>단가산출총괄표!I5</f>
        <v>1965</v>
      </c>
      <c r="N107" s="26">
        <f>TRUNC(E107*M107,0)</f>
        <v>1965</v>
      </c>
      <c r="O107" s="17" t="s">
        <v>2081</v>
      </c>
    </row>
    <row r="108" spans="2:15" ht="19.7" hidden="1" customHeight="1" x14ac:dyDescent="0.2">
      <c r="B108" s="13" t="s">
        <v>4016</v>
      </c>
      <c r="C108" s="14" t="s">
        <v>789</v>
      </c>
      <c r="D108" s="14" t="s">
        <v>27</v>
      </c>
      <c r="E108" s="16">
        <v>1</v>
      </c>
      <c r="F108" s="15" t="s">
        <v>2937</v>
      </c>
      <c r="G108" s="22" t="e">
        <f>I108+K108+M108</f>
        <v>#REF!</v>
      </c>
      <c r="H108" s="26" t="e">
        <f>J108+L108+N108</f>
        <v>#REF!</v>
      </c>
      <c r="I108" s="25" t="e">
        <f>#REF!</f>
        <v>#REF!</v>
      </c>
      <c r="J108" s="26" t="e">
        <f>TRUNC(E108*I108,0)</f>
        <v>#REF!</v>
      </c>
      <c r="K108" s="25" t="e">
        <f>#REF!</f>
        <v>#REF!</v>
      </c>
      <c r="L108" s="26" t="e">
        <f>TRUNC(E108*K108,0)</f>
        <v>#REF!</v>
      </c>
      <c r="M108" s="25" t="e">
        <f>#REF!</f>
        <v>#REF!</v>
      </c>
      <c r="N108" s="26" t="e">
        <f>TRUNC(E108*M108,0)</f>
        <v>#REF!</v>
      </c>
      <c r="O108" s="17" t="s">
        <v>3043</v>
      </c>
    </row>
    <row r="109" spans="2:15" ht="19.7" hidden="1" customHeight="1" x14ac:dyDescent="0.2">
      <c r="B109" s="13" t="s">
        <v>4016</v>
      </c>
      <c r="C109" s="14" t="s">
        <v>4016</v>
      </c>
      <c r="D109" s="14" t="s">
        <v>4016</v>
      </c>
      <c r="E109" s="16"/>
      <c r="F109" s="15" t="s">
        <v>4016</v>
      </c>
      <c r="G109" s="22"/>
      <c r="H109" s="16"/>
      <c r="I109" s="22"/>
      <c r="J109" s="26">
        <f>TRUNC(E109*I109,0)</f>
        <v>0</v>
      </c>
      <c r="K109" s="22"/>
      <c r="L109" s="26">
        <f>TRUNC(E109*K109,0)</f>
        <v>0</v>
      </c>
      <c r="M109" s="22"/>
      <c r="N109" s="26">
        <f>TRUNC(E109*M109,0)</f>
        <v>0</v>
      </c>
      <c r="O109" s="17" t="s">
        <v>4016</v>
      </c>
    </row>
    <row r="110" spans="2:15" ht="19.7" hidden="1" customHeight="1" x14ac:dyDescent="0.2">
      <c r="B110" s="40" t="s">
        <v>3607</v>
      </c>
      <c r="C110" s="24" t="s">
        <v>97</v>
      </c>
      <c r="D110" s="24" t="s">
        <v>35</v>
      </c>
      <c r="E110" s="16"/>
      <c r="F110" s="41" t="s">
        <v>2986</v>
      </c>
      <c r="G110" s="22"/>
      <c r="H110" s="42" t="e">
        <f>J110+L110+N110</f>
        <v>#REF!</v>
      </c>
      <c r="I110" s="22"/>
      <c r="J110" s="42" t="e">
        <f>TRUNC(J111)</f>
        <v>#REF!</v>
      </c>
      <c r="K110" s="22"/>
      <c r="L110" s="42" t="e">
        <f>TRUNC(L111)</f>
        <v>#REF!</v>
      </c>
      <c r="M110" s="22"/>
      <c r="N110" s="42" t="e">
        <f>TRUNC(N111)</f>
        <v>#REF!</v>
      </c>
      <c r="O110" s="43" t="s">
        <v>4016</v>
      </c>
    </row>
    <row r="111" spans="2:15" ht="19.7" hidden="1" customHeight="1" x14ac:dyDescent="0.2">
      <c r="B111" s="13" t="s">
        <v>4016</v>
      </c>
      <c r="C111" s="14" t="s">
        <v>1025</v>
      </c>
      <c r="D111" s="14" t="s">
        <v>2685</v>
      </c>
      <c r="E111" s="16">
        <v>1</v>
      </c>
      <c r="F111" s="15" t="s">
        <v>2986</v>
      </c>
      <c r="G111" s="22" t="e">
        <f>I111+K111+M111</f>
        <v>#REF!</v>
      </c>
      <c r="H111" s="26" t="e">
        <f>J111+L111+N111</f>
        <v>#REF!</v>
      </c>
      <c r="I111" s="25" t="e">
        <f>#REF!</f>
        <v>#REF!</v>
      </c>
      <c r="J111" s="26" t="e">
        <f>TRUNC(E111*I111,0)</f>
        <v>#REF!</v>
      </c>
      <c r="K111" s="25" t="e">
        <f>#REF!</f>
        <v>#REF!</v>
      </c>
      <c r="L111" s="26" t="e">
        <f>TRUNC(E111*K111,0)</f>
        <v>#REF!</v>
      </c>
      <c r="M111" s="25" t="e">
        <f>#REF!</f>
        <v>#REF!</v>
      </c>
      <c r="N111" s="26" t="e">
        <f>TRUNC(E111*M111,0)</f>
        <v>#REF!</v>
      </c>
      <c r="O111" s="17" t="s">
        <v>1784</v>
      </c>
    </row>
    <row r="112" spans="2:15" ht="19.7" hidden="1" customHeight="1" x14ac:dyDescent="0.2">
      <c r="B112" s="13" t="s">
        <v>4016</v>
      </c>
      <c r="C112" s="14" t="s">
        <v>4016</v>
      </c>
      <c r="D112" s="14" t="s">
        <v>4016</v>
      </c>
      <c r="E112" s="16"/>
      <c r="F112" s="15" t="s">
        <v>4016</v>
      </c>
      <c r="G112" s="22"/>
      <c r="H112" s="16"/>
      <c r="I112" s="22"/>
      <c r="J112" s="26">
        <f>TRUNC(E112*I112,0)</f>
        <v>0</v>
      </c>
      <c r="K112" s="22"/>
      <c r="L112" s="26">
        <f>TRUNC(E112*K112,0)</f>
        <v>0</v>
      </c>
      <c r="M112" s="22"/>
      <c r="N112" s="26">
        <f>TRUNC(E112*M112,0)</f>
        <v>0</v>
      </c>
      <c r="O112" s="17" t="s">
        <v>4016</v>
      </c>
    </row>
    <row r="113" spans="2:15" ht="19.7" hidden="1" customHeight="1" x14ac:dyDescent="0.2">
      <c r="B113" s="40" t="s">
        <v>1473</v>
      </c>
      <c r="C113" s="24" t="s">
        <v>2609</v>
      </c>
      <c r="D113" s="24" t="s">
        <v>3510</v>
      </c>
      <c r="E113" s="16"/>
      <c r="F113" s="41" t="s">
        <v>2937</v>
      </c>
      <c r="G113" s="22"/>
      <c r="H113" s="42" t="e">
        <f>J113+L113+N113</f>
        <v>#REF!</v>
      </c>
      <c r="I113" s="22"/>
      <c r="J113" s="42" t="e">
        <f>TRUNC(J114+J115+J116)</f>
        <v>#REF!</v>
      </c>
      <c r="K113" s="22"/>
      <c r="L113" s="42" t="e">
        <f>TRUNC(L114+L115+L116)</f>
        <v>#REF!</v>
      </c>
      <c r="M113" s="22"/>
      <c r="N113" s="42" t="e">
        <f>TRUNC(N114+N115+N116)</f>
        <v>#REF!</v>
      </c>
      <c r="O113" s="43" t="s">
        <v>4016</v>
      </c>
    </row>
    <row r="114" spans="2:15" ht="19.7" hidden="1" customHeight="1" x14ac:dyDescent="0.2">
      <c r="B114" s="13" t="s">
        <v>4016</v>
      </c>
      <c r="C114" s="14" t="s">
        <v>554</v>
      </c>
      <c r="D114" s="14" t="s">
        <v>3510</v>
      </c>
      <c r="E114" s="44">
        <v>1.04</v>
      </c>
      <c r="F114" s="15" t="s">
        <v>2937</v>
      </c>
      <c r="G114" s="22" t="e">
        <f>I114+K114+M114</f>
        <v>#REF!</v>
      </c>
      <c r="H114" s="26" t="e">
        <f>J114+L114+N114</f>
        <v>#REF!</v>
      </c>
      <c r="I114" s="25" t="e">
        <f>#REF!</f>
        <v>#REF!</v>
      </c>
      <c r="J114" s="26" t="e">
        <f>TRUNC(E114*I114,0)</f>
        <v>#REF!</v>
      </c>
      <c r="K114" s="25" t="e">
        <f>#REF!</f>
        <v>#REF!</v>
      </c>
      <c r="L114" s="26" t="e">
        <f>TRUNC(E114*K114,0)</f>
        <v>#REF!</v>
      </c>
      <c r="M114" s="25" t="e">
        <f>#REF!</f>
        <v>#REF!</v>
      </c>
      <c r="N114" s="26" t="e">
        <f>TRUNC(E114*M114,0)</f>
        <v>#REF!</v>
      </c>
      <c r="O114" s="17" t="s">
        <v>3798</v>
      </c>
    </row>
    <row r="115" spans="2:15" ht="19.7" hidden="1" customHeight="1" x14ac:dyDescent="0.2">
      <c r="B115" s="13" t="s">
        <v>4016</v>
      </c>
      <c r="C115" s="14" t="s">
        <v>2391</v>
      </c>
      <c r="D115" s="14" t="s">
        <v>2614</v>
      </c>
      <c r="E115" s="16">
        <v>1</v>
      </c>
      <c r="F115" s="15" t="s">
        <v>2937</v>
      </c>
      <c r="G115" s="22">
        <f>I115+K115+M115</f>
        <v>6679</v>
      </c>
      <c r="H115" s="26">
        <f>J115+L115+N115</f>
        <v>6679</v>
      </c>
      <c r="I115" s="25">
        <f>단가산출총괄표!G6</f>
        <v>2580</v>
      </c>
      <c r="J115" s="26">
        <f>TRUNC(E115*I115,0)</f>
        <v>2580</v>
      </c>
      <c r="K115" s="25">
        <f>단가산출총괄표!H6</f>
        <v>2440</v>
      </c>
      <c r="L115" s="26">
        <f>TRUNC(E115*K115,0)</f>
        <v>2440</v>
      </c>
      <c r="M115" s="25">
        <f>단가산출총괄표!I6</f>
        <v>1659</v>
      </c>
      <c r="N115" s="26">
        <f>TRUNC(E115*M115,0)</f>
        <v>1659</v>
      </c>
      <c r="O115" s="17" t="s">
        <v>579</v>
      </c>
    </row>
    <row r="116" spans="2:15" ht="19.7" hidden="1" customHeight="1" x14ac:dyDescent="0.2">
      <c r="B116" s="13" t="s">
        <v>4016</v>
      </c>
      <c r="C116" s="14" t="s">
        <v>1629</v>
      </c>
      <c r="D116" s="14" t="s">
        <v>1588</v>
      </c>
      <c r="E116" s="16">
        <v>1</v>
      </c>
      <c r="F116" s="15" t="s">
        <v>2937</v>
      </c>
      <c r="G116" s="22" t="e">
        <f>I116+K116+M116</f>
        <v>#REF!</v>
      </c>
      <c r="H116" s="26" t="e">
        <f>J116+L116+N116</f>
        <v>#REF!</v>
      </c>
      <c r="I116" s="25" t="e">
        <f>#REF!</f>
        <v>#REF!</v>
      </c>
      <c r="J116" s="26" t="e">
        <f>TRUNC(E116*I116,0)</f>
        <v>#REF!</v>
      </c>
      <c r="K116" s="25" t="e">
        <f>#REF!</f>
        <v>#REF!</v>
      </c>
      <c r="L116" s="26" t="e">
        <f>TRUNC(E116*K116,0)</f>
        <v>#REF!</v>
      </c>
      <c r="M116" s="25" t="e">
        <f>#REF!</f>
        <v>#REF!</v>
      </c>
      <c r="N116" s="26" t="e">
        <f>TRUNC(E116*M116,0)</f>
        <v>#REF!</v>
      </c>
      <c r="O116" s="17" t="s">
        <v>956</v>
      </c>
    </row>
    <row r="117" spans="2:15" ht="19.7" hidden="1" customHeight="1" x14ac:dyDescent="0.2">
      <c r="B117" s="13" t="s">
        <v>4016</v>
      </c>
      <c r="C117" s="14" t="s">
        <v>4016</v>
      </c>
      <c r="D117" s="14" t="s">
        <v>4016</v>
      </c>
      <c r="E117" s="16"/>
      <c r="F117" s="15" t="s">
        <v>4016</v>
      </c>
      <c r="G117" s="22"/>
      <c r="H117" s="16"/>
      <c r="I117" s="22"/>
      <c r="J117" s="26">
        <f>TRUNC(E117*I117,0)</f>
        <v>0</v>
      </c>
      <c r="K117" s="22"/>
      <c r="L117" s="26">
        <f>TRUNC(E117*K117,0)</f>
        <v>0</v>
      </c>
      <c r="M117" s="22"/>
      <c r="N117" s="26">
        <f>TRUNC(E117*M117,0)</f>
        <v>0</v>
      </c>
      <c r="O117" s="17" t="s">
        <v>4016</v>
      </c>
    </row>
    <row r="118" spans="2:15" ht="19.7" hidden="1" customHeight="1" x14ac:dyDescent="0.2">
      <c r="B118" s="40" t="s">
        <v>3877</v>
      </c>
      <c r="C118" s="24" t="s">
        <v>565</v>
      </c>
      <c r="D118" s="24" t="s">
        <v>2227</v>
      </c>
      <c r="E118" s="16"/>
      <c r="F118" s="41" t="s">
        <v>2937</v>
      </c>
      <c r="G118" s="22"/>
      <c r="H118" s="42" t="e">
        <f>J118+L118+N118</f>
        <v>#REF!</v>
      </c>
      <c r="I118" s="22"/>
      <c r="J118" s="42" t="e">
        <f>TRUNC(J119+J120+J121+J122)</f>
        <v>#REF!</v>
      </c>
      <c r="K118" s="22"/>
      <c r="L118" s="42" t="e">
        <f>TRUNC(L119+L120+L121+L122)</f>
        <v>#REF!</v>
      </c>
      <c r="M118" s="22"/>
      <c r="N118" s="42" t="e">
        <f>TRUNC(N119+N120+N121+N122)</f>
        <v>#REF!</v>
      </c>
      <c r="O118" s="43" t="s">
        <v>4016</v>
      </c>
    </row>
    <row r="119" spans="2:15" ht="19.7" hidden="1" customHeight="1" x14ac:dyDescent="0.2">
      <c r="B119" s="13" t="s">
        <v>4016</v>
      </c>
      <c r="C119" s="14" t="s">
        <v>1519</v>
      </c>
      <c r="D119" s="14" t="s">
        <v>2227</v>
      </c>
      <c r="E119" s="16">
        <v>1</v>
      </c>
      <c r="F119" s="15" t="s">
        <v>2937</v>
      </c>
      <c r="G119" s="22" t="e">
        <f>I119+K119+M119</f>
        <v>#REF!</v>
      </c>
      <c r="H119" s="26" t="e">
        <f>J119+L119+N119</f>
        <v>#REF!</v>
      </c>
      <c r="I119" s="25" t="e">
        <f>#REF!</f>
        <v>#REF!</v>
      </c>
      <c r="J119" s="26" t="e">
        <f>TRUNC(E119*I119,0)</f>
        <v>#REF!</v>
      </c>
      <c r="K119" s="25" t="e">
        <f>#REF!</f>
        <v>#REF!</v>
      </c>
      <c r="L119" s="26" t="e">
        <f>TRUNC(E119*K119,0)</f>
        <v>#REF!</v>
      </c>
      <c r="M119" s="25" t="e">
        <f>#REF!</f>
        <v>#REF!</v>
      </c>
      <c r="N119" s="26" t="e">
        <f>TRUNC(E119*M119,0)</f>
        <v>#REF!</v>
      </c>
      <c r="O119" s="17" t="s">
        <v>1367</v>
      </c>
    </row>
    <row r="120" spans="2:15" ht="19.7" hidden="1" customHeight="1" x14ac:dyDescent="0.2">
      <c r="B120" s="13" t="s">
        <v>4016</v>
      </c>
      <c r="C120" s="14" t="s">
        <v>1055</v>
      </c>
      <c r="D120" s="14" t="s">
        <v>2227</v>
      </c>
      <c r="E120" s="16">
        <v>1</v>
      </c>
      <c r="F120" s="15" t="s">
        <v>2937</v>
      </c>
      <c r="G120" s="22">
        <f>I120+K120+M120</f>
        <v>9584</v>
      </c>
      <c r="H120" s="26">
        <f>J120+L120+N120</f>
        <v>9584</v>
      </c>
      <c r="I120" s="25">
        <f>단가산출총괄표!G14</f>
        <v>5131</v>
      </c>
      <c r="J120" s="26">
        <f>TRUNC(E120*I120,0)</f>
        <v>5131</v>
      </c>
      <c r="K120" s="25">
        <f>단가산출총괄표!H14</f>
        <v>1038</v>
      </c>
      <c r="L120" s="26">
        <f>TRUNC(E120*K120,0)</f>
        <v>1038</v>
      </c>
      <c r="M120" s="25">
        <f>단가산출총괄표!I14</f>
        <v>3415</v>
      </c>
      <c r="N120" s="26">
        <f>TRUNC(E120*M120,0)</f>
        <v>3415</v>
      </c>
      <c r="O120" s="17" t="s">
        <v>965</v>
      </c>
    </row>
    <row r="121" spans="2:15" ht="19.7" hidden="1" customHeight="1" x14ac:dyDescent="0.2">
      <c r="B121" s="13" t="s">
        <v>4016</v>
      </c>
      <c r="C121" s="14" t="s">
        <v>3415</v>
      </c>
      <c r="D121" s="14" t="s">
        <v>2806</v>
      </c>
      <c r="E121" s="16">
        <v>1</v>
      </c>
      <c r="F121" s="15" t="s">
        <v>2937</v>
      </c>
      <c r="G121" s="22" t="e">
        <f>I121+K121+M121</f>
        <v>#REF!</v>
      </c>
      <c r="H121" s="26" t="e">
        <f>J121+L121+N121</f>
        <v>#REF!</v>
      </c>
      <c r="I121" s="25" t="e">
        <f>#REF!</f>
        <v>#REF!</v>
      </c>
      <c r="J121" s="26" t="e">
        <f>TRUNC(E121*I121,0)</f>
        <v>#REF!</v>
      </c>
      <c r="K121" s="25" t="e">
        <f>#REF!</f>
        <v>#REF!</v>
      </c>
      <c r="L121" s="26" t="e">
        <f>TRUNC(E121*K121,0)</f>
        <v>#REF!</v>
      </c>
      <c r="M121" s="25" t="e">
        <f>#REF!</f>
        <v>#REF!</v>
      </c>
      <c r="N121" s="26" t="e">
        <f>TRUNC(E121*M121,0)</f>
        <v>#REF!</v>
      </c>
      <c r="O121" s="17" t="s">
        <v>1695</v>
      </c>
    </row>
    <row r="122" spans="2:15" ht="19.7" hidden="1" customHeight="1" x14ac:dyDescent="0.2">
      <c r="B122" s="13" t="s">
        <v>4016</v>
      </c>
      <c r="C122" s="14" t="s">
        <v>3430</v>
      </c>
      <c r="D122" s="14" t="s">
        <v>2227</v>
      </c>
      <c r="E122" s="16">
        <v>1</v>
      </c>
      <c r="F122" s="15" t="s">
        <v>2937</v>
      </c>
      <c r="G122" s="22">
        <f>I122+K122+M122</f>
        <v>2378</v>
      </c>
      <c r="H122" s="26">
        <f>J122+L122+N122</f>
        <v>2378</v>
      </c>
      <c r="I122" s="25">
        <f>단가산출총괄표!G15</f>
        <v>1648</v>
      </c>
      <c r="J122" s="26">
        <f>TRUNC(E122*I122,0)</f>
        <v>1648</v>
      </c>
      <c r="K122" s="25">
        <f>단가산출총괄표!H15</f>
        <v>573</v>
      </c>
      <c r="L122" s="26">
        <f>TRUNC(E122*K122,0)</f>
        <v>573</v>
      </c>
      <c r="M122" s="25">
        <f>단가산출총괄표!I15</f>
        <v>157</v>
      </c>
      <c r="N122" s="26">
        <f>TRUNC(E122*M122,0)</f>
        <v>157</v>
      </c>
      <c r="O122" s="17" t="s">
        <v>3740</v>
      </c>
    </row>
    <row r="123" spans="2:15" ht="19.7" hidden="1" customHeight="1" x14ac:dyDescent="0.2">
      <c r="B123" s="13" t="s">
        <v>4016</v>
      </c>
      <c r="C123" s="14" t="s">
        <v>4016</v>
      </c>
      <c r="D123" s="14" t="s">
        <v>4016</v>
      </c>
      <c r="E123" s="16"/>
      <c r="F123" s="15" t="s">
        <v>4016</v>
      </c>
      <c r="G123" s="22"/>
      <c r="H123" s="16"/>
      <c r="I123" s="22"/>
      <c r="J123" s="26">
        <f>TRUNC(E123*I123,0)</f>
        <v>0</v>
      </c>
      <c r="K123" s="22"/>
      <c r="L123" s="26">
        <f>TRUNC(E123*K123,0)</f>
        <v>0</v>
      </c>
      <c r="M123" s="22"/>
      <c r="N123" s="26">
        <f>TRUNC(E123*M123,0)</f>
        <v>0</v>
      </c>
      <c r="O123" s="17" t="s">
        <v>4016</v>
      </c>
    </row>
    <row r="124" spans="2:15" ht="19.7" hidden="1" customHeight="1" x14ac:dyDescent="0.2">
      <c r="B124" s="46" t="s">
        <v>1346</v>
      </c>
      <c r="C124" s="31" t="s">
        <v>2540</v>
      </c>
      <c r="D124" s="31" t="s">
        <v>2107</v>
      </c>
      <c r="E124" s="6"/>
      <c r="F124" s="47" t="s">
        <v>2937</v>
      </c>
      <c r="G124" s="5"/>
      <c r="H124" s="48" t="e">
        <f>J124+L124+N124</f>
        <v>#REF!</v>
      </c>
      <c r="I124" s="5"/>
      <c r="J124" s="48" t="e">
        <f>TRUNC(J125+J126+J127)</f>
        <v>#REF!</v>
      </c>
      <c r="K124" s="5"/>
      <c r="L124" s="48" t="e">
        <f>TRUNC(L125+L126+L127)</f>
        <v>#REF!</v>
      </c>
      <c r="M124" s="5"/>
      <c r="N124" s="48" t="e">
        <f>TRUNC(N125+N126+N127)</f>
        <v>#REF!</v>
      </c>
      <c r="O124" s="49" t="s">
        <v>4016</v>
      </c>
    </row>
    <row r="125" spans="2:15" ht="19.7" hidden="1" customHeight="1" x14ac:dyDescent="0.2">
      <c r="B125" s="13" t="s">
        <v>4016</v>
      </c>
      <c r="C125" s="14" t="s">
        <v>3690</v>
      </c>
      <c r="D125" s="14" t="s">
        <v>2107</v>
      </c>
      <c r="E125" s="16">
        <v>1</v>
      </c>
      <c r="F125" s="15" t="s">
        <v>2937</v>
      </c>
      <c r="G125" s="22" t="e">
        <f>I125+K125+M125</f>
        <v>#REF!</v>
      </c>
      <c r="H125" s="26" t="e">
        <f>J125+L125+N125</f>
        <v>#REF!</v>
      </c>
      <c r="I125" s="25" t="e">
        <f>#REF!</f>
        <v>#REF!</v>
      </c>
      <c r="J125" s="26" t="e">
        <f>TRUNC(E125*I125,0)</f>
        <v>#REF!</v>
      </c>
      <c r="K125" s="25" t="e">
        <f>#REF!</f>
        <v>#REF!</v>
      </c>
      <c r="L125" s="26" t="e">
        <f>TRUNC(E125*K125,0)</f>
        <v>#REF!</v>
      </c>
      <c r="M125" s="25" t="e">
        <f>#REF!</f>
        <v>#REF!</v>
      </c>
      <c r="N125" s="26" t="e">
        <f>TRUNC(E125*M125,0)</f>
        <v>#REF!</v>
      </c>
      <c r="O125" s="17" t="s">
        <v>2072</v>
      </c>
    </row>
    <row r="126" spans="2:15" ht="19.7" hidden="1" customHeight="1" x14ac:dyDescent="0.2">
      <c r="B126" s="13" t="s">
        <v>4016</v>
      </c>
      <c r="C126" s="14" t="s">
        <v>3105</v>
      </c>
      <c r="D126" s="14" t="s">
        <v>2107</v>
      </c>
      <c r="E126" s="16">
        <v>1</v>
      </c>
      <c r="F126" s="15" t="s">
        <v>2937</v>
      </c>
      <c r="G126" s="22">
        <f>I126+K126+M126</f>
        <v>12573</v>
      </c>
      <c r="H126" s="26">
        <f>J126+L126+N126</f>
        <v>12573</v>
      </c>
      <c r="I126" s="25">
        <f>단가산출총괄표!G16</f>
        <v>6554</v>
      </c>
      <c r="J126" s="26">
        <f>TRUNC(E126*I126,0)</f>
        <v>6554</v>
      </c>
      <c r="K126" s="25">
        <f>단가산출총괄표!H16</f>
        <v>2909</v>
      </c>
      <c r="L126" s="26">
        <f>TRUNC(E126*K126,0)</f>
        <v>2909</v>
      </c>
      <c r="M126" s="25">
        <f>단가산출총괄표!I16</f>
        <v>3110</v>
      </c>
      <c r="N126" s="26">
        <f>TRUNC(E126*M126,0)</f>
        <v>3110</v>
      </c>
      <c r="O126" s="17" t="s">
        <v>1164</v>
      </c>
    </row>
    <row r="127" spans="2:15" ht="19.7" hidden="1" customHeight="1" x14ac:dyDescent="0.2">
      <c r="B127" s="13" t="s">
        <v>4016</v>
      </c>
      <c r="C127" s="14" t="s">
        <v>1629</v>
      </c>
      <c r="D127" s="14" t="s">
        <v>1588</v>
      </c>
      <c r="E127" s="16">
        <v>1</v>
      </c>
      <c r="F127" s="15" t="s">
        <v>2937</v>
      </c>
      <c r="G127" s="22" t="e">
        <f>I127+K127+M127</f>
        <v>#REF!</v>
      </c>
      <c r="H127" s="26" t="e">
        <f>J127+L127+N127</f>
        <v>#REF!</v>
      </c>
      <c r="I127" s="25" t="e">
        <f>#REF!</f>
        <v>#REF!</v>
      </c>
      <c r="J127" s="26" t="e">
        <f>TRUNC(E127*I127,0)</f>
        <v>#REF!</v>
      </c>
      <c r="K127" s="25" t="e">
        <f>#REF!</f>
        <v>#REF!</v>
      </c>
      <c r="L127" s="26" t="e">
        <f>TRUNC(E127*K127,0)</f>
        <v>#REF!</v>
      </c>
      <c r="M127" s="25" t="e">
        <f>#REF!</f>
        <v>#REF!</v>
      </c>
      <c r="N127" s="26" t="e">
        <f>TRUNC(E127*M127,0)</f>
        <v>#REF!</v>
      </c>
      <c r="O127" s="17" t="s">
        <v>956</v>
      </c>
    </row>
    <row r="128" spans="2:15" ht="19.7" hidden="1" customHeight="1" x14ac:dyDescent="0.2">
      <c r="B128" s="13" t="s">
        <v>4016</v>
      </c>
      <c r="C128" s="14" t="s">
        <v>4016</v>
      </c>
      <c r="D128" s="14" t="s">
        <v>4016</v>
      </c>
      <c r="E128" s="16"/>
      <c r="F128" s="15" t="s">
        <v>4016</v>
      </c>
      <c r="G128" s="22"/>
      <c r="H128" s="16"/>
      <c r="I128" s="22"/>
      <c r="J128" s="26">
        <f>TRUNC(E128*I128,0)</f>
        <v>0</v>
      </c>
      <c r="K128" s="22"/>
      <c r="L128" s="26">
        <f>TRUNC(E128*K128,0)</f>
        <v>0</v>
      </c>
      <c r="M128" s="22"/>
      <c r="N128" s="26">
        <f>TRUNC(E128*M128,0)</f>
        <v>0</v>
      </c>
      <c r="O128" s="17" t="s">
        <v>4016</v>
      </c>
    </row>
    <row r="129" spans="2:15" ht="19.7" hidden="1" customHeight="1" x14ac:dyDescent="0.2">
      <c r="B129" s="40" t="s">
        <v>3812</v>
      </c>
      <c r="C129" s="24" t="s">
        <v>778</v>
      </c>
      <c r="D129" s="24" t="s">
        <v>814</v>
      </c>
      <c r="E129" s="16"/>
      <c r="F129" s="41" t="s">
        <v>2937</v>
      </c>
      <c r="G129" s="22"/>
      <c r="H129" s="42" t="e">
        <f>J129+L129+N129</f>
        <v>#REF!</v>
      </c>
      <c r="I129" s="22"/>
      <c r="J129" s="42" t="e">
        <f>TRUNC(J130+J131+J132+J133)</f>
        <v>#REF!</v>
      </c>
      <c r="K129" s="22"/>
      <c r="L129" s="42" t="e">
        <f>TRUNC(L130+L131+L132+L133)</f>
        <v>#REF!</v>
      </c>
      <c r="M129" s="22"/>
      <c r="N129" s="42" t="e">
        <f>TRUNC(N130+N131+N132+N133)</f>
        <v>#REF!</v>
      </c>
      <c r="O129" s="43" t="s">
        <v>4016</v>
      </c>
    </row>
    <row r="130" spans="2:15" ht="19.7" hidden="1" customHeight="1" x14ac:dyDescent="0.2">
      <c r="B130" s="13" t="s">
        <v>4016</v>
      </c>
      <c r="C130" s="14" t="s">
        <v>1519</v>
      </c>
      <c r="D130" s="14" t="s">
        <v>814</v>
      </c>
      <c r="E130" s="16">
        <v>1</v>
      </c>
      <c r="F130" s="15" t="s">
        <v>2937</v>
      </c>
      <c r="G130" s="22" t="e">
        <f>I130+K130+M130</f>
        <v>#REF!</v>
      </c>
      <c r="H130" s="26" t="e">
        <f>J130+L130+N130</f>
        <v>#REF!</v>
      </c>
      <c r="I130" s="25" t="e">
        <f>#REF!</f>
        <v>#REF!</v>
      </c>
      <c r="J130" s="26" t="e">
        <f>TRUNC(E130*I130,0)</f>
        <v>#REF!</v>
      </c>
      <c r="K130" s="25" t="e">
        <f>#REF!</f>
        <v>#REF!</v>
      </c>
      <c r="L130" s="26" t="e">
        <f>TRUNC(E130*K130,0)</f>
        <v>#REF!</v>
      </c>
      <c r="M130" s="25" t="e">
        <f>#REF!</f>
        <v>#REF!</v>
      </c>
      <c r="N130" s="26" t="e">
        <f>TRUNC(E130*M130,0)</f>
        <v>#REF!</v>
      </c>
      <c r="O130" s="17" t="s">
        <v>1457</v>
      </c>
    </row>
    <row r="131" spans="2:15" ht="19.7" hidden="1" customHeight="1" x14ac:dyDescent="0.2">
      <c r="B131" s="13" t="s">
        <v>4016</v>
      </c>
      <c r="C131" s="14" t="s">
        <v>1055</v>
      </c>
      <c r="D131" s="14" t="s">
        <v>814</v>
      </c>
      <c r="E131" s="16">
        <v>1</v>
      </c>
      <c r="F131" s="15" t="s">
        <v>2937</v>
      </c>
      <c r="G131" s="22">
        <f>I131+K131+M131</f>
        <v>9584</v>
      </c>
      <c r="H131" s="26">
        <f>J131+L131+N131</f>
        <v>9584</v>
      </c>
      <c r="I131" s="25">
        <f>단가산출총괄표!G9</f>
        <v>5131</v>
      </c>
      <c r="J131" s="26">
        <f>TRUNC(E131*I131,0)</f>
        <v>5131</v>
      </c>
      <c r="K131" s="25">
        <f>단가산출총괄표!H9</f>
        <v>1038</v>
      </c>
      <c r="L131" s="26">
        <f>TRUNC(E131*K131,0)</f>
        <v>1038</v>
      </c>
      <c r="M131" s="25">
        <f>단가산출총괄표!I9</f>
        <v>3415</v>
      </c>
      <c r="N131" s="26">
        <f>TRUNC(E131*M131,0)</f>
        <v>3415</v>
      </c>
      <c r="O131" s="17" t="s">
        <v>2322</v>
      </c>
    </row>
    <row r="132" spans="2:15" ht="19.7" hidden="1" customHeight="1" x14ac:dyDescent="0.2">
      <c r="B132" s="13" t="s">
        <v>4016</v>
      </c>
      <c r="C132" s="14" t="s">
        <v>3247</v>
      </c>
      <c r="D132" s="14" t="s">
        <v>3113</v>
      </c>
      <c r="E132" s="16">
        <v>1</v>
      </c>
      <c r="F132" s="15" t="s">
        <v>2937</v>
      </c>
      <c r="G132" s="22" t="e">
        <f>I132+K132+M132</f>
        <v>#REF!</v>
      </c>
      <c r="H132" s="26" t="e">
        <f>J132+L132+N132</f>
        <v>#REF!</v>
      </c>
      <c r="I132" s="25" t="e">
        <f>#REF!</f>
        <v>#REF!</v>
      </c>
      <c r="J132" s="26" t="e">
        <f>TRUNC(E132*I132,0)</f>
        <v>#REF!</v>
      </c>
      <c r="K132" s="25" t="e">
        <f>#REF!</f>
        <v>#REF!</v>
      </c>
      <c r="L132" s="26" t="e">
        <f>TRUNC(E132*K132,0)</f>
        <v>#REF!</v>
      </c>
      <c r="M132" s="25" t="e">
        <f>#REF!</f>
        <v>#REF!</v>
      </c>
      <c r="N132" s="26" t="e">
        <f>TRUNC(E132*M132,0)</f>
        <v>#REF!</v>
      </c>
      <c r="O132" s="17" t="s">
        <v>176</v>
      </c>
    </row>
    <row r="133" spans="2:15" ht="19.7" hidden="1" customHeight="1" x14ac:dyDescent="0.2">
      <c r="B133" s="13" t="s">
        <v>4016</v>
      </c>
      <c r="C133" s="14" t="s">
        <v>3430</v>
      </c>
      <c r="D133" s="14" t="s">
        <v>814</v>
      </c>
      <c r="E133" s="16">
        <v>1</v>
      </c>
      <c r="F133" s="15" t="s">
        <v>2937</v>
      </c>
      <c r="G133" s="22">
        <f>I133+K133+M133</f>
        <v>2637</v>
      </c>
      <c r="H133" s="26">
        <f>J133+L133+N133</f>
        <v>2637</v>
      </c>
      <c r="I133" s="25">
        <f>단가산출총괄표!G10</f>
        <v>1824</v>
      </c>
      <c r="J133" s="26">
        <f>TRUNC(E133*I133,0)</f>
        <v>1824</v>
      </c>
      <c r="K133" s="25">
        <f>단가산출총괄표!H10</f>
        <v>638</v>
      </c>
      <c r="L133" s="26">
        <f>TRUNC(E133*K133,0)</f>
        <v>638</v>
      </c>
      <c r="M133" s="25">
        <f>단가산출총괄표!I10</f>
        <v>175</v>
      </c>
      <c r="N133" s="26">
        <f>TRUNC(E133*M133,0)</f>
        <v>175</v>
      </c>
      <c r="O133" s="17" t="s">
        <v>731</v>
      </c>
    </row>
    <row r="134" spans="2:15" ht="19.7" hidden="1" customHeight="1" x14ac:dyDescent="0.2">
      <c r="B134" s="13" t="s">
        <v>4016</v>
      </c>
      <c r="C134" s="14" t="s">
        <v>4016</v>
      </c>
      <c r="D134" s="14" t="s">
        <v>4016</v>
      </c>
      <c r="E134" s="16"/>
      <c r="F134" s="15" t="s">
        <v>4016</v>
      </c>
      <c r="G134" s="22"/>
      <c r="H134" s="16"/>
      <c r="I134" s="22"/>
      <c r="J134" s="26">
        <f>TRUNC(E134*I134,0)</f>
        <v>0</v>
      </c>
      <c r="K134" s="22"/>
      <c r="L134" s="26">
        <f>TRUNC(E134*K134,0)</f>
        <v>0</v>
      </c>
      <c r="M134" s="22"/>
      <c r="N134" s="26">
        <f>TRUNC(E134*M134,0)</f>
        <v>0</v>
      </c>
      <c r="O134" s="17" t="s">
        <v>4016</v>
      </c>
    </row>
    <row r="135" spans="2:15" ht="19.7" hidden="1" customHeight="1" x14ac:dyDescent="0.2">
      <c r="B135" s="40" t="s">
        <v>576</v>
      </c>
      <c r="C135" s="24" t="s">
        <v>970</v>
      </c>
      <c r="D135" s="24" t="s">
        <v>814</v>
      </c>
      <c r="E135" s="16"/>
      <c r="F135" s="41" t="s">
        <v>2986</v>
      </c>
      <c r="G135" s="22"/>
      <c r="H135" s="42" t="e">
        <f>J135+L135+N135</f>
        <v>#REF!</v>
      </c>
      <c r="I135" s="22"/>
      <c r="J135" s="42" t="e">
        <f>TRUNC(J136+J137)</f>
        <v>#REF!</v>
      </c>
      <c r="K135" s="22"/>
      <c r="L135" s="42" t="e">
        <f>TRUNC(L136+L137)</f>
        <v>#REF!</v>
      </c>
      <c r="M135" s="22"/>
      <c r="N135" s="42" t="e">
        <f>TRUNC(N136+N137)</f>
        <v>#REF!</v>
      </c>
      <c r="O135" s="43" t="s">
        <v>4016</v>
      </c>
    </row>
    <row r="136" spans="2:15" ht="19.7" hidden="1" customHeight="1" x14ac:dyDescent="0.2">
      <c r="B136" s="13" t="s">
        <v>4016</v>
      </c>
      <c r="C136" s="14" t="s">
        <v>970</v>
      </c>
      <c r="D136" s="14" t="s">
        <v>3499</v>
      </c>
      <c r="E136" s="16">
        <v>1</v>
      </c>
      <c r="F136" s="15" t="s">
        <v>2986</v>
      </c>
      <c r="G136" s="22" t="e">
        <f>I136+K136+M136</f>
        <v>#REF!</v>
      </c>
      <c r="H136" s="26" t="e">
        <f>J136+L136+N136</f>
        <v>#REF!</v>
      </c>
      <c r="I136" s="25" t="e">
        <f>#REF!</f>
        <v>#REF!</v>
      </c>
      <c r="J136" s="26" t="e">
        <f>TRUNC(E136*I136,0)</f>
        <v>#REF!</v>
      </c>
      <c r="K136" s="25" t="e">
        <f>#REF!</f>
        <v>#REF!</v>
      </c>
      <c r="L136" s="26" t="e">
        <f>TRUNC(E136*K136,0)</f>
        <v>#REF!</v>
      </c>
      <c r="M136" s="25" t="e">
        <f>#REF!</f>
        <v>#REF!</v>
      </c>
      <c r="N136" s="26" t="e">
        <f>TRUNC(E136*M136,0)</f>
        <v>#REF!</v>
      </c>
      <c r="O136" s="17" t="s">
        <v>2766</v>
      </c>
    </row>
    <row r="137" spans="2:15" ht="19.7" hidden="1" customHeight="1" x14ac:dyDescent="0.2">
      <c r="B137" s="13" t="s">
        <v>4016</v>
      </c>
      <c r="C137" s="14" t="s">
        <v>3898</v>
      </c>
      <c r="D137" s="14" t="s">
        <v>235</v>
      </c>
      <c r="E137" s="16">
        <v>1</v>
      </c>
      <c r="F137" s="15" t="s">
        <v>2986</v>
      </c>
      <c r="G137" s="22">
        <f>I137+K137+M137</f>
        <v>6451</v>
      </c>
      <c r="H137" s="26">
        <f>J137+L137+N137</f>
        <v>6451</v>
      </c>
      <c r="I137" s="25">
        <f>단가산출총괄표!G17</f>
        <v>4470</v>
      </c>
      <c r="J137" s="26">
        <f>TRUNC(E137*I137,0)</f>
        <v>4470</v>
      </c>
      <c r="K137" s="25">
        <f>단가산출총괄표!H17</f>
        <v>1555</v>
      </c>
      <c r="L137" s="26">
        <f>TRUNC(E137*K137,0)</f>
        <v>1555</v>
      </c>
      <c r="M137" s="25">
        <f>단가산출총괄표!I17</f>
        <v>426</v>
      </c>
      <c r="N137" s="26">
        <f>TRUNC(E137*M137,0)</f>
        <v>426</v>
      </c>
      <c r="O137" s="17" t="s">
        <v>3810</v>
      </c>
    </row>
    <row r="138" spans="2:15" ht="19.7" hidden="1" customHeight="1" x14ac:dyDescent="0.2">
      <c r="B138" s="13" t="s">
        <v>4016</v>
      </c>
      <c r="C138" s="14" t="s">
        <v>4016</v>
      </c>
      <c r="D138" s="14" t="s">
        <v>4016</v>
      </c>
      <c r="E138" s="16"/>
      <c r="F138" s="15" t="s">
        <v>4016</v>
      </c>
      <c r="G138" s="22"/>
      <c r="H138" s="16"/>
      <c r="I138" s="22"/>
      <c r="J138" s="26">
        <f>TRUNC(E138*I138,0)</f>
        <v>0</v>
      </c>
      <c r="K138" s="22"/>
      <c r="L138" s="26">
        <f>TRUNC(E138*K138,0)</f>
        <v>0</v>
      </c>
      <c r="M138" s="22"/>
      <c r="N138" s="26">
        <f>TRUNC(E138*M138,0)</f>
        <v>0</v>
      </c>
      <c r="O138" s="17" t="s">
        <v>4016</v>
      </c>
    </row>
    <row r="139" spans="2:15" ht="19.7" hidden="1" customHeight="1" x14ac:dyDescent="0.2">
      <c r="B139" s="40" t="s">
        <v>2087</v>
      </c>
      <c r="C139" s="24" t="s">
        <v>2961</v>
      </c>
      <c r="D139" s="24" t="s">
        <v>648</v>
      </c>
      <c r="E139" s="16"/>
      <c r="F139" s="41" t="s">
        <v>2937</v>
      </c>
      <c r="G139" s="22"/>
      <c r="H139" s="42" t="e">
        <f>J139+L139+N139</f>
        <v>#REF!</v>
      </c>
      <c r="I139" s="22"/>
      <c r="J139" s="42" t="e">
        <f>TRUNC(J140+J141+J142)</f>
        <v>#REF!</v>
      </c>
      <c r="K139" s="22"/>
      <c r="L139" s="42" t="e">
        <f>TRUNC(L140+L141+L142)</f>
        <v>#REF!</v>
      </c>
      <c r="M139" s="22"/>
      <c r="N139" s="42" t="e">
        <f>TRUNC(N140+N141+N142)</f>
        <v>#REF!</v>
      </c>
      <c r="O139" s="43" t="s">
        <v>4016</v>
      </c>
    </row>
    <row r="140" spans="2:15" ht="19.7" hidden="1" customHeight="1" x14ac:dyDescent="0.2">
      <c r="B140" s="13" t="s">
        <v>4016</v>
      </c>
      <c r="C140" s="14" t="s">
        <v>392</v>
      </c>
      <c r="D140" s="14" t="s">
        <v>648</v>
      </c>
      <c r="E140" s="16">
        <v>1</v>
      </c>
      <c r="F140" s="15" t="s">
        <v>2937</v>
      </c>
      <c r="G140" s="22" t="e">
        <f>I140+K140+M140</f>
        <v>#REF!</v>
      </c>
      <c r="H140" s="26" t="e">
        <f>J140+L140+N140</f>
        <v>#REF!</v>
      </c>
      <c r="I140" s="25" t="e">
        <f>#REF!</f>
        <v>#REF!</v>
      </c>
      <c r="J140" s="26" t="e">
        <f>TRUNC(E140*I140,0)</f>
        <v>#REF!</v>
      </c>
      <c r="K140" s="25" t="e">
        <f>#REF!</f>
        <v>#REF!</v>
      </c>
      <c r="L140" s="26" t="e">
        <f>TRUNC(E140*K140,0)</f>
        <v>#REF!</v>
      </c>
      <c r="M140" s="25" t="e">
        <f>#REF!</f>
        <v>#REF!</v>
      </c>
      <c r="N140" s="26" t="e">
        <f>TRUNC(E140*M140,0)</f>
        <v>#REF!</v>
      </c>
      <c r="O140" s="17" t="s">
        <v>1148</v>
      </c>
    </row>
    <row r="141" spans="2:15" ht="19.7" hidden="1" customHeight="1" x14ac:dyDescent="0.2">
      <c r="B141" s="13" t="s">
        <v>4016</v>
      </c>
      <c r="C141" s="14" t="s">
        <v>1885</v>
      </c>
      <c r="D141" s="14" t="s">
        <v>3575</v>
      </c>
      <c r="E141" s="16">
        <v>1</v>
      </c>
      <c r="F141" s="15" t="s">
        <v>2937</v>
      </c>
      <c r="G141" s="22">
        <f>I141+K141+M141</f>
        <v>4687</v>
      </c>
      <c r="H141" s="26">
        <f>J141+L141+N141</f>
        <v>4687</v>
      </c>
      <c r="I141" s="25">
        <f>단가산출총괄표!G4</f>
        <v>2201</v>
      </c>
      <c r="J141" s="26">
        <f>TRUNC(E141*I141,0)</f>
        <v>2201</v>
      </c>
      <c r="K141" s="25">
        <f>단가산출총괄표!H4</f>
        <v>1120</v>
      </c>
      <c r="L141" s="26">
        <f>TRUNC(E141*K141,0)</f>
        <v>1120</v>
      </c>
      <c r="M141" s="25">
        <f>단가산출총괄표!I4</f>
        <v>1366</v>
      </c>
      <c r="N141" s="26">
        <f>TRUNC(E141*M141,0)</f>
        <v>1366</v>
      </c>
      <c r="O141" s="17" t="s">
        <v>682</v>
      </c>
    </row>
    <row r="142" spans="2:15" ht="19.7" hidden="1" customHeight="1" x14ac:dyDescent="0.2">
      <c r="B142" s="13" t="s">
        <v>4016</v>
      </c>
      <c r="C142" s="14" t="s">
        <v>666</v>
      </c>
      <c r="D142" s="14" t="s">
        <v>1330</v>
      </c>
      <c r="E142" s="16">
        <v>1</v>
      </c>
      <c r="F142" s="15" t="s">
        <v>2937</v>
      </c>
      <c r="G142" s="22" t="e">
        <f>I142+K142+M142</f>
        <v>#REF!</v>
      </c>
      <c r="H142" s="26" t="e">
        <f>J142+L142+N142</f>
        <v>#REF!</v>
      </c>
      <c r="I142" s="25" t="e">
        <f>#REF!</f>
        <v>#REF!</v>
      </c>
      <c r="J142" s="26" t="e">
        <f>TRUNC(E142*I142,0)</f>
        <v>#REF!</v>
      </c>
      <c r="K142" s="25" t="e">
        <f>#REF!</f>
        <v>#REF!</v>
      </c>
      <c r="L142" s="26" t="e">
        <f>TRUNC(E142*K142,0)</f>
        <v>#REF!</v>
      </c>
      <c r="M142" s="25" t="e">
        <f>#REF!</f>
        <v>#REF!</v>
      </c>
      <c r="N142" s="26" t="e">
        <f>TRUNC(E142*M142,0)</f>
        <v>#REF!</v>
      </c>
      <c r="O142" s="17" t="s">
        <v>2398</v>
      </c>
    </row>
    <row r="143" spans="2:15" ht="19.7" hidden="1" customHeight="1" x14ac:dyDescent="0.2">
      <c r="B143" s="13" t="s">
        <v>4016</v>
      </c>
      <c r="C143" s="14" t="s">
        <v>4016</v>
      </c>
      <c r="D143" s="14" t="s">
        <v>4016</v>
      </c>
      <c r="E143" s="16"/>
      <c r="F143" s="15" t="s">
        <v>4016</v>
      </c>
      <c r="G143" s="22"/>
      <c r="H143" s="16"/>
      <c r="I143" s="22"/>
      <c r="J143" s="26">
        <f>TRUNC(E143*I143,0)</f>
        <v>0</v>
      </c>
      <c r="K143" s="22"/>
      <c r="L143" s="26">
        <f>TRUNC(E143*K143,0)</f>
        <v>0</v>
      </c>
      <c r="M143" s="22"/>
      <c r="N143" s="26">
        <f>TRUNC(E143*M143,0)</f>
        <v>0</v>
      </c>
      <c r="O143" s="17" t="s">
        <v>4016</v>
      </c>
    </row>
    <row r="144" spans="2:15" ht="19.7" hidden="1" customHeight="1" x14ac:dyDescent="0.2">
      <c r="B144" s="40" t="s">
        <v>3353</v>
      </c>
      <c r="C144" s="24" t="s">
        <v>3993</v>
      </c>
      <c r="D144" s="24" t="s">
        <v>397</v>
      </c>
      <c r="E144" s="16"/>
      <c r="F144" s="41" t="s">
        <v>2986</v>
      </c>
      <c r="G144" s="22"/>
      <c r="H144" s="42" t="e">
        <f>J144+L144+N144</f>
        <v>#REF!</v>
      </c>
      <c r="I144" s="22"/>
      <c r="J144" s="42" t="e">
        <f>TRUNC(J145+J146)</f>
        <v>#REF!</v>
      </c>
      <c r="K144" s="22"/>
      <c r="L144" s="42" t="e">
        <f>TRUNC(L145+L146)</f>
        <v>#REF!</v>
      </c>
      <c r="M144" s="22"/>
      <c r="N144" s="42" t="e">
        <f>TRUNC(N145+N146)</f>
        <v>#REF!</v>
      </c>
      <c r="O144" s="43" t="s">
        <v>4016</v>
      </c>
    </row>
    <row r="145" spans="2:15" ht="19.7" hidden="1" customHeight="1" x14ac:dyDescent="0.2">
      <c r="B145" s="13" t="s">
        <v>4016</v>
      </c>
      <c r="C145" s="14" t="s">
        <v>3345</v>
      </c>
      <c r="D145" s="14" t="s">
        <v>2091</v>
      </c>
      <c r="E145" s="44">
        <v>1.1499999999999999</v>
      </c>
      <c r="F145" s="15" t="s">
        <v>2986</v>
      </c>
      <c r="G145" s="22" t="e">
        <f>I145+K145+M145</f>
        <v>#REF!</v>
      </c>
      <c r="H145" s="26" t="e">
        <f>J145+L145+N145</f>
        <v>#REF!</v>
      </c>
      <c r="I145" s="25" t="e">
        <f>#REF!</f>
        <v>#REF!</v>
      </c>
      <c r="J145" s="26" t="e">
        <f>TRUNC(E145*I145,0)</f>
        <v>#REF!</v>
      </c>
      <c r="K145" s="25" t="e">
        <f>#REF!</f>
        <v>#REF!</v>
      </c>
      <c r="L145" s="26" t="e">
        <f>TRUNC(E145*K145,0)</f>
        <v>#REF!</v>
      </c>
      <c r="M145" s="25" t="e">
        <f>#REF!</f>
        <v>#REF!</v>
      </c>
      <c r="N145" s="26" t="e">
        <f>TRUNC(E145*M145,0)</f>
        <v>#REF!</v>
      </c>
      <c r="O145" s="17" t="s">
        <v>4016</v>
      </c>
    </row>
    <row r="146" spans="2:15" ht="19.7" hidden="1" customHeight="1" x14ac:dyDescent="0.2">
      <c r="B146" s="13" t="s">
        <v>4016</v>
      </c>
      <c r="C146" s="14" t="s">
        <v>2324</v>
      </c>
      <c r="D146" s="14" t="s">
        <v>174</v>
      </c>
      <c r="E146" s="16">
        <v>1</v>
      </c>
      <c r="F146" s="15" t="s">
        <v>2986</v>
      </c>
      <c r="G146" s="22" t="e">
        <f>I146+K146+M146</f>
        <v>#REF!</v>
      </c>
      <c r="H146" s="26" t="e">
        <f>J146+L146+N146</f>
        <v>#REF!</v>
      </c>
      <c r="I146" s="25" t="e">
        <f>#REF!</f>
        <v>#REF!</v>
      </c>
      <c r="J146" s="26" t="e">
        <f>TRUNC(E146*I146,0)</f>
        <v>#REF!</v>
      </c>
      <c r="K146" s="25" t="e">
        <f>#REF!</f>
        <v>#REF!</v>
      </c>
      <c r="L146" s="26" t="e">
        <f>TRUNC(E146*K146,0)</f>
        <v>#REF!</v>
      </c>
      <c r="M146" s="25" t="e">
        <f>#REF!</f>
        <v>#REF!</v>
      </c>
      <c r="N146" s="26" t="e">
        <f>TRUNC(E146*M146,0)</f>
        <v>#REF!</v>
      </c>
      <c r="O146" s="17" t="s">
        <v>3948</v>
      </c>
    </row>
    <row r="147" spans="2:15" ht="19.7" hidden="1" customHeight="1" x14ac:dyDescent="0.2">
      <c r="B147" s="13" t="s">
        <v>4016</v>
      </c>
      <c r="C147" s="14" t="s">
        <v>4016</v>
      </c>
      <c r="D147" s="14" t="s">
        <v>4016</v>
      </c>
      <c r="E147" s="16"/>
      <c r="F147" s="15" t="s">
        <v>4016</v>
      </c>
      <c r="G147" s="22"/>
      <c r="H147" s="16"/>
      <c r="I147" s="22"/>
      <c r="J147" s="26">
        <f>TRUNC(E147*I147,0)</f>
        <v>0</v>
      </c>
      <c r="K147" s="22"/>
      <c r="L147" s="26">
        <f>TRUNC(E147*K147,0)</f>
        <v>0</v>
      </c>
      <c r="M147" s="22"/>
      <c r="N147" s="26">
        <f>TRUNC(E147*M147,0)</f>
        <v>0</v>
      </c>
      <c r="O147" s="17" t="s">
        <v>4016</v>
      </c>
    </row>
    <row r="148" spans="2:15" ht="19.7" hidden="1" customHeight="1" x14ac:dyDescent="0.2">
      <c r="B148" s="40" t="s">
        <v>1760</v>
      </c>
      <c r="C148" s="24" t="s">
        <v>753</v>
      </c>
      <c r="D148" s="24" t="s">
        <v>2107</v>
      </c>
      <c r="E148" s="16"/>
      <c r="F148" s="41" t="s">
        <v>2937</v>
      </c>
      <c r="G148" s="22"/>
      <c r="H148" s="42" t="e">
        <f>J148+L148+N148</f>
        <v>#REF!</v>
      </c>
      <c r="I148" s="22"/>
      <c r="J148" s="42" t="e">
        <f>TRUNC(J149+J150+J151)</f>
        <v>#REF!</v>
      </c>
      <c r="K148" s="22"/>
      <c r="L148" s="42" t="e">
        <f>TRUNC(L149+L150+L151)</f>
        <v>#REF!</v>
      </c>
      <c r="M148" s="22"/>
      <c r="N148" s="42" t="e">
        <f>TRUNC(N149+N150+N151)</f>
        <v>#REF!</v>
      </c>
      <c r="O148" s="43" t="s">
        <v>4016</v>
      </c>
    </row>
    <row r="149" spans="2:15" ht="19.7" hidden="1" customHeight="1" x14ac:dyDescent="0.2">
      <c r="B149" s="13" t="s">
        <v>4016</v>
      </c>
      <c r="C149" s="14" t="s">
        <v>3690</v>
      </c>
      <c r="D149" s="14" t="s">
        <v>2107</v>
      </c>
      <c r="E149" s="16">
        <v>1</v>
      </c>
      <c r="F149" s="15" t="s">
        <v>2937</v>
      </c>
      <c r="G149" s="22" t="e">
        <f>I149+K149+M149</f>
        <v>#REF!</v>
      </c>
      <c r="H149" s="26" t="e">
        <f>J149+L149+N149</f>
        <v>#REF!</v>
      </c>
      <c r="I149" s="25" t="e">
        <f>#REF!</f>
        <v>#REF!</v>
      </c>
      <c r="J149" s="26" t="e">
        <f>TRUNC(E149*I149,0)</f>
        <v>#REF!</v>
      </c>
      <c r="K149" s="25" t="e">
        <f>#REF!</f>
        <v>#REF!</v>
      </c>
      <c r="L149" s="26" t="e">
        <f>TRUNC(E149*K149,0)</f>
        <v>#REF!</v>
      </c>
      <c r="M149" s="25" t="e">
        <f>#REF!</f>
        <v>#REF!</v>
      </c>
      <c r="N149" s="26" t="e">
        <f>TRUNC(E149*M149,0)</f>
        <v>#REF!</v>
      </c>
      <c r="O149" s="17" t="s">
        <v>2072</v>
      </c>
    </row>
    <row r="150" spans="2:15" ht="19.7" hidden="1" customHeight="1" x14ac:dyDescent="0.2">
      <c r="B150" s="13" t="s">
        <v>4016</v>
      </c>
      <c r="C150" s="14" t="s">
        <v>3105</v>
      </c>
      <c r="D150" s="14" t="s">
        <v>2107</v>
      </c>
      <c r="E150" s="16">
        <v>1</v>
      </c>
      <c r="F150" s="15" t="s">
        <v>2937</v>
      </c>
      <c r="G150" s="22">
        <f>I150+K150+M150</f>
        <v>12573</v>
      </c>
      <c r="H150" s="26">
        <f>J150+L150+N150</f>
        <v>12573</v>
      </c>
      <c r="I150" s="25">
        <f>단가산출총괄표!G16</f>
        <v>6554</v>
      </c>
      <c r="J150" s="26">
        <f>TRUNC(E150*I150,0)</f>
        <v>6554</v>
      </c>
      <c r="K150" s="25">
        <f>단가산출총괄표!H16</f>
        <v>2909</v>
      </c>
      <c r="L150" s="26">
        <f>TRUNC(E150*K150,0)</f>
        <v>2909</v>
      </c>
      <c r="M150" s="25">
        <f>단가산출총괄표!I16</f>
        <v>3110</v>
      </c>
      <c r="N150" s="26">
        <f>TRUNC(E150*M150,0)</f>
        <v>3110</v>
      </c>
      <c r="O150" s="17" t="s">
        <v>1164</v>
      </c>
    </row>
    <row r="151" spans="2:15" ht="19.7" hidden="1" customHeight="1" x14ac:dyDescent="0.2">
      <c r="B151" s="13" t="s">
        <v>4016</v>
      </c>
      <c r="C151" s="14" t="s">
        <v>533</v>
      </c>
      <c r="D151" s="14" t="s">
        <v>1865</v>
      </c>
      <c r="E151" s="16">
        <v>1</v>
      </c>
      <c r="F151" s="15" t="s">
        <v>2937</v>
      </c>
      <c r="G151" s="22" t="e">
        <f>I151+K151+M151</f>
        <v>#REF!</v>
      </c>
      <c r="H151" s="26" t="e">
        <f>J151+L151+N151</f>
        <v>#REF!</v>
      </c>
      <c r="I151" s="25" t="e">
        <f>#REF!</f>
        <v>#REF!</v>
      </c>
      <c r="J151" s="26" t="e">
        <f>TRUNC(E151*I151,0)</f>
        <v>#REF!</v>
      </c>
      <c r="K151" s="25" t="e">
        <f>#REF!</f>
        <v>#REF!</v>
      </c>
      <c r="L151" s="26" t="e">
        <f>TRUNC(E151*K151,0)</f>
        <v>#REF!</v>
      </c>
      <c r="M151" s="25" t="e">
        <f>#REF!</f>
        <v>#REF!</v>
      </c>
      <c r="N151" s="26" t="e">
        <f>TRUNC(E151*M151,0)</f>
        <v>#REF!</v>
      </c>
      <c r="O151" s="17" t="s">
        <v>1626</v>
      </c>
    </row>
    <row r="152" spans="2:15" ht="19.7" hidden="1" customHeight="1" x14ac:dyDescent="0.2">
      <c r="B152" s="13" t="s">
        <v>4016</v>
      </c>
      <c r="C152" s="14" t="s">
        <v>4016</v>
      </c>
      <c r="D152" s="14" t="s">
        <v>4016</v>
      </c>
      <c r="E152" s="16"/>
      <c r="F152" s="15" t="s">
        <v>4016</v>
      </c>
      <c r="G152" s="22"/>
      <c r="H152" s="16"/>
      <c r="I152" s="22"/>
      <c r="J152" s="26">
        <f>TRUNC(E152*I152,0)</f>
        <v>0</v>
      </c>
      <c r="K152" s="22"/>
      <c r="L152" s="26">
        <f>TRUNC(E152*K152,0)</f>
        <v>0</v>
      </c>
      <c r="M152" s="22"/>
      <c r="N152" s="26">
        <f>TRUNC(E152*M152,0)</f>
        <v>0</v>
      </c>
      <c r="O152" s="17" t="s">
        <v>4016</v>
      </c>
    </row>
    <row r="153" spans="2:15" ht="19.7" hidden="1" customHeight="1" x14ac:dyDescent="0.2">
      <c r="B153" s="40" t="s">
        <v>3509</v>
      </c>
      <c r="C153" s="24" t="s">
        <v>556</v>
      </c>
      <c r="D153" s="24" t="s">
        <v>2107</v>
      </c>
      <c r="E153" s="16"/>
      <c r="F153" s="41" t="s">
        <v>2937</v>
      </c>
      <c r="G153" s="22"/>
      <c r="H153" s="42" t="e">
        <f>J153+L153+N153</f>
        <v>#REF!</v>
      </c>
      <c r="I153" s="22"/>
      <c r="J153" s="42" t="e">
        <f>TRUNC(J154+J155+J156)</f>
        <v>#REF!</v>
      </c>
      <c r="K153" s="22"/>
      <c r="L153" s="42" t="e">
        <f>TRUNC(L154+L155+L156)</f>
        <v>#REF!</v>
      </c>
      <c r="M153" s="22"/>
      <c r="N153" s="42" t="e">
        <f>TRUNC(N154+N155+N156)</f>
        <v>#REF!</v>
      </c>
      <c r="O153" s="43" t="s">
        <v>4016</v>
      </c>
    </row>
    <row r="154" spans="2:15" ht="19.7" hidden="1" customHeight="1" x14ac:dyDescent="0.2">
      <c r="B154" s="18" t="s">
        <v>4016</v>
      </c>
      <c r="C154" s="19" t="s">
        <v>3690</v>
      </c>
      <c r="D154" s="19" t="s">
        <v>2107</v>
      </c>
      <c r="E154" s="6">
        <v>1</v>
      </c>
      <c r="F154" s="20" t="s">
        <v>2937</v>
      </c>
      <c r="G154" s="5" t="e">
        <f>I154+K154+M154</f>
        <v>#REF!</v>
      </c>
      <c r="H154" s="32" t="e">
        <f>J154+L154+N154</f>
        <v>#REF!</v>
      </c>
      <c r="I154" s="29" t="e">
        <f>#REF!</f>
        <v>#REF!</v>
      </c>
      <c r="J154" s="32" t="e">
        <f>TRUNC(E154*I154,0)</f>
        <v>#REF!</v>
      </c>
      <c r="K154" s="29" t="e">
        <f>#REF!</f>
        <v>#REF!</v>
      </c>
      <c r="L154" s="32" t="e">
        <f>TRUNC(E154*K154,0)</f>
        <v>#REF!</v>
      </c>
      <c r="M154" s="29" t="e">
        <f>#REF!</f>
        <v>#REF!</v>
      </c>
      <c r="N154" s="32" t="e">
        <f>TRUNC(E154*M154,0)</f>
        <v>#REF!</v>
      </c>
      <c r="O154" s="21" t="s">
        <v>2072</v>
      </c>
    </row>
    <row r="155" spans="2:15" ht="19.7" hidden="1" customHeight="1" x14ac:dyDescent="0.2">
      <c r="B155" s="13" t="s">
        <v>4016</v>
      </c>
      <c r="C155" s="14" t="s">
        <v>3105</v>
      </c>
      <c r="D155" s="14" t="s">
        <v>2107</v>
      </c>
      <c r="E155" s="16">
        <v>1</v>
      </c>
      <c r="F155" s="15" t="s">
        <v>2937</v>
      </c>
      <c r="G155" s="22">
        <f>I155+K155+M155</f>
        <v>12573</v>
      </c>
      <c r="H155" s="26">
        <f>J155+L155+N155</f>
        <v>12573</v>
      </c>
      <c r="I155" s="25">
        <f>단가산출총괄표!G16</f>
        <v>6554</v>
      </c>
      <c r="J155" s="26">
        <f>TRUNC(E155*I155,0)</f>
        <v>6554</v>
      </c>
      <c r="K155" s="25">
        <f>단가산출총괄표!H16</f>
        <v>2909</v>
      </c>
      <c r="L155" s="26">
        <f>TRUNC(E155*K155,0)</f>
        <v>2909</v>
      </c>
      <c r="M155" s="25">
        <f>단가산출총괄표!I16</f>
        <v>3110</v>
      </c>
      <c r="N155" s="26">
        <f>TRUNC(E155*M155,0)</f>
        <v>3110</v>
      </c>
      <c r="O155" s="17" t="s">
        <v>1164</v>
      </c>
    </row>
    <row r="156" spans="2:15" ht="19.7" hidden="1" customHeight="1" x14ac:dyDescent="0.2">
      <c r="B156" s="13" t="s">
        <v>4016</v>
      </c>
      <c r="C156" s="14" t="s">
        <v>789</v>
      </c>
      <c r="D156" s="14" t="s">
        <v>27</v>
      </c>
      <c r="E156" s="16">
        <v>1</v>
      </c>
      <c r="F156" s="15" t="s">
        <v>2937</v>
      </c>
      <c r="G156" s="22" t="e">
        <f>I156+K156+M156</f>
        <v>#REF!</v>
      </c>
      <c r="H156" s="26" t="e">
        <f>J156+L156+N156</f>
        <v>#REF!</v>
      </c>
      <c r="I156" s="25" t="e">
        <f>#REF!</f>
        <v>#REF!</v>
      </c>
      <c r="J156" s="26" t="e">
        <f>TRUNC(E156*I156,0)</f>
        <v>#REF!</v>
      </c>
      <c r="K156" s="25" t="e">
        <f>#REF!</f>
        <v>#REF!</v>
      </c>
      <c r="L156" s="26" t="e">
        <f>TRUNC(E156*K156,0)</f>
        <v>#REF!</v>
      </c>
      <c r="M156" s="25" t="e">
        <f>#REF!</f>
        <v>#REF!</v>
      </c>
      <c r="N156" s="26" t="e">
        <f>TRUNC(E156*M156,0)</f>
        <v>#REF!</v>
      </c>
      <c r="O156" s="17" t="s">
        <v>3043</v>
      </c>
    </row>
    <row r="157" spans="2:15" ht="19.7" hidden="1" customHeight="1" x14ac:dyDescent="0.2">
      <c r="B157" s="13" t="s">
        <v>4016</v>
      </c>
      <c r="C157" s="14" t="s">
        <v>4016</v>
      </c>
      <c r="D157" s="14" t="s">
        <v>4016</v>
      </c>
      <c r="E157" s="16"/>
      <c r="F157" s="15" t="s">
        <v>4016</v>
      </c>
      <c r="G157" s="22"/>
      <c r="H157" s="16"/>
      <c r="I157" s="22"/>
      <c r="J157" s="26">
        <f>TRUNC(E157*I157,0)</f>
        <v>0</v>
      </c>
      <c r="K157" s="22"/>
      <c r="L157" s="26">
        <f>TRUNC(E157*K157,0)</f>
        <v>0</v>
      </c>
      <c r="M157" s="22"/>
      <c r="N157" s="26">
        <f>TRUNC(E157*M157,0)</f>
        <v>0</v>
      </c>
      <c r="O157" s="17" t="s">
        <v>4016</v>
      </c>
    </row>
    <row r="158" spans="2:15" ht="19.7" hidden="1" customHeight="1" x14ac:dyDescent="0.2">
      <c r="B158" s="40" t="s">
        <v>1950</v>
      </c>
      <c r="C158" s="24" t="s">
        <v>565</v>
      </c>
      <c r="D158" s="24" t="s">
        <v>2299</v>
      </c>
      <c r="E158" s="16"/>
      <c r="F158" s="41" t="s">
        <v>2937</v>
      </c>
      <c r="G158" s="22"/>
      <c r="H158" s="42" t="e">
        <f>J158+L158+N158</f>
        <v>#REF!</v>
      </c>
      <c r="I158" s="22"/>
      <c r="J158" s="42" t="e">
        <f>TRUNC(J159+J160+J161+J162)</f>
        <v>#REF!</v>
      </c>
      <c r="K158" s="22"/>
      <c r="L158" s="42" t="e">
        <f>TRUNC(L159+L160+L161+L162)</f>
        <v>#REF!</v>
      </c>
      <c r="M158" s="22"/>
      <c r="N158" s="42" t="e">
        <f>TRUNC(N159+N160+N161+N162)</f>
        <v>#REF!</v>
      </c>
      <c r="O158" s="43" t="s">
        <v>4016</v>
      </c>
    </row>
    <row r="159" spans="2:15" ht="19.7" hidden="1" customHeight="1" x14ac:dyDescent="0.2">
      <c r="B159" s="13" t="s">
        <v>4016</v>
      </c>
      <c r="C159" s="14" t="s">
        <v>1519</v>
      </c>
      <c r="D159" s="14" t="s">
        <v>2299</v>
      </c>
      <c r="E159" s="16">
        <v>1</v>
      </c>
      <c r="F159" s="15" t="s">
        <v>2937</v>
      </c>
      <c r="G159" s="22" t="e">
        <f>I159+K159+M159</f>
        <v>#REF!</v>
      </c>
      <c r="H159" s="26" t="e">
        <f>J159+L159+N159</f>
        <v>#REF!</v>
      </c>
      <c r="I159" s="25" t="e">
        <f>#REF!</f>
        <v>#REF!</v>
      </c>
      <c r="J159" s="26" t="e">
        <f>TRUNC(E159*I159,0)</f>
        <v>#REF!</v>
      </c>
      <c r="K159" s="25" t="e">
        <f>#REF!</f>
        <v>#REF!</v>
      </c>
      <c r="L159" s="26" t="e">
        <f>TRUNC(E159*K159,0)</f>
        <v>#REF!</v>
      </c>
      <c r="M159" s="25" t="e">
        <f>#REF!</f>
        <v>#REF!</v>
      </c>
      <c r="N159" s="26" t="e">
        <f>TRUNC(E159*M159,0)</f>
        <v>#REF!</v>
      </c>
      <c r="O159" s="17" t="s">
        <v>590</v>
      </c>
    </row>
    <row r="160" spans="2:15" ht="19.7" hidden="1" customHeight="1" x14ac:dyDescent="0.2">
      <c r="B160" s="13" t="s">
        <v>4016</v>
      </c>
      <c r="C160" s="14" t="s">
        <v>1055</v>
      </c>
      <c r="D160" s="14" t="s">
        <v>2299</v>
      </c>
      <c r="E160" s="16">
        <v>1</v>
      </c>
      <c r="F160" s="15" t="s">
        <v>2937</v>
      </c>
      <c r="G160" s="22">
        <f>I160+K160+M160</f>
        <v>9584</v>
      </c>
      <c r="H160" s="26">
        <f>J160+L160+N160</f>
        <v>9584</v>
      </c>
      <c r="I160" s="25">
        <f>단가산출총괄표!G20</f>
        <v>5131</v>
      </c>
      <c r="J160" s="26">
        <f>TRUNC(E160*I160,0)</f>
        <v>5131</v>
      </c>
      <c r="K160" s="25">
        <f>단가산출총괄표!H20</f>
        <v>1038</v>
      </c>
      <c r="L160" s="26">
        <f>TRUNC(E160*K160,0)</f>
        <v>1038</v>
      </c>
      <c r="M160" s="25">
        <f>단가산출총괄표!I20</f>
        <v>3415</v>
      </c>
      <c r="N160" s="26">
        <f>TRUNC(E160*M160,0)</f>
        <v>3415</v>
      </c>
      <c r="O160" s="17" t="s">
        <v>1475</v>
      </c>
    </row>
    <row r="161" spans="2:15" ht="19.7" hidden="1" customHeight="1" x14ac:dyDescent="0.2">
      <c r="B161" s="13" t="s">
        <v>4016</v>
      </c>
      <c r="C161" s="14" t="s">
        <v>3415</v>
      </c>
      <c r="D161" s="14" t="s">
        <v>3403</v>
      </c>
      <c r="E161" s="16">
        <v>1</v>
      </c>
      <c r="F161" s="15" t="s">
        <v>2937</v>
      </c>
      <c r="G161" s="22" t="e">
        <f>I161+K161+M161</f>
        <v>#REF!</v>
      </c>
      <c r="H161" s="26" t="e">
        <f>J161+L161+N161</f>
        <v>#REF!</v>
      </c>
      <c r="I161" s="25" t="e">
        <f>#REF!</f>
        <v>#REF!</v>
      </c>
      <c r="J161" s="26" t="e">
        <f>TRUNC(E161*I161,0)</f>
        <v>#REF!</v>
      </c>
      <c r="K161" s="25" t="e">
        <f>#REF!</f>
        <v>#REF!</v>
      </c>
      <c r="L161" s="26" t="e">
        <f>TRUNC(E161*K161,0)</f>
        <v>#REF!</v>
      </c>
      <c r="M161" s="25" t="e">
        <f>#REF!</f>
        <v>#REF!</v>
      </c>
      <c r="N161" s="26" t="e">
        <f>TRUNC(E161*M161,0)</f>
        <v>#REF!</v>
      </c>
      <c r="O161" s="17" t="s">
        <v>642</v>
      </c>
    </row>
    <row r="162" spans="2:15" ht="19.7" hidden="1" customHeight="1" x14ac:dyDescent="0.2">
      <c r="B162" s="13" t="s">
        <v>4016</v>
      </c>
      <c r="C162" s="14" t="s">
        <v>3430</v>
      </c>
      <c r="D162" s="14" t="s">
        <v>2299</v>
      </c>
      <c r="E162" s="16">
        <v>1</v>
      </c>
      <c r="F162" s="15" t="s">
        <v>2937</v>
      </c>
      <c r="G162" s="22">
        <f>I162+K162+M162</f>
        <v>2487</v>
      </c>
      <c r="H162" s="26">
        <f>J162+L162+N162</f>
        <v>2487</v>
      </c>
      <c r="I162" s="25">
        <f>단가산출총괄표!G21</f>
        <v>1724</v>
      </c>
      <c r="J162" s="26">
        <f>TRUNC(E162*I162,0)</f>
        <v>1724</v>
      </c>
      <c r="K162" s="25">
        <f>단가산출총괄표!H21</f>
        <v>599</v>
      </c>
      <c r="L162" s="26">
        <f>TRUNC(E162*K162,0)</f>
        <v>599</v>
      </c>
      <c r="M162" s="25">
        <f>단가산출총괄표!I21</f>
        <v>164</v>
      </c>
      <c r="N162" s="26">
        <f>TRUNC(E162*M162,0)</f>
        <v>164</v>
      </c>
      <c r="O162" s="17" t="s">
        <v>2152</v>
      </c>
    </row>
    <row r="163" spans="2:15" ht="19.7" hidden="1" customHeight="1" x14ac:dyDescent="0.2">
      <c r="B163" s="13" t="s">
        <v>4016</v>
      </c>
      <c r="C163" s="14" t="s">
        <v>4016</v>
      </c>
      <c r="D163" s="14" t="s">
        <v>4016</v>
      </c>
      <c r="E163" s="16"/>
      <c r="F163" s="15" t="s">
        <v>4016</v>
      </c>
      <c r="G163" s="22"/>
      <c r="H163" s="16"/>
      <c r="I163" s="22"/>
      <c r="J163" s="26">
        <f>TRUNC(E163*I163,0)</f>
        <v>0</v>
      </c>
      <c r="K163" s="22"/>
      <c r="L163" s="26">
        <f>TRUNC(E163*K163,0)</f>
        <v>0</v>
      </c>
      <c r="M163" s="22"/>
      <c r="N163" s="26">
        <f>TRUNC(E163*M163,0)</f>
        <v>0</v>
      </c>
      <c r="O163" s="17" t="s">
        <v>4016</v>
      </c>
    </row>
    <row r="164" spans="2:15" ht="19.7" hidden="1" customHeight="1" x14ac:dyDescent="0.2">
      <c r="B164" s="40" t="s">
        <v>3076</v>
      </c>
      <c r="C164" s="24" t="s">
        <v>778</v>
      </c>
      <c r="D164" s="24" t="s">
        <v>2603</v>
      </c>
      <c r="E164" s="16"/>
      <c r="F164" s="41" t="s">
        <v>2937</v>
      </c>
      <c r="G164" s="22"/>
      <c r="H164" s="42" t="e">
        <f>J164+L164+N164</f>
        <v>#REF!</v>
      </c>
      <c r="I164" s="22"/>
      <c r="J164" s="42" t="e">
        <f>TRUNC(J165+J166+J167+J168)</f>
        <v>#REF!</v>
      </c>
      <c r="K164" s="22"/>
      <c r="L164" s="42" t="e">
        <f>TRUNC(L165+L166+L167+L168)</f>
        <v>#REF!</v>
      </c>
      <c r="M164" s="22"/>
      <c r="N164" s="42" t="e">
        <f>TRUNC(N165+N166+N167+N168)</f>
        <v>#REF!</v>
      </c>
      <c r="O164" s="43" t="s">
        <v>4016</v>
      </c>
    </row>
    <row r="165" spans="2:15" ht="19.7" hidden="1" customHeight="1" x14ac:dyDescent="0.2">
      <c r="B165" s="13" t="s">
        <v>4016</v>
      </c>
      <c r="C165" s="14" t="s">
        <v>1519</v>
      </c>
      <c r="D165" s="14" t="s">
        <v>2299</v>
      </c>
      <c r="E165" s="16">
        <v>1</v>
      </c>
      <c r="F165" s="15" t="s">
        <v>2937</v>
      </c>
      <c r="G165" s="22" t="e">
        <f>I165+K165+M165</f>
        <v>#REF!</v>
      </c>
      <c r="H165" s="26" t="e">
        <f>J165+L165+N165</f>
        <v>#REF!</v>
      </c>
      <c r="I165" s="25" t="e">
        <f>#REF!</f>
        <v>#REF!</v>
      </c>
      <c r="J165" s="26" t="e">
        <f>TRUNC(E165*I165,0)</f>
        <v>#REF!</v>
      </c>
      <c r="K165" s="25" t="e">
        <f>#REF!</f>
        <v>#REF!</v>
      </c>
      <c r="L165" s="26" t="e">
        <f>TRUNC(E165*K165,0)</f>
        <v>#REF!</v>
      </c>
      <c r="M165" s="25" t="e">
        <f>#REF!</f>
        <v>#REF!</v>
      </c>
      <c r="N165" s="26" t="e">
        <f>TRUNC(E165*M165,0)</f>
        <v>#REF!</v>
      </c>
      <c r="O165" s="17" t="s">
        <v>590</v>
      </c>
    </row>
    <row r="166" spans="2:15" ht="19.7" hidden="1" customHeight="1" x14ac:dyDescent="0.2">
      <c r="B166" s="13" t="s">
        <v>4016</v>
      </c>
      <c r="C166" s="14" t="s">
        <v>1055</v>
      </c>
      <c r="D166" s="14" t="s">
        <v>2299</v>
      </c>
      <c r="E166" s="16">
        <v>1</v>
      </c>
      <c r="F166" s="15" t="s">
        <v>2937</v>
      </c>
      <c r="G166" s="22">
        <f>I166+K166+M166</f>
        <v>9584</v>
      </c>
      <c r="H166" s="26">
        <f>J166+L166+N166</f>
        <v>9584</v>
      </c>
      <c r="I166" s="25">
        <f>단가산출총괄표!G20</f>
        <v>5131</v>
      </c>
      <c r="J166" s="26">
        <f>TRUNC(E166*I166,0)</f>
        <v>5131</v>
      </c>
      <c r="K166" s="25">
        <f>단가산출총괄표!H20</f>
        <v>1038</v>
      </c>
      <c r="L166" s="26">
        <f>TRUNC(E166*K166,0)</f>
        <v>1038</v>
      </c>
      <c r="M166" s="25">
        <f>단가산출총괄표!I20</f>
        <v>3415</v>
      </c>
      <c r="N166" s="26">
        <f>TRUNC(E166*M166,0)</f>
        <v>3415</v>
      </c>
      <c r="O166" s="17" t="s">
        <v>1475</v>
      </c>
    </row>
    <row r="167" spans="2:15" ht="19.7" hidden="1" customHeight="1" x14ac:dyDescent="0.2">
      <c r="B167" s="13" t="s">
        <v>4016</v>
      </c>
      <c r="C167" s="14" t="s">
        <v>3247</v>
      </c>
      <c r="D167" s="14" t="s">
        <v>2656</v>
      </c>
      <c r="E167" s="16">
        <v>1</v>
      </c>
      <c r="F167" s="15" t="s">
        <v>2937</v>
      </c>
      <c r="G167" s="22">
        <f>I167+K167+M167</f>
        <v>14985</v>
      </c>
      <c r="H167" s="26">
        <f>J167+L167+N167</f>
        <v>14985</v>
      </c>
      <c r="I167" s="25">
        <f>단가산출총괄표!G22</f>
        <v>11812</v>
      </c>
      <c r="J167" s="26">
        <f>TRUNC(E167*I167,0)</f>
        <v>11812</v>
      </c>
      <c r="K167" s="25">
        <f>단가산출총괄표!H22</f>
        <v>1196</v>
      </c>
      <c r="L167" s="26">
        <f>TRUNC(E167*K167,0)</f>
        <v>1196</v>
      </c>
      <c r="M167" s="25">
        <f>단가산출총괄표!I22</f>
        <v>1977</v>
      </c>
      <c r="N167" s="26">
        <f>TRUNC(E167*M167,0)</f>
        <v>1977</v>
      </c>
      <c r="O167" s="17" t="s">
        <v>685</v>
      </c>
    </row>
    <row r="168" spans="2:15" ht="19.7" hidden="1" customHeight="1" x14ac:dyDescent="0.2">
      <c r="B168" s="13" t="s">
        <v>4016</v>
      </c>
      <c r="C168" s="14" t="s">
        <v>3430</v>
      </c>
      <c r="D168" s="14" t="s">
        <v>2299</v>
      </c>
      <c r="E168" s="16">
        <v>1</v>
      </c>
      <c r="F168" s="15" t="s">
        <v>2937</v>
      </c>
      <c r="G168" s="22">
        <f>I168+K168+M168</f>
        <v>2487</v>
      </c>
      <c r="H168" s="26">
        <f>J168+L168+N168</f>
        <v>2487</v>
      </c>
      <c r="I168" s="25">
        <f>단가산출총괄표!G21</f>
        <v>1724</v>
      </c>
      <c r="J168" s="26">
        <f>TRUNC(E168*I168,0)</f>
        <v>1724</v>
      </c>
      <c r="K168" s="25">
        <f>단가산출총괄표!H21</f>
        <v>599</v>
      </c>
      <c r="L168" s="26">
        <f>TRUNC(E168*K168,0)</f>
        <v>599</v>
      </c>
      <c r="M168" s="25">
        <f>단가산출총괄표!I21</f>
        <v>164</v>
      </c>
      <c r="N168" s="26">
        <f>TRUNC(E168*M168,0)</f>
        <v>164</v>
      </c>
      <c r="O168" s="17" t="s">
        <v>2152</v>
      </c>
    </row>
    <row r="169" spans="2:15" ht="19.7" hidden="1" customHeight="1" x14ac:dyDescent="0.2">
      <c r="B169" s="13" t="s">
        <v>4016</v>
      </c>
      <c r="C169" s="14" t="s">
        <v>4016</v>
      </c>
      <c r="D169" s="14" t="s">
        <v>4016</v>
      </c>
      <c r="E169" s="16"/>
      <c r="F169" s="15" t="s">
        <v>4016</v>
      </c>
      <c r="G169" s="22"/>
      <c r="H169" s="16"/>
      <c r="I169" s="22"/>
      <c r="J169" s="26">
        <f>TRUNC(E169*I169,0)</f>
        <v>0</v>
      </c>
      <c r="K169" s="22"/>
      <c r="L169" s="26">
        <f>TRUNC(E169*K169,0)</f>
        <v>0</v>
      </c>
      <c r="M169" s="22"/>
      <c r="N169" s="26">
        <f>TRUNC(E169*M169,0)</f>
        <v>0</v>
      </c>
      <c r="O169" s="17" t="s">
        <v>4016</v>
      </c>
    </row>
    <row r="170" spans="2:15" ht="19.7" hidden="1" customHeight="1" x14ac:dyDescent="0.2">
      <c r="B170" s="40" t="s">
        <v>1592</v>
      </c>
      <c r="C170" s="24" t="s">
        <v>1860</v>
      </c>
      <c r="D170" s="24" t="s">
        <v>101</v>
      </c>
      <c r="E170" s="16"/>
      <c r="F170" s="41" t="s">
        <v>2986</v>
      </c>
      <c r="G170" s="22"/>
      <c r="H170" s="42" t="e">
        <f>J170+L170+N170</f>
        <v>#REF!</v>
      </c>
      <c r="I170" s="22"/>
      <c r="J170" s="42" t="e">
        <f>TRUNC(J171+J172)</f>
        <v>#REF!</v>
      </c>
      <c r="K170" s="22"/>
      <c r="L170" s="42" t="e">
        <f>TRUNC(L171+L172)</f>
        <v>#REF!</v>
      </c>
      <c r="M170" s="22"/>
      <c r="N170" s="42" t="e">
        <f>TRUNC(N171+N172)</f>
        <v>#REF!</v>
      </c>
      <c r="O170" s="43" t="s">
        <v>4016</v>
      </c>
    </row>
    <row r="171" spans="2:15" ht="19.7" hidden="1" customHeight="1" x14ac:dyDescent="0.2">
      <c r="B171" s="13" t="s">
        <v>4016</v>
      </c>
      <c r="C171" s="14" t="s">
        <v>1860</v>
      </c>
      <c r="D171" s="14" t="s">
        <v>3189</v>
      </c>
      <c r="E171" s="16">
        <v>1</v>
      </c>
      <c r="F171" s="15" t="s">
        <v>2986</v>
      </c>
      <c r="G171" s="22" t="e">
        <f>I171+K171+M171</f>
        <v>#REF!</v>
      </c>
      <c r="H171" s="26" t="e">
        <f>J171+L171+N171</f>
        <v>#REF!</v>
      </c>
      <c r="I171" s="25" t="e">
        <f>#REF!</f>
        <v>#REF!</v>
      </c>
      <c r="J171" s="26" t="e">
        <f>TRUNC(E171*I171,0)</f>
        <v>#REF!</v>
      </c>
      <c r="K171" s="25" t="e">
        <f>#REF!</f>
        <v>#REF!</v>
      </c>
      <c r="L171" s="26" t="e">
        <f>TRUNC(E171*K171,0)</f>
        <v>#REF!</v>
      </c>
      <c r="M171" s="25" t="e">
        <f>#REF!</f>
        <v>#REF!</v>
      </c>
      <c r="N171" s="26" t="e">
        <f>TRUNC(E171*M171,0)</f>
        <v>#REF!</v>
      </c>
      <c r="O171" s="17" t="s">
        <v>3334</v>
      </c>
    </row>
    <row r="172" spans="2:15" ht="19.7" hidden="1" customHeight="1" x14ac:dyDescent="0.2">
      <c r="B172" s="13" t="s">
        <v>4016</v>
      </c>
      <c r="C172" s="14" t="s">
        <v>1017</v>
      </c>
      <c r="D172" s="14" t="s">
        <v>2945</v>
      </c>
      <c r="E172" s="16">
        <v>1</v>
      </c>
      <c r="F172" s="15" t="s">
        <v>2986</v>
      </c>
      <c r="G172" s="22">
        <f>I172+K172+M172</f>
        <v>21121</v>
      </c>
      <c r="H172" s="26">
        <f>J172+L172+N172</f>
        <v>21121</v>
      </c>
      <c r="I172" s="25">
        <f>단가산출총괄표!G12</f>
        <v>15032</v>
      </c>
      <c r="J172" s="26">
        <f>TRUNC(E172*I172,0)</f>
        <v>15032</v>
      </c>
      <c r="K172" s="25">
        <f>단가산출총괄표!H12</f>
        <v>4778</v>
      </c>
      <c r="L172" s="26">
        <f>TRUNC(E172*K172,0)</f>
        <v>4778</v>
      </c>
      <c r="M172" s="25">
        <f>단가산출총괄표!I12</f>
        <v>1311</v>
      </c>
      <c r="N172" s="26">
        <f>TRUNC(E172*M172,0)</f>
        <v>1311</v>
      </c>
      <c r="O172" s="17" t="s">
        <v>975</v>
      </c>
    </row>
    <row r="173" spans="2:15" ht="19.7" hidden="1" customHeight="1" x14ac:dyDescent="0.2">
      <c r="B173" s="13" t="s">
        <v>4016</v>
      </c>
      <c r="C173" s="14" t="s">
        <v>4016</v>
      </c>
      <c r="D173" s="14" t="s">
        <v>4016</v>
      </c>
      <c r="E173" s="16"/>
      <c r="F173" s="15" t="s">
        <v>4016</v>
      </c>
      <c r="G173" s="22"/>
      <c r="H173" s="16"/>
      <c r="I173" s="22"/>
      <c r="J173" s="26">
        <f>TRUNC(E173*I173,0)</f>
        <v>0</v>
      </c>
      <c r="K173" s="22"/>
      <c r="L173" s="26">
        <f>TRUNC(E173*K173,0)</f>
        <v>0</v>
      </c>
      <c r="M173" s="22"/>
      <c r="N173" s="26">
        <f>TRUNC(E173*M173,0)</f>
        <v>0</v>
      </c>
      <c r="O173" s="17" t="s">
        <v>4016</v>
      </c>
    </row>
    <row r="174" spans="2:15" ht="19.7" hidden="1" customHeight="1" x14ac:dyDescent="0.2">
      <c r="B174" s="40" t="s">
        <v>3155</v>
      </c>
      <c r="C174" s="24" t="s">
        <v>1343</v>
      </c>
      <c r="D174" s="24" t="s">
        <v>101</v>
      </c>
      <c r="E174" s="16"/>
      <c r="F174" s="41" t="s">
        <v>2986</v>
      </c>
      <c r="G174" s="22"/>
      <c r="H174" s="42" t="e">
        <f>J174+L174+N174</f>
        <v>#REF!</v>
      </c>
      <c r="I174" s="22"/>
      <c r="J174" s="42" t="e">
        <f>TRUNC(J175+J176)</f>
        <v>#REF!</v>
      </c>
      <c r="K174" s="22"/>
      <c r="L174" s="42" t="e">
        <f>TRUNC(L175+L176)</f>
        <v>#REF!</v>
      </c>
      <c r="M174" s="22"/>
      <c r="N174" s="42" t="e">
        <f>TRUNC(N175+N176)</f>
        <v>#REF!</v>
      </c>
      <c r="O174" s="43" t="s">
        <v>4016</v>
      </c>
    </row>
    <row r="175" spans="2:15" ht="19.7" hidden="1" customHeight="1" x14ac:dyDescent="0.2">
      <c r="B175" s="13" t="s">
        <v>4016</v>
      </c>
      <c r="C175" s="14" t="s">
        <v>1343</v>
      </c>
      <c r="D175" s="14" t="s">
        <v>3765</v>
      </c>
      <c r="E175" s="16">
        <v>1</v>
      </c>
      <c r="F175" s="15" t="s">
        <v>2986</v>
      </c>
      <c r="G175" s="22" t="e">
        <f>I175+K175+M175</f>
        <v>#REF!</v>
      </c>
      <c r="H175" s="26" t="e">
        <f>J175+L175+N175</f>
        <v>#REF!</v>
      </c>
      <c r="I175" s="25" t="e">
        <f>#REF!</f>
        <v>#REF!</v>
      </c>
      <c r="J175" s="26" t="e">
        <f>TRUNC(E175*I175,0)</f>
        <v>#REF!</v>
      </c>
      <c r="K175" s="25" t="e">
        <f>#REF!</f>
        <v>#REF!</v>
      </c>
      <c r="L175" s="26" t="e">
        <f>TRUNC(E175*K175,0)</f>
        <v>#REF!</v>
      </c>
      <c r="M175" s="25" t="e">
        <f>#REF!</f>
        <v>#REF!</v>
      </c>
      <c r="N175" s="26" t="e">
        <f>TRUNC(E175*M175,0)</f>
        <v>#REF!</v>
      </c>
      <c r="O175" s="17" t="s">
        <v>1927</v>
      </c>
    </row>
    <row r="176" spans="2:15" ht="19.7" hidden="1" customHeight="1" x14ac:dyDescent="0.2">
      <c r="B176" s="13" t="s">
        <v>4016</v>
      </c>
      <c r="C176" s="14" t="s">
        <v>1791</v>
      </c>
      <c r="D176" s="14" t="s">
        <v>2945</v>
      </c>
      <c r="E176" s="16">
        <v>1</v>
      </c>
      <c r="F176" s="15" t="s">
        <v>2986</v>
      </c>
      <c r="G176" s="22">
        <f>I176+K176+M176</f>
        <v>22893</v>
      </c>
      <c r="H176" s="26">
        <f>J176+L176+N176</f>
        <v>22893</v>
      </c>
      <c r="I176" s="25">
        <f>단가산출총괄표!G13</f>
        <v>16293</v>
      </c>
      <c r="J176" s="26">
        <f>TRUNC(E176*I176,0)</f>
        <v>16293</v>
      </c>
      <c r="K176" s="25">
        <f>단가산출총괄표!H13</f>
        <v>5179</v>
      </c>
      <c r="L176" s="26">
        <f>TRUNC(E176*K176,0)</f>
        <v>5179</v>
      </c>
      <c r="M176" s="25">
        <f>단가산출총괄표!I13</f>
        <v>1421</v>
      </c>
      <c r="N176" s="26">
        <f>TRUNC(E176*M176,0)</f>
        <v>1421</v>
      </c>
      <c r="O176" s="17" t="s">
        <v>3605</v>
      </c>
    </row>
    <row r="177" spans="2:15" ht="19.7" hidden="1" customHeight="1" x14ac:dyDescent="0.2">
      <c r="B177" s="13" t="s">
        <v>4016</v>
      </c>
      <c r="C177" s="14" t="s">
        <v>4016</v>
      </c>
      <c r="D177" s="14" t="s">
        <v>4016</v>
      </c>
      <c r="E177" s="16"/>
      <c r="F177" s="15" t="s">
        <v>4016</v>
      </c>
      <c r="G177" s="22"/>
      <c r="H177" s="16"/>
      <c r="I177" s="22"/>
      <c r="J177" s="26">
        <f>TRUNC(E177*I177,0)</f>
        <v>0</v>
      </c>
      <c r="K177" s="22"/>
      <c r="L177" s="26">
        <f>TRUNC(E177*K177,0)</f>
        <v>0</v>
      </c>
      <c r="M177" s="22"/>
      <c r="N177" s="26">
        <f>TRUNC(E177*M177,0)</f>
        <v>0</v>
      </c>
      <c r="O177" s="17" t="s">
        <v>4016</v>
      </c>
    </row>
    <row r="178" spans="2:15" ht="19.7" hidden="1" customHeight="1" x14ac:dyDescent="0.2">
      <c r="B178" s="40" t="s">
        <v>1716</v>
      </c>
      <c r="C178" s="24" t="s">
        <v>970</v>
      </c>
      <c r="D178" s="24" t="s">
        <v>2107</v>
      </c>
      <c r="E178" s="16"/>
      <c r="F178" s="41" t="s">
        <v>2986</v>
      </c>
      <c r="G178" s="22"/>
      <c r="H178" s="42" t="e">
        <f>J178+L178+N178</f>
        <v>#REF!</v>
      </c>
      <c r="I178" s="22"/>
      <c r="J178" s="42" t="e">
        <f>TRUNC(J179+J180)</f>
        <v>#REF!</v>
      </c>
      <c r="K178" s="22"/>
      <c r="L178" s="42" t="e">
        <f>TRUNC(L179+L180)</f>
        <v>#REF!</v>
      </c>
      <c r="M178" s="22"/>
      <c r="N178" s="42" t="e">
        <f>TRUNC(N179+N180)</f>
        <v>#REF!</v>
      </c>
      <c r="O178" s="43" t="s">
        <v>4016</v>
      </c>
    </row>
    <row r="179" spans="2:15" ht="19.7" hidden="1" customHeight="1" x14ac:dyDescent="0.2">
      <c r="B179" s="13" t="s">
        <v>4016</v>
      </c>
      <c r="C179" s="14" t="s">
        <v>970</v>
      </c>
      <c r="D179" s="14" t="s">
        <v>3499</v>
      </c>
      <c r="E179" s="16">
        <v>1</v>
      </c>
      <c r="F179" s="15" t="s">
        <v>2986</v>
      </c>
      <c r="G179" s="22" t="e">
        <f>I179+K179+M179</f>
        <v>#REF!</v>
      </c>
      <c r="H179" s="26" t="e">
        <f>J179+L179+N179</f>
        <v>#REF!</v>
      </c>
      <c r="I179" s="25" t="e">
        <f>#REF!</f>
        <v>#REF!</v>
      </c>
      <c r="J179" s="26" t="e">
        <f>TRUNC(E179*I179,0)</f>
        <v>#REF!</v>
      </c>
      <c r="K179" s="25" t="e">
        <f>#REF!</f>
        <v>#REF!</v>
      </c>
      <c r="L179" s="26" t="e">
        <f>TRUNC(E179*K179,0)</f>
        <v>#REF!</v>
      </c>
      <c r="M179" s="25" t="e">
        <f>#REF!</f>
        <v>#REF!</v>
      </c>
      <c r="N179" s="26" t="e">
        <f>TRUNC(E179*M179,0)</f>
        <v>#REF!</v>
      </c>
      <c r="O179" s="17" t="s">
        <v>2766</v>
      </c>
    </row>
    <row r="180" spans="2:15" ht="19.7" hidden="1" customHeight="1" x14ac:dyDescent="0.2">
      <c r="B180" s="13" t="s">
        <v>4016</v>
      </c>
      <c r="C180" s="14" t="s">
        <v>3898</v>
      </c>
      <c r="D180" s="14" t="s">
        <v>235</v>
      </c>
      <c r="E180" s="16">
        <v>1</v>
      </c>
      <c r="F180" s="15" t="s">
        <v>2986</v>
      </c>
      <c r="G180" s="22">
        <f>I180+K180+M180</f>
        <v>6451</v>
      </c>
      <c r="H180" s="26">
        <f>J180+L180+N180</f>
        <v>6451</v>
      </c>
      <c r="I180" s="25">
        <f>단가산출총괄표!G17</f>
        <v>4470</v>
      </c>
      <c r="J180" s="26">
        <f>TRUNC(E180*I180,0)</f>
        <v>4470</v>
      </c>
      <c r="K180" s="25">
        <f>단가산출총괄표!H17</f>
        <v>1555</v>
      </c>
      <c r="L180" s="26">
        <f>TRUNC(E180*K180,0)</f>
        <v>1555</v>
      </c>
      <c r="M180" s="25">
        <f>단가산출총괄표!I17</f>
        <v>426</v>
      </c>
      <c r="N180" s="26">
        <f>TRUNC(E180*M180,0)</f>
        <v>426</v>
      </c>
      <c r="O180" s="17" t="s">
        <v>3810</v>
      </c>
    </row>
    <row r="181" spans="2:15" ht="19.7" hidden="1" customHeight="1" x14ac:dyDescent="0.2">
      <c r="B181" s="13" t="s">
        <v>4016</v>
      </c>
      <c r="C181" s="14" t="s">
        <v>4016</v>
      </c>
      <c r="D181" s="14" t="s">
        <v>4016</v>
      </c>
      <c r="E181" s="16"/>
      <c r="F181" s="15" t="s">
        <v>4016</v>
      </c>
      <c r="G181" s="22"/>
      <c r="H181" s="16"/>
      <c r="I181" s="22"/>
      <c r="J181" s="26">
        <f>TRUNC(E181*I181,0)</f>
        <v>0</v>
      </c>
      <c r="K181" s="22"/>
      <c r="L181" s="26">
        <f>TRUNC(E181*K181,0)</f>
        <v>0</v>
      </c>
      <c r="M181" s="22"/>
      <c r="N181" s="26">
        <f>TRUNC(E181*M181,0)</f>
        <v>0</v>
      </c>
      <c r="O181" s="17" t="s">
        <v>4016</v>
      </c>
    </row>
    <row r="182" spans="2:15" ht="19.7" hidden="1" customHeight="1" x14ac:dyDescent="0.2">
      <c r="B182" s="40" t="s">
        <v>2886</v>
      </c>
      <c r="C182" s="24" t="s">
        <v>1860</v>
      </c>
      <c r="D182" s="24" t="s">
        <v>1407</v>
      </c>
      <c r="E182" s="16"/>
      <c r="F182" s="41" t="s">
        <v>2986</v>
      </c>
      <c r="G182" s="22"/>
      <c r="H182" s="42" t="e">
        <f>J182+L182+N182</f>
        <v>#REF!</v>
      </c>
      <c r="I182" s="22"/>
      <c r="J182" s="42" t="e">
        <f>TRUNC(J183+J184)</f>
        <v>#REF!</v>
      </c>
      <c r="K182" s="22"/>
      <c r="L182" s="42" t="e">
        <f>TRUNC(L183+L184)</f>
        <v>#REF!</v>
      </c>
      <c r="M182" s="22"/>
      <c r="N182" s="42" t="e">
        <f>TRUNC(N183+N184)</f>
        <v>#REF!</v>
      </c>
      <c r="O182" s="43" t="s">
        <v>4016</v>
      </c>
    </row>
    <row r="183" spans="2:15" ht="19.7" hidden="1" customHeight="1" x14ac:dyDescent="0.2">
      <c r="B183" s="13" t="s">
        <v>4016</v>
      </c>
      <c r="C183" s="14" t="s">
        <v>1860</v>
      </c>
      <c r="D183" s="14" t="s">
        <v>3189</v>
      </c>
      <c r="E183" s="16">
        <v>1</v>
      </c>
      <c r="F183" s="15" t="s">
        <v>2986</v>
      </c>
      <c r="G183" s="22" t="e">
        <f>I183+K183+M183</f>
        <v>#REF!</v>
      </c>
      <c r="H183" s="26" t="e">
        <f>J183+L183+N183</f>
        <v>#REF!</v>
      </c>
      <c r="I183" s="25" t="e">
        <f>#REF!</f>
        <v>#REF!</v>
      </c>
      <c r="J183" s="26" t="e">
        <f>TRUNC(E183*I183,0)</f>
        <v>#REF!</v>
      </c>
      <c r="K183" s="25" t="e">
        <f>#REF!</f>
        <v>#REF!</v>
      </c>
      <c r="L183" s="26" t="e">
        <f>TRUNC(E183*K183,0)</f>
        <v>#REF!</v>
      </c>
      <c r="M183" s="25" t="e">
        <f>#REF!</f>
        <v>#REF!</v>
      </c>
      <c r="N183" s="26" t="e">
        <f>TRUNC(E183*M183,0)</f>
        <v>#REF!</v>
      </c>
      <c r="O183" s="17" t="s">
        <v>3334</v>
      </c>
    </row>
    <row r="184" spans="2:15" ht="19.7" hidden="1" customHeight="1" x14ac:dyDescent="0.2">
      <c r="B184" s="18" t="s">
        <v>4016</v>
      </c>
      <c r="C184" s="19" t="s">
        <v>1017</v>
      </c>
      <c r="D184" s="19" t="s">
        <v>2945</v>
      </c>
      <c r="E184" s="6">
        <v>1</v>
      </c>
      <c r="F184" s="20" t="s">
        <v>2986</v>
      </c>
      <c r="G184" s="5">
        <f>I184+K184+M184</f>
        <v>21121</v>
      </c>
      <c r="H184" s="32">
        <f>J184+L184+N184</f>
        <v>21121</v>
      </c>
      <c r="I184" s="29">
        <f>단가산출총괄표!G12</f>
        <v>15032</v>
      </c>
      <c r="J184" s="32">
        <f>TRUNC(E184*I184,0)</f>
        <v>15032</v>
      </c>
      <c r="K184" s="29">
        <f>단가산출총괄표!H12</f>
        <v>4778</v>
      </c>
      <c r="L184" s="32">
        <f>TRUNC(E184*K184,0)</f>
        <v>4778</v>
      </c>
      <c r="M184" s="29">
        <f>단가산출총괄표!I12</f>
        <v>1311</v>
      </c>
      <c r="N184" s="32">
        <f>TRUNC(E184*M184,0)</f>
        <v>1311</v>
      </c>
      <c r="O184" s="21" t="s">
        <v>975</v>
      </c>
    </row>
    <row r="185" spans="2:15" ht="19.7" hidden="1" customHeight="1" x14ac:dyDescent="0.2">
      <c r="B185" s="13" t="s">
        <v>4016</v>
      </c>
      <c r="C185" s="14" t="s">
        <v>4016</v>
      </c>
      <c r="D185" s="14" t="s">
        <v>4016</v>
      </c>
      <c r="E185" s="16"/>
      <c r="F185" s="15" t="s">
        <v>4016</v>
      </c>
      <c r="G185" s="22"/>
      <c r="H185" s="16"/>
      <c r="I185" s="22"/>
      <c r="J185" s="26">
        <f>TRUNC(E185*I185,0)</f>
        <v>0</v>
      </c>
      <c r="K185" s="22"/>
      <c r="L185" s="26">
        <f>TRUNC(E185*K185,0)</f>
        <v>0</v>
      </c>
      <c r="M185" s="22"/>
      <c r="N185" s="26">
        <f>TRUNC(E185*M185,0)</f>
        <v>0</v>
      </c>
      <c r="O185" s="17" t="s">
        <v>4016</v>
      </c>
    </row>
    <row r="186" spans="2:15" ht="19.7" hidden="1" customHeight="1" x14ac:dyDescent="0.2">
      <c r="B186" s="40" t="s">
        <v>433</v>
      </c>
      <c r="C186" s="24" t="s">
        <v>1343</v>
      </c>
      <c r="D186" s="24" t="s">
        <v>1407</v>
      </c>
      <c r="E186" s="16"/>
      <c r="F186" s="41" t="s">
        <v>2986</v>
      </c>
      <c r="G186" s="22"/>
      <c r="H186" s="42" t="e">
        <f>J186+L186+N186</f>
        <v>#REF!</v>
      </c>
      <c r="I186" s="22"/>
      <c r="J186" s="42" t="e">
        <f>TRUNC(J187+J188)</f>
        <v>#REF!</v>
      </c>
      <c r="K186" s="22"/>
      <c r="L186" s="42" t="e">
        <f>TRUNC(L187+L188)</f>
        <v>#REF!</v>
      </c>
      <c r="M186" s="22"/>
      <c r="N186" s="42" t="e">
        <f>TRUNC(N187+N188)</f>
        <v>#REF!</v>
      </c>
      <c r="O186" s="43" t="s">
        <v>4016</v>
      </c>
    </row>
    <row r="187" spans="2:15" ht="19.7" hidden="1" customHeight="1" x14ac:dyDescent="0.2">
      <c r="B187" s="13" t="s">
        <v>4016</v>
      </c>
      <c r="C187" s="14" t="s">
        <v>1343</v>
      </c>
      <c r="D187" s="14" t="s">
        <v>3765</v>
      </c>
      <c r="E187" s="16">
        <v>1</v>
      </c>
      <c r="F187" s="15" t="s">
        <v>2986</v>
      </c>
      <c r="G187" s="22" t="e">
        <f>I187+K187+M187</f>
        <v>#REF!</v>
      </c>
      <c r="H187" s="26" t="e">
        <f>J187+L187+N187</f>
        <v>#REF!</v>
      </c>
      <c r="I187" s="25" t="e">
        <f>#REF!</f>
        <v>#REF!</v>
      </c>
      <c r="J187" s="26" t="e">
        <f>TRUNC(E187*I187,0)</f>
        <v>#REF!</v>
      </c>
      <c r="K187" s="25" t="e">
        <f>#REF!</f>
        <v>#REF!</v>
      </c>
      <c r="L187" s="26" t="e">
        <f>TRUNC(E187*K187,0)</f>
        <v>#REF!</v>
      </c>
      <c r="M187" s="25" t="e">
        <f>#REF!</f>
        <v>#REF!</v>
      </c>
      <c r="N187" s="26" t="e">
        <f>TRUNC(E187*M187,0)</f>
        <v>#REF!</v>
      </c>
      <c r="O187" s="17" t="s">
        <v>1927</v>
      </c>
    </row>
    <row r="188" spans="2:15" ht="19.7" hidden="1" customHeight="1" x14ac:dyDescent="0.2">
      <c r="B188" s="13" t="s">
        <v>4016</v>
      </c>
      <c r="C188" s="14" t="s">
        <v>1791</v>
      </c>
      <c r="D188" s="14" t="s">
        <v>2945</v>
      </c>
      <c r="E188" s="16">
        <v>1</v>
      </c>
      <c r="F188" s="15" t="s">
        <v>2986</v>
      </c>
      <c r="G188" s="22">
        <f>I188+K188+M188</f>
        <v>22893</v>
      </c>
      <c r="H188" s="26">
        <f>J188+L188+N188</f>
        <v>22893</v>
      </c>
      <c r="I188" s="25">
        <f>단가산출총괄표!G13</f>
        <v>16293</v>
      </c>
      <c r="J188" s="26">
        <f>TRUNC(E188*I188,0)</f>
        <v>16293</v>
      </c>
      <c r="K188" s="25">
        <f>단가산출총괄표!H13</f>
        <v>5179</v>
      </c>
      <c r="L188" s="26">
        <f>TRUNC(E188*K188,0)</f>
        <v>5179</v>
      </c>
      <c r="M188" s="25">
        <f>단가산출총괄표!I13</f>
        <v>1421</v>
      </c>
      <c r="N188" s="26">
        <f>TRUNC(E188*M188,0)</f>
        <v>1421</v>
      </c>
      <c r="O188" s="17" t="s">
        <v>3605</v>
      </c>
    </row>
    <row r="189" spans="2:15" ht="19.7" hidden="1" customHeight="1" x14ac:dyDescent="0.2">
      <c r="B189" s="13" t="s">
        <v>4016</v>
      </c>
      <c r="C189" s="14" t="s">
        <v>4016</v>
      </c>
      <c r="D189" s="14" t="s">
        <v>4016</v>
      </c>
      <c r="E189" s="16"/>
      <c r="F189" s="15" t="s">
        <v>4016</v>
      </c>
      <c r="G189" s="22"/>
      <c r="H189" s="16"/>
      <c r="I189" s="22"/>
      <c r="J189" s="26">
        <f>TRUNC(E189*I189,0)</f>
        <v>0</v>
      </c>
      <c r="K189" s="22"/>
      <c r="L189" s="26">
        <f>TRUNC(E189*K189,0)</f>
        <v>0</v>
      </c>
      <c r="M189" s="22"/>
      <c r="N189" s="26">
        <f>TRUNC(E189*M189,0)</f>
        <v>0</v>
      </c>
      <c r="O189" s="17" t="s">
        <v>4016</v>
      </c>
    </row>
    <row r="190" spans="2:15" ht="19.7" hidden="1" customHeight="1" x14ac:dyDescent="0.2">
      <c r="B190" s="40" t="s">
        <v>3221</v>
      </c>
      <c r="C190" s="24" t="s">
        <v>970</v>
      </c>
      <c r="D190" s="24" t="s">
        <v>2299</v>
      </c>
      <c r="E190" s="16"/>
      <c r="F190" s="41" t="s">
        <v>2986</v>
      </c>
      <c r="G190" s="22"/>
      <c r="H190" s="42" t="e">
        <f>J190+L190+N190</f>
        <v>#REF!</v>
      </c>
      <c r="I190" s="22"/>
      <c r="J190" s="42" t="e">
        <f>TRUNC(J191+J192)</f>
        <v>#REF!</v>
      </c>
      <c r="K190" s="22"/>
      <c r="L190" s="42" t="e">
        <f>TRUNC(L191+L192)</f>
        <v>#REF!</v>
      </c>
      <c r="M190" s="22"/>
      <c r="N190" s="42" t="e">
        <f>TRUNC(N191+N192)</f>
        <v>#REF!</v>
      </c>
      <c r="O190" s="43" t="s">
        <v>4016</v>
      </c>
    </row>
    <row r="191" spans="2:15" ht="19.7" hidden="1" customHeight="1" x14ac:dyDescent="0.2">
      <c r="B191" s="13" t="s">
        <v>4016</v>
      </c>
      <c r="C191" s="14" t="s">
        <v>970</v>
      </c>
      <c r="D191" s="14" t="s">
        <v>3499</v>
      </c>
      <c r="E191" s="16">
        <v>1</v>
      </c>
      <c r="F191" s="15" t="s">
        <v>2986</v>
      </c>
      <c r="G191" s="22" t="e">
        <f>I191+K191+M191</f>
        <v>#REF!</v>
      </c>
      <c r="H191" s="26" t="e">
        <f>J191+L191+N191</f>
        <v>#REF!</v>
      </c>
      <c r="I191" s="25" t="e">
        <f>#REF!</f>
        <v>#REF!</v>
      </c>
      <c r="J191" s="26" t="e">
        <f>TRUNC(E191*I191,0)</f>
        <v>#REF!</v>
      </c>
      <c r="K191" s="25" t="e">
        <f>#REF!</f>
        <v>#REF!</v>
      </c>
      <c r="L191" s="26" t="e">
        <f>TRUNC(E191*K191,0)</f>
        <v>#REF!</v>
      </c>
      <c r="M191" s="25" t="e">
        <f>#REF!</f>
        <v>#REF!</v>
      </c>
      <c r="N191" s="26" t="e">
        <f>TRUNC(E191*M191,0)</f>
        <v>#REF!</v>
      </c>
      <c r="O191" s="17" t="s">
        <v>2766</v>
      </c>
    </row>
    <row r="192" spans="2:15" ht="19.7" hidden="1" customHeight="1" x14ac:dyDescent="0.2">
      <c r="B192" s="13" t="s">
        <v>4016</v>
      </c>
      <c r="C192" s="14" t="s">
        <v>3898</v>
      </c>
      <c r="D192" s="14" t="s">
        <v>235</v>
      </c>
      <c r="E192" s="16">
        <v>1</v>
      </c>
      <c r="F192" s="15" t="s">
        <v>2986</v>
      </c>
      <c r="G192" s="22">
        <f>I192+K192+M192</f>
        <v>6451</v>
      </c>
      <c r="H192" s="26">
        <f>J192+L192+N192</f>
        <v>6451</v>
      </c>
      <c r="I192" s="25">
        <f>단가산출총괄표!G17</f>
        <v>4470</v>
      </c>
      <c r="J192" s="26">
        <f>TRUNC(E192*I192,0)</f>
        <v>4470</v>
      </c>
      <c r="K192" s="25">
        <f>단가산출총괄표!H17</f>
        <v>1555</v>
      </c>
      <c r="L192" s="26">
        <f>TRUNC(E192*K192,0)</f>
        <v>1555</v>
      </c>
      <c r="M192" s="25">
        <f>단가산출총괄표!I17</f>
        <v>426</v>
      </c>
      <c r="N192" s="26">
        <f>TRUNC(E192*M192,0)</f>
        <v>426</v>
      </c>
      <c r="O192" s="17" t="s">
        <v>3810</v>
      </c>
    </row>
    <row r="193" spans="2:15" ht="19.7" hidden="1" customHeight="1" x14ac:dyDescent="0.2">
      <c r="B193" s="13" t="s">
        <v>4016</v>
      </c>
      <c r="C193" s="14" t="s">
        <v>4016</v>
      </c>
      <c r="D193" s="14" t="s">
        <v>4016</v>
      </c>
      <c r="E193" s="16"/>
      <c r="F193" s="15" t="s">
        <v>4016</v>
      </c>
      <c r="G193" s="22"/>
      <c r="H193" s="16"/>
      <c r="I193" s="22"/>
      <c r="J193" s="26">
        <f>TRUNC(E193*I193,0)</f>
        <v>0</v>
      </c>
      <c r="K193" s="22"/>
      <c r="L193" s="26">
        <f>TRUNC(E193*K193,0)</f>
        <v>0</v>
      </c>
      <c r="M193" s="22"/>
      <c r="N193" s="26">
        <f>TRUNC(E193*M193,0)</f>
        <v>0</v>
      </c>
      <c r="O193" s="17" t="s">
        <v>4016</v>
      </c>
    </row>
    <row r="194" spans="2:15" ht="19.7" hidden="1" customHeight="1" x14ac:dyDescent="0.2">
      <c r="B194" s="40" t="s">
        <v>1642</v>
      </c>
      <c r="C194" s="24" t="s">
        <v>3523</v>
      </c>
      <c r="D194" s="24" t="s">
        <v>3286</v>
      </c>
      <c r="E194" s="16"/>
      <c r="F194" s="41" t="s">
        <v>2937</v>
      </c>
      <c r="G194" s="22"/>
      <c r="H194" s="42" t="e">
        <f>J194+L194+N194</f>
        <v>#REF!</v>
      </c>
      <c r="I194" s="22"/>
      <c r="J194" s="42" t="e">
        <f>TRUNC(J195+J196+J197)</f>
        <v>#REF!</v>
      </c>
      <c r="K194" s="22"/>
      <c r="L194" s="42" t="e">
        <f>TRUNC(L195+L196+L197)</f>
        <v>#REF!</v>
      </c>
      <c r="M194" s="22"/>
      <c r="N194" s="42" t="e">
        <f>TRUNC(N195+N196+N197)</f>
        <v>#REF!</v>
      </c>
      <c r="O194" s="43" t="s">
        <v>4016</v>
      </c>
    </row>
    <row r="195" spans="2:15" ht="19.7" hidden="1" customHeight="1" x14ac:dyDescent="0.2">
      <c r="B195" s="13" t="s">
        <v>4016</v>
      </c>
      <c r="C195" s="14" t="s">
        <v>2270</v>
      </c>
      <c r="D195" s="14" t="s">
        <v>3286</v>
      </c>
      <c r="E195" s="16">
        <v>1</v>
      </c>
      <c r="F195" s="15" t="s">
        <v>2937</v>
      </c>
      <c r="G195" s="22" t="e">
        <f>I195+K195+M195</f>
        <v>#REF!</v>
      </c>
      <c r="H195" s="26" t="e">
        <f>J195+L195+N195</f>
        <v>#REF!</v>
      </c>
      <c r="I195" s="25" t="e">
        <f>#REF!</f>
        <v>#REF!</v>
      </c>
      <c r="J195" s="26" t="e">
        <f>TRUNC(E195*I195,0)</f>
        <v>#REF!</v>
      </c>
      <c r="K195" s="25" t="e">
        <f>#REF!</f>
        <v>#REF!</v>
      </c>
      <c r="L195" s="26" t="e">
        <f>TRUNC(E195*K195,0)</f>
        <v>#REF!</v>
      </c>
      <c r="M195" s="25" t="e">
        <f>#REF!</f>
        <v>#REF!</v>
      </c>
      <c r="N195" s="26" t="e">
        <f>TRUNC(E195*M195,0)</f>
        <v>#REF!</v>
      </c>
      <c r="O195" s="17" t="s">
        <v>3895</v>
      </c>
    </row>
    <row r="196" spans="2:15" ht="19.7" hidden="1" customHeight="1" x14ac:dyDescent="0.2">
      <c r="B196" s="13" t="s">
        <v>4016</v>
      </c>
      <c r="C196" s="14" t="s">
        <v>2671</v>
      </c>
      <c r="D196" s="14" t="s">
        <v>954</v>
      </c>
      <c r="E196" s="16">
        <v>1</v>
      </c>
      <c r="F196" s="15" t="s">
        <v>2937</v>
      </c>
      <c r="G196" s="22">
        <f>I196+K196+M196</f>
        <v>7556</v>
      </c>
      <c r="H196" s="26">
        <f>J196+L196+N196</f>
        <v>7556</v>
      </c>
      <c r="I196" s="25">
        <f>단가산출총괄표!G5</f>
        <v>3057</v>
      </c>
      <c r="J196" s="26">
        <f>TRUNC(E196*I196,0)</f>
        <v>3057</v>
      </c>
      <c r="K196" s="25">
        <f>단가산출총괄표!H5</f>
        <v>2534</v>
      </c>
      <c r="L196" s="26">
        <f>TRUNC(E196*K196,0)</f>
        <v>2534</v>
      </c>
      <c r="M196" s="25">
        <f>단가산출총괄표!I5</f>
        <v>1965</v>
      </c>
      <c r="N196" s="26">
        <f>TRUNC(E196*M196,0)</f>
        <v>1965</v>
      </c>
      <c r="O196" s="17" t="s">
        <v>2081</v>
      </c>
    </row>
    <row r="197" spans="2:15" ht="19.7" hidden="1" customHeight="1" x14ac:dyDescent="0.2">
      <c r="B197" s="13" t="s">
        <v>4016</v>
      </c>
      <c r="C197" s="14" t="s">
        <v>533</v>
      </c>
      <c r="D197" s="14" t="s">
        <v>1865</v>
      </c>
      <c r="E197" s="16">
        <v>1</v>
      </c>
      <c r="F197" s="15" t="s">
        <v>2937</v>
      </c>
      <c r="G197" s="22" t="e">
        <f>I197+K197+M197</f>
        <v>#REF!</v>
      </c>
      <c r="H197" s="26" t="e">
        <f>J197+L197+N197</f>
        <v>#REF!</v>
      </c>
      <c r="I197" s="25" t="e">
        <f>#REF!</f>
        <v>#REF!</v>
      </c>
      <c r="J197" s="26" t="e">
        <f>TRUNC(E197*I197,0)</f>
        <v>#REF!</v>
      </c>
      <c r="K197" s="25" t="e">
        <f>#REF!</f>
        <v>#REF!</v>
      </c>
      <c r="L197" s="26" t="e">
        <f>TRUNC(E197*K197,0)</f>
        <v>#REF!</v>
      </c>
      <c r="M197" s="25" t="e">
        <f>#REF!</f>
        <v>#REF!</v>
      </c>
      <c r="N197" s="26" t="e">
        <f>TRUNC(E197*M197,0)</f>
        <v>#REF!</v>
      </c>
      <c r="O197" s="17" t="s">
        <v>1626</v>
      </c>
    </row>
    <row r="198" spans="2:15" ht="19.7" hidden="1" customHeight="1" x14ac:dyDescent="0.2">
      <c r="B198" s="13" t="s">
        <v>4016</v>
      </c>
      <c r="C198" s="14" t="s">
        <v>4016</v>
      </c>
      <c r="D198" s="14" t="s">
        <v>4016</v>
      </c>
      <c r="E198" s="16"/>
      <c r="F198" s="15" t="s">
        <v>4016</v>
      </c>
      <c r="G198" s="22"/>
      <c r="H198" s="16"/>
      <c r="I198" s="22"/>
      <c r="J198" s="26">
        <f>TRUNC(E198*I198,0)</f>
        <v>0</v>
      </c>
      <c r="K198" s="22"/>
      <c r="L198" s="26">
        <f>TRUNC(E198*K198,0)</f>
        <v>0</v>
      </c>
      <c r="M198" s="22"/>
      <c r="N198" s="26">
        <f>TRUNC(E198*M198,0)</f>
        <v>0</v>
      </c>
      <c r="O198" s="17" t="s">
        <v>4016</v>
      </c>
    </row>
    <row r="199" spans="2:15" ht="19.7" hidden="1" customHeight="1" x14ac:dyDescent="0.2">
      <c r="B199" s="40" t="s">
        <v>3136</v>
      </c>
      <c r="C199" s="24" t="s">
        <v>2334</v>
      </c>
      <c r="D199" s="24" t="s">
        <v>372</v>
      </c>
      <c r="E199" s="16"/>
      <c r="F199" s="41" t="s">
        <v>1081</v>
      </c>
      <c r="G199" s="22"/>
      <c r="H199" s="42" t="e">
        <f>J199+L199+N199</f>
        <v>#REF!</v>
      </c>
      <c r="I199" s="22"/>
      <c r="J199" s="42" t="e">
        <f>TRUNC(J201+J202+J203+J204+J205+J206+J207+J208)</f>
        <v>#REF!</v>
      </c>
      <c r="K199" s="22"/>
      <c r="L199" s="42" t="e">
        <f>TRUNC(L201+L202+L203+L204+L205+L206+L207+L208)</f>
        <v>#REF!</v>
      </c>
      <c r="M199" s="22"/>
      <c r="N199" s="42" t="e">
        <f>TRUNC(N201+N202+N203+N204+N205+N206+N207+N208)</f>
        <v>#REF!</v>
      </c>
      <c r="O199" s="43" t="s">
        <v>4016</v>
      </c>
    </row>
    <row r="200" spans="2:15" ht="19.7" hidden="1" customHeight="1" x14ac:dyDescent="0.2">
      <c r="B200" s="13" t="s">
        <v>4016</v>
      </c>
      <c r="C200" s="14" t="s">
        <v>2428</v>
      </c>
      <c r="D200" s="14" t="s">
        <v>672</v>
      </c>
      <c r="E200" s="44">
        <v>10.4</v>
      </c>
      <c r="F200" s="15" t="s">
        <v>2937</v>
      </c>
      <c r="G200" s="22"/>
      <c r="H200" s="16"/>
      <c r="I200" s="22"/>
      <c r="J200" s="26">
        <f t="shared" ref="J200:J209" si="0">TRUNC(E200*I200,0)</f>
        <v>0</v>
      </c>
      <c r="K200" s="22"/>
      <c r="L200" s="26">
        <f t="shared" ref="L200:L209" si="1">TRUNC(E200*K200,0)</f>
        <v>0</v>
      </c>
      <c r="M200" s="22"/>
      <c r="N200" s="26">
        <f t="shared" ref="N200:N209" si="2">TRUNC(E200*M200,0)</f>
        <v>0</v>
      </c>
      <c r="O200" s="17" t="s">
        <v>1870</v>
      </c>
    </row>
    <row r="201" spans="2:15" ht="19.7" hidden="1" customHeight="1" x14ac:dyDescent="0.2">
      <c r="B201" s="13" t="s">
        <v>4016</v>
      </c>
      <c r="C201" s="14" t="s">
        <v>2817</v>
      </c>
      <c r="D201" s="14" t="s">
        <v>1151</v>
      </c>
      <c r="E201" s="44">
        <v>10.3</v>
      </c>
      <c r="F201" s="15" t="s">
        <v>2937</v>
      </c>
      <c r="G201" s="22" t="e">
        <f t="shared" ref="G201:H208" si="3">I201+K201+M201</f>
        <v>#REF!</v>
      </c>
      <c r="H201" s="26" t="e">
        <f t="shared" si="3"/>
        <v>#REF!</v>
      </c>
      <c r="I201" s="25" t="e">
        <f>'일위대가총괄표 (2)'!G46</f>
        <v>#REF!</v>
      </c>
      <c r="J201" s="26" t="e">
        <f t="shared" si="0"/>
        <v>#REF!</v>
      </c>
      <c r="K201" s="25" t="e">
        <f>'일위대가총괄표 (2)'!H46</f>
        <v>#REF!</v>
      </c>
      <c r="L201" s="26" t="e">
        <f t="shared" si="1"/>
        <v>#REF!</v>
      </c>
      <c r="M201" s="25" t="e">
        <f>'일위대가총괄표 (2)'!I46</f>
        <v>#REF!</v>
      </c>
      <c r="N201" s="26" t="e">
        <f t="shared" si="2"/>
        <v>#REF!</v>
      </c>
      <c r="O201" s="17" t="s">
        <v>1883</v>
      </c>
    </row>
    <row r="202" spans="2:15" ht="19.7" hidden="1" customHeight="1" x14ac:dyDescent="0.2">
      <c r="B202" s="13" t="s">
        <v>4016</v>
      </c>
      <c r="C202" s="14" t="s">
        <v>2370</v>
      </c>
      <c r="D202" s="14" t="s">
        <v>3946</v>
      </c>
      <c r="E202" s="44">
        <v>45.22</v>
      </c>
      <c r="F202" s="15" t="s">
        <v>2986</v>
      </c>
      <c r="G202" s="22" t="e">
        <f t="shared" si="3"/>
        <v>#REF!</v>
      </c>
      <c r="H202" s="26" t="e">
        <f t="shared" si="3"/>
        <v>#REF!</v>
      </c>
      <c r="I202" s="25" t="e">
        <f>#REF!</f>
        <v>#REF!</v>
      </c>
      <c r="J202" s="26" t="e">
        <f t="shared" si="0"/>
        <v>#REF!</v>
      </c>
      <c r="K202" s="25" t="e">
        <f>#REF!</f>
        <v>#REF!</v>
      </c>
      <c r="L202" s="26" t="e">
        <f t="shared" si="1"/>
        <v>#REF!</v>
      </c>
      <c r="M202" s="25" t="e">
        <f>#REF!</f>
        <v>#REF!</v>
      </c>
      <c r="N202" s="26" t="e">
        <f t="shared" si="2"/>
        <v>#REF!</v>
      </c>
      <c r="O202" s="17" t="s">
        <v>911</v>
      </c>
    </row>
    <row r="203" spans="2:15" ht="19.7" hidden="1" customHeight="1" x14ac:dyDescent="0.2">
      <c r="B203" s="13" t="s">
        <v>4016</v>
      </c>
      <c r="C203" s="14" t="s">
        <v>529</v>
      </c>
      <c r="D203" s="14" t="s">
        <v>3092</v>
      </c>
      <c r="E203" s="44">
        <v>1.2909999999999999</v>
      </c>
      <c r="F203" s="15" t="s">
        <v>2870</v>
      </c>
      <c r="G203" s="22" t="e">
        <f t="shared" si="3"/>
        <v>#REF!</v>
      </c>
      <c r="H203" s="26" t="e">
        <f t="shared" si="3"/>
        <v>#REF!</v>
      </c>
      <c r="I203" s="25" t="e">
        <f>#REF!</f>
        <v>#REF!</v>
      </c>
      <c r="J203" s="26" t="e">
        <f t="shared" si="0"/>
        <v>#REF!</v>
      </c>
      <c r="K203" s="25" t="e">
        <f>#REF!</f>
        <v>#REF!</v>
      </c>
      <c r="L203" s="26" t="e">
        <f t="shared" si="1"/>
        <v>#REF!</v>
      </c>
      <c r="M203" s="25" t="e">
        <f>#REF!</f>
        <v>#REF!</v>
      </c>
      <c r="N203" s="26" t="e">
        <f t="shared" si="2"/>
        <v>#REF!</v>
      </c>
      <c r="O203" s="17" t="s">
        <v>4016</v>
      </c>
    </row>
    <row r="204" spans="2:15" ht="19.7" hidden="1" customHeight="1" x14ac:dyDescent="0.2">
      <c r="B204" s="13" t="s">
        <v>4016</v>
      </c>
      <c r="C204" s="14" t="s">
        <v>529</v>
      </c>
      <c r="D204" s="14" t="s">
        <v>3876</v>
      </c>
      <c r="E204" s="44">
        <v>0.311</v>
      </c>
      <c r="F204" s="15" t="s">
        <v>2870</v>
      </c>
      <c r="G204" s="22" t="e">
        <f t="shared" si="3"/>
        <v>#REF!</v>
      </c>
      <c r="H204" s="26" t="e">
        <f t="shared" si="3"/>
        <v>#REF!</v>
      </c>
      <c r="I204" s="25" t="e">
        <f>#REF!</f>
        <v>#REF!</v>
      </c>
      <c r="J204" s="26" t="e">
        <f t="shared" si="0"/>
        <v>#REF!</v>
      </c>
      <c r="K204" s="25" t="e">
        <f>#REF!</f>
        <v>#REF!</v>
      </c>
      <c r="L204" s="26" t="e">
        <f t="shared" si="1"/>
        <v>#REF!</v>
      </c>
      <c r="M204" s="25" t="e">
        <f>#REF!</f>
        <v>#REF!</v>
      </c>
      <c r="N204" s="26" t="e">
        <f t="shared" si="2"/>
        <v>#REF!</v>
      </c>
      <c r="O204" s="17" t="s">
        <v>4016</v>
      </c>
    </row>
    <row r="205" spans="2:15" ht="19.7" hidden="1" customHeight="1" x14ac:dyDescent="0.2">
      <c r="B205" s="13" t="s">
        <v>4016</v>
      </c>
      <c r="C205" s="14" t="s">
        <v>639</v>
      </c>
      <c r="D205" s="14" t="s">
        <v>867</v>
      </c>
      <c r="E205" s="44">
        <v>1.6020000000000001</v>
      </c>
      <c r="F205" s="15" t="s">
        <v>2870</v>
      </c>
      <c r="G205" s="22" t="e">
        <f t="shared" si="3"/>
        <v>#REF!</v>
      </c>
      <c r="H205" s="26" t="e">
        <f t="shared" si="3"/>
        <v>#REF!</v>
      </c>
      <c r="I205" s="25" t="e">
        <f>#REF!</f>
        <v>#REF!</v>
      </c>
      <c r="J205" s="26" t="e">
        <f t="shared" si="0"/>
        <v>#REF!</v>
      </c>
      <c r="K205" s="25" t="e">
        <f>#REF!</f>
        <v>#REF!</v>
      </c>
      <c r="L205" s="26" t="e">
        <f t="shared" si="1"/>
        <v>#REF!</v>
      </c>
      <c r="M205" s="25" t="e">
        <f>#REF!</f>
        <v>#REF!</v>
      </c>
      <c r="N205" s="26" t="e">
        <f t="shared" si="2"/>
        <v>#REF!</v>
      </c>
      <c r="O205" s="17" t="s">
        <v>3659</v>
      </c>
    </row>
    <row r="206" spans="2:15" ht="19.7" hidden="1" customHeight="1" x14ac:dyDescent="0.2">
      <c r="B206" s="13" t="s">
        <v>4016</v>
      </c>
      <c r="C206" s="14" t="s">
        <v>2353</v>
      </c>
      <c r="D206" s="14" t="s">
        <v>406</v>
      </c>
      <c r="E206" s="44">
        <v>4.7E-2</v>
      </c>
      <c r="F206" s="15" t="s">
        <v>2870</v>
      </c>
      <c r="G206" s="22" t="e">
        <f t="shared" si="3"/>
        <v>#REF!</v>
      </c>
      <c r="H206" s="26" t="e">
        <f t="shared" si="3"/>
        <v>#REF!</v>
      </c>
      <c r="I206" s="25" t="e">
        <f>#REF!</f>
        <v>#REF!</v>
      </c>
      <c r="J206" s="26" t="e">
        <f t="shared" si="0"/>
        <v>#REF!</v>
      </c>
      <c r="K206" s="25" t="e">
        <f>#REF!</f>
        <v>#REF!</v>
      </c>
      <c r="L206" s="26" t="e">
        <f t="shared" si="1"/>
        <v>#REF!</v>
      </c>
      <c r="M206" s="25" t="e">
        <f>#REF!</f>
        <v>#REF!</v>
      </c>
      <c r="N206" s="26" t="e">
        <f t="shared" si="2"/>
        <v>#REF!</v>
      </c>
      <c r="O206" s="17" t="s">
        <v>4016</v>
      </c>
    </row>
    <row r="207" spans="2:15" ht="19.7" hidden="1" customHeight="1" x14ac:dyDescent="0.2">
      <c r="B207" s="13" t="s">
        <v>4016</v>
      </c>
      <c r="C207" s="14" t="s">
        <v>464</v>
      </c>
      <c r="D207" s="14" t="s">
        <v>648</v>
      </c>
      <c r="E207" s="44">
        <v>22.96</v>
      </c>
      <c r="F207" s="15" t="s">
        <v>2937</v>
      </c>
      <c r="G207" s="22" t="e">
        <f t="shared" si="3"/>
        <v>#REF!</v>
      </c>
      <c r="H207" s="26" t="e">
        <f t="shared" si="3"/>
        <v>#REF!</v>
      </c>
      <c r="I207" s="25" t="e">
        <f>'일위대가총괄표 (2)'!G5</f>
        <v>#REF!</v>
      </c>
      <c r="J207" s="26" t="e">
        <f t="shared" si="0"/>
        <v>#REF!</v>
      </c>
      <c r="K207" s="25" t="e">
        <f>'일위대가총괄표 (2)'!H5</f>
        <v>#REF!</v>
      </c>
      <c r="L207" s="26" t="e">
        <f t="shared" si="1"/>
        <v>#REF!</v>
      </c>
      <c r="M207" s="25" t="e">
        <f>'일위대가총괄표 (2)'!I5</f>
        <v>#REF!</v>
      </c>
      <c r="N207" s="26" t="e">
        <f t="shared" si="2"/>
        <v>#REF!</v>
      </c>
      <c r="O207" s="17" t="s">
        <v>1402</v>
      </c>
    </row>
    <row r="208" spans="2:15" ht="19.7" hidden="1" customHeight="1" x14ac:dyDescent="0.2">
      <c r="B208" s="13" t="s">
        <v>4016</v>
      </c>
      <c r="C208" s="14" t="s">
        <v>3736</v>
      </c>
      <c r="D208" s="14" t="s">
        <v>4016</v>
      </c>
      <c r="E208" s="44">
        <v>1.66E-2</v>
      </c>
      <c r="F208" s="15" t="s">
        <v>3257</v>
      </c>
      <c r="G208" s="22" t="e">
        <f t="shared" si="3"/>
        <v>#REF!</v>
      </c>
      <c r="H208" s="26" t="e">
        <f t="shared" si="3"/>
        <v>#REF!</v>
      </c>
      <c r="I208" s="25" t="e">
        <f>'일위대가총괄표 (2)'!G47</f>
        <v>#REF!</v>
      </c>
      <c r="J208" s="26" t="e">
        <f t="shared" si="0"/>
        <v>#REF!</v>
      </c>
      <c r="K208" s="25" t="e">
        <f>'일위대가총괄표 (2)'!H47</f>
        <v>#REF!</v>
      </c>
      <c r="L208" s="26" t="e">
        <f t="shared" si="1"/>
        <v>#REF!</v>
      </c>
      <c r="M208" s="25" t="e">
        <f>'일위대가총괄표 (2)'!I47</f>
        <v>#REF!</v>
      </c>
      <c r="N208" s="26" t="e">
        <f t="shared" si="2"/>
        <v>#REF!</v>
      </c>
      <c r="O208" s="17" t="s">
        <v>3261</v>
      </c>
    </row>
    <row r="209" spans="2:15" ht="19.7" hidden="1" customHeight="1" x14ac:dyDescent="0.2">
      <c r="B209" s="13" t="s">
        <v>4016</v>
      </c>
      <c r="C209" s="14" t="s">
        <v>4016</v>
      </c>
      <c r="D209" s="14" t="s">
        <v>4016</v>
      </c>
      <c r="E209" s="16"/>
      <c r="F209" s="15" t="s">
        <v>4016</v>
      </c>
      <c r="G209" s="22"/>
      <c r="H209" s="16"/>
      <c r="I209" s="22"/>
      <c r="J209" s="26">
        <f t="shared" si="0"/>
        <v>0</v>
      </c>
      <c r="K209" s="22"/>
      <c r="L209" s="26">
        <f t="shared" si="1"/>
        <v>0</v>
      </c>
      <c r="M209" s="22"/>
      <c r="N209" s="26">
        <f t="shared" si="2"/>
        <v>0</v>
      </c>
      <c r="O209" s="17" t="s">
        <v>4016</v>
      </c>
    </row>
    <row r="210" spans="2:15" ht="19.7" hidden="1" customHeight="1" x14ac:dyDescent="0.2">
      <c r="B210" s="40" t="s">
        <v>1542</v>
      </c>
      <c r="C210" s="24" t="s">
        <v>2817</v>
      </c>
      <c r="D210" s="24" t="s">
        <v>1151</v>
      </c>
      <c r="E210" s="16"/>
      <c r="F210" s="41" t="s">
        <v>2937</v>
      </c>
      <c r="G210" s="22"/>
      <c r="H210" s="42" t="e">
        <f>J210+L210+N210</f>
        <v>#REF!</v>
      </c>
      <c r="I210" s="22"/>
      <c r="J210" s="42" t="e">
        <f>TRUNC(J211+J212+J213)</f>
        <v>#REF!</v>
      </c>
      <c r="K210" s="22"/>
      <c r="L210" s="42" t="e">
        <f>TRUNC(L211+L212+L213)</f>
        <v>#REF!</v>
      </c>
      <c r="M210" s="22"/>
      <c r="N210" s="42" t="e">
        <f>TRUNC(N211+N212+N213)</f>
        <v>#REF!</v>
      </c>
      <c r="O210" s="43" t="s">
        <v>4016</v>
      </c>
    </row>
    <row r="211" spans="2:15" ht="19.7" hidden="1" customHeight="1" x14ac:dyDescent="0.2">
      <c r="B211" s="13" t="s">
        <v>4016</v>
      </c>
      <c r="C211" s="14" t="s">
        <v>2437</v>
      </c>
      <c r="D211" s="14" t="s">
        <v>235</v>
      </c>
      <c r="E211" s="44">
        <v>1.01</v>
      </c>
      <c r="F211" s="15" t="s">
        <v>2937</v>
      </c>
      <c r="G211" s="22"/>
      <c r="H211" s="16"/>
      <c r="I211" s="22"/>
      <c r="J211" s="26">
        <f>TRUNC(E211*I211,0)</f>
        <v>0</v>
      </c>
      <c r="K211" s="22"/>
      <c r="L211" s="26">
        <f>TRUNC(E211*K211,0)</f>
        <v>0</v>
      </c>
      <c r="M211" s="22"/>
      <c r="N211" s="26">
        <f>TRUNC(E211*M211,0)</f>
        <v>0</v>
      </c>
      <c r="O211" s="17" t="s">
        <v>2841</v>
      </c>
    </row>
    <row r="212" spans="2:15" ht="19.7" hidden="1" customHeight="1" x14ac:dyDescent="0.2">
      <c r="B212" s="13" t="s">
        <v>4016</v>
      </c>
      <c r="C212" s="14" t="s">
        <v>2458</v>
      </c>
      <c r="D212" s="14" t="s">
        <v>215</v>
      </c>
      <c r="E212" s="16">
        <v>1</v>
      </c>
      <c r="F212" s="15" t="s">
        <v>2937</v>
      </c>
      <c r="G212" s="22" t="e">
        <f>I212+K212+M212</f>
        <v>#REF!</v>
      </c>
      <c r="H212" s="26" t="e">
        <f>J212+L212+N212</f>
        <v>#REF!</v>
      </c>
      <c r="I212" s="25" t="e">
        <f>#REF!</f>
        <v>#REF!</v>
      </c>
      <c r="J212" s="26" t="e">
        <f>TRUNC(E212*I212,0)</f>
        <v>#REF!</v>
      </c>
      <c r="K212" s="25" t="e">
        <f>#REF!</f>
        <v>#REF!</v>
      </c>
      <c r="L212" s="26" t="e">
        <f>TRUNC(E212*K212,0)</f>
        <v>#REF!</v>
      </c>
      <c r="M212" s="25" t="e">
        <f>#REF!</f>
        <v>#REF!</v>
      </c>
      <c r="N212" s="26" t="e">
        <f>TRUNC(E212*M212,0)</f>
        <v>#REF!</v>
      </c>
      <c r="O212" s="17" t="s">
        <v>833</v>
      </c>
    </row>
    <row r="213" spans="2:15" ht="19.7" hidden="1" customHeight="1" x14ac:dyDescent="0.2">
      <c r="B213" s="13" t="s">
        <v>4016</v>
      </c>
      <c r="C213" s="14" t="s">
        <v>1766</v>
      </c>
      <c r="D213" s="14" t="s">
        <v>811</v>
      </c>
      <c r="E213" s="16">
        <v>1</v>
      </c>
      <c r="F213" s="15" t="s">
        <v>2937</v>
      </c>
      <c r="G213" s="22" t="e">
        <f>I213+K213+M213</f>
        <v>#REF!</v>
      </c>
      <c r="H213" s="26" t="e">
        <f>J213+L213+N213</f>
        <v>#REF!</v>
      </c>
      <c r="I213" s="25" t="e">
        <f>#REF!</f>
        <v>#REF!</v>
      </c>
      <c r="J213" s="26" t="e">
        <f>TRUNC(E213*I213,0)</f>
        <v>#REF!</v>
      </c>
      <c r="K213" s="25" t="e">
        <f>#REF!</f>
        <v>#REF!</v>
      </c>
      <c r="L213" s="26" t="e">
        <f>TRUNC(E213*K213,0)</f>
        <v>#REF!</v>
      </c>
      <c r="M213" s="25" t="e">
        <f>#REF!</f>
        <v>#REF!</v>
      </c>
      <c r="N213" s="26" t="e">
        <f>TRUNC(E213*M213,0)</f>
        <v>#REF!</v>
      </c>
      <c r="O213" s="17" t="s">
        <v>2381</v>
      </c>
    </row>
    <row r="214" spans="2:15" ht="19.7" hidden="1" customHeight="1" x14ac:dyDescent="0.2">
      <c r="B214" s="18" t="s">
        <v>4016</v>
      </c>
      <c r="C214" s="19" t="s">
        <v>4016</v>
      </c>
      <c r="D214" s="19" t="s">
        <v>4016</v>
      </c>
      <c r="E214" s="6"/>
      <c r="F214" s="20" t="s">
        <v>4016</v>
      </c>
      <c r="G214" s="5"/>
      <c r="H214" s="6"/>
      <c r="I214" s="5"/>
      <c r="J214" s="32">
        <f>TRUNC(E214*I214,0)</f>
        <v>0</v>
      </c>
      <c r="K214" s="5"/>
      <c r="L214" s="32">
        <f>TRUNC(E214*K214,0)</f>
        <v>0</v>
      </c>
      <c r="M214" s="5"/>
      <c r="N214" s="32">
        <f>TRUNC(E214*M214,0)</f>
        <v>0</v>
      </c>
      <c r="O214" s="21" t="s">
        <v>4016</v>
      </c>
    </row>
    <row r="215" spans="2:15" ht="19.7" hidden="1" customHeight="1" x14ac:dyDescent="0.2">
      <c r="B215" s="40" t="s">
        <v>3456</v>
      </c>
      <c r="C215" s="24" t="s">
        <v>3736</v>
      </c>
      <c r="D215" s="24" t="s">
        <v>4016</v>
      </c>
      <c r="E215" s="16"/>
      <c r="F215" s="41" t="s">
        <v>3257</v>
      </c>
      <c r="G215" s="22"/>
      <c r="H215" s="42" t="e">
        <f>J215+L215+N215</f>
        <v>#REF!</v>
      </c>
      <c r="I215" s="22"/>
      <c r="J215" s="42" t="e">
        <f>TRUNC(J216+J217+J218+J219)</f>
        <v>#REF!</v>
      </c>
      <c r="K215" s="22"/>
      <c r="L215" s="42" t="e">
        <f>TRUNC(L216+L217+L218+L219)</f>
        <v>#REF!</v>
      </c>
      <c r="M215" s="22"/>
      <c r="N215" s="42" t="e">
        <f>TRUNC(N216+N217+N218+N219)</f>
        <v>#REF!</v>
      </c>
      <c r="O215" s="43" t="s">
        <v>4016</v>
      </c>
    </row>
    <row r="216" spans="2:15" ht="19.7" hidden="1" customHeight="1" x14ac:dyDescent="0.2">
      <c r="B216" s="13" t="s">
        <v>4016</v>
      </c>
      <c r="C216" s="14" t="s">
        <v>746</v>
      </c>
      <c r="D216" s="14" t="s">
        <v>2746</v>
      </c>
      <c r="E216" s="44">
        <v>2.97</v>
      </c>
      <c r="F216" s="15" t="s">
        <v>2870</v>
      </c>
      <c r="G216" s="22" t="e">
        <f>I216+K216+M216</f>
        <v>#REF!</v>
      </c>
      <c r="H216" s="26" t="e">
        <f>J216+L216+N216</f>
        <v>#REF!</v>
      </c>
      <c r="I216" s="25" t="e">
        <f>#REF!</f>
        <v>#REF!</v>
      </c>
      <c r="J216" s="26" t="e">
        <f>TRUNC(E216*I216,0)</f>
        <v>#REF!</v>
      </c>
      <c r="K216" s="25" t="e">
        <f>#REF!</f>
        <v>#REF!</v>
      </c>
      <c r="L216" s="26" t="e">
        <f>TRUNC(E216*K216,0)</f>
        <v>#REF!</v>
      </c>
      <c r="M216" s="25" t="e">
        <f>#REF!</f>
        <v>#REF!</v>
      </c>
      <c r="N216" s="26" t="e">
        <f>TRUNC(E216*M216,0)</f>
        <v>#REF!</v>
      </c>
      <c r="O216" s="17" t="s">
        <v>4016</v>
      </c>
    </row>
    <row r="217" spans="2:15" ht="19.7" hidden="1" customHeight="1" x14ac:dyDescent="0.2">
      <c r="B217" s="13" t="s">
        <v>4016</v>
      </c>
      <c r="C217" s="14" t="s">
        <v>362</v>
      </c>
      <c r="D217" s="14" t="s">
        <v>3815</v>
      </c>
      <c r="E217" s="44">
        <v>2.8849999999999998</v>
      </c>
      <c r="F217" s="15" t="s">
        <v>2870</v>
      </c>
      <c r="G217" s="22" t="e">
        <f>I217+K217+M217</f>
        <v>#REF!</v>
      </c>
      <c r="H217" s="26" t="e">
        <f>J217+L217+N217</f>
        <v>#REF!</v>
      </c>
      <c r="I217" s="25" t="e">
        <f>'일위대가총괄표 (2)'!G48</f>
        <v>#REF!</v>
      </c>
      <c r="J217" s="26" t="e">
        <f>TRUNC(E217*I217,0)</f>
        <v>#REF!</v>
      </c>
      <c r="K217" s="25" t="e">
        <f>'일위대가총괄표 (2)'!H48</f>
        <v>#REF!</v>
      </c>
      <c r="L217" s="26" t="e">
        <f>TRUNC(E217*K217,0)</f>
        <v>#REF!</v>
      </c>
      <c r="M217" s="25" t="e">
        <f>'일위대가총괄표 (2)'!I48</f>
        <v>#REF!</v>
      </c>
      <c r="N217" s="26" t="e">
        <f>TRUNC(E217*M217,0)</f>
        <v>#REF!</v>
      </c>
      <c r="O217" s="17" t="s">
        <v>1662</v>
      </c>
    </row>
    <row r="218" spans="2:15" ht="19.7" hidden="1" customHeight="1" x14ac:dyDescent="0.2">
      <c r="B218" s="13" t="s">
        <v>4016</v>
      </c>
      <c r="C218" s="14" t="s">
        <v>2353</v>
      </c>
      <c r="D218" s="14" t="s">
        <v>406</v>
      </c>
      <c r="E218" s="44">
        <v>8.5000000000000006E-2</v>
      </c>
      <c r="F218" s="15" t="s">
        <v>2870</v>
      </c>
      <c r="G218" s="22" t="e">
        <f>I218+K218+M218</f>
        <v>#REF!</v>
      </c>
      <c r="H218" s="26" t="e">
        <f>J218+L218+N218</f>
        <v>#REF!</v>
      </c>
      <c r="I218" s="25" t="e">
        <f>#REF!</f>
        <v>#REF!</v>
      </c>
      <c r="J218" s="26" t="e">
        <f>TRUNC(E218*I218,0)</f>
        <v>#REF!</v>
      </c>
      <c r="K218" s="25" t="e">
        <f>#REF!</f>
        <v>#REF!</v>
      </c>
      <c r="L218" s="26" t="e">
        <f>TRUNC(E218*K218,0)</f>
        <v>#REF!</v>
      </c>
      <c r="M218" s="25" t="e">
        <f>#REF!</f>
        <v>#REF!</v>
      </c>
      <c r="N218" s="26" t="e">
        <f>TRUNC(E218*M218,0)</f>
        <v>#REF!</v>
      </c>
      <c r="O218" s="17" t="s">
        <v>4016</v>
      </c>
    </row>
    <row r="219" spans="2:15" ht="19.7" hidden="1" customHeight="1" x14ac:dyDescent="0.2">
      <c r="B219" s="13" t="s">
        <v>4016</v>
      </c>
      <c r="C219" s="14" t="s">
        <v>1143</v>
      </c>
      <c r="D219" s="14" t="s">
        <v>2272</v>
      </c>
      <c r="E219" s="16">
        <v>66</v>
      </c>
      <c r="F219" s="15" t="s">
        <v>2467</v>
      </c>
      <c r="G219" s="22" t="e">
        <f>I219+K219+M219</f>
        <v>#REF!</v>
      </c>
      <c r="H219" s="26" t="e">
        <f>J219+L219+N219</f>
        <v>#REF!</v>
      </c>
      <c r="I219" s="25" t="e">
        <f>#REF!</f>
        <v>#REF!</v>
      </c>
      <c r="J219" s="26" t="e">
        <f>TRUNC(E219*I219,0)</f>
        <v>#REF!</v>
      </c>
      <c r="K219" s="25" t="e">
        <f>#REF!</f>
        <v>#REF!</v>
      </c>
      <c r="L219" s="26" t="e">
        <f>TRUNC(E219*K219,0)</f>
        <v>#REF!</v>
      </c>
      <c r="M219" s="25" t="e">
        <f>#REF!</f>
        <v>#REF!</v>
      </c>
      <c r="N219" s="26" t="e">
        <f>TRUNC(E219*M219,0)</f>
        <v>#REF!</v>
      </c>
      <c r="O219" s="17" t="s">
        <v>4016</v>
      </c>
    </row>
    <row r="220" spans="2:15" ht="19.7" hidden="1" customHeight="1" x14ac:dyDescent="0.2">
      <c r="B220" s="13" t="s">
        <v>4016</v>
      </c>
      <c r="C220" s="14" t="s">
        <v>4016</v>
      </c>
      <c r="D220" s="14" t="s">
        <v>4016</v>
      </c>
      <c r="E220" s="16"/>
      <c r="F220" s="15" t="s">
        <v>4016</v>
      </c>
      <c r="G220" s="22"/>
      <c r="H220" s="16"/>
      <c r="I220" s="22"/>
      <c r="J220" s="26">
        <f>TRUNC(E220*I220,0)</f>
        <v>0</v>
      </c>
      <c r="K220" s="22"/>
      <c r="L220" s="26">
        <f>TRUNC(E220*K220,0)</f>
        <v>0</v>
      </c>
      <c r="M220" s="22"/>
      <c r="N220" s="26">
        <f>TRUNC(E220*M220,0)</f>
        <v>0</v>
      </c>
      <c r="O220" s="17" t="s">
        <v>4016</v>
      </c>
    </row>
    <row r="221" spans="2:15" ht="19.7" hidden="1" customHeight="1" x14ac:dyDescent="0.2">
      <c r="B221" s="40" t="s">
        <v>2009</v>
      </c>
      <c r="C221" s="24" t="s">
        <v>362</v>
      </c>
      <c r="D221" s="24" t="s">
        <v>3815</v>
      </c>
      <c r="E221" s="16"/>
      <c r="F221" s="41" t="s">
        <v>2870</v>
      </c>
      <c r="G221" s="22"/>
      <c r="H221" s="42" t="e">
        <f>J221+L221+N221</f>
        <v>#REF!</v>
      </c>
      <c r="I221" s="22"/>
      <c r="J221" s="42" t="e">
        <f>TRUNC(J222+J223)</f>
        <v>#REF!</v>
      </c>
      <c r="K221" s="22"/>
      <c r="L221" s="42" t="e">
        <f>TRUNC(L222+L223)</f>
        <v>#REF!</v>
      </c>
      <c r="M221" s="22"/>
      <c r="N221" s="42" t="e">
        <f>TRUNC(N222+N223)</f>
        <v>#REF!</v>
      </c>
      <c r="O221" s="43" t="s">
        <v>4016</v>
      </c>
    </row>
    <row r="222" spans="2:15" ht="19.7" hidden="1" customHeight="1" x14ac:dyDescent="0.2">
      <c r="B222" s="13" t="s">
        <v>4016</v>
      </c>
      <c r="C222" s="14" t="s">
        <v>1258</v>
      </c>
      <c r="D222" s="14" t="s">
        <v>3815</v>
      </c>
      <c r="E222" s="16">
        <v>1</v>
      </c>
      <c r="F222" s="15" t="s">
        <v>1349</v>
      </c>
      <c r="G222" s="22" t="e">
        <f>I222+K222+M222</f>
        <v>#REF!</v>
      </c>
      <c r="H222" s="26" t="e">
        <f>J222+L222+N222</f>
        <v>#REF!</v>
      </c>
      <c r="I222" s="25" t="e">
        <f>#REF!</f>
        <v>#REF!</v>
      </c>
      <c r="J222" s="26" t="e">
        <f>TRUNC(E222*I222,0)</f>
        <v>#REF!</v>
      </c>
      <c r="K222" s="25" t="e">
        <f>#REF!</f>
        <v>#REF!</v>
      </c>
      <c r="L222" s="26" t="e">
        <f>TRUNC(E222*K222,0)</f>
        <v>#REF!</v>
      </c>
      <c r="M222" s="25" t="e">
        <f>#REF!</f>
        <v>#REF!</v>
      </c>
      <c r="N222" s="26" t="e">
        <f>TRUNC(E222*M222,0)</f>
        <v>#REF!</v>
      </c>
      <c r="O222" s="17" t="s">
        <v>1185</v>
      </c>
    </row>
    <row r="223" spans="2:15" ht="19.7" hidden="1" customHeight="1" x14ac:dyDescent="0.2">
      <c r="B223" s="13" t="s">
        <v>4016</v>
      </c>
      <c r="C223" s="14" t="s">
        <v>751</v>
      </c>
      <c r="D223" s="14" t="s">
        <v>3815</v>
      </c>
      <c r="E223" s="16">
        <v>1</v>
      </c>
      <c r="F223" s="15" t="s">
        <v>1349</v>
      </c>
      <c r="G223" s="22" t="e">
        <f>I223+K223+M223</f>
        <v>#REF!</v>
      </c>
      <c r="H223" s="26" t="e">
        <f>J223+L223+N223</f>
        <v>#REF!</v>
      </c>
      <c r="I223" s="25" t="e">
        <f>#REF!</f>
        <v>#REF!</v>
      </c>
      <c r="J223" s="26" t="e">
        <f>TRUNC(E223*I223,0)</f>
        <v>#REF!</v>
      </c>
      <c r="K223" s="25" t="e">
        <f>#REF!</f>
        <v>#REF!</v>
      </c>
      <c r="L223" s="26" t="e">
        <f>TRUNC(E223*K223,0)</f>
        <v>#REF!</v>
      </c>
      <c r="M223" s="25" t="e">
        <f>#REF!</f>
        <v>#REF!</v>
      </c>
      <c r="N223" s="26" t="e">
        <f>TRUNC(E223*M223,0)</f>
        <v>#REF!</v>
      </c>
      <c r="O223" s="17" t="s">
        <v>389</v>
      </c>
    </row>
    <row r="224" spans="2:15" ht="19.7" hidden="1" customHeight="1" x14ac:dyDescent="0.2">
      <c r="B224" s="13" t="s">
        <v>4016</v>
      </c>
      <c r="C224" s="14" t="s">
        <v>4016</v>
      </c>
      <c r="D224" s="14" t="s">
        <v>4016</v>
      </c>
      <c r="E224" s="16"/>
      <c r="F224" s="15" t="s">
        <v>4016</v>
      </c>
      <c r="G224" s="22"/>
      <c r="H224" s="16"/>
      <c r="I224" s="22"/>
      <c r="J224" s="26">
        <f>TRUNC(E224*I224,0)</f>
        <v>0</v>
      </c>
      <c r="K224" s="22"/>
      <c r="L224" s="26">
        <f>TRUNC(E224*K224,0)</f>
        <v>0</v>
      </c>
      <c r="M224" s="22"/>
      <c r="N224" s="26">
        <f>TRUNC(E224*M224,0)</f>
        <v>0</v>
      </c>
      <c r="O224" s="17" t="s">
        <v>4016</v>
      </c>
    </row>
    <row r="225" spans="2:15" ht="19.7" hidden="1" customHeight="1" x14ac:dyDescent="0.2">
      <c r="B225" s="40" t="s">
        <v>3284</v>
      </c>
      <c r="C225" s="24" t="s">
        <v>565</v>
      </c>
      <c r="D225" s="24" t="s">
        <v>647</v>
      </c>
      <c r="E225" s="16"/>
      <c r="F225" s="41" t="s">
        <v>2937</v>
      </c>
      <c r="G225" s="22"/>
      <c r="H225" s="42" t="e">
        <f>J225+L225+N225</f>
        <v>#REF!</v>
      </c>
      <c r="I225" s="22"/>
      <c r="J225" s="42" t="e">
        <f>TRUNC(J226+J227+J228+J229)</f>
        <v>#REF!</v>
      </c>
      <c r="K225" s="22"/>
      <c r="L225" s="42" t="e">
        <f>TRUNC(L226+L227+L228+L229)</f>
        <v>#REF!</v>
      </c>
      <c r="M225" s="22"/>
      <c r="N225" s="42" t="e">
        <f>TRUNC(N226+N227+N228+N229)</f>
        <v>#REF!</v>
      </c>
      <c r="O225" s="43" t="s">
        <v>4016</v>
      </c>
    </row>
    <row r="226" spans="2:15" ht="19.7" hidden="1" customHeight="1" x14ac:dyDescent="0.2">
      <c r="B226" s="13" t="s">
        <v>4016</v>
      </c>
      <c r="C226" s="14" t="s">
        <v>1519</v>
      </c>
      <c r="D226" s="14" t="s">
        <v>647</v>
      </c>
      <c r="E226" s="16">
        <v>1</v>
      </c>
      <c r="F226" s="15" t="s">
        <v>2937</v>
      </c>
      <c r="G226" s="22" t="e">
        <f>I226+K226+M226</f>
        <v>#REF!</v>
      </c>
      <c r="H226" s="26" t="e">
        <f>J226+L226+N226</f>
        <v>#REF!</v>
      </c>
      <c r="I226" s="25" t="e">
        <f>#REF!</f>
        <v>#REF!</v>
      </c>
      <c r="J226" s="26" t="e">
        <f>TRUNC(E226*I226,0)</f>
        <v>#REF!</v>
      </c>
      <c r="K226" s="25" t="e">
        <f>#REF!</f>
        <v>#REF!</v>
      </c>
      <c r="L226" s="26" t="e">
        <f>TRUNC(E226*K226,0)</f>
        <v>#REF!</v>
      </c>
      <c r="M226" s="25" t="e">
        <f>#REF!</f>
        <v>#REF!</v>
      </c>
      <c r="N226" s="26" t="e">
        <f>TRUNC(E226*M226,0)</f>
        <v>#REF!</v>
      </c>
      <c r="O226" s="17" t="s">
        <v>2903</v>
      </c>
    </row>
    <row r="227" spans="2:15" ht="19.7" hidden="1" customHeight="1" x14ac:dyDescent="0.2">
      <c r="B227" s="13" t="s">
        <v>4016</v>
      </c>
      <c r="C227" s="14" t="s">
        <v>1055</v>
      </c>
      <c r="D227" s="14" t="s">
        <v>647</v>
      </c>
      <c r="E227" s="16">
        <v>1</v>
      </c>
      <c r="F227" s="15" t="s">
        <v>2937</v>
      </c>
      <c r="G227" s="22">
        <f>I227+K227+M227</f>
        <v>9584</v>
      </c>
      <c r="H227" s="26">
        <f>J227+L227+N227</f>
        <v>9584</v>
      </c>
      <c r="I227" s="25">
        <f>단가산출총괄표!G24</f>
        <v>5131</v>
      </c>
      <c r="J227" s="26">
        <f>TRUNC(E227*I227,0)</f>
        <v>5131</v>
      </c>
      <c r="K227" s="25">
        <f>단가산출총괄표!H24</f>
        <v>1038</v>
      </c>
      <c r="L227" s="26">
        <f>TRUNC(E227*K227,0)</f>
        <v>1038</v>
      </c>
      <c r="M227" s="25">
        <f>단가산출총괄표!I24</f>
        <v>3415</v>
      </c>
      <c r="N227" s="26">
        <f>TRUNC(E227*M227,0)</f>
        <v>3415</v>
      </c>
      <c r="O227" s="17" t="s">
        <v>2549</v>
      </c>
    </row>
    <row r="228" spans="2:15" ht="19.7" hidden="1" customHeight="1" x14ac:dyDescent="0.2">
      <c r="B228" s="13" t="s">
        <v>4016</v>
      </c>
      <c r="C228" s="14" t="s">
        <v>3415</v>
      </c>
      <c r="D228" s="14" t="s">
        <v>2806</v>
      </c>
      <c r="E228" s="16">
        <v>1</v>
      </c>
      <c r="F228" s="15" t="s">
        <v>2937</v>
      </c>
      <c r="G228" s="22" t="e">
        <f>I228+K228+M228</f>
        <v>#REF!</v>
      </c>
      <c r="H228" s="26" t="e">
        <f>J228+L228+N228</f>
        <v>#REF!</v>
      </c>
      <c r="I228" s="25" t="e">
        <f>#REF!</f>
        <v>#REF!</v>
      </c>
      <c r="J228" s="26" t="e">
        <f>TRUNC(E228*I228,0)</f>
        <v>#REF!</v>
      </c>
      <c r="K228" s="25" t="e">
        <f>#REF!</f>
        <v>#REF!</v>
      </c>
      <c r="L228" s="26" t="e">
        <f>TRUNC(E228*K228,0)</f>
        <v>#REF!</v>
      </c>
      <c r="M228" s="25" t="e">
        <f>#REF!</f>
        <v>#REF!</v>
      </c>
      <c r="N228" s="26" t="e">
        <f>TRUNC(E228*M228,0)</f>
        <v>#REF!</v>
      </c>
      <c r="O228" s="17" t="s">
        <v>1695</v>
      </c>
    </row>
    <row r="229" spans="2:15" ht="19.7" hidden="1" customHeight="1" x14ac:dyDescent="0.2">
      <c r="B229" s="13" t="s">
        <v>4016</v>
      </c>
      <c r="C229" s="14" t="s">
        <v>3430</v>
      </c>
      <c r="D229" s="14" t="s">
        <v>647</v>
      </c>
      <c r="E229" s="16">
        <v>1</v>
      </c>
      <c r="F229" s="15" t="s">
        <v>2937</v>
      </c>
      <c r="G229" s="22">
        <f>I229+K229+M229</f>
        <v>2354</v>
      </c>
      <c r="H229" s="26">
        <f>J229+L229+N229</f>
        <v>2354</v>
      </c>
      <c r="I229" s="25">
        <f>단가산출총괄표!G25</f>
        <v>1632</v>
      </c>
      <c r="J229" s="26">
        <f>TRUNC(E229*I229,0)</f>
        <v>1632</v>
      </c>
      <c r="K229" s="25">
        <f>단가산출총괄표!H25</f>
        <v>567</v>
      </c>
      <c r="L229" s="26">
        <f>TRUNC(E229*K229,0)</f>
        <v>567</v>
      </c>
      <c r="M229" s="25">
        <f>단가산출총괄표!I25</f>
        <v>155</v>
      </c>
      <c r="N229" s="26">
        <f>TRUNC(E229*M229,0)</f>
        <v>155</v>
      </c>
      <c r="O229" s="17" t="s">
        <v>224</v>
      </c>
    </row>
    <row r="230" spans="2:15" ht="19.7" hidden="1" customHeight="1" x14ac:dyDescent="0.2">
      <c r="B230" s="13" t="s">
        <v>4016</v>
      </c>
      <c r="C230" s="14" t="s">
        <v>4016</v>
      </c>
      <c r="D230" s="14" t="s">
        <v>4016</v>
      </c>
      <c r="E230" s="16"/>
      <c r="F230" s="15" t="s">
        <v>4016</v>
      </c>
      <c r="G230" s="22"/>
      <c r="H230" s="16"/>
      <c r="I230" s="22"/>
      <c r="J230" s="26">
        <f>TRUNC(E230*I230,0)</f>
        <v>0</v>
      </c>
      <c r="K230" s="22"/>
      <c r="L230" s="26">
        <f>TRUNC(E230*K230,0)</f>
        <v>0</v>
      </c>
      <c r="M230" s="22"/>
      <c r="N230" s="26">
        <f>TRUNC(E230*M230,0)</f>
        <v>0</v>
      </c>
      <c r="O230" s="17" t="s">
        <v>4016</v>
      </c>
    </row>
    <row r="231" spans="2:15" ht="19.7" hidden="1" customHeight="1" x14ac:dyDescent="0.2">
      <c r="B231" s="40" t="s">
        <v>1832</v>
      </c>
      <c r="C231" s="24" t="s">
        <v>3157</v>
      </c>
      <c r="D231" s="24" t="s">
        <v>648</v>
      </c>
      <c r="E231" s="16"/>
      <c r="F231" s="41" t="s">
        <v>2937</v>
      </c>
      <c r="G231" s="22"/>
      <c r="H231" s="42" t="e">
        <f>J231+L231+N231</f>
        <v>#REF!</v>
      </c>
      <c r="I231" s="22"/>
      <c r="J231" s="42" t="e">
        <f>TRUNC(J232+J233+J234)</f>
        <v>#REF!</v>
      </c>
      <c r="K231" s="22"/>
      <c r="L231" s="42" t="e">
        <f>TRUNC(L232+L233+L234)</f>
        <v>#REF!</v>
      </c>
      <c r="M231" s="22"/>
      <c r="N231" s="42" t="e">
        <f>TRUNC(N232+N233+N234)</f>
        <v>#REF!</v>
      </c>
      <c r="O231" s="43" t="s">
        <v>4016</v>
      </c>
    </row>
    <row r="232" spans="2:15" ht="19.7" hidden="1" customHeight="1" x14ac:dyDescent="0.2">
      <c r="B232" s="13" t="s">
        <v>4016</v>
      </c>
      <c r="C232" s="14" t="s">
        <v>392</v>
      </c>
      <c r="D232" s="14" t="s">
        <v>648</v>
      </c>
      <c r="E232" s="16">
        <v>1</v>
      </c>
      <c r="F232" s="15" t="s">
        <v>2937</v>
      </c>
      <c r="G232" s="22" t="e">
        <f>I232+K232+M232</f>
        <v>#REF!</v>
      </c>
      <c r="H232" s="26" t="e">
        <f>J232+L232+N232</f>
        <v>#REF!</v>
      </c>
      <c r="I232" s="25" t="e">
        <f>#REF!</f>
        <v>#REF!</v>
      </c>
      <c r="J232" s="26" t="e">
        <f>TRUNC(E232*I232,0)</f>
        <v>#REF!</v>
      </c>
      <c r="K232" s="25" t="e">
        <f>#REF!</f>
        <v>#REF!</v>
      </c>
      <c r="L232" s="26" t="e">
        <f>TRUNC(E232*K232,0)</f>
        <v>#REF!</v>
      </c>
      <c r="M232" s="25" t="e">
        <f>#REF!</f>
        <v>#REF!</v>
      </c>
      <c r="N232" s="26" t="e">
        <f>TRUNC(E232*M232,0)</f>
        <v>#REF!</v>
      </c>
      <c r="O232" s="17" t="s">
        <v>1148</v>
      </c>
    </row>
    <row r="233" spans="2:15" ht="19.7" hidden="1" customHeight="1" x14ac:dyDescent="0.2">
      <c r="B233" s="13" t="s">
        <v>4016</v>
      </c>
      <c r="C233" s="14" t="s">
        <v>1885</v>
      </c>
      <c r="D233" s="14" t="s">
        <v>3575</v>
      </c>
      <c r="E233" s="16">
        <v>1</v>
      </c>
      <c r="F233" s="15" t="s">
        <v>2937</v>
      </c>
      <c r="G233" s="22">
        <f>I233+K233+M233</f>
        <v>4687</v>
      </c>
      <c r="H233" s="26">
        <f>J233+L233+N233</f>
        <v>4687</v>
      </c>
      <c r="I233" s="25">
        <f>단가산출총괄표!G4</f>
        <v>2201</v>
      </c>
      <c r="J233" s="26">
        <f>TRUNC(E233*I233,0)</f>
        <v>2201</v>
      </c>
      <c r="K233" s="25">
        <f>단가산출총괄표!H4</f>
        <v>1120</v>
      </c>
      <c r="L233" s="26">
        <f>TRUNC(E233*K233,0)</f>
        <v>1120</v>
      </c>
      <c r="M233" s="25">
        <f>단가산출총괄표!I4</f>
        <v>1366</v>
      </c>
      <c r="N233" s="26">
        <f>TRUNC(E233*M233,0)</f>
        <v>1366</v>
      </c>
      <c r="O233" s="17" t="s">
        <v>682</v>
      </c>
    </row>
    <row r="234" spans="2:15" ht="19.7" hidden="1" customHeight="1" x14ac:dyDescent="0.2">
      <c r="B234" s="13" t="s">
        <v>4016</v>
      </c>
      <c r="C234" s="14" t="s">
        <v>666</v>
      </c>
      <c r="D234" s="14" t="s">
        <v>1330</v>
      </c>
      <c r="E234" s="16">
        <v>1</v>
      </c>
      <c r="F234" s="15" t="s">
        <v>2937</v>
      </c>
      <c r="G234" s="22" t="e">
        <f>I234+K234+M234</f>
        <v>#REF!</v>
      </c>
      <c r="H234" s="26" t="e">
        <f>J234+L234+N234</f>
        <v>#REF!</v>
      </c>
      <c r="I234" s="25" t="e">
        <f>#REF!</f>
        <v>#REF!</v>
      </c>
      <c r="J234" s="26" t="e">
        <f>TRUNC(E234*I234,0)</f>
        <v>#REF!</v>
      </c>
      <c r="K234" s="25" t="e">
        <f>#REF!</f>
        <v>#REF!</v>
      </c>
      <c r="L234" s="26" t="e">
        <f>TRUNC(E234*K234,0)</f>
        <v>#REF!</v>
      </c>
      <c r="M234" s="25" t="e">
        <f>#REF!</f>
        <v>#REF!</v>
      </c>
      <c r="N234" s="26" t="e">
        <f>TRUNC(E234*M234,0)</f>
        <v>#REF!</v>
      </c>
      <c r="O234" s="17" t="s">
        <v>2398</v>
      </c>
    </row>
    <row r="235" spans="2:15" ht="19.7" hidden="1" customHeight="1" x14ac:dyDescent="0.2">
      <c r="B235" s="13" t="s">
        <v>4016</v>
      </c>
      <c r="C235" s="14" t="s">
        <v>4016</v>
      </c>
      <c r="D235" s="14" t="s">
        <v>4016</v>
      </c>
      <c r="E235" s="16"/>
      <c r="F235" s="15" t="s">
        <v>4016</v>
      </c>
      <c r="G235" s="22"/>
      <c r="H235" s="16"/>
      <c r="I235" s="22"/>
      <c r="J235" s="26">
        <f>TRUNC(E235*I235,0)</f>
        <v>0</v>
      </c>
      <c r="K235" s="22"/>
      <c r="L235" s="26">
        <f>TRUNC(E235*K235,0)</f>
        <v>0</v>
      </c>
      <c r="M235" s="22"/>
      <c r="N235" s="26">
        <f>TRUNC(E235*M235,0)</f>
        <v>0</v>
      </c>
      <c r="O235" s="17" t="s">
        <v>4016</v>
      </c>
    </row>
    <row r="236" spans="2:15" ht="19.7" hidden="1" customHeight="1" x14ac:dyDescent="0.2">
      <c r="B236" s="40" t="s">
        <v>2514</v>
      </c>
      <c r="C236" s="24" t="s">
        <v>778</v>
      </c>
      <c r="D236" s="24" t="s">
        <v>338</v>
      </c>
      <c r="E236" s="16"/>
      <c r="F236" s="41" t="s">
        <v>2937</v>
      </c>
      <c r="G236" s="22"/>
      <c r="H236" s="42" t="e">
        <f>J236+L236+N236</f>
        <v>#REF!</v>
      </c>
      <c r="I236" s="22"/>
      <c r="J236" s="42" t="e">
        <f>TRUNC(J237+J238+J239+J240)</f>
        <v>#REF!</v>
      </c>
      <c r="K236" s="22"/>
      <c r="L236" s="42" t="e">
        <f>TRUNC(L237+L238+L239+L240)</f>
        <v>#REF!</v>
      </c>
      <c r="M236" s="22"/>
      <c r="N236" s="42" t="e">
        <f>TRUNC(N237+N238+N239+N240)</f>
        <v>#REF!</v>
      </c>
      <c r="O236" s="43" t="s">
        <v>4016</v>
      </c>
    </row>
    <row r="237" spans="2:15" ht="19.7" hidden="1" customHeight="1" x14ac:dyDescent="0.2">
      <c r="B237" s="13" t="s">
        <v>4016</v>
      </c>
      <c r="C237" s="14" t="s">
        <v>1519</v>
      </c>
      <c r="D237" s="14" t="s">
        <v>2227</v>
      </c>
      <c r="E237" s="16">
        <v>1</v>
      </c>
      <c r="F237" s="15" t="s">
        <v>2937</v>
      </c>
      <c r="G237" s="22" t="e">
        <f>I237+K237+M237</f>
        <v>#REF!</v>
      </c>
      <c r="H237" s="26" t="e">
        <f>J237+L237+N237</f>
        <v>#REF!</v>
      </c>
      <c r="I237" s="25" t="e">
        <f>#REF!</f>
        <v>#REF!</v>
      </c>
      <c r="J237" s="26" t="e">
        <f>TRUNC(E237*I237,0)</f>
        <v>#REF!</v>
      </c>
      <c r="K237" s="25" t="e">
        <f>#REF!</f>
        <v>#REF!</v>
      </c>
      <c r="L237" s="26" t="e">
        <f>TRUNC(E237*K237,0)</f>
        <v>#REF!</v>
      </c>
      <c r="M237" s="25" t="e">
        <f>#REF!</f>
        <v>#REF!</v>
      </c>
      <c r="N237" s="26" t="e">
        <f>TRUNC(E237*M237,0)</f>
        <v>#REF!</v>
      </c>
      <c r="O237" s="17" t="s">
        <v>1367</v>
      </c>
    </row>
    <row r="238" spans="2:15" ht="19.7" hidden="1" customHeight="1" x14ac:dyDescent="0.2">
      <c r="B238" s="13" t="s">
        <v>4016</v>
      </c>
      <c r="C238" s="14" t="s">
        <v>1055</v>
      </c>
      <c r="D238" s="14" t="s">
        <v>2227</v>
      </c>
      <c r="E238" s="16">
        <v>1</v>
      </c>
      <c r="F238" s="15" t="s">
        <v>2937</v>
      </c>
      <c r="G238" s="22">
        <f>I238+K238+M238</f>
        <v>9584</v>
      </c>
      <c r="H238" s="26">
        <f>J238+L238+N238</f>
        <v>9584</v>
      </c>
      <c r="I238" s="25">
        <f>단가산출총괄표!G14</f>
        <v>5131</v>
      </c>
      <c r="J238" s="26">
        <f>TRUNC(E238*I238,0)</f>
        <v>5131</v>
      </c>
      <c r="K238" s="25">
        <f>단가산출총괄표!H14</f>
        <v>1038</v>
      </c>
      <c r="L238" s="26">
        <f>TRUNC(E238*K238,0)</f>
        <v>1038</v>
      </c>
      <c r="M238" s="25">
        <f>단가산출총괄표!I14</f>
        <v>3415</v>
      </c>
      <c r="N238" s="26">
        <f>TRUNC(E238*M238,0)</f>
        <v>3415</v>
      </c>
      <c r="O238" s="17" t="s">
        <v>965</v>
      </c>
    </row>
    <row r="239" spans="2:15" ht="19.7" hidden="1" customHeight="1" x14ac:dyDescent="0.2">
      <c r="B239" s="13" t="s">
        <v>4016</v>
      </c>
      <c r="C239" s="14" t="s">
        <v>2311</v>
      </c>
      <c r="D239" s="14" t="s">
        <v>2227</v>
      </c>
      <c r="E239" s="16">
        <v>1</v>
      </c>
      <c r="F239" s="15" t="s">
        <v>2937</v>
      </c>
      <c r="G239" s="22">
        <f>I239+K239+M239</f>
        <v>14608</v>
      </c>
      <c r="H239" s="26">
        <f>J239+L239+N239</f>
        <v>14608</v>
      </c>
      <c r="I239" s="25">
        <f>단가산출총괄표!G26</f>
        <v>11585</v>
      </c>
      <c r="J239" s="26">
        <f>TRUNC(E239*I239,0)</f>
        <v>11585</v>
      </c>
      <c r="K239" s="25">
        <f>단가산출총괄표!H26</f>
        <v>1139</v>
      </c>
      <c r="L239" s="26">
        <f>TRUNC(E239*K239,0)</f>
        <v>1139</v>
      </c>
      <c r="M239" s="25">
        <f>단가산출총괄표!I26</f>
        <v>1884</v>
      </c>
      <c r="N239" s="26">
        <f>TRUNC(E239*M239,0)</f>
        <v>1884</v>
      </c>
      <c r="O239" s="17" t="s">
        <v>2627</v>
      </c>
    </row>
    <row r="240" spans="2:15" ht="19.7" hidden="1" customHeight="1" x14ac:dyDescent="0.2">
      <c r="B240" s="13" t="s">
        <v>4016</v>
      </c>
      <c r="C240" s="14" t="s">
        <v>3430</v>
      </c>
      <c r="D240" s="14" t="s">
        <v>2227</v>
      </c>
      <c r="E240" s="16">
        <v>1</v>
      </c>
      <c r="F240" s="15" t="s">
        <v>2937</v>
      </c>
      <c r="G240" s="22">
        <f>I240+K240+M240</f>
        <v>2378</v>
      </c>
      <c r="H240" s="26">
        <f>J240+L240+N240</f>
        <v>2378</v>
      </c>
      <c r="I240" s="25">
        <f>단가산출총괄표!G15</f>
        <v>1648</v>
      </c>
      <c r="J240" s="26">
        <f>TRUNC(E240*I240,0)</f>
        <v>1648</v>
      </c>
      <c r="K240" s="25">
        <f>단가산출총괄표!H15</f>
        <v>573</v>
      </c>
      <c r="L240" s="26">
        <f>TRUNC(E240*K240,0)</f>
        <v>573</v>
      </c>
      <c r="M240" s="25">
        <f>단가산출총괄표!I15</f>
        <v>157</v>
      </c>
      <c r="N240" s="26">
        <f>TRUNC(E240*M240,0)</f>
        <v>157</v>
      </c>
      <c r="O240" s="17" t="s">
        <v>3740</v>
      </c>
    </row>
    <row r="241" spans="2:15" ht="19.7" hidden="1" customHeight="1" x14ac:dyDescent="0.2">
      <c r="B241" s="13" t="s">
        <v>4016</v>
      </c>
      <c r="C241" s="14" t="s">
        <v>4016</v>
      </c>
      <c r="D241" s="14" t="s">
        <v>4016</v>
      </c>
      <c r="E241" s="16"/>
      <c r="F241" s="15" t="s">
        <v>4016</v>
      </c>
      <c r="G241" s="22"/>
      <c r="H241" s="16"/>
      <c r="I241" s="22"/>
      <c r="J241" s="26">
        <f>TRUNC(E241*I241,0)</f>
        <v>0</v>
      </c>
      <c r="K241" s="22"/>
      <c r="L241" s="26">
        <f>TRUNC(E241*K241,0)</f>
        <v>0</v>
      </c>
      <c r="M241" s="22"/>
      <c r="N241" s="26">
        <f>TRUNC(E241*M241,0)</f>
        <v>0</v>
      </c>
      <c r="O241" s="17" t="s">
        <v>4016</v>
      </c>
    </row>
    <row r="242" spans="2:15" ht="19.7" hidden="1" customHeight="1" x14ac:dyDescent="0.2">
      <c r="B242" s="40" t="s">
        <v>84</v>
      </c>
      <c r="C242" s="24" t="s">
        <v>1860</v>
      </c>
      <c r="D242" s="24" t="s">
        <v>167</v>
      </c>
      <c r="E242" s="16"/>
      <c r="F242" s="41" t="s">
        <v>2986</v>
      </c>
      <c r="G242" s="22"/>
      <c r="H242" s="42" t="e">
        <f>J242+L242+N242</f>
        <v>#REF!</v>
      </c>
      <c r="I242" s="22"/>
      <c r="J242" s="42" t="e">
        <f>TRUNC(J243+J244)</f>
        <v>#REF!</v>
      </c>
      <c r="K242" s="22"/>
      <c r="L242" s="42" t="e">
        <f>TRUNC(L243+L244)</f>
        <v>#REF!</v>
      </c>
      <c r="M242" s="22"/>
      <c r="N242" s="42" t="e">
        <f>TRUNC(N243+N244)</f>
        <v>#REF!</v>
      </c>
      <c r="O242" s="43" t="s">
        <v>4016</v>
      </c>
    </row>
    <row r="243" spans="2:15" ht="19.7" hidden="1" customHeight="1" x14ac:dyDescent="0.2">
      <c r="B243" s="13" t="s">
        <v>4016</v>
      </c>
      <c r="C243" s="14" t="s">
        <v>1860</v>
      </c>
      <c r="D243" s="14" t="s">
        <v>3189</v>
      </c>
      <c r="E243" s="16">
        <v>1</v>
      </c>
      <c r="F243" s="15" t="s">
        <v>2986</v>
      </c>
      <c r="G243" s="22" t="e">
        <f>I243+K243+M243</f>
        <v>#REF!</v>
      </c>
      <c r="H243" s="26" t="e">
        <f>J243+L243+N243</f>
        <v>#REF!</v>
      </c>
      <c r="I243" s="25" t="e">
        <f>#REF!</f>
        <v>#REF!</v>
      </c>
      <c r="J243" s="26" t="e">
        <f>TRUNC(E243*I243,0)</f>
        <v>#REF!</v>
      </c>
      <c r="K243" s="25" t="e">
        <f>#REF!</f>
        <v>#REF!</v>
      </c>
      <c r="L243" s="26" t="e">
        <f>TRUNC(E243*K243,0)</f>
        <v>#REF!</v>
      </c>
      <c r="M243" s="25" t="e">
        <f>#REF!</f>
        <v>#REF!</v>
      </c>
      <c r="N243" s="26" t="e">
        <f>TRUNC(E243*M243,0)</f>
        <v>#REF!</v>
      </c>
      <c r="O243" s="17" t="s">
        <v>3334</v>
      </c>
    </row>
    <row r="244" spans="2:15" ht="19.7" hidden="1" customHeight="1" x14ac:dyDescent="0.2">
      <c r="B244" s="18" t="s">
        <v>4016</v>
      </c>
      <c r="C244" s="19" t="s">
        <v>1017</v>
      </c>
      <c r="D244" s="19" t="s">
        <v>2945</v>
      </c>
      <c r="E244" s="6">
        <v>1</v>
      </c>
      <c r="F244" s="20" t="s">
        <v>2986</v>
      </c>
      <c r="G244" s="5">
        <f>I244+K244+M244</f>
        <v>21121</v>
      </c>
      <c r="H244" s="32">
        <f>J244+L244+N244</f>
        <v>21121</v>
      </c>
      <c r="I244" s="29">
        <f>단가산출총괄표!G12</f>
        <v>15032</v>
      </c>
      <c r="J244" s="32">
        <f>TRUNC(E244*I244,0)</f>
        <v>15032</v>
      </c>
      <c r="K244" s="29">
        <f>단가산출총괄표!H12</f>
        <v>4778</v>
      </c>
      <c r="L244" s="32">
        <f>TRUNC(E244*K244,0)</f>
        <v>4778</v>
      </c>
      <c r="M244" s="29">
        <f>단가산출총괄표!I12</f>
        <v>1311</v>
      </c>
      <c r="N244" s="32">
        <f>TRUNC(E244*M244,0)</f>
        <v>1311</v>
      </c>
      <c r="O244" s="21" t="s">
        <v>975</v>
      </c>
    </row>
    <row r="245" spans="2:15" ht="19.7" hidden="1" customHeight="1" x14ac:dyDescent="0.2">
      <c r="B245" s="13" t="s">
        <v>4016</v>
      </c>
      <c r="C245" s="14" t="s">
        <v>4016</v>
      </c>
      <c r="D245" s="14" t="s">
        <v>4016</v>
      </c>
      <c r="E245" s="16"/>
      <c r="F245" s="15" t="s">
        <v>4016</v>
      </c>
      <c r="G245" s="22"/>
      <c r="H245" s="16"/>
      <c r="I245" s="22"/>
      <c r="J245" s="26">
        <f>TRUNC(E245*I245,0)</f>
        <v>0</v>
      </c>
      <c r="K245" s="22"/>
      <c r="L245" s="26">
        <f>TRUNC(E245*K245,0)</f>
        <v>0</v>
      </c>
      <c r="M245" s="22"/>
      <c r="N245" s="26">
        <f>TRUNC(E245*M245,0)</f>
        <v>0</v>
      </c>
      <c r="O245" s="17" t="s">
        <v>4016</v>
      </c>
    </row>
    <row r="246" spans="2:15" ht="19.7" hidden="1" customHeight="1" x14ac:dyDescent="0.2">
      <c r="B246" s="40" t="s">
        <v>1295</v>
      </c>
      <c r="C246" s="24" t="s">
        <v>1343</v>
      </c>
      <c r="D246" s="24" t="s">
        <v>167</v>
      </c>
      <c r="E246" s="16"/>
      <c r="F246" s="41" t="s">
        <v>2986</v>
      </c>
      <c r="G246" s="22"/>
      <c r="H246" s="42" t="e">
        <f>J246+L246+N246</f>
        <v>#REF!</v>
      </c>
      <c r="I246" s="22"/>
      <c r="J246" s="42" t="e">
        <f>TRUNC(J247+J248)</f>
        <v>#REF!</v>
      </c>
      <c r="K246" s="22"/>
      <c r="L246" s="42" t="e">
        <f>TRUNC(L247+L248)</f>
        <v>#REF!</v>
      </c>
      <c r="M246" s="22"/>
      <c r="N246" s="42" t="e">
        <f>TRUNC(N247+N248)</f>
        <v>#REF!</v>
      </c>
      <c r="O246" s="43" t="s">
        <v>4016</v>
      </c>
    </row>
    <row r="247" spans="2:15" ht="19.7" hidden="1" customHeight="1" x14ac:dyDescent="0.2">
      <c r="B247" s="13" t="s">
        <v>4016</v>
      </c>
      <c r="C247" s="14" t="s">
        <v>1343</v>
      </c>
      <c r="D247" s="14" t="s">
        <v>3765</v>
      </c>
      <c r="E247" s="16">
        <v>1</v>
      </c>
      <c r="F247" s="15" t="s">
        <v>2986</v>
      </c>
      <c r="G247" s="22" t="e">
        <f>I247+K247+M247</f>
        <v>#REF!</v>
      </c>
      <c r="H247" s="26" t="e">
        <f>J247+L247+N247</f>
        <v>#REF!</v>
      </c>
      <c r="I247" s="25" t="e">
        <f>#REF!</f>
        <v>#REF!</v>
      </c>
      <c r="J247" s="26" t="e">
        <f>TRUNC(E247*I247,0)</f>
        <v>#REF!</v>
      </c>
      <c r="K247" s="25" t="e">
        <f>#REF!</f>
        <v>#REF!</v>
      </c>
      <c r="L247" s="26" t="e">
        <f>TRUNC(E247*K247,0)</f>
        <v>#REF!</v>
      </c>
      <c r="M247" s="25" t="e">
        <f>#REF!</f>
        <v>#REF!</v>
      </c>
      <c r="N247" s="26" t="e">
        <f>TRUNC(E247*M247,0)</f>
        <v>#REF!</v>
      </c>
      <c r="O247" s="17" t="s">
        <v>1927</v>
      </c>
    </row>
    <row r="248" spans="2:15" ht="19.7" hidden="1" customHeight="1" x14ac:dyDescent="0.2">
      <c r="B248" s="13" t="s">
        <v>4016</v>
      </c>
      <c r="C248" s="14" t="s">
        <v>1791</v>
      </c>
      <c r="D248" s="14" t="s">
        <v>2945</v>
      </c>
      <c r="E248" s="16">
        <v>1</v>
      </c>
      <c r="F248" s="15" t="s">
        <v>2986</v>
      </c>
      <c r="G248" s="22">
        <f>I248+K248+M248</f>
        <v>22893</v>
      </c>
      <c r="H248" s="26">
        <f>J248+L248+N248</f>
        <v>22893</v>
      </c>
      <c r="I248" s="25">
        <f>단가산출총괄표!G13</f>
        <v>16293</v>
      </c>
      <c r="J248" s="26">
        <f>TRUNC(E248*I248,0)</f>
        <v>16293</v>
      </c>
      <c r="K248" s="25">
        <f>단가산출총괄표!H13</f>
        <v>5179</v>
      </c>
      <c r="L248" s="26">
        <f>TRUNC(E248*K248,0)</f>
        <v>5179</v>
      </c>
      <c r="M248" s="25">
        <f>단가산출총괄표!I13</f>
        <v>1421</v>
      </c>
      <c r="N248" s="26">
        <f>TRUNC(E248*M248,0)</f>
        <v>1421</v>
      </c>
      <c r="O248" s="17" t="s">
        <v>3605</v>
      </c>
    </row>
    <row r="249" spans="2:15" ht="19.7" hidden="1" customHeight="1" x14ac:dyDescent="0.2">
      <c r="B249" s="13" t="s">
        <v>4016</v>
      </c>
      <c r="C249" s="14" t="s">
        <v>4016</v>
      </c>
      <c r="D249" s="14" t="s">
        <v>4016</v>
      </c>
      <c r="E249" s="16"/>
      <c r="F249" s="15" t="s">
        <v>4016</v>
      </c>
      <c r="G249" s="22"/>
      <c r="H249" s="16"/>
      <c r="I249" s="22"/>
      <c r="J249" s="26">
        <f>TRUNC(E249*I249,0)</f>
        <v>0</v>
      </c>
      <c r="K249" s="22"/>
      <c r="L249" s="26">
        <f>TRUNC(E249*K249,0)</f>
        <v>0</v>
      </c>
      <c r="M249" s="22"/>
      <c r="N249" s="26">
        <f>TRUNC(E249*M249,0)</f>
        <v>0</v>
      </c>
      <c r="O249" s="17" t="s">
        <v>4016</v>
      </c>
    </row>
    <row r="250" spans="2:15" ht="19.7" hidden="1" customHeight="1" x14ac:dyDescent="0.2">
      <c r="B250" s="40" t="s">
        <v>3863</v>
      </c>
      <c r="C250" s="24" t="s">
        <v>970</v>
      </c>
      <c r="D250" s="24" t="s">
        <v>2227</v>
      </c>
      <c r="E250" s="16"/>
      <c r="F250" s="41" t="s">
        <v>2986</v>
      </c>
      <c r="G250" s="22"/>
      <c r="H250" s="42" t="e">
        <f>J250+L250+N250</f>
        <v>#REF!</v>
      </c>
      <c r="I250" s="22"/>
      <c r="J250" s="42" t="e">
        <f>TRUNC(J251+J252)</f>
        <v>#REF!</v>
      </c>
      <c r="K250" s="22"/>
      <c r="L250" s="42" t="e">
        <f>TRUNC(L251+L252)</f>
        <v>#REF!</v>
      </c>
      <c r="M250" s="22"/>
      <c r="N250" s="42" t="e">
        <f>TRUNC(N251+N252)</f>
        <v>#REF!</v>
      </c>
      <c r="O250" s="43" t="s">
        <v>4016</v>
      </c>
    </row>
    <row r="251" spans="2:15" ht="19.7" hidden="1" customHeight="1" x14ac:dyDescent="0.2">
      <c r="B251" s="13" t="s">
        <v>4016</v>
      </c>
      <c r="C251" s="14" t="s">
        <v>970</v>
      </c>
      <c r="D251" s="14" t="s">
        <v>3499</v>
      </c>
      <c r="E251" s="16">
        <v>1</v>
      </c>
      <c r="F251" s="15" t="s">
        <v>2986</v>
      </c>
      <c r="G251" s="22" t="e">
        <f>I251+K251+M251</f>
        <v>#REF!</v>
      </c>
      <c r="H251" s="26" t="e">
        <f>J251+L251+N251</f>
        <v>#REF!</v>
      </c>
      <c r="I251" s="25" t="e">
        <f>#REF!</f>
        <v>#REF!</v>
      </c>
      <c r="J251" s="26" t="e">
        <f>TRUNC(E251*I251,0)</f>
        <v>#REF!</v>
      </c>
      <c r="K251" s="25" t="e">
        <f>#REF!</f>
        <v>#REF!</v>
      </c>
      <c r="L251" s="26" t="e">
        <f>TRUNC(E251*K251,0)</f>
        <v>#REF!</v>
      </c>
      <c r="M251" s="25" t="e">
        <f>#REF!</f>
        <v>#REF!</v>
      </c>
      <c r="N251" s="26" t="e">
        <f>TRUNC(E251*M251,0)</f>
        <v>#REF!</v>
      </c>
      <c r="O251" s="17" t="s">
        <v>2766</v>
      </c>
    </row>
    <row r="252" spans="2:15" ht="19.7" hidden="1" customHeight="1" x14ac:dyDescent="0.2">
      <c r="B252" s="13" t="s">
        <v>4016</v>
      </c>
      <c r="C252" s="14" t="s">
        <v>3898</v>
      </c>
      <c r="D252" s="14" t="s">
        <v>235</v>
      </c>
      <c r="E252" s="16">
        <v>1</v>
      </c>
      <c r="F252" s="15" t="s">
        <v>2986</v>
      </c>
      <c r="G252" s="22">
        <f>I252+K252+M252</f>
        <v>6451</v>
      </c>
      <c r="H252" s="26">
        <f>J252+L252+N252</f>
        <v>6451</v>
      </c>
      <c r="I252" s="25">
        <f>단가산출총괄표!G17</f>
        <v>4470</v>
      </c>
      <c r="J252" s="26">
        <f>TRUNC(E252*I252,0)</f>
        <v>4470</v>
      </c>
      <c r="K252" s="25">
        <f>단가산출총괄표!H17</f>
        <v>1555</v>
      </c>
      <c r="L252" s="26">
        <f>TRUNC(E252*K252,0)</f>
        <v>1555</v>
      </c>
      <c r="M252" s="25">
        <f>단가산출총괄표!I17</f>
        <v>426</v>
      </c>
      <c r="N252" s="26">
        <f>TRUNC(E252*M252,0)</f>
        <v>426</v>
      </c>
      <c r="O252" s="17" t="s">
        <v>3810</v>
      </c>
    </row>
    <row r="253" spans="2:15" ht="19.7" hidden="1" customHeight="1" x14ac:dyDescent="0.2">
      <c r="B253" s="13" t="s">
        <v>4016</v>
      </c>
      <c r="C253" s="14" t="s">
        <v>4016</v>
      </c>
      <c r="D253" s="14" t="s">
        <v>4016</v>
      </c>
      <c r="E253" s="16"/>
      <c r="F253" s="15" t="s">
        <v>4016</v>
      </c>
      <c r="G253" s="22"/>
      <c r="H253" s="16"/>
      <c r="I253" s="22"/>
      <c r="J253" s="26">
        <f>TRUNC(E253*I253,0)</f>
        <v>0</v>
      </c>
      <c r="K253" s="22"/>
      <c r="L253" s="26">
        <f>TRUNC(E253*K253,0)</f>
        <v>0</v>
      </c>
      <c r="M253" s="22"/>
      <c r="N253" s="26">
        <f>TRUNC(E253*M253,0)</f>
        <v>0</v>
      </c>
      <c r="O253" s="17" t="s">
        <v>4016</v>
      </c>
    </row>
    <row r="254" spans="2:15" ht="19.7" hidden="1" customHeight="1" x14ac:dyDescent="0.2">
      <c r="B254" s="40" t="s">
        <v>1403</v>
      </c>
      <c r="C254" s="24" t="s">
        <v>3328</v>
      </c>
      <c r="D254" s="24" t="s">
        <v>2614</v>
      </c>
      <c r="E254" s="16"/>
      <c r="F254" s="41" t="s">
        <v>2937</v>
      </c>
      <c r="G254" s="22"/>
      <c r="H254" s="42" t="e">
        <f>J254+L254+N254</f>
        <v>#REF!</v>
      </c>
      <c r="I254" s="22"/>
      <c r="J254" s="42" t="e">
        <f>TRUNC(J255+J256+J257)</f>
        <v>#REF!</v>
      </c>
      <c r="K254" s="22"/>
      <c r="L254" s="42" t="e">
        <f>TRUNC(L255+L256+L257)</f>
        <v>#REF!</v>
      </c>
      <c r="M254" s="22"/>
      <c r="N254" s="42" t="e">
        <f>TRUNC(N255+N256+N257)</f>
        <v>#REF!</v>
      </c>
      <c r="O254" s="43" t="s">
        <v>4016</v>
      </c>
    </row>
    <row r="255" spans="2:15" ht="19.7" hidden="1" customHeight="1" x14ac:dyDescent="0.2">
      <c r="B255" s="13" t="s">
        <v>4016</v>
      </c>
      <c r="C255" s="14" t="s">
        <v>3744</v>
      </c>
      <c r="D255" s="14" t="s">
        <v>2614</v>
      </c>
      <c r="E255" s="16">
        <v>1</v>
      </c>
      <c r="F255" s="15" t="s">
        <v>2937</v>
      </c>
      <c r="G255" s="22" t="e">
        <f>I255+K255+M255</f>
        <v>#REF!</v>
      </c>
      <c r="H255" s="26" t="e">
        <f>J255+L255+N255</f>
        <v>#REF!</v>
      </c>
      <c r="I255" s="25" t="e">
        <f>#REF!</f>
        <v>#REF!</v>
      </c>
      <c r="J255" s="26" t="e">
        <f>TRUNC(E255*I255,0)</f>
        <v>#REF!</v>
      </c>
      <c r="K255" s="25" t="e">
        <f>#REF!</f>
        <v>#REF!</v>
      </c>
      <c r="L255" s="26" t="e">
        <f>TRUNC(E255*K255,0)</f>
        <v>#REF!</v>
      </c>
      <c r="M255" s="25" t="e">
        <f>#REF!</f>
        <v>#REF!</v>
      </c>
      <c r="N255" s="26" t="e">
        <f>TRUNC(E255*M255,0)</f>
        <v>#REF!</v>
      </c>
      <c r="O255" s="17" t="s">
        <v>427</v>
      </c>
    </row>
    <row r="256" spans="2:15" ht="19.7" hidden="1" customHeight="1" x14ac:dyDescent="0.2">
      <c r="B256" s="13" t="s">
        <v>4016</v>
      </c>
      <c r="C256" s="14" t="s">
        <v>293</v>
      </c>
      <c r="D256" s="14" t="s">
        <v>3575</v>
      </c>
      <c r="E256" s="16">
        <v>1</v>
      </c>
      <c r="F256" s="15" t="s">
        <v>2937</v>
      </c>
      <c r="G256" s="22">
        <f>I256+K256+M256</f>
        <v>3887</v>
      </c>
      <c r="H256" s="26">
        <f>J256+L256+N256</f>
        <v>3887</v>
      </c>
      <c r="I256" s="25">
        <f>단가산출총괄표!G27</f>
        <v>1729</v>
      </c>
      <c r="J256" s="26">
        <f>TRUNC(E256*I256,0)</f>
        <v>1729</v>
      </c>
      <c r="K256" s="25">
        <f>단가산출총괄표!H27</f>
        <v>1120</v>
      </c>
      <c r="L256" s="26">
        <f>TRUNC(E256*K256,0)</f>
        <v>1120</v>
      </c>
      <c r="M256" s="25">
        <f>단가산출총괄표!I27</f>
        <v>1038</v>
      </c>
      <c r="N256" s="26">
        <f>TRUNC(E256*M256,0)</f>
        <v>1038</v>
      </c>
      <c r="O256" s="17" t="s">
        <v>262</v>
      </c>
    </row>
    <row r="257" spans="2:15" ht="19.7" hidden="1" customHeight="1" x14ac:dyDescent="0.2">
      <c r="B257" s="13" t="s">
        <v>4016</v>
      </c>
      <c r="C257" s="14" t="s">
        <v>2095</v>
      </c>
      <c r="D257" s="14" t="s">
        <v>1233</v>
      </c>
      <c r="E257" s="16">
        <v>1</v>
      </c>
      <c r="F257" s="15" t="s">
        <v>2937</v>
      </c>
      <c r="G257" s="22" t="e">
        <f>I257+K257+M257</f>
        <v>#REF!</v>
      </c>
      <c r="H257" s="26" t="e">
        <f>J257+L257+N257</f>
        <v>#REF!</v>
      </c>
      <c r="I257" s="25" t="e">
        <f>#REF!</f>
        <v>#REF!</v>
      </c>
      <c r="J257" s="26" t="e">
        <f>TRUNC(E257*I257,0)</f>
        <v>#REF!</v>
      </c>
      <c r="K257" s="25" t="e">
        <f>#REF!</f>
        <v>#REF!</v>
      </c>
      <c r="L257" s="26" t="e">
        <f>TRUNC(E257*K257,0)</f>
        <v>#REF!</v>
      </c>
      <c r="M257" s="25" t="e">
        <f>#REF!</f>
        <v>#REF!</v>
      </c>
      <c r="N257" s="26" t="e">
        <f>TRUNC(E257*M257,0)</f>
        <v>#REF!</v>
      </c>
      <c r="O257" s="17" t="s">
        <v>208</v>
      </c>
    </row>
    <row r="258" spans="2:15" ht="19.7" hidden="1" customHeight="1" x14ac:dyDescent="0.2">
      <c r="B258" s="13" t="s">
        <v>4016</v>
      </c>
      <c r="C258" s="14" t="s">
        <v>4016</v>
      </c>
      <c r="D258" s="14" t="s">
        <v>4016</v>
      </c>
      <c r="E258" s="16"/>
      <c r="F258" s="15" t="s">
        <v>4016</v>
      </c>
      <c r="G258" s="22"/>
      <c r="H258" s="16"/>
      <c r="I258" s="22"/>
      <c r="J258" s="26">
        <f>TRUNC(E258*I258,0)</f>
        <v>0</v>
      </c>
      <c r="K258" s="22"/>
      <c r="L258" s="26">
        <f>TRUNC(E258*K258,0)</f>
        <v>0</v>
      </c>
      <c r="M258" s="22"/>
      <c r="N258" s="26">
        <f>TRUNC(E258*M258,0)</f>
        <v>0</v>
      </c>
      <c r="O258" s="17" t="s">
        <v>4016</v>
      </c>
    </row>
    <row r="259" spans="2:15" ht="19.7" hidden="1" customHeight="1" x14ac:dyDescent="0.2">
      <c r="B259" s="40" t="s">
        <v>3969</v>
      </c>
      <c r="C259" s="24" t="s">
        <v>3099</v>
      </c>
      <c r="D259" s="24" t="s">
        <v>2614</v>
      </c>
      <c r="E259" s="16"/>
      <c r="F259" s="41" t="s">
        <v>2937</v>
      </c>
      <c r="G259" s="22"/>
      <c r="H259" s="42" t="e">
        <f>J259+L259+N259</f>
        <v>#REF!</v>
      </c>
      <c r="I259" s="22"/>
      <c r="J259" s="42" t="e">
        <f>TRUNC(J260+J261+J262)</f>
        <v>#REF!</v>
      </c>
      <c r="K259" s="22"/>
      <c r="L259" s="42" t="e">
        <f>TRUNC(L260+L261+L262)</f>
        <v>#REF!</v>
      </c>
      <c r="M259" s="22"/>
      <c r="N259" s="42" t="e">
        <f>TRUNC(N260+N261+N262)</f>
        <v>#REF!</v>
      </c>
      <c r="O259" s="43" t="s">
        <v>4016</v>
      </c>
    </row>
    <row r="260" spans="2:15" ht="19.7" hidden="1" customHeight="1" x14ac:dyDescent="0.2">
      <c r="B260" s="13" t="s">
        <v>4016</v>
      </c>
      <c r="C260" s="14" t="s">
        <v>3744</v>
      </c>
      <c r="D260" s="14" t="s">
        <v>2614</v>
      </c>
      <c r="E260" s="16">
        <v>1</v>
      </c>
      <c r="F260" s="15" t="s">
        <v>2937</v>
      </c>
      <c r="G260" s="22" t="e">
        <f>I260+K260+M260</f>
        <v>#REF!</v>
      </c>
      <c r="H260" s="26" t="e">
        <f>J260+L260+N260</f>
        <v>#REF!</v>
      </c>
      <c r="I260" s="25" t="e">
        <f>#REF!</f>
        <v>#REF!</v>
      </c>
      <c r="J260" s="26" t="e">
        <f>TRUNC(E260*I260,0)</f>
        <v>#REF!</v>
      </c>
      <c r="K260" s="25" t="e">
        <f>#REF!</f>
        <v>#REF!</v>
      </c>
      <c r="L260" s="26" t="e">
        <f>TRUNC(E260*K260,0)</f>
        <v>#REF!</v>
      </c>
      <c r="M260" s="25" t="e">
        <f>#REF!</f>
        <v>#REF!</v>
      </c>
      <c r="N260" s="26" t="e">
        <f>TRUNC(E260*M260,0)</f>
        <v>#REF!</v>
      </c>
      <c r="O260" s="17" t="s">
        <v>427</v>
      </c>
    </row>
    <row r="261" spans="2:15" ht="19.7" hidden="1" customHeight="1" x14ac:dyDescent="0.2">
      <c r="B261" s="13" t="s">
        <v>4016</v>
      </c>
      <c r="C261" s="14" t="s">
        <v>293</v>
      </c>
      <c r="D261" s="14" t="s">
        <v>3575</v>
      </c>
      <c r="E261" s="16">
        <v>1</v>
      </c>
      <c r="F261" s="15" t="s">
        <v>2937</v>
      </c>
      <c r="G261" s="22">
        <f>I261+K261+M261</f>
        <v>3887</v>
      </c>
      <c r="H261" s="26">
        <f>J261+L261+N261</f>
        <v>3887</v>
      </c>
      <c r="I261" s="25">
        <f>단가산출총괄표!G27</f>
        <v>1729</v>
      </c>
      <c r="J261" s="26">
        <f>TRUNC(E261*I261,0)</f>
        <v>1729</v>
      </c>
      <c r="K261" s="25">
        <f>단가산출총괄표!H27</f>
        <v>1120</v>
      </c>
      <c r="L261" s="26">
        <f>TRUNC(E261*K261,0)</f>
        <v>1120</v>
      </c>
      <c r="M261" s="25">
        <f>단가산출총괄표!I27</f>
        <v>1038</v>
      </c>
      <c r="N261" s="26">
        <f>TRUNC(E261*M261,0)</f>
        <v>1038</v>
      </c>
      <c r="O261" s="17" t="s">
        <v>262</v>
      </c>
    </row>
    <row r="262" spans="2:15" ht="19.7" hidden="1" customHeight="1" x14ac:dyDescent="0.2">
      <c r="B262" s="13" t="s">
        <v>4016</v>
      </c>
      <c r="C262" s="14" t="s">
        <v>2283</v>
      </c>
      <c r="D262" s="14" t="s">
        <v>2452</v>
      </c>
      <c r="E262" s="16">
        <v>1</v>
      </c>
      <c r="F262" s="15" t="s">
        <v>2937</v>
      </c>
      <c r="G262" s="22" t="e">
        <f>I262+K262+M262</f>
        <v>#REF!</v>
      </c>
      <c r="H262" s="26" t="e">
        <f>J262+L262+N262</f>
        <v>#REF!</v>
      </c>
      <c r="I262" s="25" t="e">
        <f>#REF!</f>
        <v>#REF!</v>
      </c>
      <c r="J262" s="26" t="e">
        <f>TRUNC(E262*I262,0)</f>
        <v>#REF!</v>
      </c>
      <c r="K262" s="25" t="e">
        <f>#REF!</f>
        <v>#REF!</v>
      </c>
      <c r="L262" s="26" t="e">
        <f>TRUNC(E262*K262,0)</f>
        <v>#REF!</v>
      </c>
      <c r="M262" s="25" t="e">
        <f>#REF!</f>
        <v>#REF!</v>
      </c>
      <c r="N262" s="26" t="e">
        <f>TRUNC(E262*M262,0)</f>
        <v>#REF!</v>
      </c>
      <c r="O262" s="17" t="s">
        <v>2638</v>
      </c>
    </row>
    <row r="263" spans="2:15" ht="19.7" hidden="1" customHeight="1" x14ac:dyDescent="0.2">
      <c r="B263" s="13" t="s">
        <v>4016</v>
      </c>
      <c r="C263" s="14" t="s">
        <v>4016</v>
      </c>
      <c r="D263" s="14" t="s">
        <v>4016</v>
      </c>
      <c r="E263" s="16"/>
      <c r="F263" s="15" t="s">
        <v>4016</v>
      </c>
      <c r="G263" s="22"/>
      <c r="H263" s="16"/>
      <c r="I263" s="22"/>
      <c r="J263" s="26">
        <f>TRUNC(E263*I263,0)</f>
        <v>0</v>
      </c>
      <c r="K263" s="22"/>
      <c r="L263" s="26">
        <f>TRUNC(E263*K263,0)</f>
        <v>0</v>
      </c>
      <c r="M263" s="22"/>
      <c r="N263" s="26">
        <f>TRUNC(E263*M263,0)</f>
        <v>0</v>
      </c>
      <c r="O263" s="17" t="s">
        <v>4016</v>
      </c>
    </row>
    <row r="264" spans="2:15" ht="19.7" hidden="1" customHeight="1" x14ac:dyDescent="0.2">
      <c r="B264" s="40" t="s">
        <v>1061</v>
      </c>
      <c r="C264" s="24" t="s">
        <v>3168</v>
      </c>
      <c r="D264" s="24" t="s">
        <v>3286</v>
      </c>
      <c r="E264" s="16"/>
      <c r="F264" s="41" t="s">
        <v>2937</v>
      </c>
      <c r="G264" s="22"/>
      <c r="H264" s="42" t="e">
        <f>J264+L264+N264</f>
        <v>#REF!</v>
      </c>
      <c r="I264" s="22"/>
      <c r="J264" s="42" t="e">
        <f>TRUNC(J265+J266+J267+J268)</f>
        <v>#REF!</v>
      </c>
      <c r="K264" s="22"/>
      <c r="L264" s="42" t="e">
        <f>TRUNC(L265+L266+L267+L268)</f>
        <v>#REF!</v>
      </c>
      <c r="M264" s="22"/>
      <c r="N264" s="42" t="e">
        <f>TRUNC(N265+N266+N267+N268)</f>
        <v>#REF!</v>
      </c>
      <c r="O264" s="43" t="s">
        <v>4016</v>
      </c>
    </row>
    <row r="265" spans="2:15" ht="19.7" hidden="1" customHeight="1" x14ac:dyDescent="0.2">
      <c r="B265" s="13" t="s">
        <v>4016</v>
      </c>
      <c r="C265" s="14" t="s">
        <v>392</v>
      </c>
      <c r="D265" s="14" t="s">
        <v>3286</v>
      </c>
      <c r="E265" s="16">
        <v>1</v>
      </c>
      <c r="F265" s="15" t="s">
        <v>2937</v>
      </c>
      <c r="G265" s="22" t="e">
        <f>I265+K265+M265</f>
        <v>#REF!</v>
      </c>
      <c r="H265" s="26" t="e">
        <f>J265+L265+N265</f>
        <v>#REF!</v>
      </c>
      <c r="I265" s="25" t="e">
        <f>#REF!</f>
        <v>#REF!</v>
      </c>
      <c r="J265" s="26" t="e">
        <f>TRUNC(E265*I265,0)</f>
        <v>#REF!</v>
      </c>
      <c r="K265" s="25" t="e">
        <f>#REF!</f>
        <v>#REF!</v>
      </c>
      <c r="L265" s="26" t="e">
        <f>TRUNC(E265*K265,0)</f>
        <v>#REF!</v>
      </c>
      <c r="M265" s="25" t="e">
        <f>#REF!</f>
        <v>#REF!</v>
      </c>
      <c r="N265" s="26" t="e">
        <f>TRUNC(E265*M265,0)</f>
        <v>#REF!</v>
      </c>
      <c r="O265" s="17" t="s">
        <v>2820</v>
      </c>
    </row>
    <row r="266" spans="2:15" ht="19.7" hidden="1" customHeight="1" x14ac:dyDescent="0.2">
      <c r="B266" s="13" t="s">
        <v>4016</v>
      </c>
      <c r="C266" s="14" t="s">
        <v>1055</v>
      </c>
      <c r="D266" s="14" t="s">
        <v>3286</v>
      </c>
      <c r="E266" s="16">
        <v>1</v>
      </c>
      <c r="F266" s="15" t="s">
        <v>2937</v>
      </c>
      <c r="G266" s="22">
        <f>I266+K266+M266</f>
        <v>9584</v>
      </c>
      <c r="H266" s="26">
        <f>J266+L266+N266</f>
        <v>9584</v>
      </c>
      <c r="I266" s="25">
        <f>단가산출총괄표!G28</f>
        <v>5131</v>
      </c>
      <c r="J266" s="26">
        <f>TRUNC(E266*I266,0)</f>
        <v>5131</v>
      </c>
      <c r="K266" s="25">
        <f>단가산출총괄표!H28</f>
        <v>1038</v>
      </c>
      <c r="L266" s="26">
        <f>TRUNC(E266*K266,0)</f>
        <v>1038</v>
      </c>
      <c r="M266" s="25">
        <f>단가산출총괄표!I28</f>
        <v>3415</v>
      </c>
      <c r="N266" s="26">
        <f>TRUNC(E266*M266,0)</f>
        <v>3415</v>
      </c>
      <c r="O266" s="17" t="s">
        <v>2850</v>
      </c>
    </row>
    <row r="267" spans="2:15" ht="19.7" hidden="1" customHeight="1" x14ac:dyDescent="0.2">
      <c r="B267" s="13" t="s">
        <v>4016</v>
      </c>
      <c r="C267" s="14" t="s">
        <v>3415</v>
      </c>
      <c r="D267" s="14" t="s">
        <v>2806</v>
      </c>
      <c r="E267" s="16">
        <v>1</v>
      </c>
      <c r="F267" s="15" t="s">
        <v>2937</v>
      </c>
      <c r="G267" s="22" t="e">
        <f>I267+K267+M267</f>
        <v>#REF!</v>
      </c>
      <c r="H267" s="26" t="e">
        <f>J267+L267+N267</f>
        <v>#REF!</v>
      </c>
      <c r="I267" s="25" t="e">
        <f>#REF!</f>
        <v>#REF!</v>
      </c>
      <c r="J267" s="26" t="e">
        <f>TRUNC(E267*I267,0)</f>
        <v>#REF!</v>
      </c>
      <c r="K267" s="25" t="e">
        <f>#REF!</f>
        <v>#REF!</v>
      </c>
      <c r="L267" s="26" t="e">
        <f>TRUNC(E267*K267,0)</f>
        <v>#REF!</v>
      </c>
      <c r="M267" s="25" t="e">
        <f>#REF!</f>
        <v>#REF!</v>
      </c>
      <c r="N267" s="26" t="e">
        <f>TRUNC(E267*M267,0)</f>
        <v>#REF!</v>
      </c>
      <c r="O267" s="17" t="s">
        <v>1695</v>
      </c>
    </row>
    <row r="268" spans="2:15" ht="19.7" hidden="1" customHeight="1" x14ac:dyDescent="0.2">
      <c r="B268" s="13" t="s">
        <v>4016</v>
      </c>
      <c r="C268" s="14" t="s">
        <v>3430</v>
      </c>
      <c r="D268" s="14" t="s">
        <v>3286</v>
      </c>
      <c r="E268" s="16">
        <v>1</v>
      </c>
      <c r="F268" s="15" t="s">
        <v>2937</v>
      </c>
      <c r="G268" s="22">
        <f>I268+K268+M268</f>
        <v>2268</v>
      </c>
      <c r="H268" s="26">
        <f>J268+L268+N268</f>
        <v>2268</v>
      </c>
      <c r="I268" s="25">
        <f>단가산출총괄표!G29</f>
        <v>1572</v>
      </c>
      <c r="J268" s="26">
        <f>TRUNC(E268*I268,0)</f>
        <v>1572</v>
      </c>
      <c r="K268" s="25">
        <f>단가산출총괄표!H29</f>
        <v>546</v>
      </c>
      <c r="L268" s="26">
        <f>TRUNC(E268*K268,0)</f>
        <v>546</v>
      </c>
      <c r="M268" s="25">
        <f>단가산출총괄표!I29</f>
        <v>150</v>
      </c>
      <c r="N268" s="26">
        <f>TRUNC(E268*M268,0)</f>
        <v>150</v>
      </c>
      <c r="O268" s="17" t="s">
        <v>399</v>
      </c>
    </row>
    <row r="269" spans="2:15" ht="19.7" hidden="1" customHeight="1" x14ac:dyDescent="0.2">
      <c r="B269" s="13" t="s">
        <v>4016</v>
      </c>
      <c r="C269" s="14" t="s">
        <v>4016</v>
      </c>
      <c r="D269" s="14" t="s">
        <v>4016</v>
      </c>
      <c r="E269" s="16"/>
      <c r="F269" s="15" t="s">
        <v>4016</v>
      </c>
      <c r="G269" s="22"/>
      <c r="H269" s="16"/>
      <c r="I269" s="22"/>
      <c r="J269" s="26">
        <f>TRUNC(E269*I269,0)</f>
        <v>0</v>
      </c>
      <c r="K269" s="22"/>
      <c r="L269" s="26">
        <f>TRUNC(E269*K269,0)</f>
        <v>0</v>
      </c>
      <c r="M269" s="22"/>
      <c r="N269" s="26">
        <f>TRUNC(E269*M269,0)</f>
        <v>0</v>
      </c>
      <c r="O269" s="17" t="s">
        <v>4016</v>
      </c>
    </row>
    <row r="270" spans="2:15" ht="19.7" hidden="1" customHeight="1" x14ac:dyDescent="0.2">
      <c r="B270" s="40" t="s">
        <v>3539</v>
      </c>
      <c r="C270" s="24" t="s">
        <v>3525</v>
      </c>
      <c r="D270" s="24" t="s">
        <v>3286</v>
      </c>
      <c r="E270" s="16"/>
      <c r="F270" s="41" t="s">
        <v>2937</v>
      </c>
      <c r="G270" s="22"/>
      <c r="H270" s="42" t="e">
        <f>J270+L270+N270</f>
        <v>#REF!</v>
      </c>
      <c r="I270" s="22"/>
      <c r="J270" s="42" t="e">
        <f>TRUNC(J271+J272+J273+J274)</f>
        <v>#REF!</v>
      </c>
      <c r="K270" s="22"/>
      <c r="L270" s="42" t="e">
        <f>TRUNC(L271+L272+L273+L274)</f>
        <v>#REF!</v>
      </c>
      <c r="M270" s="22"/>
      <c r="N270" s="42" t="e">
        <f>TRUNC(N271+N272+N273+N274)</f>
        <v>#REF!</v>
      </c>
      <c r="O270" s="43" t="s">
        <v>4016</v>
      </c>
    </row>
    <row r="271" spans="2:15" ht="19.7" hidden="1" customHeight="1" x14ac:dyDescent="0.2">
      <c r="B271" s="13" t="s">
        <v>4016</v>
      </c>
      <c r="C271" s="14" t="s">
        <v>392</v>
      </c>
      <c r="D271" s="14" t="s">
        <v>3286</v>
      </c>
      <c r="E271" s="16">
        <v>1</v>
      </c>
      <c r="F271" s="15" t="s">
        <v>2937</v>
      </c>
      <c r="G271" s="22" t="e">
        <f>I271+K271+M271</f>
        <v>#REF!</v>
      </c>
      <c r="H271" s="26" t="e">
        <f>J271+L271+N271</f>
        <v>#REF!</v>
      </c>
      <c r="I271" s="25" t="e">
        <f>#REF!</f>
        <v>#REF!</v>
      </c>
      <c r="J271" s="26" t="e">
        <f>TRUNC(E271*I271,0)</f>
        <v>#REF!</v>
      </c>
      <c r="K271" s="25" t="e">
        <f>#REF!</f>
        <v>#REF!</v>
      </c>
      <c r="L271" s="26" t="e">
        <f>TRUNC(E271*K271,0)</f>
        <v>#REF!</v>
      </c>
      <c r="M271" s="25" t="e">
        <f>#REF!</f>
        <v>#REF!</v>
      </c>
      <c r="N271" s="26" t="e">
        <f>TRUNC(E271*M271,0)</f>
        <v>#REF!</v>
      </c>
      <c r="O271" s="17" t="s">
        <v>2820</v>
      </c>
    </row>
    <row r="272" spans="2:15" ht="19.7" hidden="1" customHeight="1" x14ac:dyDescent="0.2">
      <c r="B272" s="13" t="s">
        <v>4016</v>
      </c>
      <c r="C272" s="14" t="s">
        <v>1055</v>
      </c>
      <c r="D272" s="14" t="s">
        <v>3286</v>
      </c>
      <c r="E272" s="16">
        <v>1</v>
      </c>
      <c r="F272" s="15" t="s">
        <v>2937</v>
      </c>
      <c r="G272" s="22">
        <f>I272+K272+M272</f>
        <v>9584</v>
      </c>
      <c r="H272" s="26">
        <f>J272+L272+N272</f>
        <v>9584</v>
      </c>
      <c r="I272" s="25">
        <f>단가산출총괄표!G28</f>
        <v>5131</v>
      </c>
      <c r="J272" s="26">
        <f>TRUNC(E272*I272,0)</f>
        <v>5131</v>
      </c>
      <c r="K272" s="25">
        <f>단가산출총괄표!H28</f>
        <v>1038</v>
      </c>
      <c r="L272" s="26">
        <f>TRUNC(E272*K272,0)</f>
        <v>1038</v>
      </c>
      <c r="M272" s="25">
        <f>단가산출총괄표!I28</f>
        <v>3415</v>
      </c>
      <c r="N272" s="26">
        <f>TRUNC(E272*M272,0)</f>
        <v>3415</v>
      </c>
      <c r="O272" s="17" t="s">
        <v>2850</v>
      </c>
    </row>
    <row r="273" spans="2:15" ht="19.7" hidden="1" customHeight="1" x14ac:dyDescent="0.2">
      <c r="B273" s="13" t="s">
        <v>4016</v>
      </c>
      <c r="C273" s="14" t="s">
        <v>3247</v>
      </c>
      <c r="D273" s="14" t="s">
        <v>3113</v>
      </c>
      <c r="E273" s="16">
        <v>1</v>
      </c>
      <c r="F273" s="15" t="s">
        <v>2937</v>
      </c>
      <c r="G273" s="22" t="e">
        <f>I273+K273+M273</f>
        <v>#REF!</v>
      </c>
      <c r="H273" s="26" t="e">
        <f>J273+L273+N273</f>
        <v>#REF!</v>
      </c>
      <c r="I273" s="25" t="e">
        <f>#REF!</f>
        <v>#REF!</v>
      </c>
      <c r="J273" s="26" t="e">
        <f>TRUNC(E273*I273,0)</f>
        <v>#REF!</v>
      </c>
      <c r="K273" s="25" t="e">
        <f>#REF!</f>
        <v>#REF!</v>
      </c>
      <c r="L273" s="26" t="e">
        <f>TRUNC(E273*K273,0)</f>
        <v>#REF!</v>
      </c>
      <c r="M273" s="25" t="e">
        <f>#REF!</f>
        <v>#REF!</v>
      </c>
      <c r="N273" s="26" t="e">
        <f>TRUNC(E273*M273,0)</f>
        <v>#REF!</v>
      </c>
      <c r="O273" s="17" t="s">
        <v>176</v>
      </c>
    </row>
    <row r="274" spans="2:15" ht="19.7" hidden="1" customHeight="1" x14ac:dyDescent="0.2">
      <c r="B274" s="18" t="s">
        <v>4016</v>
      </c>
      <c r="C274" s="19" t="s">
        <v>3430</v>
      </c>
      <c r="D274" s="19" t="s">
        <v>3286</v>
      </c>
      <c r="E274" s="6">
        <v>1</v>
      </c>
      <c r="F274" s="20" t="s">
        <v>2937</v>
      </c>
      <c r="G274" s="5">
        <f>I274+K274+M274</f>
        <v>2268</v>
      </c>
      <c r="H274" s="32">
        <f>J274+L274+N274</f>
        <v>2268</v>
      </c>
      <c r="I274" s="29">
        <f>단가산출총괄표!G29</f>
        <v>1572</v>
      </c>
      <c r="J274" s="32">
        <f>TRUNC(E274*I274,0)</f>
        <v>1572</v>
      </c>
      <c r="K274" s="29">
        <f>단가산출총괄표!H29</f>
        <v>546</v>
      </c>
      <c r="L274" s="32">
        <f>TRUNC(E274*K274,0)</f>
        <v>546</v>
      </c>
      <c r="M274" s="29">
        <f>단가산출총괄표!I29</f>
        <v>150</v>
      </c>
      <c r="N274" s="32">
        <f>TRUNC(E274*M274,0)</f>
        <v>150</v>
      </c>
      <c r="O274" s="21" t="s">
        <v>399</v>
      </c>
    </row>
    <row r="275" spans="2:15" ht="19.7" hidden="1" customHeight="1" x14ac:dyDescent="0.2">
      <c r="B275" s="13" t="s">
        <v>4016</v>
      </c>
      <c r="C275" s="14" t="s">
        <v>4016</v>
      </c>
      <c r="D275" s="14" t="s">
        <v>4016</v>
      </c>
      <c r="E275" s="16"/>
      <c r="F275" s="15" t="s">
        <v>4016</v>
      </c>
      <c r="G275" s="22"/>
      <c r="H275" s="16"/>
      <c r="I275" s="22"/>
      <c r="J275" s="26">
        <f>TRUNC(E275*I275,0)</f>
        <v>0</v>
      </c>
      <c r="K275" s="22"/>
      <c r="L275" s="26">
        <f>TRUNC(E275*K275,0)</f>
        <v>0</v>
      </c>
      <c r="M275" s="22"/>
      <c r="N275" s="26">
        <f>TRUNC(E275*M275,0)</f>
        <v>0</v>
      </c>
      <c r="O275" s="17" t="s">
        <v>4016</v>
      </c>
    </row>
    <row r="276" spans="2:15" ht="19.7" hidden="1" customHeight="1" x14ac:dyDescent="0.2">
      <c r="B276" s="40" t="s">
        <v>1240</v>
      </c>
      <c r="C276" s="24" t="s">
        <v>2508</v>
      </c>
      <c r="D276" s="24" t="s">
        <v>439</v>
      </c>
      <c r="E276" s="16"/>
      <c r="F276" s="41" t="s">
        <v>2937</v>
      </c>
      <c r="G276" s="22"/>
      <c r="H276" s="42" t="e">
        <f>J276+L276+N276</f>
        <v>#REF!</v>
      </c>
      <c r="I276" s="22"/>
      <c r="J276" s="42" t="e">
        <f>TRUNC(J277+J278+J279+J280)</f>
        <v>#REF!</v>
      </c>
      <c r="K276" s="22"/>
      <c r="L276" s="42" t="e">
        <f>TRUNC(L277+L278+L279+L280)</f>
        <v>#REF!</v>
      </c>
      <c r="M276" s="22"/>
      <c r="N276" s="42" t="e">
        <f>TRUNC(N277+N278+N279+N280)</f>
        <v>#REF!</v>
      </c>
      <c r="O276" s="43" t="s">
        <v>4016</v>
      </c>
    </row>
    <row r="277" spans="2:15" ht="19.7" hidden="1" customHeight="1" x14ac:dyDescent="0.2">
      <c r="B277" s="13" t="s">
        <v>4016</v>
      </c>
      <c r="C277" s="14" t="s">
        <v>1519</v>
      </c>
      <c r="D277" s="14" t="s">
        <v>439</v>
      </c>
      <c r="E277" s="16">
        <v>1</v>
      </c>
      <c r="F277" s="15" t="s">
        <v>2937</v>
      </c>
      <c r="G277" s="22" t="e">
        <f>I277+K277+M277</f>
        <v>#REF!</v>
      </c>
      <c r="H277" s="26" t="e">
        <f>J277+L277+N277</f>
        <v>#REF!</v>
      </c>
      <c r="I277" s="25" t="e">
        <f>#REF!</f>
        <v>#REF!</v>
      </c>
      <c r="J277" s="26" t="e">
        <f>TRUNC(E277*I277,0)</f>
        <v>#REF!</v>
      </c>
      <c r="K277" s="25" t="e">
        <f>#REF!</f>
        <v>#REF!</v>
      </c>
      <c r="L277" s="26" t="e">
        <f>TRUNC(E277*K277,0)</f>
        <v>#REF!</v>
      </c>
      <c r="M277" s="25" t="e">
        <f>#REF!</f>
        <v>#REF!</v>
      </c>
      <c r="N277" s="26" t="e">
        <f>TRUNC(E277*M277,0)</f>
        <v>#REF!</v>
      </c>
      <c r="O277" s="17" t="s">
        <v>331</v>
      </c>
    </row>
    <row r="278" spans="2:15" ht="19.7" hidden="1" customHeight="1" x14ac:dyDescent="0.2">
      <c r="B278" s="13" t="s">
        <v>4016</v>
      </c>
      <c r="C278" s="14" t="s">
        <v>1055</v>
      </c>
      <c r="D278" s="14" t="s">
        <v>439</v>
      </c>
      <c r="E278" s="16">
        <v>1</v>
      </c>
      <c r="F278" s="15" t="s">
        <v>2937</v>
      </c>
      <c r="G278" s="22">
        <f>I278+K278+M278</f>
        <v>9584</v>
      </c>
      <c r="H278" s="26">
        <f>J278+L278+N278</f>
        <v>9584</v>
      </c>
      <c r="I278" s="25">
        <f>단가산출총괄표!G30</f>
        <v>5131</v>
      </c>
      <c r="J278" s="26">
        <f>TRUNC(E278*I278,0)</f>
        <v>5131</v>
      </c>
      <c r="K278" s="25">
        <f>단가산출총괄표!H30</f>
        <v>1038</v>
      </c>
      <c r="L278" s="26">
        <f>TRUNC(E278*K278,0)</f>
        <v>1038</v>
      </c>
      <c r="M278" s="25">
        <f>단가산출총괄표!I30</f>
        <v>3415</v>
      </c>
      <c r="N278" s="26">
        <f>TRUNC(E278*M278,0)</f>
        <v>3415</v>
      </c>
      <c r="O278" s="17" t="s">
        <v>2997</v>
      </c>
    </row>
    <row r="279" spans="2:15" ht="19.7" hidden="1" customHeight="1" x14ac:dyDescent="0.2">
      <c r="B279" s="13" t="s">
        <v>4016</v>
      </c>
      <c r="C279" s="14" t="s">
        <v>3415</v>
      </c>
      <c r="D279" s="14" t="s">
        <v>2464</v>
      </c>
      <c r="E279" s="16">
        <v>1</v>
      </c>
      <c r="F279" s="15" t="s">
        <v>2937</v>
      </c>
      <c r="G279" s="22" t="e">
        <f>I279+K279+M279</f>
        <v>#REF!</v>
      </c>
      <c r="H279" s="26" t="e">
        <f>J279+L279+N279</f>
        <v>#REF!</v>
      </c>
      <c r="I279" s="25" t="e">
        <f>#REF!</f>
        <v>#REF!</v>
      </c>
      <c r="J279" s="26" t="e">
        <f>TRUNC(E279*I279,0)</f>
        <v>#REF!</v>
      </c>
      <c r="K279" s="25" t="e">
        <f>#REF!</f>
        <v>#REF!</v>
      </c>
      <c r="L279" s="26" t="e">
        <f>TRUNC(E279*K279,0)</f>
        <v>#REF!</v>
      </c>
      <c r="M279" s="25" t="e">
        <f>#REF!</f>
        <v>#REF!</v>
      </c>
      <c r="N279" s="26" t="e">
        <f>TRUNC(E279*M279,0)</f>
        <v>#REF!</v>
      </c>
      <c r="O279" s="17" t="s">
        <v>117</v>
      </c>
    </row>
    <row r="280" spans="2:15" ht="19.7" hidden="1" customHeight="1" x14ac:dyDescent="0.2">
      <c r="B280" s="13" t="s">
        <v>4016</v>
      </c>
      <c r="C280" s="14" t="s">
        <v>3430</v>
      </c>
      <c r="D280" s="14" t="s">
        <v>439</v>
      </c>
      <c r="E280" s="16">
        <v>1</v>
      </c>
      <c r="F280" s="15" t="s">
        <v>2937</v>
      </c>
      <c r="G280" s="22">
        <f>I280+K280+M280</f>
        <v>2690</v>
      </c>
      <c r="H280" s="26">
        <f>J280+L280+N280</f>
        <v>2690</v>
      </c>
      <c r="I280" s="25">
        <f>단가산출총괄표!G31</f>
        <v>1864</v>
      </c>
      <c r="J280" s="26">
        <f>TRUNC(E280*I280,0)</f>
        <v>1864</v>
      </c>
      <c r="K280" s="25">
        <f>단가산출총괄표!H31</f>
        <v>648</v>
      </c>
      <c r="L280" s="26">
        <f>TRUNC(E280*K280,0)</f>
        <v>648</v>
      </c>
      <c r="M280" s="25">
        <f>단가산출총괄표!I31</f>
        <v>178</v>
      </c>
      <c r="N280" s="26">
        <f>TRUNC(E280*M280,0)</f>
        <v>178</v>
      </c>
      <c r="O280" s="17" t="s">
        <v>1681</v>
      </c>
    </row>
    <row r="281" spans="2:15" ht="19.7" hidden="1" customHeight="1" x14ac:dyDescent="0.2">
      <c r="B281" s="13" t="s">
        <v>4016</v>
      </c>
      <c r="C281" s="14" t="s">
        <v>4016</v>
      </c>
      <c r="D281" s="14" t="s">
        <v>4016</v>
      </c>
      <c r="E281" s="16"/>
      <c r="F281" s="15" t="s">
        <v>4016</v>
      </c>
      <c r="G281" s="22"/>
      <c r="H281" s="16"/>
      <c r="I281" s="22"/>
      <c r="J281" s="26">
        <f>TRUNC(E281*I281,0)</f>
        <v>0</v>
      </c>
      <c r="K281" s="22"/>
      <c r="L281" s="26">
        <f>TRUNC(E281*K281,0)</f>
        <v>0</v>
      </c>
      <c r="M281" s="22"/>
      <c r="N281" s="26">
        <f>TRUNC(E281*M281,0)</f>
        <v>0</v>
      </c>
      <c r="O281" s="17" t="s">
        <v>4016</v>
      </c>
    </row>
    <row r="282" spans="2:15" ht="19.7" hidden="1" customHeight="1" x14ac:dyDescent="0.2">
      <c r="B282" s="40" t="s">
        <v>3679</v>
      </c>
      <c r="C282" s="24" t="s">
        <v>778</v>
      </c>
      <c r="D282" s="24" t="s">
        <v>2227</v>
      </c>
      <c r="E282" s="16"/>
      <c r="F282" s="41" t="s">
        <v>2937</v>
      </c>
      <c r="G282" s="22"/>
      <c r="H282" s="42" t="e">
        <f>J282+L282+N282</f>
        <v>#REF!</v>
      </c>
      <c r="I282" s="22"/>
      <c r="J282" s="42" t="e">
        <f>TRUNC(J283+J284+J285+J286)</f>
        <v>#REF!</v>
      </c>
      <c r="K282" s="22"/>
      <c r="L282" s="42" t="e">
        <f>TRUNC(L283+L284+L285+L286)</f>
        <v>#REF!</v>
      </c>
      <c r="M282" s="22"/>
      <c r="N282" s="42" t="e">
        <f>TRUNC(N283+N284+N285+N286)</f>
        <v>#REF!</v>
      </c>
      <c r="O282" s="43" t="s">
        <v>4016</v>
      </c>
    </row>
    <row r="283" spans="2:15" ht="19.7" hidden="1" customHeight="1" x14ac:dyDescent="0.2">
      <c r="B283" s="13" t="s">
        <v>4016</v>
      </c>
      <c r="C283" s="14" t="s">
        <v>1519</v>
      </c>
      <c r="D283" s="14" t="s">
        <v>2227</v>
      </c>
      <c r="E283" s="16">
        <v>1</v>
      </c>
      <c r="F283" s="15" t="s">
        <v>2937</v>
      </c>
      <c r="G283" s="22" t="e">
        <f>I283+K283+M283</f>
        <v>#REF!</v>
      </c>
      <c r="H283" s="26" t="e">
        <f>J283+L283+N283</f>
        <v>#REF!</v>
      </c>
      <c r="I283" s="25" t="e">
        <f>#REF!</f>
        <v>#REF!</v>
      </c>
      <c r="J283" s="26" t="e">
        <f>TRUNC(E283*I283,0)</f>
        <v>#REF!</v>
      </c>
      <c r="K283" s="25" t="e">
        <f>#REF!</f>
        <v>#REF!</v>
      </c>
      <c r="L283" s="26" t="e">
        <f>TRUNC(E283*K283,0)</f>
        <v>#REF!</v>
      </c>
      <c r="M283" s="25" t="e">
        <f>#REF!</f>
        <v>#REF!</v>
      </c>
      <c r="N283" s="26" t="e">
        <f>TRUNC(E283*M283,0)</f>
        <v>#REF!</v>
      </c>
      <c r="O283" s="17" t="s">
        <v>1367</v>
      </c>
    </row>
    <row r="284" spans="2:15" ht="19.7" hidden="1" customHeight="1" x14ac:dyDescent="0.2">
      <c r="B284" s="13" t="s">
        <v>4016</v>
      </c>
      <c r="C284" s="14" t="s">
        <v>1055</v>
      </c>
      <c r="D284" s="14" t="s">
        <v>2227</v>
      </c>
      <c r="E284" s="16">
        <v>1</v>
      </c>
      <c r="F284" s="15" t="s">
        <v>2937</v>
      </c>
      <c r="G284" s="22">
        <f>I284+K284+M284</f>
        <v>9584</v>
      </c>
      <c r="H284" s="26">
        <f>J284+L284+N284</f>
        <v>9584</v>
      </c>
      <c r="I284" s="25">
        <f>단가산출총괄표!G14</f>
        <v>5131</v>
      </c>
      <c r="J284" s="26">
        <f>TRUNC(E284*I284,0)</f>
        <v>5131</v>
      </c>
      <c r="K284" s="25">
        <f>단가산출총괄표!H14</f>
        <v>1038</v>
      </c>
      <c r="L284" s="26">
        <f>TRUNC(E284*K284,0)</f>
        <v>1038</v>
      </c>
      <c r="M284" s="25">
        <f>단가산출총괄표!I14</f>
        <v>3415</v>
      </c>
      <c r="N284" s="26">
        <f>TRUNC(E284*M284,0)</f>
        <v>3415</v>
      </c>
      <c r="O284" s="17" t="s">
        <v>965</v>
      </c>
    </row>
    <row r="285" spans="2:15" ht="19.7" hidden="1" customHeight="1" x14ac:dyDescent="0.2">
      <c r="B285" s="13" t="s">
        <v>4016</v>
      </c>
      <c r="C285" s="14" t="s">
        <v>3247</v>
      </c>
      <c r="D285" s="14" t="s">
        <v>3113</v>
      </c>
      <c r="E285" s="16">
        <v>1</v>
      </c>
      <c r="F285" s="15" t="s">
        <v>2937</v>
      </c>
      <c r="G285" s="22" t="e">
        <f>I285+K285+M285</f>
        <v>#REF!</v>
      </c>
      <c r="H285" s="26" t="e">
        <f>J285+L285+N285</f>
        <v>#REF!</v>
      </c>
      <c r="I285" s="25" t="e">
        <f>#REF!</f>
        <v>#REF!</v>
      </c>
      <c r="J285" s="26" t="e">
        <f>TRUNC(E285*I285,0)</f>
        <v>#REF!</v>
      </c>
      <c r="K285" s="25" t="e">
        <f>#REF!</f>
        <v>#REF!</v>
      </c>
      <c r="L285" s="26" t="e">
        <f>TRUNC(E285*K285,0)</f>
        <v>#REF!</v>
      </c>
      <c r="M285" s="25" t="e">
        <f>#REF!</f>
        <v>#REF!</v>
      </c>
      <c r="N285" s="26" t="e">
        <f>TRUNC(E285*M285,0)</f>
        <v>#REF!</v>
      </c>
      <c r="O285" s="17" t="s">
        <v>176</v>
      </c>
    </row>
    <row r="286" spans="2:15" ht="19.7" hidden="1" customHeight="1" x14ac:dyDescent="0.2">
      <c r="B286" s="13" t="s">
        <v>4016</v>
      </c>
      <c r="C286" s="14" t="s">
        <v>3430</v>
      </c>
      <c r="D286" s="14" t="s">
        <v>2227</v>
      </c>
      <c r="E286" s="16">
        <v>1</v>
      </c>
      <c r="F286" s="15" t="s">
        <v>2937</v>
      </c>
      <c r="G286" s="22">
        <f>I286+K286+M286</f>
        <v>2378</v>
      </c>
      <c r="H286" s="26">
        <f>J286+L286+N286</f>
        <v>2378</v>
      </c>
      <c r="I286" s="25">
        <f>단가산출총괄표!G15</f>
        <v>1648</v>
      </c>
      <c r="J286" s="26">
        <f>TRUNC(E286*I286,0)</f>
        <v>1648</v>
      </c>
      <c r="K286" s="25">
        <f>단가산출총괄표!H15</f>
        <v>573</v>
      </c>
      <c r="L286" s="26">
        <f>TRUNC(E286*K286,0)</f>
        <v>573</v>
      </c>
      <c r="M286" s="25">
        <f>단가산출총괄표!I15</f>
        <v>157</v>
      </c>
      <c r="N286" s="26">
        <f>TRUNC(E286*M286,0)</f>
        <v>157</v>
      </c>
      <c r="O286" s="17" t="s">
        <v>3740</v>
      </c>
    </row>
    <row r="287" spans="2:15" ht="19.7" hidden="1" customHeight="1" x14ac:dyDescent="0.2">
      <c r="B287" s="13" t="s">
        <v>4016</v>
      </c>
      <c r="C287" s="14" t="s">
        <v>4016</v>
      </c>
      <c r="D287" s="14" t="s">
        <v>4016</v>
      </c>
      <c r="E287" s="16"/>
      <c r="F287" s="15" t="s">
        <v>4016</v>
      </c>
      <c r="G287" s="22"/>
      <c r="H287" s="16"/>
      <c r="I287" s="22"/>
      <c r="J287" s="26">
        <f>TRUNC(E287*I287,0)</f>
        <v>0</v>
      </c>
      <c r="K287" s="22"/>
      <c r="L287" s="26">
        <f>TRUNC(E287*K287,0)</f>
        <v>0</v>
      </c>
      <c r="M287" s="22"/>
      <c r="N287" s="26">
        <f>TRUNC(E287*M287,0)</f>
        <v>0</v>
      </c>
      <c r="O287" s="17" t="s">
        <v>4016</v>
      </c>
    </row>
    <row r="288" spans="2:15" ht="19.7" hidden="1" customHeight="1" x14ac:dyDescent="0.2">
      <c r="B288" s="40" t="s">
        <v>942</v>
      </c>
      <c r="C288" s="24" t="s">
        <v>2895</v>
      </c>
      <c r="D288" s="24" t="s">
        <v>3432</v>
      </c>
      <c r="E288" s="16"/>
      <c r="F288" s="41" t="s">
        <v>1051</v>
      </c>
      <c r="G288" s="22"/>
      <c r="H288" s="42" t="e">
        <f>J288+L288+N288</f>
        <v>#REF!</v>
      </c>
      <c r="I288" s="22"/>
      <c r="J288" s="42" t="e">
        <f>TRUNC(J289+J290)</f>
        <v>#REF!</v>
      </c>
      <c r="K288" s="22"/>
      <c r="L288" s="42" t="e">
        <f>TRUNC(L289+L290)</f>
        <v>#REF!</v>
      </c>
      <c r="M288" s="22"/>
      <c r="N288" s="42" t="e">
        <f>TRUNC(N289+N290)</f>
        <v>#REF!</v>
      </c>
      <c r="O288" s="43" t="s">
        <v>4016</v>
      </c>
    </row>
    <row r="289" spans="2:15" ht="19.7" hidden="1" customHeight="1" x14ac:dyDescent="0.2">
      <c r="B289" s="13" t="s">
        <v>4016</v>
      </c>
      <c r="C289" s="14" t="s">
        <v>3912</v>
      </c>
      <c r="D289" s="14" t="s">
        <v>4016</v>
      </c>
      <c r="E289" s="44">
        <v>0.39</v>
      </c>
      <c r="F289" s="15" t="s">
        <v>2762</v>
      </c>
      <c r="G289" s="22" t="e">
        <f>I289+K289+M289</f>
        <v>#REF!</v>
      </c>
      <c r="H289" s="26" t="e">
        <f>J289+L289+N289</f>
        <v>#REF!</v>
      </c>
      <c r="I289" s="25" t="e">
        <f>#REF!</f>
        <v>#REF!</v>
      </c>
      <c r="J289" s="26" t="e">
        <f>TRUNC(E289*I289,0)</f>
        <v>#REF!</v>
      </c>
      <c r="K289" s="25" t="e">
        <f>#REF!</f>
        <v>#REF!</v>
      </c>
      <c r="L289" s="26" t="e">
        <f>TRUNC(E289*K289,0)</f>
        <v>#REF!</v>
      </c>
      <c r="M289" s="25" t="e">
        <f>#REF!</f>
        <v>#REF!</v>
      </c>
      <c r="N289" s="26" t="e">
        <f>TRUNC(E289*M289,0)</f>
        <v>#REF!</v>
      </c>
      <c r="O289" s="17" t="s">
        <v>4016</v>
      </c>
    </row>
    <row r="290" spans="2:15" ht="19.7" hidden="1" customHeight="1" x14ac:dyDescent="0.2">
      <c r="B290" s="13" t="s">
        <v>4016</v>
      </c>
      <c r="C290" s="14" t="s">
        <v>2393</v>
      </c>
      <c r="D290" s="14" t="s">
        <v>4016</v>
      </c>
      <c r="E290" s="44">
        <v>0.39</v>
      </c>
      <c r="F290" s="15" t="s">
        <v>2762</v>
      </c>
      <c r="G290" s="22" t="e">
        <f>I290+K290+M290</f>
        <v>#REF!</v>
      </c>
      <c r="H290" s="26" t="e">
        <f>J290+L290+N290</f>
        <v>#REF!</v>
      </c>
      <c r="I290" s="25" t="e">
        <f>'일위대가총괄표 (2)'!G62</f>
        <v>#REF!</v>
      </c>
      <c r="J290" s="26" t="e">
        <f>TRUNC(E290*I290,0)</f>
        <v>#REF!</v>
      </c>
      <c r="K290" s="25" t="e">
        <f>'일위대가총괄표 (2)'!H62</f>
        <v>#REF!</v>
      </c>
      <c r="L290" s="26" t="e">
        <f>TRUNC(E290*K290,0)</f>
        <v>#REF!</v>
      </c>
      <c r="M290" s="25" t="e">
        <f>'일위대가총괄표 (2)'!I62</f>
        <v>#REF!</v>
      </c>
      <c r="N290" s="26" t="e">
        <f>TRUNC(E290*M290,0)</f>
        <v>#REF!</v>
      </c>
      <c r="O290" s="17" t="s">
        <v>2249</v>
      </c>
    </row>
    <row r="291" spans="2:15" ht="19.7" hidden="1" customHeight="1" x14ac:dyDescent="0.2">
      <c r="B291" s="13" t="s">
        <v>4016</v>
      </c>
      <c r="C291" s="14" t="s">
        <v>4016</v>
      </c>
      <c r="D291" s="14" t="s">
        <v>4016</v>
      </c>
      <c r="E291" s="16"/>
      <c r="F291" s="15" t="s">
        <v>4016</v>
      </c>
      <c r="G291" s="22"/>
      <c r="H291" s="16"/>
      <c r="I291" s="22"/>
      <c r="J291" s="26">
        <f>TRUNC(E291*I291,0)</f>
        <v>0</v>
      </c>
      <c r="K291" s="22"/>
      <c r="L291" s="26">
        <f>TRUNC(E291*K291,0)</f>
        <v>0</v>
      </c>
      <c r="M291" s="22"/>
      <c r="N291" s="26">
        <f>TRUNC(E291*M291,0)</f>
        <v>0</v>
      </c>
      <c r="O291" s="17" t="s">
        <v>4016</v>
      </c>
    </row>
    <row r="292" spans="2:15" ht="19.7" hidden="1" customHeight="1" x14ac:dyDescent="0.2">
      <c r="B292" s="40" t="s">
        <v>2411</v>
      </c>
      <c r="C292" s="24" t="s">
        <v>2393</v>
      </c>
      <c r="D292" s="24" t="s">
        <v>4016</v>
      </c>
      <c r="E292" s="16"/>
      <c r="F292" s="41" t="s">
        <v>2762</v>
      </c>
      <c r="G292" s="22"/>
      <c r="H292" s="42" t="e">
        <f>J292+L292+N292</f>
        <v>#REF!</v>
      </c>
      <c r="I292" s="22"/>
      <c r="J292" s="42" t="e">
        <f>TRUNC(J293+J294+J295)</f>
        <v>#REF!</v>
      </c>
      <c r="K292" s="22"/>
      <c r="L292" s="42" t="e">
        <f>TRUNC(L293+L294+L295)</f>
        <v>#REF!</v>
      </c>
      <c r="M292" s="22"/>
      <c r="N292" s="42" t="e">
        <f>TRUNC(N293+N294+N295)</f>
        <v>#REF!</v>
      </c>
      <c r="O292" s="43" t="s">
        <v>4016</v>
      </c>
    </row>
    <row r="293" spans="2:15" ht="19.7" hidden="1" customHeight="1" x14ac:dyDescent="0.2">
      <c r="B293" s="13" t="s">
        <v>4016</v>
      </c>
      <c r="C293" s="14" t="s">
        <v>695</v>
      </c>
      <c r="D293" s="14" t="s">
        <v>4016</v>
      </c>
      <c r="E293" s="44">
        <v>8.4000000000000005E-2</v>
      </c>
      <c r="F293" s="15" t="s">
        <v>3731</v>
      </c>
      <c r="G293" s="22" t="e">
        <f>I293+K293+M293</f>
        <v>#REF!</v>
      </c>
      <c r="H293" s="26" t="e">
        <f>J293+L293+N293</f>
        <v>#REF!</v>
      </c>
      <c r="I293" s="25" t="e">
        <f>#REF!</f>
        <v>#REF!</v>
      </c>
      <c r="J293" s="26" t="e">
        <f>TRUNC(E293*I293,0)</f>
        <v>#REF!</v>
      </c>
      <c r="K293" s="25" t="e">
        <f>#REF!</f>
        <v>#REF!</v>
      </c>
      <c r="L293" s="26" t="e">
        <f>TRUNC(E293*K293,0)</f>
        <v>#REF!</v>
      </c>
      <c r="M293" s="25" t="e">
        <f>#REF!</f>
        <v>#REF!</v>
      </c>
      <c r="N293" s="26" t="e">
        <f>TRUNC(E293*M293,0)</f>
        <v>#REF!</v>
      </c>
      <c r="O293" s="17" t="s">
        <v>4016</v>
      </c>
    </row>
    <row r="294" spans="2:15" ht="19.7" hidden="1" customHeight="1" x14ac:dyDescent="0.2">
      <c r="B294" s="13" t="s">
        <v>4016</v>
      </c>
      <c r="C294" s="14" t="s">
        <v>2132</v>
      </c>
      <c r="D294" s="14" t="s">
        <v>4016</v>
      </c>
      <c r="E294" s="44">
        <v>0.251</v>
      </c>
      <c r="F294" s="15" t="s">
        <v>3731</v>
      </c>
      <c r="G294" s="22" t="e">
        <f>I294+K294+M294</f>
        <v>#REF!</v>
      </c>
      <c r="H294" s="26" t="e">
        <f>J294+L294+N294</f>
        <v>#REF!</v>
      </c>
      <c r="I294" s="25" t="e">
        <f>#REF!</f>
        <v>#REF!</v>
      </c>
      <c r="J294" s="26" t="e">
        <f>TRUNC(E294*I294,0)</f>
        <v>#REF!</v>
      </c>
      <c r="K294" s="25" t="e">
        <f>#REF!</f>
        <v>#REF!</v>
      </c>
      <c r="L294" s="26" t="e">
        <f>TRUNC(E294*K294,0)</f>
        <v>#REF!</v>
      </c>
      <c r="M294" s="25" t="e">
        <f>#REF!</f>
        <v>#REF!</v>
      </c>
      <c r="N294" s="26" t="e">
        <f>TRUNC(E294*M294,0)</f>
        <v>#REF!</v>
      </c>
      <c r="O294" s="17" t="s">
        <v>4016</v>
      </c>
    </row>
    <row r="295" spans="2:15" ht="19.7" hidden="1" customHeight="1" x14ac:dyDescent="0.2">
      <c r="B295" s="13" t="s">
        <v>4016</v>
      </c>
      <c r="C295" s="14" t="s">
        <v>1251</v>
      </c>
      <c r="D295" s="14" t="s">
        <v>1667</v>
      </c>
      <c r="E295" s="44">
        <v>0.58799999999999997</v>
      </c>
      <c r="F295" s="15" t="s">
        <v>2999</v>
      </c>
      <c r="G295" s="22" t="e">
        <f>I295+K295+M295</f>
        <v>#REF!</v>
      </c>
      <c r="H295" s="26" t="e">
        <f>J295+L295+N295</f>
        <v>#REF!</v>
      </c>
      <c r="I295" s="25" t="e">
        <f>#REF!</f>
        <v>#REF!</v>
      </c>
      <c r="J295" s="26" t="e">
        <f>TRUNC(E295*I295,0)</f>
        <v>#REF!</v>
      </c>
      <c r="K295" s="25" t="e">
        <f>#REF!</f>
        <v>#REF!</v>
      </c>
      <c r="L295" s="26" t="e">
        <f>TRUNC(E295*K295,0)</f>
        <v>#REF!</v>
      </c>
      <c r="M295" s="25" t="e">
        <f>#REF!</f>
        <v>#REF!</v>
      </c>
      <c r="N295" s="26" t="e">
        <f>TRUNC(E295*M295,0)</f>
        <v>#REF!</v>
      </c>
      <c r="O295" s="17" t="s">
        <v>4016</v>
      </c>
    </row>
    <row r="296" spans="2:15" ht="19.7" hidden="1" customHeight="1" x14ac:dyDescent="0.2">
      <c r="B296" s="13" t="s">
        <v>4016</v>
      </c>
      <c r="C296" s="14" t="s">
        <v>4016</v>
      </c>
      <c r="D296" s="14" t="s">
        <v>4016</v>
      </c>
      <c r="E296" s="16"/>
      <c r="F296" s="15" t="s">
        <v>4016</v>
      </c>
      <c r="G296" s="22"/>
      <c r="H296" s="16"/>
      <c r="I296" s="22"/>
      <c r="J296" s="26">
        <f>TRUNC(E296*I296,0)</f>
        <v>0</v>
      </c>
      <c r="K296" s="22"/>
      <c r="L296" s="26">
        <f>TRUNC(E296*K296,0)</f>
        <v>0</v>
      </c>
      <c r="M296" s="22"/>
      <c r="N296" s="26">
        <f>TRUNC(E296*M296,0)</f>
        <v>0</v>
      </c>
      <c r="O296" s="17" t="s">
        <v>4016</v>
      </c>
    </row>
    <row r="297" spans="2:15" ht="19.7" hidden="1" customHeight="1" x14ac:dyDescent="0.2">
      <c r="B297" s="40" t="s">
        <v>2797</v>
      </c>
      <c r="C297" s="24" t="s">
        <v>2623</v>
      </c>
      <c r="D297" s="24" t="s">
        <v>1035</v>
      </c>
      <c r="E297" s="16"/>
      <c r="F297" s="41" t="s">
        <v>2937</v>
      </c>
      <c r="G297" s="22"/>
      <c r="H297" s="42" t="e">
        <f>J297+L297+N297</f>
        <v>#REF!</v>
      </c>
      <c r="I297" s="22"/>
      <c r="J297" s="42" t="e">
        <f>TRUNC(J298+J299)</f>
        <v>#REF!</v>
      </c>
      <c r="K297" s="22"/>
      <c r="L297" s="42" t="e">
        <f>TRUNC(L298+L299)</f>
        <v>#REF!</v>
      </c>
      <c r="M297" s="22"/>
      <c r="N297" s="42" t="e">
        <f>TRUNC(N298+N299)</f>
        <v>#REF!</v>
      </c>
      <c r="O297" s="43" t="s">
        <v>4016</v>
      </c>
    </row>
    <row r="298" spans="2:15" ht="19.7" hidden="1" customHeight="1" x14ac:dyDescent="0.2">
      <c r="B298" s="13" t="s">
        <v>4016</v>
      </c>
      <c r="C298" s="14" t="s">
        <v>3483</v>
      </c>
      <c r="D298" s="14" t="s">
        <v>215</v>
      </c>
      <c r="E298" s="16">
        <v>1</v>
      </c>
      <c r="F298" s="15" t="s">
        <v>2937</v>
      </c>
      <c r="G298" s="22" t="e">
        <f>I298+K298+M298</f>
        <v>#REF!</v>
      </c>
      <c r="H298" s="26" t="e">
        <f>J298+L298+N298</f>
        <v>#REF!</v>
      </c>
      <c r="I298" s="25" t="e">
        <f>#REF!</f>
        <v>#REF!</v>
      </c>
      <c r="J298" s="26" t="e">
        <f>TRUNC(E298*I298,0)</f>
        <v>#REF!</v>
      </c>
      <c r="K298" s="25" t="e">
        <f>#REF!</f>
        <v>#REF!</v>
      </c>
      <c r="L298" s="26" t="e">
        <f>TRUNC(E298*K298,0)</f>
        <v>#REF!</v>
      </c>
      <c r="M298" s="25" t="e">
        <f>#REF!</f>
        <v>#REF!</v>
      </c>
      <c r="N298" s="26" t="e">
        <f>TRUNC(E298*M298,0)</f>
        <v>#REF!</v>
      </c>
      <c r="O298" s="17" t="s">
        <v>2545</v>
      </c>
    </row>
    <row r="299" spans="2:15" ht="19.7" hidden="1" customHeight="1" x14ac:dyDescent="0.2">
      <c r="B299" s="13" t="s">
        <v>4016</v>
      </c>
      <c r="C299" s="14" t="s">
        <v>1766</v>
      </c>
      <c r="D299" s="14" t="s">
        <v>2913</v>
      </c>
      <c r="E299" s="16">
        <v>1</v>
      </c>
      <c r="F299" s="15" t="s">
        <v>2937</v>
      </c>
      <c r="G299" s="22" t="e">
        <f>I299+K299+M299</f>
        <v>#REF!</v>
      </c>
      <c r="H299" s="26" t="e">
        <f>J299+L299+N299</f>
        <v>#REF!</v>
      </c>
      <c r="I299" s="25" t="e">
        <f>#REF!</f>
        <v>#REF!</v>
      </c>
      <c r="J299" s="26" t="e">
        <f>TRUNC(E299*I299,0)</f>
        <v>#REF!</v>
      </c>
      <c r="K299" s="25" t="e">
        <f>#REF!</f>
        <v>#REF!</v>
      </c>
      <c r="L299" s="26" t="e">
        <f>TRUNC(E299*K299,0)</f>
        <v>#REF!</v>
      </c>
      <c r="M299" s="25" t="e">
        <f>#REF!</f>
        <v>#REF!</v>
      </c>
      <c r="N299" s="26" t="e">
        <f>TRUNC(E299*M299,0)</f>
        <v>#REF!</v>
      </c>
      <c r="O299" s="17" t="s">
        <v>1879</v>
      </c>
    </row>
    <row r="300" spans="2:15" ht="19.7" hidden="1" customHeight="1" x14ac:dyDescent="0.2">
      <c r="B300" s="13" t="s">
        <v>4016</v>
      </c>
      <c r="C300" s="14" t="s">
        <v>4016</v>
      </c>
      <c r="D300" s="14" t="s">
        <v>4016</v>
      </c>
      <c r="E300" s="16"/>
      <c r="F300" s="15" t="s">
        <v>4016</v>
      </c>
      <c r="G300" s="22"/>
      <c r="H300" s="16"/>
      <c r="I300" s="22"/>
      <c r="J300" s="26">
        <f>TRUNC(E300*I300,0)</f>
        <v>0</v>
      </c>
      <c r="K300" s="22"/>
      <c r="L300" s="26">
        <f>TRUNC(E300*K300,0)</f>
        <v>0</v>
      </c>
      <c r="M300" s="22"/>
      <c r="N300" s="26">
        <f>TRUNC(E300*M300,0)</f>
        <v>0</v>
      </c>
      <c r="O300" s="17" t="s">
        <v>4016</v>
      </c>
    </row>
    <row r="301" spans="2:15" ht="19.7" hidden="1" customHeight="1" x14ac:dyDescent="0.2">
      <c r="B301" s="40" t="s">
        <v>312</v>
      </c>
      <c r="C301" s="24" t="s">
        <v>1226</v>
      </c>
      <c r="D301" s="24" t="s">
        <v>2955</v>
      </c>
      <c r="E301" s="16"/>
      <c r="F301" s="41" t="s">
        <v>2516</v>
      </c>
      <c r="G301" s="22"/>
      <c r="H301" s="42" t="e">
        <f>J301+L301+N301</f>
        <v>#REF!</v>
      </c>
      <c r="I301" s="22"/>
      <c r="J301" s="42" t="e">
        <f>TRUNC(J302+J303+J304+J305)</f>
        <v>#REF!</v>
      </c>
      <c r="K301" s="22"/>
      <c r="L301" s="42" t="e">
        <f>TRUNC(L302+L303+L304+L305)</f>
        <v>#REF!</v>
      </c>
      <c r="M301" s="22"/>
      <c r="N301" s="26" t="e">
        <f>TRUNC(N302+N303+N304+N305)</f>
        <v>#REF!</v>
      </c>
      <c r="O301" s="43" t="s">
        <v>4016</v>
      </c>
    </row>
    <row r="302" spans="2:15" ht="19.7" hidden="1" customHeight="1" x14ac:dyDescent="0.2">
      <c r="B302" s="13" t="s">
        <v>4016</v>
      </c>
      <c r="C302" s="14" t="s">
        <v>1110</v>
      </c>
      <c r="D302" s="14" t="s">
        <v>127</v>
      </c>
      <c r="E302" s="44">
        <v>36.9</v>
      </c>
      <c r="F302" s="15" t="s">
        <v>2986</v>
      </c>
      <c r="G302" s="22" t="e">
        <f>I302+K302+M302</f>
        <v>#REF!</v>
      </c>
      <c r="H302" s="26" t="e">
        <f>J302+L302+N302</f>
        <v>#REF!</v>
      </c>
      <c r="I302" s="25" t="e">
        <f>#REF!</f>
        <v>#REF!</v>
      </c>
      <c r="J302" s="26" t="e">
        <f>TRUNC(E302*I302,0)</f>
        <v>#REF!</v>
      </c>
      <c r="K302" s="25" t="e">
        <f>#REF!</f>
        <v>#REF!</v>
      </c>
      <c r="L302" s="26" t="e">
        <f>TRUNC(E302*K302,0)</f>
        <v>#REF!</v>
      </c>
      <c r="M302" s="25" t="e">
        <f>#REF!</f>
        <v>#REF!</v>
      </c>
      <c r="N302" s="26" t="e">
        <f>TRUNC(E302*M302,0)</f>
        <v>#REF!</v>
      </c>
      <c r="O302" s="17" t="s">
        <v>4016</v>
      </c>
    </row>
    <row r="303" spans="2:15" ht="19.7" hidden="1" customHeight="1" x14ac:dyDescent="0.2">
      <c r="B303" s="13" t="s">
        <v>4016</v>
      </c>
      <c r="C303" s="14" t="s">
        <v>919</v>
      </c>
      <c r="D303" s="14" t="s">
        <v>3989</v>
      </c>
      <c r="E303" s="44">
        <v>35.159999999999997</v>
      </c>
      <c r="F303" s="15" t="s">
        <v>2986</v>
      </c>
      <c r="G303" s="22" t="e">
        <f>I303+K303+M303</f>
        <v>#REF!</v>
      </c>
      <c r="H303" s="26" t="e">
        <f>J303+L303+N303</f>
        <v>#REF!</v>
      </c>
      <c r="I303" s="25" t="e">
        <f>#REF!</f>
        <v>#REF!</v>
      </c>
      <c r="J303" s="26" t="e">
        <f>TRUNC(E303*I303,0)</f>
        <v>#REF!</v>
      </c>
      <c r="K303" s="25" t="e">
        <f>#REF!</f>
        <v>#REF!</v>
      </c>
      <c r="L303" s="26" t="e">
        <f>TRUNC(E303*K303,0)</f>
        <v>#REF!</v>
      </c>
      <c r="M303" s="25" t="e">
        <f>#REF!</f>
        <v>#REF!</v>
      </c>
      <c r="N303" s="26" t="e">
        <f>TRUNC(E303*M303,0)</f>
        <v>#REF!</v>
      </c>
      <c r="O303" s="17" t="s">
        <v>65</v>
      </c>
    </row>
    <row r="304" spans="2:15" ht="19.7" hidden="1" customHeight="1" x14ac:dyDescent="0.2">
      <c r="B304" s="18" t="s">
        <v>4016</v>
      </c>
      <c r="C304" s="19" t="s">
        <v>2702</v>
      </c>
      <c r="D304" s="19" t="s">
        <v>728</v>
      </c>
      <c r="E304" s="45">
        <v>15.59</v>
      </c>
      <c r="F304" s="20" t="s">
        <v>2363</v>
      </c>
      <c r="G304" s="5" t="e">
        <f>I304+K304+M304</f>
        <v>#REF!</v>
      </c>
      <c r="H304" s="32" t="e">
        <f>J304+L304+N304</f>
        <v>#REF!</v>
      </c>
      <c r="I304" s="29" t="e">
        <f>#REF!</f>
        <v>#REF!</v>
      </c>
      <c r="J304" s="32" t="e">
        <f>TRUNC(E304*I304,0)</f>
        <v>#REF!</v>
      </c>
      <c r="K304" s="29" t="e">
        <f>#REF!</f>
        <v>#REF!</v>
      </c>
      <c r="L304" s="32" t="e">
        <f>TRUNC(E304*K304,0)</f>
        <v>#REF!</v>
      </c>
      <c r="M304" s="29" t="e">
        <f>#REF!</f>
        <v>#REF!</v>
      </c>
      <c r="N304" s="32" t="e">
        <f>TRUNC(E304*M304,0)</f>
        <v>#REF!</v>
      </c>
      <c r="O304" s="21" t="s">
        <v>4016</v>
      </c>
    </row>
    <row r="305" spans="2:15" ht="19.7" hidden="1" customHeight="1" x14ac:dyDescent="0.2">
      <c r="B305" s="13" t="s">
        <v>4016</v>
      </c>
      <c r="C305" s="14" t="s">
        <v>3150</v>
      </c>
      <c r="D305" s="14" t="s">
        <v>847</v>
      </c>
      <c r="E305" s="44">
        <v>33.75</v>
      </c>
      <c r="F305" s="15" t="s">
        <v>1495</v>
      </c>
      <c r="G305" s="22" t="e">
        <f>I305+K305+M305</f>
        <v>#REF!</v>
      </c>
      <c r="H305" s="26" t="e">
        <f>J305+L305+N305</f>
        <v>#REF!</v>
      </c>
      <c r="I305" s="25" t="e">
        <f>#REF!</f>
        <v>#REF!</v>
      </c>
      <c r="J305" s="26" t="e">
        <f>TRUNC(E305*I305,0)</f>
        <v>#REF!</v>
      </c>
      <c r="K305" s="25" t="e">
        <f>#REF!</f>
        <v>#REF!</v>
      </c>
      <c r="L305" s="26" t="e">
        <f>TRUNC(E305*K305,0)</f>
        <v>#REF!</v>
      </c>
      <c r="M305" s="25" t="e">
        <f>#REF!</f>
        <v>#REF!</v>
      </c>
      <c r="N305" s="26" t="e">
        <f>TRUNC(E305*M305,0)</f>
        <v>#REF!</v>
      </c>
      <c r="O305" s="17" t="s">
        <v>4016</v>
      </c>
    </row>
    <row r="306" spans="2:15" ht="19.7" hidden="1" customHeight="1" x14ac:dyDescent="0.2">
      <c r="B306" s="13" t="s">
        <v>4016</v>
      </c>
      <c r="C306" s="14" t="s">
        <v>4016</v>
      </c>
      <c r="D306" s="14" t="s">
        <v>4016</v>
      </c>
      <c r="E306" s="16"/>
      <c r="F306" s="15" t="s">
        <v>4016</v>
      </c>
      <c r="G306" s="22"/>
      <c r="H306" s="16"/>
      <c r="I306" s="22"/>
      <c r="J306" s="26">
        <f>TRUNC(E306*I306,0)</f>
        <v>0</v>
      </c>
      <c r="K306" s="22"/>
      <c r="L306" s="26">
        <f>TRUNC(E306*K306,0)</f>
        <v>0</v>
      </c>
      <c r="M306" s="22"/>
      <c r="N306" s="26">
        <f>TRUNC(E306*M306,0)</f>
        <v>0</v>
      </c>
      <c r="O306" s="17" t="s">
        <v>4016</v>
      </c>
    </row>
    <row r="307" spans="2:15" ht="19.7" hidden="1" customHeight="1" x14ac:dyDescent="0.2">
      <c r="B307" s="40" t="s">
        <v>2930</v>
      </c>
      <c r="C307" s="24" t="s">
        <v>258</v>
      </c>
      <c r="D307" s="24" t="s">
        <v>648</v>
      </c>
      <c r="E307" s="16"/>
      <c r="F307" s="41" t="s">
        <v>2937</v>
      </c>
      <c r="G307" s="22"/>
      <c r="H307" s="42" t="e">
        <f>J307+L307+N307</f>
        <v>#REF!</v>
      </c>
      <c r="I307" s="22"/>
      <c r="J307" s="42" t="e">
        <f>TRUNC(J308+J309+J310)</f>
        <v>#REF!</v>
      </c>
      <c r="K307" s="22"/>
      <c r="L307" s="42" t="e">
        <f>TRUNC(L308+L309+L310)</f>
        <v>#REF!</v>
      </c>
      <c r="M307" s="22"/>
      <c r="N307" s="42" t="e">
        <f>TRUNC(N308+N309+N310)</f>
        <v>#REF!</v>
      </c>
      <c r="O307" s="43" t="s">
        <v>4016</v>
      </c>
    </row>
    <row r="308" spans="2:15" ht="19.7" hidden="1" customHeight="1" x14ac:dyDescent="0.2">
      <c r="B308" s="13" t="s">
        <v>4016</v>
      </c>
      <c r="C308" s="14" t="s">
        <v>2270</v>
      </c>
      <c r="D308" s="14" t="s">
        <v>648</v>
      </c>
      <c r="E308" s="16">
        <v>1</v>
      </c>
      <c r="F308" s="15" t="s">
        <v>2937</v>
      </c>
      <c r="G308" s="22" t="e">
        <f>I308+K308+M308</f>
        <v>#REF!</v>
      </c>
      <c r="H308" s="26" t="e">
        <f>J308+L308+N308</f>
        <v>#REF!</v>
      </c>
      <c r="I308" s="25" t="e">
        <f>#REF!</f>
        <v>#REF!</v>
      </c>
      <c r="J308" s="26" t="e">
        <f>TRUNC(E308*I308,0)</f>
        <v>#REF!</v>
      </c>
      <c r="K308" s="25" t="e">
        <f>#REF!</f>
        <v>#REF!</v>
      </c>
      <c r="L308" s="26" t="e">
        <f>TRUNC(E308*K308,0)</f>
        <v>#REF!</v>
      </c>
      <c r="M308" s="25" t="e">
        <f>#REF!</f>
        <v>#REF!</v>
      </c>
      <c r="N308" s="26" t="e">
        <f>TRUNC(E308*M308,0)</f>
        <v>#REF!</v>
      </c>
      <c r="O308" s="17" t="s">
        <v>3589</v>
      </c>
    </row>
    <row r="309" spans="2:15" ht="19.7" hidden="1" customHeight="1" x14ac:dyDescent="0.2">
      <c r="B309" s="13" t="s">
        <v>4016</v>
      </c>
      <c r="C309" s="14" t="s">
        <v>2671</v>
      </c>
      <c r="D309" s="14" t="s">
        <v>954</v>
      </c>
      <c r="E309" s="16">
        <v>1</v>
      </c>
      <c r="F309" s="15" t="s">
        <v>2937</v>
      </c>
      <c r="G309" s="22">
        <f>I309+K309+M309</f>
        <v>7556</v>
      </c>
      <c r="H309" s="26">
        <f>J309+L309+N309</f>
        <v>7556</v>
      </c>
      <c r="I309" s="25">
        <f>단가산출총괄표!G5</f>
        <v>3057</v>
      </c>
      <c r="J309" s="26">
        <f>TRUNC(E309*I309,0)</f>
        <v>3057</v>
      </c>
      <c r="K309" s="25">
        <f>단가산출총괄표!H5</f>
        <v>2534</v>
      </c>
      <c r="L309" s="26">
        <f>TRUNC(E309*K309,0)</f>
        <v>2534</v>
      </c>
      <c r="M309" s="25">
        <f>단가산출총괄표!I5</f>
        <v>1965</v>
      </c>
      <c r="N309" s="26">
        <f>TRUNC(E309*M309,0)</f>
        <v>1965</v>
      </c>
      <c r="O309" s="17" t="s">
        <v>2081</v>
      </c>
    </row>
    <row r="310" spans="2:15" ht="19.7" hidden="1" customHeight="1" x14ac:dyDescent="0.2">
      <c r="B310" s="13" t="s">
        <v>4016</v>
      </c>
      <c r="C310" s="14" t="s">
        <v>182</v>
      </c>
      <c r="D310" s="14" t="s">
        <v>3245</v>
      </c>
      <c r="E310" s="16">
        <v>1</v>
      </c>
      <c r="F310" s="15" t="s">
        <v>2937</v>
      </c>
      <c r="G310" s="22">
        <f>I310+K310+M310</f>
        <v>5679</v>
      </c>
      <c r="H310" s="26">
        <f>J310+L310+N310</f>
        <v>5679</v>
      </c>
      <c r="I310" s="25">
        <f>단가산출총괄표!G7</f>
        <v>2970</v>
      </c>
      <c r="J310" s="26">
        <f>TRUNC(E310*I310,0)</f>
        <v>2970</v>
      </c>
      <c r="K310" s="25">
        <f>단가산출총괄표!H7</f>
        <v>882</v>
      </c>
      <c r="L310" s="26">
        <f>TRUNC(E310*K310,0)</f>
        <v>882</v>
      </c>
      <c r="M310" s="25">
        <f>단가산출총괄표!I7</f>
        <v>1827</v>
      </c>
      <c r="N310" s="26">
        <f>TRUNC(E310*M310,0)</f>
        <v>1827</v>
      </c>
      <c r="O310" s="17" t="s">
        <v>2471</v>
      </c>
    </row>
    <row r="311" spans="2:15" ht="19.7" hidden="1" customHeight="1" x14ac:dyDescent="0.2">
      <c r="B311" s="13" t="s">
        <v>4016</v>
      </c>
      <c r="C311" s="14" t="s">
        <v>4016</v>
      </c>
      <c r="D311" s="14" t="s">
        <v>4016</v>
      </c>
      <c r="E311" s="16"/>
      <c r="F311" s="15" t="s">
        <v>4016</v>
      </c>
      <c r="G311" s="22"/>
      <c r="H311" s="16"/>
      <c r="I311" s="22"/>
      <c r="J311" s="26">
        <f>TRUNC(E311*I311,0)</f>
        <v>0</v>
      </c>
      <c r="K311" s="22"/>
      <c r="L311" s="26">
        <f>TRUNC(E311*K311,0)</f>
        <v>0</v>
      </c>
      <c r="M311" s="22"/>
      <c r="N311" s="26">
        <f>TRUNC(E311*M311,0)</f>
        <v>0</v>
      </c>
      <c r="O311" s="17" t="s">
        <v>4016</v>
      </c>
    </row>
    <row r="312" spans="2:15" ht="19.7" hidden="1" customHeight="1" x14ac:dyDescent="0.2">
      <c r="B312" s="40" t="s">
        <v>467</v>
      </c>
      <c r="C312" s="24" t="s">
        <v>1912</v>
      </c>
      <c r="D312" s="24" t="s">
        <v>648</v>
      </c>
      <c r="E312" s="16"/>
      <c r="F312" s="41" t="s">
        <v>2937</v>
      </c>
      <c r="G312" s="22"/>
      <c r="H312" s="42" t="e">
        <f>J312+L312+N312</f>
        <v>#REF!</v>
      </c>
      <c r="I312" s="22"/>
      <c r="J312" s="42" t="e">
        <f>TRUNC(J313+J314+J315)</f>
        <v>#REF!</v>
      </c>
      <c r="K312" s="22"/>
      <c r="L312" s="42" t="e">
        <f>TRUNC(L313+L314+L315)</f>
        <v>#REF!</v>
      </c>
      <c r="M312" s="22"/>
      <c r="N312" s="42" t="e">
        <f>TRUNC(N313+N314+N315)</f>
        <v>#REF!</v>
      </c>
      <c r="O312" s="43" t="s">
        <v>4016</v>
      </c>
    </row>
    <row r="313" spans="2:15" ht="19.7" hidden="1" customHeight="1" x14ac:dyDescent="0.2">
      <c r="B313" s="13" t="s">
        <v>4016</v>
      </c>
      <c r="C313" s="14" t="s">
        <v>2270</v>
      </c>
      <c r="D313" s="14" t="s">
        <v>648</v>
      </c>
      <c r="E313" s="16">
        <v>1</v>
      </c>
      <c r="F313" s="15" t="s">
        <v>2937</v>
      </c>
      <c r="G313" s="22" t="e">
        <f>I313+K313+M313</f>
        <v>#REF!</v>
      </c>
      <c r="H313" s="26" t="e">
        <f>J313+L313+N313</f>
        <v>#REF!</v>
      </c>
      <c r="I313" s="25" t="e">
        <f>#REF!</f>
        <v>#REF!</v>
      </c>
      <c r="J313" s="26" t="e">
        <f>TRUNC(E313*I313,0)</f>
        <v>#REF!</v>
      </c>
      <c r="K313" s="25" t="e">
        <f>#REF!</f>
        <v>#REF!</v>
      </c>
      <c r="L313" s="26" t="e">
        <f>TRUNC(E313*K313,0)</f>
        <v>#REF!</v>
      </c>
      <c r="M313" s="25" t="e">
        <f>#REF!</f>
        <v>#REF!</v>
      </c>
      <c r="N313" s="26" t="e">
        <f>TRUNC(E313*M313,0)</f>
        <v>#REF!</v>
      </c>
      <c r="O313" s="17" t="s">
        <v>3589</v>
      </c>
    </row>
    <row r="314" spans="2:15" ht="19.7" hidden="1" customHeight="1" x14ac:dyDescent="0.2">
      <c r="B314" s="13" t="s">
        <v>4016</v>
      </c>
      <c r="C314" s="14" t="s">
        <v>2671</v>
      </c>
      <c r="D314" s="14" t="s">
        <v>954</v>
      </c>
      <c r="E314" s="16">
        <v>1</v>
      </c>
      <c r="F314" s="15" t="s">
        <v>2937</v>
      </c>
      <c r="G314" s="22">
        <f>I314+K314+M314</f>
        <v>7556</v>
      </c>
      <c r="H314" s="26">
        <f>J314+L314+N314</f>
        <v>7556</v>
      </c>
      <c r="I314" s="25">
        <f>단가산출총괄표!G5</f>
        <v>3057</v>
      </c>
      <c r="J314" s="26">
        <f>TRUNC(E314*I314,0)</f>
        <v>3057</v>
      </c>
      <c r="K314" s="25">
        <f>단가산출총괄표!H5</f>
        <v>2534</v>
      </c>
      <c r="L314" s="26">
        <f>TRUNC(E314*K314,0)</f>
        <v>2534</v>
      </c>
      <c r="M314" s="25">
        <f>단가산출총괄표!I5</f>
        <v>1965</v>
      </c>
      <c r="N314" s="26">
        <f>TRUNC(E314*M314,0)</f>
        <v>1965</v>
      </c>
      <c r="O314" s="17" t="s">
        <v>2081</v>
      </c>
    </row>
    <row r="315" spans="2:15" ht="19.7" hidden="1" customHeight="1" x14ac:dyDescent="0.2">
      <c r="B315" s="13" t="s">
        <v>4016</v>
      </c>
      <c r="C315" s="14" t="s">
        <v>1562</v>
      </c>
      <c r="D315" s="14" t="s">
        <v>3245</v>
      </c>
      <c r="E315" s="16">
        <v>1</v>
      </c>
      <c r="F315" s="15" t="s">
        <v>2937</v>
      </c>
      <c r="G315" s="22">
        <f>I315+K315+M315</f>
        <v>3441</v>
      </c>
      <c r="H315" s="26">
        <f>J315+L315+N315</f>
        <v>3441</v>
      </c>
      <c r="I315" s="25">
        <f>단가산출총괄표!G8</f>
        <v>973</v>
      </c>
      <c r="J315" s="26">
        <f>TRUNC(E315*I315,0)</f>
        <v>973</v>
      </c>
      <c r="K315" s="25">
        <f>단가산출총괄표!H8</f>
        <v>721</v>
      </c>
      <c r="L315" s="26">
        <f>TRUNC(E315*K315,0)</f>
        <v>721</v>
      </c>
      <c r="M315" s="25">
        <f>단가산출총괄표!I8</f>
        <v>1747</v>
      </c>
      <c r="N315" s="26">
        <f>TRUNC(E315*M315,0)</f>
        <v>1747</v>
      </c>
      <c r="O315" s="17" t="s">
        <v>888</v>
      </c>
    </row>
    <row r="316" spans="2:15" ht="19.7" hidden="1" customHeight="1" x14ac:dyDescent="0.2">
      <c r="B316" s="13" t="s">
        <v>4016</v>
      </c>
      <c r="C316" s="14" t="s">
        <v>4016</v>
      </c>
      <c r="D316" s="14" t="s">
        <v>4016</v>
      </c>
      <c r="E316" s="16"/>
      <c r="F316" s="15" t="s">
        <v>4016</v>
      </c>
      <c r="G316" s="22"/>
      <c r="H316" s="16"/>
      <c r="I316" s="22"/>
      <c r="J316" s="26">
        <f>TRUNC(E316*I316,0)</f>
        <v>0</v>
      </c>
      <c r="K316" s="22"/>
      <c r="L316" s="26">
        <f>TRUNC(E316*K316,0)</f>
        <v>0</v>
      </c>
      <c r="M316" s="22"/>
      <c r="N316" s="26">
        <f>TRUNC(E316*M316,0)</f>
        <v>0</v>
      </c>
      <c r="O316" s="17" t="s">
        <v>4016</v>
      </c>
    </row>
    <row r="317" spans="2:15" ht="19.7" hidden="1" customHeight="1" x14ac:dyDescent="0.2">
      <c r="B317" s="40" t="s">
        <v>2613</v>
      </c>
      <c r="C317" s="24" t="s">
        <v>3511</v>
      </c>
      <c r="D317" s="24" t="s">
        <v>2107</v>
      </c>
      <c r="E317" s="16"/>
      <c r="F317" s="41" t="s">
        <v>2937</v>
      </c>
      <c r="G317" s="22"/>
      <c r="H317" s="42" t="e">
        <f>J317+L317+N317</f>
        <v>#REF!</v>
      </c>
      <c r="I317" s="22"/>
      <c r="J317" s="42" t="e">
        <f>TRUNC(J318+J319+J320)</f>
        <v>#REF!</v>
      </c>
      <c r="K317" s="22"/>
      <c r="L317" s="42" t="e">
        <f>TRUNC(L318+L319+L320)</f>
        <v>#REF!</v>
      </c>
      <c r="M317" s="22"/>
      <c r="N317" s="42" t="e">
        <f>TRUNC(N318+N319+N320)</f>
        <v>#REF!</v>
      </c>
      <c r="O317" s="43" t="s">
        <v>4016</v>
      </c>
    </row>
    <row r="318" spans="2:15" ht="19.7" hidden="1" customHeight="1" x14ac:dyDescent="0.2">
      <c r="B318" s="13" t="s">
        <v>4016</v>
      </c>
      <c r="C318" s="14" t="s">
        <v>3690</v>
      </c>
      <c r="D318" s="14" t="s">
        <v>2107</v>
      </c>
      <c r="E318" s="16">
        <v>1</v>
      </c>
      <c r="F318" s="15" t="s">
        <v>2937</v>
      </c>
      <c r="G318" s="22" t="e">
        <f>I318+K318+M318</f>
        <v>#REF!</v>
      </c>
      <c r="H318" s="26" t="e">
        <f>J318+L318+N318</f>
        <v>#REF!</v>
      </c>
      <c r="I318" s="25" t="e">
        <f>#REF!</f>
        <v>#REF!</v>
      </c>
      <c r="J318" s="26" t="e">
        <f>TRUNC(E318*I318,0)</f>
        <v>#REF!</v>
      </c>
      <c r="K318" s="25" t="e">
        <f>#REF!</f>
        <v>#REF!</v>
      </c>
      <c r="L318" s="26" t="e">
        <f>TRUNC(E318*K318,0)</f>
        <v>#REF!</v>
      </c>
      <c r="M318" s="25" t="e">
        <f>#REF!</f>
        <v>#REF!</v>
      </c>
      <c r="N318" s="26" t="e">
        <f>TRUNC(E318*M318,0)</f>
        <v>#REF!</v>
      </c>
      <c r="O318" s="17" t="s">
        <v>2072</v>
      </c>
    </row>
    <row r="319" spans="2:15" ht="19.7" hidden="1" customHeight="1" x14ac:dyDescent="0.2">
      <c r="B319" s="13" t="s">
        <v>4016</v>
      </c>
      <c r="C319" s="14" t="s">
        <v>3105</v>
      </c>
      <c r="D319" s="14" t="s">
        <v>2107</v>
      </c>
      <c r="E319" s="16">
        <v>1</v>
      </c>
      <c r="F319" s="15" t="s">
        <v>2937</v>
      </c>
      <c r="G319" s="22">
        <f>I319+K319+M319</f>
        <v>12573</v>
      </c>
      <c r="H319" s="26">
        <f>J319+L319+N319</f>
        <v>12573</v>
      </c>
      <c r="I319" s="25">
        <f>단가산출총괄표!G16</f>
        <v>6554</v>
      </c>
      <c r="J319" s="26">
        <f>TRUNC(E319*I319,0)</f>
        <v>6554</v>
      </c>
      <c r="K319" s="25">
        <f>단가산출총괄표!H16</f>
        <v>2909</v>
      </c>
      <c r="L319" s="26">
        <f>TRUNC(E319*K319,0)</f>
        <v>2909</v>
      </c>
      <c r="M319" s="25">
        <f>단가산출총괄표!I16</f>
        <v>3110</v>
      </c>
      <c r="N319" s="26">
        <f>TRUNC(E319*M319,0)</f>
        <v>3110</v>
      </c>
      <c r="O319" s="17" t="s">
        <v>1164</v>
      </c>
    </row>
    <row r="320" spans="2:15" ht="19.7" hidden="1" customHeight="1" x14ac:dyDescent="0.2">
      <c r="B320" s="13" t="s">
        <v>4016</v>
      </c>
      <c r="C320" s="14" t="s">
        <v>533</v>
      </c>
      <c r="D320" s="14" t="s">
        <v>1865</v>
      </c>
      <c r="E320" s="16">
        <v>1</v>
      </c>
      <c r="F320" s="15" t="s">
        <v>2937</v>
      </c>
      <c r="G320" s="22" t="e">
        <f>I320+K320+M320</f>
        <v>#REF!</v>
      </c>
      <c r="H320" s="26" t="e">
        <f>J320+L320+N320</f>
        <v>#REF!</v>
      </c>
      <c r="I320" s="25" t="e">
        <f>#REF!</f>
        <v>#REF!</v>
      </c>
      <c r="J320" s="26" t="e">
        <f>TRUNC(E320*I320,0)</f>
        <v>#REF!</v>
      </c>
      <c r="K320" s="25" t="e">
        <f>#REF!</f>
        <v>#REF!</v>
      </c>
      <c r="L320" s="26" t="e">
        <f>TRUNC(E320*K320,0)</f>
        <v>#REF!</v>
      </c>
      <c r="M320" s="25" t="e">
        <f>#REF!</f>
        <v>#REF!</v>
      </c>
      <c r="N320" s="26" t="e">
        <f>TRUNC(E320*M320,0)</f>
        <v>#REF!</v>
      </c>
      <c r="O320" s="17" t="s">
        <v>1626</v>
      </c>
    </row>
    <row r="321" spans="2:15" ht="19.7" hidden="1" customHeight="1" x14ac:dyDescent="0.2">
      <c r="B321" s="13" t="s">
        <v>4016</v>
      </c>
      <c r="C321" s="14" t="s">
        <v>4016</v>
      </c>
      <c r="D321" s="14" t="s">
        <v>4016</v>
      </c>
      <c r="E321" s="16"/>
      <c r="F321" s="15" t="s">
        <v>4016</v>
      </c>
      <c r="G321" s="22"/>
      <c r="H321" s="16"/>
      <c r="I321" s="22"/>
      <c r="J321" s="26">
        <f>TRUNC(E321*I321,0)</f>
        <v>0</v>
      </c>
      <c r="K321" s="22"/>
      <c r="L321" s="26">
        <f>TRUNC(E321*K321,0)</f>
        <v>0</v>
      </c>
      <c r="M321" s="22"/>
      <c r="N321" s="26">
        <f>TRUNC(E321*M321,0)</f>
        <v>0</v>
      </c>
      <c r="O321" s="17" t="s">
        <v>4016</v>
      </c>
    </row>
    <row r="322" spans="2:15" ht="19.7" hidden="1" customHeight="1" x14ac:dyDescent="0.2">
      <c r="B322" s="40" t="s">
        <v>32</v>
      </c>
      <c r="C322" s="24" t="s">
        <v>3164</v>
      </c>
      <c r="D322" s="24" t="s">
        <v>2107</v>
      </c>
      <c r="E322" s="16"/>
      <c r="F322" s="41" t="s">
        <v>2937</v>
      </c>
      <c r="G322" s="22"/>
      <c r="H322" s="42" t="e">
        <f>J322+L322+N322</f>
        <v>#REF!</v>
      </c>
      <c r="I322" s="22"/>
      <c r="J322" s="42" t="e">
        <f>TRUNC(J323+J324+J325)</f>
        <v>#REF!</v>
      </c>
      <c r="K322" s="22"/>
      <c r="L322" s="42" t="e">
        <f>TRUNC(L323+L324+L325)</f>
        <v>#REF!</v>
      </c>
      <c r="M322" s="22"/>
      <c r="N322" s="42" t="e">
        <f>TRUNC(N323+N324+N325)</f>
        <v>#REF!</v>
      </c>
      <c r="O322" s="43" t="s">
        <v>4016</v>
      </c>
    </row>
    <row r="323" spans="2:15" ht="19.7" hidden="1" customHeight="1" x14ac:dyDescent="0.2">
      <c r="B323" s="13" t="s">
        <v>4016</v>
      </c>
      <c r="C323" s="14" t="s">
        <v>3690</v>
      </c>
      <c r="D323" s="14" t="s">
        <v>2107</v>
      </c>
      <c r="E323" s="16">
        <v>1</v>
      </c>
      <c r="F323" s="15" t="s">
        <v>2937</v>
      </c>
      <c r="G323" s="22" t="e">
        <f>I323+K323+M323</f>
        <v>#REF!</v>
      </c>
      <c r="H323" s="26" t="e">
        <f>J323+L323+N323</f>
        <v>#REF!</v>
      </c>
      <c r="I323" s="25" t="e">
        <f>#REF!</f>
        <v>#REF!</v>
      </c>
      <c r="J323" s="26" t="e">
        <f>TRUNC(E323*I323,0)</f>
        <v>#REF!</v>
      </c>
      <c r="K323" s="25" t="e">
        <f>#REF!</f>
        <v>#REF!</v>
      </c>
      <c r="L323" s="26" t="e">
        <f>TRUNC(E323*K323,0)</f>
        <v>#REF!</v>
      </c>
      <c r="M323" s="25" t="e">
        <f>#REF!</f>
        <v>#REF!</v>
      </c>
      <c r="N323" s="26" t="e">
        <f>TRUNC(E323*M323,0)</f>
        <v>#REF!</v>
      </c>
      <c r="O323" s="17" t="s">
        <v>2072</v>
      </c>
    </row>
    <row r="324" spans="2:15" ht="19.7" hidden="1" customHeight="1" x14ac:dyDescent="0.2">
      <c r="B324" s="13" t="s">
        <v>4016</v>
      </c>
      <c r="C324" s="14" t="s">
        <v>3105</v>
      </c>
      <c r="D324" s="14" t="s">
        <v>2107</v>
      </c>
      <c r="E324" s="16">
        <v>1</v>
      </c>
      <c r="F324" s="15" t="s">
        <v>2937</v>
      </c>
      <c r="G324" s="22">
        <f>I324+K324+M324</f>
        <v>12573</v>
      </c>
      <c r="H324" s="26">
        <f>J324+L324+N324</f>
        <v>12573</v>
      </c>
      <c r="I324" s="25">
        <f>단가산출총괄표!G16</f>
        <v>6554</v>
      </c>
      <c r="J324" s="26">
        <f>TRUNC(E324*I324,0)</f>
        <v>6554</v>
      </c>
      <c r="K324" s="25">
        <f>단가산출총괄표!H16</f>
        <v>2909</v>
      </c>
      <c r="L324" s="26">
        <f>TRUNC(E324*K324,0)</f>
        <v>2909</v>
      </c>
      <c r="M324" s="25">
        <f>단가산출총괄표!I16</f>
        <v>3110</v>
      </c>
      <c r="N324" s="26">
        <f>TRUNC(E324*M324,0)</f>
        <v>3110</v>
      </c>
      <c r="O324" s="17" t="s">
        <v>1164</v>
      </c>
    </row>
    <row r="325" spans="2:15" ht="19.7" hidden="1" customHeight="1" x14ac:dyDescent="0.2">
      <c r="B325" s="13" t="s">
        <v>4016</v>
      </c>
      <c r="C325" s="14" t="s">
        <v>789</v>
      </c>
      <c r="D325" s="14" t="s">
        <v>27</v>
      </c>
      <c r="E325" s="16">
        <v>1</v>
      </c>
      <c r="F325" s="15" t="s">
        <v>2937</v>
      </c>
      <c r="G325" s="22" t="e">
        <f>I325+K325+M325</f>
        <v>#REF!</v>
      </c>
      <c r="H325" s="26" t="e">
        <f>J325+L325+N325</f>
        <v>#REF!</v>
      </c>
      <c r="I325" s="25" t="e">
        <f>#REF!</f>
        <v>#REF!</v>
      </c>
      <c r="J325" s="26" t="e">
        <f>TRUNC(E325*I325,0)</f>
        <v>#REF!</v>
      </c>
      <c r="K325" s="25" t="e">
        <f>#REF!</f>
        <v>#REF!</v>
      </c>
      <c r="L325" s="26" t="e">
        <f>TRUNC(E325*K325,0)</f>
        <v>#REF!</v>
      </c>
      <c r="M325" s="25" t="e">
        <f>#REF!</f>
        <v>#REF!</v>
      </c>
      <c r="N325" s="26" t="e">
        <f>TRUNC(E325*M325,0)</f>
        <v>#REF!</v>
      </c>
      <c r="O325" s="17" t="s">
        <v>3043</v>
      </c>
    </row>
    <row r="326" spans="2:15" ht="19.7" hidden="1" customHeight="1" x14ac:dyDescent="0.2">
      <c r="B326" s="13" t="s">
        <v>4016</v>
      </c>
      <c r="C326" s="14" t="s">
        <v>4016</v>
      </c>
      <c r="D326" s="14" t="s">
        <v>4016</v>
      </c>
      <c r="E326" s="16"/>
      <c r="F326" s="15" t="s">
        <v>4016</v>
      </c>
      <c r="G326" s="22"/>
      <c r="H326" s="16"/>
      <c r="I326" s="22"/>
      <c r="J326" s="26">
        <f>TRUNC(E326*I326,0)</f>
        <v>0</v>
      </c>
      <c r="K326" s="22"/>
      <c r="L326" s="26">
        <f>TRUNC(E326*K326,0)</f>
        <v>0</v>
      </c>
      <c r="M326" s="22"/>
      <c r="N326" s="26">
        <f>TRUNC(E326*M326,0)</f>
        <v>0</v>
      </c>
      <c r="O326" s="17" t="s">
        <v>4016</v>
      </c>
    </row>
    <row r="327" spans="2:15" ht="19.7" hidden="1" customHeight="1" x14ac:dyDescent="0.2">
      <c r="B327" s="40" t="s">
        <v>2711</v>
      </c>
      <c r="C327" s="24" t="s">
        <v>2719</v>
      </c>
      <c r="D327" s="24" t="s">
        <v>2107</v>
      </c>
      <c r="E327" s="16"/>
      <c r="F327" s="41" t="s">
        <v>2986</v>
      </c>
      <c r="G327" s="22"/>
      <c r="H327" s="42" t="e">
        <f>J327+L327+N327</f>
        <v>#REF!</v>
      </c>
      <c r="I327" s="22"/>
      <c r="J327" s="42" t="e">
        <f>TRUNC(J328)</f>
        <v>#REF!</v>
      </c>
      <c r="K327" s="22"/>
      <c r="L327" s="42" t="e">
        <f>TRUNC(L328)</f>
        <v>#REF!</v>
      </c>
      <c r="M327" s="22"/>
      <c r="N327" s="42" t="e">
        <f>TRUNC(N328)</f>
        <v>#REF!</v>
      </c>
      <c r="O327" s="43" t="s">
        <v>4016</v>
      </c>
    </row>
    <row r="328" spans="2:15" ht="19.7" hidden="1" customHeight="1" x14ac:dyDescent="0.2">
      <c r="B328" s="13" t="s">
        <v>4016</v>
      </c>
      <c r="C328" s="14" t="s">
        <v>2719</v>
      </c>
      <c r="D328" s="14" t="s">
        <v>2450</v>
      </c>
      <c r="E328" s="16">
        <v>1</v>
      </c>
      <c r="F328" s="15" t="s">
        <v>2986</v>
      </c>
      <c r="G328" s="22" t="e">
        <f>I328+K328+M328</f>
        <v>#REF!</v>
      </c>
      <c r="H328" s="26" t="e">
        <f>J328+L328+N328</f>
        <v>#REF!</v>
      </c>
      <c r="I328" s="25" t="e">
        <f>#REF!</f>
        <v>#REF!</v>
      </c>
      <c r="J328" s="26" t="e">
        <f>TRUNC(E328*I328,0)</f>
        <v>#REF!</v>
      </c>
      <c r="K328" s="25" t="e">
        <f>#REF!</f>
        <v>#REF!</v>
      </c>
      <c r="L328" s="26" t="e">
        <f>TRUNC(E328*K328,0)</f>
        <v>#REF!</v>
      </c>
      <c r="M328" s="25" t="e">
        <f>#REF!</f>
        <v>#REF!</v>
      </c>
      <c r="N328" s="26" t="e">
        <f>TRUNC(E328*M328,0)</f>
        <v>#REF!</v>
      </c>
      <c r="O328" s="17" t="s">
        <v>2596</v>
      </c>
    </row>
    <row r="329" spans="2:15" ht="19.7" hidden="1" customHeight="1" x14ac:dyDescent="0.2">
      <c r="B329" s="13" t="s">
        <v>4016</v>
      </c>
      <c r="C329" s="14" t="s">
        <v>4016</v>
      </c>
      <c r="D329" s="14" t="s">
        <v>4016</v>
      </c>
      <c r="E329" s="16"/>
      <c r="F329" s="15" t="s">
        <v>4016</v>
      </c>
      <c r="G329" s="22"/>
      <c r="H329" s="16"/>
      <c r="I329" s="22"/>
      <c r="J329" s="26">
        <f>TRUNC(E329*I329,0)</f>
        <v>0</v>
      </c>
      <c r="K329" s="22"/>
      <c r="L329" s="26">
        <f>TRUNC(E329*K329,0)</f>
        <v>0</v>
      </c>
      <c r="M329" s="22"/>
      <c r="N329" s="26">
        <f>TRUNC(E329*M329,0)</f>
        <v>0</v>
      </c>
      <c r="O329" s="17" t="s">
        <v>4016</v>
      </c>
    </row>
    <row r="330" spans="2:15" ht="19.7" hidden="1" customHeight="1" x14ac:dyDescent="0.2">
      <c r="B330" s="40" t="s">
        <v>161</v>
      </c>
      <c r="C330" s="24" t="s">
        <v>2944</v>
      </c>
      <c r="D330" s="24" t="s">
        <v>2107</v>
      </c>
      <c r="E330" s="16"/>
      <c r="F330" s="41" t="s">
        <v>2986</v>
      </c>
      <c r="G330" s="22"/>
      <c r="H330" s="42" t="e">
        <f>J330+L330+N330</f>
        <v>#REF!</v>
      </c>
      <c r="I330" s="22"/>
      <c r="J330" s="42" t="e">
        <f>TRUNC(J331)</f>
        <v>#REF!</v>
      </c>
      <c r="K330" s="22"/>
      <c r="L330" s="42" t="e">
        <f>TRUNC(L331)</f>
        <v>#REF!</v>
      </c>
      <c r="M330" s="22"/>
      <c r="N330" s="42" t="e">
        <f>TRUNC(N331)</f>
        <v>#REF!</v>
      </c>
      <c r="O330" s="43" t="s">
        <v>4016</v>
      </c>
    </row>
    <row r="331" spans="2:15" ht="19.7" hidden="1" customHeight="1" x14ac:dyDescent="0.2">
      <c r="B331" s="13" t="s">
        <v>4016</v>
      </c>
      <c r="C331" s="14" t="s">
        <v>2944</v>
      </c>
      <c r="D331" s="14" t="s">
        <v>1395</v>
      </c>
      <c r="E331" s="16">
        <v>1</v>
      </c>
      <c r="F331" s="15" t="s">
        <v>2986</v>
      </c>
      <c r="G331" s="22" t="e">
        <f>I331+K331+M331</f>
        <v>#REF!</v>
      </c>
      <c r="H331" s="26" t="e">
        <f>J331+L331+N331</f>
        <v>#REF!</v>
      </c>
      <c r="I331" s="25" t="e">
        <f>#REF!</f>
        <v>#REF!</v>
      </c>
      <c r="J331" s="26" t="e">
        <f>TRUNC(E331*I331,0)</f>
        <v>#REF!</v>
      </c>
      <c r="K331" s="25" t="e">
        <f>#REF!</f>
        <v>#REF!</v>
      </c>
      <c r="L331" s="26" t="e">
        <f>TRUNC(E331*K331,0)</f>
        <v>#REF!</v>
      </c>
      <c r="M331" s="25" t="e">
        <f>#REF!</f>
        <v>#REF!</v>
      </c>
      <c r="N331" s="26" t="e">
        <f>TRUNC(E331*M331,0)</f>
        <v>#REF!</v>
      </c>
      <c r="O331" s="17" t="s">
        <v>3527</v>
      </c>
    </row>
    <row r="332" spans="2:15" ht="19.7" hidden="1" customHeight="1" x14ac:dyDescent="0.2">
      <c r="B332" s="13" t="s">
        <v>4016</v>
      </c>
      <c r="C332" s="14" t="s">
        <v>4016</v>
      </c>
      <c r="D332" s="14" t="s">
        <v>4016</v>
      </c>
      <c r="E332" s="16"/>
      <c r="F332" s="15" t="s">
        <v>4016</v>
      </c>
      <c r="G332" s="22"/>
      <c r="H332" s="16"/>
      <c r="I332" s="22"/>
      <c r="J332" s="26">
        <f>TRUNC(E332*I332,0)</f>
        <v>0</v>
      </c>
      <c r="K332" s="22"/>
      <c r="L332" s="26">
        <f>TRUNC(E332*K332,0)</f>
        <v>0</v>
      </c>
      <c r="M332" s="22"/>
      <c r="N332" s="26">
        <f>TRUNC(E332*M332,0)</f>
        <v>0</v>
      </c>
      <c r="O332" s="17" t="s">
        <v>4016</v>
      </c>
    </row>
    <row r="333" spans="2:15" ht="19.7" hidden="1" customHeight="1" x14ac:dyDescent="0.2">
      <c r="B333" s="40" t="s">
        <v>3481</v>
      </c>
      <c r="C333" s="24" t="s">
        <v>3511</v>
      </c>
      <c r="D333" s="24" t="s">
        <v>2227</v>
      </c>
      <c r="E333" s="16"/>
      <c r="F333" s="41" t="s">
        <v>2937</v>
      </c>
      <c r="G333" s="22"/>
      <c r="H333" s="42" t="e">
        <f>J333+L333+N333</f>
        <v>#REF!</v>
      </c>
      <c r="I333" s="22"/>
      <c r="J333" s="42" t="e">
        <f>TRUNC(J334+J335+J336)</f>
        <v>#REF!</v>
      </c>
      <c r="K333" s="22"/>
      <c r="L333" s="42" t="e">
        <f>TRUNC(L334+L335+L336)</f>
        <v>#REF!</v>
      </c>
      <c r="M333" s="22"/>
      <c r="N333" s="42" t="e">
        <f>TRUNC(N334+N335+N336)</f>
        <v>#REF!</v>
      </c>
      <c r="O333" s="43" t="s">
        <v>4016</v>
      </c>
    </row>
    <row r="334" spans="2:15" ht="19.7" hidden="1" customHeight="1" x14ac:dyDescent="0.2">
      <c r="B334" s="18" t="s">
        <v>4016</v>
      </c>
      <c r="C334" s="19" t="s">
        <v>3690</v>
      </c>
      <c r="D334" s="19" t="s">
        <v>2227</v>
      </c>
      <c r="E334" s="6">
        <v>1</v>
      </c>
      <c r="F334" s="20" t="s">
        <v>2937</v>
      </c>
      <c r="G334" s="5" t="e">
        <f>I334+K334+M334</f>
        <v>#REF!</v>
      </c>
      <c r="H334" s="32" t="e">
        <f>J334+L334+N334</f>
        <v>#REF!</v>
      </c>
      <c r="I334" s="29" t="e">
        <f>#REF!</f>
        <v>#REF!</v>
      </c>
      <c r="J334" s="32" t="e">
        <f>TRUNC(E334*I334,0)</f>
        <v>#REF!</v>
      </c>
      <c r="K334" s="29" t="e">
        <f>#REF!</f>
        <v>#REF!</v>
      </c>
      <c r="L334" s="32" t="e">
        <f>TRUNC(E334*K334,0)</f>
        <v>#REF!</v>
      </c>
      <c r="M334" s="29" t="e">
        <f>#REF!</f>
        <v>#REF!</v>
      </c>
      <c r="N334" s="32" t="e">
        <f>TRUNC(E334*M334,0)</f>
        <v>#REF!</v>
      </c>
      <c r="O334" s="21" t="s">
        <v>2748</v>
      </c>
    </row>
    <row r="335" spans="2:15" ht="19.7" hidden="1" customHeight="1" x14ac:dyDescent="0.2">
      <c r="B335" s="13" t="s">
        <v>4016</v>
      </c>
      <c r="C335" s="14" t="s">
        <v>3105</v>
      </c>
      <c r="D335" s="14" t="s">
        <v>2227</v>
      </c>
      <c r="E335" s="16">
        <v>1</v>
      </c>
      <c r="F335" s="15" t="s">
        <v>2937</v>
      </c>
      <c r="G335" s="22">
        <f>I335+K335+M335</f>
        <v>12729</v>
      </c>
      <c r="H335" s="26">
        <f>J335+L335+N335</f>
        <v>12729</v>
      </c>
      <c r="I335" s="25">
        <f>단가산출총괄표!G32</f>
        <v>6636</v>
      </c>
      <c r="J335" s="26">
        <f>TRUNC(E335*I335,0)</f>
        <v>6636</v>
      </c>
      <c r="K335" s="25">
        <f>단가산출총괄표!H32</f>
        <v>2945</v>
      </c>
      <c r="L335" s="26">
        <f>TRUNC(E335*K335,0)</f>
        <v>2945</v>
      </c>
      <c r="M335" s="25">
        <f>단가산출총괄표!I32</f>
        <v>3148</v>
      </c>
      <c r="N335" s="26">
        <f>TRUNC(E335*M335,0)</f>
        <v>3148</v>
      </c>
      <c r="O335" s="17" t="s">
        <v>3252</v>
      </c>
    </row>
    <row r="336" spans="2:15" ht="19.7" hidden="1" customHeight="1" x14ac:dyDescent="0.2">
      <c r="B336" s="13" t="s">
        <v>4016</v>
      </c>
      <c r="C336" s="14" t="s">
        <v>533</v>
      </c>
      <c r="D336" s="14" t="s">
        <v>1865</v>
      </c>
      <c r="E336" s="16">
        <v>1</v>
      </c>
      <c r="F336" s="15" t="s">
        <v>2937</v>
      </c>
      <c r="G336" s="22" t="e">
        <f>I336+K336+M336</f>
        <v>#REF!</v>
      </c>
      <c r="H336" s="26" t="e">
        <f>J336+L336+N336</f>
        <v>#REF!</v>
      </c>
      <c r="I336" s="25" t="e">
        <f>#REF!</f>
        <v>#REF!</v>
      </c>
      <c r="J336" s="26" t="e">
        <f>TRUNC(E336*I336,0)</f>
        <v>#REF!</v>
      </c>
      <c r="K336" s="25" t="e">
        <f>#REF!</f>
        <v>#REF!</v>
      </c>
      <c r="L336" s="26" t="e">
        <f>TRUNC(E336*K336,0)</f>
        <v>#REF!</v>
      </c>
      <c r="M336" s="25" t="e">
        <f>#REF!</f>
        <v>#REF!</v>
      </c>
      <c r="N336" s="26" t="e">
        <f>TRUNC(E336*M336,0)</f>
        <v>#REF!</v>
      </c>
      <c r="O336" s="17" t="s">
        <v>1626</v>
      </c>
    </row>
    <row r="337" spans="2:15" ht="19.7" hidden="1" customHeight="1" x14ac:dyDescent="0.2">
      <c r="B337" s="13" t="s">
        <v>4016</v>
      </c>
      <c r="C337" s="14" t="s">
        <v>4016</v>
      </c>
      <c r="D337" s="14" t="s">
        <v>4016</v>
      </c>
      <c r="E337" s="16"/>
      <c r="F337" s="15" t="s">
        <v>4016</v>
      </c>
      <c r="G337" s="22"/>
      <c r="H337" s="16"/>
      <c r="I337" s="22"/>
      <c r="J337" s="26">
        <f>TRUNC(E337*I337,0)</f>
        <v>0</v>
      </c>
      <c r="K337" s="22"/>
      <c r="L337" s="26">
        <f>TRUNC(E337*K337,0)</f>
        <v>0</v>
      </c>
      <c r="M337" s="22"/>
      <c r="N337" s="26">
        <f>TRUNC(E337*M337,0)</f>
        <v>0</v>
      </c>
      <c r="O337" s="17" t="s">
        <v>4016</v>
      </c>
    </row>
    <row r="338" spans="2:15" ht="19.7" hidden="1" customHeight="1" x14ac:dyDescent="0.2">
      <c r="B338" s="40" t="s">
        <v>1922</v>
      </c>
      <c r="C338" s="24" t="s">
        <v>3164</v>
      </c>
      <c r="D338" s="24" t="s">
        <v>2227</v>
      </c>
      <c r="E338" s="16"/>
      <c r="F338" s="41" t="s">
        <v>2937</v>
      </c>
      <c r="G338" s="22"/>
      <c r="H338" s="42" t="e">
        <f>J338+L338+N338</f>
        <v>#REF!</v>
      </c>
      <c r="I338" s="22"/>
      <c r="J338" s="42" t="e">
        <f>TRUNC(J339+J340+J341)</f>
        <v>#REF!</v>
      </c>
      <c r="K338" s="22"/>
      <c r="L338" s="42" t="e">
        <f>TRUNC(L339+L340+L341)</f>
        <v>#REF!</v>
      </c>
      <c r="M338" s="22"/>
      <c r="N338" s="42" t="e">
        <f>TRUNC(N339+N340+N341)</f>
        <v>#REF!</v>
      </c>
      <c r="O338" s="43" t="s">
        <v>4016</v>
      </c>
    </row>
    <row r="339" spans="2:15" ht="19.7" hidden="1" customHeight="1" x14ac:dyDescent="0.2">
      <c r="B339" s="13" t="s">
        <v>4016</v>
      </c>
      <c r="C339" s="14" t="s">
        <v>3690</v>
      </c>
      <c r="D339" s="14" t="s">
        <v>2227</v>
      </c>
      <c r="E339" s="16">
        <v>1</v>
      </c>
      <c r="F339" s="15" t="s">
        <v>2937</v>
      </c>
      <c r="G339" s="22" t="e">
        <f>I339+K339+M339</f>
        <v>#REF!</v>
      </c>
      <c r="H339" s="26" t="e">
        <f>J339+L339+N339</f>
        <v>#REF!</v>
      </c>
      <c r="I339" s="25" t="e">
        <f>#REF!</f>
        <v>#REF!</v>
      </c>
      <c r="J339" s="26" t="e">
        <f>TRUNC(E339*I339,0)</f>
        <v>#REF!</v>
      </c>
      <c r="K339" s="25" t="e">
        <f>#REF!</f>
        <v>#REF!</v>
      </c>
      <c r="L339" s="26" t="e">
        <f>TRUNC(E339*K339,0)</f>
        <v>#REF!</v>
      </c>
      <c r="M339" s="25" t="e">
        <f>#REF!</f>
        <v>#REF!</v>
      </c>
      <c r="N339" s="26" t="e">
        <f>TRUNC(E339*M339,0)</f>
        <v>#REF!</v>
      </c>
      <c r="O339" s="17" t="s">
        <v>2748</v>
      </c>
    </row>
    <row r="340" spans="2:15" ht="19.7" hidden="1" customHeight="1" x14ac:dyDescent="0.2">
      <c r="B340" s="13" t="s">
        <v>4016</v>
      </c>
      <c r="C340" s="14" t="s">
        <v>3105</v>
      </c>
      <c r="D340" s="14" t="s">
        <v>2227</v>
      </c>
      <c r="E340" s="16">
        <v>1</v>
      </c>
      <c r="F340" s="15" t="s">
        <v>2937</v>
      </c>
      <c r="G340" s="22">
        <f>I340+K340+M340</f>
        <v>12729</v>
      </c>
      <c r="H340" s="26">
        <f>J340+L340+N340</f>
        <v>12729</v>
      </c>
      <c r="I340" s="25">
        <f>단가산출총괄표!G32</f>
        <v>6636</v>
      </c>
      <c r="J340" s="26">
        <f>TRUNC(E340*I340,0)</f>
        <v>6636</v>
      </c>
      <c r="K340" s="25">
        <f>단가산출총괄표!H32</f>
        <v>2945</v>
      </c>
      <c r="L340" s="26">
        <f>TRUNC(E340*K340,0)</f>
        <v>2945</v>
      </c>
      <c r="M340" s="25">
        <f>단가산출총괄표!I32</f>
        <v>3148</v>
      </c>
      <c r="N340" s="26">
        <f>TRUNC(E340*M340,0)</f>
        <v>3148</v>
      </c>
      <c r="O340" s="17" t="s">
        <v>3252</v>
      </c>
    </row>
    <row r="341" spans="2:15" ht="19.7" hidden="1" customHeight="1" x14ac:dyDescent="0.2">
      <c r="B341" s="13" t="s">
        <v>4016</v>
      </c>
      <c r="C341" s="14" t="s">
        <v>789</v>
      </c>
      <c r="D341" s="14" t="s">
        <v>27</v>
      </c>
      <c r="E341" s="16">
        <v>1</v>
      </c>
      <c r="F341" s="15" t="s">
        <v>2937</v>
      </c>
      <c r="G341" s="22" t="e">
        <f>I341+K341+M341</f>
        <v>#REF!</v>
      </c>
      <c r="H341" s="26" t="e">
        <f>J341+L341+N341</f>
        <v>#REF!</v>
      </c>
      <c r="I341" s="25" t="e">
        <f>#REF!</f>
        <v>#REF!</v>
      </c>
      <c r="J341" s="26" t="e">
        <f>TRUNC(E341*I341,0)</f>
        <v>#REF!</v>
      </c>
      <c r="K341" s="25" t="e">
        <f>#REF!</f>
        <v>#REF!</v>
      </c>
      <c r="L341" s="26" t="e">
        <f>TRUNC(E341*K341,0)</f>
        <v>#REF!</v>
      </c>
      <c r="M341" s="25" t="e">
        <f>#REF!</f>
        <v>#REF!</v>
      </c>
      <c r="N341" s="26" t="e">
        <f>TRUNC(E341*M341,0)</f>
        <v>#REF!</v>
      </c>
      <c r="O341" s="17" t="s">
        <v>3043</v>
      </c>
    </row>
    <row r="342" spans="2:15" ht="19.7" hidden="1" customHeight="1" x14ac:dyDescent="0.2">
      <c r="B342" s="13" t="s">
        <v>4016</v>
      </c>
      <c r="C342" s="14" t="s">
        <v>4016</v>
      </c>
      <c r="D342" s="14" t="s">
        <v>4016</v>
      </c>
      <c r="E342" s="16"/>
      <c r="F342" s="15" t="s">
        <v>4016</v>
      </c>
      <c r="G342" s="22"/>
      <c r="H342" s="16"/>
      <c r="I342" s="22"/>
      <c r="J342" s="26">
        <f>TRUNC(E342*I342,0)</f>
        <v>0</v>
      </c>
      <c r="K342" s="22"/>
      <c r="L342" s="26">
        <f>TRUNC(E342*K342,0)</f>
        <v>0</v>
      </c>
      <c r="M342" s="22"/>
      <c r="N342" s="26">
        <f>TRUNC(E342*M342,0)</f>
        <v>0</v>
      </c>
      <c r="O342" s="17" t="s">
        <v>4016</v>
      </c>
    </row>
    <row r="343" spans="2:15" ht="19.7" hidden="1" customHeight="1" x14ac:dyDescent="0.2">
      <c r="B343" s="40" t="s">
        <v>713</v>
      </c>
      <c r="C343" s="24" t="s">
        <v>2719</v>
      </c>
      <c r="D343" s="24" t="s">
        <v>2227</v>
      </c>
      <c r="E343" s="16"/>
      <c r="F343" s="41" t="s">
        <v>2986</v>
      </c>
      <c r="G343" s="22"/>
      <c r="H343" s="42" t="e">
        <f>J343+L343+N343</f>
        <v>#REF!</v>
      </c>
      <c r="I343" s="22"/>
      <c r="J343" s="42" t="e">
        <f>TRUNC(J344)</f>
        <v>#REF!</v>
      </c>
      <c r="K343" s="22"/>
      <c r="L343" s="42" t="e">
        <f>TRUNC(L344)</f>
        <v>#REF!</v>
      </c>
      <c r="M343" s="22"/>
      <c r="N343" s="42" t="e">
        <f>TRUNC(N344)</f>
        <v>#REF!</v>
      </c>
      <c r="O343" s="43" t="s">
        <v>4016</v>
      </c>
    </row>
    <row r="344" spans="2:15" ht="19.7" hidden="1" customHeight="1" x14ac:dyDescent="0.2">
      <c r="B344" s="13" t="s">
        <v>4016</v>
      </c>
      <c r="C344" s="14" t="s">
        <v>2719</v>
      </c>
      <c r="D344" s="14" t="s">
        <v>2450</v>
      </c>
      <c r="E344" s="16">
        <v>1</v>
      </c>
      <c r="F344" s="15" t="s">
        <v>2986</v>
      </c>
      <c r="G344" s="22" t="e">
        <f>I344+K344+M344</f>
        <v>#REF!</v>
      </c>
      <c r="H344" s="26" t="e">
        <f>J344+L344+N344</f>
        <v>#REF!</v>
      </c>
      <c r="I344" s="25" t="e">
        <f>#REF!</f>
        <v>#REF!</v>
      </c>
      <c r="J344" s="26" t="e">
        <f>TRUNC(E344*I344,0)</f>
        <v>#REF!</v>
      </c>
      <c r="K344" s="25" t="e">
        <f>#REF!</f>
        <v>#REF!</v>
      </c>
      <c r="L344" s="26" t="e">
        <f>TRUNC(E344*K344,0)</f>
        <v>#REF!</v>
      </c>
      <c r="M344" s="25" t="e">
        <f>#REF!</f>
        <v>#REF!</v>
      </c>
      <c r="N344" s="26" t="e">
        <f>TRUNC(E344*M344,0)</f>
        <v>#REF!</v>
      </c>
      <c r="O344" s="17" t="s">
        <v>2596</v>
      </c>
    </row>
    <row r="345" spans="2:15" ht="19.7" hidden="1" customHeight="1" x14ac:dyDescent="0.2">
      <c r="B345" s="13" t="s">
        <v>4016</v>
      </c>
      <c r="C345" s="14" t="s">
        <v>4016</v>
      </c>
      <c r="D345" s="14" t="s">
        <v>4016</v>
      </c>
      <c r="E345" s="16"/>
      <c r="F345" s="15" t="s">
        <v>4016</v>
      </c>
      <c r="G345" s="22"/>
      <c r="H345" s="16"/>
      <c r="I345" s="22"/>
      <c r="J345" s="26">
        <f>TRUNC(E345*I345,0)</f>
        <v>0</v>
      </c>
      <c r="K345" s="22"/>
      <c r="L345" s="26">
        <f>TRUNC(E345*K345,0)</f>
        <v>0</v>
      </c>
      <c r="M345" s="22"/>
      <c r="N345" s="26">
        <f>TRUNC(E345*M345,0)</f>
        <v>0</v>
      </c>
      <c r="O345" s="17" t="s">
        <v>4016</v>
      </c>
    </row>
    <row r="346" spans="2:15" ht="19.7" hidden="1" customHeight="1" x14ac:dyDescent="0.2">
      <c r="B346" s="40" t="s">
        <v>2182</v>
      </c>
      <c r="C346" s="24" t="s">
        <v>2944</v>
      </c>
      <c r="D346" s="24" t="s">
        <v>2227</v>
      </c>
      <c r="E346" s="16"/>
      <c r="F346" s="41" t="s">
        <v>2986</v>
      </c>
      <c r="G346" s="22"/>
      <c r="H346" s="42" t="e">
        <f>J346+L346+N346</f>
        <v>#REF!</v>
      </c>
      <c r="I346" s="22"/>
      <c r="J346" s="42" t="e">
        <f>TRUNC(J347)</f>
        <v>#REF!</v>
      </c>
      <c r="K346" s="22"/>
      <c r="L346" s="42" t="e">
        <f>TRUNC(L347)</f>
        <v>#REF!</v>
      </c>
      <c r="M346" s="22"/>
      <c r="N346" s="42" t="e">
        <f>TRUNC(N347)</f>
        <v>#REF!</v>
      </c>
      <c r="O346" s="43" t="s">
        <v>4016</v>
      </c>
    </row>
    <row r="347" spans="2:15" ht="19.7" hidden="1" customHeight="1" x14ac:dyDescent="0.2">
      <c r="B347" s="13" t="s">
        <v>4016</v>
      </c>
      <c r="C347" s="14" t="s">
        <v>2944</v>
      </c>
      <c r="D347" s="14" t="s">
        <v>1395</v>
      </c>
      <c r="E347" s="16">
        <v>1</v>
      </c>
      <c r="F347" s="15" t="s">
        <v>2986</v>
      </c>
      <c r="G347" s="22" t="e">
        <f>I347+K347+M347</f>
        <v>#REF!</v>
      </c>
      <c r="H347" s="26" t="e">
        <f>J347+L347+N347</f>
        <v>#REF!</v>
      </c>
      <c r="I347" s="25" t="e">
        <f>#REF!</f>
        <v>#REF!</v>
      </c>
      <c r="J347" s="26" t="e">
        <f>TRUNC(E347*I347,0)</f>
        <v>#REF!</v>
      </c>
      <c r="K347" s="25" t="e">
        <f>#REF!</f>
        <v>#REF!</v>
      </c>
      <c r="L347" s="26" t="e">
        <f>TRUNC(E347*K347,0)</f>
        <v>#REF!</v>
      </c>
      <c r="M347" s="25" t="e">
        <f>#REF!</f>
        <v>#REF!</v>
      </c>
      <c r="N347" s="26" t="e">
        <f>TRUNC(E347*M347,0)</f>
        <v>#REF!</v>
      </c>
      <c r="O347" s="17" t="s">
        <v>3527</v>
      </c>
    </row>
    <row r="348" spans="2:15" ht="19.7" hidden="1" customHeight="1" x14ac:dyDescent="0.2">
      <c r="B348" s="13" t="s">
        <v>4016</v>
      </c>
      <c r="C348" s="14" t="s">
        <v>4016</v>
      </c>
      <c r="D348" s="14" t="s">
        <v>4016</v>
      </c>
      <c r="E348" s="16"/>
      <c r="F348" s="15" t="s">
        <v>4016</v>
      </c>
      <c r="G348" s="22"/>
      <c r="H348" s="16"/>
      <c r="I348" s="22"/>
      <c r="J348" s="26">
        <f>TRUNC(E348*I348,0)</f>
        <v>0</v>
      </c>
      <c r="K348" s="22"/>
      <c r="L348" s="26">
        <f>TRUNC(E348*K348,0)</f>
        <v>0</v>
      </c>
      <c r="M348" s="22"/>
      <c r="N348" s="26">
        <f>TRUNC(E348*M348,0)</f>
        <v>0</v>
      </c>
      <c r="O348" s="17" t="s">
        <v>4016</v>
      </c>
    </row>
    <row r="349" spans="2:15" ht="19.7" hidden="1" customHeight="1" x14ac:dyDescent="0.2">
      <c r="B349" s="40" t="s">
        <v>546</v>
      </c>
      <c r="C349" s="24" t="s">
        <v>2653</v>
      </c>
      <c r="D349" s="24" t="s">
        <v>2637</v>
      </c>
      <c r="E349" s="16"/>
      <c r="F349" s="41" t="s">
        <v>2937</v>
      </c>
      <c r="G349" s="22"/>
      <c r="H349" s="42" t="e">
        <f>J349+L349+N349</f>
        <v>#REF!</v>
      </c>
      <c r="I349" s="22"/>
      <c r="J349" s="42" t="e">
        <f>TRUNC(J350+J351+J352)</f>
        <v>#REF!</v>
      </c>
      <c r="K349" s="22"/>
      <c r="L349" s="42" t="e">
        <f>TRUNC(L350+L351+L352)</f>
        <v>#REF!</v>
      </c>
      <c r="M349" s="22"/>
      <c r="N349" s="42" t="e">
        <f>TRUNC(N350+N351+N352)</f>
        <v>#REF!</v>
      </c>
      <c r="O349" s="43" t="s">
        <v>4016</v>
      </c>
    </row>
    <row r="350" spans="2:15" ht="19.7" hidden="1" customHeight="1" x14ac:dyDescent="0.2">
      <c r="B350" s="13" t="s">
        <v>4016</v>
      </c>
      <c r="C350" s="14" t="s">
        <v>392</v>
      </c>
      <c r="D350" s="14" t="s">
        <v>2637</v>
      </c>
      <c r="E350" s="16">
        <v>1</v>
      </c>
      <c r="F350" s="15" t="s">
        <v>2937</v>
      </c>
      <c r="G350" s="22" t="e">
        <f>I350+K350+M350</f>
        <v>#REF!</v>
      </c>
      <c r="H350" s="26" t="e">
        <f>J350+L350+N350</f>
        <v>#REF!</v>
      </c>
      <c r="I350" s="25" t="e">
        <f>#REF!</f>
        <v>#REF!</v>
      </c>
      <c r="J350" s="26" t="e">
        <f>TRUNC(E350*I350,0)</f>
        <v>#REF!</v>
      </c>
      <c r="K350" s="25" t="e">
        <f>#REF!</f>
        <v>#REF!</v>
      </c>
      <c r="L350" s="26" t="e">
        <f>TRUNC(E350*K350,0)</f>
        <v>#REF!</v>
      </c>
      <c r="M350" s="25" t="e">
        <f>#REF!</f>
        <v>#REF!</v>
      </c>
      <c r="N350" s="26" t="e">
        <f>TRUNC(E350*M350,0)</f>
        <v>#REF!</v>
      </c>
      <c r="O350" s="17" t="s">
        <v>189</v>
      </c>
    </row>
    <row r="351" spans="2:15" ht="19.7" hidden="1" customHeight="1" x14ac:dyDescent="0.2">
      <c r="B351" s="13" t="s">
        <v>4016</v>
      </c>
      <c r="C351" s="14" t="s">
        <v>1885</v>
      </c>
      <c r="D351" s="14" t="s">
        <v>3575</v>
      </c>
      <c r="E351" s="16">
        <v>1</v>
      </c>
      <c r="F351" s="15" t="s">
        <v>2937</v>
      </c>
      <c r="G351" s="22">
        <f>I351+K351+M351</f>
        <v>4687</v>
      </c>
      <c r="H351" s="26">
        <f>J351+L351+N351</f>
        <v>4687</v>
      </c>
      <c r="I351" s="25">
        <f>단가산출총괄표!G4</f>
        <v>2201</v>
      </c>
      <c r="J351" s="26">
        <f>TRUNC(E351*I351,0)</f>
        <v>2201</v>
      </c>
      <c r="K351" s="25">
        <f>단가산출총괄표!H4</f>
        <v>1120</v>
      </c>
      <c r="L351" s="26">
        <f>TRUNC(E351*K351,0)</f>
        <v>1120</v>
      </c>
      <c r="M351" s="25">
        <f>단가산출총괄표!I4</f>
        <v>1366</v>
      </c>
      <c r="N351" s="26">
        <f>TRUNC(E351*M351,0)</f>
        <v>1366</v>
      </c>
      <c r="O351" s="17" t="s">
        <v>682</v>
      </c>
    </row>
    <row r="352" spans="2:15" ht="19.7" hidden="1" customHeight="1" x14ac:dyDescent="0.2">
      <c r="B352" s="13" t="s">
        <v>4016</v>
      </c>
      <c r="C352" s="14" t="s">
        <v>879</v>
      </c>
      <c r="D352" s="14" t="s">
        <v>2655</v>
      </c>
      <c r="E352" s="16">
        <v>1</v>
      </c>
      <c r="F352" s="15" t="s">
        <v>2937</v>
      </c>
      <c r="G352" s="22" t="e">
        <f>I352+K352+M352</f>
        <v>#REF!</v>
      </c>
      <c r="H352" s="26" t="e">
        <f>J352+L352+N352</f>
        <v>#REF!</v>
      </c>
      <c r="I352" s="25" t="e">
        <f>#REF!</f>
        <v>#REF!</v>
      </c>
      <c r="J352" s="26" t="e">
        <f>TRUNC(E352*I352,0)</f>
        <v>#REF!</v>
      </c>
      <c r="K352" s="25" t="e">
        <f>#REF!</f>
        <v>#REF!</v>
      </c>
      <c r="L352" s="26" t="e">
        <f>TRUNC(E352*K352,0)</f>
        <v>#REF!</v>
      </c>
      <c r="M352" s="25" t="e">
        <f>#REF!</f>
        <v>#REF!</v>
      </c>
      <c r="N352" s="26" t="e">
        <f>TRUNC(E352*M352,0)</f>
        <v>#REF!</v>
      </c>
      <c r="O352" s="17" t="s">
        <v>784</v>
      </c>
    </row>
    <row r="353" spans="2:15" ht="19.7" hidden="1" customHeight="1" x14ac:dyDescent="0.2">
      <c r="B353" s="13" t="s">
        <v>4016</v>
      </c>
      <c r="C353" s="14" t="s">
        <v>4016</v>
      </c>
      <c r="D353" s="14" t="s">
        <v>4016</v>
      </c>
      <c r="E353" s="16"/>
      <c r="F353" s="15" t="s">
        <v>4016</v>
      </c>
      <c r="G353" s="22"/>
      <c r="H353" s="16"/>
      <c r="I353" s="22"/>
      <c r="J353" s="26">
        <f>TRUNC(E353*I353,0)</f>
        <v>0</v>
      </c>
      <c r="K353" s="22"/>
      <c r="L353" s="26">
        <f>TRUNC(E353*K353,0)</f>
        <v>0</v>
      </c>
      <c r="M353" s="22"/>
      <c r="N353" s="26">
        <f>TRUNC(E353*M353,0)</f>
        <v>0</v>
      </c>
      <c r="O353" s="17" t="s">
        <v>4016</v>
      </c>
    </row>
    <row r="354" spans="2:15" ht="19.7" hidden="1" customHeight="1" x14ac:dyDescent="0.2">
      <c r="B354" s="40" t="s">
        <v>2052</v>
      </c>
      <c r="C354" s="24" t="s">
        <v>258</v>
      </c>
      <c r="D354" s="24" t="s">
        <v>2637</v>
      </c>
      <c r="E354" s="16"/>
      <c r="F354" s="41" t="s">
        <v>2937</v>
      </c>
      <c r="G354" s="22"/>
      <c r="H354" s="42" t="e">
        <f>J354+L354+N354</f>
        <v>#REF!</v>
      </c>
      <c r="I354" s="22"/>
      <c r="J354" s="42" t="e">
        <f>TRUNC(J355+J356+J357)</f>
        <v>#REF!</v>
      </c>
      <c r="K354" s="22"/>
      <c r="L354" s="42" t="e">
        <f>TRUNC(L355+L356+L357)</f>
        <v>#REF!</v>
      </c>
      <c r="M354" s="22"/>
      <c r="N354" s="42" t="e">
        <f>TRUNC(N355+N356+N357)</f>
        <v>#REF!</v>
      </c>
      <c r="O354" s="43" t="s">
        <v>4016</v>
      </c>
    </row>
    <row r="355" spans="2:15" ht="19.7" hidden="1" customHeight="1" x14ac:dyDescent="0.2">
      <c r="B355" s="13" t="s">
        <v>4016</v>
      </c>
      <c r="C355" s="14" t="s">
        <v>2270</v>
      </c>
      <c r="D355" s="14" t="s">
        <v>2637</v>
      </c>
      <c r="E355" s="16">
        <v>1</v>
      </c>
      <c r="F355" s="15" t="s">
        <v>2937</v>
      </c>
      <c r="G355" s="22" t="e">
        <f>I355+K355+M355</f>
        <v>#REF!</v>
      </c>
      <c r="H355" s="26" t="e">
        <f>J355+L355+N355</f>
        <v>#REF!</v>
      </c>
      <c r="I355" s="25" t="e">
        <f>#REF!</f>
        <v>#REF!</v>
      </c>
      <c r="J355" s="26" t="e">
        <f>TRUNC(E355*I355,0)</f>
        <v>#REF!</v>
      </c>
      <c r="K355" s="25" t="e">
        <f>#REF!</f>
        <v>#REF!</v>
      </c>
      <c r="L355" s="26" t="e">
        <f>TRUNC(E355*K355,0)</f>
        <v>#REF!</v>
      </c>
      <c r="M355" s="25" t="e">
        <f>#REF!</f>
        <v>#REF!</v>
      </c>
      <c r="N355" s="26" t="e">
        <f>TRUNC(E355*M355,0)</f>
        <v>#REF!</v>
      </c>
      <c r="O355" s="17" t="s">
        <v>2582</v>
      </c>
    </row>
    <row r="356" spans="2:15" ht="19.7" hidden="1" customHeight="1" x14ac:dyDescent="0.2">
      <c r="B356" s="13" t="s">
        <v>4016</v>
      </c>
      <c r="C356" s="14" t="s">
        <v>2671</v>
      </c>
      <c r="D356" s="14" t="s">
        <v>954</v>
      </c>
      <c r="E356" s="16">
        <v>1</v>
      </c>
      <c r="F356" s="15" t="s">
        <v>2937</v>
      </c>
      <c r="G356" s="22">
        <f>I356+K356+M356</f>
        <v>7556</v>
      </c>
      <c r="H356" s="26">
        <f>J356+L356+N356</f>
        <v>7556</v>
      </c>
      <c r="I356" s="25">
        <f>단가산출총괄표!G5</f>
        <v>3057</v>
      </c>
      <c r="J356" s="26">
        <f>TRUNC(E356*I356,0)</f>
        <v>3057</v>
      </c>
      <c r="K356" s="25">
        <f>단가산출총괄표!H5</f>
        <v>2534</v>
      </c>
      <c r="L356" s="26">
        <f>TRUNC(E356*K356,0)</f>
        <v>2534</v>
      </c>
      <c r="M356" s="25">
        <f>단가산출총괄표!I5</f>
        <v>1965</v>
      </c>
      <c r="N356" s="26">
        <f>TRUNC(E356*M356,0)</f>
        <v>1965</v>
      </c>
      <c r="O356" s="17" t="s">
        <v>2081</v>
      </c>
    </row>
    <row r="357" spans="2:15" ht="19.7" hidden="1" customHeight="1" x14ac:dyDescent="0.2">
      <c r="B357" s="13" t="s">
        <v>4016</v>
      </c>
      <c r="C357" s="14" t="s">
        <v>182</v>
      </c>
      <c r="D357" s="14" t="s">
        <v>3245</v>
      </c>
      <c r="E357" s="16">
        <v>1</v>
      </c>
      <c r="F357" s="15" t="s">
        <v>2937</v>
      </c>
      <c r="G357" s="22">
        <f>I357+K357+M357</f>
        <v>5679</v>
      </c>
      <c r="H357" s="26">
        <f>J357+L357+N357</f>
        <v>5679</v>
      </c>
      <c r="I357" s="25">
        <f>단가산출총괄표!G7</f>
        <v>2970</v>
      </c>
      <c r="J357" s="26">
        <f>TRUNC(E357*I357,0)</f>
        <v>2970</v>
      </c>
      <c r="K357" s="25">
        <f>단가산출총괄표!H7</f>
        <v>882</v>
      </c>
      <c r="L357" s="26">
        <f>TRUNC(E357*K357,0)</f>
        <v>882</v>
      </c>
      <c r="M357" s="25">
        <f>단가산출총괄표!I7</f>
        <v>1827</v>
      </c>
      <c r="N357" s="26">
        <f>TRUNC(E357*M357,0)</f>
        <v>1827</v>
      </c>
      <c r="O357" s="17" t="s">
        <v>2471</v>
      </c>
    </row>
    <row r="358" spans="2:15" ht="19.7" hidden="1" customHeight="1" x14ac:dyDescent="0.2">
      <c r="B358" s="13" t="s">
        <v>4016</v>
      </c>
      <c r="C358" s="14" t="s">
        <v>4016</v>
      </c>
      <c r="D358" s="14" t="s">
        <v>4016</v>
      </c>
      <c r="E358" s="16"/>
      <c r="F358" s="15" t="s">
        <v>4016</v>
      </c>
      <c r="G358" s="22"/>
      <c r="H358" s="16"/>
      <c r="I358" s="22"/>
      <c r="J358" s="26">
        <f>TRUNC(E358*I358,0)</f>
        <v>0</v>
      </c>
      <c r="K358" s="22"/>
      <c r="L358" s="26">
        <f>TRUNC(E358*K358,0)</f>
        <v>0</v>
      </c>
      <c r="M358" s="22"/>
      <c r="N358" s="26">
        <f>TRUNC(E358*M358,0)</f>
        <v>0</v>
      </c>
      <c r="O358" s="17" t="s">
        <v>4016</v>
      </c>
    </row>
    <row r="359" spans="2:15" ht="19.7" hidden="1" customHeight="1" x14ac:dyDescent="0.2">
      <c r="B359" s="40" t="s">
        <v>865</v>
      </c>
      <c r="C359" s="24" t="s">
        <v>1912</v>
      </c>
      <c r="D359" s="24" t="s">
        <v>2637</v>
      </c>
      <c r="E359" s="16"/>
      <c r="F359" s="41" t="s">
        <v>2937</v>
      </c>
      <c r="G359" s="22"/>
      <c r="H359" s="42" t="e">
        <f>J359+L359+N359</f>
        <v>#REF!</v>
      </c>
      <c r="I359" s="22"/>
      <c r="J359" s="42" t="e">
        <f>TRUNC(J360+J361+J362)</f>
        <v>#REF!</v>
      </c>
      <c r="K359" s="22"/>
      <c r="L359" s="42" t="e">
        <f>TRUNC(L360+L361+L362)</f>
        <v>#REF!</v>
      </c>
      <c r="M359" s="22"/>
      <c r="N359" s="42" t="e">
        <f>TRUNC(N360+N361+N362)</f>
        <v>#REF!</v>
      </c>
      <c r="O359" s="43" t="s">
        <v>4016</v>
      </c>
    </row>
    <row r="360" spans="2:15" ht="19.7" hidden="1" customHeight="1" x14ac:dyDescent="0.2">
      <c r="B360" s="13" t="s">
        <v>4016</v>
      </c>
      <c r="C360" s="14" t="s">
        <v>2270</v>
      </c>
      <c r="D360" s="14" t="s">
        <v>2637</v>
      </c>
      <c r="E360" s="16">
        <v>1</v>
      </c>
      <c r="F360" s="15" t="s">
        <v>2937</v>
      </c>
      <c r="G360" s="22" t="e">
        <f>I360+K360+M360</f>
        <v>#REF!</v>
      </c>
      <c r="H360" s="26" t="e">
        <f>J360+L360+N360</f>
        <v>#REF!</v>
      </c>
      <c r="I360" s="25" t="e">
        <f>#REF!</f>
        <v>#REF!</v>
      </c>
      <c r="J360" s="26" t="e">
        <f>TRUNC(E360*I360,0)</f>
        <v>#REF!</v>
      </c>
      <c r="K360" s="25" t="e">
        <f>#REF!</f>
        <v>#REF!</v>
      </c>
      <c r="L360" s="26" t="e">
        <f>TRUNC(E360*K360,0)</f>
        <v>#REF!</v>
      </c>
      <c r="M360" s="25" t="e">
        <f>#REF!</f>
        <v>#REF!</v>
      </c>
      <c r="N360" s="26" t="e">
        <f>TRUNC(E360*M360,0)</f>
        <v>#REF!</v>
      </c>
      <c r="O360" s="17" t="s">
        <v>2582</v>
      </c>
    </row>
    <row r="361" spans="2:15" ht="19.7" hidden="1" customHeight="1" x14ac:dyDescent="0.2">
      <c r="B361" s="13" t="s">
        <v>4016</v>
      </c>
      <c r="C361" s="14" t="s">
        <v>2671</v>
      </c>
      <c r="D361" s="14" t="s">
        <v>954</v>
      </c>
      <c r="E361" s="16">
        <v>1</v>
      </c>
      <c r="F361" s="15" t="s">
        <v>2937</v>
      </c>
      <c r="G361" s="22">
        <f>I361+K361+M361</f>
        <v>7556</v>
      </c>
      <c r="H361" s="26">
        <f>J361+L361+N361</f>
        <v>7556</v>
      </c>
      <c r="I361" s="25">
        <f>단가산출총괄표!G5</f>
        <v>3057</v>
      </c>
      <c r="J361" s="26">
        <f>TRUNC(E361*I361,0)</f>
        <v>3057</v>
      </c>
      <c r="K361" s="25">
        <f>단가산출총괄표!H5</f>
        <v>2534</v>
      </c>
      <c r="L361" s="26">
        <f>TRUNC(E361*K361,0)</f>
        <v>2534</v>
      </c>
      <c r="M361" s="25">
        <f>단가산출총괄표!I5</f>
        <v>1965</v>
      </c>
      <c r="N361" s="26">
        <f>TRUNC(E361*M361,0)</f>
        <v>1965</v>
      </c>
      <c r="O361" s="17" t="s">
        <v>2081</v>
      </c>
    </row>
    <row r="362" spans="2:15" ht="19.7" hidden="1" customHeight="1" x14ac:dyDescent="0.2">
      <c r="B362" s="13" t="s">
        <v>4016</v>
      </c>
      <c r="C362" s="14" t="s">
        <v>1562</v>
      </c>
      <c r="D362" s="14" t="s">
        <v>3245</v>
      </c>
      <c r="E362" s="16">
        <v>1</v>
      </c>
      <c r="F362" s="15" t="s">
        <v>2937</v>
      </c>
      <c r="G362" s="22">
        <f>I362+K362+M362</f>
        <v>3441</v>
      </c>
      <c r="H362" s="26">
        <f>J362+L362+N362</f>
        <v>3441</v>
      </c>
      <c r="I362" s="25">
        <f>단가산출총괄표!G8</f>
        <v>973</v>
      </c>
      <c r="J362" s="26">
        <f>TRUNC(E362*I362,0)</f>
        <v>973</v>
      </c>
      <c r="K362" s="25">
        <f>단가산출총괄표!H8</f>
        <v>721</v>
      </c>
      <c r="L362" s="26">
        <f>TRUNC(E362*K362,0)</f>
        <v>721</v>
      </c>
      <c r="M362" s="25">
        <f>단가산출총괄표!I8</f>
        <v>1747</v>
      </c>
      <c r="N362" s="26">
        <f>TRUNC(E362*M362,0)</f>
        <v>1747</v>
      </c>
      <c r="O362" s="17" t="s">
        <v>888</v>
      </c>
    </row>
    <row r="363" spans="2:15" ht="19.7" hidden="1" customHeight="1" x14ac:dyDescent="0.2">
      <c r="B363" s="13" t="s">
        <v>4016</v>
      </c>
      <c r="C363" s="14" t="s">
        <v>4016</v>
      </c>
      <c r="D363" s="14" t="s">
        <v>4016</v>
      </c>
      <c r="E363" s="16"/>
      <c r="F363" s="15" t="s">
        <v>4016</v>
      </c>
      <c r="G363" s="22"/>
      <c r="H363" s="16"/>
      <c r="I363" s="22"/>
      <c r="J363" s="26">
        <f>TRUNC(E363*I363,0)</f>
        <v>0</v>
      </c>
      <c r="K363" s="22"/>
      <c r="L363" s="26">
        <f>TRUNC(E363*K363,0)</f>
        <v>0</v>
      </c>
      <c r="M363" s="22"/>
      <c r="N363" s="26">
        <f>TRUNC(E363*M363,0)</f>
        <v>0</v>
      </c>
      <c r="O363" s="17" t="s">
        <v>4016</v>
      </c>
    </row>
    <row r="364" spans="2:15" ht="19.7" hidden="1" customHeight="1" x14ac:dyDescent="0.2">
      <c r="B364" s="46" t="s">
        <v>2427</v>
      </c>
      <c r="C364" s="31" t="s">
        <v>2232</v>
      </c>
      <c r="D364" s="31" t="s">
        <v>2637</v>
      </c>
      <c r="E364" s="6"/>
      <c r="F364" s="47" t="s">
        <v>2937</v>
      </c>
      <c r="G364" s="5"/>
      <c r="H364" s="48" t="e">
        <f>J364+L364+N364</f>
        <v>#REF!</v>
      </c>
      <c r="I364" s="5"/>
      <c r="J364" s="48" t="e">
        <f>TRUNC(J365+J366+J367)</f>
        <v>#REF!</v>
      </c>
      <c r="K364" s="5"/>
      <c r="L364" s="48" t="e">
        <f>TRUNC(L365+L366+L367)</f>
        <v>#REF!</v>
      </c>
      <c r="M364" s="5"/>
      <c r="N364" s="48" t="e">
        <f>TRUNC(N365+N366+N367)</f>
        <v>#REF!</v>
      </c>
      <c r="O364" s="49" t="s">
        <v>4016</v>
      </c>
    </row>
    <row r="365" spans="2:15" ht="19.7" hidden="1" customHeight="1" x14ac:dyDescent="0.2">
      <c r="B365" s="13" t="s">
        <v>4016</v>
      </c>
      <c r="C365" s="14" t="s">
        <v>2270</v>
      </c>
      <c r="D365" s="14" t="s">
        <v>2637</v>
      </c>
      <c r="E365" s="16">
        <v>1</v>
      </c>
      <c r="F365" s="15" t="s">
        <v>2937</v>
      </c>
      <c r="G365" s="22" t="e">
        <f>I365+K365+M365</f>
        <v>#REF!</v>
      </c>
      <c r="H365" s="26" t="e">
        <f>J365+L365+N365</f>
        <v>#REF!</v>
      </c>
      <c r="I365" s="25" t="e">
        <f>#REF!</f>
        <v>#REF!</v>
      </c>
      <c r="J365" s="26" t="e">
        <f>TRUNC(E365*I365,0)</f>
        <v>#REF!</v>
      </c>
      <c r="K365" s="25" t="e">
        <f>#REF!</f>
        <v>#REF!</v>
      </c>
      <c r="L365" s="26" t="e">
        <f>TRUNC(E365*K365,0)</f>
        <v>#REF!</v>
      </c>
      <c r="M365" s="25" t="e">
        <f>#REF!</f>
        <v>#REF!</v>
      </c>
      <c r="N365" s="26" t="e">
        <f>TRUNC(E365*M365,0)</f>
        <v>#REF!</v>
      </c>
      <c r="O365" s="17" t="s">
        <v>2582</v>
      </c>
    </row>
    <row r="366" spans="2:15" ht="19.7" hidden="1" customHeight="1" x14ac:dyDescent="0.2">
      <c r="B366" s="13" t="s">
        <v>4016</v>
      </c>
      <c r="C366" s="14" t="s">
        <v>2671</v>
      </c>
      <c r="D366" s="14" t="s">
        <v>954</v>
      </c>
      <c r="E366" s="16">
        <v>1</v>
      </c>
      <c r="F366" s="15" t="s">
        <v>2937</v>
      </c>
      <c r="G366" s="22">
        <f>I366+K366+M366</f>
        <v>7556</v>
      </c>
      <c r="H366" s="26">
        <f>J366+L366+N366</f>
        <v>7556</v>
      </c>
      <c r="I366" s="25">
        <f>단가산출총괄표!G5</f>
        <v>3057</v>
      </c>
      <c r="J366" s="26">
        <f>TRUNC(E366*I366,0)</f>
        <v>3057</v>
      </c>
      <c r="K366" s="25">
        <f>단가산출총괄표!H5</f>
        <v>2534</v>
      </c>
      <c r="L366" s="26">
        <f>TRUNC(E366*K366,0)</f>
        <v>2534</v>
      </c>
      <c r="M366" s="25">
        <f>단가산출총괄표!I5</f>
        <v>1965</v>
      </c>
      <c r="N366" s="26">
        <f>TRUNC(E366*M366,0)</f>
        <v>1965</v>
      </c>
      <c r="O366" s="17" t="s">
        <v>2081</v>
      </c>
    </row>
    <row r="367" spans="2:15" ht="19.7" hidden="1" customHeight="1" x14ac:dyDescent="0.2">
      <c r="B367" s="13" t="s">
        <v>4016</v>
      </c>
      <c r="C367" s="14" t="s">
        <v>1629</v>
      </c>
      <c r="D367" s="14" t="s">
        <v>1588</v>
      </c>
      <c r="E367" s="16">
        <v>1</v>
      </c>
      <c r="F367" s="15" t="s">
        <v>2937</v>
      </c>
      <c r="G367" s="22" t="e">
        <f>I367+K367+M367</f>
        <v>#REF!</v>
      </c>
      <c r="H367" s="26" t="e">
        <f>J367+L367+N367</f>
        <v>#REF!</v>
      </c>
      <c r="I367" s="25" t="e">
        <f>#REF!</f>
        <v>#REF!</v>
      </c>
      <c r="J367" s="26" t="e">
        <f>TRUNC(E367*I367,0)</f>
        <v>#REF!</v>
      </c>
      <c r="K367" s="25" t="e">
        <f>#REF!</f>
        <v>#REF!</v>
      </c>
      <c r="L367" s="26" t="e">
        <f>TRUNC(E367*K367,0)</f>
        <v>#REF!</v>
      </c>
      <c r="M367" s="25" t="e">
        <f>#REF!</f>
        <v>#REF!</v>
      </c>
      <c r="N367" s="26" t="e">
        <f>TRUNC(E367*M367,0)</f>
        <v>#REF!</v>
      </c>
      <c r="O367" s="17" t="s">
        <v>956</v>
      </c>
    </row>
    <row r="368" spans="2:15" ht="19.7" hidden="1" customHeight="1" x14ac:dyDescent="0.2">
      <c r="B368" s="13" t="s">
        <v>4016</v>
      </c>
      <c r="C368" s="14" t="s">
        <v>4016</v>
      </c>
      <c r="D368" s="14" t="s">
        <v>4016</v>
      </c>
      <c r="E368" s="16"/>
      <c r="F368" s="15" t="s">
        <v>4016</v>
      </c>
      <c r="G368" s="22"/>
      <c r="H368" s="16"/>
      <c r="I368" s="22"/>
      <c r="J368" s="26">
        <f>TRUNC(E368*I368,0)</f>
        <v>0</v>
      </c>
      <c r="K368" s="22"/>
      <c r="L368" s="26">
        <f>TRUNC(E368*K368,0)</f>
        <v>0</v>
      </c>
      <c r="M368" s="22"/>
      <c r="N368" s="26">
        <f>TRUNC(E368*M368,0)</f>
        <v>0</v>
      </c>
      <c r="O368" s="17" t="s">
        <v>4016</v>
      </c>
    </row>
    <row r="369" spans="2:15" ht="19.7" hidden="1" customHeight="1" x14ac:dyDescent="0.2">
      <c r="B369" s="40" t="s">
        <v>755</v>
      </c>
      <c r="C369" s="24" t="s">
        <v>3001</v>
      </c>
      <c r="D369" s="24" t="s">
        <v>536</v>
      </c>
      <c r="E369" s="16"/>
      <c r="F369" s="41" t="s">
        <v>2937</v>
      </c>
      <c r="G369" s="22"/>
      <c r="H369" s="42" t="e">
        <f t="shared" ref="H369:H374" si="4">J369+L369+N369</f>
        <v>#REF!</v>
      </c>
      <c r="I369" s="22"/>
      <c r="J369" s="42" t="e">
        <f>TRUNC(J370+J371+J372+J373+J374)</f>
        <v>#REF!</v>
      </c>
      <c r="K369" s="22"/>
      <c r="L369" s="42" t="e">
        <f>TRUNC(L370+L371+L372+L373+L374)</f>
        <v>#REF!</v>
      </c>
      <c r="M369" s="22"/>
      <c r="N369" s="42" t="e">
        <f>TRUNC(N370+N371+N372+N373+N374)</f>
        <v>#REF!</v>
      </c>
      <c r="O369" s="43" t="s">
        <v>4016</v>
      </c>
    </row>
    <row r="370" spans="2:15" ht="19.7" hidden="1" customHeight="1" x14ac:dyDescent="0.2">
      <c r="B370" s="13" t="s">
        <v>4016</v>
      </c>
      <c r="C370" s="14" t="s">
        <v>3835</v>
      </c>
      <c r="D370" s="14" t="s">
        <v>3235</v>
      </c>
      <c r="E370" s="16">
        <v>1</v>
      </c>
      <c r="F370" s="15" t="s">
        <v>2937</v>
      </c>
      <c r="G370" s="22" t="e">
        <f>I370+K370+M370</f>
        <v>#REF!</v>
      </c>
      <c r="H370" s="26" t="e">
        <f t="shared" si="4"/>
        <v>#REF!</v>
      </c>
      <c r="I370" s="25" t="e">
        <f>#REF!</f>
        <v>#REF!</v>
      </c>
      <c r="J370" s="26" t="e">
        <f t="shared" ref="J370:J375" si="5">TRUNC(E370*I370,0)</f>
        <v>#REF!</v>
      </c>
      <c r="K370" s="25" t="e">
        <f>#REF!</f>
        <v>#REF!</v>
      </c>
      <c r="L370" s="26" t="e">
        <f t="shared" ref="L370:L375" si="6">TRUNC(E370*K370,0)</f>
        <v>#REF!</v>
      </c>
      <c r="M370" s="25" t="e">
        <f>#REF!</f>
        <v>#REF!</v>
      </c>
      <c r="N370" s="26" t="e">
        <f t="shared" ref="N370:N375" si="7">TRUNC(E370*M370,0)</f>
        <v>#REF!</v>
      </c>
      <c r="O370" s="17" t="s">
        <v>139</v>
      </c>
    </row>
    <row r="371" spans="2:15" ht="19.7" hidden="1" customHeight="1" x14ac:dyDescent="0.2">
      <c r="B371" s="13" t="s">
        <v>4016</v>
      </c>
      <c r="C371" s="14" t="s">
        <v>3176</v>
      </c>
      <c r="D371" s="14" t="s">
        <v>4016</v>
      </c>
      <c r="E371" s="16">
        <v>1</v>
      </c>
      <c r="F371" s="15" t="s">
        <v>2937</v>
      </c>
      <c r="G371" s="22">
        <f>I371+K371+M371</f>
        <v>2765</v>
      </c>
      <c r="H371" s="26">
        <f t="shared" si="4"/>
        <v>2765</v>
      </c>
      <c r="I371" s="25">
        <f>단가산출총괄표!G33</f>
        <v>1133</v>
      </c>
      <c r="J371" s="26">
        <f t="shared" si="5"/>
        <v>1133</v>
      </c>
      <c r="K371" s="25">
        <f>단가산출총괄표!H33</f>
        <v>991</v>
      </c>
      <c r="L371" s="26">
        <f t="shared" si="6"/>
        <v>991</v>
      </c>
      <c r="M371" s="25">
        <f>단가산출총괄표!I33</f>
        <v>641</v>
      </c>
      <c r="N371" s="26">
        <f t="shared" si="7"/>
        <v>641</v>
      </c>
      <c r="O371" s="17" t="s">
        <v>2379</v>
      </c>
    </row>
    <row r="372" spans="2:15" ht="19.7" hidden="1" customHeight="1" x14ac:dyDescent="0.2">
      <c r="B372" s="13" t="s">
        <v>4016</v>
      </c>
      <c r="C372" s="14" t="s">
        <v>40</v>
      </c>
      <c r="D372" s="14" t="s">
        <v>1329</v>
      </c>
      <c r="E372" s="16">
        <v>1</v>
      </c>
      <c r="F372" s="15" t="s">
        <v>2937</v>
      </c>
      <c r="G372" s="22" t="e">
        <f>I372+K372+M372</f>
        <v>#REF!</v>
      </c>
      <c r="H372" s="26" t="e">
        <f t="shared" si="4"/>
        <v>#REF!</v>
      </c>
      <c r="I372" s="25" t="e">
        <f>#REF!</f>
        <v>#REF!</v>
      </c>
      <c r="J372" s="26" t="e">
        <f t="shared" si="5"/>
        <v>#REF!</v>
      </c>
      <c r="K372" s="25" t="e">
        <f>#REF!</f>
        <v>#REF!</v>
      </c>
      <c r="L372" s="26" t="e">
        <f t="shared" si="6"/>
        <v>#REF!</v>
      </c>
      <c r="M372" s="25" t="e">
        <f>#REF!</f>
        <v>#REF!</v>
      </c>
      <c r="N372" s="26" t="e">
        <f t="shared" si="7"/>
        <v>#REF!</v>
      </c>
      <c r="O372" s="17" t="s">
        <v>2727</v>
      </c>
    </row>
    <row r="373" spans="2:15" ht="19.7" hidden="1" customHeight="1" x14ac:dyDescent="0.2">
      <c r="B373" s="13" t="s">
        <v>4016</v>
      </c>
      <c r="C373" s="14" t="s">
        <v>319</v>
      </c>
      <c r="D373" s="14" t="s">
        <v>954</v>
      </c>
      <c r="E373" s="16">
        <v>1</v>
      </c>
      <c r="F373" s="15" t="s">
        <v>2937</v>
      </c>
      <c r="G373" s="22">
        <f>I373+K373+M373</f>
        <v>16308</v>
      </c>
      <c r="H373" s="26">
        <f t="shared" si="4"/>
        <v>16308</v>
      </c>
      <c r="I373" s="25">
        <f>단가산출총괄표!G34</f>
        <v>6536</v>
      </c>
      <c r="J373" s="26">
        <f t="shared" si="5"/>
        <v>6536</v>
      </c>
      <c r="K373" s="25">
        <f>단가산출총괄표!H34</f>
        <v>5570</v>
      </c>
      <c r="L373" s="26">
        <f t="shared" si="6"/>
        <v>5570</v>
      </c>
      <c r="M373" s="25">
        <f>단가산출총괄표!I34</f>
        <v>4202</v>
      </c>
      <c r="N373" s="26">
        <f t="shared" si="7"/>
        <v>4202</v>
      </c>
      <c r="O373" s="17" t="s">
        <v>915</v>
      </c>
    </row>
    <row r="374" spans="2:15" ht="19.7" hidden="1" customHeight="1" x14ac:dyDescent="0.2">
      <c r="B374" s="13" t="s">
        <v>4016</v>
      </c>
      <c r="C374" s="14" t="s">
        <v>1629</v>
      </c>
      <c r="D374" s="14" t="s">
        <v>3368</v>
      </c>
      <c r="E374" s="16">
        <v>1</v>
      </c>
      <c r="F374" s="15" t="s">
        <v>2937</v>
      </c>
      <c r="G374" s="22" t="e">
        <f>I374+K374+M374</f>
        <v>#REF!</v>
      </c>
      <c r="H374" s="26" t="e">
        <f t="shared" si="4"/>
        <v>#REF!</v>
      </c>
      <c r="I374" s="25" t="e">
        <f>#REF!</f>
        <v>#REF!</v>
      </c>
      <c r="J374" s="26" t="e">
        <f t="shared" si="5"/>
        <v>#REF!</v>
      </c>
      <c r="K374" s="25" t="e">
        <f>#REF!</f>
        <v>#REF!</v>
      </c>
      <c r="L374" s="26" t="e">
        <f t="shared" si="6"/>
        <v>#REF!</v>
      </c>
      <c r="M374" s="25" t="e">
        <f>#REF!</f>
        <v>#REF!</v>
      </c>
      <c r="N374" s="26" t="e">
        <f t="shared" si="7"/>
        <v>#REF!</v>
      </c>
      <c r="O374" s="17" t="s">
        <v>956</v>
      </c>
    </row>
    <row r="375" spans="2:15" ht="19.7" hidden="1" customHeight="1" x14ac:dyDescent="0.2">
      <c r="B375" s="13" t="s">
        <v>4016</v>
      </c>
      <c r="C375" s="14" t="s">
        <v>4016</v>
      </c>
      <c r="D375" s="14" t="s">
        <v>4016</v>
      </c>
      <c r="E375" s="16"/>
      <c r="F375" s="15" t="s">
        <v>4016</v>
      </c>
      <c r="G375" s="22"/>
      <c r="H375" s="16"/>
      <c r="I375" s="22"/>
      <c r="J375" s="26">
        <f t="shared" si="5"/>
        <v>0</v>
      </c>
      <c r="K375" s="22"/>
      <c r="L375" s="26">
        <f t="shared" si="6"/>
        <v>0</v>
      </c>
      <c r="M375" s="22"/>
      <c r="N375" s="26">
        <f t="shared" si="7"/>
        <v>0</v>
      </c>
      <c r="O375" s="17" t="s">
        <v>4016</v>
      </c>
    </row>
    <row r="376" spans="2:15" ht="19.7" hidden="1" customHeight="1" x14ac:dyDescent="0.2">
      <c r="B376" s="40" t="s">
        <v>2362</v>
      </c>
      <c r="C376" s="24" t="s">
        <v>1841</v>
      </c>
      <c r="D376" s="24" t="s">
        <v>2637</v>
      </c>
      <c r="E376" s="16"/>
      <c r="F376" s="41" t="s">
        <v>2937</v>
      </c>
      <c r="G376" s="22"/>
      <c r="H376" s="42" t="e">
        <f>J376+L376+N376</f>
        <v>#REF!</v>
      </c>
      <c r="I376" s="22"/>
      <c r="J376" s="42" t="e">
        <f>TRUNC(J377+J378+J379)</f>
        <v>#REF!</v>
      </c>
      <c r="K376" s="22"/>
      <c r="L376" s="42" t="e">
        <f>TRUNC(L377+L378+L379)</f>
        <v>#REF!</v>
      </c>
      <c r="M376" s="22"/>
      <c r="N376" s="42" t="e">
        <f>TRUNC(N377+N378+N379)</f>
        <v>#REF!</v>
      </c>
      <c r="O376" s="43" t="s">
        <v>4016</v>
      </c>
    </row>
    <row r="377" spans="2:15" ht="19.7" hidden="1" customHeight="1" x14ac:dyDescent="0.2">
      <c r="B377" s="13" t="s">
        <v>4016</v>
      </c>
      <c r="C377" s="14" t="s">
        <v>2270</v>
      </c>
      <c r="D377" s="14" t="s">
        <v>2637</v>
      </c>
      <c r="E377" s="16">
        <v>1</v>
      </c>
      <c r="F377" s="15" t="s">
        <v>2937</v>
      </c>
      <c r="G377" s="22" t="e">
        <f>I377+K377+M377</f>
        <v>#REF!</v>
      </c>
      <c r="H377" s="26" t="e">
        <f>J377+L377+N377</f>
        <v>#REF!</v>
      </c>
      <c r="I377" s="25" t="e">
        <f>#REF!</f>
        <v>#REF!</v>
      </c>
      <c r="J377" s="26" t="e">
        <f>TRUNC(E377*I377,0)</f>
        <v>#REF!</v>
      </c>
      <c r="K377" s="25" t="e">
        <f>#REF!</f>
        <v>#REF!</v>
      </c>
      <c r="L377" s="26" t="e">
        <f>TRUNC(E377*K377,0)</f>
        <v>#REF!</v>
      </c>
      <c r="M377" s="25" t="e">
        <f>#REF!</f>
        <v>#REF!</v>
      </c>
      <c r="N377" s="26" t="e">
        <f>TRUNC(E377*M377,0)</f>
        <v>#REF!</v>
      </c>
      <c r="O377" s="17" t="s">
        <v>2582</v>
      </c>
    </row>
    <row r="378" spans="2:15" ht="19.7" hidden="1" customHeight="1" x14ac:dyDescent="0.2">
      <c r="B378" s="13" t="s">
        <v>4016</v>
      </c>
      <c r="C378" s="14" t="s">
        <v>2671</v>
      </c>
      <c r="D378" s="14" t="s">
        <v>954</v>
      </c>
      <c r="E378" s="16">
        <v>1</v>
      </c>
      <c r="F378" s="15" t="s">
        <v>2937</v>
      </c>
      <c r="G378" s="22">
        <f>I378+K378+M378</f>
        <v>7556</v>
      </c>
      <c r="H378" s="26">
        <f>J378+L378+N378</f>
        <v>7556</v>
      </c>
      <c r="I378" s="25">
        <f>단가산출총괄표!G5</f>
        <v>3057</v>
      </c>
      <c r="J378" s="26">
        <f>TRUNC(E378*I378,0)</f>
        <v>3057</v>
      </c>
      <c r="K378" s="25">
        <f>단가산출총괄표!H5</f>
        <v>2534</v>
      </c>
      <c r="L378" s="26">
        <f>TRUNC(E378*K378,0)</f>
        <v>2534</v>
      </c>
      <c r="M378" s="25">
        <f>단가산출총괄표!I5</f>
        <v>1965</v>
      </c>
      <c r="N378" s="26">
        <f>TRUNC(E378*M378,0)</f>
        <v>1965</v>
      </c>
      <c r="O378" s="17" t="s">
        <v>2081</v>
      </c>
    </row>
    <row r="379" spans="2:15" ht="19.7" hidden="1" customHeight="1" x14ac:dyDescent="0.2">
      <c r="B379" s="13" t="s">
        <v>4016</v>
      </c>
      <c r="C379" s="14" t="s">
        <v>3387</v>
      </c>
      <c r="D379" s="14" t="s">
        <v>1371</v>
      </c>
      <c r="E379" s="16">
        <v>1</v>
      </c>
      <c r="F379" s="15" t="s">
        <v>2937</v>
      </c>
      <c r="G379" s="22" t="e">
        <f>I379+K379+M379</f>
        <v>#REF!</v>
      </c>
      <c r="H379" s="26" t="e">
        <f>J379+L379+N379</f>
        <v>#REF!</v>
      </c>
      <c r="I379" s="25" t="e">
        <f>#REF!</f>
        <v>#REF!</v>
      </c>
      <c r="J379" s="26" t="e">
        <f>TRUNC(E379*I379,0)</f>
        <v>#REF!</v>
      </c>
      <c r="K379" s="25" t="e">
        <f>#REF!</f>
        <v>#REF!</v>
      </c>
      <c r="L379" s="26" t="e">
        <f>TRUNC(E379*K379,0)</f>
        <v>#REF!</v>
      </c>
      <c r="M379" s="25" t="e">
        <f>#REF!</f>
        <v>#REF!</v>
      </c>
      <c r="N379" s="26" t="e">
        <f>TRUNC(E379*M379,0)</f>
        <v>#REF!</v>
      </c>
      <c r="O379" s="17" t="s">
        <v>2143</v>
      </c>
    </row>
    <row r="380" spans="2:15" ht="19.7" hidden="1" customHeight="1" x14ac:dyDescent="0.2">
      <c r="B380" s="13" t="s">
        <v>4016</v>
      </c>
      <c r="C380" s="14" t="s">
        <v>4016</v>
      </c>
      <c r="D380" s="14" t="s">
        <v>4016</v>
      </c>
      <c r="E380" s="16"/>
      <c r="F380" s="15" t="s">
        <v>4016</v>
      </c>
      <c r="G380" s="22"/>
      <c r="H380" s="16"/>
      <c r="I380" s="22"/>
      <c r="J380" s="26">
        <f>TRUNC(E380*I380,0)</f>
        <v>0</v>
      </c>
      <c r="K380" s="22"/>
      <c r="L380" s="26">
        <f>TRUNC(E380*K380,0)</f>
        <v>0</v>
      </c>
      <c r="M380" s="22"/>
      <c r="N380" s="26">
        <f>TRUNC(E380*M380,0)</f>
        <v>0</v>
      </c>
      <c r="O380" s="17" t="s">
        <v>4016</v>
      </c>
    </row>
    <row r="381" spans="2:15" ht="19.7" hidden="1" customHeight="1" x14ac:dyDescent="0.2">
      <c r="B381" s="40" t="s">
        <v>1002</v>
      </c>
      <c r="C381" s="24" t="s">
        <v>3582</v>
      </c>
      <c r="D381" s="24" t="s">
        <v>4016</v>
      </c>
      <c r="E381" s="16"/>
      <c r="F381" s="41" t="s">
        <v>2937</v>
      </c>
      <c r="G381" s="22"/>
      <c r="H381" s="42">
        <f>J381+L381+N381</f>
        <v>27450</v>
      </c>
      <c r="I381" s="22"/>
      <c r="J381" s="42">
        <f>TRUNC(J382+J383)</f>
        <v>11733</v>
      </c>
      <c r="K381" s="22"/>
      <c r="L381" s="42">
        <f>TRUNC(L382+L383)</f>
        <v>7980</v>
      </c>
      <c r="M381" s="22"/>
      <c r="N381" s="42">
        <f>TRUNC(N382+N383)</f>
        <v>7737</v>
      </c>
      <c r="O381" s="43" t="s">
        <v>4016</v>
      </c>
    </row>
    <row r="382" spans="2:15" ht="19.7" hidden="1" customHeight="1" x14ac:dyDescent="0.2">
      <c r="B382" s="13" t="s">
        <v>4016</v>
      </c>
      <c r="C382" s="14" t="s">
        <v>1523</v>
      </c>
      <c r="D382" s="14" t="s">
        <v>2364</v>
      </c>
      <c r="E382" s="16">
        <v>1</v>
      </c>
      <c r="F382" s="15" t="s">
        <v>2937</v>
      </c>
      <c r="G382" s="22">
        <f>I382+K382+M382</f>
        <v>25690</v>
      </c>
      <c r="H382" s="26">
        <f>J382+L382+N382</f>
        <v>25690</v>
      </c>
      <c r="I382" s="25">
        <f>단가산출총괄표!G36</f>
        <v>11012</v>
      </c>
      <c r="J382" s="26">
        <f>TRUNC(E382*I382,0)</f>
        <v>11012</v>
      </c>
      <c r="K382" s="25">
        <f>단가산출총괄표!H36</f>
        <v>7349</v>
      </c>
      <c r="L382" s="26">
        <f>TRUNC(E382*K382,0)</f>
        <v>7349</v>
      </c>
      <c r="M382" s="25">
        <f>단가산출총괄표!I36</f>
        <v>7329</v>
      </c>
      <c r="N382" s="26">
        <f>TRUNC(E382*M382,0)</f>
        <v>7329</v>
      </c>
      <c r="O382" s="17" t="s">
        <v>822</v>
      </c>
    </row>
    <row r="383" spans="2:15" ht="19.7" hidden="1" customHeight="1" x14ac:dyDescent="0.2">
      <c r="B383" s="13" t="s">
        <v>4016</v>
      </c>
      <c r="C383" s="14" t="s">
        <v>3346</v>
      </c>
      <c r="D383" s="14" t="s">
        <v>2648</v>
      </c>
      <c r="E383" s="16">
        <v>1</v>
      </c>
      <c r="F383" s="15" t="s">
        <v>2937</v>
      </c>
      <c r="G383" s="22">
        <f>I383+K383+M383</f>
        <v>1760</v>
      </c>
      <c r="H383" s="26">
        <f>J383+L383+N383</f>
        <v>1760</v>
      </c>
      <c r="I383" s="25">
        <f>단가산출총괄표!G37</f>
        <v>721</v>
      </c>
      <c r="J383" s="26">
        <f>TRUNC(E383*I383,0)</f>
        <v>721</v>
      </c>
      <c r="K383" s="25">
        <f>단가산출총괄표!H37</f>
        <v>631</v>
      </c>
      <c r="L383" s="26">
        <f>TRUNC(E383*K383,0)</f>
        <v>631</v>
      </c>
      <c r="M383" s="25">
        <f>단가산출총괄표!I37</f>
        <v>408</v>
      </c>
      <c r="N383" s="26">
        <f>TRUNC(E383*M383,0)</f>
        <v>408</v>
      </c>
      <c r="O383" s="17" t="s">
        <v>2234</v>
      </c>
    </row>
    <row r="384" spans="2:15" ht="19.7" hidden="1" customHeight="1" x14ac:dyDescent="0.2">
      <c r="B384" s="13" t="s">
        <v>4016</v>
      </c>
      <c r="C384" s="14" t="s">
        <v>4016</v>
      </c>
      <c r="D384" s="14" t="s">
        <v>4016</v>
      </c>
      <c r="E384" s="16"/>
      <c r="F384" s="15" t="s">
        <v>4016</v>
      </c>
      <c r="G384" s="22"/>
      <c r="H384" s="16"/>
      <c r="I384" s="22"/>
      <c r="J384" s="26">
        <f>TRUNC(E384*I384,0)</f>
        <v>0</v>
      </c>
      <c r="K384" s="22"/>
      <c r="L384" s="26">
        <f>TRUNC(E384*K384,0)</f>
        <v>0</v>
      </c>
      <c r="M384" s="22"/>
      <c r="N384" s="26">
        <f>TRUNC(E384*M384,0)</f>
        <v>0</v>
      </c>
      <c r="O384" s="17" t="s">
        <v>4016</v>
      </c>
    </row>
    <row r="385" spans="2:15" ht="19.7" hidden="1" customHeight="1" x14ac:dyDescent="0.2">
      <c r="B385" s="40" t="s">
        <v>3636</v>
      </c>
      <c r="C385" s="24" t="s">
        <v>3291</v>
      </c>
      <c r="D385" s="24" t="s">
        <v>3905</v>
      </c>
      <c r="E385" s="16"/>
      <c r="F385" s="41" t="s">
        <v>3257</v>
      </c>
      <c r="G385" s="22"/>
      <c r="H385" s="42" t="e">
        <f>J385+L385+N385</f>
        <v>#REF!</v>
      </c>
      <c r="I385" s="22"/>
      <c r="J385" s="42" t="e">
        <f>TRUNC(J386)</f>
        <v>#REF!</v>
      </c>
      <c r="K385" s="22"/>
      <c r="L385" s="42" t="e">
        <f>TRUNC(L386)</f>
        <v>#REF!</v>
      </c>
      <c r="M385" s="22"/>
      <c r="N385" s="42" t="e">
        <f>TRUNC(N386)</f>
        <v>#REF!</v>
      </c>
      <c r="O385" s="43" t="s">
        <v>4016</v>
      </c>
    </row>
    <row r="386" spans="2:15" ht="19.7" hidden="1" customHeight="1" x14ac:dyDescent="0.2">
      <c r="B386" s="13" t="s">
        <v>4016</v>
      </c>
      <c r="C386" s="14" t="s">
        <v>1652</v>
      </c>
      <c r="D386" s="14" t="s">
        <v>3905</v>
      </c>
      <c r="E386" s="44">
        <v>1.6000000000000001E-3</v>
      </c>
      <c r="F386" s="15" t="s">
        <v>2467</v>
      </c>
      <c r="G386" s="22" t="e">
        <f>I386+K386+M386</f>
        <v>#REF!</v>
      </c>
      <c r="H386" s="26" t="e">
        <f>J386+L386+N386</f>
        <v>#REF!</v>
      </c>
      <c r="I386" s="25" t="e">
        <f>'일위대가총괄표 (2)'!G83</f>
        <v>#REF!</v>
      </c>
      <c r="J386" s="26" t="e">
        <f>TRUNC(E386*I386,0)</f>
        <v>#REF!</v>
      </c>
      <c r="K386" s="25" t="e">
        <f>'일위대가총괄표 (2)'!H83</f>
        <v>#REF!</v>
      </c>
      <c r="L386" s="26" t="e">
        <f>TRUNC(E386*K386,0)</f>
        <v>#REF!</v>
      </c>
      <c r="M386" s="25" t="e">
        <f>'일위대가총괄표 (2)'!I83</f>
        <v>#REF!</v>
      </c>
      <c r="N386" s="26" t="e">
        <f>TRUNC(E386*M386,0)</f>
        <v>#REF!</v>
      </c>
      <c r="O386" s="17" t="s">
        <v>2348</v>
      </c>
    </row>
    <row r="387" spans="2:15" ht="19.7" hidden="1" customHeight="1" x14ac:dyDescent="0.2">
      <c r="B387" s="13" t="s">
        <v>4016</v>
      </c>
      <c r="C387" s="14" t="s">
        <v>4016</v>
      </c>
      <c r="D387" s="14" t="s">
        <v>4016</v>
      </c>
      <c r="E387" s="16"/>
      <c r="F387" s="15" t="s">
        <v>4016</v>
      </c>
      <c r="G387" s="22"/>
      <c r="H387" s="16"/>
      <c r="I387" s="22"/>
      <c r="J387" s="26">
        <f>TRUNC(E387*I387,0)</f>
        <v>0</v>
      </c>
      <c r="K387" s="22"/>
      <c r="L387" s="26">
        <f>TRUNC(E387*K387,0)</f>
        <v>0</v>
      </c>
      <c r="M387" s="22"/>
      <c r="N387" s="26">
        <f>TRUNC(E387*M387,0)</f>
        <v>0</v>
      </c>
      <c r="O387" s="17" t="s">
        <v>4016</v>
      </c>
    </row>
    <row r="388" spans="2:15" ht="19.7" hidden="1" customHeight="1" x14ac:dyDescent="0.2">
      <c r="B388" s="40" t="s">
        <v>2083</v>
      </c>
      <c r="C388" s="24" t="s">
        <v>1652</v>
      </c>
      <c r="D388" s="24" t="s">
        <v>3905</v>
      </c>
      <c r="E388" s="16"/>
      <c r="F388" s="41" t="s">
        <v>2467</v>
      </c>
      <c r="G388" s="22"/>
      <c r="H388" s="42" t="e">
        <f t="shared" ref="H388:H394" si="8">J388+L388+N388</f>
        <v>#REF!</v>
      </c>
      <c r="I388" s="22"/>
      <c r="J388" s="42" t="e">
        <f>TRUNC(J389+J390+J391+J392+J393+J394)</f>
        <v>#REF!</v>
      </c>
      <c r="K388" s="22"/>
      <c r="L388" s="42" t="e">
        <f>TRUNC(L389+L390+L391+L392+L393+L394)</f>
        <v>#REF!</v>
      </c>
      <c r="M388" s="22"/>
      <c r="N388" s="42" t="e">
        <f>TRUNC(N389+N390+N391+N392+N393+N394)</f>
        <v>#REF!</v>
      </c>
      <c r="O388" s="43" t="s">
        <v>4016</v>
      </c>
    </row>
    <row r="389" spans="2:15" ht="19.7" hidden="1" customHeight="1" x14ac:dyDescent="0.2">
      <c r="B389" s="13" t="s">
        <v>4016</v>
      </c>
      <c r="C389" s="14" t="s">
        <v>1368</v>
      </c>
      <c r="D389" s="14" t="s">
        <v>3484</v>
      </c>
      <c r="E389" s="16">
        <v>6200</v>
      </c>
      <c r="F389" s="15" t="s">
        <v>2363</v>
      </c>
      <c r="G389" s="22" t="e">
        <f t="shared" ref="G389:G394" si="9">I389+K389+M389</f>
        <v>#REF!</v>
      </c>
      <c r="H389" s="26" t="e">
        <f t="shared" si="8"/>
        <v>#REF!</v>
      </c>
      <c r="I389" s="25" t="e">
        <f>#REF!</f>
        <v>#REF!</v>
      </c>
      <c r="J389" s="26" t="e">
        <f t="shared" ref="J389:J395" si="10">TRUNC(E389*I389,0)</f>
        <v>#REF!</v>
      </c>
      <c r="K389" s="25" t="e">
        <f>#REF!</f>
        <v>#REF!</v>
      </c>
      <c r="L389" s="26" t="e">
        <f t="shared" ref="L389:L395" si="11">TRUNC(E389*K389,0)</f>
        <v>#REF!</v>
      </c>
      <c r="M389" s="25" t="e">
        <f>#REF!</f>
        <v>#REF!</v>
      </c>
      <c r="N389" s="26" t="e">
        <f t="shared" ref="N389:N395" si="12">TRUNC(E389*M389,0)</f>
        <v>#REF!</v>
      </c>
      <c r="O389" s="17" t="s">
        <v>4016</v>
      </c>
    </row>
    <row r="390" spans="2:15" ht="19.7" hidden="1" customHeight="1" x14ac:dyDescent="0.2">
      <c r="B390" s="13" t="s">
        <v>4016</v>
      </c>
      <c r="C390" s="14" t="s">
        <v>1368</v>
      </c>
      <c r="D390" s="14" t="s">
        <v>2970</v>
      </c>
      <c r="E390" s="16">
        <v>12100</v>
      </c>
      <c r="F390" s="15" t="s">
        <v>2363</v>
      </c>
      <c r="G390" s="22" t="e">
        <f t="shared" si="9"/>
        <v>#REF!</v>
      </c>
      <c r="H390" s="26" t="e">
        <f t="shared" si="8"/>
        <v>#REF!</v>
      </c>
      <c r="I390" s="25" t="e">
        <f>#REF!</f>
        <v>#REF!</v>
      </c>
      <c r="J390" s="26" t="e">
        <f t="shared" si="10"/>
        <v>#REF!</v>
      </c>
      <c r="K390" s="25" t="e">
        <f>#REF!</f>
        <v>#REF!</v>
      </c>
      <c r="L390" s="26" t="e">
        <f t="shared" si="11"/>
        <v>#REF!</v>
      </c>
      <c r="M390" s="25" t="e">
        <f>#REF!</f>
        <v>#REF!</v>
      </c>
      <c r="N390" s="26" t="e">
        <f t="shared" si="12"/>
        <v>#REF!</v>
      </c>
      <c r="O390" s="17" t="s">
        <v>4016</v>
      </c>
    </row>
    <row r="391" spans="2:15" ht="19.7" hidden="1" customHeight="1" x14ac:dyDescent="0.2">
      <c r="B391" s="13" t="s">
        <v>4016</v>
      </c>
      <c r="C391" s="14" t="s">
        <v>1258</v>
      </c>
      <c r="D391" s="14" t="s">
        <v>3815</v>
      </c>
      <c r="E391" s="44">
        <v>14.6</v>
      </c>
      <c r="F391" s="15" t="s">
        <v>1349</v>
      </c>
      <c r="G391" s="22" t="e">
        <f t="shared" si="9"/>
        <v>#REF!</v>
      </c>
      <c r="H391" s="26" t="e">
        <f t="shared" si="8"/>
        <v>#REF!</v>
      </c>
      <c r="I391" s="25" t="e">
        <f>#REF!</f>
        <v>#REF!</v>
      </c>
      <c r="J391" s="26" t="e">
        <f t="shared" si="10"/>
        <v>#REF!</v>
      </c>
      <c r="K391" s="25" t="e">
        <f>#REF!</f>
        <v>#REF!</v>
      </c>
      <c r="L391" s="26" t="e">
        <f t="shared" si="11"/>
        <v>#REF!</v>
      </c>
      <c r="M391" s="25" t="e">
        <f>#REF!</f>
        <v>#REF!</v>
      </c>
      <c r="N391" s="26" t="e">
        <f t="shared" si="12"/>
        <v>#REF!</v>
      </c>
      <c r="O391" s="17" t="s">
        <v>1185</v>
      </c>
    </row>
    <row r="392" spans="2:15" ht="19.7" hidden="1" customHeight="1" x14ac:dyDescent="0.2">
      <c r="B392" s="13" t="s">
        <v>4016</v>
      </c>
      <c r="C392" s="14" t="s">
        <v>2241</v>
      </c>
      <c r="D392" s="14" t="s">
        <v>2567</v>
      </c>
      <c r="E392" s="44">
        <v>2.2999999999999998</v>
      </c>
      <c r="F392" s="15" t="s">
        <v>2937</v>
      </c>
      <c r="G392" s="22" t="e">
        <f t="shared" si="9"/>
        <v>#REF!</v>
      </c>
      <c r="H392" s="26" t="e">
        <f t="shared" si="8"/>
        <v>#REF!</v>
      </c>
      <c r="I392" s="25" t="e">
        <f>#REF!</f>
        <v>#REF!</v>
      </c>
      <c r="J392" s="26" t="e">
        <f t="shared" si="10"/>
        <v>#REF!</v>
      </c>
      <c r="K392" s="25" t="e">
        <f>#REF!</f>
        <v>#REF!</v>
      </c>
      <c r="L392" s="26" t="e">
        <f t="shared" si="11"/>
        <v>#REF!</v>
      </c>
      <c r="M392" s="25" t="e">
        <f>#REF!</f>
        <v>#REF!</v>
      </c>
      <c r="N392" s="26" t="e">
        <f t="shared" si="12"/>
        <v>#REF!</v>
      </c>
      <c r="O392" s="17" t="s">
        <v>2782</v>
      </c>
    </row>
    <row r="393" spans="2:15" ht="19.7" hidden="1" customHeight="1" x14ac:dyDescent="0.2">
      <c r="B393" s="13" t="s">
        <v>4016</v>
      </c>
      <c r="C393" s="14" t="s">
        <v>3627</v>
      </c>
      <c r="D393" s="14" t="s">
        <v>3691</v>
      </c>
      <c r="E393" s="44">
        <v>2.2999999999999998</v>
      </c>
      <c r="F393" s="15" t="s">
        <v>2937</v>
      </c>
      <c r="G393" s="22" t="e">
        <f t="shared" si="9"/>
        <v>#REF!</v>
      </c>
      <c r="H393" s="26" t="e">
        <f t="shared" si="8"/>
        <v>#REF!</v>
      </c>
      <c r="I393" s="25" t="e">
        <f>#REF!</f>
        <v>#REF!</v>
      </c>
      <c r="J393" s="26" t="e">
        <f t="shared" si="10"/>
        <v>#REF!</v>
      </c>
      <c r="K393" s="25" t="e">
        <f>#REF!</f>
        <v>#REF!</v>
      </c>
      <c r="L393" s="26" t="e">
        <f t="shared" si="11"/>
        <v>#REF!</v>
      </c>
      <c r="M393" s="25" t="e">
        <f>#REF!</f>
        <v>#REF!</v>
      </c>
      <c r="N393" s="26" t="e">
        <f t="shared" si="12"/>
        <v>#REF!</v>
      </c>
      <c r="O393" s="17" t="s">
        <v>4016</v>
      </c>
    </row>
    <row r="394" spans="2:15" ht="19.7" hidden="1" customHeight="1" x14ac:dyDescent="0.2">
      <c r="B394" s="18" t="s">
        <v>4016</v>
      </c>
      <c r="C394" s="19" t="s">
        <v>2353</v>
      </c>
      <c r="D394" s="19" t="s">
        <v>406</v>
      </c>
      <c r="E394" s="45">
        <v>1.5</v>
      </c>
      <c r="F394" s="20" t="s">
        <v>2870</v>
      </c>
      <c r="G394" s="5" t="e">
        <f t="shared" si="9"/>
        <v>#REF!</v>
      </c>
      <c r="H394" s="32" t="e">
        <f t="shared" si="8"/>
        <v>#REF!</v>
      </c>
      <c r="I394" s="29" t="e">
        <f>#REF!</f>
        <v>#REF!</v>
      </c>
      <c r="J394" s="32" t="e">
        <f t="shared" si="10"/>
        <v>#REF!</v>
      </c>
      <c r="K394" s="29" t="e">
        <f>#REF!</f>
        <v>#REF!</v>
      </c>
      <c r="L394" s="32" t="e">
        <f t="shared" si="11"/>
        <v>#REF!</v>
      </c>
      <c r="M394" s="29" t="e">
        <f>#REF!</f>
        <v>#REF!</v>
      </c>
      <c r="N394" s="32" t="e">
        <f t="shared" si="12"/>
        <v>#REF!</v>
      </c>
      <c r="O394" s="21" t="s">
        <v>4016</v>
      </c>
    </row>
    <row r="395" spans="2:15" ht="19.7" hidden="1" customHeight="1" x14ac:dyDescent="0.2">
      <c r="B395" s="13" t="s">
        <v>4016</v>
      </c>
      <c r="C395" s="14" t="s">
        <v>4016</v>
      </c>
      <c r="D395" s="14" t="s">
        <v>4016</v>
      </c>
      <c r="E395" s="16"/>
      <c r="F395" s="15" t="s">
        <v>4016</v>
      </c>
      <c r="G395" s="22"/>
      <c r="H395" s="16"/>
      <c r="I395" s="22"/>
      <c r="J395" s="26">
        <f t="shared" si="10"/>
        <v>0</v>
      </c>
      <c r="K395" s="22"/>
      <c r="L395" s="26">
        <f t="shared" si="11"/>
        <v>0</v>
      </c>
      <c r="M395" s="22"/>
      <c r="N395" s="26">
        <f t="shared" si="12"/>
        <v>0</v>
      </c>
      <c r="O395" s="17" t="s">
        <v>4016</v>
      </c>
    </row>
    <row r="396" spans="2:15" ht="19.7" hidden="1" customHeight="1" x14ac:dyDescent="0.2">
      <c r="B396" s="40" t="s">
        <v>577</v>
      </c>
      <c r="C396" s="24" t="s">
        <v>3291</v>
      </c>
      <c r="D396" s="24" t="s">
        <v>1621</v>
      </c>
      <c r="E396" s="16"/>
      <c r="F396" s="41" t="s">
        <v>3257</v>
      </c>
      <c r="G396" s="22"/>
      <c r="H396" s="42" t="e">
        <f>J396+L396+N396</f>
        <v>#REF!</v>
      </c>
      <c r="I396" s="22"/>
      <c r="J396" s="42" t="e">
        <f>TRUNC(J397)</f>
        <v>#REF!</v>
      </c>
      <c r="K396" s="22"/>
      <c r="L396" s="42" t="e">
        <f>TRUNC(L397)</f>
        <v>#REF!</v>
      </c>
      <c r="M396" s="22"/>
      <c r="N396" s="42" t="e">
        <f>TRUNC(N397)</f>
        <v>#REF!</v>
      </c>
      <c r="O396" s="43" t="s">
        <v>4016</v>
      </c>
    </row>
    <row r="397" spans="2:15" ht="19.7" hidden="1" customHeight="1" x14ac:dyDescent="0.2">
      <c r="B397" s="13" t="s">
        <v>4016</v>
      </c>
      <c r="C397" s="14" t="s">
        <v>1652</v>
      </c>
      <c r="D397" s="14" t="s">
        <v>1621</v>
      </c>
      <c r="E397" s="44">
        <v>1.6000000000000001E-3</v>
      </c>
      <c r="F397" s="15" t="s">
        <v>2467</v>
      </c>
      <c r="G397" s="22" t="e">
        <f>I397+K397+M397</f>
        <v>#REF!</v>
      </c>
      <c r="H397" s="26" t="e">
        <f>J397+L397+N397</f>
        <v>#REF!</v>
      </c>
      <c r="I397" s="25" t="e">
        <f>'일위대가총괄표 (2)'!G85</f>
        <v>#REF!</v>
      </c>
      <c r="J397" s="26" t="e">
        <f>TRUNC(E397*I397,0)</f>
        <v>#REF!</v>
      </c>
      <c r="K397" s="25" t="e">
        <f>'일위대가총괄표 (2)'!H85</f>
        <v>#REF!</v>
      </c>
      <c r="L397" s="26" t="e">
        <f>TRUNC(E397*K397,0)</f>
        <v>#REF!</v>
      </c>
      <c r="M397" s="25" t="e">
        <f>'일위대가총괄표 (2)'!I85</f>
        <v>#REF!</v>
      </c>
      <c r="N397" s="26" t="e">
        <f>TRUNC(E397*M397,0)</f>
        <v>#REF!</v>
      </c>
      <c r="O397" s="17" t="s">
        <v>2447</v>
      </c>
    </row>
    <row r="398" spans="2:15" ht="19.7" hidden="1" customHeight="1" x14ac:dyDescent="0.2">
      <c r="B398" s="13" t="s">
        <v>4016</v>
      </c>
      <c r="C398" s="14" t="s">
        <v>4016</v>
      </c>
      <c r="D398" s="14" t="s">
        <v>4016</v>
      </c>
      <c r="E398" s="16"/>
      <c r="F398" s="15" t="s">
        <v>4016</v>
      </c>
      <c r="G398" s="22"/>
      <c r="H398" s="16"/>
      <c r="I398" s="22"/>
      <c r="J398" s="26">
        <f>TRUNC(E398*I398,0)</f>
        <v>0</v>
      </c>
      <c r="K398" s="22"/>
      <c r="L398" s="26">
        <f>TRUNC(E398*K398,0)</f>
        <v>0</v>
      </c>
      <c r="M398" s="22"/>
      <c r="N398" s="26">
        <f>TRUNC(E398*M398,0)</f>
        <v>0</v>
      </c>
      <c r="O398" s="17" t="s">
        <v>4016</v>
      </c>
    </row>
    <row r="399" spans="2:15" ht="19.7" hidden="1" customHeight="1" x14ac:dyDescent="0.2">
      <c r="B399" s="40" t="s">
        <v>2147</v>
      </c>
      <c r="C399" s="24" t="s">
        <v>1652</v>
      </c>
      <c r="D399" s="24" t="s">
        <v>1621</v>
      </c>
      <c r="E399" s="16"/>
      <c r="F399" s="41" t="s">
        <v>2467</v>
      </c>
      <c r="G399" s="22"/>
      <c r="H399" s="42" t="e">
        <f t="shared" ref="H399:H408" si="13">J399+L399+N399</f>
        <v>#REF!</v>
      </c>
      <c r="I399" s="22"/>
      <c r="J399" s="42" t="e">
        <f>TRUNC(J400+J401+J402+J403+J404+J405+J406+J407+J408)</f>
        <v>#REF!</v>
      </c>
      <c r="K399" s="22"/>
      <c r="L399" s="42" t="e">
        <f>TRUNC(L400+L401+L402+L403+L404+L405+L406+L407+L408)</f>
        <v>#REF!</v>
      </c>
      <c r="M399" s="22"/>
      <c r="N399" s="42" t="e">
        <f>TRUNC(N400+N401+N402+N403+N404+N405+N406+N407+N408)</f>
        <v>#REF!</v>
      </c>
      <c r="O399" s="43" t="s">
        <v>4016</v>
      </c>
    </row>
    <row r="400" spans="2:15" ht="19.7" hidden="1" customHeight="1" x14ac:dyDescent="0.2">
      <c r="B400" s="13" t="s">
        <v>4016</v>
      </c>
      <c r="C400" s="14" t="s">
        <v>1368</v>
      </c>
      <c r="D400" s="14" t="s">
        <v>3484</v>
      </c>
      <c r="E400" s="16">
        <v>29023</v>
      </c>
      <c r="F400" s="15" t="s">
        <v>2363</v>
      </c>
      <c r="G400" s="22" t="e">
        <f t="shared" ref="G400:G408" si="14">I400+K400+M400</f>
        <v>#REF!</v>
      </c>
      <c r="H400" s="26" t="e">
        <f t="shared" si="13"/>
        <v>#REF!</v>
      </c>
      <c r="I400" s="25" t="e">
        <f>#REF!</f>
        <v>#REF!</v>
      </c>
      <c r="J400" s="26" t="e">
        <f t="shared" ref="J400:J409" si="15">TRUNC(E400*I400,0)</f>
        <v>#REF!</v>
      </c>
      <c r="K400" s="25" t="e">
        <f>#REF!</f>
        <v>#REF!</v>
      </c>
      <c r="L400" s="26" t="e">
        <f t="shared" ref="L400:L409" si="16">TRUNC(E400*K400,0)</f>
        <v>#REF!</v>
      </c>
      <c r="M400" s="25" t="e">
        <f>#REF!</f>
        <v>#REF!</v>
      </c>
      <c r="N400" s="26" t="e">
        <f t="shared" ref="N400:N409" si="17">TRUNC(E400*M400,0)</f>
        <v>#REF!</v>
      </c>
      <c r="O400" s="17" t="s">
        <v>4016</v>
      </c>
    </row>
    <row r="401" spans="2:15" ht="19.7" hidden="1" customHeight="1" x14ac:dyDescent="0.2">
      <c r="B401" s="13" t="s">
        <v>4016</v>
      </c>
      <c r="C401" s="14" t="s">
        <v>1368</v>
      </c>
      <c r="D401" s="14" t="s">
        <v>2475</v>
      </c>
      <c r="E401" s="16">
        <v>154</v>
      </c>
      <c r="F401" s="15" t="s">
        <v>2363</v>
      </c>
      <c r="G401" s="22" t="e">
        <f t="shared" si="14"/>
        <v>#REF!</v>
      </c>
      <c r="H401" s="26" t="e">
        <f t="shared" si="13"/>
        <v>#REF!</v>
      </c>
      <c r="I401" s="25" t="e">
        <f>#REF!</f>
        <v>#REF!</v>
      </c>
      <c r="J401" s="26" t="e">
        <f t="shared" si="15"/>
        <v>#REF!</v>
      </c>
      <c r="K401" s="25" t="e">
        <f>#REF!</f>
        <v>#REF!</v>
      </c>
      <c r="L401" s="26" t="e">
        <f t="shared" si="16"/>
        <v>#REF!</v>
      </c>
      <c r="M401" s="25" t="e">
        <f>#REF!</f>
        <v>#REF!</v>
      </c>
      <c r="N401" s="26" t="e">
        <f t="shared" si="17"/>
        <v>#REF!</v>
      </c>
      <c r="O401" s="17" t="s">
        <v>4016</v>
      </c>
    </row>
    <row r="402" spans="2:15" ht="19.7" hidden="1" customHeight="1" x14ac:dyDescent="0.2">
      <c r="B402" s="13" t="s">
        <v>4016</v>
      </c>
      <c r="C402" s="14" t="s">
        <v>1368</v>
      </c>
      <c r="D402" s="14" t="s">
        <v>2380</v>
      </c>
      <c r="E402" s="16">
        <v>1098</v>
      </c>
      <c r="F402" s="15" t="s">
        <v>2363</v>
      </c>
      <c r="G402" s="22" t="e">
        <f t="shared" si="14"/>
        <v>#REF!</v>
      </c>
      <c r="H402" s="26" t="e">
        <f t="shared" si="13"/>
        <v>#REF!</v>
      </c>
      <c r="I402" s="25" t="e">
        <f>#REF!</f>
        <v>#REF!</v>
      </c>
      <c r="J402" s="26" t="e">
        <f t="shared" si="15"/>
        <v>#REF!</v>
      </c>
      <c r="K402" s="25" t="e">
        <f>#REF!</f>
        <v>#REF!</v>
      </c>
      <c r="L402" s="26" t="e">
        <f t="shared" si="16"/>
        <v>#REF!</v>
      </c>
      <c r="M402" s="25" t="e">
        <f>#REF!</f>
        <v>#REF!</v>
      </c>
      <c r="N402" s="26" t="e">
        <f t="shared" si="17"/>
        <v>#REF!</v>
      </c>
      <c r="O402" s="17" t="s">
        <v>4016</v>
      </c>
    </row>
    <row r="403" spans="2:15" ht="19.7" hidden="1" customHeight="1" x14ac:dyDescent="0.2">
      <c r="B403" s="13" t="s">
        <v>4016</v>
      </c>
      <c r="C403" s="14" t="s">
        <v>1368</v>
      </c>
      <c r="D403" s="14" t="s">
        <v>3205</v>
      </c>
      <c r="E403" s="16">
        <v>511</v>
      </c>
      <c r="F403" s="15" t="s">
        <v>2363</v>
      </c>
      <c r="G403" s="22" t="e">
        <f t="shared" si="14"/>
        <v>#REF!</v>
      </c>
      <c r="H403" s="26" t="e">
        <f t="shared" si="13"/>
        <v>#REF!</v>
      </c>
      <c r="I403" s="25" t="e">
        <f>#REF!</f>
        <v>#REF!</v>
      </c>
      <c r="J403" s="26" t="e">
        <f t="shared" si="15"/>
        <v>#REF!</v>
      </c>
      <c r="K403" s="25" t="e">
        <f>#REF!</f>
        <v>#REF!</v>
      </c>
      <c r="L403" s="26" t="e">
        <f t="shared" si="16"/>
        <v>#REF!</v>
      </c>
      <c r="M403" s="25" t="e">
        <f>#REF!</f>
        <v>#REF!</v>
      </c>
      <c r="N403" s="26" t="e">
        <f t="shared" si="17"/>
        <v>#REF!</v>
      </c>
      <c r="O403" s="17" t="s">
        <v>4016</v>
      </c>
    </row>
    <row r="404" spans="2:15" ht="19.7" hidden="1" customHeight="1" x14ac:dyDescent="0.2">
      <c r="B404" s="13" t="s">
        <v>4016</v>
      </c>
      <c r="C404" s="14" t="s">
        <v>3829</v>
      </c>
      <c r="D404" s="14" t="s">
        <v>1928</v>
      </c>
      <c r="E404" s="16">
        <v>74</v>
      </c>
      <c r="F404" s="15" t="s">
        <v>2363</v>
      </c>
      <c r="G404" s="22" t="e">
        <f t="shared" si="14"/>
        <v>#REF!</v>
      </c>
      <c r="H404" s="26" t="e">
        <f t="shared" si="13"/>
        <v>#REF!</v>
      </c>
      <c r="I404" s="25" t="e">
        <f>#REF!</f>
        <v>#REF!</v>
      </c>
      <c r="J404" s="26" t="e">
        <f t="shared" si="15"/>
        <v>#REF!</v>
      </c>
      <c r="K404" s="25" t="e">
        <f>#REF!</f>
        <v>#REF!</v>
      </c>
      <c r="L404" s="26" t="e">
        <f t="shared" si="16"/>
        <v>#REF!</v>
      </c>
      <c r="M404" s="25" t="e">
        <f>#REF!</f>
        <v>#REF!</v>
      </c>
      <c r="N404" s="26" t="e">
        <f t="shared" si="17"/>
        <v>#REF!</v>
      </c>
      <c r="O404" s="17" t="s">
        <v>4016</v>
      </c>
    </row>
    <row r="405" spans="2:15" ht="19.7" hidden="1" customHeight="1" x14ac:dyDescent="0.2">
      <c r="B405" s="13" t="s">
        <v>4016</v>
      </c>
      <c r="C405" s="14" t="s">
        <v>1258</v>
      </c>
      <c r="D405" s="14" t="s">
        <v>3815</v>
      </c>
      <c r="E405" s="44">
        <v>27.986999999999998</v>
      </c>
      <c r="F405" s="15" t="s">
        <v>1349</v>
      </c>
      <c r="G405" s="22" t="e">
        <f t="shared" si="14"/>
        <v>#REF!</v>
      </c>
      <c r="H405" s="26" t="e">
        <f t="shared" si="13"/>
        <v>#REF!</v>
      </c>
      <c r="I405" s="25" t="e">
        <f>#REF!</f>
        <v>#REF!</v>
      </c>
      <c r="J405" s="26" t="e">
        <f t="shared" si="15"/>
        <v>#REF!</v>
      </c>
      <c r="K405" s="25" t="e">
        <f>#REF!</f>
        <v>#REF!</v>
      </c>
      <c r="L405" s="26" t="e">
        <f t="shared" si="16"/>
        <v>#REF!</v>
      </c>
      <c r="M405" s="25" t="e">
        <f>#REF!</f>
        <v>#REF!</v>
      </c>
      <c r="N405" s="26" t="e">
        <f t="shared" si="17"/>
        <v>#REF!</v>
      </c>
      <c r="O405" s="17" t="s">
        <v>1185</v>
      </c>
    </row>
    <row r="406" spans="2:15" ht="19.7" hidden="1" customHeight="1" x14ac:dyDescent="0.2">
      <c r="B406" s="13" t="s">
        <v>4016</v>
      </c>
      <c r="C406" s="14" t="s">
        <v>2241</v>
      </c>
      <c r="D406" s="14" t="s">
        <v>2567</v>
      </c>
      <c r="E406" s="44">
        <v>2.2999999999999998</v>
      </c>
      <c r="F406" s="15" t="s">
        <v>2937</v>
      </c>
      <c r="G406" s="22" t="e">
        <f t="shared" si="14"/>
        <v>#REF!</v>
      </c>
      <c r="H406" s="26" t="e">
        <f t="shared" si="13"/>
        <v>#REF!</v>
      </c>
      <c r="I406" s="25" t="e">
        <f>#REF!</f>
        <v>#REF!</v>
      </c>
      <c r="J406" s="26" t="e">
        <f t="shared" si="15"/>
        <v>#REF!</v>
      </c>
      <c r="K406" s="25" t="e">
        <f>#REF!</f>
        <v>#REF!</v>
      </c>
      <c r="L406" s="26" t="e">
        <f t="shared" si="16"/>
        <v>#REF!</v>
      </c>
      <c r="M406" s="25" t="e">
        <f>#REF!</f>
        <v>#REF!</v>
      </c>
      <c r="N406" s="26" t="e">
        <f t="shared" si="17"/>
        <v>#REF!</v>
      </c>
      <c r="O406" s="17" t="s">
        <v>2782</v>
      </c>
    </row>
    <row r="407" spans="2:15" ht="19.7" hidden="1" customHeight="1" x14ac:dyDescent="0.2">
      <c r="B407" s="13" t="s">
        <v>4016</v>
      </c>
      <c r="C407" s="14" t="s">
        <v>3627</v>
      </c>
      <c r="D407" s="14" t="s">
        <v>3691</v>
      </c>
      <c r="E407" s="44">
        <v>2.2999999999999998</v>
      </c>
      <c r="F407" s="15" t="s">
        <v>2937</v>
      </c>
      <c r="G407" s="22" t="e">
        <f t="shared" si="14"/>
        <v>#REF!</v>
      </c>
      <c r="H407" s="26" t="e">
        <f t="shared" si="13"/>
        <v>#REF!</v>
      </c>
      <c r="I407" s="25" t="e">
        <f>#REF!</f>
        <v>#REF!</v>
      </c>
      <c r="J407" s="26" t="e">
        <f t="shared" si="15"/>
        <v>#REF!</v>
      </c>
      <c r="K407" s="25" t="e">
        <f>#REF!</f>
        <v>#REF!</v>
      </c>
      <c r="L407" s="26" t="e">
        <f t="shared" si="16"/>
        <v>#REF!</v>
      </c>
      <c r="M407" s="25" t="e">
        <f>#REF!</f>
        <v>#REF!</v>
      </c>
      <c r="N407" s="26" t="e">
        <f t="shared" si="17"/>
        <v>#REF!</v>
      </c>
      <c r="O407" s="17" t="s">
        <v>4016</v>
      </c>
    </row>
    <row r="408" spans="2:15" ht="19.7" hidden="1" customHeight="1" x14ac:dyDescent="0.2">
      <c r="B408" s="13" t="s">
        <v>4016</v>
      </c>
      <c r="C408" s="14" t="s">
        <v>2353</v>
      </c>
      <c r="D408" s="14" t="s">
        <v>406</v>
      </c>
      <c r="E408" s="44">
        <v>2.798</v>
      </c>
      <c r="F408" s="15" t="s">
        <v>2870</v>
      </c>
      <c r="G408" s="22" t="e">
        <f t="shared" si="14"/>
        <v>#REF!</v>
      </c>
      <c r="H408" s="26" t="e">
        <f t="shared" si="13"/>
        <v>#REF!</v>
      </c>
      <c r="I408" s="25" t="e">
        <f>#REF!</f>
        <v>#REF!</v>
      </c>
      <c r="J408" s="26" t="e">
        <f t="shared" si="15"/>
        <v>#REF!</v>
      </c>
      <c r="K408" s="25" t="e">
        <f>#REF!</f>
        <v>#REF!</v>
      </c>
      <c r="L408" s="26" t="e">
        <f t="shared" si="16"/>
        <v>#REF!</v>
      </c>
      <c r="M408" s="25" t="e">
        <f>#REF!</f>
        <v>#REF!</v>
      </c>
      <c r="N408" s="26" t="e">
        <f t="shared" si="17"/>
        <v>#REF!</v>
      </c>
      <c r="O408" s="17" t="s">
        <v>4016</v>
      </c>
    </row>
    <row r="409" spans="2:15" ht="19.7" hidden="1" customHeight="1" x14ac:dyDescent="0.2">
      <c r="B409" s="13" t="s">
        <v>4016</v>
      </c>
      <c r="C409" s="14" t="s">
        <v>4016</v>
      </c>
      <c r="D409" s="14" t="s">
        <v>4016</v>
      </c>
      <c r="E409" s="16"/>
      <c r="F409" s="15" t="s">
        <v>4016</v>
      </c>
      <c r="G409" s="22"/>
      <c r="H409" s="16"/>
      <c r="I409" s="22"/>
      <c r="J409" s="26">
        <f t="shared" si="15"/>
        <v>0</v>
      </c>
      <c r="K409" s="22"/>
      <c r="L409" s="26">
        <f t="shared" si="16"/>
        <v>0</v>
      </c>
      <c r="M409" s="22"/>
      <c r="N409" s="26">
        <f t="shared" si="17"/>
        <v>0</v>
      </c>
      <c r="O409" s="17" t="s">
        <v>4016</v>
      </c>
    </row>
    <row r="410" spans="2:15" ht="19.7" hidden="1" customHeight="1" x14ac:dyDescent="0.2">
      <c r="B410" s="40" t="s">
        <v>691</v>
      </c>
      <c r="C410" s="24" t="s">
        <v>3577</v>
      </c>
      <c r="D410" s="24" t="s">
        <v>2696</v>
      </c>
      <c r="E410" s="16"/>
      <c r="F410" s="41" t="s">
        <v>2516</v>
      </c>
      <c r="G410" s="22"/>
      <c r="H410" s="42" t="e">
        <f>J410+L410+N410</f>
        <v>#REF!</v>
      </c>
      <c r="I410" s="22"/>
      <c r="J410" s="42" t="e">
        <f>TRUNC(J411)</f>
        <v>#REF!</v>
      </c>
      <c r="K410" s="22"/>
      <c r="L410" s="42" t="e">
        <f>TRUNC(L411)</f>
        <v>#REF!</v>
      </c>
      <c r="M410" s="22"/>
      <c r="N410" s="42" t="e">
        <f>TRUNC(N411)</f>
        <v>#REF!</v>
      </c>
      <c r="O410" s="43" t="s">
        <v>4016</v>
      </c>
    </row>
    <row r="411" spans="2:15" ht="19.7" hidden="1" customHeight="1" x14ac:dyDescent="0.2">
      <c r="B411" s="13" t="s">
        <v>4016</v>
      </c>
      <c r="C411" s="14" t="s">
        <v>1244</v>
      </c>
      <c r="D411" s="14" t="s">
        <v>4016</v>
      </c>
      <c r="E411" s="16">
        <v>935</v>
      </c>
      <c r="F411" s="15" t="s">
        <v>2986</v>
      </c>
      <c r="G411" s="22" t="e">
        <f>I411+K411+M411</f>
        <v>#REF!</v>
      </c>
      <c r="H411" s="26" t="e">
        <f>J411+L411+N411</f>
        <v>#REF!</v>
      </c>
      <c r="I411" s="25" t="e">
        <f>#REF!</f>
        <v>#REF!</v>
      </c>
      <c r="J411" s="26" t="e">
        <f>TRUNC(E411*I411,0)</f>
        <v>#REF!</v>
      </c>
      <c r="K411" s="25" t="e">
        <f>#REF!</f>
        <v>#REF!</v>
      </c>
      <c r="L411" s="26" t="e">
        <f>TRUNC(E411*K411,0)</f>
        <v>#REF!</v>
      </c>
      <c r="M411" s="25" t="e">
        <f>#REF!</f>
        <v>#REF!</v>
      </c>
      <c r="N411" s="26" t="e">
        <f>TRUNC(E411*M411,0)</f>
        <v>#REF!</v>
      </c>
      <c r="O411" s="17" t="s">
        <v>1906</v>
      </c>
    </row>
    <row r="412" spans="2:15" ht="19.7" hidden="1" customHeight="1" x14ac:dyDescent="0.2">
      <c r="B412" s="13" t="s">
        <v>4016</v>
      </c>
      <c r="C412" s="14" t="s">
        <v>4016</v>
      </c>
      <c r="D412" s="14" t="s">
        <v>4016</v>
      </c>
      <c r="E412" s="16"/>
      <c r="F412" s="15" t="s">
        <v>4016</v>
      </c>
      <c r="G412" s="22"/>
      <c r="H412" s="16"/>
      <c r="I412" s="22"/>
      <c r="J412" s="26">
        <f>TRUNC(E412*I412,0)</f>
        <v>0</v>
      </c>
      <c r="K412" s="22"/>
      <c r="L412" s="26">
        <f>TRUNC(E412*K412,0)</f>
        <v>0</v>
      </c>
      <c r="M412" s="22"/>
      <c r="N412" s="26">
        <f>TRUNC(E412*M412,0)</f>
        <v>0</v>
      </c>
      <c r="O412" s="17" t="s">
        <v>4016</v>
      </c>
    </row>
    <row r="413" spans="2:15" ht="19.7" hidden="1" customHeight="1" x14ac:dyDescent="0.2">
      <c r="B413" s="40" t="s">
        <v>2332</v>
      </c>
      <c r="C413" s="24" t="s">
        <v>3463</v>
      </c>
      <c r="D413" s="24" t="s">
        <v>1270</v>
      </c>
      <c r="E413" s="16"/>
      <c r="F413" s="41" t="s">
        <v>2516</v>
      </c>
      <c r="G413" s="22"/>
      <c r="H413" s="42" t="e">
        <f>J413+L413+N413</f>
        <v>#REF!</v>
      </c>
      <c r="I413" s="22"/>
      <c r="J413" s="26" t="e">
        <f>TRUNC(J414+J415)</f>
        <v>#REF!</v>
      </c>
      <c r="K413" s="22"/>
      <c r="L413" s="26" t="e">
        <f>TRUNC(L414+L415)</f>
        <v>#REF!</v>
      </c>
      <c r="M413" s="22"/>
      <c r="N413" s="42" t="e">
        <f>TRUNC(N414+N415)</f>
        <v>#REF!</v>
      </c>
      <c r="O413" s="43" t="s">
        <v>4016</v>
      </c>
    </row>
    <row r="414" spans="2:15" ht="19.7" hidden="1" customHeight="1" x14ac:dyDescent="0.2">
      <c r="B414" s="13" t="s">
        <v>4016</v>
      </c>
      <c r="C414" s="14" t="s">
        <v>3031</v>
      </c>
      <c r="D414" s="14" t="s">
        <v>1270</v>
      </c>
      <c r="E414" s="16">
        <v>1</v>
      </c>
      <c r="F414" s="15" t="s">
        <v>807</v>
      </c>
      <c r="G414" s="22" t="e">
        <f>I414+K414+M414</f>
        <v>#REF!</v>
      </c>
      <c r="H414" s="26" t="e">
        <f>J414+L414+N414</f>
        <v>#REF!</v>
      </c>
      <c r="I414" s="25" t="e">
        <f>#REF!</f>
        <v>#REF!</v>
      </c>
      <c r="J414" s="26" t="e">
        <f>TRUNC(E414*I414,0)</f>
        <v>#REF!</v>
      </c>
      <c r="K414" s="25" t="e">
        <f>#REF!</f>
        <v>#REF!</v>
      </c>
      <c r="L414" s="26" t="e">
        <f>TRUNC(E414*K414,0)</f>
        <v>#REF!</v>
      </c>
      <c r="M414" s="25" t="e">
        <f>#REF!</f>
        <v>#REF!</v>
      </c>
      <c r="N414" s="26" t="e">
        <f>TRUNC(E414*M414,0)</f>
        <v>#REF!</v>
      </c>
      <c r="O414" s="17" t="s">
        <v>3389</v>
      </c>
    </row>
    <row r="415" spans="2:15" ht="19.7" hidden="1" customHeight="1" x14ac:dyDescent="0.2">
      <c r="B415" s="13" t="s">
        <v>4016</v>
      </c>
      <c r="C415" s="14" t="s">
        <v>2404</v>
      </c>
      <c r="D415" s="14" t="s">
        <v>1846</v>
      </c>
      <c r="E415" s="16">
        <v>5</v>
      </c>
      <c r="F415" s="15" t="s">
        <v>802</v>
      </c>
      <c r="G415" s="22"/>
      <c r="H415" s="16"/>
      <c r="I415" s="22"/>
      <c r="J415" s="26">
        <f>TRUNC(E415*1/100*I415,0)</f>
        <v>0</v>
      </c>
      <c r="K415" s="22" t="e">
        <f>L414</f>
        <v>#REF!</v>
      </c>
      <c r="L415" s="26" t="e">
        <f>TRUNC(E415*1/100*K415,0)</f>
        <v>#REF!</v>
      </c>
      <c r="M415" s="22"/>
      <c r="N415" s="26">
        <f>TRUNC(E415*1/100*M415,0)</f>
        <v>0</v>
      </c>
      <c r="O415" s="17" t="s">
        <v>4016</v>
      </c>
    </row>
    <row r="416" spans="2:15" ht="19.7" hidden="1" customHeight="1" x14ac:dyDescent="0.2">
      <c r="B416" s="13" t="s">
        <v>4016</v>
      </c>
      <c r="C416" s="14" t="s">
        <v>4016</v>
      </c>
      <c r="D416" s="14" t="s">
        <v>4016</v>
      </c>
      <c r="E416" s="16"/>
      <c r="F416" s="15" t="s">
        <v>4016</v>
      </c>
      <c r="G416" s="22"/>
      <c r="H416" s="16"/>
      <c r="I416" s="22"/>
      <c r="J416" s="26">
        <f>TRUNC(E416*I416,0)</f>
        <v>0</v>
      </c>
      <c r="K416" s="22"/>
      <c r="L416" s="26">
        <f>TRUNC(E416*K416,0)</f>
        <v>0</v>
      </c>
      <c r="M416" s="22"/>
      <c r="N416" s="26">
        <f>TRUNC(E416*M416,0)</f>
        <v>0</v>
      </c>
      <c r="O416" s="17" t="s">
        <v>4016</v>
      </c>
    </row>
    <row r="417" spans="2:15" ht="19.7" hidden="1" customHeight="1" x14ac:dyDescent="0.2">
      <c r="B417" s="40" t="s">
        <v>721</v>
      </c>
      <c r="C417" s="24" t="s">
        <v>2716</v>
      </c>
      <c r="D417" s="24" t="s">
        <v>2696</v>
      </c>
      <c r="E417" s="16"/>
      <c r="F417" s="41" t="s">
        <v>2516</v>
      </c>
      <c r="G417" s="22"/>
      <c r="H417" s="42" t="e">
        <f>J417+L417+N417</f>
        <v>#REF!</v>
      </c>
      <c r="I417" s="22"/>
      <c r="J417" s="42" t="e">
        <f>TRUNC(J418)</f>
        <v>#REF!</v>
      </c>
      <c r="K417" s="22"/>
      <c r="L417" s="42" t="e">
        <f>TRUNC(L418)</f>
        <v>#REF!</v>
      </c>
      <c r="M417" s="22"/>
      <c r="N417" s="42" t="e">
        <f>TRUNC(N418)</f>
        <v>#REF!</v>
      </c>
      <c r="O417" s="43" t="s">
        <v>4016</v>
      </c>
    </row>
    <row r="418" spans="2:15" ht="19.7" hidden="1" customHeight="1" x14ac:dyDescent="0.2">
      <c r="B418" s="13" t="s">
        <v>4016</v>
      </c>
      <c r="C418" s="14" t="s">
        <v>1244</v>
      </c>
      <c r="D418" s="14" t="s">
        <v>4016</v>
      </c>
      <c r="E418" s="16">
        <v>1384</v>
      </c>
      <c r="F418" s="15" t="s">
        <v>2986</v>
      </c>
      <c r="G418" s="22" t="e">
        <f>I418+K418+M418</f>
        <v>#REF!</v>
      </c>
      <c r="H418" s="26" t="e">
        <f>J418+L418+N418</f>
        <v>#REF!</v>
      </c>
      <c r="I418" s="25" t="e">
        <f>#REF!</f>
        <v>#REF!</v>
      </c>
      <c r="J418" s="26" t="e">
        <f>TRUNC(E418*I418,0)</f>
        <v>#REF!</v>
      </c>
      <c r="K418" s="25" t="e">
        <f>#REF!</f>
        <v>#REF!</v>
      </c>
      <c r="L418" s="26" t="e">
        <f>TRUNC(E418*K418,0)</f>
        <v>#REF!</v>
      </c>
      <c r="M418" s="25" t="e">
        <f>#REF!</f>
        <v>#REF!</v>
      </c>
      <c r="N418" s="26" t="e">
        <f>TRUNC(E418*M418,0)</f>
        <v>#REF!</v>
      </c>
      <c r="O418" s="17" t="s">
        <v>1906</v>
      </c>
    </row>
    <row r="419" spans="2:15" ht="19.7" hidden="1" customHeight="1" x14ac:dyDescent="0.2">
      <c r="B419" s="13" t="s">
        <v>4016</v>
      </c>
      <c r="C419" s="14" t="s">
        <v>4016</v>
      </c>
      <c r="D419" s="14" t="s">
        <v>4016</v>
      </c>
      <c r="E419" s="16"/>
      <c r="F419" s="15" t="s">
        <v>4016</v>
      </c>
      <c r="G419" s="22"/>
      <c r="H419" s="16"/>
      <c r="I419" s="22"/>
      <c r="J419" s="26">
        <f>TRUNC(E419*I419,0)</f>
        <v>0</v>
      </c>
      <c r="K419" s="22"/>
      <c r="L419" s="26">
        <f>TRUNC(E419*K419,0)</f>
        <v>0</v>
      </c>
      <c r="M419" s="22"/>
      <c r="N419" s="26">
        <f>TRUNC(E419*M419,0)</f>
        <v>0</v>
      </c>
      <c r="O419" s="17" t="s">
        <v>4016</v>
      </c>
    </row>
    <row r="420" spans="2:15" ht="19.7" hidden="1" customHeight="1" x14ac:dyDescent="0.2">
      <c r="B420" s="40" t="s">
        <v>2468</v>
      </c>
      <c r="C420" s="24" t="s">
        <v>565</v>
      </c>
      <c r="D420" s="24" t="s">
        <v>2107</v>
      </c>
      <c r="E420" s="16"/>
      <c r="F420" s="41" t="s">
        <v>2937</v>
      </c>
      <c r="G420" s="22"/>
      <c r="H420" s="42" t="e">
        <f>J420+L420+N420</f>
        <v>#REF!</v>
      </c>
      <c r="I420" s="22"/>
      <c r="J420" s="42" t="e">
        <f>TRUNC(J421+J422+J423+J424)</f>
        <v>#REF!</v>
      </c>
      <c r="K420" s="22"/>
      <c r="L420" s="42" t="e">
        <f>TRUNC(L421+L422+L423+L424)</f>
        <v>#REF!</v>
      </c>
      <c r="M420" s="22"/>
      <c r="N420" s="42" t="e">
        <f>TRUNC(N421+N422+N423+N424)</f>
        <v>#REF!</v>
      </c>
      <c r="O420" s="43" t="s">
        <v>4016</v>
      </c>
    </row>
    <row r="421" spans="2:15" ht="19.7" hidden="1" customHeight="1" x14ac:dyDescent="0.2">
      <c r="B421" s="13" t="s">
        <v>4016</v>
      </c>
      <c r="C421" s="14" t="s">
        <v>1519</v>
      </c>
      <c r="D421" s="14" t="s">
        <v>2107</v>
      </c>
      <c r="E421" s="16">
        <v>1</v>
      </c>
      <c r="F421" s="15" t="s">
        <v>2937</v>
      </c>
      <c r="G421" s="22" t="e">
        <f>I421+K421+M421</f>
        <v>#REF!</v>
      </c>
      <c r="H421" s="26" t="e">
        <f>J421+L421+N421</f>
        <v>#REF!</v>
      </c>
      <c r="I421" s="25" t="e">
        <f>#REF!</f>
        <v>#REF!</v>
      </c>
      <c r="J421" s="26" t="e">
        <f>TRUNC(E421*I421,0)</f>
        <v>#REF!</v>
      </c>
      <c r="K421" s="25" t="e">
        <f>#REF!</f>
        <v>#REF!</v>
      </c>
      <c r="L421" s="26" t="e">
        <f>TRUNC(E421*K421,0)</f>
        <v>#REF!</v>
      </c>
      <c r="M421" s="25" t="e">
        <f>#REF!</f>
        <v>#REF!</v>
      </c>
      <c r="N421" s="26" t="e">
        <f>TRUNC(E421*M421,0)</f>
        <v>#REF!</v>
      </c>
      <c r="O421" s="17" t="s">
        <v>1320</v>
      </c>
    </row>
    <row r="422" spans="2:15" ht="19.7" hidden="1" customHeight="1" x14ac:dyDescent="0.2">
      <c r="B422" s="13" t="s">
        <v>4016</v>
      </c>
      <c r="C422" s="14" t="s">
        <v>1055</v>
      </c>
      <c r="D422" s="14" t="s">
        <v>2107</v>
      </c>
      <c r="E422" s="16">
        <v>1</v>
      </c>
      <c r="F422" s="15" t="s">
        <v>2937</v>
      </c>
      <c r="G422" s="22">
        <f>I422+K422+M422</f>
        <v>9584</v>
      </c>
      <c r="H422" s="26">
        <f>J422+L422+N422</f>
        <v>9584</v>
      </c>
      <c r="I422" s="25">
        <f>단가산출총괄표!G56</f>
        <v>5131</v>
      </c>
      <c r="J422" s="26">
        <f>TRUNC(E422*I422,0)</f>
        <v>5131</v>
      </c>
      <c r="K422" s="25">
        <f>단가산출총괄표!H56</f>
        <v>1038</v>
      </c>
      <c r="L422" s="26">
        <f>TRUNC(E422*K422,0)</f>
        <v>1038</v>
      </c>
      <c r="M422" s="25">
        <f>단가산출총괄표!I56</f>
        <v>3415</v>
      </c>
      <c r="N422" s="26">
        <f>TRUNC(E422*M422,0)</f>
        <v>3415</v>
      </c>
      <c r="O422" s="17" t="s">
        <v>465</v>
      </c>
    </row>
    <row r="423" spans="2:15" ht="19.7" hidden="1" customHeight="1" x14ac:dyDescent="0.2">
      <c r="B423" s="13" t="s">
        <v>4016</v>
      </c>
      <c r="C423" s="14" t="s">
        <v>3415</v>
      </c>
      <c r="D423" s="14" t="s">
        <v>2806</v>
      </c>
      <c r="E423" s="16">
        <v>1</v>
      </c>
      <c r="F423" s="15" t="s">
        <v>2937</v>
      </c>
      <c r="G423" s="22" t="e">
        <f>I423+K423+M423</f>
        <v>#REF!</v>
      </c>
      <c r="H423" s="26" t="e">
        <f>J423+L423+N423</f>
        <v>#REF!</v>
      </c>
      <c r="I423" s="25" t="e">
        <f>#REF!</f>
        <v>#REF!</v>
      </c>
      <c r="J423" s="26" t="e">
        <f>TRUNC(E423*I423,0)</f>
        <v>#REF!</v>
      </c>
      <c r="K423" s="25" t="e">
        <f>#REF!</f>
        <v>#REF!</v>
      </c>
      <c r="L423" s="26" t="e">
        <f>TRUNC(E423*K423,0)</f>
        <v>#REF!</v>
      </c>
      <c r="M423" s="25" t="e">
        <f>#REF!</f>
        <v>#REF!</v>
      </c>
      <c r="N423" s="26" t="e">
        <f>TRUNC(E423*M423,0)</f>
        <v>#REF!</v>
      </c>
      <c r="O423" s="17" t="s">
        <v>1695</v>
      </c>
    </row>
    <row r="424" spans="2:15" ht="19.7" hidden="1" customHeight="1" x14ac:dyDescent="0.2">
      <c r="B424" s="18" t="s">
        <v>4016</v>
      </c>
      <c r="C424" s="19" t="s">
        <v>3430</v>
      </c>
      <c r="D424" s="19" t="s">
        <v>2107</v>
      </c>
      <c r="E424" s="6">
        <v>1</v>
      </c>
      <c r="F424" s="20" t="s">
        <v>2937</v>
      </c>
      <c r="G424" s="5">
        <f>I424+K424+M424</f>
        <v>2268</v>
      </c>
      <c r="H424" s="32">
        <f>J424+L424+N424</f>
        <v>2268</v>
      </c>
      <c r="I424" s="29">
        <f>단가산출총괄표!G57</f>
        <v>1572</v>
      </c>
      <c r="J424" s="32">
        <f>TRUNC(E424*I424,0)</f>
        <v>1572</v>
      </c>
      <c r="K424" s="29">
        <f>단가산출총괄표!H57</f>
        <v>546</v>
      </c>
      <c r="L424" s="32">
        <f>TRUNC(E424*K424,0)</f>
        <v>546</v>
      </c>
      <c r="M424" s="29">
        <f>단가산출총괄표!I57</f>
        <v>150</v>
      </c>
      <c r="N424" s="32">
        <f>TRUNC(E424*M424,0)</f>
        <v>150</v>
      </c>
      <c r="O424" s="21" t="s">
        <v>2924</v>
      </c>
    </row>
    <row r="425" spans="2:15" ht="19.7" hidden="1" customHeight="1" x14ac:dyDescent="0.2">
      <c r="B425" s="13" t="s">
        <v>4016</v>
      </c>
      <c r="C425" s="14" t="s">
        <v>4016</v>
      </c>
      <c r="D425" s="14" t="s">
        <v>4016</v>
      </c>
      <c r="E425" s="16"/>
      <c r="F425" s="15" t="s">
        <v>4016</v>
      </c>
      <c r="G425" s="22"/>
      <c r="H425" s="16"/>
      <c r="I425" s="22"/>
      <c r="J425" s="26">
        <f>TRUNC(E425*I425,0)</f>
        <v>0</v>
      </c>
      <c r="K425" s="22"/>
      <c r="L425" s="26">
        <f>TRUNC(E425*K425,0)</f>
        <v>0</v>
      </c>
      <c r="M425" s="22"/>
      <c r="N425" s="26">
        <f>TRUNC(E425*M425,0)</f>
        <v>0</v>
      </c>
      <c r="O425" s="17" t="s">
        <v>4016</v>
      </c>
    </row>
    <row r="426" spans="2:15" ht="19.7" hidden="1" customHeight="1" x14ac:dyDescent="0.2">
      <c r="B426" s="40" t="s">
        <v>897</v>
      </c>
      <c r="C426" s="24" t="s">
        <v>778</v>
      </c>
      <c r="D426" s="24" t="s">
        <v>1894</v>
      </c>
      <c r="E426" s="16"/>
      <c r="F426" s="41" t="s">
        <v>2937</v>
      </c>
      <c r="G426" s="22"/>
      <c r="H426" s="42" t="e">
        <f>J426+L426+N426</f>
        <v>#REF!</v>
      </c>
      <c r="I426" s="22"/>
      <c r="J426" s="42" t="e">
        <f>TRUNC(J427+J428+J429+J430)</f>
        <v>#REF!</v>
      </c>
      <c r="K426" s="22"/>
      <c r="L426" s="42" t="e">
        <f>TRUNC(L427+L428+L429+L430)</f>
        <v>#REF!</v>
      </c>
      <c r="M426" s="22"/>
      <c r="N426" s="42" t="e">
        <f>TRUNC(N427+N428+N429+N430)</f>
        <v>#REF!</v>
      </c>
      <c r="O426" s="43" t="s">
        <v>4016</v>
      </c>
    </row>
    <row r="427" spans="2:15" ht="19.7" hidden="1" customHeight="1" x14ac:dyDescent="0.2">
      <c r="B427" s="13" t="s">
        <v>4016</v>
      </c>
      <c r="C427" s="14" t="s">
        <v>1519</v>
      </c>
      <c r="D427" s="14" t="s">
        <v>2107</v>
      </c>
      <c r="E427" s="16">
        <v>1</v>
      </c>
      <c r="F427" s="15" t="s">
        <v>2937</v>
      </c>
      <c r="G427" s="22" t="e">
        <f>I427+K427+M427</f>
        <v>#REF!</v>
      </c>
      <c r="H427" s="26" t="e">
        <f>J427+L427+N427</f>
        <v>#REF!</v>
      </c>
      <c r="I427" s="25" t="e">
        <f>#REF!</f>
        <v>#REF!</v>
      </c>
      <c r="J427" s="26" t="e">
        <f>TRUNC(E427*I427,0)</f>
        <v>#REF!</v>
      </c>
      <c r="K427" s="25" t="e">
        <f>#REF!</f>
        <v>#REF!</v>
      </c>
      <c r="L427" s="26" t="e">
        <f>TRUNC(E427*K427,0)</f>
        <v>#REF!</v>
      </c>
      <c r="M427" s="25" t="e">
        <f>#REF!</f>
        <v>#REF!</v>
      </c>
      <c r="N427" s="26" t="e">
        <f>TRUNC(E427*M427,0)</f>
        <v>#REF!</v>
      </c>
      <c r="O427" s="17" t="s">
        <v>1320</v>
      </c>
    </row>
    <row r="428" spans="2:15" ht="19.7" hidden="1" customHeight="1" x14ac:dyDescent="0.2">
      <c r="B428" s="13" t="s">
        <v>4016</v>
      </c>
      <c r="C428" s="14" t="s">
        <v>1055</v>
      </c>
      <c r="D428" s="14" t="s">
        <v>2107</v>
      </c>
      <c r="E428" s="16">
        <v>1</v>
      </c>
      <c r="F428" s="15" t="s">
        <v>2937</v>
      </c>
      <c r="G428" s="22">
        <f>I428+K428+M428</f>
        <v>9584</v>
      </c>
      <c r="H428" s="26">
        <f>J428+L428+N428</f>
        <v>9584</v>
      </c>
      <c r="I428" s="25">
        <f>단가산출총괄표!G56</f>
        <v>5131</v>
      </c>
      <c r="J428" s="26">
        <f>TRUNC(E428*I428,0)</f>
        <v>5131</v>
      </c>
      <c r="K428" s="25">
        <f>단가산출총괄표!H56</f>
        <v>1038</v>
      </c>
      <c r="L428" s="26">
        <f>TRUNC(E428*K428,0)</f>
        <v>1038</v>
      </c>
      <c r="M428" s="25">
        <f>단가산출총괄표!I56</f>
        <v>3415</v>
      </c>
      <c r="N428" s="26">
        <f>TRUNC(E428*M428,0)</f>
        <v>3415</v>
      </c>
      <c r="O428" s="17" t="s">
        <v>465</v>
      </c>
    </row>
    <row r="429" spans="2:15" ht="19.7" hidden="1" customHeight="1" x14ac:dyDescent="0.2">
      <c r="B429" s="13" t="s">
        <v>4016</v>
      </c>
      <c r="C429" s="14" t="s">
        <v>3247</v>
      </c>
      <c r="D429" s="14" t="s">
        <v>3842</v>
      </c>
      <c r="E429" s="16">
        <v>1</v>
      </c>
      <c r="F429" s="15" t="s">
        <v>2937</v>
      </c>
      <c r="G429" s="22">
        <f>I429+K429+M429</f>
        <v>14259</v>
      </c>
      <c r="H429" s="26">
        <f>J429+L429+N429</f>
        <v>14259</v>
      </c>
      <c r="I429" s="25">
        <f>단가산출총괄표!G58</f>
        <v>11375</v>
      </c>
      <c r="J429" s="26">
        <f>TRUNC(E429*I429,0)</f>
        <v>11375</v>
      </c>
      <c r="K429" s="25">
        <f>단가산출총괄표!H58</f>
        <v>1087</v>
      </c>
      <c r="L429" s="26">
        <f>TRUNC(E429*K429,0)</f>
        <v>1087</v>
      </c>
      <c r="M429" s="25">
        <f>단가산출총괄표!I58</f>
        <v>1797</v>
      </c>
      <c r="N429" s="26">
        <f>TRUNC(E429*M429,0)</f>
        <v>1797</v>
      </c>
      <c r="O429" s="17" t="s">
        <v>317</v>
      </c>
    </row>
    <row r="430" spans="2:15" ht="19.7" hidden="1" customHeight="1" x14ac:dyDescent="0.2">
      <c r="B430" s="13" t="s">
        <v>4016</v>
      </c>
      <c r="C430" s="14" t="s">
        <v>3430</v>
      </c>
      <c r="D430" s="14" t="s">
        <v>2107</v>
      </c>
      <c r="E430" s="16">
        <v>1</v>
      </c>
      <c r="F430" s="15" t="s">
        <v>2937</v>
      </c>
      <c r="G430" s="22">
        <f>I430+K430+M430</f>
        <v>2268</v>
      </c>
      <c r="H430" s="26">
        <f>J430+L430+N430</f>
        <v>2268</v>
      </c>
      <c r="I430" s="25">
        <f>단가산출총괄표!G57</f>
        <v>1572</v>
      </c>
      <c r="J430" s="26">
        <f>TRUNC(E430*I430,0)</f>
        <v>1572</v>
      </c>
      <c r="K430" s="25">
        <f>단가산출총괄표!H57</f>
        <v>546</v>
      </c>
      <c r="L430" s="26">
        <f>TRUNC(E430*K430,0)</f>
        <v>546</v>
      </c>
      <c r="M430" s="25">
        <f>단가산출총괄표!I57</f>
        <v>150</v>
      </c>
      <c r="N430" s="26">
        <f>TRUNC(E430*M430,0)</f>
        <v>150</v>
      </c>
      <c r="O430" s="17" t="s">
        <v>2924</v>
      </c>
    </row>
    <row r="431" spans="2:15" ht="19.7" hidden="1" customHeight="1" x14ac:dyDescent="0.2">
      <c r="B431" s="13" t="s">
        <v>4016</v>
      </c>
      <c r="C431" s="14" t="s">
        <v>4016</v>
      </c>
      <c r="D431" s="14" t="s">
        <v>4016</v>
      </c>
      <c r="E431" s="16"/>
      <c r="F431" s="15" t="s">
        <v>4016</v>
      </c>
      <c r="G431" s="22"/>
      <c r="H431" s="16"/>
      <c r="I431" s="22"/>
      <c r="J431" s="26">
        <f>TRUNC(E431*I431,0)</f>
        <v>0</v>
      </c>
      <c r="K431" s="22"/>
      <c r="L431" s="26">
        <f>TRUNC(E431*K431,0)</f>
        <v>0</v>
      </c>
      <c r="M431" s="22"/>
      <c r="N431" s="26">
        <f>TRUNC(E431*M431,0)</f>
        <v>0</v>
      </c>
      <c r="O431" s="17" t="s">
        <v>4016</v>
      </c>
    </row>
    <row r="432" spans="2:15" ht="19.7" hidden="1" customHeight="1" x14ac:dyDescent="0.2">
      <c r="B432" s="40" t="s">
        <v>3735</v>
      </c>
      <c r="C432" s="24" t="s">
        <v>573</v>
      </c>
      <c r="D432" s="24" t="s">
        <v>1197</v>
      </c>
      <c r="E432" s="16"/>
      <c r="F432" s="41" t="s">
        <v>2937</v>
      </c>
      <c r="G432" s="22"/>
      <c r="H432" s="42" t="e">
        <f>J432+L432+N432</f>
        <v>#REF!</v>
      </c>
      <c r="I432" s="22"/>
      <c r="J432" s="42" t="e">
        <f>TRUNC(J433+J434+J435)</f>
        <v>#REF!</v>
      </c>
      <c r="K432" s="22"/>
      <c r="L432" s="42" t="e">
        <f>TRUNC(L433+L434+L435)</f>
        <v>#REF!</v>
      </c>
      <c r="M432" s="22"/>
      <c r="N432" s="42" t="e">
        <f>TRUNC(N433+N434+N435)</f>
        <v>#REF!</v>
      </c>
      <c r="O432" s="43" t="s">
        <v>4016</v>
      </c>
    </row>
    <row r="433" spans="2:15" ht="19.7" hidden="1" customHeight="1" x14ac:dyDescent="0.2">
      <c r="B433" s="13" t="s">
        <v>4016</v>
      </c>
      <c r="C433" s="14" t="s">
        <v>392</v>
      </c>
      <c r="D433" s="14" t="s">
        <v>1197</v>
      </c>
      <c r="E433" s="16">
        <v>1</v>
      </c>
      <c r="F433" s="15" t="s">
        <v>2937</v>
      </c>
      <c r="G433" s="22" t="e">
        <f>I433+K433+M433</f>
        <v>#REF!</v>
      </c>
      <c r="H433" s="26" t="e">
        <f>J433+L433+N433</f>
        <v>#REF!</v>
      </c>
      <c r="I433" s="25" t="e">
        <f>#REF!</f>
        <v>#REF!</v>
      </c>
      <c r="J433" s="26" t="e">
        <f>TRUNC(E433*I433,0)</f>
        <v>#REF!</v>
      </c>
      <c r="K433" s="25" t="e">
        <f>#REF!</f>
        <v>#REF!</v>
      </c>
      <c r="L433" s="26" t="e">
        <f>TRUNC(E433*K433,0)</f>
        <v>#REF!</v>
      </c>
      <c r="M433" s="25" t="e">
        <f>#REF!</f>
        <v>#REF!</v>
      </c>
      <c r="N433" s="26" t="e">
        <f>TRUNC(E433*M433,0)</f>
        <v>#REF!</v>
      </c>
      <c r="O433" s="17" t="s">
        <v>3782</v>
      </c>
    </row>
    <row r="434" spans="2:15" ht="19.7" hidden="1" customHeight="1" x14ac:dyDescent="0.2">
      <c r="B434" s="13" t="s">
        <v>4016</v>
      </c>
      <c r="C434" s="14" t="s">
        <v>1885</v>
      </c>
      <c r="D434" s="14" t="s">
        <v>3575</v>
      </c>
      <c r="E434" s="16">
        <v>1</v>
      </c>
      <c r="F434" s="15" t="s">
        <v>2937</v>
      </c>
      <c r="G434" s="22">
        <f>I434+K434+M434</f>
        <v>4687</v>
      </c>
      <c r="H434" s="26">
        <f>J434+L434+N434</f>
        <v>4687</v>
      </c>
      <c r="I434" s="25">
        <f>단가산출총괄표!G4</f>
        <v>2201</v>
      </c>
      <c r="J434" s="26">
        <f>TRUNC(E434*I434,0)</f>
        <v>2201</v>
      </c>
      <c r="K434" s="25">
        <f>단가산출총괄표!H4</f>
        <v>1120</v>
      </c>
      <c r="L434" s="26">
        <f>TRUNC(E434*K434,0)</f>
        <v>1120</v>
      </c>
      <c r="M434" s="25">
        <f>단가산출총괄표!I4</f>
        <v>1366</v>
      </c>
      <c r="N434" s="26">
        <f>TRUNC(E434*M434,0)</f>
        <v>1366</v>
      </c>
      <c r="O434" s="17" t="s">
        <v>682</v>
      </c>
    </row>
    <row r="435" spans="2:15" ht="19.7" hidden="1" customHeight="1" x14ac:dyDescent="0.2">
      <c r="B435" s="13" t="s">
        <v>4016</v>
      </c>
      <c r="C435" s="14" t="s">
        <v>879</v>
      </c>
      <c r="D435" s="14" t="s">
        <v>2655</v>
      </c>
      <c r="E435" s="16">
        <v>1</v>
      </c>
      <c r="F435" s="15" t="s">
        <v>2937</v>
      </c>
      <c r="G435" s="22" t="e">
        <f>I435+K435+M435</f>
        <v>#REF!</v>
      </c>
      <c r="H435" s="26" t="e">
        <f>J435+L435+N435</f>
        <v>#REF!</v>
      </c>
      <c r="I435" s="25" t="e">
        <f>#REF!</f>
        <v>#REF!</v>
      </c>
      <c r="J435" s="26" t="e">
        <f>TRUNC(E435*I435,0)</f>
        <v>#REF!</v>
      </c>
      <c r="K435" s="25" t="e">
        <f>#REF!</f>
        <v>#REF!</v>
      </c>
      <c r="L435" s="26" t="e">
        <f>TRUNC(E435*K435,0)</f>
        <v>#REF!</v>
      </c>
      <c r="M435" s="25" t="e">
        <f>#REF!</f>
        <v>#REF!</v>
      </c>
      <c r="N435" s="26" t="e">
        <f>TRUNC(E435*M435,0)</f>
        <v>#REF!</v>
      </c>
      <c r="O435" s="17" t="s">
        <v>784</v>
      </c>
    </row>
    <row r="436" spans="2:15" ht="19.7" hidden="1" customHeight="1" x14ac:dyDescent="0.2">
      <c r="B436" s="13" t="s">
        <v>4016</v>
      </c>
      <c r="C436" s="14" t="s">
        <v>4016</v>
      </c>
      <c r="D436" s="14" t="s">
        <v>4016</v>
      </c>
      <c r="E436" s="16"/>
      <c r="F436" s="15" t="s">
        <v>4016</v>
      </c>
      <c r="G436" s="22"/>
      <c r="H436" s="16"/>
      <c r="I436" s="22"/>
      <c r="J436" s="26">
        <f>TRUNC(E436*I436,0)</f>
        <v>0</v>
      </c>
      <c r="K436" s="22"/>
      <c r="L436" s="26">
        <f>TRUNC(E436*K436,0)</f>
        <v>0</v>
      </c>
      <c r="M436" s="22"/>
      <c r="N436" s="26">
        <f>TRUNC(E436*M436,0)</f>
        <v>0</v>
      </c>
      <c r="O436" s="17" t="s">
        <v>4016</v>
      </c>
    </row>
    <row r="437" spans="2:15" ht="19.7" hidden="1" customHeight="1" x14ac:dyDescent="0.2">
      <c r="B437" s="40" t="s">
        <v>1171</v>
      </c>
      <c r="C437" s="24" t="s">
        <v>3733</v>
      </c>
      <c r="D437" s="24" t="s">
        <v>3758</v>
      </c>
      <c r="E437" s="16"/>
      <c r="F437" s="41" t="s">
        <v>1081</v>
      </c>
      <c r="G437" s="22"/>
      <c r="H437" s="42" t="e">
        <f>J437+L437+N437</f>
        <v>#REF!</v>
      </c>
      <c r="I437" s="22"/>
      <c r="J437" s="42" t="e">
        <f>TRUNC(J438+J439+J440+J441+J442)</f>
        <v>#REF!</v>
      </c>
      <c r="K437" s="22"/>
      <c r="L437" s="42" t="e">
        <f>TRUNC(L438+L439+L440+L441+L442)</f>
        <v>#REF!</v>
      </c>
      <c r="M437" s="22"/>
      <c r="N437" s="42" t="e">
        <f>TRUNC(N438+N439+N440+N441+N442)</f>
        <v>#REF!</v>
      </c>
      <c r="O437" s="43" t="s">
        <v>4016</v>
      </c>
    </row>
    <row r="438" spans="2:15" ht="19.7" hidden="1" customHeight="1" x14ac:dyDescent="0.2">
      <c r="B438" s="13" t="s">
        <v>4016</v>
      </c>
      <c r="C438" s="14" t="s">
        <v>2428</v>
      </c>
      <c r="D438" s="14" t="s">
        <v>672</v>
      </c>
      <c r="E438" s="44">
        <v>23.81</v>
      </c>
      <c r="F438" s="15" t="s">
        <v>2937</v>
      </c>
      <c r="G438" s="22"/>
      <c r="H438" s="16"/>
      <c r="I438" s="22"/>
      <c r="J438" s="26">
        <f t="shared" ref="J438:J443" si="18">TRUNC(E438*I438,0)</f>
        <v>0</v>
      </c>
      <c r="K438" s="22"/>
      <c r="L438" s="26">
        <f t="shared" ref="L438:L443" si="19">TRUNC(E438*K438,0)</f>
        <v>0</v>
      </c>
      <c r="M438" s="22"/>
      <c r="N438" s="26">
        <f t="shared" ref="N438:N443" si="20">TRUNC(E438*M438,0)</f>
        <v>0</v>
      </c>
      <c r="O438" s="17" t="s">
        <v>1870</v>
      </c>
    </row>
    <row r="439" spans="2:15" ht="19.7" hidden="1" customHeight="1" x14ac:dyDescent="0.2">
      <c r="B439" s="13" t="s">
        <v>4016</v>
      </c>
      <c r="C439" s="14" t="s">
        <v>2458</v>
      </c>
      <c r="D439" s="14" t="s">
        <v>215</v>
      </c>
      <c r="E439" s="44">
        <v>23.35</v>
      </c>
      <c r="F439" s="15" t="s">
        <v>2937</v>
      </c>
      <c r="G439" s="22" t="e">
        <f t="shared" ref="G439:H442" si="21">I439+K439+M439</f>
        <v>#REF!</v>
      </c>
      <c r="H439" s="26" t="e">
        <f t="shared" si="21"/>
        <v>#REF!</v>
      </c>
      <c r="I439" s="25" t="e">
        <f>#REF!</f>
        <v>#REF!</v>
      </c>
      <c r="J439" s="26" t="e">
        <f t="shared" si="18"/>
        <v>#REF!</v>
      </c>
      <c r="K439" s="25" t="e">
        <f>#REF!</f>
        <v>#REF!</v>
      </c>
      <c r="L439" s="26" t="e">
        <f t="shared" si="19"/>
        <v>#REF!</v>
      </c>
      <c r="M439" s="25" t="e">
        <f>#REF!</f>
        <v>#REF!</v>
      </c>
      <c r="N439" s="26" t="e">
        <f t="shared" si="20"/>
        <v>#REF!</v>
      </c>
      <c r="O439" s="17" t="s">
        <v>833</v>
      </c>
    </row>
    <row r="440" spans="2:15" ht="19.7" hidden="1" customHeight="1" x14ac:dyDescent="0.2">
      <c r="B440" s="13" t="s">
        <v>4016</v>
      </c>
      <c r="C440" s="14" t="s">
        <v>3215</v>
      </c>
      <c r="D440" s="14" t="s">
        <v>3371</v>
      </c>
      <c r="E440" s="44">
        <v>29.09</v>
      </c>
      <c r="F440" s="15" t="s">
        <v>2986</v>
      </c>
      <c r="G440" s="22" t="e">
        <f t="shared" si="21"/>
        <v>#REF!</v>
      </c>
      <c r="H440" s="26" t="e">
        <f t="shared" si="21"/>
        <v>#REF!</v>
      </c>
      <c r="I440" s="25" t="e">
        <f>#REF!</f>
        <v>#REF!</v>
      </c>
      <c r="J440" s="26" t="e">
        <f t="shared" si="18"/>
        <v>#REF!</v>
      </c>
      <c r="K440" s="25" t="e">
        <f>#REF!</f>
        <v>#REF!</v>
      </c>
      <c r="L440" s="26" t="e">
        <f t="shared" si="19"/>
        <v>#REF!</v>
      </c>
      <c r="M440" s="25" t="e">
        <f>#REF!</f>
        <v>#REF!</v>
      </c>
      <c r="N440" s="26" t="e">
        <f t="shared" si="20"/>
        <v>#REF!</v>
      </c>
      <c r="O440" s="17" t="s">
        <v>2949</v>
      </c>
    </row>
    <row r="441" spans="2:15" ht="19.7" hidden="1" customHeight="1" x14ac:dyDescent="0.2">
      <c r="B441" s="13" t="s">
        <v>4016</v>
      </c>
      <c r="C441" s="14" t="s">
        <v>2563</v>
      </c>
      <c r="D441" s="14" t="s">
        <v>2629</v>
      </c>
      <c r="E441" s="44">
        <v>33.6</v>
      </c>
      <c r="F441" s="15" t="s">
        <v>2986</v>
      </c>
      <c r="G441" s="22" t="e">
        <f t="shared" si="21"/>
        <v>#REF!</v>
      </c>
      <c r="H441" s="26" t="e">
        <f t="shared" si="21"/>
        <v>#REF!</v>
      </c>
      <c r="I441" s="25" t="e">
        <f>#REF!</f>
        <v>#REF!</v>
      </c>
      <c r="J441" s="26" t="e">
        <f t="shared" si="18"/>
        <v>#REF!</v>
      </c>
      <c r="K441" s="25" t="e">
        <f>#REF!</f>
        <v>#REF!</v>
      </c>
      <c r="L441" s="26" t="e">
        <f t="shared" si="19"/>
        <v>#REF!</v>
      </c>
      <c r="M441" s="25" t="e">
        <f>#REF!</f>
        <v>#REF!</v>
      </c>
      <c r="N441" s="26" t="e">
        <f t="shared" si="20"/>
        <v>#REF!</v>
      </c>
      <c r="O441" s="17" t="s">
        <v>1725</v>
      </c>
    </row>
    <row r="442" spans="2:15" ht="19.7" hidden="1" customHeight="1" x14ac:dyDescent="0.2">
      <c r="B442" s="13" t="s">
        <v>4016</v>
      </c>
      <c r="C442" s="14" t="s">
        <v>2819</v>
      </c>
      <c r="D442" s="14" t="s">
        <v>764</v>
      </c>
      <c r="E442" s="44">
        <v>10.08</v>
      </c>
      <c r="F442" s="15" t="s">
        <v>1495</v>
      </c>
      <c r="G442" s="22" t="e">
        <f t="shared" si="21"/>
        <v>#REF!</v>
      </c>
      <c r="H442" s="26" t="e">
        <f t="shared" si="21"/>
        <v>#REF!</v>
      </c>
      <c r="I442" s="25" t="e">
        <f>#REF!</f>
        <v>#REF!</v>
      </c>
      <c r="J442" s="26" t="e">
        <f t="shared" si="18"/>
        <v>#REF!</v>
      </c>
      <c r="K442" s="25" t="e">
        <f>#REF!</f>
        <v>#REF!</v>
      </c>
      <c r="L442" s="26" t="e">
        <f t="shared" si="19"/>
        <v>#REF!</v>
      </c>
      <c r="M442" s="25" t="e">
        <f>#REF!</f>
        <v>#REF!</v>
      </c>
      <c r="N442" s="26" t="e">
        <f t="shared" si="20"/>
        <v>#REF!</v>
      </c>
      <c r="O442" s="17" t="s">
        <v>4016</v>
      </c>
    </row>
    <row r="443" spans="2:15" ht="19.7" hidden="1" customHeight="1" x14ac:dyDescent="0.2">
      <c r="B443" s="13" t="s">
        <v>4016</v>
      </c>
      <c r="C443" s="14" t="s">
        <v>4016</v>
      </c>
      <c r="D443" s="14" t="s">
        <v>4016</v>
      </c>
      <c r="E443" s="16"/>
      <c r="F443" s="15" t="s">
        <v>4016</v>
      </c>
      <c r="G443" s="22"/>
      <c r="H443" s="16"/>
      <c r="I443" s="22"/>
      <c r="J443" s="26">
        <f t="shared" si="18"/>
        <v>0</v>
      </c>
      <c r="K443" s="22"/>
      <c r="L443" s="26">
        <f t="shared" si="19"/>
        <v>0</v>
      </c>
      <c r="M443" s="22"/>
      <c r="N443" s="26">
        <f t="shared" si="20"/>
        <v>0</v>
      </c>
      <c r="O443" s="17" t="s">
        <v>4016</v>
      </c>
    </row>
    <row r="444" spans="2:15" ht="19.7" hidden="1" customHeight="1" x14ac:dyDescent="0.2">
      <c r="B444" s="40" t="s">
        <v>431</v>
      </c>
      <c r="C444" s="24" t="s">
        <v>64</v>
      </c>
      <c r="D444" s="24" t="s">
        <v>1783</v>
      </c>
      <c r="E444" s="16"/>
      <c r="F444" s="41" t="s">
        <v>1081</v>
      </c>
      <c r="G444" s="22"/>
      <c r="H444" s="42" t="e">
        <f>J444+L444+N444</f>
        <v>#REF!</v>
      </c>
      <c r="I444" s="22"/>
      <c r="J444" s="42" t="e">
        <f>TRUNC(J445+J446+J447+J448+J449)</f>
        <v>#REF!</v>
      </c>
      <c r="K444" s="22"/>
      <c r="L444" s="42" t="e">
        <f>TRUNC(L445+L446+L447+L448+L449)</f>
        <v>#REF!</v>
      </c>
      <c r="M444" s="22"/>
      <c r="N444" s="42" t="e">
        <f>TRUNC(N445+N446+N447+N448+N449)</f>
        <v>#REF!</v>
      </c>
      <c r="O444" s="43" t="s">
        <v>4016</v>
      </c>
    </row>
    <row r="445" spans="2:15" ht="19.7" hidden="1" customHeight="1" x14ac:dyDescent="0.2">
      <c r="B445" s="13" t="s">
        <v>4016</v>
      </c>
      <c r="C445" s="14" t="s">
        <v>2428</v>
      </c>
      <c r="D445" s="14" t="s">
        <v>672</v>
      </c>
      <c r="E445" s="44">
        <v>19.23</v>
      </c>
      <c r="F445" s="15" t="s">
        <v>2937</v>
      </c>
      <c r="G445" s="22"/>
      <c r="H445" s="16"/>
      <c r="I445" s="22"/>
      <c r="J445" s="26">
        <f t="shared" ref="J445:J450" si="22">TRUNC(E445*I445,0)</f>
        <v>0</v>
      </c>
      <c r="K445" s="22"/>
      <c r="L445" s="26">
        <f t="shared" ref="L445:L450" si="23">TRUNC(E445*K445,0)</f>
        <v>0</v>
      </c>
      <c r="M445" s="22"/>
      <c r="N445" s="26">
        <f t="shared" ref="N445:N450" si="24">TRUNC(E445*M445,0)</f>
        <v>0</v>
      </c>
      <c r="O445" s="17" t="s">
        <v>1870</v>
      </c>
    </row>
    <row r="446" spans="2:15" ht="19.7" hidden="1" customHeight="1" x14ac:dyDescent="0.2">
      <c r="B446" s="13" t="s">
        <v>4016</v>
      </c>
      <c r="C446" s="14" t="s">
        <v>2458</v>
      </c>
      <c r="D446" s="14" t="s">
        <v>215</v>
      </c>
      <c r="E446" s="44">
        <v>18.86</v>
      </c>
      <c r="F446" s="15" t="s">
        <v>2937</v>
      </c>
      <c r="G446" s="22" t="e">
        <f t="shared" ref="G446:H449" si="25">I446+K446+M446</f>
        <v>#REF!</v>
      </c>
      <c r="H446" s="26" t="e">
        <f t="shared" si="25"/>
        <v>#REF!</v>
      </c>
      <c r="I446" s="25" t="e">
        <f>#REF!</f>
        <v>#REF!</v>
      </c>
      <c r="J446" s="26" t="e">
        <f t="shared" si="22"/>
        <v>#REF!</v>
      </c>
      <c r="K446" s="25" t="e">
        <f>#REF!</f>
        <v>#REF!</v>
      </c>
      <c r="L446" s="26" t="e">
        <f t="shared" si="23"/>
        <v>#REF!</v>
      </c>
      <c r="M446" s="25" t="e">
        <f>#REF!</f>
        <v>#REF!</v>
      </c>
      <c r="N446" s="26" t="e">
        <f t="shared" si="24"/>
        <v>#REF!</v>
      </c>
      <c r="O446" s="17" t="s">
        <v>833</v>
      </c>
    </row>
    <row r="447" spans="2:15" ht="19.7" hidden="1" customHeight="1" x14ac:dyDescent="0.2">
      <c r="B447" s="13" t="s">
        <v>4016</v>
      </c>
      <c r="C447" s="14" t="s">
        <v>3215</v>
      </c>
      <c r="D447" s="14" t="s">
        <v>3371</v>
      </c>
      <c r="E447" s="44">
        <v>27.82</v>
      </c>
      <c r="F447" s="15" t="s">
        <v>2986</v>
      </c>
      <c r="G447" s="22" t="e">
        <f t="shared" si="25"/>
        <v>#REF!</v>
      </c>
      <c r="H447" s="26" t="e">
        <f t="shared" si="25"/>
        <v>#REF!</v>
      </c>
      <c r="I447" s="25" t="e">
        <f>#REF!</f>
        <v>#REF!</v>
      </c>
      <c r="J447" s="26" t="e">
        <f t="shared" si="22"/>
        <v>#REF!</v>
      </c>
      <c r="K447" s="25" t="e">
        <f>#REF!</f>
        <v>#REF!</v>
      </c>
      <c r="L447" s="26" t="e">
        <f t="shared" si="23"/>
        <v>#REF!</v>
      </c>
      <c r="M447" s="25" t="e">
        <f>#REF!</f>
        <v>#REF!</v>
      </c>
      <c r="N447" s="26" t="e">
        <f t="shared" si="24"/>
        <v>#REF!</v>
      </c>
      <c r="O447" s="17" t="s">
        <v>2949</v>
      </c>
    </row>
    <row r="448" spans="2:15" ht="19.7" hidden="1" customHeight="1" x14ac:dyDescent="0.2">
      <c r="B448" s="13" t="s">
        <v>4016</v>
      </c>
      <c r="C448" s="14" t="s">
        <v>2563</v>
      </c>
      <c r="D448" s="14" t="s">
        <v>2629</v>
      </c>
      <c r="E448" s="44">
        <v>29.12</v>
      </c>
      <c r="F448" s="15" t="s">
        <v>2986</v>
      </c>
      <c r="G448" s="22" t="e">
        <f t="shared" si="25"/>
        <v>#REF!</v>
      </c>
      <c r="H448" s="26" t="e">
        <f t="shared" si="25"/>
        <v>#REF!</v>
      </c>
      <c r="I448" s="25" t="e">
        <f>#REF!</f>
        <v>#REF!</v>
      </c>
      <c r="J448" s="26" t="e">
        <f t="shared" si="22"/>
        <v>#REF!</v>
      </c>
      <c r="K448" s="25" t="e">
        <f>#REF!</f>
        <v>#REF!</v>
      </c>
      <c r="L448" s="26" t="e">
        <f t="shared" si="23"/>
        <v>#REF!</v>
      </c>
      <c r="M448" s="25" t="e">
        <f>#REF!</f>
        <v>#REF!</v>
      </c>
      <c r="N448" s="26" t="e">
        <f t="shared" si="24"/>
        <v>#REF!</v>
      </c>
      <c r="O448" s="17" t="s">
        <v>1725</v>
      </c>
    </row>
    <row r="449" spans="2:15" ht="19.7" hidden="1" customHeight="1" x14ac:dyDescent="0.2">
      <c r="B449" s="13" t="s">
        <v>4016</v>
      </c>
      <c r="C449" s="14" t="s">
        <v>2819</v>
      </c>
      <c r="D449" s="14" t="s">
        <v>2969</v>
      </c>
      <c r="E449" s="44">
        <v>10.08</v>
      </c>
      <c r="F449" s="15" t="s">
        <v>1495</v>
      </c>
      <c r="G449" s="22" t="e">
        <f t="shared" si="25"/>
        <v>#REF!</v>
      </c>
      <c r="H449" s="26" t="e">
        <f t="shared" si="25"/>
        <v>#REF!</v>
      </c>
      <c r="I449" s="25" t="e">
        <f>#REF!</f>
        <v>#REF!</v>
      </c>
      <c r="J449" s="26" t="e">
        <f t="shared" si="22"/>
        <v>#REF!</v>
      </c>
      <c r="K449" s="25" t="e">
        <f>#REF!</f>
        <v>#REF!</v>
      </c>
      <c r="L449" s="26" t="e">
        <f t="shared" si="23"/>
        <v>#REF!</v>
      </c>
      <c r="M449" s="25" t="e">
        <f>#REF!</f>
        <v>#REF!</v>
      </c>
      <c r="N449" s="26" t="e">
        <f t="shared" si="24"/>
        <v>#REF!</v>
      </c>
      <c r="O449" s="17" t="s">
        <v>4016</v>
      </c>
    </row>
    <row r="450" spans="2:15" ht="19.7" hidden="1" customHeight="1" x14ac:dyDescent="0.2">
      <c r="B450" s="13" t="s">
        <v>4016</v>
      </c>
      <c r="C450" s="14" t="s">
        <v>4016</v>
      </c>
      <c r="D450" s="14" t="s">
        <v>4016</v>
      </c>
      <c r="E450" s="16"/>
      <c r="F450" s="15" t="s">
        <v>4016</v>
      </c>
      <c r="G450" s="22"/>
      <c r="H450" s="16"/>
      <c r="I450" s="22"/>
      <c r="J450" s="26">
        <f t="shared" si="22"/>
        <v>0</v>
      </c>
      <c r="K450" s="22"/>
      <c r="L450" s="26">
        <f t="shared" si="23"/>
        <v>0</v>
      </c>
      <c r="M450" s="22"/>
      <c r="N450" s="26">
        <f t="shared" si="24"/>
        <v>0</v>
      </c>
      <c r="O450" s="17" t="s">
        <v>4016</v>
      </c>
    </row>
    <row r="451" spans="2:15" ht="19.7" hidden="1" customHeight="1" x14ac:dyDescent="0.2">
      <c r="B451" s="40" t="s">
        <v>2893</v>
      </c>
      <c r="C451" s="24" t="s">
        <v>4013</v>
      </c>
      <c r="D451" s="24" t="s">
        <v>336</v>
      </c>
      <c r="E451" s="16"/>
      <c r="F451" s="41" t="s">
        <v>1081</v>
      </c>
      <c r="G451" s="22"/>
      <c r="H451" s="42" t="e">
        <f>J451+L451+N451</f>
        <v>#REF!</v>
      </c>
      <c r="I451" s="22"/>
      <c r="J451" s="42" t="e">
        <f>TRUNC(J452+J453+J454+J455+J456)</f>
        <v>#REF!</v>
      </c>
      <c r="K451" s="22"/>
      <c r="L451" s="42" t="e">
        <f>TRUNC(L452+L453+L454+L455+L456)</f>
        <v>#REF!</v>
      </c>
      <c r="M451" s="22"/>
      <c r="N451" s="42" t="e">
        <f>TRUNC(N452+N453+N454+N455+N456)</f>
        <v>#REF!</v>
      </c>
      <c r="O451" s="43" t="s">
        <v>4016</v>
      </c>
    </row>
    <row r="452" spans="2:15" ht="19.7" hidden="1" customHeight="1" x14ac:dyDescent="0.2">
      <c r="B452" s="13" t="s">
        <v>4016</v>
      </c>
      <c r="C452" s="14" t="s">
        <v>2428</v>
      </c>
      <c r="D452" s="14" t="s">
        <v>672</v>
      </c>
      <c r="E452" s="44">
        <v>28.94</v>
      </c>
      <c r="F452" s="15" t="s">
        <v>2937</v>
      </c>
      <c r="G452" s="22"/>
      <c r="H452" s="16"/>
      <c r="I452" s="22"/>
      <c r="J452" s="26">
        <f t="shared" ref="J452:J457" si="26">TRUNC(E452*I452,0)</f>
        <v>0</v>
      </c>
      <c r="K452" s="22"/>
      <c r="L452" s="26">
        <f t="shared" ref="L452:L457" si="27">TRUNC(E452*K452,0)</f>
        <v>0</v>
      </c>
      <c r="M452" s="22"/>
      <c r="N452" s="26">
        <f t="shared" ref="N452:N457" si="28">TRUNC(E452*M452,0)</f>
        <v>0</v>
      </c>
      <c r="O452" s="17" t="s">
        <v>1870</v>
      </c>
    </row>
    <row r="453" spans="2:15" ht="19.7" hidden="1" customHeight="1" x14ac:dyDescent="0.2">
      <c r="B453" s="13" t="s">
        <v>4016</v>
      </c>
      <c r="C453" s="14" t="s">
        <v>2458</v>
      </c>
      <c r="D453" s="14" t="s">
        <v>215</v>
      </c>
      <c r="E453" s="44">
        <v>28.38</v>
      </c>
      <c r="F453" s="15" t="s">
        <v>2937</v>
      </c>
      <c r="G453" s="22" t="e">
        <f t="shared" ref="G453:H456" si="29">I453+K453+M453</f>
        <v>#REF!</v>
      </c>
      <c r="H453" s="26" t="e">
        <f t="shared" si="29"/>
        <v>#REF!</v>
      </c>
      <c r="I453" s="25" t="e">
        <f>#REF!</f>
        <v>#REF!</v>
      </c>
      <c r="J453" s="26" t="e">
        <f t="shared" si="26"/>
        <v>#REF!</v>
      </c>
      <c r="K453" s="25" t="e">
        <f>#REF!</f>
        <v>#REF!</v>
      </c>
      <c r="L453" s="26" t="e">
        <f t="shared" si="27"/>
        <v>#REF!</v>
      </c>
      <c r="M453" s="25" t="e">
        <f>#REF!</f>
        <v>#REF!</v>
      </c>
      <c r="N453" s="26" t="e">
        <f t="shared" si="28"/>
        <v>#REF!</v>
      </c>
      <c r="O453" s="17" t="s">
        <v>833</v>
      </c>
    </row>
    <row r="454" spans="2:15" ht="19.7" hidden="1" customHeight="1" x14ac:dyDescent="0.2">
      <c r="B454" s="18" t="s">
        <v>4016</v>
      </c>
      <c r="C454" s="19" t="s">
        <v>3215</v>
      </c>
      <c r="D454" s="19" t="s">
        <v>3371</v>
      </c>
      <c r="E454" s="45">
        <v>33.71</v>
      </c>
      <c r="F454" s="20" t="s">
        <v>2986</v>
      </c>
      <c r="G454" s="5" t="e">
        <f t="shared" si="29"/>
        <v>#REF!</v>
      </c>
      <c r="H454" s="32" t="e">
        <f t="shared" si="29"/>
        <v>#REF!</v>
      </c>
      <c r="I454" s="29" t="e">
        <f>#REF!</f>
        <v>#REF!</v>
      </c>
      <c r="J454" s="32" t="e">
        <f t="shared" si="26"/>
        <v>#REF!</v>
      </c>
      <c r="K454" s="29" t="e">
        <f>#REF!</f>
        <v>#REF!</v>
      </c>
      <c r="L454" s="32" t="e">
        <f t="shared" si="27"/>
        <v>#REF!</v>
      </c>
      <c r="M454" s="29" t="e">
        <f>#REF!</f>
        <v>#REF!</v>
      </c>
      <c r="N454" s="32" t="e">
        <f t="shared" si="28"/>
        <v>#REF!</v>
      </c>
      <c r="O454" s="21" t="s">
        <v>2949</v>
      </c>
    </row>
    <row r="455" spans="2:15" ht="19.7" hidden="1" customHeight="1" x14ac:dyDescent="0.2">
      <c r="B455" s="13" t="s">
        <v>4016</v>
      </c>
      <c r="C455" s="14" t="s">
        <v>2563</v>
      </c>
      <c r="D455" s="14" t="s">
        <v>2629</v>
      </c>
      <c r="E455" s="44">
        <v>37.25</v>
      </c>
      <c r="F455" s="15" t="s">
        <v>2986</v>
      </c>
      <c r="G455" s="22" t="e">
        <f t="shared" si="29"/>
        <v>#REF!</v>
      </c>
      <c r="H455" s="26" t="e">
        <f t="shared" si="29"/>
        <v>#REF!</v>
      </c>
      <c r="I455" s="25" t="e">
        <f>#REF!</f>
        <v>#REF!</v>
      </c>
      <c r="J455" s="26" t="e">
        <f t="shared" si="26"/>
        <v>#REF!</v>
      </c>
      <c r="K455" s="25" t="e">
        <f>#REF!</f>
        <v>#REF!</v>
      </c>
      <c r="L455" s="26" t="e">
        <f t="shared" si="27"/>
        <v>#REF!</v>
      </c>
      <c r="M455" s="25" t="e">
        <f>#REF!</f>
        <v>#REF!</v>
      </c>
      <c r="N455" s="26" t="e">
        <f t="shared" si="28"/>
        <v>#REF!</v>
      </c>
      <c r="O455" s="17" t="s">
        <v>1725</v>
      </c>
    </row>
    <row r="456" spans="2:15" ht="19.7" hidden="1" customHeight="1" x14ac:dyDescent="0.2">
      <c r="B456" s="13" t="s">
        <v>4016</v>
      </c>
      <c r="C456" s="14" t="s">
        <v>2819</v>
      </c>
      <c r="D456" s="14" t="s">
        <v>764</v>
      </c>
      <c r="E456" s="44">
        <v>12.18</v>
      </c>
      <c r="F456" s="15" t="s">
        <v>1495</v>
      </c>
      <c r="G456" s="22" t="e">
        <f t="shared" si="29"/>
        <v>#REF!</v>
      </c>
      <c r="H456" s="26" t="e">
        <f t="shared" si="29"/>
        <v>#REF!</v>
      </c>
      <c r="I456" s="25" t="e">
        <f>#REF!</f>
        <v>#REF!</v>
      </c>
      <c r="J456" s="26" t="e">
        <f t="shared" si="26"/>
        <v>#REF!</v>
      </c>
      <c r="K456" s="25" t="e">
        <f>#REF!</f>
        <v>#REF!</v>
      </c>
      <c r="L456" s="26" t="e">
        <f t="shared" si="27"/>
        <v>#REF!</v>
      </c>
      <c r="M456" s="25" t="e">
        <f>#REF!</f>
        <v>#REF!</v>
      </c>
      <c r="N456" s="26" t="e">
        <f t="shared" si="28"/>
        <v>#REF!</v>
      </c>
      <c r="O456" s="17" t="s">
        <v>4016</v>
      </c>
    </row>
    <row r="457" spans="2:15" ht="19.7" hidden="1" customHeight="1" x14ac:dyDescent="0.2">
      <c r="B457" s="13" t="s">
        <v>4016</v>
      </c>
      <c r="C457" s="14" t="s">
        <v>4016</v>
      </c>
      <c r="D457" s="14" t="s">
        <v>4016</v>
      </c>
      <c r="E457" s="16"/>
      <c r="F457" s="15" t="s">
        <v>4016</v>
      </c>
      <c r="G457" s="22"/>
      <c r="H457" s="16"/>
      <c r="I457" s="22"/>
      <c r="J457" s="26">
        <f t="shared" si="26"/>
        <v>0</v>
      </c>
      <c r="K457" s="22"/>
      <c r="L457" s="26">
        <f t="shared" si="27"/>
        <v>0</v>
      </c>
      <c r="M457" s="22"/>
      <c r="N457" s="26">
        <f t="shared" si="28"/>
        <v>0</v>
      </c>
      <c r="O457" s="17" t="s">
        <v>4016</v>
      </c>
    </row>
    <row r="458" spans="2:15" ht="19.7" hidden="1" customHeight="1" x14ac:dyDescent="0.2">
      <c r="B458" s="40" t="s">
        <v>329</v>
      </c>
      <c r="C458" s="24" t="s">
        <v>266</v>
      </c>
      <c r="D458" s="24" t="s">
        <v>1783</v>
      </c>
      <c r="E458" s="16"/>
      <c r="F458" s="41" t="s">
        <v>1081</v>
      </c>
      <c r="G458" s="22"/>
      <c r="H458" s="42" t="e">
        <f>J458+L458+N458</f>
        <v>#REF!</v>
      </c>
      <c r="I458" s="22"/>
      <c r="J458" s="42" t="e">
        <f>TRUNC(J459+J460+J461+J462+J463)</f>
        <v>#REF!</v>
      </c>
      <c r="K458" s="22"/>
      <c r="L458" s="42" t="e">
        <f>TRUNC(L459+L460+L461+L462+L463)</f>
        <v>#REF!</v>
      </c>
      <c r="M458" s="22"/>
      <c r="N458" s="42" t="e">
        <f>TRUNC(N459+N460+N461+N462+N463)</f>
        <v>#REF!</v>
      </c>
      <c r="O458" s="43" t="s">
        <v>4016</v>
      </c>
    </row>
    <row r="459" spans="2:15" ht="19.7" hidden="1" customHeight="1" x14ac:dyDescent="0.2">
      <c r="B459" s="13" t="s">
        <v>4016</v>
      </c>
      <c r="C459" s="14" t="s">
        <v>2428</v>
      </c>
      <c r="D459" s="14" t="s">
        <v>672</v>
      </c>
      <c r="E459" s="44">
        <v>19.3</v>
      </c>
      <c r="F459" s="15" t="s">
        <v>2937</v>
      </c>
      <c r="G459" s="22"/>
      <c r="H459" s="16"/>
      <c r="I459" s="22"/>
      <c r="J459" s="26">
        <f t="shared" ref="J459:J464" si="30">TRUNC(E459*I459,0)</f>
        <v>0</v>
      </c>
      <c r="K459" s="22"/>
      <c r="L459" s="26">
        <f t="shared" ref="L459:L464" si="31">TRUNC(E459*K459,0)</f>
        <v>0</v>
      </c>
      <c r="M459" s="22"/>
      <c r="N459" s="26">
        <f t="shared" ref="N459:N464" si="32">TRUNC(E459*M459,0)</f>
        <v>0</v>
      </c>
      <c r="O459" s="17" t="s">
        <v>1870</v>
      </c>
    </row>
    <row r="460" spans="2:15" ht="19.7" hidden="1" customHeight="1" x14ac:dyDescent="0.2">
      <c r="B460" s="13" t="s">
        <v>4016</v>
      </c>
      <c r="C460" s="14" t="s">
        <v>2458</v>
      </c>
      <c r="D460" s="14" t="s">
        <v>215</v>
      </c>
      <c r="E460" s="44">
        <v>18.93</v>
      </c>
      <c r="F460" s="15" t="s">
        <v>2937</v>
      </c>
      <c r="G460" s="22" t="e">
        <f t="shared" ref="G460:H463" si="33">I460+K460+M460</f>
        <v>#REF!</v>
      </c>
      <c r="H460" s="26" t="e">
        <f t="shared" si="33"/>
        <v>#REF!</v>
      </c>
      <c r="I460" s="25" t="e">
        <f>#REF!</f>
        <v>#REF!</v>
      </c>
      <c r="J460" s="26" t="e">
        <f t="shared" si="30"/>
        <v>#REF!</v>
      </c>
      <c r="K460" s="25" t="e">
        <f>#REF!</f>
        <v>#REF!</v>
      </c>
      <c r="L460" s="26" t="e">
        <f t="shared" si="31"/>
        <v>#REF!</v>
      </c>
      <c r="M460" s="25" t="e">
        <f>#REF!</f>
        <v>#REF!</v>
      </c>
      <c r="N460" s="26" t="e">
        <f t="shared" si="32"/>
        <v>#REF!</v>
      </c>
      <c r="O460" s="17" t="s">
        <v>833</v>
      </c>
    </row>
    <row r="461" spans="2:15" ht="19.7" hidden="1" customHeight="1" x14ac:dyDescent="0.2">
      <c r="B461" s="13" t="s">
        <v>4016</v>
      </c>
      <c r="C461" s="14" t="s">
        <v>3215</v>
      </c>
      <c r="D461" s="14" t="s">
        <v>3371</v>
      </c>
      <c r="E461" s="44">
        <v>24.41</v>
      </c>
      <c r="F461" s="15" t="s">
        <v>2986</v>
      </c>
      <c r="G461" s="22" t="e">
        <f t="shared" si="33"/>
        <v>#REF!</v>
      </c>
      <c r="H461" s="26" t="e">
        <f t="shared" si="33"/>
        <v>#REF!</v>
      </c>
      <c r="I461" s="25" t="e">
        <f>#REF!</f>
        <v>#REF!</v>
      </c>
      <c r="J461" s="26" t="e">
        <f t="shared" si="30"/>
        <v>#REF!</v>
      </c>
      <c r="K461" s="25" t="e">
        <f>#REF!</f>
        <v>#REF!</v>
      </c>
      <c r="L461" s="26" t="e">
        <f t="shared" si="31"/>
        <v>#REF!</v>
      </c>
      <c r="M461" s="25" t="e">
        <f>#REF!</f>
        <v>#REF!</v>
      </c>
      <c r="N461" s="26" t="e">
        <f t="shared" si="32"/>
        <v>#REF!</v>
      </c>
      <c r="O461" s="17" t="s">
        <v>2949</v>
      </c>
    </row>
    <row r="462" spans="2:15" ht="19.7" hidden="1" customHeight="1" x14ac:dyDescent="0.2">
      <c r="B462" s="13" t="s">
        <v>4016</v>
      </c>
      <c r="C462" s="14" t="s">
        <v>2563</v>
      </c>
      <c r="D462" s="14" t="s">
        <v>2629</v>
      </c>
      <c r="E462" s="44">
        <v>29.12</v>
      </c>
      <c r="F462" s="15" t="s">
        <v>2986</v>
      </c>
      <c r="G462" s="22" t="e">
        <f t="shared" si="33"/>
        <v>#REF!</v>
      </c>
      <c r="H462" s="26" t="e">
        <f t="shared" si="33"/>
        <v>#REF!</v>
      </c>
      <c r="I462" s="25" t="e">
        <f>#REF!</f>
        <v>#REF!</v>
      </c>
      <c r="J462" s="26" t="e">
        <f t="shared" si="30"/>
        <v>#REF!</v>
      </c>
      <c r="K462" s="25" t="e">
        <f>#REF!</f>
        <v>#REF!</v>
      </c>
      <c r="L462" s="26" t="e">
        <f t="shared" si="31"/>
        <v>#REF!</v>
      </c>
      <c r="M462" s="25" t="e">
        <f>#REF!</f>
        <v>#REF!</v>
      </c>
      <c r="N462" s="26" t="e">
        <f t="shared" si="32"/>
        <v>#REF!</v>
      </c>
      <c r="O462" s="17" t="s">
        <v>1725</v>
      </c>
    </row>
    <row r="463" spans="2:15" ht="19.7" hidden="1" customHeight="1" x14ac:dyDescent="0.2">
      <c r="B463" s="13" t="s">
        <v>4016</v>
      </c>
      <c r="C463" s="14" t="s">
        <v>2819</v>
      </c>
      <c r="D463" s="14" t="s">
        <v>2969</v>
      </c>
      <c r="E463" s="44">
        <v>10.92</v>
      </c>
      <c r="F463" s="15" t="s">
        <v>1495</v>
      </c>
      <c r="G463" s="22" t="e">
        <f t="shared" si="33"/>
        <v>#REF!</v>
      </c>
      <c r="H463" s="26" t="e">
        <f t="shared" si="33"/>
        <v>#REF!</v>
      </c>
      <c r="I463" s="25" t="e">
        <f>#REF!</f>
        <v>#REF!</v>
      </c>
      <c r="J463" s="26" t="e">
        <f t="shared" si="30"/>
        <v>#REF!</v>
      </c>
      <c r="K463" s="25" t="e">
        <f>#REF!</f>
        <v>#REF!</v>
      </c>
      <c r="L463" s="26" t="e">
        <f t="shared" si="31"/>
        <v>#REF!</v>
      </c>
      <c r="M463" s="25" t="e">
        <f>#REF!</f>
        <v>#REF!</v>
      </c>
      <c r="N463" s="26" t="e">
        <f t="shared" si="32"/>
        <v>#REF!</v>
      </c>
      <c r="O463" s="17" t="s">
        <v>4016</v>
      </c>
    </row>
    <row r="464" spans="2:15" ht="19.7" hidden="1" customHeight="1" x14ac:dyDescent="0.2">
      <c r="B464" s="13" t="s">
        <v>4016</v>
      </c>
      <c r="C464" s="14" t="s">
        <v>4016</v>
      </c>
      <c r="D464" s="14" t="s">
        <v>4016</v>
      </c>
      <c r="E464" s="16"/>
      <c r="F464" s="15" t="s">
        <v>4016</v>
      </c>
      <c r="G464" s="22"/>
      <c r="H464" s="16"/>
      <c r="I464" s="22"/>
      <c r="J464" s="26">
        <f t="shared" si="30"/>
        <v>0</v>
      </c>
      <c r="K464" s="22"/>
      <c r="L464" s="26">
        <f t="shared" si="31"/>
        <v>0</v>
      </c>
      <c r="M464" s="22"/>
      <c r="N464" s="26">
        <f t="shared" si="32"/>
        <v>0</v>
      </c>
      <c r="O464" s="17" t="s">
        <v>4016</v>
      </c>
    </row>
    <row r="465" spans="2:15" ht="19.7" hidden="1" customHeight="1" x14ac:dyDescent="0.2">
      <c r="B465" s="40" t="s">
        <v>2831</v>
      </c>
      <c r="C465" s="24" t="s">
        <v>1603</v>
      </c>
      <c r="D465" s="24" t="s">
        <v>1422</v>
      </c>
      <c r="E465" s="16"/>
      <c r="F465" s="41" t="s">
        <v>1081</v>
      </c>
      <c r="G465" s="22"/>
      <c r="H465" s="42" t="e">
        <f>J465+L465+N465</f>
        <v>#REF!</v>
      </c>
      <c r="I465" s="22"/>
      <c r="J465" s="42" t="e">
        <f>TRUNC(J466+J467+J468+J469+J470)</f>
        <v>#REF!</v>
      </c>
      <c r="K465" s="22"/>
      <c r="L465" s="42" t="e">
        <f>TRUNC(L466+L467+L468+L469+L470)</f>
        <v>#REF!</v>
      </c>
      <c r="M465" s="22"/>
      <c r="N465" s="42" t="e">
        <f>TRUNC(N466+N467+N468+N469+N470)</f>
        <v>#REF!</v>
      </c>
      <c r="O465" s="43" t="s">
        <v>4016</v>
      </c>
    </row>
    <row r="466" spans="2:15" ht="19.7" hidden="1" customHeight="1" x14ac:dyDescent="0.2">
      <c r="B466" s="13" t="s">
        <v>4016</v>
      </c>
      <c r="C466" s="14" t="s">
        <v>2428</v>
      </c>
      <c r="D466" s="14" t="s">
        <v>672</v>
      </c>
      <c r="E466" s="44">
        <v>12.79</v>
      </c>
      <c r="F466" s="15" t="s">
        <v>2937</v>
      </c>
      <c r="G466" s="22"/>
      <c r="H466" s="16"/>
      <c r="I466" s="22"/>
      <c r="J466" s="26">
        <f t="shared" ref="J466:J471" si="34">TRUNC(E466*I466,0)</f>
        <v>0</v>
      </c>
      <c r="K466" s="22"/>
      <c r="L466" s="26">
        <f t="shared" ref="L466:L471" si="35">TRUNC(E466*K466,0)</f>
        <v>0</v>
      </c>
      <c r="M466" s="22"/>
      <c r="N466" s="26">
        <f t="shared" ref="N466:N471" si="36">TRUNC(E466*M466,0)</f>
        <v>0</v>
      </c>
      <c r="O466" s="17" t="s">
        <v>1870</v>
      </c>
    </row>
    <row r="467" spans="2:15" ht="19.7" hidden="1" customHeight="1" x14ac:dyDescent="0.2">
      <c r="B467" s="13" t="s">
        <v>4016</v>
      </c>
      <c r="C467" s="14" t="s">
        <v>2458</v>
      </c>
      <c r="D467" s="14" t="s">
        <v>215</v>
      </c>
      <c r="E467" s="44">
        <v>12.54</v>
      </c>
      <c r="F467" s="15" t="s">
        <v>2937</v>
      </c>
      <c r="G467" s="22" t="e">
        <f t="shared" ref="G467:H470" si="37">I467+K467+M467</f>
        <v>#REF!</v>
      </c>
      <c r="H467" s="26" t="e">
        <f t="shared" si="37"/>
        <v>#REF!</v>
      </c>
      <c r="I467" s="25" t="e">
        <f>#REF!</f>
        <v>#REF!</v>
      </c>
      <c r="J467" s="26" t="e">
        <f t="shared" si="34"/>
        <v>#REF!</v>
      </c>
      <c r="K467" s="25" t="e">
        <f>#REF!</f>
        <v>#REF!</v>
      </c>
      <c r="L467" s="26" t="e">
        <f t="shared" si="35"/>
        <v>#REF!</v>
      </c>
      <c r="M467" s="25" t="e">
        <f>#REF!</f>
        <v>#REF!</v>
      </c>
      <c r="N467" s="26" t="e">
        <f t="shared" si="36"/>
        <v>#REF!</v>
      </c>
      <c r="O467" s="17" t="s">
        <v>833</v>
      </c>
    </row>
    <row r="468" spans="2:15" ht="19.7" hidden="1" customHeight="1" x14ac:dyDescent="0.2">
      <c r="B468" s="13" t="s">
        <v>4016</v>
      </c>
      <c r="C468" s="14" t="s">
        <v>3215</v>
      </c>
      <c r="D468" s="14" t="s">
        <v>3371</v>
      </c>
      <c r="E468" s="44">
        <v>22.72</v>
      </c>
      <c r="F468" s="15" t="s">
        <v>2986</v>
      </c>
      <c r="G468" s="22" t="e">
        <f t="shared" si="37"/>
        <v>#REF!</v>
      </c>
      <c r="H468" s="26" t="e">
        <f t="shared" si="37"/>
        <v>#REF!</v>
      </c>
      <c r="I468" s="25" t="e">
        <f>#REF!</f>
        <v>#REF!</v>
      </c>
      <c r="J468" s="26" t="e">
        <f t="shared" si="34"/>
        <v>#REF!</v>
      </c>
      <c r="K468" s="25" t="e">
        <f>#REF!</f>
        <v>#REF!</v>
      </c>
      <c r="L468" s="26" t="e">
        <f t="shared" si="35"/>
        <v>#REF!</v>
      </c>
      <c r="M468" s="25" t="e">
        <f>#REF!</f>
        <v>#REF!</v>
      </c>
      <c r="N468" s="26" t="e">
        <f t="shared" si="36"/>
        <v>#REF!</v>
      </c>
      <c r="O468" s="17" t="s">
        <v>2949</v>
      </c>
    </row>
    <row r="469" spans="2:15" ht="19.7" hidden="1" customHeight="1" x14ac:dyDescent="0.2">
      <c r="B469" s="13" t="s">
        <v>4016</v>
      </c>
      <c r="C469" s="14" t="s">
        <v>2563</v>
      </c>
      <c r="D469" s="14" t="s">
        <v>2629</v>
      </c>
      <c r="E469" s="44">
        <v>22.4</v>
      </c>
      <c r="F469" s="15" t="s">
        <v>2986</v>
      </c>
      <c r="G469" s="22" t="e">
        <f t="shared" si="37"/>
        <v>#REF!</v>
      </c>
      <c r="H469" s="26" t="e">
        <f t="shared" si="37"/>
        <v>#REF!</v>
      </c>
      <c r="I469" s="25" t="e">
        <f>#REF!</f>
        <v>#REF!</v>
      </c>
      <c r="J469" s="26" t="e">
        <f t="shared" si="34"/>
        <v>#REF!</v>
      </c>
      <c r="K469" s="25" t="e">
        <f>#REF!</f>
        <v>#REF!</v>
      </c>
      <c r="L469" s="26" t="e">
        <f t="shared" si="35"/>
        <v>#REF!</v>
      </c>
      <c r="M469" s="25" t="e">
        <f>#REF!</f>
        <v>#REF!</v>
      </c>
      <c r="N469" s="26" t="e">
        <f t="shared" si="36"/>
        <v>#REF!</v>
      </c>
      <c r="O469" s="17" t="s">
        <v>1725</v>
      </c>
    </row>
    <row r="470" spans="2:15" ht="19.7" hidden="1" customHeight="1" x14ac:dyDescent="0.2">
      <c r="B470" s="13" t="s">
        <v>4016</v>
      </c>
      <c r="C470" s="14" t="s">
        <v>2819</v>
      </c>
      <c r="D470" s="14" t="s">
        <v>2969</v>
      </c>
      <c r="E470" s="44">
        <v>7.56</v>
      </c>
      <c r="F470" s="15" t="s">
        <v>1495</v>
      </c>
      <c r="G470" s="22" t="e">
        <f t="shared" si="37"/>
        <v>#REF!</v>
      </c>
      <c r="H470" s="26" t="e">
        <f t="shared" si="37"/>
        <v>#REF!</v>
      </c>
      <c r="I470" s="25" t="e">
        <f>#REF!</f>
        <v>#REF!</v>
      </c>
      <c r="J470" s="26" t="e">
        <f t="shared" si="34"/>
        <v>#REF!</v>
      </c>
      <c r="K470" s="25" t="e">
        <f>#REF!</f>
        <v>#REF!</v>
      </c>
      <c r="L470" s="26" t="e">
        <f t="shared" si="35"/>
        <v>#REF!</v>
      </c>
      <c r="M470" s="25" t="e">
        <f>#REF!</f>
        <v>#REF!</v>
      </c>
      <c r="N470" s="26" t="e">
        <f t="shared" si="36"/>
        <v>#REF!</v>
      </c>
      <c r="O470" s="17" t="s">
        <v>4016</v>
      </c>
    </row>
    <row r="471" spans="2:15" ht="19.7" hidden="1" customHeight="1" x14ac:dyDescent="0.2">
      <c r="B471" s="13" t="s">
        <v>4016</v>
      </c>
      <c r="C471" s="14" t="s">
        <v>4016</v>
      </c>
      <c r="D471" s="14" t="s">
        <v>4016</v>
      </c>
      <c r="E471" s="16"/>
      <c r="F471" s="15" t="s">
        <v>4016</v>
      </c>
      <c r="G471" s="22"/>
      <c r="H471" s="16"/>
      <c r="I471" s="22"/>
      <c r="J471" s="26">
        <f t="shared" si="34"/>
        <v>0</v>
      </c>
      <c r="K471" s="22"/>
      <c r="L471" s="26">
        <f t="shared" si="35"/>
        <v>0</v>
      </c>
      <c r="M471" s="22"/>
      <c r="N471" s="26">
        <f t="shared" si="36"/>
        <v>0</v>
      </c>
      <c r="O471" s="17" t="s">
        <v>4016</v>
      </c>
    </row>
    <row r="472" spans="2:15" ht="19.7" hidden="1" customHeight="1" x14ac:dyDescent="0.2">
      <c r="B472" s="40" t="s">
        <v>195</v>
      </c>
      <c r="C472" s="24" t="s">
        <v>1420</v>
      </c>
      <c r="D472" s="24" t="s">
        <v>1422</v>
      </c>
      <c r="E472" s="16"/>
      <c r="F472" s="41" t="s">
        <v>1081</v>
      </c>
      <c r="G472" s="22"/>
      <c r="H472" s="42" t="e">
        <f>J472+L472+N472</f>
        <v>#REF!</v>
      </c>
      <c r="I472" s="22"/>
      <c r="J472" s="42" t="e">
        <f>TRUNC(J473+J474+J475+J476+J477)</f>
        <v>#REF!</v>
      </c>
      <c r="K472" s="22"/>
      <c r="L472" s="42" t="e">
        <f>TRUNC(L473+L474+L475+L476+L477)</f>
        <v>#REF!</v>
      </c>
      <c r="M472" s="22"/>
      <c r="N472" s="42" t="e">
        <f>TRUNC(N473+N474+N475+N476+N477)</f>
        <v>#REF!</v>
      </c>
      <c r="O472" s="43" t="s">
        <v>4016</v>
      </c>
    </row>
    <row r="473" spans="2:15" ht="19.7" hidden="1" customHeight="1" x14ac:dyDescent="0.2">
      <c r="B473" s="13" t="s">
        <v>4016</v>
      </c>
      <c r="C473" s="14" t="s">
        <v>2428</v>
      </c>
      <c r="D473" s="14" t="s">
        <v>672</v>
      </c>
      <c r="E473" s="44">
        <v>12.86</v>
      </c>
      <c r="F473" s="15" t="s">
        <v>2937</v>
      </c>
      <c r="G473" s="22"/>
      <c r="H473" s="16"/>
      <c r="I473" s="22"/>
      <c r="J473" s="26">
        <f t="shared" ref="J473:J478" si="38">TRUNC(E473*I473,0)</f>
        <v>0</v>
      </c>
      <c r="K473" s="22"/>
      <c r="L473" s="26">
        <f t="shared" ref="L473:L478" si="39">TRUNC(E473*K473,0)</f>
        <v>0</v>
      </c>
      <c r="M473" s="22"/>
      <c r="N473" s="26">
        <f t="shared" ref="N473:N478" si="40">TRUNC(E473*M473,0)</f>
        <v>0</v>
      </c>
      <c r="O473" s="17" t="s">
        <v>1870</v>
      </c>
    </row>
    <row r="474" spans="2:15" ht="19.7" hidden="1" customHeight="1" x14ac:dyDescent="0.2">
      <c r="B474" s="13" t="s">
        <v>4016</v>
      </c>
      <c r="C474" s="14" t="s">
        <v>2458</v>
      </c>
      <c r="D474" s="14" t="s">
        <v>215</v>
      </c>
      <c r="E474" s="44">
        <v>12.61</v>
      </c>
      <c r="F474" s="15" t="s">
        <v>2937</v>
      </c>
      <c r="G474" s="22" t="e">
        <f t="shared" ref="G474:H477" si="41">I474+K474+M474</f>
        <v>#REF!</v>
      </c>
      <c r="H474" s="26" t="e">
        <f t="shared" si="41"/>
        <v>#REF!</v>
      </c>
      <c r="I474" s="25" t="e">
        <f>#REF!</f>
        <v>#REF!</v>
      </c>
      <c r="J474" s="26" t="e">
        <f t="shared" si="38"/>
        <v>#REF!</v>
      </c>
      <c r="K474" s="25" t="e">
        <f>#REF!</f>
        <v>#REF!</v>
      </c>
      <c r="L474" s="26" t="e">
        <f t="shared" si="39"/>
        <v>#REF!</v>
      </c>
      <c r="M474" s="25" t="e">
        <f>#REF!</f>
        <v>#REF!</v>
      </c>
      <c r="N474" s="26" t="e">
        <f t="shared" si="40"/>
        <v>#REF!</v>
      </c>
      <c r="O474" s="17" t="s">
        <v>833</v>
      </c>
    </row>
    <row r="475" spans="2:15" ht="19.7" hidden="1" customHeight="1" x14ac:dyDescent="0.2">
      <c r="B475" s="13" t="s">
        <v>4016</v>
      </c>
      <c r="C475" s="14" t="s">
        <v>3215</v>
      </c>
      <c r="D475" s="14" t="s">
        <v>3371</v>
      </c>
      <c r="E475" s="44">
        <v>19.309999999999999</v>
      </c>
      <c r="F475" s="15" t="s">
        <v>2986</v>
      </c>
      <c r="G475" s="22" t="e">
        <f t="shared" si="41"/>
        <v>#REF!</v>
      </c>
      <c r="H475" s="26" t="e">
        <f t="shared" si="41"/>
        <v>#REF!</v>
      </c>
      <c r="I475" s="25" t="e">
        <f>#REF!</f>
        <v>#REF!</v>
      </c>
      <c r="J475" s="26" t="e">
        <f t="shared" si="38"/>
        <v>#REF!</v>
      </c>
      <c r="K475" s="25" t="e">
        <f>#REF!</f>
        <v>#REF!</v>
      </c>
      <c r="L475" s="26" t="e">
        <f t="shared" si="39"/>
        <v>#REF!</v>
      </c>
      <c r="M475" s="25" t="e">
        <f>#REF!</f>
        <v>#REF!</v>
      </c>
      <c r="N475" s="26" t="e">
        <f t="shared" si="40"/>
        <v>#REF!</v>
      </c>
      <c r="O475" s="17" t="s">
        <v>2949</v>
      </c>
    </row>
    <row r="476" spans="2:15" ht="19.7" hidden="1" customHeight="1" x14ac:dyDescent="0.2">
      <c r="B476" s="13" t="s">
        <v>4016</v>
      </c>
      <c r="C476" s="14" t="s">
        <v>2563</v>
      </c>
      <c r="D476" s="14" t="s">
        <v>2629</v>
      </c>
      <c r="E476" s="44">
        <v>22.4</v>
      </c>
      <c r="F476" s="15" t="s">
        <v>2986</v>
      </c>
      <c r="G476" s="22" t="e">
        <f t="shared" si="41"/>
        <v>#REF!</v>
      </c>
      <c r="H476" s="26" t="e">
        <f t="shared" si="41"/>
        <v>#REF!</v>
      </c>
      <c r="I476" s="25" t="e">
        <f>#REF!</f>
        <v>#REF!</v>
      </c>
      <c r="J476" s="26" t="e">
        <f t="shared" si="38"/>
        <v>#REF!</v>
      </c>
      <c r="K476" s="25" t="e">
        <f>#REF!</f>
        <v>#REF!</v>
      </c>
      <c r="L476" s="26" t="e">
        <f t="shared" si="39"/>
        <v>#REF!</v>
      </c>
      <c r="M476" s="25" t="e">
        <f>#REF!</f>
        <v>#REF!</v>
      </c>
      <c r="N476" s="26" t="e">
        <f t="shared" si="40"/>
        <v>#REF!</v>
      </c>
      <c r="O476" s="17" t="s">
        <v>1725</v>
      </c>
    </row>
    <row r="477" spans="2:15" ht="19.7" hidden="1" customHeight="1" x14ac:dyDescent="0.2">
      <c r="B477" s="13" t="s">
        <v>4016</v>
      </c>
      <c r="C477" s="14" t="s">
        <v>2819</v>
      </c>
      <c r="D477" s="14" t="s">
        <v>2969</v>
      </c>
      <c r="E477" s="44">
        <v>7.56</v>
      </c>
      <c r="F477" s="15" t="s">
        <v>1495</v>
      </c>
      <c r="G477" s="22" t="e">
        <f t="shared" si="41"/>
        <v>#REF!</v>
      </c>
      <c r="H477" s="26" t="e">
        <f t="shared" si="41"/>
        <v>#REF!</v>
      </c>
      <c r="I477" s="25" t="e">
        <f>#REF!</f>
        <v>#REF!</v>
      </c>
      <c r="J477" s="26" t="e">
        <f t="shared" si="38"/>
        <v>#REF!</v>
      </c>
      <c r="K477" s="25" t="e">
        <f>#REF!</f>
        <v>#REF!</v>
      </c>
      <c r="L477" s="26" t="e">
        <f t="shared" si="39"/>
        <v>#REF!</v>
      </c>
      <c r="M477" s="25" t="e">
        <f>#REF!</f>
        <v>#REF!</v>
      </c>
      <c r="N477" s="26" t="e">
        <f t="shared" si="40"/>
        <v>#REF!</v>
      </c>
      <c r="O477" s="17" t="s">
        <v>4016</v>
      </c>
    </row>
    <row r="478" spans="2:15" ht="19.7" hidden="1" customHeight="1" x14ac:dyDescent="0.2">
      <c r="B478" s="13" t="s">
        <v>4016</v>
      </c>
      <c r="C478" s="14" t="s">
        <v>4016</v>
      </c>
      <c r="D478" s="14" t="s">
        <v>4016</v>
      </c>
      <c r="E478" s="16"/>
      <c r="F478" s="15" t="s">
        <v>4016</v>
      </c>
      <c r="G478" s="22"/>
      <c r="H478" s="16"/>
      <c r="I478" s="22"/>
      <c r="J478" s="26">
        <f t="shared" si="38"/>
        <v>0</v>
      </c>
      <c r="K478" s="22"/>
      <c r="L478" s="26">
        <f t="shared" si="39"/>
        <v>0</v>
      </c>
      <c r="M478" s="22"/>
      <c r="N478" s="26">
        <f t="shared" si="40"/>
        <v>0</v>
      </c>
      <c r="O478" s="17" t="s">
        <v>4016</v>
      </c>
    </row>
    <row r="479" spans="2:15" ht="19.7" hidden="1" customHeight="1" x14ac:dyDescent="0.2">
      <c r="B479" s="40" t="s">
        <v>2738</v>
      </c>
      <c r="C479" s="24" t="s">
        <v>2817</v>
      </c>
      <c r="D479" s="24" t="s">
        <v>2904</v>
      </c>
      <c r="E479" s="16"/>
      <c r="F479" s="41" t="s">
        <v>2937</v>
      </c>
      <c r="G479" s="22"/>
      <c r="H479" s="42" t="e">
        <f>J479+L479+N479</f>
        <v>#REF!</v>
      </c>
      <c r="I479" s="22"/>
      <c r="J479" s="42" t="e">
        <f>TRUNC(J480+J481+J482)</f>
        <v>#REF!</v>
      </c>
      <c r="K479" s="22"/>
      <c r="L479" s="42" t="e">
        <f>TRUNC(L480+L481+L482)</f>
        <v>#REF!</v>
      </c>
      <c r="M479" s="22"/>
      <c r="N479" s="42" t="e">
        <f>TRUNC(N480+N481+N482)</f>
        <v>#REF!</v>
      </c>
      <c r="O479" s="43" t="s">
        <v>4016</v>
      </c>
    </row>
    <row r="480" spans="2:15" ht="19.7" hidden="1" customHeight="1" x14ac:dyDescent="0.2">
      <c r="B480" s="13" t="s">
        <v>4016</v>
      </c>
      <c r="C480" s="14" t="s">
        <v>2437</v>
      </c>
      <c r="D480" s="14" t="s">
        <v>235</v>
      </c>
      <c r="E480" s="44">
        <v>1.01</v>
      </c>
      <c r="F480" s="15" t="s">
        <v>2937</v>
      </c>
      <c r="G480" s="22"/>
      <c r="H480" s="16"/>
      <c r="I480" s="22"/>
      <c r="J480" s="26">
        <f>TRUNC(E480*I480,0)</f>
        <v>0</v>
      </c>
      <c r="K480" s="22"/>
      <c r="L480" s="26">
        <f>TRUNC(E480*K480,0)</f>
        <v>0</v>
      </c>
      <c r="M480" s="22"/>
      <c r="N480" s="26">
        <f>TRUNC(E480*M480,0)</f>
        <v>0</v>
      </c>
      <c r="O480" s="17" t="s">
        <v>2841</v>
      </c>
    </row>
    <row r="481" spans="2:15" ht="19.7" hidden="1" customHeight="1" x14ac:dyDescent="0.2">
      <c r="B481" s="13" t="s">
        <v>4016</v>
      </c>
      <c r="C481" s="14" t="s">
        <v>2458</v>
      </c>
      <c r="D481" s="14" t="s">
        <v>149</v>
      </c>
      <c r="E481" s="16">
        <v>1</v>
      </c>
      <c r="F481" s="15" t="s">
        <v>2937</v>
      </c>
      <c r="G481" s="22" t="e">
        <f>I481+K481+M481</f>
        <v>#REF!</v>
      </c>
      <c r="H481" s="26" t="e">
        <f>J481+L481+N481</f>
        <v>#REF!</v>
      </c>
      <c r="I481" s="25" t="e">
        <f>#REF!</f>
        <v>#REF!</v>
      </c>
      <c r="J481" s="26" t="e">
        <f>TRUNC(E481*I481,0)</f>
        <v>#REF!</v>
      </c>
      <c r="K481" s="25" t="e">
        <f>#REF!</f>
        <v>#REF!</v>
      </c>
      <c r="L481" s="26" t="e">
        <f>TRUNC(E481*K481,0)</f>
        <v>#REF!</v>
      </c>
      <c r="M481" s="25" t="e">
        <f>#REF!</f>
        <v>#REF!</v>
      </c>
      <c r="N481" s="26" t="e">
        <f>TRUNC(E481*M481,0)</f>
        <v>#REF!</v>
      </c>
      <c r="O481" s="17" t="s">
        <v>2003</v>
      </c>
    </row>
    <row r="482" spans="2:15" ht="19.7" hidden="1" customHeight="1" x14ac:dyDescent="0.2">
      <c r="B482" s="13" t="s">
        <v>4016</v>
      </c>
      <c r="C482" s="14" t="s">
        <v>1766</v>
      </c>
      <c r="D482" s="14" t="s">
        <v>811</v>
      </c>
      <c r="E482" s="16">
        <v>1</v>
      </c>
      <c r="F482" s="15" t="s">
        <v>2937</v>
      </c>
      <c r="G482" s="22" t="e">
        <f>I482+K482+M482</f>
        <v>#REF!</v>
      </c>
      <c r="H482" s="26" t="e">
        <f>J482+L482+N482</f>
        <v>#REF!</v>
      </c>
      <c r="I482" s="25" t="e">
        <f>#REF!</f>
        <v>#REF!</v>
      </c>
      <c r="J482" s="26" t="e">
        <f>TRUNC(E482*I482,0)</f>
        <v>#REF!</v>
      </c>
      <c r="K482" s="25" t="e">
        <f>#REF!</f>
        <v>#REF!</v>
      </c>
      <c r="L482" s="26" t="e">
        <f>TRUNC(E482*K482,0)</f>
        <v>#REF!</v>
      </c>
      <c r="M482" s="25" t="e">
        <f>#REF!</f>
        <v>#REF!</v>
      </c>
      <c r="N482" s="26" t="e">
        <f>TRUNC(E482*M482,0)</f>
        <v>#REF!</v>
      </c>
      <c r="O482" s="17" t="s">
        <v>2381</v>
      </c>
    </row>
    <row r="483" spans="2:15" ht="19.7" hidden="1" customHeight="1" x14ac:dyDescent="0.2">
      <c r="B483" s="13" t="s">
        <v>4016</v>
      </c>
      <c r="C483" s="14" t="s">
        <v>4016</v>
      </c>
      <c r="D483" s="14" t="s">
        <v>4016</v>
      </c>
      <c r="E483" s="16"/>
      <c r="F483" s="15" t="s">
        <v>4016</v>
      </c>
      <c r="G483" s="22"/>
      <c r="H483" s="16"/>
      <c r="I483" s="22"/>
      <c r="J483" s="26">
        <f>TRUNC(E483*I483,0)</f>
        <v>0</v>
      </c>
      <c r="K483" s="22"/>
      <c r="L483" s="26">
        <f>TRUNC(E483*K483,0)</f>
        <v>0</v>
      </c>
      <c r="M483" s="22"/>
      <c r="N483" s="26">
        <f>TRUNC(E483*M483,0)</f>
        <v>0</v>
      </c>
      <c r="O483" s="17" t="s">
        <v>4016</v>
      </c>
    </row>
    <row r="484" spans="2:15" ht="19.7" hidden="1" customHeight="1" x14ac:dyDescent="0.2">
      <c r="B484" s="46" t="s">
        <v>8</v>
      </c>
      <c r="C484" s="31" t="s">
        <v>790</v>
      </c>
      <c r="D484" s="31" t="s">
        <v>4016</v>
      </c>
      <c r="E484" s="6"/>
      <c r="F484" s="47" t="s">
        <v>2870</v>
      </c>
      <c r="G484" s="5"/>
      <c r="H484" s="48" t="e">
        <f>J484+L484+N484</f>
        <v>#REF!</v>
      </c>
      <c r="I484" s="5"/>
      <c r="J484" s="48" t="e">
        <f>TRUNC(J485+J486)</f>
        <v>#REF!</v>
      </c>
      <c r="K484" s="5"/>
      <c r="L484" s="48" t="e">
        <f>TRUNC(L485+L486)</f>
        <v>#REF!</v>
      </c>
      <c r="M484" s="5"/>
      <c r="N484" s="48" t="e">
        <f>TRUNC(N485+N486)</f>
        <v>#REF!</v>
      </c>
      <c r="O484" s="49" t="s">
        <v>4016</v>
      </c>
    </row>
    <row r="485" spans="2:15" ht="19.7" hidden="1" customHeight="1" x14ac:dyDescent="0.2">
      <c r="B485" s="13" t="s">
        <v>4016</v>
      </c>
      <c r="C485" s="14" t="s">
        <v>1332</v>
      </c>
      <c r="D485" s="14" t="s">
        <v>4016</v>
      </c>
      <c r="E485" s="44">
        <v>1.03</v>
      </c>
      <c r="F485" s="15" t="s">
        <v>2870</v>
      </c>
      <c r="G485" s="22"/>
      <c r="H485" s="16"/>
      <c r="I485" s="22"/>
      <c r="J485" s="26">
        <f>TRUNC(E485*I485,0)</f>
        <v>0</v>
      </c>
      <c r="K485" s="22"/>
      <c r="L485" s="26">
        <f>TRUNC(E485*K485,0)</f>
        <v>0</v>
      </c>
      <c r="M485" s="22"/>
      <c r="N485" s="26">
        <f>TRUNC(E485*M485,0)</f>
        <v>0</v>
      </c>
      <c r="O485" s="17" t="s">
        <v>2841</v>
      </c>
    </row>
    <row r="486" spans="2:15" ht="19.7" hidden="1" customHeight="1" x14ac:dyDescent="0.2">
      <c r="B486" s="13" t="s">
        <v>4016</v>
      </c>
      <c r="C486" s="14" t="s">
        <v>639</v>
      </c>
      <c r="D486" s="14" t="s">
        <v>867</v>
      </c>
      <c r="E486" s="16">
        <v>1</v>
      </c>
      <c r="F486" s="15" t="s">
        <v>2870</v>
      </c>
      <c r="G486" s="22" t="e">
        <f>I486+K486+M486</f>
        <v>#REF!</v>
      </c>
      <c r="H486" s="26" t="e">
        <f>J486+L486+N486</f>
        <v>#REF!</v>
      </c>
      <c r="I486" s="25" t="e">
        <f>#REF!</f>
        <v>#REF!</v>
      </c>
      <c r="J486" s="26" t="e">
        <f>TRUNC(E486*I486,0)</f>
        <v>#REF!</v>
      </c>
      <c r="K486" s="25" t="e">
        <f>#REF!</f>
        <v>#REF!</v>
      </c>
      <c r="L486" s="26" t="e">
        <f>TRUNC(E486*K486,0)</f>
        <v>#REF!</v>
      </c>
      <c r="M486" s="25" t="e">
        <f>#REF!</f>
        <v>#REF!</v>
      </c>
      <c r="N486" s="26" t="e">
        <f>TRUNC(E486*M486,0)</f>
        <v>#REF!</v>
      </c>
      <c r="O486" s="17" t="s">
        <v>3659</v>
      </c>
    </row>
    <row r="487" spans="2:15" ht="19.7" hidden="1" customHeight="1" x14ac:dyDescent="0.2">
      <c r="B487" s="13" t="s">
        <v>4016</v>
      </c>
      <c r="C487" s="14" t="s">
        <v>4016</v>
      </c>
      <c r="D487" s="14" t="s">
        <v>4016</v>
      </c>
      <c r="E487" s="16"/>
      <c r="F487" s="15" t="s">
        <v>4016</v>
      </c>
      <c r="G487" s="22"/>
      <c r="H487" s="16"/>
      <c r="I487" s="22"/>
      <c r="J487" s="26">
        <f>TRUNC(E487*I487,0)</f>
        <v>0</v>
      </c>
      <c r="K487" s="22"/>
      <c r="L487" s="26">
        <f>TRUNC(E487*K487,0)</f>
        <v>0</v>
      </c>
      <c r="M487" s="22"/>
      <c r="N487" s="26">
        <f>TRUNC(E487*M487,0)</f>
        <v>0</v>
      </c>
      <c r="O487" s="17" t="s">
        <v>4016</v>
      </c>
    </row>
    <row r="488" spans="2:15" ht="19.7" hidden="1" customHeight="1" x14ac:dyDescent="0.2">
      <c r="B488" s="40" t="s">
        <v>2589</v>
      </c>
      <c r="C488" s="24" t="s">
        <v>1823</v>
      </c>
      <c r="D488" s="24" t="s">
        <v>4016</v>
      </c>
      <c r="E488" s="16"/>
      <c r="F488" s="41" t="s">
        <v>2986</v>
      </c>
      <c r="G488" s="22"/>
      <c r="H488" s="42" t="e">
        <f>J488+L488+N488</f>
        <v>#REF!</v>
      </c>
      <c r="I488" s="22"/>
      <c r="J488" s="42" t="e">
        <f>TRUNC(J489+J490)</f>
        <v>#REF!</v>
      </c>
      <c r="K488" s="22"/>
      <c r="L488" s="42" t="e">
        <f>TRUNC(L489+L490)</f>
        <v>#REF!</v>
      </c>
      <c r="M488" s="22"/>
      <c r="N488" s="26" t="e">
        <f>TRUNC(N489+N490)</f>
        <v>#REF!</v>
      </c>
      <c r="O488" s="43" t="s">
        <v>4016</v>
      </c>
    </row>
    <row r="489" spans="2:15" ht="19.7" hidden="1" customHeight="1" x14ac:dyDescent="0.2">
      <c r="B489" s="13" t="s">
        <v>4016</v>
      </c>
      <c r="C489" s="14" t="s">
        <v>3870</v>
      </c>
      <c r="D489" s="14" t="s">
        <v>3077</v>
      </c>
      <c r="E489" s="44">
        <v>1.1599999999999999</v>
      </c>
      <c r="F489" s="15" t="s">
        <v>2986</v>
      </c>
      <c r="G489" s="22" t="e">
        <f>I489+K489+M489</f>
        <v>#REF!</v>
      </c>
      <c r="H489" s="26" t="e">
        <f>J489+L489+N489</f>
        <v>#REF!</v>
      </c>
      <c r="I489" s="25" t="e">
        <f>#REF!</f>
        <v>#REF!</v>
      </c>
      <c r="J489" s="26" t="e">
        <f>TRUNC(E489*I489,0)</f>
        <v>#REF!</v>
      </c>
      <c r="K489" s="25" t="e">
        <f>#REF!</f>
        <v>#REF!</v>
      </c>
      <c r="L489" s="26" t="e">
        <f>TRUNC(E489*K489,0)</f>
        <v>#REF!</v>
      </c>
      <c r="M489" s="25" t="e">
        <f>#REF!</f>
        <v>#REF!</v>
      </c>
      <c r="N489" s="26" t="e">
        <f>TRUNC(E489*M489,0)</f>
        <v>#REF!</v>
      </c>
      <c r="O489" s="17" t="s">
        <v>4016</v>
      </c>
    </row>
    <row r="490" spans="2:15" ht="19.7" hidden="1" customHeight="1" x14ac:dyDescent="0.2">
      <c r="B490" s="13" t="s">
        <v>4016</v>
      </c>
      <c r="C490" s="14" t="s">
        <v>1114</v>
      </c>
      <c r="D490" s="14" t="s">
        <v>4016</v>
      </c>
      <c r="E490" s="16">
        <v>1</v>
      </c>
      <c r="F490" s="15" t="s">
        <v>2986</v>
      </c>
      <c r="G490" s="22" t="e">
        <f>I490+K490+M490</f>
        <v>#REF!</v>
      </c>
      <c r="H490" s="26" t="e">
        <f>J490+L490+N490</f>
        <v>#REF!</v>
      </c>
      <c r="I490" s="25" t="e">
        <f>#REF!</f>
        <v>#REF!</v>
      </c>
      <c r="J490" s="26" t="e">
        <f>TRUNC(E490*I490,0)</f>
        <v>#REF!</v>
      </c>
      <c r="K490" s="25" t="e">
        <f>#REF!</f>
        <v>#REF!</v>
      </c>
      <c r="L490" s="26" t="e">
        <f>TRUNC(E490*K490,0)</f>
        <v>#REF!</v>
      </c>
      <c r="M490" s="25" t="e">
        <f>#REF!</f>
        <v>#REF!</v>
      </c>
      <c r="N490" s="26" t="e">
        <f>TRUNC(E490*M490,0)</f>
        <v>#REF!</v>
      </c>
      <c r="O490" s="17" t="s">
        <v>1845</v>
      </c>
    </row>
    <row r="491" spans="2:15" ht="19.7" hidden="1" customHeight="1" x14ac:dyDescent="0.2">
      <c r="B491" s="13" t="s">
        <v>4016</v>
      </c>
      <c r="C491" s="14" t="s">
        <v>4016</v>
      </c>
      <c r="D491" s="14" t="s">
        <v>4016</v>
      </c>
      <c r="E491" s="16"/>
      <c r="F491" s="15" t="s">
        <v>4016</v>
      </c>
      <c r="G491" s="22"/>
      <c r="H491" s="16"/>
      <c r="I491" s="22"/>
      <c r="J491" s="26">
        <f>TRUNC(E491*I491,0)</f>
        <v>0</v>
      </c>
      <c r="K491" s="22"/>
      <c r="L491" s="26">
        <f>TRUNC(E491*K491,0)</f>
        <v>0</v>
      </c>
      <c r="M491" s="22"/>
      <c r="N491" s="26">
        <f>TRUNC(E491*M491,0)</f>
        <v>0</v>
      </c>
      <c r="O491" s="17" t="s">
        <v>4016</v>
      </c>
    </row>
    <row r="492" spans="2:15" ht="19.7" hidden="1" customHeight="1" x14ac:dyDescent="0.2">
      <c r="B492" s="40" t="s">
        <v>1759</v>
      </c>
      <c r="C492" s="24" t="s">
        <v>134</v>
      </c>
      <c r="D492" s="24" t="s">
        <v>3410</v>
      </c>
      <c r="E492" s="16"/>
      <c r="F492" s="41" t="s">
        <v>2354</v>
      </c>
      <c r="G492" s="22"/>
      <c r="H492" s="42" t="e">
        <f t="shared" ref="H492:H497" si="42">J492+L492+N492</f>
        <v>#REF!</v>
      </c>
      <c r="I492" s="22"/>
      <c r="J492" s="42" t="e">
        <f>TRUNC(J493+J494+J495+J496+J497)</f>
        <v>#REF!</v>
      </c>
      <c r="K492" s="22"/>
      <c r="L492" s="42" t="e">
        <f>TRUNC(L493+L494+L495+L496+L497)</f>
        <v>#REF!</v>
      </c>
      <c r="M492" s="22"/>
      <c r="N492" s="26" t="e">
        <f>TRUNC(N493+N494+N495+N496+N497)</f>
        <v>#REF!</v>
      </c>
      <c r="O492" s="43" t="s">
        <v>4016</v>
      </c>
    </row>
    <row r="493" spans="2:15" ht="19.7" hidden="1" customHeight="1" x14ac:dyDescent="0.2">
      <c r="B493" s="13" t="s">
        <v>4016</v>
      </c>
      <c r="C493" s="14" t="s">
        <v>1517</v>
      </c>
      <c r="D493" s="14" t="s">
        <v>1253</v>
      </c>
      <c r="E493" s="44">
        <v>1.39</v>
      </c>
      <c r="F493" s="15" t="s">
        <v>1081</v>
      </c>
      <c r="G493" s="22" t="e">
        <f>I493+K493+M493</f>
        <v>#REF!</v>
      </c>
      <c r="H493" s="26" t="e">
        <f t="shared" si="42"/>
        <v>#REF!</v>
      </c>
      <c r="I493" s="25" t="e">
        <f>#REF!</f>
        <v>#REF!</v>
      </c>
      <c r="J493" s="26" t="e">
        <f t="shared" ref="J493:J498" si="43">TRUNC(E493*I493,0)</f>
        <v>#REF!</v>
      </c>
      <c r="K493" s="25" t="e">
        <f>#REF!</f>
        <v>#REF!</v>
      </c>
      <c r="L493" s="26" t="e">
        <f t="shared" ref="L493:L498" si="44">TRUNC(E493*K493,0)</f>
        <v>#REF!</v>
      </c>
      <c r="M493" s="25" t="e">
        <f>#REF!</f>
        <v>#REF!</v>
      </c>
      <c r="N493" s="26" t="e">
        <f t="shared" ref="N493:N498" si="45">TRUNC(E493*M493,0)</f>
        <v>#REF!</v>
      </c>
      <c r="O493" s="17" t="s">
        <v>4016</v>
      </c>
    </row>
    <row r="494" spans="2:15" ht="19.7" hidden="1" customHeight="1" x14ac:dyDescent="0.2">
      <c r="B494" s="13" t="s">
        <v>4016</v>
      </c>
      <c r="C494" s="14" t="s">
        <v>2564</v>
      </c>
      <c r="D494" s="14" t="s">
        <v>1914</v>
      </c>
      <c r="E494" s="44">
        <v>0.05</v>
      </c>
      <c r="F494" s="15" t="s">
        <v>2986</v>
      </c>
      <c r="G494" s="22" t="e">
        <f>I494+K494+M494</f>
        <v>#REF!</v>
      </c>
      <c r="H494" s="26" t="e">
        <f t="shared" si="42"/>
        <v>#REF!</v>
      </c>
      <c r="I494" s="25" t="e">
        <f>#REF!</f>
        <v>#REF!</v>
      </c>
      <c r="J494" s="26" t="e">
        <f t="shared" si="43"/>
        <v>#REF!</v>
      </c>
      <c r="K494" s="25" t="e">
        <f>#REF!</f>
        <v>#REF!</v>
      </c>
      <c r="L494" s="26" t="e">
        <f t="shared" si="44"/>
        <v>#REF!</v>
      </c>
      <c r="M494" s="25" t="e">
        <f>#REF!</f>
        <v>#REF!</v>
      </c>
      <c r="N494" s="26" t="e">
        <f t="shared" si="45"/>
        <v>#REF!</v>
      </c>
      <c r="O494" s="17" t="s">
        <v>3275</v>
      </c>
    </row>
    <row r="495" spans="2:15" ht="19.7" hidden="1" customHeight="1" x14ac:dyDescent="0.2">
      <c r="B495" s="13" t="s">
        <v>4016</v>
      </c>
      <c r="C495" s="14" t="s">
        <v>379</v>
      </c>
      <c r="D495" s="14" t="s">
        <v>2600</v>
      </c>
      <c r="E495" s="44">
        <v>1.1499999999999999</v>
      </c>
      <c r="F495" s="15" t="s">
        <v>2363</v>
      </c>
      <c r="G495" s="22" t="e">
        <f>I495+K495+M495</f>
        <v>#REF!</v>
      </c>
      <c r="H495" s="26" t="e">
        <f t="shared" si="42"/>
        <v>#REF!</v>
      </c>
      <c r="I495" s="25" t="e">
        <f>#REF!</f>
        <v>#REF!</v>
      </c>
      <c r="J495" s="26" t="e">
        <f t="shared" si="43"/>
        <v>#REF!</v>
      </c>
      <c r="K495" s="25" t="e">
        <f>#REF!</f>
        <v>#REF!</v>
      </c>
      <c r="L495" s="26" t="e">
        <f t="shared" si="44"/>
        <v>#REF!</v>
      </c>
      <c r="M495" s="25" t="e">
        <f>#REF!</f>
        <v>#REF!</v>
      </c>
      <c r="N495" s="26" t="e">
        <f t="shared" si="45"/>
        <v>#REF!</v>
      </c>
      <c r="O495" s="17" t="s">
        <v>4016</v>
      </c>
    </row>
    <row r="496" spans="2:15" ht="19.7" hidden="1" customHeight="1" x14ac:dyDescent="0.2">
      <c r="B496" s="13" t="s">
        <v>4016</v>
      </c>
      <c r="C496" s="14" t="s">
        <v>3150</v>
      </c>
      <c r="D496" s="14" t="s">
        <v>3363</v>
      </c>
      <c r="E496" s="44">
        <v>1.05</v>
      </c>
      <c r="F496" s="15" t="s">
        <v>1495</v>
      </c>
      <c r="G496" s="22" t="e">
        <f>I496+K496+M496</f>
        <v>#REF!</v>
      </c>
      <c r="H496" s="26" t="e">
        <f t="shared" si="42"/>
        <v>#REF!</v>
      </c>
      <c r="I496" s="25" t="e">
        <f>#REF!</f>
        <v>#REF!</v>
      </c>
      <c r="J496" s="26" t="e">
        <f t="shared" si="43"/>
        <v>#REF!</v>
      </c>
      <c r="K496" s="25" t="e">
        <f>#REF!</f>
        <v>#REF!</v>
      </c>
      <c r="L496" s="26" t="e">
        <f t="shared" si="44"/>
        <v>#REF!</v>
      </c>
      <c r="M496" s="25" t="e">
        <f>#REF!</f>
        <v>#REF!</v>
      </c>
      <c r="N496" s="26" t="e">
        <f t="shared" si="45"/>
        <v>#REF!</v>
      </c>
      <c r="O496" s="17" t="s">
        <v>4016</v>
      </c>
    </row>
    <row r="497" spans="2:15" ht="19.7" hidden="1" customHeight="1" x14ac:dyDescent="0.2">
      <c r="B497" s="13" t="s">
        <v>4016</v>
      </c>
      <c r="C497" s="14" t="s">
        <v>3404</v>
      </c>
      <c r="D497" s="14" t="s">
        <v>4016</v>
      </c>
      <c r="E497" s="16">
        <v>1</v>
      </c>
      <c r="F497" s="15" t="s">
        <v>2354</v>
      </c>
      <c r="G497" s="22" t="e">
        <f>I497+K497+M497</f>
        <v>#REF!</v>
      </c>
      <c r="H497" s="26" t="e">
        <f t="shared" si="42"/>
        <v>#REF!</v>
      </c>
      <c r="I497" s="25" t="e">
        <f>#REF!</f>
        <v>#REF!</v>
      </c>
      <c r="J497" s="26" t="e">
        <f t="shared" si="43"/>
        <v>#REF!</v>
      </c>
      <c r="K497" s="25" t="e">
        <f>#REF!</f>
        <v>#REF!</v>
      </c>
      <c r="L497" s="26" t="e">
        <f t="shared" si="44"/>
        <v>#REF!</v>
      </c>
      <c r="M497" s="25" t="e">
        <f>#REF!</f>
        <v>#REF!</v>
      </c>
      <c r="N497" s="26" t="e">
        <f t="shared" si="45"/>
        <v>#REF!</v>
      </c>
      <c r="O497" s="17" t="s">
        <v>1634</v>
      </c>
    </row>
    <row r="498" spans="2:15" ht="19.7" hidden="1" customHeight="1" x14ac:dyDescent="0.2">
      <c r="B498" s="13" t="s">
        <v>4016</v>
      </c>
      <c r="C498" s="14" t="s">
        <v>4016</v>
      </c>
      <c r="D498" s="14" t="s">
        <v>4016</v>
      </c>
      <c r="E498" s="16"/>
      <c r="F498" s="15" t="s">
        <v>4016</v>
      </c>
      <c r="G498" s="22"/>
      <c r="H498" s="16"/>
      <c r="I498" s="22"/>
      <c r="J498" s="26">
        <f t="shared" si="43"/>
        <v>0</v>
      </c>
      <c r="K498" s="22"/>
      <c r="L498" s="26">
        <f t="shared" si="44"/>
        <v>0</v>
      </c>
      <c r="M498" s="22"/>
      <c r="N498" s="26">
        <f t="shared" si="45"/>
        <v>0</v>
      </c>
      <c r="O498" s="17" t="s">
        <v>4016</v>
      </c>
    </row>
    <row r="499" spans="2:15" ht="19.7" hidden="1" customHeight="1" x14ac:dyDescent="0.2">
      <c r="B499" s="40" t="s">
        <v>3358</v>
      </c>
      <c r="C499" s="24" t="s">
        <v>3195</v>
      </c>
      <c r="D499" s="24" t="s">
        <v>3410</v>
      </c>
      <c r="E499" s="16"/>
      <c r="F499" s="41" t="s">
        <v>2354</v>
      </c>
      <c r="G499" s="22"/>
      <c r="H499" s="42" t="e">
        <f t="shared" ref="H499:H508" si="46">J499+L499+N499</f>
        <v>#REF!</v>
      </c>
      <c r="I499" s="22"/>
      <c r="J499" s="42" t="e">
        <f>TRUNC(J500+J501+J502+J503+J504+J505+J506+J507+J508)</f>
        <v>#REF!</v>
      </c>
      <c r="K499" s="22"/>
      <c r="L499" s="42" t="e">
        <f>TRUNC(L500+L501+L502+L503+L504+L505+L506+L507+L508)</f>
        <v>#REF!</v>
      </c>
      <c r="M499" s="22"/>
      <c r="N499" s="42" t="e">
        <f>TRUNC(N500+N501+N502+N503+N504+N505+N506+N507+N508)</f>
        <v>#REF!</v>
      </c>
      <c r="O499" s="43" t="s">
        <v>4016</v>
      </c>
    </row>
    <row r="500" spans="2:15" ht="19.7" hidden="1" customHeight="1" x14ac:dyDescent="0.2">
      <c r="B500" s="13" t="s">
        <v>4016</v>
      </c>
      <c r="C500" s="14" t="s">
        <v>1517</v>
      </c>
      <c r="D500" s="14" t="s">
        <v>1253</v>
      </c>
      <c r="E500" s="44">
        <v>3.49</v>
      </c>
      <c r="F500" s="15" t="s">
        <v>1081</v>
      </c>
      <c r="G500" s="22" t="e">
        <f t="shared" ref="G500:G508" si="47">I500+K500+M500</f>
        <v>#REF!</v>
      </c>
      <c r="H500" s="26" t="e">
        <f t="shared" si="46"/>
        <v>#REF!</v>
      </c>
      <c r="I500" s="25" t="e">
        <f>#REF!</f>
        <v>#REF!</v>
      </c>
      <c r="J500" s="26" t="e">
        <f t="shared" ref="J500:J509" si="48">TRUNC(E500*I500,0)</f>
        <v>#REF!</v>
      </c>
      <c r="K500" s="25" t="e">
        <f>#REF!</f>
        <v>#REF!</v>
      </c>
      <c r="L500" s="26" t="e">
        <f t="shared" ref="L500:L509" si="49">TRUNC(E500*K500,0)</f>
        <v>#REF!</v>
      </c>
      <c r="M500" s="25" t="e">
        <f>#REF!</f>
        <v>#REF!</v>
      </c>
      <c r="N500" s="26" t="e">
        <f t="shared" ref="N500:N509" si="50">TRUNC(E500*M500,0)</f>
        <v>#REF!</v>
      </c>
      <c r="O500" s="17" t="s">
        <v>4016</v>
      </c>
    </row>
    <row r="501" spans="2:15" ht="19.7" hidden="1" customHeight="1" x14ac:dyDescent="0.2">
      <c r="B501" s="13" t="s">
        <v>4016</v>
      </c>
      <c r="C501" s="14" t="s">
        <v>88</v>
      </c>
      <c r="D501" s="14" t="s">
        <v>301</v>
      </c>
      <c r="E501" s="44">
        <v>5.26</v>
      </c>
      <c r="F501" s="15" t="s">
        <v>2363</v>
      </c>
      <c r="G501" s="22" t="e">
        <f t="shared" si="47"/>
        <v>#REF!</v>
      </c>
      <c r="H501" s="26" t="e">
        <f t="shared" si="46"/>
        <v>#REF!</v>
      </c>
      <c r="I501" s="25" t="e">
        <f>#REF!</f>
        <v>#REF!</v>
      </c>
      <c r="J501" s="26" t="e">
        <f t="shared" si="48"/>
        <v>#REF!</v>
      </c>
      <c r="K501" s="25" t="e">
        <f>#REF!</f>
        <v>#REF!</v>
      </c>
      <c r="L501" s="26" t="e">
        <f t="shared" si="49"/>
        <v>#REF!</v>
      </c>
      <c r="M501" s="25" t="e">
        <f>#REF!</f>
        <v>#REF!</v>
      </c>
      <c r="N501" s="26" t="e">
        <f t="shared" si="50"/>
        <v>#REF!</v>
      </c>
      <c r="O501" s="17" t="s">
        <v>4016</v>
      </c>
    </row>
    <row r="502" spans="2:15" ht="19.7" hidden="1" customHeight="1" x14ac:dyDescent="0.2">
      <c r="B502" s="13" t="s">
        <v>4016</v>
      </c>
      <c r="C502" s="14" t="s">
        <v>1840</v>
      </c>
      <c r="D502" s="14" t="s">
        <v>3489</v>
      </c>
      <c r="E502" s="44">
        <v>0.65</v>
      </c>
      <c r="F502" s="15" t="s">
        <v>2363</v>
      </c>
      <c r="G502" s="22" t="e">
        <f t="shared" si="47"/>
        <v>#REF!</v>
      </c>
      <c r="H502" s="26" t="e">
        <f t="shared" si="46"/>
        <v>#REF!</v>
      </c>
      <c r="I502" s="25" t="e">
        <f>#REF!</f>
        <v>#REF!</v>
      </c>
      <c r="J502" s="26" t="e">
        <f t="shared" si="48"/>
        <v>#REF!</v>
      </c>
      <c r="K502" s="25" t="e">
        <f>#REF!</f>
        <v>#REF!</v>
      </c>
      <c r="L502" s="26" t="e">
        <f t="shared" si="49"/>
        <v>#REF!</v>
      </c>
      <c r="M502" s="25" t="e">
        <f>#REF!</f>
        <v>#REF!</v>
      </c>
      <c r="N502" s="26" t="e">
        <f t="shared" si="50"/>
        <v>#REF!</v>
      </c>
      <c r="O502" s="17" t="s">
        <v>4016</v>
      </c>
    </row>
    <row r="503" spans="2:15" ht="19.7" hidden="1" customHeight="1" x14ac:dyDescent="0.2">
      <c r="B503" s="13" t="s">
        <v>4016</v>
      </c>
      <c r="C503" s="14" t="s">
        <v>1000</v>
      </c>
      <c r="D503" s="14" t="s">
        <v>1220</v>
      </c>
      <c r="E503" s="44">
        <v>3.33</v>
      </c>
      <c r="F503" s="15" t="s">
        <v>1081</v>
      </c>
      <c r="G503" s="22" t="e">
        <f t="shared" si="47"/>
        <v>#REF!</v>
      </c>
      <c r="H503" s="26" t="e">
        <f t="shared" si="46"/>
        <v>#REF!</v>
      </c>
      <c r="I503" s="25" t="e">
        <f>#REF!</f>
        <v>#REF!</v>
      </c>
      <c r="J503" s="26" t="e">
        <f t="shared" si="48"/>
        <v>#REF!</v>
      </c>
      <c r="K503" s="25" t="e">
        <f>#REF!</f>
        <v>#REF!</v>
      </c>
      <c r="L503" s="26" t="e">
        <f t="shared" si="49"/>
        <v>#REF!</v>
      </c>
      <c r="M503" s="25" t="e">
        <f>#REF!</f>
        <v>#REF!</v>
      </c>
      <c r="N503" s="26" t="e">
        <f t="shared" si="50"/>
        <v>#REF!</v>
      </c>
      <c r="O503" s="17" t="s">
        <v>4016</v>
      </c>
    </row>
    <row r="504" spans="2:15" ht="19.7" hidden="1" customHeight="1" x14ac:dyDescent="0.2">
      <c r="B504" s="13" t="s">
        <v>4016</v>
      </c>
      <c r="C504" s="14" t="s">
        <v>2564</v>
      </c>
      <c r="D504" s="14" t="s">
        <v>1914</v>
      </c>
      <c r="E504" s="44">
        <v>0.13</v>
      </c>
      <c r="F504" s="15" t="s">
        <v>2986</v>
      </c>
      <c r="G504" s="22" t="e">
        <f t="shared" si="47"/>
        <v>#REF!</v>
      </c>
      <c r="H504" s="26" t="e">
        <f t="shared" si="46"/>
        <v>#REF!</v>
      </c>
      <c r="I504" s="25" t="e">
        <f>#REF!</f>
        <v>#REF!</v>
      </c>
      <c r="J504" s="26" t="e">
        <f t="shared" si="48"/>
        <v>#REF!</v>
      </c>
      <c r="K504" s="25" t="e">
        <f>#REF!</f>
        <v>#REF!</v>
      </c>
      <c r="L504" s="26" t="e">
        <f t="shared" si="49"/>
        <v>#REF!</v>
      </c>
      <c r="M504" s="25" t="e">
        <f>#REF!</f>
        <v>#REF!</v>
      </c>
      <c r="N504" s="26" t="e">
        <f t="shared" si="50"/>
        <v>#REF!</v>
      </c>
      <c r="O504" s="17" t="s">
        <v>3275</v>
      </c>
    </row>
    <row r="505" spans="2:15" ht="19.7" hidden="1" customHeight="1" x14ac:dyDescent="0.2">
      <c r="B505" s="13" t="s">
        <v>4016</v>
      </c>
      <c r="C505" s="14" t="s">
        <v>379</v>
      </c>
      <c r="D505" s="14" t="s">
        <v>2600</v>
      </c>
      <c r="E505" s="44">
        <v>1.1499999999999999</v>
      </c>
      <c r="F505" s="15" t="s">
        <v>2363</v>
      </c>
      <c r="G505" s="22" t="e">
        <f t="shared" si="47"/>
        <v>#REF!</v>
      </c>
      <c r="H505" s="26" t="e">
        <f t="shared" si="46"/>
        <v>#REF!</v>
      </c>
      <c r="I505" s="25" t="e">
        <f>#REF!</f>
        <v>#REF!</v>
      </c>
      <c r="J505" s="26" t="e">
        <f t="shared" si="48"/>
        <v>#REF!</v>
      </c>
      <c r="K505" s="25" t="e">
        <f>#REF!</f>
        <v>#REF!</v>
      </c>
      <c r="L505" s="26" t="e">
        <f t="shared" si="49"/>
        <v>#REF!</v>
      </c>
      <c r="M505" s="25" t="e">
        <f>#REF!</f>
        <v>#REF!</v>
      </c>
      <c r="N505" s="26" t="e">
        <f t="shared" si="50"/>
        <v>#REF!</v>
      </c>
      <c r="O505" s="17" t="s">
        <v>4016</v>
      </c>
    </row>
    <row r="506" spans="2:15" ht="19.7" hidden="1" customHeight="1" x14ac:dyDescent="0.2">
      <c r="B506" s="13" t="s">
        <v>4016</v>
      </c>
      <c r="C506" s="14" t="s">
        <v>3150</v>
      </c>
      <c r="D506" s="14" t="s">
        <v>3363</v>
      </c>
      <c r="E506" s="44">
        <v>1.05</v>
      </c>
      <c r="F506" s="15" t="s">
        <v>1495</v>
      </c>
      <c r="G506" s="22" t="e">
        <f t="shared" si="47"/>
        <v>#REF!</v>
      </c>
      <c r="H506" s="26" t="e">
        <f t="shared" si="46"/>
        <v>#REF!</v>
      </c>
      <c r="I506" s="25" t="e">
        <f>#REF!</f>
        <v>#REF!</v>
      </c>
      <c r="J506" s="26" t="e">
        <f t="shared" si="48"/>
        <v>#REF!</v>
      </c>
      <c r="K506" s="25" t="e">
        <f>#REF!</f>
        <v>#REF!</v>
      </c>
      <c r="L506" s="26" t="e">
        <f t="shared" si="49"/>
        <v>#REF!</v>
      </c>
      <c r="M506" s="25" t="e">
        <f>#REF!</f>
        <v>#REF!</v>
      </c>
      <c r="N506" s="26" t="e">
        <f t="shared" si="50"/>
        <v>#REF!</v>
      </c>
      <c r="O506" s="17" t="s">
        <v>4016</v>
      </c>
    </row>
    <row r="507" spans="2:15" ht="19.7" hidden="1" customHeight="1" x14ac:dyDescent="0.2">
      <c r="B507" s="13" t="s">
        <v>4016</v>
      </c>
      <c r="C507" s="14" t="s">
        <v>704</v>
      </c>
      <c r="D507" s="14" t="s">
        <v>471</v>
      </c>
      <c r="E507" s="16">
        <v>1</v>
      </c>
      <c r="F507" s="15" t="s">
        <v>2354</v>
      </c>
      <c r="G507" s="22" t="e">
        <f t="shared" si="47"/>
        <v>#REF!</v>
      </c>
      <c r="H507" s="26" t="e">
        <f t="shared" si="46"/>
        <v>#REF!</v>
      </c>
      <c r="I507" s="25" t="e">
        <f>#REF!</f>
        <v>#REF!</v>
      </c>
      <c r="J507" s="26" t="e">
        <f t="shared" si="48"/>
        <v>#REF!</v>
      </c>
      <c r="K507" s="25" t="e">
        <f>#REF!</f>
        <v>#REF!</v>
      </c>
      <c r="L507" s="26" t="e">
        <f t="shared" si="49"/>
        <v>#REF!</v>
      </c>
      <c r="M507" s="25" t="e">
        <f>#REF!</f>
        <v>#REF!</v>
      </c>
      <c r="N507" s="26" t="e">
        <f t="shared" si="50"/>
        <v>#REF!</v>
      </c>
      <c r="O507" s="17" t="s">
        <v>3234</v>
      </c>
    </row>
    <row r="508" spans="2:15" ht="19.7" hidden="1" customHeight="1" x14ac:dyDescent="0.2">
      <c r="B508" s="13" t="s">
        <v>4016</v>
      </c>
      <c r="C508" s="14" t="s">
        <v>3404</v>
      </c>
      <c r="D508" s="14" t="s">
        <v>4016</v>
      </c>
      <c r="E508" s="16">
        <v>1</v>
      </c>
      <c r="F508" s="15" t="s">
        <v>2354</v>
      </c>
      <c r="G508" s="22" t="e">
        <f t="shared" si="47"/>
        <v>#REF!</v>
      </c>
      <c r="H508" s="26" t="e">
        <f t="shared" si="46"/>
        <v>#REF!</v>
      </c>
      <c r="I508" s="25" t="e">
        <f>#REF!</f>
        <v>#REF!</v>
      </c>
      <c r="J508" s="26" t="e">
        <f t="shared" si="48"/>
        <v>#REF!</v>
      </c>
      <c r="K508" s="25" t="e">
        <f>#REF!</f>
        <v>#REF!</v>
      </c>
      <c r="L508" s="26" t="e">
        <f t="shared" si="49"/>
        <v>#REF!</v>
      </c>
      <c r="M508" s="25" t="e">
        <f>#REF!</f>
        <v>#REF!</v>
      </c>
      <c r="N508" s="26" t="e">
        <f t="shared" si="50"/>
        <v>#REF!</v>
      </c>
      <c r="O508" s="17" t="s">
        <v>1634</v>
      </c>
    </row>
    <row r="509" spans="2:15" ht="19.7" hidden="1" customHeight="1" x14ac:dyDescent="0.2">
      <c r="B509" s="13" t="s">
        <v>4016</v>
      </c>
      <c r="C509" s="14" t="s">
        <v>4016</v>
      </c>
      <c r="D509" s="14" t="s">
        <v>4016</v>
      </c>
      <c r="E509" s="16"/>
      <c r="F509" s="15" t="s">
        <v>4016</v>
      </c>
      <c r="G509" s="22"/>
      <c r="H509" s="16"/>
      <c r="I509" s="22"/>
      <c r="J509" s="26">
        <f t="shared" si="48"/>
        <v>0</v>
      </c>
      <c r="K509" s="22"/>
      <c r="L509" s="26">
        <f t="shared" si="49"/>
        <v>0</v>
      </c>
      <c r="M509" s="22"/>
      <c r="N509" s="26">
        <f t="shared" si="50"/>
        <v>0</v>
      </c>
      <c r="O509" s="17" t="s">
        <v>4016</v>
      </c>
    </row>
    <row r="510" spans="2:15" ht="19.7" hidden="1" customHeight="1" x14ac:dyDescent="0.2">
      <c r="B510" s="40" t="s">
        <v>1369</v>
      </c>
      <c r="C510" s="24" t="s">
        <v>951</v>
      </c>
      <c r="D510" s="24" t="s">
        <v>4016</v>
      </c>
      <c r="E510" s="16"/>
      <c r="F510" s="41" t="s">
        <v>2354</v>
      </c>
      <c r="G510" s="22"/>
      <c r="H510" s="42" t="e">
        <f>J510+L510+N510</f>
        <v>#REF!</v>
      </c>
      <c r="I510" s="22"/>
      <c r="J510" s="42" t="e">
        <f>TRUNC(J511+J512)</f>
        <v>#REF!</v>
      </c>
      <c r="K510" s="22"/>
      <c r="L510" s="42" t="e">
        <f>TRUNC(L511+L512)</f>
        <v>#REF!</v>
      </c>
      <c r="M510" s="22"/>
      <c r="N510" s="42" t="e">
        <f>TRUNC(N511+N512)</f>
        <v>#REF!</v>
      </c>
      <c r="O510" s="43" t="s">
        <v>4016</v>
      </c>
    </row>
    <row r="511" spans="2:15" ht="19.7" hidden="1" customHeight="1" x14ac:dyDescent="0.2">
      <c r="B511" s="13" t="s">
        <v>4016</v>
      </c>
      <c r="C511" s="14" t="s">
        <v>2320</v>
      </c>
      <c r="D511" s="14" t="s">
        <v>4016</v>
      </c>
      <c r="E511" s="16">
        <v>1</v>
      </c>
      <c r="F511" s="15" t="s">
        <v>2354</v>
      </c>
      <c r="G511" s="22" t="e">
        <f>I511+K511+M511</f>
        <v>#REF!</v>
      </c>
      <c r="H511" s="26" t="e">
        <f>J511+L511+N511</f>
        <v>#REF!</v>
      </c>
      <c r="I511" s="25" t="e">
        <f>'일위대가총괄표 (2)'!G104</f>
        <v>#REF!</v>
      </c>
      <c r="J511" s="26" t="e">
        <f>TRUNC(E511*I511,0)</f>
        <v>#REF!</v>
      </c>
      <c r="K511" s="25" t="e">
        <f>'일위대가총괄표 (2)'!H104</f>
        <v>#REF!</v>
      </c>
      <c r="L511" s="26" t="e">
        <f>TRUNC(E511*K511,0)</f>
        <v>#REF!</v>
      </c>
      <c r="M511" s="25" t="e">
        <f>'일위대가총괄표 (2)'!I104</f>
        <v>#REF!</v>
      </c>
      <c r="N511" s="26" t="e">
        <f>TRUNC(E511*M511,0)</f>
        <v>#REF!</v>
      </c>
      <c r="O511" s="17" t="s">
        <v>1338</v>
      </c>
    </row>
    <row r="512" spans="2:15" ht="19.7" hidden="1" customHeight="1" x14ac:dyDescent="0.2">
      <c r="B512" s="13" t="s">
        <v>4016</v>
      </c>
      <c r="C512" s="14" t="s">
        <v>951</v>
      </c>
      <c r="D512" s="14" t="s">
        <v>2533</v>
      </c>
      <c r="E512" s="16">
        <v>1</v>
      </c>
      <c r="F512" s="15" t="s">
        <v>2354</v>
      </c>
      <c r="G512" s="22" t="e">
        <f>I512+K512+M512</f>
        <v>#REF!</v>
      </c>
      <c r="H512" s="26" t="e">
        <f>J512+L512+N512</f>
        <v>#REF!</v>
      </c>
      <c r="I512" s="25" t="e">
        <f>#REF!</f>
        <v>#REF!</v>
      </c>
      <c r="J512" s="26" t="e">
        <f>TRUNC(E512*I512,0)</f>
        <v>#REF!</v>
      </c>
      <c r="K512" s="25" t="e">
        <f>#REF!</f>
        <v>#REF!</v>
      </c>
      <c r="L512" s="26" t="e">
        <f>TRUNC(E512*K512,0)</f>
        <v>#REF!</v>
      </c>
      <c r="M512" s="25" t="e">
        <f>#REF!</f>
        <v>#REF!</v>
      </c>
      <c r="N512" s="26" t="e">
        <f>TRUNC(E512*M512,0)</f>
        <v>#REF!</v>
      </c>
      <c r="O512" s="17" t="s">
        <v>3128</v>
      </c>
    </row>
    <row r="513" spans="2:15" ht="19.7" hidden="1" customHeight="1" x14ac:dyDescent="0.2">
      <c r="B513" s="13" t="s">
        <v>4016</v>
      </c>
      <c r="C513" s="14" t="s">
        <v>4016</v>
      </c>
      <c r="D513" s="14" t="s">
        <v>4016</v>
      </c>
      <c r="E513" s="16"/>
      <c r="F513" s="15" t="s">
        <v>4016</v>
      </c>
      <c r="G513" s="22"/>
      <c r="H513" s="16"/>
      <c r="I513" s="22"/>
      <c r="J513" s="26">
        <f>TRUNC(E513*I513,0)</f>
        <v>0</v>
      </c>
      <c r="K513" s="22"/>
      <c r="L513" s="26">
        <f>TRUNC(E513*K513,0)</f>
        <v>0</v>
      </c>
      <c r="M513" s="22"/>
      <c r="N513" s="26">
        <f>TRUNC(E513*M513,0)</f>
        <v>0</v>
      </c>
      <c r="O513" s="17" t="s">
        <v>4016</v>
      </c>
    </row>
    <row r="514" spans="2:15" ht="19.7" hidden="1" customHeight="1" x14ac:dyDescent="0.2">
      <c r="B514" s="46" t="s">
        <v>3796</v>
      </c>
      <c r="C514" s="31" t="s">
        <v>2320</v>
      </c>
      <c r="D514" s="31" t="s">
        <v>4016</v>
      </c>
      <c r="E514" s="6"/>
      <c r="F514" s="47" t="s">
        <v>2354</v>
      </c>
      <c r="G514" s="5"/>
      <c r="H514" s="48" t="e">
        <f>J514+L514+N514</f>
        <v>#REF!</v>
      </c>
      <c r="I514" s="5"/>
      <c r="J514" s="32" t="e">
        <f>TRUNC(J515)</f>
        <v>#REF!</v>
      </c>
      <c r="K514" s="5"/>
      <c r="L514" s="48" t="e">
        <f>TRUNC(L515)</f>
        <v>#REF!</v>
      </c>
      <c r="M514" s="5"/>
      <c r="N514" s="32" t="e">
        <f>TRUNC(N515)</f>
        <v>#REF!</v>
      </c>
      <c r="O514" s="49" t="s">
        <v>4016</v>
      </c>
    </row>
    <row r="515" spans="2:15" ht="19.7" hidden="1" customHeight="1" x14ac:dyDescent="0.2">
      <c r="B515" s="13" t="s">
        <v>4016</v>
      </c>
      <c r="C515" s="14" t="s">
        <v>670</v>
      </c>
      <c r="D515" s="14" t="s">
        <v>2647</v>
      </c>
      <c r="E515" s="44">
        <v>8.0000000000000004E-4</v>
      </c>
      <c r="F515" s="15" t="s">
        <v>2246</v>
      </c>
      <c r="G515" s="22" t="e">
        <f>I515+K515+M515</f>
        <v>#REF!</v>
      </c>
      <c r="H515" s="26" t="e">
        <f>J515+L515+N515</f>
        <v>#REF!</v>
      </c>
      <c r="I515" s="25" t="e">
        <f>'일위대가총괄표 (2)'!G105</f>
        <v>#REF!</v>
      </c>
      <c r="J515" s="26" t="e">
        <f>TRUNC(E515*I515,0)</f>
        <v>#REF!</v>
      </c>
      <c r="K515" s="25" t="e">
        <f>'일위대가총괄표 (2)'!H105</f>
        <v>#REF!</v>
      </c>
      <c r="L515" s="26" t="e">
        <f>TRUNC(E515*K515,0)</f>
        <v>#REF!</v>
      </c>
      <c r="M515" s="25" t="e">
        <f>'일위대가총괄표 (2)'!I105</f>
        <v>#REF!</v>
      </c>
      <c r="N515" s="26" t="e">
        <f>TRUNC(E515*M515,0)</f>
        <v>#REF!</v>
      </c>
      <c r="O515" s="17" t="s">
        <v>3935</v>
      </c>
    </row>
    <row r="516" spans="2:15" ht="19.7" hidden="1" customHeight="1" x14ac:dyDescent="0.2">
      <c r="B516" s="13" t="s">
        <v>4016</v>
      </c>
      <c r="C516" s="14" t="s">
        <v>4016</v>
      </c>
      <c r="D516" s="14" t="s">
        <v>4016</v>
      </c>
      <c r="E516" s="16"/>
      <c r="F516" s="15" t="s">
        <v>4016</v>
      </c>
      <c r="G516" s="22"/>
      <c r="H516" s="16"/>
      <c r="I516" s="22"/>
      <c r="J516" s="26">
        <f>TRUNC(E516*I516,0)</f>
        <v>0</v>
      </c>
      <c r="K516" s="22"/>
      <c r="L516" s="26">
        <f>TRUNC(E516*K516,0)</f>
        <v>0</v>
      </c>
      <c r="M516" s="22"/>
      <c r="N516" s="26">
        <f>TRUNC(E516*M516,0)</f>
        <v>0</v>
      </c>
      <c r="O516" s="17" t="s">
        <v>4016</v>
      </c>
    </row>
    <row r="517" spans="2:15" ht="19.7" hidden="1" customHeight="1" x14ac:dyDescent="0.2">
      <c r="B517" s="40" t="s">
        <v>1458</v>
      </c>
      <c r="C517" s="24" t="s">
        <v>670</v>
      </c>
      <c r="D517" s="24" t="s">
        <v>2647</v>
      </c>
      <c r="E517" s="50">
        <v>62.5</v>
      </c>
      <c r="F517" s="41" t="s">
        <v>2246</v>
      </c>
      <c r="G517" s="22"/>
      <c r="H517" s="42" t="e">
        <f>J517+L517+N517</f>
        <v>#REF!</v>
      </c>
      <c r="I517" s="22"/>
      <c r="J517" s="26" t="e">
        <f>TRUNC(J518)</f>
        <v>#REF!</v>
      </c>
      <c r="K517" s="22"/>
      <c r="L517" s="42" t="e">
        <f>TRUNC(L518)</f>
        <v>#REF!</v>
      </c>
      <c r="M517" s="22"/>
      <c r="N517" s="26" t="e">
        <f>TRUNC(N518)</f>
        <v>#REF!</v>
      </c>
      <c r="O517" s="43" t="s">
        <v>4016</v>
      </c>
    </row>
    <row r="518" spans="2:15" ht="19.7" hidden="1" customHeight="1" x14ac:dyDescent="0.2">
      <c r="B518" s="13" t="s">
        <v>4016</v>
      </c>
      <c r="C518" s="14" t="s">
        <v>2412</v>
      </c>
      <c r="D518" s="14" t="s">
        <v>2617</v>
      </c>
      <c r="E518" s="16">
        <v>1000</v>
      </c>
      <c r="F518" s="15" t="s">
        <v>2363</v>
      </c>
      <c r="G518" s="22" t="e">
        <f>I518+K518+M518</f>
        <v>#REF!</v>
      </c>
      <c r="H518" s="26" t="e">
        <f>J518+L518+N518</f>
        <v>#REF!</v>
      </c>
      <c r="I518" s="25" t="e">
        <f>#REF!</f>
        <v>#REF!</v>
      </c>
      <c r="J518" s="26" t="e">
        <f>TRUNC(E518*I518,0)</f>
        <v>#REF!</v>
      </c>
      <c r="K518" s="25" t="e">
        <f>#REF!</f>
        <v>#REF!</v>
      </c>
      <c r="L518" s="26" t="e">
        <f>TRUNC(E518*K518,0)</f>
        <v>#REF!</v>
      </c>
      <c r="M518" s="25" t="e">
        <f>#REF!</f>
        <v>#REF!</v>
      </c>
      <c r="N518" s="26" t="e">
        <f>TRUNC(E518*M518,0)</f>
        <v>#REF!</v>
      </c>
      <c r="O518" s="17" t="s">
        <v>4016</v>
      </c>
    </row>
    <row r="519" spans="2:15" ht="19.7" hidden="1" customHeight="1" x14ac:dyDescent="0.2">
      <c r="B519" s="13" t="s">
        <v>4016</v>
      </c>
      <c r="C519" s="14" t="s">
        <v>4016</v>
      </c>
      <c r="D519" s="14" t="s">
        <v>4016</v>
      </c>
      <c r="E519" s="16"/>
      <c r="F519" s="15" t="s">
        <v>4016</v>
      </c>
      <c r="G519" s="22"/>
      <c r="H519" s="16"/>
      <c r="I519" s="22"/>
      <c r="J519" s="26">
        <f>TRUNC(E519*I519,0)</f>
        <v>0</v>
      </c>
      <c r="K519" s="22"/>
      <c r="L519" s="26">
        <f>TRUNC(E519*K519,0)</f>
        <v>0</v>
      </c>
      <c r="M519" s="22"/>
      <c r="N519" s="26">
        <f>TRUNC(E519*M519,0)</f>
        <v>0</v>
      </c>
      <c r="O519" s="17" t="s">
        <v>4016</v>
      </c>
    </row>
    <row r="520" spans="2:15" ht="19.7" hidden="1" customHeight="1" x14ac:dyDescent="0.2">
      <c r="B520" s="40" t="s">
        <v>3894</v>
      </c>
      <c r="C520" s="24" t="s">
        <v>3367</v>
      </c>
      <c r="D520" s="24" t="s">
        <v>4016</v>
      </c>
      <c r="E520" s="16"/>
      <c r="F520" s="41" t="s">
        <v>1495</v>
      </c>
      <c r="G520" s="22"/>
      <c r="H520" s="42" t="e">
        <f t="shared" ref="H520:H526" si="51">J520+L520+N520</f>
        <v>#REF!</v>
      </c>
      <c r="I520" s="22"/>
      <c r="J520" s="42" t="e">
        <f>TRUNC(J521+J522+J523+J524+J525+J526)</f>
        <v>#REF!</v>
      </c>
      <c r="K520" s="22"/>
      <c r="L520" s="42" t="e">
        <f>TRUNC(L521+L522+L523+L524+L525+L526)</f>
        <v>#REF!</v>
      </c>
      <c r="M520" s="22"/>
      <c r="N520" s="42" t="e">
        <f>TRUNC(N521+N522+N523+N524+N525+N526)</f>
        <v>#REF!</v>
      </c>
      <c r="O520" s="43" t="s">
        <v>4016</v>
      </c>
    </row>
    <row r="521" spans="2:15" ht="19.7" hidden="1" customHeight="1" x14ac:dyDescent="0.2">
      <c r="B521" s="13" t="s">
        <v>4016</v>
      </c>
      <c r="C521" s="14" t="s">
        <v>508</v>
      </c>
      <c r="D521" s="14" t="s">
        <v>119</v>
      </c>
      <c r="E521" s="16">
        <v>1</v>
      </c>
      <c r="F521" s="15" t="s">
        <v>2354</v>
      </c>
      <c r="G521" s="22" t="e">
        <f t="shared" ref="G521:G526" si="52">I521+K521+M521</f>
        <v>#REF!</v>
      </c>
      <c r="H521" s="26" t="e">
        <f t="shared" si="51"/>
        <v>#REF!</v>
      </c>
      <c r="I521" s="25" t="e">
        <f>#REF!</f>
        <v>#REF!</v>
      </c>
      <c r="J521" s="26" t="e">
        <f>TRUNC(E521*I521,0)</f>
        <v>#REF!</v>
      </c>
      <c r="K521" s="25" t="e">
        <f>#REF!</f>
        <v>#REF!</v>
      </c>
      <c r="L521" s="26" t="e">
        <f>TRUNC(E521*K521,0)</f>
        <v>#REF!</v>
      </c>
      <c r="M521" s="25" t="e">
        <f>#REF!</f>
        <v>#REF!</v>
      </c>
      <c r="N521" s="26" t="e">
        <f>TRUNC(E521*M521,0)</f>
        <v>#REF!</v>
      </c>
      <c r="O521" s="17" t="s">
        <v>299</v>
      </c>
    </row>
    <row r="522" spans="2:15" ht="19.7" hidden="1" customHeight="1" x14ac:dyDescent="0.2">
      <c r="B522" s="13" t="s">
        <v>4016</v>
      </c>
      <c r="C522" s="14" t="s">
        <v>2036</v>
      </c>
      <c r="D522" s="14" t="s">
        <v>2015</v>
      </c>
      <c r="E522" s="44">
        <v>0.79800000000000004</v>
      </c>
      <c r="F522" s="15" t="s">
        <v>2986</v>
      </c>
      <c r="G522" s="22" t="e">
        <f t="shared" si="52"/>
        <v>#REF!</v>
      </c>
      <c r="H522" s="26" t="e">
        <f t="shared" si="51"/>
        <v>#REF!</v>
      </c>
      <c r="I522" s="25" t="e">
        <f>#REF!</f>
        <v>#REF!</v>
      </c>
      <c r="J522" s="26" t="e">
        <f>TRUNC(E522*I522,0)</f>
        <v>#REF!</v>
      </c>
      <c r="K522" s="25" t="e">
        <f>#REF!</f>
        <v>#REF!</v>
      </c>
      <c r="L522" s="26" t="e">
        <f>TRUNC(E522*K522,0)</f>
        <v>#REF!</v>
      </c>
      <c r="M522" s="25" t="e">
        <f>#REF!</f>
        <v>#REF!</v>
      </c>
      <c r="N522" s="26" t="e">
        <f>TRUNC(E522*M522,0)</f>
        <v>#REF!</v>
      </c>
      <c r="O522" s="17" t="s">
        <v>4016</v>
      </c>
    </row>
    <row r="523" spans="2:15" ht="19.7" hidden="1" customHeight="1" x14ac:dyDescent="0.2">
      <c r="B523" s="13" t="s">
        <v>4016</v>
      </c>
      <c r="C523" s="14" t="s">
        <v>2681</v>
      </c>
      <c r="D523" s="14" t="s">
        <v>1976</v>
      </c>
      <c r="E523" s="44">
        <v>1.5960000000000001</v>
      </c>
      <c r="F523" s="15" t="s">
        <v>2986</v>
      </c>
      <c r="G523" s="22" t="e">
        <f t="shared" si="52"/>
        <v>#REF!</v>
      </c>
      <c r="H523" s="26" t="e">
        <f t="shared" si="51"/>
        <v>#REF!</v>
      </c>
      <c r="I523" s="25" t="e">
        <f>#REF!</f>
        <v>#REF!</v>
      </c>
      <c r="J523" s="26" t="e">
        <f>TRUNC(E523*I523,0)</f>
        <v>#REF!</v>
      </c>
      <c r="K523" s="25" t="e">
        <f>#REF!</f>
        <v>#REF!</v>
      </c>
      <c r="L523" s="26" t="e">
        <f>TRUNC(E523*K523,0)</f>
        <v>#REF!</v>
      </c>
      <c r="M523" s="25" t="e">
        <f>#REF!</f>
        <v>#REF!</v>
      </c>
      <c r="N523" s="26" t="e">
        <f>TRUNC(E523*M523,0)</f>
        <v>#REF!</v>
      </c>
      <c r="O523" s="17" t="s">
        <v>4016</v>
      </c>
    </row>
    <row r="524" spans="2:15" ht="19.7" hidden="1" customHeight="1" x14ac:dyDescent="0.2">
      <c r="B524" s="13" t="s">
        <v>4016</v>
      </c>
      <c r="C524" s="14" t="s">
        <v>3774</v>
      </c>
      <c r="D524" s="14" t="s">
        <v>4016</v>
      </c>
      <c r="E524" s="16">
        <v>1</v>
      </c>
      <c r="F524" s="15" t="s">
        <v>1081</v>
      </c>
      <c r="G524" s="22" t="e">
        <f t="shared" si="52"/>
        <v>#REF!</v>
      </c>
      <c r="H524" s="26" t="e">
        <f t="shared" si="51"/>
        <v>#REF!</v>
      </c>
      <c r="I524" s="25" t="e">
        <f>'일위대가총괄표 (2)'!G107</f>
        <v>#REF!</v>
      </c>
      <c r="J524" s="26" t="e">
        <f>TRUNC(E524*I524,0)</f>
        <v>#REF!</v>
      </c>
      <c r="K524" s="25" t="e">
        <f>'일위대가총괄표 (2)'!H107</f>
        <v>#REF!</v>
      </c>
      <c r="L524" s="26" t="e">
        <f>TRUNC(E524*K524,0)</f>
        <v>#REF!</v>
      </c>
      <c r="M524" s="25" t="e">
        <f>'일위대가총괄표 (2)'!I107</f>
        <v>#REF!</v>
      </c>
      <c r="N524" s="26" t="e">
        <f>TRUNC(E524*M524,0)</f>
        <v>#REF!</v>
      </c>
      <c r="O524" s="17" t="s">
        <v>3609</v>
      </c>
    </row>
    <row r="525" spans="2:15" ht="19.7" hidden="1" customHeight="1" x14ac:dyDescent="0.2">
      <c r="B525" s="13" t="s">
        <v>4016</v>
      </c>
      <c r="C525" s="14" t="s">
        <v>265</v>
      </c>
      <c r="D525" s="14" t="s">
        <v>4016</v>
      </c>
      <c r="E525" s="44">
        <v>0.05</v>
      </c>
      <c r="F525" s="15" t="s">
        <v>3731</v>
      </c>
      <c r="G525" s="22" t="e">
        <f t="shared" si="52"/>
        <v>#REF!</v>
      </c>
      <c r="H525" s="26" t="e">
        <f t="shared" si="51"/>
        <v>#REF!</v>
      </c>
      <c r="I525" s="25" t="e">
        <f>#REF!</f>
        <v>#REF!</v>
      </c>
      <c r="J525" s="26" t="e">
        <f>TRUNC(E525*I525,0)</f>
        <v>#REF!</v>
      </c>
      <c r="K525" s="25" t="e">
        <f>#REF!</f>
        <v>#REF!</v>
      </c>
      <c r="L525" s="26" t="e">
        <f>TRUNC(E525*K525,0)</f>
        <v>#REF!</v>
      </c>
      <c r="M525" s="25" t="e">
        <f>#REF!</f>
        <v>#REF!</v>
      </c>
      <c r="N525" s="26" t="e">
        <f>TRUNC(E525*M525,0)</f>
        <v>#REF!</v>
      </c>
      <c r="O525" s="17" t="s">
        <v>4016</v>
      </c>
    </row>
    <row r="526" spans="2:15" ht="19.7" hidden="1" customHeight="1" x14ac:dyDescent="0.2">
      <c r="B526" s="13" t="s">
        <v>4016</v>
      </c>
      <c r="C526" s="14" t="s">
        <v>3787</v>
      </c>
      <c r="D526" s="14" t="s">
        <v>574</v>
      </c>
      <c r="E526" s="16">
        <v>3</v>
      </c>
      <c r="F526" s="15" t="s">
        <v>802</v>
      </c>
      <c r="G526" s="22" t="e">
        <f t="shared" si="52"/>
        <v>#REF!</v>
      </c>
      <c r="H526" s="26" t="e">
        <f t="shared" si="51"/>
        <v>#REF!</v>
      </c>
      <c r="I526" s="22"/>
      <c r="J526" s="26">
        <f>TRUNC(E526*1/100*I526,0)</f>
        <v>0</v>
      </c>
      <c r="K526" s="22"/>
      <c r="L526" s="26">
        <f>TRUNC(E526*1/100*K526,0)</f>
        <v>0</v>
      </c>
      <c r="M526" s="22" t="e">
        <f>J525+J524+J523+J522+J521</f>
        <v>#REF!</v>
      </c>
      <c r="N526" s="26" t="e">
        <f>TRUNC(E526*1/100*M526,0)</f>
        <v>#REF!</v>
      </c>
      <c r="O526" s="17" t="s">
        <v>4016</v>
      </c>
    </row>
    <row r="527" spans="2:15" ht="19.7" hidden="1" customHeight="1" x14ac:dyDescent="0.2">
      <c r="B527" s="13" t="s">
        <v>4016</v>
      </c>
      <c r="C527" s="14" t="s">
        <v>4016</v>
      </c>
      <c r="D527" s="14" t="s">
        <v>4016</v>
      </c>
      <c r="E527" s="16"/>
      <c r="F527" s="15" t="s">
        <v>4016</v>
      </c>
      <c r="G527" s="22"/>
      <c r="H527" s="16"/>
      <c r="I527" s="22"/>
      <c r="J527" s="26">
        <f>TRUNC(E527*I527,0)</f>
        <v>0</v>
      </c>
      <c r="K527" s="22"/>
      <c r="L527" s="26">
        <f>TRUNC(E527*K527,0)</f>
        <v>0</v>
      </c>
      <c r="M527" s="22"/>
      <c r="N527" s="26">
        <f>TRUNC(E527*M527,0)</f>
        <v>0</v>
      </c>
      <c r="O527" s="17" t="s">
        <v>4016</v>
      </c>
    </row>
    <row r="528" spans="2:15" ht="19.7" hidden="1" customHeight="1" x14ac:dyDescent="0.2">
      <c r="B528" s="40" t="s">
        <v>985</v>
      </c>
      <c r="C528" s="24" t="s">
        <v>3774</v>
      </c>
      <c r="D528" s="24" t="s">
        <v>4016</v>
      </c>
      <c r="E528" s="16"/>
      <c r="F528" s="41" t="s">
        <v>1081</v>
      </c>
      <c r="G528" s="22"/>
      <c r="H528" s="42" t="e">
        <f>J528+L528+N528</f>
        <v>#REF!</v>
      </c>
      <c r="I528" s="22"/>
      <c r="J528" s="42" t="e">
        <f>TRUNC(J529+J530)</f>
        <v>#REF!</v>
      </c>
      <c r="K528" s="22"/>
      <c r="L528" s="42" t="e">
        <f>TRUNC(L529+L530)</f>
        <v>#REF!</v>
      </c>
      <c r="M528" s="22"/>
      <c r="N528" s="42" t="e">
        <f>TRUNC(N529+N530)</f>
        <v>#REF!</v>
      </c>
      <c r="O528" s="43" t="s">
        <v>4016</v>
      </c>
    </row>
    <row r="529" spans="2:15" ht="19.7" hidden="1" customHeight="1" x14ac:dyDescent="0.2">
      <c r="B529" s="13" t="s">
        <v>4016</v>
      </c>
      <c r="C529" s="14" t="s">
        <v>869</v>
      </c>
      <c r="D529" s="14" t="s">
        <v>1556</v>
      </c>
      <c r="E529" s="44">
        <v>2.99</v>
      </c>
      <c r="F529" s="15" t="s">
        <v>1495</v>
      </c>
      <c r="G529" s="22" t="e">
        <f>I529+K529+M529</f>
        <v>#REF!</v>
      </c>
      <c r="H529" s="26" t="e">
        <f>J529+L529+N529</f>
        <v>#REF!</v>
      </c>
      <c r="I529" s="25" t="e">
        <f>#REF!</f>
        <v>#REF!</v>
      </c>
      <c r="J529" s="26" t="e">
        <f>TRUNC(E529*I529,0)</f>
        <v>#REF!</v>
      </c>
      <c r="K529" s="25" t="e">
        <f>#REF!</f>
        <v>#REF!</v>
      </c>
      <c r="L529" s="26" t="e">
        <f>TRUNC(E529*K529,0)</f>
        <v>#REF!</v>
      </c>
      <c r="M529" s="25" t="e">
        <f>#REF!</f>
        <v>#REF!</v>
      </c>
      <c r="N529" s="26" t="e">
        <f>TRUNC(E529*M529,0)</f>
        <v>#REF!</v>
      </c>
      <c r="O529" s="17" t="s">
        <v>4016</v>
      </c>
    </row>
    <row r="530" spans="2:15" ht="19.7" hidden="1" customHeight="1" x14ac:dyDescent="0.2">
      <c r="B530" s="13" t="s">
        <v>4016</v>
      </c>
      <c r="C530" s="14" t="s">
        <v>1258</v>
      </c>
      <c r="D530" s="14" t="s">
        <v>3815</v>
      </c>
      <c r="E530" s="44">
        <v>1.6000000000000001E-3</v>
      </c>
      <c r="F530" s="15" t="s">
        <v>1349</v>
      </c>
      <c r="G530" s="22" t="e">
        <f>I530+K530+M530</f>
        <v>#REF!</v>
      </c>
      <c r="H530" s="26" t="e">
        <f>J530+L530+N530</f>
        <v>#REF!</v>
      </c>
      <c r="I530" s="25" t="e">
        <f>#REF!</f>
        <v>#REF!</v>
      </c>
      <c r="J530" s="26" t="e">
        <f>TRUNC(E530*I530,0)</f>
        <v>#REF!</v>
      </c>
      <c r="K530" s="25" t="e">
        <f>#REF!</f>
        <v>#REF!</v>
      </c>
      <c r="L530" s="26" t="e">
        <f>TRUNC(E530*K530,0)</f>
        <v>#REF!</v>
      </c>
      <c r="M530" s="25" t="e">
        <f>#REF!</f>
        <v>#REF!</v>
      </c>
      <c r="N530" s="26" t="e">
        <f>TRUNC(E530*M530,0)</f>
        <v>#REF!</v>
      </c>
      <c r="O530" s="17" t="s">
        <v>1185</v>
      </c>
    </row>
    <row r="531" spans="2:15" ht="19.7" hidden="1" customHeight="1" x14ac:dyDescent="0.2">
      <c r="B531" s="13" t="s">
        <v>4016</v>
      </c>
      <c r="C531" s="14" t="s">
        <v>4016</v>
      </c>
      <c r="D531" s="14" t="s">
        <v>4016</v>
      </c>
      <c r="E531" s="16"/>
      <c r="F531" s="15" t="s">
        <v>4016</v>
      </c>
      <c r="G531" s="22"/>
      <c r="H531" s="16"/>
      <c r="I531" s="22"/>
      <c r="J531" s="26">
        <f>TRUNC(E531*I531,0)</f>
        <v>0</v>
      </c>
      <c r="K531" s="22"/>
      <c r="L531" s="26">
        <f>TRUNC(E531*K531,0)</f>
        <v>0</v>
      </c>
      <c r="M531" s="22"/>
      <c r="N531" s="26">
        <f>TRUNC(E531*M531,0)</f>
        <v>0</v>
      </c>
      <c r="O531" s="17" t="s">
        <v>4016</v>
      </c>
    </row>
    <row r="532" spans="2:15" ht="19.7" hidden="1" customHeight="1" x14ac:dyDescent="0.2">
      <c r="B532" s="40" t="s">
        <v>3588</v>
      </c>
      <c r="C532" s="24" t="s">
        <v>1226</v>
      </c>
      <c r="D532" s="24" t="s">
        <v>3002</v>
      </c>
      <c r="E532" s="16"/>
      <c r="F532" s="41" t="s">
        <v>2516</v>
      </c>
      <c r="G532" s="22"/>
      <c r="H532" s="42" t="e">
        <f>J532+L532+N532</f>
        <v>#REF!</v>
      </c>
      <c r="I532" s="22"/>
      <c r="J532" s="42" t="e">
        <f>TRUNC(J533+J534+J535+J536)</f>
        <v>#REF!</v>
      </c>
      <c r="K532" s="22"/>
      <c r="L532" s="42" t="e">
        <f>TRUNC(L533+L534+L535+L536)</f>
        <v>#REF!</v>
      </c>
      <c r="M532" s="22"/>
      <c r="N532" s="26" t="e">
        <f>TRUNC(N533+N534+N535+N536)</f>
        <v>#REF!</v>
      </c>
      <c r="O532" s="43" t="s">
        <v>4016</v>
      </c>
    </row>
    <row r="533" spans="2:15" ht="19.7" hidden="1" customHeight="1" x14ac:dyDescent="0.2">
      <c r="B533" s="13" t="s">
        <v>4016</v>
      </c>
      <c r="C533" s="14" t="s">
        <v>1110</v>
      </c>
      <c r="D533" s="14" t="s">
        <v>127</v>
      </c>
      <c r="E533" s="44">
        <v>4.57</v>
      </c>
      <c r="F533" s="15" t="s">
        <v>2986</v>
      </c>
      <c r="G533" s="22" t="e">
        <f>I533+K533+M533</f>
        <v>#REF!</v>
      </c>
      <c r="H533" s="26" t="e">
        <f>J533+L533+N533</f>
        <v>#REF!</v>
      </c>
      <c r="I533" s="25" t="e">
        <f>#REF!</f>
        <v>#REF!</v>
      </c>
      <c r="J533" s="26" t="e">
        <f>TRUNC(E533*I533,0)</f>
        <v>#REF!</v>
      </c>
      <c r="K533" s="25" t="e">
        <f>#REF!</f>
        <v>#REF!</v>
      </c>
      <c r="L533" s="26" t="e">
        <f>TRUNC(E533*K533,0)</f>
        <v>#REF!</v>
      </c>
      <c r="M533" s="25" t="e">
        <f>#REF!</f>
        <v>#REF!</v>
      </c>
      <c r="N533" s="26" t="e">
        <f>TRUNC(E533*M533,0)</f>
        <v>#REF!</v>
      </c>
      <c r="O533" s="17" t="s">
        <v>4016</v>
      </c>
    </row>
    <row r="534" spans="2:15" ht="19.7" hidden="1" customHeight="1" x14ac:dyDescent="0.2">
      <c r="B534" s="13" t="s">
        <v>4016</v>
      </c>
      <c r="C534" s="14" t="s">
        <v>919</v>
      </c>
      <c r="D534" s="14" t="s">
        <v>3989</v>
      </c>
      <c r="E534" s="44">
        <v>4.3600000000000003</v>
      </c>
      <c r="F534" s="15" t="s">
        <v>2986</v>
      </c>
      <c r="G534" s="22" t="e">
        <f>I534+K534+M534</f>
        <v>#REF!</v>
      </c>
      <c r="H534" s="26" t="e">
        <f>J534+L534+N534</f>
        <v>#REF!</v>
      </c>
      <c r="I534" s="25" t="e">
        <f>#REF!</f>
        <v>#REF!</v>
      </c>
      <c r="J534" s="26" t="e">
        <f>TRUNC(E534*I534,0)</f>
        <v>#REF!</v>
      </c>
      <c r="K534" s="25" t="e">
        <f>#REF!</f>
        <v>#REF!</v>
      </c>
      <c r="L534" s="26" t="e">
        <f>TRUNC(E534*K534,0)</f>
        <v>#REF!</v>
      </c>
      <c r="M534" s="25" t="e">
        <f>#REF!</f>
        <v>#REF!</v>
      </c>
      <c r="N534" s="26" t="e">
        <f>TRUNC(E534*M534,0)</f>
        <v>#REF!</v>
      </c>
      <c r="O534" s="17" t="s">
        <v>65</v>
      </c>
    </row>
    <row r="535" spans="2:15" ht="19.7" hidden="1" customHeight="1" x14ac:dyDescent="0.2">
      <c r="B535" s="13" t="s">
        <v>4016</v>
      </c>
      <c r="C535" s="14" t="s">
        <v>2702</v>
      </c>
      <c r="D535" s="14" t="s">
        <v>728</v>
      </c>
      <c r="E535" s="44">
        <v>0.92</v>
      </c>
      <c r="F535" s="15" t="s">
        <v>2363</v>
      </c>
      <c r="G535" s="22" t="e">
        <f>I535+K535+M535</f>
        <v>#REF!</v>
      </c>
      <c r="H535" s="26" t="e">
        <f>J535+L535+N535</f>
        <v>#REF!</v>
      </c>
      <c r="I535" s="25" t="e">
        <f>#REF!</f>
        <v>#REF!</v>
      </c>
      <c r="J535" s="26" t="e">
        <f>TRUNC(E535*I535,0)</f>
        <v>#REF!</v>
      </c>
      <c r="K535" s="25" t="e">
        <f>#REF!</f>
        <v>#REF!</v>
      </c>
      <c r="L535" s="26" t="e">
        <f>TRUNC(E535*K535,0)</f>
        <v>#REF!</v>
      </c>
      <c r="M535" s="25" t="e">
        <f>#REF!</f>
        <v>#REF!</v>
      </c>
      <c r="N535" s="26" t="e">
        <f>TRUNC(E535*M535,0)</f>
        <v>#REF!</v>
      </c>
      <c r="O535" s="17" t="s">
        <v>4016</v>
      </c>
    </row>
    <row r="536" spans="2:15" ht="19.7" hidden="1" customHeight="1" x14ac:dyDescent="0.2">
      <c r="B536" s="13" t="s">
        <v>4016</v>
      </c>
      <c r="C536" s="14" t="s">
        <v>3150</v>
      </c>
      <c r="D536" s="14" t="s">
        <v>847</v>
      </c>
      <c r="E536" s="44">
        <v>2.1800000000000002</v>
      </c>
      <c r="F536" s="15" t="s">
        <v>1495</v>
      </c>
      <c r="G536" s="22" t="e">
        <f>I536+K536+M536</f>
        <v>#REF!</v>
      </c>
      <c r="H536" s="26" t="e">
        <f>J536+L536+N536</f>
        <v>#REF!</v>
      </c>
      <c r="I536" s="25" t="e">
        <f>#REF!</f>
        <v>#REF!</v>
      </c>
      <c r="J536" s="26" t="e">
        <f>TRUNC(E536*I536,0)</f>
        <v>#REF!</v>
      </c>
      <c r="K536" s="25" t="e">
        <f>#REF!</f>
        <v>#REF!</v>
      </c>
      <c r="L536" s="26" t="e">
        <f>TRUNC(E536*K536,0)</f>
        <v>#REF!</v>
      </c>
      <c r="M536" s="25" t="e">
        <f>#REF!</f>
        <v>#REF!</v>
      </c>
      <c r="N536" s="26" t="e">
        <f>TRUNC(E536*M536,0)</f>
        <v>#REF!</v>
      </c>
      <c r="O536" s="17" t="s">
        <v>4016</v>
      </c>
    </row>
    <row r="537" spans="2:15" ht="19.7" hidden="1" customHeight="1" x14ac:dyDescent="0.2">
      <c r="B537" s="13" t="s">
        <v>4016</v>
      </c>
      <c r="C537" s="14" t="s">
        <v>4016</v>
      </c>
      <c r="D537" s="14" t="s">
        <v>4016</v>
      </c>
      <c r="E537" s="16"/>
      <c r="F537" s="15" t="s">
        <v>4016</v>
      </c>
      <c r="G537" s="22"/>
      <c r="H537" s="16"/>
      <c r="I537" s="22"/>
      <c r="J537" s="26">
        <f>TRUNC(E537*I537,0)</f>
        <v>0</v>
      </c>
      <c r="K537" s="22"/>
      <c r="L537" s="26">
        <f>TRUNC(E537*K537,0)</f>
        <v>0</v>
      </c>
      <c r="M537" s="22"/>
      <c r="N537" s="26">
        <f>TRUNC(E537*M537,0)</f>
        <v>0</v>
      </c>
      <c r="O537" s="17" t="s">
        <v>4016</v>
      </c>
    </row>
    <row r="538" spans="2:15" ht="19.7" hidden="1" customHeight="1" x14ac:dyDescent="0.2">
      <c r="B538" s="40" t="s">
        <v>1150</v>
      </c>
      <c r="C538" s="24" t="s">
        <v>450</v>
      </c>
      <c r="D538" s="24" t="s">
        <v>2188</v>
      </c>
      <c r="E538" s="16"/>
      <c r="F538" s="41" t="s">
        <v>2937</v>
      </c>
      <c r="G538" s="22"/>
      <c r="H538" s="42" t="e">
        <f>J538+L538+N538</f>
        <v>#REF!</v>
      </c>
      <c r="I538" s="22"/>
      <c r="J538" s="42" t="e">
        <f>TRUNC(J539+J540)</f>
        <v>#REF!</v>
      </c>
      <c r="K538" s="22"/>
      <c r="L538" s="42" t="e">
        <f>TRUNC(L539+L540)</f>
        <v>#REF!</v>
      </c>
      <c r="M538" s="22"/>
      <c r="N538" s="42" t="e">
        <f>TRUNC(N539+N540)</f>
        <v>#REF!</v>
      </c>
      <c r="O538" s="43" t="s">
        <v>4016</v>
      </c>
    </row>
    <row r="539" spans="2:15" ht="19.7" hidden="1" customHeight="1" x14ac:dyDescent="0.2">
      <c r="B539" s="13" t="s">
        <v>4016</v>
      </c>
      <c r="C539" s="14" t="s">
        <v>2217</v>
      </c>
      <c r="D539" s="14" t="s">
        <v>2057</v>
      </c>
      <c r="E539" s="44">
        <v>1.04</v>
      </c>
      <c r="F539" s="15" t="s">
        <v>2937</v>
      </c>
      <c r="G539" s="22" t="e">
        <f>I539+K539+M539</f>
        <v>#REF!</v>
      </c>
      <c r="H539" s="26" t="e">
        <f>J539+L539+N539</f>
        <v>#REF!</v>
      </c>
      <c r="I539" s="25" t="e">
        <f>#REF!</f>
        <v>#REF!</v>
      </c>
      <c r="J539" s="26" t="e">
        <f>TRUNC(E539*I539,0)</f>
        <v>#REF!</v>
      </c>
      <c r="K539" s="25" t="e">
        <f>#REF!</f>
        <v>#REF!</v>
      </c>
      <c r="L539" s="26" t="e">
        <f>TRUNC(E539*K539,0)</f>
        <v>#REF!</v>
      </c>
      <c r="M539" s="25" t="e">
        <f>#REF!</f>
        <v>#REF!</v>
      </c>
      <c r="N539" s="26" t="e">
        <f>TRUNC(E539*M539,0)</f>
        <v>#REF!</v>
      </c>
      <c r="O539" s="17" t="s">
        <v>4016</v>
      </c>
    </row>
    <row r="540" spans="2:15" ht="19.7" hidden="1" customHeight="1" x14ac:dyDescent="0.2">
      <c r="B540" s="13" t="s">
        <v>4016</v>
      </c>
      <c r="C540" s="14" t="s">
        <v>979</v>
      </c>
      <c r="D540" s="14" t="s">
        <v>1438</v>
      </c>
      <c r="E540" s="16">
        <v>1</v>
      </c>
      <c r="F540" s="15" t="s">
        <v>2937</v>
      </c>
      <c r="G540" s="22" t="e">
        <f>I540+K540+M540</f>
        <v>#REF!</v>
      </c>
      <c r="H540" s="26" t="e">
        <f>J540+L540+N540</f>
        <v>#REF!</v>
      </c>
      <c r="I540" s="25" t="e">
        <f>#REF!</f>
        <v>#REF!</v>
      </c>
      <c r="J540" s="26" t="e">
        <f>TRUNC(E540*I540,0)</f>
        <v>#REF!</v>
      </c>
      <c r="K540" s="25" t="e">
        <f>#REF!</f>
        <v>#REF!</v>
      </c>
      <c r="L540" s="26" t="e">
        <f>TRUNC(E540*K540,0)</f>
        <v>#REF!</v>
      </c>
      <c r="M540" s="25" t="e">
        <f>#REF!</f>
        <v>#REF!</v>
      </c>
      <c r="N540" s="26" t="e">
        <f>TRUNC(E540*M540,0)</f>
        <v>#REF!</v>
      </c>
      <c r="O540" s="17" t="s">
        <v>2865</v>
      </c>
    </row>
    <row r="541" spans="2:15" ht="19.7" hidden="1" customHeight="1" x14ac:dyDescent="0.2">
      <c r="B541" s="13" t="s">
        <v>4016</v>
      </c>
      <c r="C541" s="14" t="s">
        <v>4016</v>
      </c>
      <c r="D541" s="14" t="s">
        <v>4016</v>
      </c>
      <c r="E541" s="16"/>
      <c r="F541" s="15" t="s">
        <v>4016</v>
      </c>
      <c r="G541" s="22"/>
      <c r="H541" s="16"/>
      <c r="I541" s="22"/>
      <c r="J541" s="26">
        <f>TRUNC(E541*I541,0)</f>
        <v>0</v>
      </c>
      <c r="K541" s="22"/>
      <c r="L541" s="26">
        <f>TRUNC(E541*K541,0)</f>
        <v>0</v>
      </c>
      <c r="M541" s="22"/>
      <c r="N541" s="26">
        <f>TRUNC(E541*M541,0)</f>
        <v>0</v>
      </c>
      <c r="O541" s="17" t="s">
        <v>4016</v>
      </c>
    </row>
    <row r="542" spans="2:15" ht="19.7" hidden="1" customHeight="1" x14ac:dyDescent="0.2">
      <c r="B542" s="40" t="s">
        <v>3753</v>
      </c>
      <c r="C542" s="24" t="s">
        <v>1209</v>
      </c>
      <c r="D542" s="24" t="s">
        <v>3965</v>
      </c>
      <c r="E542" s="16"/>
      <c r="F542" s="41" t="s">
        <v>1081</v>
      </c>
      <c r="G542" s="22"/>
      <c r="H542" s="42" t="e">
        <f>J542+L542+N542</f>
        <v>#REF!</v>
      </c>
      <c r="I542" s="22"/>
      <c r="J542" s="42" t="e">
        <f>TRUNC(J543+J544)</f>
        <v>#REF!</v>
      </c>
      <c r="K542" s="22"/>
      <c r="L542" s="42" t="e">
        <f>TRUNC(L543+L544)</f>
        <v>#REF!</v>
      </c>
      <c r="M542" s="22"/>
      <c r="N542" s="42" t="e">
        <f>TRUNC(N543+N544)</f>
        <v>#REF!</v>
      </c>
      <c r="O542" s="43" t="s">
        <v>4016</v>
      </c>
    </row>
    <row r="543" spans="2:15" ht="19.7" hidden="1" customHeight="1" x14ac:dyDescent="0.2">
      <c r="B543" s="13" t="s">
        <v>4016</v>
      </c>
      <c r="C543" s="14" t="s">
        <v>1903</v>
      </c>
      <c r="D543" s="14" t="s">
        <v>3109</v>
      </c>
      <c r="E543" s="16">
        <v>1</v>
      </c>
      <c r="F543" s="15" t="s">
        <v>1081</v>
      </c>
      <c r="G543" s="22" t="e">
        <f>I543+K543+M543</f>
        <v>#REF!</v>
      </c>
      <c r="H543" s="26" t="e">
        <f>J543+L543+N543</f>
        <v>#REF!</v>
      </c>
      <c r="I543" s="25" t="e">
        <f>#REF!</f>
        <v>#REF!</v>
      </c>
      <c r="J543" s="26" t="e">
        <f>TRUNC(E543*I543,0)</f>
        <v>#REF!</v>
      </c>
      <c r="K543" s="25" t="e">
        <f>#REF!</f>
        <v>#REF!</v>
      </c>
      <c r="L543" s="26" t="e">
        <f>TRUNC(E543*K543,0)</f>
        <v>#REF!</v>
      </c>
      <c r="M543" s="25" t="e">
        <f>#REF!</f>
        <v>#REF!</v>
      </c>
      <c r="N543" s="26" t="e">
        <f>TRUNC(E543*M543,0)</f>
        <v>#REF!</v>
      </c>
      <c r="O543" s="17" t="s">
        <v>1492</v>
      </c>
    </row>
    <row r="544" spans="2:15" ht="19.7" hidden="1" customHeight="1" x14ac:dyDescent="0.2">
      <c r="B544" s="18" t="s">
        <v>4016</v>
      </c>
      <c r="C544" s="19" t="s">
        <v>1216</v>
      </c>
      <c r="D544" s="19" t="s">
        <v>737</v>
      </c>
      <c r="E544" s="6">
        <v>1</v>
      </c>
      <c r="F544" s="20" t="s">
        <v>411</v>
      </c>
      <c r="G544" s="5" t="e">
        <f>I544+K544+M544</f>
        <v>#REF!</v>
      </c>
      <c r="H544" s="32" t="e">
        <f>J544+L544+N544</f>
        <v>#REF!</v>
      </c>
      <c r="I544" s="29" t="e">
        <f>#REF!</f>
        <v>#REF!</v>
      </c>
      <c r="J544" s="32" t="e">
        <f>TRUNC(E544*I544,0)</f>
        <v>#REF!</v>
      </c>
      <c r="K544" s="29" t="e">
        <f>#REF!</f>
        <v>#REF!</v>
      </c>
      <c r="L544" s="32" t="e">
        <f>TRUNC(E544*K544,0)</f>
        <v>#REF!</v>
      </c>
      <c r="M544" s="29" t="e">
        <f>#REF!</f>
        <v>#REF!</v>
      </c>
      <c r="N544" s="32" t="e">
        <f>TRUNC(E544*M544,0)</f>
        <v>#REF!</v>
      </c>
      <c r="O544" s="21" t="s">
        <v>3538</v>
      </c>
    </row>
    <row r="545" spans="2:15" ht="19.7" hidden="1" customHeight="1" x14ac:dyDescent="0.2">
      <c r="B545" s="13" t="s">
        <v>4016</v>
      </c>
      <c r="C545" s="14" t="s">
        <v>4016</v>
      </c>
      <c r="D545" s="14" t="s">
        <v>4016</v>
      </c>
      <c r="E545" s="16"/>
      <c r="F545" s="15" t="s">
        <v>4016</v>
      </c>
      <c r="G545" s="22"/>
      <c r="H545" s="16"/>
      <c r="I545" s="22"/>
      <c r="J545" s="26">
        <f>TRUNC(E545*I545,0)</f>
        <v>0</v>
      </c>
      <c r="K545" s="22"/>
      <c r="L545" s="26">
        <f>TRUNC(E545*K545,0)</f>
        <v>0</v>
      </c>
      <c r="M545" s="22"/>
      <c r="N545" s="26">
        <f>TRUNC(E545*M545,0)</f>
        <v>0</v>
      </c>
      <c r="O545" s="17" t="s">
        <v>4016</v>
      </c>
    </row>
    <row r="546" spans="2:15" ht="19.7" hidden="1" customHeight="1" x14ac:dyDescent="0.2">
      <c r="B546" s="40" t="s">
        <v>882</v>
      </c>
      <c r="C546" s="24" t="s">
        <v>2229</v>
      </c>
      <c r="D546" s="24" t="s">
        <v>2894</v>
      </c>
      <c r="E546" s="16"/>
      <c r="F546" s="41" t="s">
        <v>1081</v>
      </c>
      <c r="G546" s="22"/>
      <c r="H546" s="42" t="e">
        <f>J546+L546+N546</f>
        <v>#REF!</v>
      </c>
      <c r="I546" s="22"/>
      <c r="J546" s="42" t="e">
        <f>TRUNC(J547+J548)</f>
        <v>#REF!</v>
      </c>
      <c r="K546" s="22"/>
      <c r="L546" s="42" t="e">
        <f>TRUNC(L547+L548)</f>
        <v>#REF!</v>
      </c>
      <c r="M546" s="22"/>
      <c r="N546" s="42" t="e">
        <f>TRUNC(N547+N548)</f>
        <v>#REF!</v>
      </c>
      <c r="O546" s="43" t="s">
        <v>4016</v>
      </c>
    </row>
    <row r="547" spans="2:15" ht="19.7" hidden="1" customHeight="1" x14ac:dyDescent="0.2">
      <c r="B547" s="13" t="s">
        <v>4016</v>
      </c>
      <c r="C547" s="14" t="s">
        <v>1447</v>
      </c>
      <c r="D547" s="14" t="s">
        <v>2894</v>
      </c>
      <c r="E547" s="16">
        <v>1</v>
      </c>
      <c r="F547" s="15" t="s">
        <v>1081</v>
      </c>
      <c r="G547" s="22" t="e">
        <f>I547+K547+M547</f>
        <v>#REF!</v>
      </c>
      <c r="H547" s="26" t="e">
        <f>J547+L547+N547</f>
        <v>#REF!</v>
      </c>
      <c r="I547" s="25" t="e">
        <f>#REF!</f>
        <v>#REF!</v>
      </c>
      <c r="J547" s="26" t="e">
        <f>TRUNC(E547*I547,0)</f>
        <v>#REF!</v>
      </c>
      <c r="K547" s="25" t="e">
        <f>#REF!</f>
        <v>#REF!</v>
      </c>
      <c r="L547" s="26" t="e">
        <f>TRUNC(E547*K547,0)</f>
        <v>#REF!</v>
      </c>
      <c r="M547" s="25" t="e">
        <f>#REF!</f>
        <v>#REF!</v>
      </c>
      <c r="N547" s="26" t="e">
        <f>TRUNC(E547*M547,0)</f>
        <v>#REF!</v>
      </c>
      <c r="O547" s="17" t="s">
        <v>3925</v>
      </c>
    </row>
    <row r="548" spans="2:15" ht="19.7" hidden="1" customHeight="1" x14ac:dyDescent="0.2">
      <c r="B548" s="13" t="s">
        <v>4016</v>
      </c>
      <c r="C548" s="14" t="s">
        <v>2056</v>
      </c>
      <c r="D548" s="14" t="s">
        <v>737</v>
      </c>
      <c r="E548" s="16">
        <v>1</v>
      </c>
      <c r="F548" s="15" t="s">
        <v>2467</v>
      </c>
      <c r="G548" s="22" t="e">
        <f>I548+K548+M548</f>
        <v>#REF!</v>
      </c>
      <c r="H548" s="26" t="e">
        <f>J548+L548+N548</f>
        <v>#REF!</v>
      </c>
      <c r="I548" s="25" t="e">
        <f>#REF!</f>
        <v>#REF!</v>
      </c>
      <c r="J548" s="26" t="e">
        <f>TRUNC(E548*I548,0)</f>
        <v>#REF!</v>
      </c>
      <c r="K548" s="25" t="e">
        <f>#REF!</f>
        <v>#REF!</v>
      </c>
      <c r="L548" s="26" t="e">
        <f>TRUNC(E548*K548,0)</f>
        <v>#REF!</v>
      </c>
      <c r="M548" s="25" t="e">
        <f>#REF!</f>
        <v>#REF!</v>
      </c>
      <c r="N548" s="26" t="e">
        <f>TRUNC(E548*M548,0)</f>
        <v>#REF!</v>
      </c>
      <c r="O548" s="17" t="s">
        <v>1065</v>
      </c>
    </row>
    <row r="549" spans="2:15" ht="19.7" hidden="1" customHeight="1" x14ac:dyDescent="0.2">
      <c r="B549" s="13" t="s">
        <v>4016</v>
      </c>
      <c r="C549" s="14" t="s">
        <v>4016</v>
      </c>
      <c r="D549" s="14" t="s">
        <v>4016</v>
      </c>
      <c r="E549" s="16"/>
      <c r="F549" s="15" t="s">
        <v>4016</v>
      </c>
      <c r="G549" s="22"/>
      <c r="H549" s="16"/>
      <c r="I549" s="22"/>
      <c r="J549" s="26">
        <f>TRUNC(E549*I549,0)</f>
        <v>0</v>
      </c>
      <c r="K549" s="22"/>
      <c r="L549" s="26">
        <f>TRUNC(E549*K549,0)</f>
        <v>0</v>
      </c>
      <c r="M549" s="22"/>
      <c r="N549" s="26">
        <f>TRUNC(E549*M549,0)</f>
        <v>0</v>
      </c>
      <c r="O549" s="17" t="s">
        <v>4016</v>
      </c>
    </row>
    <row r="550" spans="2:15" ht="19.7" hidden="1" customHeight="1" x14ac:dyDescent="0.2">
      <c r="B550" s="40" t="s">
        <v>2482</v>
      </c>
      <c r="C550" s="24" t="s">
        <v>992</v>
      </c>
      <c r="D550" s="24" t="s">
        <v>1357</v>
      </c>
      <c r="E550" s="16"/>
      <c r="F550" s="41" t="s">
        <v>1081</v>
      </c>
      <c r="G550" s="22"/>
      <c r="H550" s="42" t="e">
        <f>J550+L550+N550</f>
        <v>#REF!</v>
      </c>
      <c r="I550" s="22"/>
      <c r="J550" s="42" t="e">
        <f>TRUNC(J551+J552)</f>
        <v>#REF!</v>
      </c>
      <c r="K550" s="22"/>
      <c r="L550" s="42" t="e">
        <f>TRUNC(L551+L552)</f>
        <v>#REF!</v>
      </c>
      <c r="M550" s="22"/>
      <c r="N550" s="42" t="e">
        <f>TRUNC(N551+N552)</f>
        <v>#REF!</v>
      </c>
      <c r="O550" s="43" t="s">
        <v>4016</v>
      </c>
    </row>
    <row r="551" spans="2:15" ht="19.7" hidden="1" customHeight="1" x14ac:dyDescent="0.2">
      <c r="B551" s="13" t="s">
        <v>4016</v>
      </c>
      <c r="C551" s="14" t="s">
        <v>992</v>
      </c>
      <c r="D551" s="14" t="s">
        <v>1357</v>
      </c>
      <c r="E551" s="16">
        <v>1</v>
      </c>
      <c r="F551" s="15" t="s">
        <v>2354</v>
      </c>
      <c r="G551" s="22" t="e">
        <f>I551+K551+M551</f>
        <v>#REF!</v>
      </c>
      <c r="H551" s="26" t="e">
        <f>J551+L551+N551</f>
        <v>#REF!</v>
      </c>
      <c r="I551" s="25" t="e">
        <f>#REF!</f>
        <v>#REF!</v>
      </c>
      <c r="J551" s="26" t="e">
        <f>TRUNC(E551*I551,0)</f>
        <v>#REF!</v>
      </c>
      <c r="K551" s="25" t="e">
        <f>#REF!</f>
        <v>#REF!</v>
      </c>
      <c r="L551" s="26" t="e">
        <f>TRUNC(E551*K551,0)</f>
        <v>#REF!</v>
      </c>
      <c r="M551" s="25" t="e">
        <f>#REF!</f>
        <v>#REF!</v>
      </c>
      <c r="N551" s="26" t="e">
        <f>TRUNC(E551*M551,0)</f>
        <v>#REF!</v>
      </c>
      <c r="O551" s="17" t="s">
        <v>710</v>
      </c>
    </row>
    <row r="552" spans="2:15" ht="19.7" hidden="1" customHeight="1" x14ac:dyDescent="0.2">
      <c r="B552" s="13" t="s">
        <v>4016</v>
      </c>
      <c r="C552" s="14" t="s">
        <v>74</v>
      </c>
      <c r="D552" s="14" t="s">
        <v>2297</v>
      </c>
      <c r="E552" s="16">
        <v>1</v>
      </c>
      <c r="F552" s="15" t="s">
        <v>2354</v>
      </c>
      <c r="G552" s="22" t="e">
        <f>I552+K552+M552</f>
        <v>#REF!</v>
      </c>
      <c r="H552" s="26" t="e">
        <f>J552+L552+N552</f>
        <v>#REF!</v>
      </c>
      <c r="I552" s="25" t="e">
        <f>#REF!</f>
        <v>#REF!</v>
      </c>
      <c r="J552" s="26" t="e">
        <f>TRUNC(E552*I552,0)</f>
        <v>#REF!</v>
      </c>
      <c r="K552" s="25" t="e">
        <f>#REF!</f>
        <v>#REF!</v>
      </c>
      <c r="L552" s="26" t="e">
        <f>TRUNC(E552*K552,0)</f>
        <v>#REF!</v>
      </c>
      <c r="M552" s="25" t="e">
        <f>#REF!</f>
        <v>#REF!</v>
      </c>
      <c r="N552" s="26" t="e">
        <f>TRUNC(E552*M552,0)</f>
        <v>#REF!</v>
      </c>
      <c r="O552" s="17" t="s">
        <v>3694</v>
      </c>
    </row>
    <row r="553" spans="2:15" ht="19.7" hidden="1" customHeight="1" x14ac:dyDescent="0.2">
      <c r="B553" s="13" t="s">
        <v>4016</v>
      </c>
      <c r="C553" s="14" t="s">
        <v>4016</v>
      </c>
      <c r="D553" s="14" t="s">
        <v>4016</v>
      </c>
      <c r="E553" s="16"/>
      <c r="F553" s="15" t="s">
        <v>4016</v>
      </c>
      <c r="G553" s="22"/>
      <c r="H553" s="16"/>
      <c r="I553" s="22"/>
      <c r="J553" s="26">
        <f>TRUNC(E553*I553,0)</f>
        <v>0</v>
      </c>
      <c r="K553" s="22"/>
      <c r="L553" s="26">
        <f>TRUNC(E553*K553,0)</f>
        <v>0</v>
      </c>
      <c r="M553" s="22"/>
      <c r="N553" s="26">
        <f>TRUNC(E553*M553,0)</f>
        <v>0</v>
      </c>
      <c r="O553" s="17" t="s">
        <v>4016</v>
      </c>
    </row>
    <row r="554" spans="2:15" ht="19.7" hidden="1" customHeight="1" x14ac:dyDescent="0.2">
      <c r="B554" s="40" t="s">
        <v>3175</v>
      </c>
      <c r="C554" s="24" t="s">
        <v>890</v>
      </c>
      <c r="D554" s="24" t="s">
        <v>62</v>
      </c>
      <c r="E554" s="16"/>
      <c r="F554" s="41" t="s">
        <v>1081</v>
      </c>
      <c r="G554" s="22"/>
      <c r="H554" s="42" t="e">
        <f>J554+L554+N554</f>
        <v>#REF!</v>
      </c>
      <c r="I554" s="22"/>
      <c r="J554" s="42" t="e">
        <f>TRUNC(J555+J556)</f>
        <v>#REF!</v>
      </c>
      <c r="K554" s="22"/>
      <c r="L554" s="42" t="e">
        <f>TRUNC(L555+L556)</f>
        <v>#REF!</v>
      </c>
      <c r="M554" s="22"/>
      <c r="N554" s="26" t="e">
        <f>TRUNC(N555+N556)</f>
        <v>#REF!</v>
      </c>
      <c r="O554" s="43" t="s">
        <v>4016</v>
      </c>
    </row>
    <row r="555" spans="2:15" ht="19.7" hidden="1" customHeight="1" x14ac:dyDescent="0.2">
      <c r="B555" s="13" t="s">
        <v>4016</v>
      </c>
      <c r="C555" s="14" t="s">
        <v>890</v>
      </c>
      <c r="D555" s="14" t="s">
        <v>62</v>
      </c>
      <c r="E555" s="16">
        <v>1</v>
      </c>
      <c r="F555" s="15" t="s">
        <v>1081</v>
      </c>
      <c r="G555" s="22" t="e">
        <f>I555+K555+M555</f>
        <v>#REF!</v>
      </c>
      <c r="H555" s="26" t="e">
        <f>J555+L555+N555</f>
        <v>#REF!</v>
      </c>
      <c r="I555" s="25" t="e">
        <f>#REF!</f>
        <v>#REF!</v>
      </c>
      <c r="J555" s="26" t="e">
        <f>TRUNC(E555*I555,0)</f>
        <v>#REF!</v>
      </c>
      <c r="K555" s="25" t="e">
        <f>#REF!</f>
        <v>#REF!</v>
      </c>
      <c r="L555" s="26" t="e">
        <f>TRUNC(E555*K555,0)</f>
        <v>#REF!</v>
      </c>
      <c r="M555" s="25" t="e">
        <f>#REF!</f>
        <v>#REF!</v>
      </c>
      <c r="N555" s="26" t="e">
        <f>TRUNC(E555*M555,0)</f>
        <v>#REF!</v>
      </c>
      <c r="O555" s="17" t="s">
        <v>2190</v>
      </c>
    </row>
    <row r="556" spans="2:15" ht="19.7" hidden="1" customHeight="1" x14ac:dyDescent="0.2">
      <c r="B556" s="13" t="s">
        <v>4016</v>
      </c>
      <c r="C556" s="14" t="s">
        <v>473</v>
      </c>
      <c r="D556" s="14" t="s">
        <v>2707</v>
      </c>
      <c r="E556" s="16">
        <v>1</v>
      </c>
      <c r="F556" s="15" t="s">
        <v>2467</v>
      </c>
      <c r="G556" s="22" t="e">
        <f>I556+K556+M556</f>
        <v>#REF!</v>
      </c>
      <c r="H556" s="26" t="e">
        <f>J556+L556+N556</f>
        <v>#REF!</v>
      </c>
      <c r="I556" s="25" t="e">
        <f>#REF!</f>
        <v>#REF!</v>
      </c>
      <c r="J556" s="26" t="e">
        <f>TRUNC(E556*I556,0)</f>
        <v>#REF!</v>
      </c>
      <c r="K556" s="25" t="e">
        <f>#REF!</f>
        <v>#REF!</v>
      </c>
      <c r="L556" s="26" t="e">
        <f>TRUNC(E556*K556,0)</f>
        <v>#REF!</v>
      </c>
      <c r="M556" s="25" t="e">
        <f>#REF!</f>
        <v>#REF!</v>
      </c>
      <c r="N556" s="26" t="e">
        <f>TRUNC(E556*M556,0)</f>
        <v>#REF!</v>
      </c>
      <c r="O556" s="17" t="s">
        <v>1222</v>
      </c>
    </row>
    <row r="557" spans="2:15" ht="19.7" hidden="1" customHeight="1" x14ac:dyDescent="0.2">
      <c r="B557" s="13" t="s">
        <v>4016</v>
      </c>
      <c r="C557" s="14" t="s">
        <v>4016</v>
      </c>
      <c r="D557" s="14" t="s">
        <v>4016</v>
      </c>
      <c r="E557" s="16"/>
      <c r="F557" s="15" t="s">
        <v>4016</v>
      </c>
      <c r="G557" s="22"/>
      <c r="H557" s="16"/>
      <c r="I557" s="22"/>
      <c r="J557" s="26">
        <f>TRUNC(E557*I557,0)</f>
        <v>0</v>
      </c>
      <c r="K557" s="22"/>
      <c r="L557" s="26">
        <f>TRUNC(E557*K557,0)</f>
        <v>0</v>
      </c>
      <c r="M557" s="22"/>
      <c r="N557" s="26">
        <f>TRUNC(E557*M557,0)</f>
        <v>0</v>
      </c>
      <c r="O557" s="17" t="s">
        <v>4016</v>
      </c>
    </row>
    <row r="558" spans="2:15" ht="19.7" hidden="1" customHeight="1" x14ac:dyDescent="0.2">
      <c r="B558" s="40" t="s">
        <v>1698</v>
      </c>
      <c r="C558" s="24" t="s">
        <v>2768</v>
      </c>
      <c r="D558" s="24" t="s">
        <v>35</v>
      </c>
      <c r="E558" s="16"/>
      <c r="F558" s="41" t="s">
        <v>2986</v>
      </c>
      <c r="G558" s="22"/>
      <c r="H558" s="42" t="e">
        <f>J558+L558+N558</f>
        <v>#REF!</v>
      </c>
      <c r="I558" s="22"/>
      <c r="J558" s="42" t="e">
        <f>TRUNC(J559+J560+J561)</f>
        <v>#REF!</v>
      </c>
      <c r="K558" s="22"/>
      <c r="L558" s="42" t="e">
        <f>TRUNC(L559+L560+L561)</f>
        <v>#REF!</v>
      </c>
      <c r="M558" s="22"/>
      <c r="N558" s="42" t="e">
        <f>TRUNC(N559+N560+N561)</f>
        <v>#REF!</v>
      </c>
      <c r="O558" s="43" t="s">
        <v>4016</v>
      </c>
    </row>
    <row r="559" spans="2:15" ht="19.7" hidden="1" customHeight="1" x14ac:dyDescent="0.2">
      <c r="B559" s="13" t="s">
        <v>4016</v>
      </c>
      <c r="C559" s="14" t="s">
        <v>2132</v>
      </c>
      <c r="D559" s="14" t="s">
        <v>4016</v>
      </c>
      <c r="E559" s="44">
        <v>5.5E-2</v>
      </c>
      <c r="F559" s="15" t="s">
        <v>3731</v>
      </c>
      <c r="G559" s="22" t="e">
        <f>I559+K559+M559</f>
        <v>#REF!</v>
      </c>
      <c r="H559" s="26" t="e">
        <f>J559+L559+N559</f>
        <v>#REF!</v>
      </c>
      <c r="I559" s="25" t="e">
        <f>#REF!</f>
        <v>#REF!</v>
      </c>
      <c r="J559" s="26" t="e">
        <f>TRUNC(E559*I559,0)</f>
        <v>#REF!</v>
      </c>
      <c r="K559" s="25" t="e">
        <f>#REF!</f>
        <v>#REF!</v>
      </c>
      <c r="L559" s="26" t="e">
        <f>TRUNC(E559*K559,0)</f>
        <v>#REF!</v>
      </c>
      <c r="M559" s="25" t="e">
        <f>#REF!</f>
        <v>#REF!</v>
      </c>
      <c r="N559" s="26" t="e">
        <f>TRUNC(E559*M559,0)</f>
        <v>#REF!</v>
      </c>
      <c r="O559" s="17" t="s">
        <v>4016</v>
      </c>
    </row>
    <row r="560" spans="2:15" ht="19.7" hidden="1" customHeight="1" x14ac:dyDescent="0.2">
      <c r="B560" s="13" t="s">
        <v>4016</v>
      </c>
      <c r="C560" s="14" t="s">
        <v>265</v>
      </c>
      <c r="D560" s="14" t="s">
        <v>4016</v>
      </c>
      <c r="E560" s="44">
        <v>3.5999999999999997E-2</v>
      </c>
      <c r="F560" s="15" t="s">
        <v>3731</v>
      </c>
      <c r="G560" s="22" t="e">
        <f>I560+K560+M560</f>
        <v>#REF!</v>
      </c>
      <c r="H560" s="26" t="e">
        <f>J560+L560+N560</f>
        <v>#REF!</v>
      </c>
      <c r="I560" s="25" t="e">
        <f>#REF!</f>
        <v>#REF!</v>
      </c>
      <c r="J560" s="26" t="e">
        <f>TRUNC(E560*I560,0)</f>
        <v>#REF!</v>
      </c>
      <c r="K560" s="25" t="e">
        <f>#REF!</f>
        <v>#REF!</v>
      </c>
      <c r="L560" s="26" t="e">
        <f>TRUNC(E560*K560,0)</f>
        <v>#REF!</v>
      </c>
      <c r="M560" s="25" t="e">
        <f>#REF!</f>
        <v>#REF!</v>
      </c>
      <c r="N560" s="26" t="e">
        <f>TRUNC(E560*M560,0)</f>
        <v>#REF!</v>
      </c>
      <c r="O560" s="17" t="s">
        <v>4016</v>
      </c>
    </row>
    <row r="561" spans="2:15" ht="19.7" hidden="1" customHeight="1" x14ac:dyDescent="0.2">
      <c r="B561" s="13" t="s">
        <v>4016</v>
      </c>
      <c r="C561" s="14" t="s">
        <v>1251</v>
      </c>
      <c r="D561" s="14" t="s">
        <v>601</v>
      </c>
      <c r="E561" s="44">
        <v>0.13600000000000001</v>
      </c>
      <c r="F561" s="15" t="s">
        <v>2999</v>
      </c>
      <c r="G561" s="22" t="e">
        <f>I561+K561+M561</f>
        <v>#REF!</v>
      </c>
      <c r="H561" s="26" t="e">
        <f>J561+L561+N561</f>
        <v>#REF!</v>
      </c>
      <c r="I561" s="25" t="e">
        <f>#REF!</f>
        <v>#REF!</v>
      </c>
      <c r="J561" s="26" t="e">
        <f>TRUNC(E561*I561,0)</f>
        <v>#REF!</v>
      </c>
      <c r="K561" s="25" t="e">
        <f>#REF!</f>
        <v>#REF!</v>
      </c>
      <c r="L561" s="26" t="e">
        <f>TRUNC(E561*K561,0)</f>
        <v>#REF!</v>
      </c>
      <c r="M561" s="25" t="e">
        <f>#REF!</f>
        <v>#REF!</v>
      </c>
      <c r="N561" s="26" t="e">
        <f>TRUNC(E561*M561,0)</f>
        <v>#REF!</v>
      </c>
      <c r="O561" s="17" t="s">
        <v>4016</v>
      </c>
    </row>
    <row r="562" spans="2:15" ht="19.7" hidden="1" customHeight="1" x14ac:dyDescent="0.2">
      <c r="B562" s="13" t="s">
        <v>4016</v>
      </c>
      <c r="C562" s="14" t="s">
        <v>4016</v>
      </c>
      <c r="D562" s="14" t="s">
        <v>4016</v>
      </c>
      <c r="E562" s="16"/>
      <c r="F562" s="15" t="s">
        <v>4016</v>
      </c>
      <c r="G562" s="22"/>
      <c r="H562" s="16"/>
      <c r="I562" s="22"/>
      <c r="J562" s="26">
        <f>TRUNC(E562*I562,0)</f>
        <v>0</v>
      </c>
      <c r="K562" s="22"/>
      <c r="L562" s="26">
        <f>TRUNC(E562*K562,0)</f>
        <v>0</v>
      </c>
      <c r="M562" s="22"/>
      <c r="N562" s="26">
        <f>TRUNC(E562*M562,0)</f>
        <v>0</v>
      </c>
      <c r="O562" s="17" t="s">
        <v>4016</v>
      </c>
    </row>
    <row r="563" spans="2:15" ht="19.7" hidden="1" customHeight="1" x14ac:dyDescent="0.2">
      <c r="B563" s="40" t="s">
        <v>3061</v>
      </c>
      <c r="C563" s="24" t="s">
        <v>1573</v>
      </c>
      <c r="D563" s="24" t="s">
        <v>3915</v>
      </c>
      <c r="E563" s="16"/>
      <c r="F563" s="41" t="s">
        <v>1081</v>
      </c>
      <c r="G563" s="22"/>
      <c r="H563" s="42" t="e">
        <f>J563+L563+N563</f>
        <v>#REF!</v>
      </c>
      <c r="I563" s="22"/>
      <c r="J563" s="42" t="e">
        <f>TRUNC(J564+J565+J566+J567+J568+J569)</f>
        <v>#REF!</v>
      </c>
      <c r="K563" s="22"/>
      <c r="L563" s="42" t="e">
        <f>TRUNC(L564+L565+L566+L567+L568+L569)</f>
        <v>#REF!</v>
      </c>
      <c r="M563" s="22"/>
      <c r="N563" s="42" t="e">
        <f>TRUNC(N564+N565+N566+N567+N568+N569)</f>
        <v>#REF!</v>
      </c>
      <c r="O563" s="43" t="s">
        <v>4016</v>
      </c>
    </row>
    <row r="564" spans="2:15" ht="19.7" hidden="1" customHeight="1" x14ac:dyDescent="0.2">
      <c r="B564" s="13" t="s">
        <v>4016</v>
      </c>
      <c r="C564" s="14" t="s">
        <v>2428</v>
      </c>
      <c r="D564" s="14" t="s">
        <v>672</v>
      </c>
      <c r="E564" s="44">
        <v>15.52</v>
      </c>
      <c r="F564" s="15" t="s">
        <v>2937</v>
      </c>
      <c r="G564" s="22"/>
      <c r="H564" s="16"/>
      <c r="I564" s="22"/>
      <c r="J564" s="26">
        <f t="shared" ref="J564:J570" si="53">TRUNC(E564*I564,0)</f>
        <v>0</v>
      </c>
      <c r="K564" s="22"/>
      <c r="L564" s="26">
        <f t="shared" ref="L564:L570" si="54">TRUNC(E564*K564,0)</f>
        <v>0</v>
      </c>
      <c r="M564" s="22"/>
      <c r="N564" s="26">
        <f t="shared" ref="N564:N570" si="55">TRUNC(E564*M564,0)</f>
        <v>0</v>
      </c>
      <c r="O564" s="17" t="s">
        <v>1870</v>
      </c>
    </row>
    <row r="565" spans="2:15" ht="19.7" hidden="1" customHeight="1" x14ac:dyDescent="0.2">
      <c r="B565" s="13" t="s">
        <v>4016</v>
      </c>
      <c r="C565" s="14" t="s">
        <v>2623</v>
      </c>
      <c r="D565" s="14" t="s">
        <v>1035</v>
      </c>
      <c r="E565" s="44">
        <v>15.22</v>
      </c>
      <c r="F565" s="15" t="s">
        <v>2937</v>
      </c>
      <c r="G565" s="22" t="e">
        <f t="shared" ref="G565:H569" si="56">I565+K565+M565</f>
        <v>#REF!</v>
      </c>
      <c r="H565" s="26" t="e">
        <f t="shared" si="56"/>
        <v>#REF!</v>
      </c>
      <c r="I565" s="25" t="e">
        <f>'일위대가총괄표 (2)'!G63</f>
        <v>#REF!</v>
      </c>
      <c r="J565" s="26" t="e">
        <f t="shared" si="53"/>
        <v>#REF!</v>
      </c>
      <c r="K565" s="25" t="e">
        <f>'일위대가총괄표 (2)'!H63</f>
        <v>#REF!</v>
      </c>
      <c r="L565" s="26" t="e">
        <f t="shared" si="54"/>
        <v>#REF!</v>
      </c>
      <c r="M565" s="25" t="e">
        <f>'일위대가총괄표 (2)'!I63</f>
        <v>#REF!</v>
      </c>
      <c r="N565" s="26" t="e">
        <f t="shared" si="55"/>
        <v>#REF!</v>
      </c>
      <c r="O565" s="17" t="s">
        <v>2576</v>
      </c>
    </row>
    <row r="566" spans="2:15" ht="19.7" hidden="1" customHeight="1" x14ac:dyDescent="0.2">
      <c r="B566" s="13" t="s">
        <v>4016</v>
      </c>
      <c r="C566" s="14" t="s">
        <v>3215</v>
      </c>
      <c r="D566" s="14" t="s">
        <v>3371</v>
      </c>
      <c r="E566" s="44">
        <v>22.03</v>
      </c>
      <c r="F566" s="15" t="s">
        <v>2986</v>
      </c>
      <c r="G566" s="22" t="e">
        <f t="shared" si="56"/>
        <v>#REF!</v>
      </c>
      <c r="H566" s="26" t="e">
        <f t="shared" si="56"/>
        <v>#REF!</v>
      </c>
      <c r="I566" s="25" t="e">
        <f>#REF!</f>
        <v>#REF!</v>
      </c>
      <c r="J566" s="26" t="e">
        <f t="shared" si="53"/>
        <v>#REF!</v>
      </c>
      <c r="K566" s="25" t="e">
        <f>#REF!</f>
        <v>#REF!</v>
      </c>
      <c r="L566" s="26" t="e">
        <f t="shared" si="54"/>
        <v>#REF!</v>
      </c>
      <c r="M566" s="25" t="e">
        <f>#REF!</f>
        <v>#REF!</v>
      </c>
      <c r="N566" s="26" t="e">
        <f t="shared" si="55"/>
        <v>#REF!</v>
      </c>
      <c r="O566" s="17" t="s">
        <v>2949</v>
      </c>
    </row>
    <row r="567" spans="2:15" ht="19.7" hidden="1" customHeight="1" x14ac:dyDescent="0.2">
      <c r="B567" s="13" t="s">
        <v>4016</v>
      </c>
      <c r="C567" s="14" t="s">
        <v>795</v>
      </c>
      <c r="D567" s="14" t="s">
        <v>2586</v>
      </c>
      <c r="E567" s="44">
        <v>1.27</v>
      </c>
      <c r="F567" s="15" t="s">
        <v>2986</v>
      </c>
      <c r="G567" s="22" t="e">
        <f t="shared" si="56"/>
        <v>#REF!</v>
      </c>
      <c r="H567" s="26" t="e">
        <f t="shared" si="56"/>
        <v>#REF!</v>
      </c>
      <c r="I567" s="25" t="e">
        <f>#REF!</f>
        <v>#REF!</v>
      </c>
      <c r="J567" s="26" t="e">
        <f t="shared" si="53"/>
        <v>#REF!</v>
      </c>
      <c r="K567" s="25" t="e">
        <f>#REF!</f>
        <v>#REF!</v>
      </c>
      <c r="L567" s="26" t="e">
        <f t="shared" si="54"/>
        <v>#REF!</v>
      </c>
      <c r="M567" s="25" t="e">
        <f>#REF!</f>
        <v>#REF!</v>
      </c>
      <c r="N567" s="26" t="e">
        <f t="shared" si="55"/>
        <v>#REF!</v>
      </c>
      <c r="O567" s="17" t="s">
        <v>3854</v>
      </c>
    </row>
    <row r="568" spans="2:15" ht="19.7" hidden="1" customHeight="1" x14ac:dyDescent="0.2">
      <c r="B568" s="13" t="s">
        <v>4016</v>
      </c>
      <c r="C568" s="14" t="s">
        <v>2563</v>
      </c>
      <c r="D568" s="14" t="s">
        <v>2629</v>
      </c>
      <c r="E568" s="44">
        <v>16.39</v>
      </c>
      <c r="F568" s="15" t="s">
        <v>2986</v>
      </c>
      <c r="G568" s="22" t="e">
        <f t="shared" si="56"/>
        <v>#REF!</v>
      </c>
      <c r="H568" s="26" t="e">
        <f t="shared" si="56"/>
        <v>#REF!</v>
      </c>
      <c r="I568" s="25" t="e">
        <f>#REF!</f>
        <v>#REF!</v>
      </c>
      <c r="J568" s="26" t="e">
        <f t="shared" si="53"/>
        <v>#REF!</v>
      </c>
      <c r="K568" s="25" t="e">
        <f>#REF!</f>
        <v>#REF!</v>
      </c>
      <c r="L568" s="26" t="e">
        <f t="shared" si="54"/>
        <v>#REF!</v>
      </c>
      <c r="M568" s="25" t="e">
        <f>#REF!</f>
        <v>#REF!</v>
      </c>
      <c r="N568" s="26" t="e">
        <f t="shared" si="55"/>
        <v>#REF!</v>
      </c>
      <c r="O568" s="17" t="s">
        <v>1725</v>
      </c>
    </row>
    <row r="569" spans="2:15" ht="19.7" hidden="1" customHeight="1" x14ac:dyDescent="0.2">
      <c r="B569" s="13" t="s">
        <v>4016</v>
      </c>
      <c r="C569" s="14" t="s">
        <v>2819</v>
      </c>
      <c r="D569" s="14" t="s">
        <v>2969</v>
      </c>
      <c r="E569" s="44">
        <v>12.18</v>
      </c>
      <c r="F569" s="15" t="s">
        <v>1495</v>
      </c>
      <c r="G569" s="22" t="e">
        <f t="shared" si="56"/>
        <v>#REF!</v>
      </c>
      <c r="H569" s="26" t="e">
        <f t="shared" si="56"/>
        <v>#REF!</v>
      </c>
      <c r="I569" s="25" t="e">
        <f>#REF!</f>
        <v>#REF!</v>
      </c>
      <c r="J569" s="26" t="e">
        <f t="shared" si="53"/>
        <v>#REF!</v>
      </c>
      <c r="K569" s="25" t="e">
        <f>#REF!</f>
        <v>#REF!</v>
      </c>
      <c r="L569" s="26" t="e">
        <f t="shared" si="54"/>
        <v>#REF!</v>
      </c>
      <c r="M569" s="25" t="e">
        <f>#REF!</f>
        <v>#REF!</v>
      </c>
      <c r="N569" s="26" t="e">
        <f t="shared" si="55"/>
        <v>#REF!</v>
      </c>
      <c r="O569" s="17" t="s">
        <v>4016</v>
      </c>
    </row>
    <row r="570" spans="2:15" ht="19.7" hidden="1" customHeight="1" x14ac:dyDescent="0.2">
      <c r="B570" s="13" t="s">
        <v>4016</v>
      </c>
      <c r="C570" s="14" t="s">
        <v>4016</v>
      </c>
      <c r="D570" s="14" t="s">
        <v>4016</v>
      </c>
      <c r="E570" s="16"/>
      <c r="F570" s="15" t="s">
        <v>4016</v>
      </c>
      <c r="G570" s="22"/>
      <c r="H570" s="16"/>
      <c r="I570" s="22"/>
      <c r="J570" s="26">
        <f t="shared" si="53"/>
        <v>0</v>
      </c>
      <c r="K570" s="22"/>
      <c r="L570" s="26">
        <f t="shared" si="54"/>
        <v>0</v>
      </c>
      <c r="M570" s="22"/>
      <c r="N570" s="26">
        <f t="shared" si="55"/>
        <v>0</v>
      </c>
      <c r="O570" s="17" t="s">
        <v>4016</v>
      </c>
    </row>
    <row r="571" spans="2:15" ht="19.7" hidden="1" customHeight="1" x14ac:dyDescent="0.2">
      <c r="B571" s="40" t="s">
        <v>1608</v>
      </c>
      <c r="C571" s="24" t="s">
        <v>2180</v>
      </c>
      <c r="D571" s="24" t="s">
        <v>2163</v>
      </c>
      <c r="E571" s="16"/>
      <c r="F571" s="41" t="s">
        <v>1081</v>
      </c>
      <c r="G571" s="22"/>
      <c r="H571" s="42" t="e">
        <f>J571+L571+N571</f>
        <v>#REF!</v>
      </c>
      <c r="I571" s="22"/>
      <c r="J571" s="42" t="e">
        <f>TRUNC(J572+J573+J574+J575+J576+J577)</f>
        <v>#REF!</v>
      </c>
      <c r="K571" s="22"/>
      <c r="L571" s="42" t="e">
        <f>TRUNC(L572+L573+L574+L575+L576+L577)</f>
        <v>#REF!</v>
      </c>
      <c r="M571" s="22"/>
      <c r="N571" s="42" t="e">
        <f>TRUNC(N572+N573+N574+N575+N576+N577)</f>
        <v>#REF!</v>
      </c>
      <c r="O571" s="43" t="s">
        <v>4016</v>
      </c>
    </row>
    <row r="572" spans="2:15" ht="19.7" hidden="1" customHeight="1" x14ac:dyDescent="0.2">
      <c r="B572" s="13" t="s">
        <v>4016</v>
      </c>
      <c r="C572" s="14" t="s">
        <v>2428</v>
      </c>
      <c r="D572" s="14" t="s">
        <v>672</v>
      </c>
      <c r="E572" s="44">
        <v>13.68</v>
      </c>
      <c r="F572" s="15" t="s">
        <v>2937</v>
      </c>
      <c r="G572" s="22"/>
      <c r="H572" s="16"/>
      <c r="I572" s="22"/>
      <c r="J572" s="26">
        <f t="shared" ref="J572:J578" si="57">TRUNC(E572*I572,0)</f>
        <v>0</v>
      </c>
      <c r="K572" s="22"/>
      <c r="L572" s="26">
        <f t="shared" ref="L572:L578" si="58">TRUNC(E572*K572,0)</f>
        <v>0</v>
      </c>
      <c r="M572" s="22"/>
      <c r="N572" s="26">
        <f t="shared" ref="N572:N578" si="59">TRUNC(E572*M572,0)</f>
        <v>0</v>
      </c>
      <c r="O572" s="17" t="s">
        <v>1870</v>
      </c>
    </row>
    <row r="573" spans="2:15" ht="19.7" hidden="1" customHeight="1" x14ac:dyDescent="0.2">
      <c r="B573" s="13" t="s">
        <v>4016</v>
      </c>
      <c r="C573" s="14" t="s">
        <v>2623</v>
      </c>
      <c r="D573" s="14" t="s">
        <v>1035</v>
      </c>
      <c r="E573" s="44">
        <v>13.41</v>
      </c>
      <c r="F573" s="15" t="s">
        <v>2937</v>
      </c>
      <c r="G573" s="22" t="e">
        <f t="shared" ref="G573:H577" si="60">I573+K573+M573</f>
        <v>#REF!</v>
      </c>
      <c r="H573" s="26" t="e">
        <f t="shared" si="60"/>
        <v>#REF!</v>
      </c>
      <c r="I573" s="25" t="e">
        <f>'일위대가총괄표 (2)'!G63</f>
        <v>#REF!</v>
      </c>
      <c r="J573" s="26" t="e">
        <f t="shared" si="57"/>
        <v>#REF!</v>
      </c>
      <c r="K573" s="25" t="e">
        <f>'일위대가총괄표 (2)'!H63</f>
        <v>#REF!</v>
      </c>
      <c r="L573" s="26" t="e">
        <f t="shared" si="58"/>
        <v>#REF!</v>
      </c>
      <c r="M573" s="25" t="e">
        <f>'일위대가총괄표 (2)'!I63</f>
        <v>#REF!</v>
      </c>
      <c r="N573" s="26" t="e">
        <f t="shared" si="59"/>
        <v>#REF!</v>
      </c>
      <c r="O573" s="17" t="s">
        <v>2576</v>
      </c>
    </row>
    <row r="574" spans="2:15" ht="19.7" hidden="1" customHeight="1" x14ac:dyDescent="0.2">
      <c r="B574" s="18" t="s">
        <v>4016</v>
      </c>
      <c r="C574" s="19" t="s">
        <v>3215</v>
      </c>
      <c r="D574" s="19" t="s">
        <v>3371</v>
      </c>
      <c r="E574" s="45">
        <v>20.329999999999998</v>
      </c>
      <c r="F574" s="20" t="s">
        <v>2986</v>
      </c>
      <c r="G574" s="5" t="e">
        <f t="shared" si="60"/>
        <v>#REF!</v>
      </c>
      <c r="H574" s="32" t="e">
        <f t="shared" si="60"/>
        <v>#REF!</v>
      </c>
      <c r="I574" s="29" t="e">
        <f>#REF!</f>
        <v>#REF!</v>
      </c>
      <c r="J574" s="32" t="e">
        <f t="shared" si="57"/>
        <v>#REF!</v>
      </c>
      <c r="K574" s="29" t="e">
        <f>#REF!</f>
        <v>#REF!</v>
      </c>
      <c r="L574" s="32" t="e">
        <f t="shared" si="58"/>
        <v>#REF!</v>
      </c>
      <c r="M574" s="29" t="e">
        <f>#REF!</f>
        <v>#REF!</v>
      </c>
      <c r="N574" s="32" t="e">
        <f t="shared" si="59"/>
        <v>#REF!</v>
      </c>
      <c r="O574" s="21" t="s">
        <v>2949</v>
      </c>
    </row>
    <row r="575" spans="2:15" ht="19.7" hidden="1" customHeight="1" x14ac:dyDescent="0.2">
      <c r="B575" s="13" t="s">
        <v>4016</v>
      </c>
      <c r="C575" s="14" t="s">
        <v>795</v>
      </c>
      <c r="D575" s="14" t="s">
        <v>2586</v>
      </c>
      <c r="E575" s="44">
        <v>2.75</v>
      </c>
      <c r="F575" s="15" t="s">
        <v>2986</v>
      </c>
      <c r="G575" s="22" t="e">
        <f t="shared" si="60"/>
        <v>#REF!</v>
      </c>
      <c r="H575" s="26" t="e">
        <f t="shared" si="60"/>
        <v>#REF!</v>
      </c>
      <c r="I575" s="25" t="e">
        <f>#REF!</f>
        <v>#REF!</v>
      </c>
      <c r="J575" s="26" t="e">
        <f t="shared" si="57"/>
        <v>#REF!</v>
      </c>
      <c r="K575" s="25" t="e">
        <f>#REF!</f>
        <v>#REF!</v>
      </c>
      <c r="L575" s="26" t="e">
        <f t="shared" si="58"/>
        <v>#REF!</v>
      </c>
      <c r="M575" s="25" t="e">
        <f>#REF!</f>
        <v>#REF!</v>
      </c>
      <c r="N575" s="26" t="e">
        <f t="shared" si="59"/>
        <v>#REF!</v>
      </c>
      <c r="O575" s="17" t="s">
        <v>3854</v>
      </c>
    </row>
    <row r="576" spans="2:15" ht="19.7" hidden="1" customHeight="1" x14ac:dyDescent="0.2">
      <c r="B576" s="13" t="s">
        <v>4016</v>
      </c>
      <c r="C576" s="14" t="s">
        <v>2563</v>
      </c>
      <c r="D576" s="14" t="s">
        <v>2629</v>
      </c>
      <c r="E576" s="44">
        <v>14.9</v>
      </c>
      <c r="F576" s="15" t="s">
        <v>2986</v>
      </c>
      <c r="G576" s="22" t="e">
        <f t="shared" si="60"/>
        <v>#REF!</v>
      </c>
      <c r="H576" s="26" t="e">
        <f t="shared" si="60"/>
        <v>#REF!</v>
      </c>
      <c r="I576" s="25" t="e">
        <f>#REF!</f>
        <v>#REF!</v>
      </c>
      <c r="J576" s="26" t="e">
        <f t="shared" si="57"/>
        <v>#REF!</v>
      </c>
      <c r="K576" s="25" t="e">
        <f>#REF!</f>
        <v>#REF!</v>
      </c>
      <c r="L576" s="26" t="e">
        <f t="shared" si="58"/>
        <v>#REF!</v>
      </c>
      <c r="M576" s="25" t="e">
        <f>#REF!</f>
        <v>#REF!</v>
      </c>
      <c r="N576" s="26" t="e">
        <f t="shared" si="59"/>
        <v>#REF!</v>
      </c>
      <c r="O576" s="17" t="s">
        <v>1725</v>
      </c>
    </row>
    <row r="577" spans="2:15" ht="19.7" hidden="1" customHeight="1" x14ac:dyDescent="0.2">
      <c r="B577" s="13" t="s">
        <v>4016</v>
      </c>
      <c r="C577" s="14" t="s">
        <v>2819</v>
      </c>
      <c r="D577" s="14" t="s">
        <v>2969</v>
      </c>
      <c r="E577" s="44">
        <v>11.34</v>
      </c>
      <c r="F577" s="15" t="s">
        <v>1495</v>
      </c>
      <c r="G577" s="22" t="e">
        <f t="shared" si="60"/>
        <v>#REF!</v>
      </c>
      <c r="H577" s="26" t="e">
        <f t="shared" si="60"/>
        <v>#REF!</v>
      </c>
      <c r="I577" s="25" t="e">
        <f>#REF!</f>
        <v>#REF!</v>
      </c>
      <c r="J577" s="26" t="e">
        <f t="shared" si="57"/>
        <v>#REF!</v>
      </c>
      <c r="K577" s="25" t="e">
        <f>#REF!</f>
        <v>#REF!</v>
      </c>
      <c r="L577" s="26" t="e">
        <f t="shared" si="58"/>
        <v>#REF!</v>
      </c>
      <c r="M577" s="25" t="e">
        <f>#REF!</f>
        <v>#REF!</v>
      </c>
      <c r="N577" s="26" t="e">
        <f t="shared" si="59"/>
        <v>#REF!</v>
      </c>
      <c r="O577" s="17" t="s">
        <v>4016</v>
      </c>
    </row>
    <row r="578" spans="2:15" ht="19.7" hidden="1" customHeight="1" x14ac:dyDescent="0.2">
      <c r="B578" s="13" t="s">
        <v>4016</v>
      </c>
      <c r="C578" s="14" t="s">
        <v>4016</v>
      </c>
      <c r="D578" s="14" t="s">
        <v>4016</v>
      </c>
      <c r="E578" s="16"/>
      <c r="F578" s="15" t="s">
        <v>4016</v>
      </c>
      <c r="G578" s="22"/>
      <c r="H578" s="16"/>
      <c r="I578" s="22"/>
      <c r="J578" s="26">
        <f t="shared" si="57"/>
        <v>0</v>
      </c>
      <c r="K578" s="22"/>
      <c r="L578" s="26">
        <f t="shared" si="58"/>
        <v>0</v>
      </c>
      <c r="M578" s="22"/>
      <c r="N578" s="26">
        <f t="shared" si="59"/>
        <v>0</v>
      </c>
      <c r="O578" s="17" t="s">
        <v>4016</v>
      </c>
    </row>
    <row r="579" spans="2:15" ht="19.7" hidden="1" customHeight="1" x14ac:dyDescent="0.2">
      <c r="B579" s="40" t="s">
        <v>3519</v>
      </c>
      <c r="C579" s="24" t="s">
        <v>3755</v>
      </c>
      <c r="D579" s="24" t="s">
        <v>2791</v>
      </c>
      <c r="E579" s="16"/>
      <c r="F579" s="41" t="s">
        <v>1081</v>
      </c>
      <c r="G579" s="22"/>
      <c r="H579" s="42" t="e">
        <f>J579+L579+N579</f>
        <v>#REF!</v>
      </c>
      <c r="I579" s="22"/>
      <c r="J579" s="42" t="e">
        <f>TRUNC(J580+J581+J582+J583+J584+J585)</f>
        <v>#REF!</v>
      </c>
      <c r="K579" s="22"/>
      <c r="L579" s="42" t="e">
        <f>TRUNC(L580+L581+L582+L583+L584+L585)</f>
        <v>#REF!</v>
      </c>
      <c r="M579" s="22"/>
      <c r="N579" s="42" t="e">
        <f>TRUNC(N580+N581+N582+N583+N584+N585)</f>
        <v>#REF!</v>
      </c>
      <c r="O579" s="43" t="s">
        <v>4016</v>
      </c>
    </row>
    <row r="580" spans="2:15" ht="19.7" hidden="1" customHeight="1" x14ac:dyDescent="0.2">
      <c r="B580" s="13" t="s">
        <v>4016</v>
      </c>
      <c r="C580" s="14" t="s">
        <v>2428</v>
      </c>
      <c r="D580" s="14" t="s">
        <v>672</v>
      </c>
      <c r="E580" s="44">
        <v>20.6</v>
      </c>
      <c r="F580" s="15" t="s">
        <v>2937</v>
      </c>
      <c r="G580" s="22"/>
      <c r="H580" s="16"/>
      <c r="I580" s="22"/>
      <c r="J580" s="26">
        <f t="shared" ref="J580:J586" si="61">TRUNC(E580*I580,0)</f>
        <v>0</v>
      </c>
      <c r="K580" s="22"/>
      <c r="L580" s="26">
        <f t="shared" ref="L580:L586" si="62">TRUNC(E580*K580,0)</f>
        <v>0</v>
      </c>
      <c r="M580" s="22"/>
      <c r="N580" s="26">
        <f t="shared" ref="N580:N586" si="63">TRUNC(E580*M580,0)</f>
        <v>0</v>
      </c>
      <c r="O580" s="17" t="s">
        <v>1870</v>
      </c>
    </row>
    <row r="581" spans="2:15" ht="19.7" hidden="1" customHeight="1" x14ac:dyDescent="0.2">
      <c r="B581" s="13" t="s">
        <v>4016</v>
      </c>
      <c r="C581" s="14" t="s">
        <v>2623</v>
      </c>
      <c r="D581" s="14" t="s">
        <v>1035</v>
      </c>
      <c r="E581" s="44">
        <v>20.2</v>
      </c>
      <c r="F581" s="15" t="s">
        <v>2937</v>
      </c>
      <c r="G581" s="22" t="e">
        <f t="shared" ref="G581:H585" si="64">I581+K581+M581</f>
        <v>#REF!</v>
      </c>
      <c r="H581" s="26" t="e">
        <f t="shared" si="64"/>
        <v>#REF!</v>
      </c>
      <c r="I581" s="25" t="e">
        <f>'일위대가총괄표 (2)'!G63</f>
        <v>#REF!</v>
      </c>
      <c r="J581" s="26" t="e">
        <f t="shared" si="61"/>
        <v>#REF!</v>
      </c>
      <c r="K581" s="25" t="e">
        <f>'일위대가총괄표 (2)'!H63</f>
        <v>#REF!</v>
      </c>
      <c r="L581" s="26" t="e">
        <f t="shared" si="62"/>
        <v>#REF!</v>
      </c>
      <c r="M581" s="25" t="e">
        <f>'일위대가총괄표 (2)'!I63</f>
        <v>#REF!</v>
      </c>
      <c r="N581" s="26" t="e">
        <f t="shared" si="63"/>
        <v>#REF!</v>
      </c>
      <c r="O581" s="17" t="s">
        <v>2576</v>
      </c>
    </row>
    <row r="582" spans="2:15" ht="19.7" hidden="1" customHeight="1" x14ac:dyDescent="0.2">
      <c r="B582" s="13" t="s">
        <v>4016</v>
      </c>
      <c r="C582" s="14" t="s">
        <v>3215</v>
      </c>
      <c r="D582" s="14" t="s">
        <v>3371</v>
      </c>
      <c r="E582" s="44">
        <v>23.73</v>
      </c>
      <c r="F582" s="15" t="s">
        <v>2986</v>
      </c>
      <c r="G582" s="22" t="e">
        <f t="shared" si="64"/>
        <v>#REF!</v>
      </c>
      <c r="H582" s="26" t="e">
        <f t="shared" si="64"/>
        <v>#REF!</v>
      </c>
      <c r="I582" s="25" t="e">
        <f>#REF!</f>
        <v>#REF!</v>
      </c>
      <c r="J582" s="26" t="e">
        <f t="shared" si="61"/>
        <v>#REF!</v>
      </c>
      <c r="K582" s="25" t="e">
        <f>#REF!</f>
        <v>#REF!</v>
      </c>
      <c r="L582" s="26" t="e">
        <f t="shared" si="62"/>
        <v>#REF!</v>
      </c>
      <c r="M582" s="25" t="e">
        <f>#REF!</f>
        <v>#REF!</v>
      </c>
      <c r="N582" s="26" t="e">
        <f t="shared" si="63"/>
        <v>#REF!</v>
      </c>
      <c r="O582" s="17" t="s">
        <v>2949</v>
      </c>
    </row>
    <row r="583" spans="2:15" ht="19.7" hidden="1" customHeight="1" x14ac:dyDescent="0.2">
      <c r="B583" s="13" t="s">
        <v>4016</v>
      </c>
      <c r="C583" s="14" t="s">
        <v>795</v>
      </c>
      <c r="D583" s="14" t="s">
        <v>2586</v>
      </c>
      <c r="E583" s="44">
        <v>3.74</v>
      </c>
      <c r="F583" s="15" t="s">
        <v>2986</v>
      </c>
      <c r="G583" s="22" t="e">
        <f t="shared" si="64"/>
        <v>#REF!</v>
      </c>
      <c r="H583" s="26" t="e">
        <f t="shared" si="64"/>
        <v>#REF!</v>
      </c>
      <c r="I583" s="25" t="e">
        <f>#REF!</f>
        <v>#REF!</v>
      </c>
      <c r="J583" s="26" t="e">
        <f t="shared" si="61"/>
        <v>#REF!</v>
      </c>
      <c r="K583" s="25" t="e">
        <f>#REF!</f>
        <v>#REF!</v>
      </c>
      <c r="L583" s="26" t="e">
        <f t="shared" si="62"/>
        <v>#REF!</v>
      </c>
      <c r="M583" s="25" t="e">
        <f>#REF!</f>
        <v>#REF!</v>
      </c>
      <c r="N583" s="26" t="e">
        <f t="shared" si="63"/>
        <v>#REF!</v>
      </c>
      <c r="O583" s="17" t="s">
        <v>3854</v>
      </c>
    </row>
    <row r="584" spans="2:15" ht="19.7" hidden="1" customHeight="1" x14ac:dyDescent="0.2">
      <c r="B584" s="13" t="s">
        <v>4016</v>
      </c>
      <c r="C584" s="14" t="s">
        <v>2563</v>
      </c>
      <c r="D584" s="14" t="s">
        <v>2629</v>
      </c>
      <c r="E584" s="44">
        <v>19.899999999999999</v>
      </c>
      <c r="F584" s="15" t="s">
        <v>2986</v>
      </c>
      <c r="G584" s="22" t="e">
        <f t="shared" si="64"/>
        <v>#REF!</v>
      </c>
      <c r="H584" s="26" t="e">
        <f t="shared" si="64"/>
        <v>#REF!</v>
      </c>
      <c r="I584" s="25" t="e">
        <f>#REF!</f>
        <v>#REF!</v>
      </c>
      <c r="J584" s="26" t="e">
        <f t="shared" si="61"/>
        <v>#REF!</v>
      </c>
      <c r="K584" s="25" t="e">
        <f>#REF!</f>
        <v>#REF!</v>
      </c>
      <c r="L584" s="26" t="e">
        <f t="shared" si="62"/>
        <v>#REF!</v>
      </c>
      <c r="M584" s="25" t="e">
        <f>#REF!</f>
        <v>#REF!</v>
      </c>
      <c r="N584" s="26" t="e">
        <f t="shared" si="63"/>
        <v>#REF!</v>
      </c>
      <c r="O584" s="17" t="s">
        <v>1725</v>
      </c>
    </row>
    <row r="585" spans="2:15" ht="19.7" hidden="1" customHeight="1" x14ac:dyDescent="0.2">
      <c r="B585" s="13" t="s">
        <v>4016</v>
      </c>
      <c r="C585" s="14" t="s">
        <v>2819</v>
      </c>
      <c r="D585" s="14" t="s">
        <v>2969</v>
      </c>
      <c r="E585" s="44">
        <v>15.54</v>
      </c>
      <c r="F585" s="15" t="s">
        <v>1495</v>
      </c>
      <c r="G585" s="22" t="e">
        <f t="shared" si="64"/>
        <v>#REF!</v>
      </c>
      <c r="H585" s="26" t="e">
        <f t="shared" si="64"/>
        <v>#REF!</v>
      </c>
      <c r="I585" s="25" t="e">
        <f>#REF!</f>
        <v>#REF!</v>
      </c>
      <c r="J585" s="26" t="e">
        <f t="shared" si="61"/>
        <v>#REF!</v>
      </c>
      <c r="K585" s="25" t="e">
        <f>#REF!</f>
        <v>#REF!</v>
      </c>
      <c r="L585" s="26" t="e">
        <f t="shared" si="62"/>
        <v>#REF!</v>
      </c>
      <c r="M585" s="25" t="e">
        <f>#REF!</f>
        <v>#REF!</v>
      </c>
      <c r="N585" s="26" t="e">
        <f t="shared" si="63"/>
        <v>#REF!</v>
      </c>
      <c r="O585" s="17" t="s">
        <v>4016</v>
      </c>
    </row>
    <row r="586" spans="2:15" ht="19.7" hidden="1" customHeight="1" x14ac:dyDescent="0.2">
      <c r="B586" s="13" t="s">
        <v>4016</v>
      </c>
      <c r="C586" s="14" t="s">
        <v>4016</v>
      </c>
      <c r="D586" s="14" t="s">
        <v>4016</v>
      </c>
      <c r="E586" s="16"/>
      <c r="F586" s="15" t="s">
        <v>4016</v>
      </c>
      <c r="G586" s="22"/>
      <c r="H586" s="16"/>
      <c r="I586" s="22"/>
      <c r="J586" s="26">
        <f t="shared" si="61"/>
        <v>0</v>
      </c>
      <c r="K586" s="22"/>
      <c r="L586" s="26">
        <f t="shared" si="62"/>
        <v>0</v>
      </c>
      <c r="M586" s="22"/>
      <c r="N586" s="26">
        <f t="shared" si="63"/>
        <v>0</v>
      </c>
      <c r="O586" s="17" t="s">
        <v>4016</v>
      </c>
    </row>
    <row r="587" spans="2:15" ht="19.7" hidden="1" customHeight="1" x14ac:dyDescent="0.2">
      <c r="B587" s="40" t="s">
        <v>1940</v>
      </c>
      <c r="C587" s="24" t="s">
        <v>1345</v>
      </c>
      <c r="D587" s="24" t="s">
        <v>3888</v>
      </c>
      <c r="E587" s="16"/>
      <c r="F587" s="41" t="s">
        <v>1081</v>
      </c>
      <c r="G587" s="22"/>
      <c r="H587" s="42" t="e">
        <f>J587+L587+N587</f>
        <v>#REF!</v>
      </c>
      <c r="I587" s="22"/>
      <c r="J587" s="42" t="e">
        <f>TRUNC(J588+J589+J590+J591+J592+J593)</f>
        <v>#REF!</v>
      </c>
      <c r="K587" s="22"/>
      <c r="L587" s="42" t="e">
        <f>TRUNC(L588+L589+L590+L591+L592+L593)</f>
        <v>#REF!</v>
      </c>
      <c r="M587" s="22"/>
      <c r="N587" s="42" t="e">
        <f>TRUNC(N588+N589+N590+N591+N592+N593)</f>
        <v>#REF!</v>
      </c>
      <c r="O587" s="43" t="s">
        <v>4016</v>
      </c>
    </row>
    <row r="588" spans="2:15" ht="19.7" hidden="1" customHeight="1" x14ac:dyDescent="0.2">
      <c r="B588" s="13" t="s">
        <v>4016</v>
      </c>
      <c r="C588" s="14" t="s">
        <v>2428</v>
      </c>
      <c r="D588" s="14" t="s">
        <v>672</v>
      </c>
      <c r="E588" s="44">
        <v>12.67</v>
      </c>
      <c r="F588" s="15" t="s">
        <v>2937</v>
      </c>
      <c r="G588" s="22"/>
      <c r="H588" s="16"/>
      <c r="I588" s="22"/>
      <c r="J588" s="26">
        <f t="shared" ref="J588:J594" si="65">TRUNC(E588*I588,0)</f>
        <v>0</v>
      </c>
      <c r="K588" s="22"/>
      <c r="L588" s="26">
        <f t="shared" ref="L588:L594" si="66">TRUNC(E588*K588,0)</f>
        <v>0</v>
      </c>
      <c r="M588" s="22"/>
      <c r="N588" s="26">
        <f t="shared" ref="N588:N594" si="67">TRUNC(E588*M588,0)</f>
        <v>0</v>
      </c>
      <c r="O588" s="17" t="s">
        <v>1870</v>
      </c>
    </row>
    <row r="589" spans="2:15" ht="19.7" hidden="1" customHeight="1" x14ac:dyDescent="0.2">
      <c r="B589" s="13" t="s">
        <v>4016</v>
      </c>
      <c r="C589" s="14" t="s">
        <v>2623</v>
      </c>
      <c r="D589" s="14" t="s">
        <v>1035</v>
      </c>
      <c r="E589" s="44">
        <v>12.42</v>
      </c>
      <c r="F589" s="15" t="s">
        <v>2937</v>
      </c>
      <c r="G589" s="22" t="e">
        <f t="shared" ref="G589:H593" si="68">I589+K589+M589</f>
        <v>#REF!</v>
      </c>
      <c r="H589" s="26" t="e">
        <f t="shared" si="68"/>
        <v>#REF!</v>
      </c>
      <c r="I589" s="25" t="e">
        <f>'일위대가총괄표 (2)'!G63</f>
        <v>#REF!</v>
      </c>
      <c r="J589" s="26" t="e">
        <f t="shared" si="65"/>
        <v>#REF!</v>
      </c>
      <c r="K589" s="25" t="e">
        <f>'일위대가총괄표 (2)'!H63</f>
        <v>#REF!</v>
      </c>
      <c r="L589" s="26" t="e">
        <f t="shared" si="66"/>
        <v>#REF!</v>
      </c>
      <c r="M589" s="25" t="e">
        <f>'일위대가총괄표 (2)'!I63</f>
        <v>#REF!</v>
      </c>
      <c r="N589" s="26" t="e">
        <f t="shared" si="67"/>
        <v>#REF!</v>
      </c>
      <c r="O589" s="17" t="s">
        <v>2576</v>
      </c>
    </row>
    <row r="590" spans="2:15" ht="19.7" hidden="1" customHeight="1" x14ac:dyDescent="0.2">
      <c r="B590" s="13" t="s">
        <v>4016</v>
      </c>
      <c r="C590" s="14" t="s">
        <v>3215</v>
      </c>
      <c r="D590" s="14" t="s">
        <v>3371</v>
      </c>
      <c r="E590" s="44">
        <v>19.73</v>
      </c>
      <c r="F590" s="15" t="s">
        <v>2986</v>
      </c>
      <c r="G590" s="22" t="e">
        <f t="shared" si="68"/>
        <v>#REF!</v>
      </c>
      <c r="H590" s="26" t="e">
        <f t="shared" si="68"/>
        <v>#REF!</v>
      </c>
      <c r="I590" s="25" t="e">
        <f>#REF!</f>
        <v>#REF!</v>
      </c>
      <c r="J590" s="26" t="e">
        <f t="shared" si="65"/>
        <v>#REF!</v>
      </c>
      <c r="K590" s="25" t="e">
        <f>#REF!</f>
        <v>#REF!</v>
      </c>
      <c r="L590" s="26" t="e">
        <f t="shared" si="66"/>
        <v>#REF!</v>
      </c>
      <c r="M590" s="25" t="e">
        <f>#REF!</f>
        <v>#REF!</v>
      </c>
      <c r="N590" s="26" t="e">
        <f t="shared" si="67"/>
        <v>#REF!</v>
      </c>
      <c r="O590" s="17" t="s">
        <v>2949</v>
      </c>
    </row>
    <row r="591" spans="2:15" ht="19.7" hidden="1" customHeight="1" x14ac:dyDescent="0.2">
      <c r="B591" s="13" t="s">
        <v>4016</v>
      </c>
      <c r="C591" s="14" t="s">
        <v>795</v>
      </c>
      <c r="D591" s="14" t="s">
        <v>2586</v>
      </c>
      <c r="E591" s="44">
        <v>2.75</v>
      </c>
      <c r="F591" s="15" t="s">
        <v>2986</v>
      </c>
      <c r="G591" s="22" t="e">
        <f t="shared" si="68"/>
        <v>#REF!</v>
      </c>
      <c r="H591" s="26" t="e">
        <f t="shared" si="68"/>
        <v>#REF!</v>
      </c>
      <c r="I591" s="25" t="e">
        <f>#REF!</f>
        <v>#REF!</v>
      </c>
      <c r="J591" s="26" t="e">
        <f t="shared" si="65"/>
        <v>#REF!</v>
      </c>
      <c r="K591" s="25" t="e">
        <f>#REF!</f>
        <v>#REF!</v>
      </c>
      <c r="L591" s="26" t="e">
        <f t="shared" si="66"/>
        <v>#REF!</v>
      </c>
      <c r="M591" s="25" t="e">
        <f>#REF!</f>
        <v>#REF!</v>
      </c>
      <c r="N591" s="26" t="e">
        <f t="shared" si="67"/>
        <v>#REF!</v>
      </c>
      <c r="O591" s="17" t="s">
        <v>3854</v>
      </c>
    </row>
    <row r="592" spans="2:15" ht="19.7" hidden="1" customHeight="1" x14ac:dyDescent="0.2">
      <c r="B592" s="13" t="s">
        <v>4016</v>
      </c>
      <c r="C592" s="14" t="s">
        <v>2563</v>
      </c>
      <c r="D592" s="14" t="s">
        <v>2629</v>
      </c>
      <c r="E592" s="44">
        <v>13.41</v>
      </c>
      <c r="F592" s="15" t="s">
        <v>2986</v>
      </c>
      <c r="G592" s="22" t="e">
        <f t="shared" si="68"/>
        <v>#REF!</v>
      </c>
      <c r="H592" s="26" t="e">
        <f t="shared" si="68"/>
        <v>#REF!</v>
      </c>
      <c r="I592" s="25" t="e">
        <f>#REF!</f>
        <v>#REF!</v>
      </c>
      <c r="J592" s="26" t="e">
        <f t="shared" si="65"/>
        <v>#REF!</v>
      </c>
      <c r="K592" s="25" t="e">
        <f>#REF!</f>
        <v>#REF!</v>
      </c>
      <c r="L592" s="26" t="e">
        <f t="shared" si="66"/>
        <v>#REF!</v>
      </c>
      <c r="M592" s="25" t="e">
        <f>#REF!</f>
        <v>#REF!</v>
      </c>
      <c r="N592" s="26" t="e">
        <f t="shared" si="67"/>
        <v>#REF!</v>
      </c>
      <c r="O592" s="17" t="s">
        <v>1725</v>
      </c>
    </row>
    <row r="593" spans="2:15" ht="19.7" hidden="1" customHeight="1" x14ac:dyDescent="0.2">
      <c r="B593" s="13" t="s">
        <v>4016</v>
      </c>
      <c r="C593" s="14" t="s">
        <v>2819</v>
      </c>
      <c r="D593" s="14" t="s">
        <v>2969</v>
      </c>
      <c r="E593" s="44">
        <v>10.3</v>
      </c>
      <c r="F593" s="15" t="s">
        <v>1495</v>
      </c>
      <c r="G593" s="22" t="e">
        <f t="shared" si="68"/>
        <v>#REF!</v>
      </c>
      <c r="H593" s="26" t="e">
        <f t="shared" si="68"/>
        <v>#REF!</v>
      </c>
      <c r="I593" s="25" t="e">
        <f>#REF!</f>
        <v>#REF!</v>
      </c>
      <c r="J593" s="26" t="e">
        <f t="shared" si="65"/>
        <v>#REF!</v>
      </c>
      <c r="K593" s="25" t="e">
        <f>#REF!</f>
        <v>#REF!</v>
      </c>
      <c r="L593" s="26" t="e">
        <f t="shared" si="66"/>
        <v>#REF!</v>
      </c>
      <c r="M593" s="25" t="e">
        <f>#REF!</f>
        <v>#REF!</v>
      </c>
      <c r="N593" s="26" t="e">
        <f t="shared" si="67"/>
        <v>#REF!</v>
      </c>
      <c r="O593" s="17" t="s">
        <v>4016</v>
      </c>
    </row>
    <row r="594" spans="2:15" ht="19.7" hidden="1" customHeight="1" x14ac:dyDescent="0.2">
      <c r="B594" s="13" t="s">
        <v>4016</v>
      </c>
      <c r="C594" s="14" t="s">
        <v>4016</v>
      </c>
      <c r="D594" s="14" t="s">
        <v>4016</v>
      </c>
      <c r="E594" s="16"/>
      <c r="F594" s="15" t="s">
        <v>4016</v>
      </c>
      <c r="G594" s="22"/>
      <c r="H594" s="16"/>
      <c r="I594" s="22"/>
      <c r="J594" s="26">
        <f t="shared" si="65"/>
        <v>0</v>
      </c>
      <c r="K594" s="22"/>
      <c r="L594" s="26">
        <f t="shared" si="66"/>
        <v>0</v>
      </c>
      <c r="M594" s="22"/>
      <c r="N594" s="26">
        <f t="shared" si="67"/>
        <v>0</v>
      </c>
      <c r="O594" s="17" t="s">
        <v>4016</v>
      </c>
    </row>
    <row r="595" spans="2:15" ht="19.7" hidden="1" customHeight="1" x14ac:dyDescent="0.2">
      <c r="B595" s="40" t="s">
        <v>3338</v>
      </c>
      <c r="C595" s="24" t="s">
        <v>1942</v>
      </c>
      <c r="D595" s="24" t="s">
        <v>3410</v>
      </c>
      <c r="E595" s="16"/>
      <c r="F595" s="41" t="s">
        <v>2354</v>
      </c>
      <c r="G595" s="22"/>
      <c r="H595" s="42" t="e">
        <f t="shared" ref="H595:H604" si="69">J595+L595+N595</f>
        <v>#REF!</v>
      </c>
      <c r="I595" s="22"/>
      <c r="J595" s="42" t="e">
        <f>TRUNC(J596+J597+J598+J599+J600+J601+J602+J603+J604)</f>
        <v>#REF!</v>
      </c>
      <c r="K595" s="22"/>
      <c r="L595" s="42" t="e">
        <f>TRUNC(L596+L597+L598+L599+L600+L601+L602+L603+L604)</f>
        <v>#REF!</v>
      </c>
      <c r="M595" s="22"/>
      <c r="N595" s="42" t="e">
        <f>TRUNC(N596+N597+N598+N599+N600+N601+N602+N603+N604)</f>
        <v>#REF!</v>
      </c>
      <c r="O595" s="43" t="s">
        <v>4016</v>
      </c>
    </row>
    <row r="596" spans="2:15" ht="19.7" hidden="1" customHeight="1" x14ac:dyDescent="0.2">
      <c r="B596" s="13" t="s">
        <v>4016</v>
      </c>
      <c r="C596" s="14" t="s">
        <v>1517</v>
      </c>
      <c r="D596" s="14" t="s">
        <v>1253</v>
      </c>
      <c r="E596" s="44">
        <v>3.49</v>
      </c>
      <c r="F596" s="15" t="s">
        <v>1081</v>
      </c>
      <c r="G596" s="22" t="e">
        <f t="shared" ref="G596:G604" si="70">I596+K596+M596</f>
        <v>#REF!</v>
      </c>
      <c r="H596" s="26" t="e">
        <f t="shared" si="69"/>
        <v>#REF!</v>
      </c>
      <c r="I596" s="25" t="e">
        <f>#REF!</f>
        <v>#REF!</v>
      </c>
      <c r="J596" s="26" t="e">
        <f t="shared" ref="J596:J605" si="71">TRUNC(E596*I596,0)</f>
        <v>#REF!</v>
      </c>
      <c r="K596" s="25" t="e">
        <f>#REF!</f>
        <v>#REF!</v>
      </c>
      <c r="L596" s="26" t="e">
        <f t="shared" ref="L596:L605" si="72">TRUNC(E596*K596,0)</f>
        <v>#REF!</v>
      </c>
      <c r="M596" s="25" t="e">
        <f>#REF!</f>
        <v>#REF!</v>
      </c>
      <c r="N596" s="26" t="e">
        <f t="shared" ref="N596:N605" si="73">TRUNC(E596*M596,0)</f>
        <v>#REF!</v>
      </c>
      <c r="O596" s="17" t="s">
        <v>4016</v>
      </c>
    </row>
    <row r="597" spans="2:15" ht="19.7" hidden="1" customHeight="1" x14ac:dyDescent="0.2">
      <c r="B597" s="13" t="s">
        <v>4016</v>
      </c>
      <c r="C597" s="14" t="s">
        <v>88</v>
      </c>
      <c r="D597" s="14" t="s">
        <v>301</v>
      </c>
      <c r="E597" s="44">
        <v>5.26</v>
      </c>
      <c r="F597" s="15" t="s">
        <v>2363</v>
      </c>
      <c r="G597" s="22" t="e">
        <f t="shared" si="70"/>
        <v>#REF!</v>
      </c>
      <c r="H597" s="26" t="e">
        <f t="shared" si="69"/>
        <v>#REF!</v>
      </c>
      <c r="I597" s="25" t="e">
        <f>#REF!</f>
        <v>#REF!</v>
      </c>
      <c r="J597" s="26" t="e">
        <f t="shared" si="71"/>
        <v>#REF!</v>
      </c>
      <c r="K597" s="25" t="e">
        <f>#REF!</f>
        <v>#REF!</v>
      </c>
      <c r="L597" s="26" t="e">
        <f t="shared" si="72"/>
        <v>#REF!</v>
      </c>
      <c r="M597" s="25" t="e">
        <f>#REF!</f>
        <v>#REF!</v>
      </c>
      <c r="N597" s="26" t="e">
        <f t="shared" si="73"/>
        <v>#REF!</v>
      </c>
      <c r="O597" s="17" t="s">
        <v>4016</v>
      </c>
    </row>
    <row r="598" spans="2:15" ht="19.7" hidden="1" customHeight="1" x14ac:dyDescent="0.2">
      <c r="B598" s="13" t="s">
        <v>4016</v>
      </c>
      <c r="C598" s="14" t="s">
        <v>1840</v>
      </c>
      <c r="D598" s="14" t="s">
        <v>3489</v>
      </c>
      <c r="E598" s="44">
        <v>0.65</v>
      </c>
      <c r="F598" s="15" t="s">
        <v>2363</v>
      </c>
      <c r="G598" s="22" t="e">
        <f t="shared" si="70"/>
        <v>#REF!</v>
      </c>
      <c r="H598" s="26" t="e">
        <f t="shared" si="69"/>
        <v>#REF!</v>
      </c>
      <c r="I598" s="25" t="e">
        <f>#REF!</f>
        <v>#REF!</v>
      </c>
      <c r="J598" s="26" t="e">
        <f t="shared" si="71"/>
        <v>#REF!</v>
      </c>
      <c r="K598" s="25" t="e">
        <f>#REF!</f>
        <v>#REF!</v>
      </c>
      <c r="L598" s="26" t="e">
        <f t="shared" si="72"/>
        <v>#REF!</v>
      </c>
      <c r="M598" s="25" t="e">
        <f>#REF!</f>
        <v>#REF!</v>
      </c>
      <c r="N598" s="26" t="e">
        <f t="shared" si="73"/>
        <v>#REF!</v>
      </c>
      <c r="O598" s="17" t="s">
        <v>4016</v>
      </c>
    </row>
    <row r="599" spans="2:15" ht="19.7" hidden="1" customHeight="1" x14ac:dyDescent="0.2">
      <c r="B599" s="13" t="s">
        <v>4016</v>
      </c>
      <c r="C599" s="14" t="s">
        <v>1000</v>
      </c>
      <c r="D599" s="14" t="s">
        <v>1220</v>
      </c>
      <c r="E599" s="44">
        <v>3.33</v>
      </c>
      <c r="F599" s="15" t="s">
        <v>1081</v>
      </c>
      <c r="G599" s="22" t="e">
        <f t="shared" si="70"/>
        <v>#REF!</v>
      </c>
      <c r="H599" s="26" t="e">
        <f t="shared" si="69"/>
        <v>#REF!</v>
      </c>
      <c r="I599" s="25" t="e">
        <f>#REF!</f>
        <v>#REF!</v>
      </c>
      <c r="J599" s="26" t="e">
        <f t="shared" si="71"/>
        <v>#REF!</v>
      </c>
      <c r="K599" s="25" t="e">
        <f>#REF!</f>
        <v>#REF!</v>
      </c>
      <c r="L599" s="26" t="e">
        <f t="shared" si="72"/>
        <v>#REF!</v>
      </c>
      <c r="M599" s="25" t="e">
        <f>#REF!</f>
        <v>#REF!</v>
      </c>
      <c r="N599" s="26" t="e">
        <f t="shared" si="73"/>
        <v>#REF!</v>
      </c>
      <c r="O599" s="17" t="s">
        <v>4016</v>
      </c>
    </row>
    <row r="600" spans="2:15" ht="19.7" hidden="1" customHeight="1" x14ac:dyDescent="0.2">
      <c r="B600" s="13" t="s">
        <v>4016</v>
      </c>
      <c r="C600" s="14" t="s">
        <v>2564</v>
      </c>
      <c r="D600" s="14" t="s">
        <v>1914</v>
      </c>
      <c r="E600" s="44">
        <v>0.13</v>
      </c>
      <c r="F600" s="15" t="s">
        <v>2986</v>
      </c>
      <c r="G600" s="22" t="e">
        <f t="shared" si="70"/>
        <v>#REF!</v>
      </c>
      <c r="H600" s="26" t="e">
        <f t="shared" si="69"/>
        <v>#REF!</v>
      </c>
      <c r="I600" s="25" t="e">
        <f>#REF!</f>
        <v>#REF!</v>
      </c>
      <c r="J600" s="26" t="e">
        <f t="shared" si="71"/>
        <v>#REF!</v>
      </c>
      <c r="K600" s="25" t="e">
        <f>#REF!</f>
        <v>#REF!</v>
      </c>
      <c r="L600" s="26" t="e">
        <f t="shared" si="72"/>
        <v>#REF!</v>
      </c>
      <c r="M600" s="25" t="e">
        <f>#REF!</f>
        <v>#REF!</v>
      </c>
      <c r="N600" s="26" t="e">
        <f t="shared" si="73"/>
        <v>#REF!</v>
      </c>
      <c r="O600" s="17" t="s">
        <v>3275</v>
      </c>
    </row>
    <row r="601" spans="2:15" ht="19.7" hidden="1" customHeight="1" x14ac:dyDescent="0.2">
      <c r="B601" s="13" t="s">
        <v>4016</v>
      </c>
      <c r="C601" s="14" t="s">
        <v>379</v>
      </c>
      <c r="D601" s="14" t="s">
        <v>2600</v>
      </c>
      <c r="E601" s="44">
        <v>1.1499999999999999</v>
      </c>
      <c r="F601" s="15" t="s">
        <v>2363</v>
      </c>
      <c r="G601" s="22" t="e">
        <f t="shared" si="70"/>
        <v>#REF!</v>
      </c>
      <c r="H601" s="26" t="e">
        <f t="shared" si="69"/>
        <v>#REF!</v>
      </c>
      <c r="I601" s="25" t="e">
        <f>#REF!</f>
        <v>#REF!</v>
      </c>
      <c r="J601" s="26" t="e">
        <f t="shared" si="71"/>
        <v>#REF!</v>
      </c>
      <c r="K601" s="25" t="e">
        <f>#REF!</f>
        <v>#REF!</v>
      </c>
      <c r="L601" s="26" t="e">
        <f t="shared" si="72"/>
        <v>#REF!</v>
      </c>
      <c r="M601" s="25" t="e">
        <f>#REF!</f>
        <v>#REF!</v>
      </c>
      <c r="N601" s="26" t="e">
        <f t="shared" si="73"/>
        <v>#REF!</v>
      </c>
      <c r="O601" s="17" t="s">
        <v>4016</v>
      </c>
    </row>
    <row r="602" spans="2:15" ht="19.7" hidden="1" customHeight="1" x14ac:dyDescent="0.2">
      <c r="B602" s="13" t="s">
        <v>4016</v>
      </c>
      <c r="C602" s="14" t="s">
        <v>3150</v>
      </c>
      <c r="D602" s="14" t="s">
        <v>3363</v>
      </c>
      <c r="E602" s="44">
        <v>1.05</v>
      </c>
      <c r="F602" s="15" t="s">
        <v>1495</v>
      </c>
      <c r="G602" s="22" t="e">
        <f t="shared" si="70"/>
        <v>#REF!</v>
      </c>
      <c r="H602" s="26" t="e">
        <f t="shared" si="69"/>
        <v>#REF!</v>
      </c>
      <c r="I602" s="25" t="e">
        <f>#REF!</f>
        <v>#REF!</v>
      </c>
      <c r="J602" s="26" t="e">
        <f t="shared" si="71"/>
        <v>#REF!</v>
      </c>
      <c r="K602" s="25" t="e">
        <f>#REF!</f>
        <v>#REF!</v>
      </c>
      <c r="L602" s="26" t="e">
        <f t="shared" si="72"/>
        <v>#REF!</v>
      </c>
      <c r="M602" s="25" t="e">
        <f>#REF!</f>
        <v>#REF!</v>
      </c>
      <c r="N602" s="26" t="e">
        <f t="shared" si="73"/>
        <v>#REF!</v>
      </c>
      <c r="O602" s="17" t="s">
        <v>4016</v>
      </c>
    </row>
    <row r="603" spans="2:15" ht="19.7" hidden="1" customHeight="1" x14ac:dyDescent="0.2">
      <c r="B603" s="13" t="s">
        <v>4016</v>
      </c>
      <c r="C603" s="14" t="s">
        <v>704</v>
      </c>
      <c r="D603" s="14" t="s">
        <v>471</v>
      </c>
      <c r="E603" s="16">
        <v>1</v>
      </c>
      <c r="F603" s="15" t="s">
        <v>2354</v>
      </c>
      <c r="G603" s="22" t="e">
        <f t="shared" si="70"/>
        <v>#REF!</v>
      </c>
      <c r="H603" s="26" t="e">
        <f t="shared" si="69"/>
        <v>#REF!</v>
      </c>
      <c r="I603" s="25" t="e">
        <f>#REF!</f>
        <v>#REF!</v>
      </c>
      <c r="J603" s="26" t="e">
        <f t="shared" si="71"/>
        <v>#REF!</v>
      </c>
      <c r="K603" s="25" t="e">
        <f>#REF!</f>
        <v>#REF!</v>
      </c>
      <c r="L603" s="26" t="e">
        <f t="shared" si="72"/>
        <v>#REF!</v>
      </c>
      <c r="M603" s="25" t="e">
        <f>#REF!</f>
        <v>#REF!</v>
      </c>
      <c r="N603" s="26" t="e">
        <f t="shared" si="73"/>
        <v>#REF!</v>
      </c>
      <c r="O603" s="17" t="s">
        <v>3234</v>
      </c>
    </row>
    <row r="604" spans="2:15" ht="19.7" hidden="1" customHeight="1" x14ac:dyDescent="0.2">
      <c r="B604" s="18" t="s">
        <v>4016</v>
      </c>
      <c r="C604" s="19" t="s">
        <v>3404</v>
      </c>
      <c r="D604" s="19" t="s">
        <v>4016</v>
      </c>
      <c r="E604" s="6">
        <v>1</v>
      </c>
      <c r="F604" s="20" t="s">
        <v>2354</v>
      </c>
      <c r="G604" s="5" t="e">
        <f t="shared" si="70"/>
        <v>#REF!</v>
      </c>
      <c r="H604" s="32" t="e">
        <f t="shared" si="69"/>
        <v>#REF!</v>
      </c>
      <c r="I604" s="29" t="e">
        <f>#REF!</f>
        <v>#REF!</v>
      </c>
      <c r="J604" s="32" t="e">
        <f t="shared" si="71"/>
        <v>#REF!</v>
      </c>
      <c r="K604" s="29" t="e">
        <f>#REF!</f>
        <v>#REF!</v>
      </c>
      <c r="L604" s="32" t="e">
        <f t="shared" si="72"/>
        <v>#REF!</v>
      </c>
      <c r="M604" s="29" t="e">
        <f>#REF!</f>
        <v>#REF!</v>
      </c>
      <c r="N604" s="32" t="e">
        <f t="shared" si="73"/>
        <v>#REF!</v>
      </c>
      <c r="O604" s="21" t="s">
        <v>1634</v>
      </c>
    </row>
    <row r="605" spans="2:15" ht="19.7" hidden="1" customHeight="1" x14ac:dyDescent="0.2">
      <c r="B605" s="13" t="s">
        <v>4016</v>
      </c>
      <c r="C605" s="14" t="s">
        <v>4016</v>
      </c>
      <c r="D605" s="14" t="s">
        <v>4016</v>
      </c>
      <c r="E605" s="16"/>
      <c r="F605" s="15" t="s">
        <v>4016</v>
      </c>
      <c r="G605" s="22"/>
      <c r="H605" s="16"/>
      <c r="I605" s="22"/>
      <c r="J605" s="26">
        <f t="shared" si="71"/>
        <v>0</v>
      </c>
      <c r="K605" s="22"/>
      <c r="L605" s="26">
        <f t="shared" si="72"/>
        <v>0</v>
      </c>
      <c r="M605" s="22"/>
      <c r="N605" s="26">
        <f t="shared" si="73"/>
        <v>0</v>
      </c>
      <c r="O605" s="17" t="s">
        <v>4016</v>
      </c>
    </row>
    <row r="606" spans="2:15" ht="19.7" hidden="1" customHeight="1" x14ac:dyDescent="0.2">
      <c r="B606" s="40" t="s">
        <v>1772</v>
      </c>
      <c r="C606" s="24" t="s">
        <v>1226</v>
      </c>
      <c r="D606" s="24" t="s">
        <v>2513</v>
      </c>
      <c r="E606" s="16"/>
      <c r="F606" s="41" t="s">
        <v>2516</v>
      </c>
      <c r="G606" s="22"/>
      <c r="H606" s="42" t="e">
        <f>J606+L606+N606</f>
        <v>#REF!</v>
      </c>
      <c r="I606" s="22"/>
      <c r="J606" s="42" t="e">
        <f>TRUNC(J607+J608+J609+J610)</f>
        <v>#REF!</v>
      </c>
      <c r="K606" s="22"/>
      <c r="L606" s="42" t="e">
        <f>TRUNC(L607+L608+L609+L610)</f>
        <v>#REF!</v>
      </c>
      <c r="M606" s="22"/>
      <c r="N606" s="26" t="e">
        <f>TRUNC(N607+N608+N609+N610)</f>
        <v>#REF!</v>
      </c>
      <c r="O606" s="43" t="s">
        <v>4016</v>
      </c>
    </row>
    <row r="607" spans="2:15" ht="19.7" hidden="1" customHeight="1" x14ac:dyDescent="0.2">
      <c r="B607" s="13" t="s">
        <v>4016</v>
      </c>
      <c r="C607" s="14" t="s">
        <v>1110</v>
      </c>
      <c r="D607" s="14" t="s">
        <v>127</v>
      </c>
      <c r="E607" s="44">
        <v>4.12</v>
      </c>
      <c r="F607" s="15" t="s">
        <v>2986</v>
      </c>
      <c r="G607" s="22" t="e">
        <f>I607+K607+M607</f>
        <v>#REF!</v>
      </c>
      <c r="H607" s="26" t="e">
        <f>J607+L607+N607</f>
        <v>#REF!</v>
      </c>
      <c r="I607" s="25" t="e">
        <f>#REF!</f>
        <v>#REF!</v>
      </c>
      <c r="J607" s="26" t="e">
        <f>TRUNC(E607*I607,0)</f>
        <v>#REF!</v>
      </c>
      <c r="K607" s="25" t="e">
        <f>#REF!</f>
        <v>#REF!</v>
      </c>
      <c r="L607" s="26" t="e">
        <f>TRUNC(E607*K607,0)</f>
        <v>#REF!</v>
      </c>
      <c r="M607" s="25" t="e">
        <f>#REF!</f>
        <v>#REF!</v>
      </c>
      <c r="N607" s="26" t="e">
        <f>TRUNC(E607*M607,0)</f>
        <v>#REF!</v>
      </c>
      <c r="O607" s="17" t="s">
        <v>4016</v>
      </c>
    </row>
    <row r="608" spans="2:15" ht="19.7" hidden="1" customHeight="1" x14ac:dyDescent="0.2">
      <c r="B608" s="13" t="s">
        <v>4016</v>
      </c>
      <c r="C608" s="14" t="s">
        <v>919</v>
      </c>
      <c r="D608" s="14" t="s">
        <v>3989</v>
      </c>
      <c r="E608" s="44">
        <v>3.93</v>
      </c>
      <c r="F608" s="15" t="s">
        <v>2986</v>
      </c>
      <c r="G608" s="22" t="e">
        <f>I608+K608+M608</f>
        <v>#REF!</v>
      </c>
      <c r="H608" s="26" t="e">
        <f>J608+L608+N608</f>
        <v>#REF!</v>
      </c>
      <c r="I608" s="25" t="e">
        <f>#REF!</f>
        <v>#REF!</v>
      </c>
      <c r="J608" s="26" t="e">
        <f>TRUNC(E608*I608,0)</f>
        <v>#REF!</v>
      </c>
      <c r="K608" s="25" t="e">
        <f>#REF!</f>
        <v>#REF!</v>
      </c>
      <c r="L608" s="26" t="e">
        <f>TRUNC(E608*K608,0)</f>
        <v>#REF!</v>
      </c>
      <c r="M608" s="25" t="e">
        <f>#REF!</f>
        <v>#REF!</v>
      </c>
      <c r="N608" s="26" t="e">
        <f>TRUNC(E608*M608,0)</f>
        <v>#REF!</v>
      </c>
      <c r="O608" s="17" t="s">
        <v>65</v>
      </c>
    </row>
    <row r="609" spans="2:15" ht="19.7" hidden="1" customHeight="1" x14ac:dyDescent="0.2">
      <c r="B609" s="13" t="s">
        <v>4016</v>
      </c>
      <c r="C609" s="14" t="s">
        <v>2702</v>
      </c>
      <c r="D609" s="14" t="s">
        <v>728</v>
      </c>
      <c r="E609" s="44">
        <v>1.57</v>
      </c>
      <c r="F609" s="15" t="s">
        <v>2363</v>
      </c>
      <c r="G609" s="22" t="e">
        <f>I609+K609+M609</f>
        <v>#REF!</v>
      </c>
      <c r="H609" s="26" t="e">
        <f>J609+L609+N609</f>
        <v>#REF!</v>
      </c>
      <c r="I609" s="25" t="e">
        <f>#REF!</f>
        <v>#REF!</v>
      </c>
      <c r="J609" s="26" t="e">
        <f>TRUNC(E609*I609,0)</f>
        <v>#REF!</v>
      </c>
      <c r="K609" s="25" t="e">
        <f>#REF!</f>
        <v>#REF!</v>
      </c>
      <c r="L609" s="26" t="e">
        <f>TRUNC(E609*K609,0)</f>
        <v>#REF!</v>
      </c>
      <c r="M609" s="25" t="e">
        <f>#REF!</f>
        <v>#REF!</v>
      </c>
      <c r="N609" s="26" t="e">
        <f>TRUNC(E609*M609,0)</f>
        <v>#REF!</v>
      </c>
      <c r="O609" s="17" t="s">
        <v>4016</v>
      </c>
    </row>
    <row r="610" spans="2:15" ht="19.7" hidden="1" customHeight="1" x14ac:dyDescent="0.2">
      <c r="B610" s="13" t="s">
        <v>4016</v>
      </c>
      <c r="C610" s="14" t="s">
        <v>3150</v>
      </c>
      <c r="D610" s="14" t="s">
        <v>847</v>
      </c>
      <c r="E610" s="44">
        <v>5.89</v>
      </c>
      <c r="F610" s="15" t="s">
        <v>1495</v>
      </c>
      <c r="G610" s="22" t="e">
        <f>I610+K610+M610</f>
        <v>#REF!</v>
      </c>
      <c r="H610" s="26" t="e">
        <f>J610+L610+N610</f>
        <v>#REF!</v>
      </c>
      <c r="I610" s="25" t="e">
        <f>#REF!</f>
        <v>#REF!</v>
      </c>
      <c r="J610" s="26" t="e">
        <f>TRUNC(E610*I610,0)</f>
        <v>#REF!</v>
      </c>
      <c r="K610" s="25" t="e">
        <f>#REF!</f>
        <v>#REF!</v>
      </c>
      <c r="L610" s="26" t="e">
        <f>TRUNC(E610*K610,0)</f>
        <v>#REF!</v>
      </c>
      <c r="M610" s="25" t="e">
        <f>#REF!</f>
        <v>#REF!</v>
      </c>
      <c r="N610" s="26" t="e">
        <f>TRUNC(E610*M610,0)</f>
        <v>#REF!</v>
      </c>
      <c r="O610" s="17" t="s">
        <v>4016</v>
      </c>
    </row>
    <row r="611" spans="2:15" ht="19.7" hidden="1" customHeight="1" x14ac:dyDescent="0.2">
      <c r="B611" s="13" t="s">
        <v>4016</v>
      </c>
      <c r="C611" s="14" t="s">
        <v>4016</v>
      </c>
      <c r="D611" s="14" t="s">
        <v>4016</v>
      </c>
      <c r="E611" s="16"/>
      <c r="F611" s="15" t="s">
        <v>4016</v>
      </c>
      <c r="G611" s="22"/>
      <c r="H611" s="16"/>
      <c r="I611" s="22"/>
      <c r="J611" s="26">
        <f>TRUNC(E611*I611,0)</f>
        <v>0</v>
      </c>
      <c r="K611" s="22"/>
      <c r="L611" s="26">
        <f>TRUNC(E611*K611,0)</f>
        <v>0</v>
      </c>
      <c r="M611" s="22"/>
      <c r="N611" s="26">
        <f>TRUNC(E611*M611,0)</f>
        <v>0</v>
      </c>
      <c r="O611" s="17" t="s">
        <v>4016</v>
      </c>
    </row>
    <row r="612" spans="2:15" ht="19.7" hidden="1" customHeight="1" x14ac:dyDescent="0.2">
      <c r="B612" s="40" t="s">
        <v>2579</v>
      </c>
      <c r="C612" s="24" t="s">
        <v>1226</v>
      </c>
      <c r="D612" s="24" t="s">
        <v>246</v>
      </c>
      <c r="E612" s="16"/>
      <c r="F612" s="41" t="s">
        <v>2516</v>
      </c>
      <c r="G612" s="22"/>
      <c r="H612" s="42" t="e">
        <f>J612+L612+N612</f>
        <v>#REF!</v>
      </c>
      <c r="I612" s="22"/>
      <c r="J612" s="42" t="e">
        <f>TRUNC(J613+J614+J615+J616)</f>
        <v>#REF!</v>
      </c>
      <c r="K612" s="22"/>
      <c r="L612" s="42" t="e">
        <f>TRUNC(L613+L614+L615+L616)</f>
        <v>#REF!</v>
      </c>
      <c r="M612" s="22"/>
      <c r="N612" s="26" t="e">
        <f>TRUNC(N613+N614+N615+N616)</f>
        <v>#REF!</v>
      </c>
      <c r="O612" s="43" t="s">
        <v>4016</v>
      </c>
    </row>
    <row r="613" spans="2:15" ht="19.7" hidden="1" customHeight="1" x14ac:dyDescent="0.2">
      <c r="B613" s="13" t="s">
        <v>4016</v>
      </c>
      <c r="C613" s="14" t="s">
        <v>1110</v>
      </c>
      <c r="D613" s="14" t="s">
        <v>127</v>
      </c>
      <c r="E613" s="44">
        <v>5.04</v>
      </c>
      <c r="F613" s="15" t="s">
        <v>2986</v>
      </c>
      <c r="G613" s="22" t="e">
        <f>I613+K613+M613</f>
        <v>#REF!</v>
      </c>
      <c r="H613" s="26" t="e">
        <f>J613+L613+N613</f>
        <v>#REF!</v>
      </c>
      <c r="I613" s="25" t="e">
        <f>#REF!</f>
        <v>#REF!</v>
      </c>
      <c r="J613" s="26" t="e">
        <f>TRUNC(E613*I613,0)</f>
        <v>#REF!</v>
      </c>
      <c r="K613" s="25" t="e">
        <f>#REF!</f>
        <v>#REF!</v>
      </c>
      <c r="L613" s="26" t="e">
        <f>TRUNC(E613*K613,0)</f>
        <v>#REF!</v>
      </c>
      <c r="M613" s="25" t="e">
        <f>#REF!</f>
        <v>#REF!</v>
      </c>
      <c r="N613" s="26" t="e">
        <f>TRUNC(E613*M613,0)</f>
        <v>#REF!</v>
      </c>
      <c r="O613" s="17" t="s">
        <v>4016</v>
      </c>
    </row>
    <row r="614" spans="2:15" ht="19.7" hidden="1" customHeight="1" x14ac:dyDescent="0.2">
      <c r="B614" s="13" t="s">
        <v>4016</v>
      </c>
      <c r="C614" s="14" t="s">
        <v>919</v>
      </c>
      <c r="D614" s="14" t="s">
        <v>3989</v>
      </c>
      <c r="E614" s="44">
        <v>4.8</v>
      </c>
      <c r="F614" s="15" t="s">
        <v>2986</v>
      </c>
      <c r="G614" s="22" t="e">
        <f>I614+K614+M614</f>
        <v>#REF!</v>
      </c>
      <c r="H614" s="26" t="e">
        <f>J614+L614+N614</f>
        <v>#REF!</v>
      </c>
      <c r="I614" s="25" t="e">
        <f>#REF!</f>
        <v>#REF!</v>
      </c>
      <c r="J614" s="26" t="e">
        <f>TRUNC(E614*I614,0)</f>
        <v>#REF!</v>
      </c>
      <c r="K614" s="25" t="e">
        <f>#REF!</f>
        <v>#REF!</v>
      </c>
      <c r="L614" s="26" t="e">
        <f>TRUNC(E614*K614,0)</f>
        <v>#REF!</v>
      </c>
      <c r="M614" s="25" t="e">
        <f>#REF!</f>
        <v>#REF!</v>
      </c>
      <c r="N614" s="26" t="e">
        <f>TRUNC(E614*M614,0)</f>
        <v>#REF!</v>
      </c>
      <c r="O614" s="17" t="s">
        <v>65</v>
      </c>
    </row>
    <row r="615" spans="2:15" ht="19.7" hidden="1" customHeight="1" x14ac:dyDescent="0.2">
      <c r="B615" s="13" t="s">
        <v>4016</v>
      </c>
      <c r="C615" s="14" t="s">
        <v>2702</v>
      </c>
      <c r="D615" s="14" t="s">
        <v>728</v>
      </c>
      <c r="E615" s="44">
        <v>1.77</v>
      </c>
      <c r="F615" s="15" t="s">
        <v>2363</v>
      </c>
      <c r="G615" s="22" t="e">
        <f>I615+K615+M615</f>
        <v>#REF!</v>
      </c>
      <c r="H615" s="26" t="e">
        <f>J615+L615+N615</f>
        <v>#REF!</v>
      </c>
      <c r="I615" s="25" t="e">
        <f>#REF!</f>
        <v>#REF!</v>
      </c>
      <c r="J615" s="26" t="e">
        <f>TRUNC(E615*I615,0)</f>
        <v>#REF!</v>
      </c>
      <c r="K615" s="25" t="e">
        <f>#REF!</f>
        <v>#REF!</v>
      </c>
      <c r="L615" s="26" t="e">
        <f>TRUNC(E615*K615,0)</f>
        <v>#REF!</v>
      </c>
      <c r="M615" s="25" t="e">
        <f>#REF!</f>
        <v>#REF!</v>
      </c>
      <c r="N615" s="26" t="e">
        <f>TRUNC(E615*M615,0)</f>
        <v>#REF!</v>
      </c>
      <c r="O615" s="17" t="s">
        <v>4016</v>
      </c>
    </row>
    <row r="616" spans="2:15" ht="19.7" hidden="1" customHeight="1" x14ac:dyDescent="0.2">
      <c r="B616" s="13" t="s">
        <v>4016</v>
      </c>
      <c r="C616" s="14" t="s">
        <v>3150</v>
      </c>
      <c r="D616" s="14" t="s">
        <v>847</v>
      </c>
      <c r="E616" s="44">
        <v>6.63</v>
      </c>
      <c r="F616" s="15" t="s">
        <v>1495</v>
      </c>
      <c r="G616" s="22" t="e">
        <f>I616+K616+M616</f>
        <v>#REF!</v>
      </c>
      <c r="H616" s="26" t="e">
        <f>J616+L616+N616</f>
        <v>#REF!</v>
      </c>
      <c r="I616" s="25" t="e">
        <f>#REF!</f>
        <v>#REF!</v>
      </c>
      <c r="J616" s="26" t="e">
        <f>TRUNC(E616*I616,0)</f>
        <v>#REF!</v>
      </c>
      <c r="K616" s="25" t="e">
        <f>#REF!</f>
        <v>#REF!</v>
      </c>
      <c r="L616" s="26" t="e">
        <f>TRUNC(E616*K616,0)</f>
        <v>#REF!</v>
      </c>
      <c r="M616" s="25" t="e">
        <f>#REF!</f>
        <v>#REF!</v>
      </c>
      <c r="N616" s="26" t="e">
        <f>TRUNC(E616*M616,0)</f>
        <v>#REF!</v>
      </c>
      <c r="O616" s="17" t="s">
        <v>4016</v>
      </c>
    </row>
    <row r="617" spans="2:15" ht="19.7" hidden="1" customHeight="1" x14ac:dyDescent="0.2">
      <c r="B617" s="13" t="s">
        <v>4016</v>
      </c>
      <c r="C617" s="14" t="s">
        <v>4016</v>
      </c>
      <c r="D617" s="14" t="s">
        <v>4016</v>
      </c>
      <c r="E617" s="16"/>
      <c r="F617" s="15" t="s">
        <v>4016</v>
      </c>
      <c r="G617" s="22"/>
      <c r="H617" s="16"/>
      <c r="I617" s="22"/>
      <c r="J617" s="26">
        <f>TRUNC(E617*I617,0)</f>
        <v>0</v>
      </c>
      <c r="K617" s="22"/>
      <c r="L617" s="26">
        <f>TRUNC(E617*K617,0)</f>
        <v>0</v>
      </c>
      <c r="M617" s="22"/>
      <c r="N617" s="26">
        <f>TRUNC(E617*M617,0)</f>
        <v>0</v>
      </c>
      <c r="O617" s="17" t="s">
        <v>4016</v>
      </c>
    </row>
    <row r="618" spans="2:15" ht="19.7" hidden="1" customHeight="1" x14ac:dyDescent="0.2">
      <c r="B618" s="40" t="s">
        <v>19</v>
      </c>
      <c r="C618" s="24" t="s">
        <v>1226</v>
      </c>
      <c r="D618" s="24" t="s">
        <v>288</v>
      </c>
      <c r="E618" s="16"/>
      <c r="F618" s="41" t="s">
        <v>2516</v>
      </c>
      <c r="G618" s="22"/>
      <c r="H618" s="42" t="e">
        <f>J618+L618+N618</f>
        <v>#REF!</v>
      </c>
      <c r="I618" s="22"/>
      <c r="J618" s="42" t="e">
        <f>TRUNC(J619+J620+J621+J622)</f>
        <v>#REF!</v>
      </c>
      <c r="K618" s="22"/>
      <c r="L618" s="42" t="e">
        <f>TRUNC(L619+L620+L621+L622)</f>
        <v>#REF!</v>
      </c>
      <c r="M618" s="22"/>
      <c r="N618" s="26" t="e">
        <f>TRUNC(N619+N620+N621+N622)</f>
        <v>#REF!</v>
      </c>
      <c r="O618" s="43" t="s">
        <v>4016</v>
      </c>
    </row>
    <row r="619" spans="2:15" ht="19.7" hidden="1" customHeight="1" x14ac:dyDescent="0.2">
      <c r="B619" s="13" t="s">
        <v>4016</v>
      </c>
      <c r="C619" s="14" t="s">
        <v>1110</v>
      </c>
      <c r="D619" s="14" t="s">
        <v>127</v>
      </c>
      <c r="E619" s="44">
        <v>1.47</v>
      </c>
      <c r="F619" s="15" t="s">
        <v>2986</v>
      </c>
      <c r="G619" s="22" t="e">
        <f>I619+K619+M619</f>
        <v>#REF!</v>
      </c>
      <c r="H619" s="26" t="e">
        <f>J619+L619+N619</f>
        <v>#REF!</v>
      </c>
      <c r="I619" s="25" t="e">
        <f>#REF!</f>
        <v>#REF!</v>
      </c>
      <c r="J619" s="26" t="e">
        <f>TRUNC(E619*I619,0)</f>
        <v>#REF!</v>
      </c>
      <c r="K619" s="25" t="e">
        <f>#REF!</f>
        <v>#REF!</v>
      </c>
      <c r="L619" s="26" t="e">
        <f>TRUNC(E619*K619,0)</f>
        <v>#REF!</v>
      </c>
      <c r="M619" s="25" t="e">
        <f>#REF!</f>
        <v>#REF!</v>
      </c>
      <c r="N619" s="26" t="e">
        <f>TRUNC(E619*M619,0)</f>
        <v>#REF!</v>
      </c>
      <c r="O619" s="17" t="s">
        <v>4016</v>
      </c>
    </row>
    <row r="620" spans="2:15" ht="19.7" hidden="1" customHeight="1" x14ac:dyDescent="0.2">
      <c r="B620" s="13" t="s">
        <v>4016</v>
      </c>
      <c r="C620" s="14" t="s">
        <v>919</v>
      </c>
      <c r="D620" s="14" t="s">
        <v>3989</v>
      </c>
      <c r="E620" s="44">
        <v>1.41</v>
      </c>
      <c r="F620" s="15" t="s">
        <v>2986</v>
      </c>
      <c r="G620" s="22" t="e">
        <f>I620+K620+M620</f>
        <v>#REF!</v>
      </c>
      <c r="H620" s="26" t="e">
        <f>J620+L620+N620</f>
        <v>#REF!</v>
      </c>
      <c r="I620" s="25" t="e">
        <f>#REF!</f>
        <v>#REF!</v>
      </c>
      <c r="J620" s="26" t="e">
        <f>TRUNC(E620*I620,0)</f>
        <v>#REF!</v>
      </c>
      <c r="K620" s="25" t="e">
        <f>#REF!</f>
        <v>#REF!</v>
      </c>
      <c r="L620" s="26" t="e">
        <f>TRUNC(E620*K620,0)</f>
        <v>#REF!</v>
      </c>
      <c r="M620" s="25" t="e">
        <f>#REF!</f>
        <v>#REF!</v>
      </c>
      <c r="N620" s="26" t="e">
        <f>TRUNC(E620*M620,0)</f>
        <v>#REF!</v>
      </c>
      <c r="O620" s="17" t="s">
        <v>65</v>
      </c>
    </row>
    <row r="621" spans="2:15" ht="19.7" hidden="1" customHeight="1" x14ac:dyDescent="0.2">
      <c r="B621" s="13" t="s">
        <v>4016</v>
      </c>
      <c r="C621" s="14" t="s">
        <v>2702</v>
      </c>
      <c r="D621" s="14" t="s">
        <v>728</v>
      </c>
      <c r="E621" s="44">
        <v>0.94</v>
      </c>
      <c r="F621" s="15" t="s">
        <v>2363</v>
      </c>
      <c r="G621" s="22" t="e">
        <f>I621+K621+M621</f>
        <v>#REF!</v>
      </c>
      <c r="H621" s="26" t="e">
        <f>J621+L621+N621</f>
        <v>#REF!</v>
      </c>
      <c r="I621" s="25" t="e">
        <f>#REF!</f>
        <v>#REF!</v>
      </c>
      <c r="J621" s="26" t="e">
        <f>TRUNC(E621*I621,0)</f>
        <v>#REF!</v>
      </c>
      <c r="K621" s="25" t="e">
        <f>#REF!</f>
        <v>#REF!</v>
      </c>
      <c r="L621" s="26" t="e">
        <f>TRUNC(E621*K621,0)</f>
        <v>#REF!</v>
      </c>
      <c r="M621" s="25" t="e">
        <f>#REF!</f>
        <v>#REF!</v>
      </c>
      <c r="N621" s="26" t="e">
        <f>TRUNC(E621*M621,0)</f>
        <v>#REF!</v>
      </c>
      <c r="O621" s="17" t="s">
        <v>4016</v>
      </c>
    </row>
    <row r="622" spans="2:15" ht="19.7" hidden="1" customHeight="1" x14ac:dyDescent="0.2">
      <c r="B622" s="13" t="s">
        <v>4016</v>
      </c>
      <c r="C622" s="14" t="s">
        <v>3150</v>
      </c>
      <c r="D622" s="14" t="s">
        <v>847</v>
      </c>
      <c r="E622" s="44">
        <v>3.49</v>
      </c>
      <c r="F622" s="15" t="s">
        <v>1495</v>
      </c>
      <c r="G622" s="22" t="e">
        <f>I622+K622+M622</f>
        <v>#REF!</v>
      </c>
      <c r="H622" s="26" t="e">
        <f>J622+L622+N622</f>
        <v>#REF!</v>
      </c>
      <c r="I622" s="25" t="e">
        <f>#REF!</f>
        <v>#REF!</v>
      </c>
      <c r="J622" s="26" t="e">
        <f>TRUNC(E622*I622,0)</f>
        <v>#REF!</v>
      </c>
      <c r="K622" s="25" t="e">
        <f>#REF!</f>
        <v>#REF!</v>
      </c>
      <c r="L622" s="26" t="e">
        <f>TRUNC(E622*K622,0)</f>
        <v>#REF!</v>
      </c>
      <c r="M622" s="25" t="e">
        <f>#REF!</f>
        <v>#REF!</v>
      </c>
      <c r="N622" s="26" t="e">
        <f>TRUNC(E622*M622,0)</f>
        <v>#REF!</v>
      </c>
      <c r="O622" s="17" t="s">
        <v>4016</v>
      </c>
    </row>
    <row r="623" spans="2:15" ht="19.7" hidden="1" customHeight="1" x14ac:dyDescent="0.2">
      <c r="B623" s="13" t="s">
        <v>4016</v>
      </c>
      <c r="C623" s="14" t="s">
        <v>4016</v>
      </c>
      <c r="D623" s="14" t="s">
        <v>4016</v>
      </c>
      <c r="E623" s="16"/>
      <c r="F623" s="15" t="s">
        <v>4016</v>
      </c>
      <c r="G623" s="22"/>
      <c r="H623" s="16"/>
      <c r="I623" s="22"/>
      <c r="J623" s="26">
        <f>TRUNC(E623*I623,0)</f>
        <v>0</v>
      </c>
      <c r="K623" s="22"/>
      <c r="L623" s="26">
        <f>TRUNC(E623*K623,0)</f>
        <v>0</v>
      </c>
      <c r="M623" s="22"/>
      <c r="N623" s="26">
        <f>TRUNC(E623*M623,0)</f>
        <v>0</v>
      </c>
      <c r="O623" s="17" t="s">
        <v>4016</v>
      </c>
    </row>
    <row r="624" spans="2:15" ht="19.7" hidden="1" customHeight="1" x14ac:dyDescent="0.2">
      <c r="B624" s="40" t="s">
        <v>640</v>
      </c>
      <c r="C624" s="24" t="s">
        <v>1226</v>
      </c>
      <c r="D624" s="24" t="s">
        <v>2881</v>
      </c>
      <c r="E624" s="16"/>
      <c r="F624" s="41" t="s">
        <v>2516</v>
      </c>
      <c r="G624" s="22"/>
      <c r="H624" s="42" t="e">
        <f>J624+L624+N624</f>
        <v>#REF!</v>
      </c>
      <c r="I624" s="22"/>
      <c r="J624" s="42" t="e">
        <f>TRUNC(J625+J626+J627+J628)</f>
        <v>#REF!</v>
      </c>
      <c r="K624" s="22"/>
      <c r="L624" s="42" t="e">
        <f>TRUNC(L625+L626+L627+L628)</f>
        <v>#REF!</v>
      </c>
      <c r="M624" s="22"/>
      <c r="N624" s="26" t="e">
        <f>TRUNC(N625+N626+N627+N628)</f>
        <v>#REF!</v>
      </c>
      <c r="O624" s="43" t="s">
        <v>4016</v>
      </c>
    </row>
    <row r="625" spans="2:15" ht="19.7" hidden="1" customHeight="1" x14ac:dyDescent="0.2">
      <c r="B625" s="13" t="s">
        <v>4016</v>
      </c>
      <c r="C625" s="14" t="s">
        <v>1110</v>
      </c>
      <c r="D625" s="14" t="s">
        <v>127</v>
      </c>
      <c r="E625" s="44">
        <v>2.85</v>
      </c>
      <c r="F625" s="15" t="s">
        <v>2986</v>
      </c>
      <c r="G625" s="22" t="e">
        <f>I625+K625+M625</f>
        <v>#REF!</v>
      </c>
      <c r="H625" s="26" t="e">
        <f>J625+L625+N625</f>
        <v>#REF!</v>
      </c>
      <c r="I625" s="25" t="e">
        <f>#REF!</f>
        <v>#REF!</v>
      </c>
      <c r="J625" s="26" t="e">
        <f>TRUNC(E625*I625,0)</f>
        <v>#REF!</v>
      </c>
      <c r="K625" s="25" t="e">
        <f>#REF!</f>
        <v>#REF!</v>
      </c>
      <c r="L625" s="26" t="e">
        <f>TRUNC(E625*K625,0)</f>
        <v>#REF!</v>
      </c>
      <c r="M625" s="25" t="e">
        <f>#REF!</f>
        <v>#REF!</v>
      </c>
      <c r="N625" s="26" t="e">
        <f>TRUNC(E625*M625,0)</f>
        <v>#REF!</v>
      </c>
      <c r="O625" s="17" t="s">
        <v>4016</v>
      </c>
    </row>
    <row r="626" spans="2:15" ht="19.7" hidden="1" customHeight="1" x14ac:dyDescent="0.2">
      <c r="B626" s="13" t="s">
        <v>4016</v>
      </c>
      <c r="C626" s="14" t="s">
        <v>919</v>
      </c>
      <c r="D626" s="14" t="s">
        <v>3989</v>
      </c>
      <c r="E626" s="44">
        <v>2.72</v>
      </c>
      <c r="F626" s="15" t="s">
        <v>2986</v>
      </c>
      <c r="G626" s="22" t="e">
        <f>I626+K626+M626</f>
        <v>#REF!</v>
      </c>
      <c r="H626" s="26" t="e">
        <f>J626+L626+N626</f>
        <v>#REF!</v>
      </c>
      <c r="I626" s="25" t="e">
        <f>#REF!</f>
        <v>#REF!</v>
      </c>
      <c r="J626" s="26" t="e">
        <f>TRUNC(E626*I626,0)</f>
        <v>#REF!</v>
      </c>
      <c r="K626" s="25" t="e">
        <f>#REF!</f>
        <v>#REF!</v>
      </c>
      <c r="L626" s="26" t="e">
        <f>TRUNC(E626*K626,0)</f>
        <v>#REF!</v>
      </c>
      <c r="M626" s="25" t="e">
        <f>#REF!</f>
        <v>#REF!</v>
      </c>
      <c r="N626" s="26" t="e">
        <f>TRUNC(E626*M626,0)</f>
        <v>#REF!</v>
      </c>
      <c r="O626" s="17" t="s">
        <v>65</v>
      </c>
    </row>
    <row r="627" spans="2:15" ht="19.7" hidden="1" customHeight="1" x14ac:dyDescent="0.2">
      <c r="B627" s="13" t="s">
        <v>4016</v>
      </c>
      <c r="C627" s="14" t="s">
        <v>2702</v>
      </c>
      <c r="D627" s="14" t="s">
        <v>728</v>
      </c>
      <c r="E627" s="44">
        <v>1.3</v>
      </c>
      <c r="F627" s="15" t="s">
        <v>2363</v>
      </c>
      <c r="G627" s="22" t="e">
        <f>I627+K627+M627</f>
        <v>#REF!</v>
      </c>
      <c r="H627" s="26" t="e">
        <f>J627+L627+N627</f>
        <v>#REF!</v>
      </c>
      <c r="I627" s="25" t="e">
        <f>#REF!</f>
        <v>#REF!</v>
      </c>
      <c r="J627" s="26" t="e">
        <f>TRUNC(E627*I627,0)</f>
        <v>#REF!</v>
      </c>
      <c r="K627" s="25" t="e">
        <f>#REF!</f>
        <v>#REF!</v>
      </c>
      <c r="L627" s="26" t="e">
        <f>TRUNC(E627*K627,0)</f>
        <v>#REF!</v>
      </c>
      <c r="M627" s="25" t="e">
        <f>#REF!</f>
        <v>#REF!</v>
      </c>
      <c r="N627" s="26" t="e">
        <f>TRUNC(E627*M627,0)</f>
        <v>#REF!</v>
      </c>
      <c r="O627" s="17" t="s">
        <v>4016</v>
      </c>
    </row>
    <row r="628" spans="2:15" ht="19.7" hidden="1" customHeight="1" x14ac:dyDescent="0.2">
      <c r="B628" s="13" t="s">
        <v>4016</v>
      </c>
      <c r="C628" s="14" t="s">
        <v>3150</v>
      </c>
      <c r="D628" s="14" t="s">
        <v>847</v>
      </c>
      <c r="E628" s="44">
        <v>4.87</v>
      </c>
      <c r="F628" s="15" t="s">
        <v>1495</v>
      </c>
      <c r="G628" s="22" t="e">
        <f>I628+K628+M628</f>
        <v>#REF!</v>
      </c>
      <c r="H628" s="26" t="e">
        <f>J628+L628+N628</f>
        <v>#REF!</v>
      </c>
      <c r="I628" s="25" t="e">
        <f>#REF!</f>
        <v>#REF!</v>
      </c>
      <c r="J628" s="26" t="e">
        <f>TRUNC(E628*I628,0)</f>
        <v>#REF!</v>
      </c>
      <c r="K628" s="25" t="e">
        <f>#REF!</f>
        <v>#REF!</v>
      </c>
      <c r="L628" s="26" t="e">
        <f>TRUNC(E628*K628,0)</f>
        <v>#REF!</v>
      </c>
      <c r="M628" s="25" t="e">
        <f>#REF!</f>
        <v>#REF!</v>
      </c>
      <c r="N628" s="26" t="e">
        <f>TRUNC(E628*M628,0)</f>
        <v>#REF!</v>
      </c>
      <c r="O628" s="17" t="s">
        <v>4016</v>
      </c>
    </row>
    <row r="629" spans="2:15" ht="19.7" hidden="1" customHeight="1" x14ac:dyDescent="0.2">
      <c r="B629" s="13" t="s">
        <v>4016</v>
      </c>
      <c r="C629" s="14" t="s">
        <v>4016</v>
      </c>
      <c r="D629" s="14" t="s">
        <v>4016</v>
      </c>
      <c r="E629" s="16"/>
      <c r="F629" s="15" t="s">
        <v>4016</v>
      </c>
      <c r="G629" s="22"/>
      <c r="H629" s="16"/>
      <c r="I629" s="22"/>
      <c r="J629" s="26">
        <f>TRUNC(E629*I629,0)</f>
        <v>0</v>
      </c>
      <c r="K629" s="22"/>
      <c r="L629" s="26">
        <f>TRUNC(E629*K629,0)</f>
        <v>0</v>
      </c>
      <c r="M629" s="22"/>
      <c r="N629" s="26">
        <f>TRUNC(E629*M629,0)</f>
        <v>0</v>
      </c>
      <c r="O629" s="17" t="s">
        <v>4016</v>
      </c>
    </row>
    <row r="630" spans="2:15" ht="19.7" hidden="1" customHeight="1" x14ac:dyDescent="0.2">
      <c r="B630" s="40" t="s">
        <v>2251</v>
      </c>
      <c r="C630" s="24" t="s">
        <v>689</v>
      </c>
      <c r="D630" s="24" t="s">
        <v>648</v>
      </c>
      <c r="E630" s="16"/>
      <c r="F630" s="41" t="s">
        <v>2937</v>
      </c>
      <c r="G630" s="22"/>
      <c r="H630" s="42" t="e">
        <f>J630+L630+N630</f>
        <v>#REF!</v>
      </c>
      <c r="I630" s="22"/>
      <c r="J630" s="42" t="e">
        <f>TRUNC(J631+J632+J633)</f>
        <v>#REF!</v>
      </c>
      <c r="K630" s="22"/>
      <c r="L630" s="42" t="e">
        <f>TRUNC(L631+L632+L633)</f>
        <v>#REF!</v>
      </c>
      <c r="M630" s="22"/>
      <c r="N630" s="42" t="e">
        <f>TRUNC(N631+N632+N633)</f>
        <v>#REF!</v>
      </c>
      <c r="O630" s="43" t="s">
        <v>4016</v>
      </c>
    </row>
    <row r="631" spans="2:15" ht="19.7" hidden="1" customHeight="1" x14ac:dyDescent="0.2">
      <c r="B631" s="13" t="s">
        <v>4016</v>
      </c>
      <c r="C631" s="14" t="s">
        <v>2270</v>
      </c>
      <c r="D631" s="14" t="s">
        <v>648</v>
      </c>
      <c r="E631" s="16">
        <v>1</v>
      </c>
      <c r="F631" s="15" t="s">
        <v>2937</v>
      </c>
      <c r="G631" s="22" t="e">
        <f>I631+K631+M631</f>
        <v>#REF!</v>
      </c>
      <c r="H631" s="26" t="e">
        <f>J631+L631+N631</f>
        <v>#REF!</v>
      </c>
      <c r="I631" s="25" t="e">
        <f>#REF!</f>
        <v>#REF!</v>
      </c>
      <c r="J631" s="26" t="e">
        <f>TRUNC(E631*I631,0)</f>
        <v>#REF!</v>
      </c>
      <c r="K631" s="25" t="e">
        <f>#REF!</f>
        <v>#REF!</v>
      </c>
      <c r="L631" s="26" t="e">
        <f>TRUNC(E631*K631,0)</f>
        <v>#REF!</v>
      </c>
      <c r="M631" s="25" t="e">
        <f>#REF!</f>
        <v>#REF!</v>
      </c>
      <c r="N631" s="26" t="e">
        <f>TRUNC(E631*M631,0)</f>
        <v>#REF!</v>
      </c>
      <c r="O631" s="17" t="s">
        <v>3589</v>
      </c>
    </row>
    <row r="632" spans="2:15" ht="19.7" hidden="1" customHeight="1" x14ac:dyDescent="0.2">
      <c r="B632" s="13" t="s">
        <v>4016</v>
      </c>
      <c r="C632" s="14" t="s">
        <v>2671</v>
      </c>
      <c r="D632" s="14" t="s">
        <v>954</v>
      </c>
      <c r="E632" s="16">
        <v>1</v>
      </c>
      <c r="F632" s="15" t="s">
        <v>2937</v>
      </c>
      <c r="G632" s="22">
        <f>I632+K632+M632</f>
        <v>7556</v>
      </c>
      <c r="H632" s="26">
        <f>J632+L632+N632</f>
        <v>7556</v>
      </c>
      <c r="I632" s="25">
        <f>단가산출총괄표!G5</f>
        <v>3057</v>
      </c>
      <c r="J632" s="26">
        <f>TRUNC(E632*I632,0)</f>
        <v>3057</v>
      </c>
      <c r="K632" s="25">
        <f>단가산출총괄표!H5</f>
        <v>2534</v>
      </c>
      <c r="L632" s="26">
        <f>TRUNC(E632*K632,0)</f>
        <v>2534</v>
      </c>
      <c r="M632" s="25">
        <f>단가산출총괄표!I5</f>
        <v>1965</v>
      </c>
      <c r="N632" s="26">
        <f>TRUNC(E632*M632,0)</f>
        <v>1965</v>
      </c>
      <c r="O632" s="17" t="s">
        <v>2081</v>
      </c>
    </row>
    <row r="633" spans="2:15" ht="19.7" hidden="1" customHeight="1" x14ac:dyDescent="0.2">
      <c r="B633" s="13" t="s">
        <v>4016</v>
      </c>
      <c r="C633" s="14" t="s">
        <v>1629</v>
      </c>
      <c r="D633" s="14" t="s">
        <v>1588</v>
      </c>
      <c r="E633" s="16">
        <v>1</v>
      </c>
      <c r="F633" s="15" t="s">
        <v>2937</v>
      </c>
      <c r="G633" s="22" t="e">
        <f>I633+K633+M633</f>
        <v>#REF!</v>
      </c>
      <c r="H633" s="26" t="e">
        <f>J633+L633+N633</f>
        <v>#REF!</v>
      </c>
      <c r="I633" s="25" t="e">
        <f>#REF!</f>
        <v>#REF!</v>
      </c>
      <c r="J633" s="26" t="e">
        <f>TRUNC(E633*I633,0)</f>
        <v>#REF!</v>
      </c>
      <c r="K633" s="25" t="e">
        <f>#REF!</f>
        <v>#REF!</v>
      </c>
      <c r="L633" s="26" t="e">
        <f>TRUNC(E633*K633,0)</f>
        <v>#REF!</v>
      </c>
      <c r="M633" s="25" t="e">
        <f>#REF!</f>
        <v>#REF!</v>
      </c>
      <c r="N633" s="26" t="e">
        <f>TRUNC(E633*M633,0)</f>
        <v>#REF!</v>
      </c>
      <c r="O633" s="17" t="s">
        <v>956</v>
      </c>
    </row>
    <row r="634" spans="2:15" ht="19.7" hidden="1" customHeight="1" x14ac:dyDescent="0.2">
      <c r="B634" s="18" t="s">
        <v>4016</v>
      </c>
      <c r="C634" s="19" t="s">
        <v>4016</v>
      </c>
      <c r="D634" s="19" t="s">
        <v>4016</v>
      </c>
      <c r="E634" s="6"/>
      <c r="F634" s="20" t="s">
        <v>4016</v>
      </c>
      <c r="G634" s="5"/>
      <c r="H634" s="6"/>
      <c r="I634" s="5"/>
      <c r="J634" s="32">
        <f>TRUNC(E634*I634,0)</f>
        <v>0</v>
      </c>
      <c r="K634" s="5"/>
      <c r="L634" s="32">
        <f>TRUNC(E634*K634,0)</f>
        <v>0</v>
      </c>
      <c r="M634" s="5"/>
      <c r="N634" s="32">
        <f>TRUNC(E634*M634,0)</f>
        <v>0</v>
      </c>
      <c r="O634" s="21" t="s">
        <v>4016</v>
      </c>
    </row>
    <row r="635" spans="2:15" ht="19.7" hidden="1" customHeight="1" x14ac:dyDescent="0.2">
      <c r="B635" s="40" t="s">
        <v>503</v>
      </c>
      <c r="C635" s="24" t="s">
        <v>2768</v>
      </c>
      <c r="D635" s="24" t="s">
        <v>2909</v>
      </c>
      <c r="E635" s="16"/>
      <c r="F635" s="41" t="s">
        <v>2986</v>
      </c>
      <c r="G635" s="22"/>
      <c r="H635" s="42" t="e">
        <f>J635+L635+N635</f>
        <v>#REF!</v>
      </c>
      <c r="I635" s="22"/>
      <c r="J635" s="42" t="e">
        <f>TRUNC(J636)</f>
        <v>#REF!</v>
      </c>
      <c r="K635" s="22"/>
      <c r="L635" s="42" t="e">
        <f>TRUNC(L636)</f>
        <v>#REF!</v>
      </c>
      <c r="M635" s="22"/>
      <c r="N635" s="42" t="e">
        <f>TRUNC(N636)</f>
        <v>#REF!</v>
      </c>
      <c r="O635" s="43" t="s">
        <v>4016</v>
      </c>
    </row>
    <row r="636" spans="2:15" ht="19.7" hidden="1" customHeight="1" x14ac:dyDescent="0.2">
      <c r="B636" s="13" t="s">
        <v>4016</v>
      </c>
      <c r="C636" s="14" t="s">
        <v>1025</v>
      </c>
      <c r="D636" s="14" t="s">
        <v>916</v>
      </c>
      <c r="E636" s="16">
        <v>1</v>
      </c>
      <c r="F636" s="15" t="s">
        <v>2986</v>
      </c>
      <c r="G636" s="22" t="e">
        <f>I636+K636+M636</f>
        <v>#REF!</v>
      </c>
      <c r="H636" s="26" t="e">
        <f>J636+L636+N636</f>
        <v>#REF!</v>
      </c>
      <c r="I636" s="25" t="e">
        <f>#REF!</f>
        <v>#REF!</v>
      </c>
      <c r="J636" s="26" t="e">
        <f>TRUNC(E636*I636,0)</f>
        <v>#REF!</v>
      </c>
      <c r="K636" s="25" t="e">
        <f>#REF!</f>
        <v>#REF!</v>
      </c>
      <c r="L636" s="26" t="e">
        <f>TRUNC(E636*K636,0)</f>
        <v>#REF!</v>
      </c>
      <c r="M636" s="25" t="e">
        <f>#REF!</f>
        <v>#REF!</v>
      </c>
      <c r="N636" s="26" t="e">
        <f>TRUNC(E636*M636,0)</f>
        <v>#REF!</v>
      </c>
      <c r="O636" s="17" t="s">
        <v>3178</v>
      </c>
    </row>
    <row r="637" spans="2:15" ht="19.7" hidden="1" customHeight="1" x14ac:dyDescent="0.2">
      <c r="B637" s="13" t="s">
        <v>4016</v>
      </c>
      <c r="C637" s="14" t="s">
        <v>4016</v>
      </c>
      <c r="D637" s="14" t="s">
        <v>4016</v>
      </c>
      <c r="E637" s="16"/>
      <c r="F637" s="15" t="s">
        <v>4016</v>
      </c>
      <c r="G637" s="22"/>
      <c r="H637" s="16"/>
      <c r="I637" s="22"/>
      <c r="J637" s="26">
        <f>TRUNC(E637*I637,0)</f>
        <v>0</v>
      </c>
      <c r="K637" s="22"/>
      <c r="L637" s="26">
        <f>TRUNC(E637*K637,0)</f>
        <v>0</v>
      </c>
      <c r="M637" s="22"/>
      <c r="N637" s="26">
        <f>TRUNC(E637*M637,0)</f>
        <v>0</v>
      </c>
      <c r="O637" s="17" t="s">
        <v>4016</v>
      </c>
    </row>
    <row r="638" spans="2:15" ht="19.7" hidden="1" customHeight="1" x14ac:dyDescent="0.2">
      <c r="B638" s="40" t="s">
        <v>2089</v>
      </c>
      <c r="C638" s="24" t="s">
        <v>765</v>
      </c>
      <c r="D638" s="24" t="s">
        <v>994</v>
      </c>
      <c r="E638" s="16"/>
      <c r="F638" s="41" t="s">
        <v>1081</v>
      </c>
      <c r="G638" s="22"/>
      <c r="H638" s="42" t="e">
        <f>J638+L638+N638</f>
        <v>#REF!</v>
      </c>
      <c r="I638" s="22"/>
      <c r="J638" s="42" t="e">
        <f>TRUNC(J639+J640+J641+J642+J643+J644)</f>
        <v>#REF!</v>
      </c>
      <c r="K638" s="22"/>
      <c r="L638" s="42" t="e">
        <f>TRUNC(L639+L640+L641+L642+L643+L644)</f>
        <v>#REF!</v>
      </c>
      <c r="M638" s="22"/>
      <c r="N638" s="42" t="e">
        <f>TRUNC(N639+N640+N641+N642+N643+N644)</f>
        <v>#REF!</v>
      </c>
      <c r="O638" s="43" t="s">
        <v>4016</v>
      </c>
    </row>
    <row r="639" spans="2:15" ht="19.7" hidden="1" customHeight="1" x14ac:dyDescent="0.2">
      <c r="B639" s="13" t="s">
        <v>4016</v>
      </c>
      <c r="C639" s="14" t="s">
        <v>2428</v>
      </c>
      <c r="D639" s="14" t="s">
        <v>672</v>
      </c>
      <c r="E639" s="44">
        <v>11.38</v>
      </c>
      <c r="F639" s="15" t="s">
        <v>2937</v>
      </c>
      <c r="G639" s="22"/>
      <c r="H639" s="16"/>
      <c r="I639" s="22"/>
      <c r="J639" s="26">
        <f t="shared" ref="J639:J645" si="74">TRUNC(E639*I639,0)</f>
        <v>0</v>
      </c>
      <c r="K639" s="22"/>
      <c r="L639" s="26">
        <f t="shared" ref="L639:L645" si="75">TRUNC(E639*K639,0)</f>
        <v>0</v>
      </c>
      <c r="M639" s="22"/>
      <c r="N639" s="26">
        <f t="shared" ref="N639:N645" si="76">TRUNC(E639*M639,0)</f>
        <v>0</v>
      </c>
      <c r="O639" s="17" t="s">
        <v>1870</v>
      </c>
    </row>
    <row r="640" spans="2:15" ht="19.7" hidden="1" customHeight="1" x14ac:dyDescent="0.2">
      <c r="B640" s="13" t="s">
        <v>4016</v>
      </c>
      <c r="C640" s="14" t="s">
        <v>2623</v>
      </c>
      <c r="D640" s="14" t="s">
        <v>1035</v>
      </c>
      <c r="E640" s="44">
        <v>11.16</v>
      </c>
      <c r="F640" s="15" t="s">
        <v>2937</v>
      </c>
      <c r="G640" s="22" t="e">
        <f t="shared" ref="G640:H644" si="77">I640+K640+M640</f>
        <v>#REF!</v>
      </c>
      <c r="H640" s="26" t="e">
        <f t="shared" si="77"/>
        <v>#REF!</v>
      </c>
      <c r="I640" s="25" t="e">
        <f>'일위대가총괄표 (2)'!G63</f>
        <v>#REF!</v>
      </c>
      <c r="J640" s="26" t="e">
        <f t="shared" si="74"/>
        <v>#REF!</v>
      </c>
      <c r="K640" s="25" t="e">
        <f>'일위대가총괄표 (2)'!H63</f>
        <v>#REF!</v>
      </c>
      <c r="L640" s="26" t="e">
        <f t="shared" si="75"/>
        <v>#REF!</v>
      </c>
      <c r="M640" s="25" t="e">
        <f>'일위대가총괄표 (2)'!I63</f>
        <v>#REF!</v>
      </c>
      <c r="N640" s="26" t="e">
        <f t="shared" si="76"/>
        <v>#REF!</v>
      </c>
      <c r="O640" s="17" t="s">
        <v>2576</v>
      </c>
    </row>
    <row r="641" spans="2:15" ht="19.7" hidden="1" customHeight="1" x14ac:dyDescent="0.2">
      <c r="B641" s="13" t="s">
        <v>4016</v>
      </c>
      <c r="C641" s="14" t="s">
        <v>3215</v>
      </c>
      <c r="D641" s="14" t="s">
        <v>3371</v>
      </c>
      <c r="E641" s="44">
        <v>16.739999999999998</v>
      </c>
      <c r="F641" s="15" t="s">
        <v>2986</v>
      </c>
      <c r="G641" s="22" t="e">
        <f t="shared" si="77"/>
        <v>#REF!</v>
      </c>
      <c r="H641" s="26" t="e">
        <f t="shared" si="77"/>
        <v>#REF!</v>
      </c>
      <c r="I641" s="25" t="e">
        <f>#REF!</f>
        <v>#REF!</v>
      </c>
      <c r="J641" s="26" t="e">
        <f t="shared" si="74"/>
        <v>#REF!</v>
      </c>
      <c r="K641" s="25" t="e">
        <f>#REF!</f>
        <v>#REF!</v>
      </c>
      <c r="L641" s="26" t="e">
        <f t="shared" si="75"/>
        <v>#REF!</v>
      </c>
      <c r="M641" s="25" t="e">
        <f>#REF!</f>
        <v>#REF!</v>
      </c>
      <c r="N641" s="26" t="e">
        <f t="shared" si="76"/>
        <v>#REF!</v>
      </c>
      <c r="O641" s="17" t="s">
        <v>2949</v>
      </c>
    </row>
    <row r="642" spans="2:15" ht="19.7" hidden="1" customHeight="1" x14ac:dyDescent="0.2">
      <c r="B642" s="13" t="s">
        <v>4016</v>
      </c>
      <c r="C642" s="14" t="s">
        <v>795</v>
      </c>
      <c r="D642" s="14" t="s">
        <v>2586</v>
      </c>
      <c r="E642" s="44">
        <v>1.27</v>
      </c>
      <c r="F642" s="15" t="s">
        <v>2986</v>
      </c>
      <c r="G642" s="22" t="e">
        <f t="shared" si="77"/>
        <v>#REF!</v>
      </c>
      <c r="H642" s="26" t="e">
        <f t="shared" si="77"/>
        <v>#REF!</v>
      </c>
      <c r="I642" s="25" t="e">
        <f>#REF!</f>
        <v>#REF!</v>
      </c>
      <c r="J642" s="26" t="e">
        <f t="shared" si="74"/>
        <v>#REF!</v>
      </c>
      <c r="K642" s="25" t="e">
        <f>#REF!</f>
        <v>#REF!</v>
      </c>
      <c r="L642" s="26" t="e">
        <f t="shared" si="75"/>
        <v>#REF!</v>
      </c>
      <c r="M642" s="25" t="e">
        <f>#REF!</f>
        <v>#REF!</v>
      </c>
      <c r="N642" s="26" t="e">
        <f t="shared" si="76"/>
        <v>#REF!</v>
      </c>
      <c r="O642" s="17" t="s">
        <v>3854</v>
      </c>
    </row>
    <row r="643" spans="2:15" ht="19.7" hidden="1" customHeight="1" x14ac:dyDescent="0.2">
      <c r="B643" s="13" t="s">
        <v>4016</v>
      </c>
      <c r="C643" s="14" t="s">
        <v>2563</v>
      </c>
      <c r="D643" s="14" t="s">
        <v>2629</v>
      </c>
      <c r="E643" s="44">
        <v>14.9</v>
      </c>
      <c r="F643" s="15" t="s">
        <v>2986</v>
      </c>
      <c r="G643" s="22" t="e">
        <f t="shared" si="77"/>
        <v>#REF!</v>
      </c>
      <c r="H643" s="26" t="e">
        <f t="shared" si="77"/>
        <v>#REF!</v>
      </c>
      <c r="I643" s="25" t="e">
        <f>#REF!</f>
        <v>#REF!</v>
      </c>
      <c r="J643" s="26" t="e">
        <f t="shared" si="74"/>
        <v>#REF!</v>
      </c>
      <c r="K643" s="25" t="e">
        <f>#REF!</f>
        <v>#REF!</v>
      </c>
      <c r="L643" s="26" t="e">
        <f t="shared" si="75"/>
        <v>#REF!</v>
      </c>
      <c r="M643" s="25" t="e">
        <f>#REF!</f>
        <v>#REF!</v>
      </c>
      <c r="N643" s="26" t="e">
        <f t="shared" si="76"/>
        <v>#REF!</v>
      </c>
      <c r="O643" s="17" t="s">
        <v>1725</v>
      </c>
    </row>
    <row r="644" spans="2:15" ht="19.7" hidden="1" customHeight="1" x14ac:dyDescent="0.2">
      <c r="B644" s="13" t="s">
        <v>4016</v>
      </c>
      <c r="C644" s="14" t="s">
        <v>2819</v>
      </c>
      <c r="D644" s="14" t="s">
        <v>2969</v>
      </c>
      <c r="E644" s="44">
        <v>9.66</v>
      </c>
      <c r="F644" s="15" t="s">
        <v>1495</v>
      </c>
      <c r="G644" s="22" t="e">
        <f t="shared" si="77"/>
        <v>#REF!</v>
      </c>
      <c r="H644" s="26" t="e">
        <f t="shared" si="77"/>
        <v>#REF!</v>
      </c>
      <c r="I644" s="25" t="e">
        <f>#REF!</f>
        <v>#REF!</v>
      </c>
      <c r="J644" s="26" t="e">
        <f t="shared" si="74"/>
        <v>#REF!</v>
      </c>
      <c r="K644" s="25" t="e">
        <f>#REF!</f>
        <v>#REF!</v>
      </c>
      <c r="L644" s="26" t="e">
        <f t="shared" si="75"/>
        <v>#REF!</v>
      </c>
      <c r="M644" s="25" t="e">
        <f>#REF!</f>
        <v>#REF!</v>
      </c>
      <c r="N644" s="26" t="e">
        <f t="shared" si="76"/>
        <v>#REF!</v>
      </c>
      <c r="O644" s="17" t="s">
        <v>4016</v>
      </c>
    </row>
    <row r="645" spans="2:15" ht="19.7" hidden="1" customHeight="1" x14ac:dyDescent="0.2">
      <c r="B645" s="13" t="s">
        <v>4016</v>
      </c>
      <c r="C645" s="14" t="s">
        <v>4016</v>
      </c>
      <c r="D645" s="14" t="s">
        <v>4016</v>
      </c>
      <c r="E645" s="16"/>
      <c r="F645" s="15" t="s">
        <v>4016</v>
      </c>
      <c r="G645" s="22"/>
      <c r="H645" s="16"/>
      <c r="I645" s="22"/>
      <c r="J645" s="26">
        <f t="shared" si="74"/>
        <v>0</v>
      </c>
      <c r="K645" s="22"/>
      <c r="L645" s="26">
        <f t="shared" si="75"/>
        <v>0</v>
      </c>
      <c r="M645" s="22"/>
      <c r="N645" s="26">
        <f t="shared" si="76"/>
        <v>0</v>
      </c>
      <c r="O645" s="17" t="s">
        <v>4016</v>
      </c>
    </row>
    <row r="646" spans="2:15" ht="19.7" hidden="1" customHeight="1" x14ac:dyDescent="0.2">
      <c r="B646" s="40" t="s">
        <v>905</v>
      </c>
      <c r="C646" s="24" t="s">
        <v>3506</v>
      </c>
      <c r="D646" s="24" t="s">
        <v>1072</v>
      </c>
      <c r="E646" s="16"/>
      <c r="F646" s="41" t="s">
        <v>1081</v>
      </c>
      <c r="G646" s="22"/>
      <c r="H646" s="42" t="e">
        <f>J646+L646+N646</f>
        <v>#REF!</v>
      </c>
      <c r="I646" s="22"/>
      <c r="J646" s="42" t="e">
        <f>TRUNC(J647+J648+J649+J650+J651+J652)</f>
        <v>#REF!</v>
      </c>
      <c r="K646" s="22"/>
      <c r="L646" s="42" t="e">
        <f>TRUNC(L647+L648+L649+L650+L651+L652)</f>
        <v>#REF!</v>
      </c>
      <c r="M646" s="22"/>
      <c r="N646" s="42" t="e">
        <f>TRUNC(N647+N648+N649+N650+N651+N652)</f>
        <v>#REF!</v>
      </c>
      <c r="O646" s="43" t="s">
        <v>4016</v>
      </c>
    </row>
    <row r="647" spans="2:15" ht="19.7" hidden="1" customHeight="1" x14ac:dyDescent="0.2">
      <c r="B647" s="13" t="s">
        <v>4016</v>
      </c>
      <c r="C647" s="14" t="s">
        <v>2428</v>
      </c>
      <c r="D647" s="14" t="s">
        <v>672</v>
      </c>
      <c r="E647" s="44">
        <v>9.14</v>
      </c>
      <c r="F647" s="15" t="s">
        <v>2937</v>
      </c>
      <c r="G647" s="22"/>
      <c r="H647" s="16"/>
      <c r="I647" s="22"/>
      <c r="J647" s="26">
        <f t="shared" ref="J647:J653" si="78">TRUNC(E647*I647,0)</f>
        <v>0</v>
      </c>
      <c r="K647" s="22"/>
      <c r="L647" s="26">
        <f t="shared" ref="L647:L653" si="79">TRUNC(E647*K647,0)</f>
        <v>0</v>
      </c>
      <c r="M647" s="22"/>
      <c r="N647" s="26">
        <f t="shared" ref="N647:N653" si="80">TRUNC(E647*M647,0)</f>
        <v>0</v>
      </c>
      <c r="O647" s="17" t="s">
        <v>1870</v>
      </c>
    </row>
    <row r="648" spans="2:15" ht="19.7" hidden="1" customHeight="1" x14ac:dyDescent="0.2">
      <c r="B648" s="13" t="s">
        <v>4016</v>
      </c>
      <c r="C648" s="14" t="s">
        <v>2623</v>
      </c>
      <c r="D648" s="14" t="s">
        <v>1035</v>
      </c>
      <c r="E648" s="44">
        <v>8.9600000000000009</v>
      </c>
      <c r="F648" s="15" t="s">
        <v>2937</v>
      </c>
      <c r="G648" s="22" t="e">
        <f t="shared" ref="G648:H652" si="81">I648+K648+M648</f>
        <v>#REF!</v>
      </c>
      <c r="H648" s="26" t="e">
        <f t="shared" si="81"/>
        <v>#REF!</v>
      </c>
      <c r="I648" s="25" t="e">
        <f>'일위대가총괄표 (2)'!G63</f>
        <v>#REF!</v>
      </c>
      <c r="J648" s="26" t="e">
        <f t="shared" si="78"/>
        <v>#REF!</v>
      </c>
      <c r="K648" s="25" t="e">
        <f>'일위대가총괄표 (2)'!H63</f>
        <v>#REF!</v>
      </c>
      <c r="L648" s="26" t="e">
        <f t="shared" si="79"/>
        <v>#REF!</v>
      </c>
      <c r="M648" s="25" t="e">
        <f>'일위대가총괄표 (2)'!I63</f>
        <v>#REF!</v>
      </c>
      <c r="N648" s="26" t="e">
        <f t="shared" si="80"/>
        <v>#REF!</v>
      </c>
      <c r="O648" s="17" t="s">
        <v>2576</v>
      </c>
    </row>
    <row r="649" spans="2:15" ht="19.7" hidden="1" customHeight="1" x14ac:dyDescent="0.2">
      <c r="B649" s="13" t="s">
        <v>4016</v>
      </c>
      <c r="C649" s="14" t="s">
        <v>3215</v>
      </c>
      <c r="D649" s="14" t="s">
        <v>3371</v>
      </c>
      <c r="E649" s="44">
        <v>14.25</v>
      </c>
      <c r="F649" s="15" t="s">
        <v>2986</v>
      </c>
      <c r="G649" s="22" t="e">
        <f t="shared" si="81"/>
        <v>#REF!</v>
      </c>
      <c r="H649" s="26" t="e">
        <f t="shared" si="81"/>
        <v>#REF!</v>
      </c>
      <c r="I649" s="25" t="e">
        <f>#REF!</f>
        <v>#REF!</v>
      </c>
      <c r="J649" s="26" t="e">
        <f t="shared" si="78"/>
        <v>#REF!</v>
      </c>
      <c r="K649" s="25" t="e">
        <f>#REF!</f>
        <v>#REF!</v>
      </c>
      <c r="L649" s="26" t="e">
        <f t="shared" si="79"/>
        <v>#REF!</v>
      </c>
      <c r="M649" s="25" t="e">
        <f>#REF!</f>
        <v>#REF!</v>
      </c>
      <c r="N649" s="26" t="e">
        <f t="shared" si="80"/>
        <v>#REF!</v>
      </c>
      <c r="O649" s="17" t="s">
        <v>2949</v>
      </c>
    </row>
    <row r="650" spans="2:15" ht="19.7" hidden="1" customHeight="1" x14ac:dyDescent="0.2">
      <c r="B650" s="13" t="s">
        <v>4016</v>
      </c>
      <c r="C650" s="14" t="s">
        <v>795</v>
      </c>
      <c r="D650" s="14" t="s">
        <v>2586</v>
      </c>
      <c r="E650" s="44">
        <v>2.75</v>
      </c>
      <c r="F650" s="15" t="s">
        <v>2986</v>
      </c>
      <c r="G650" s="22" t="e">
        <f t="shared" si="81"/>
        <v>#REF!</v>
      </c>
      <c r="H650" s="26" t="e">
        <f t="shared" si="81"/>
        <v>#REF!</v>
      </c>
      <c r="I650" s="25" t="e">
        <f>#REF!</f>
        <v>#REF!</v>
      </c>
      <c r="J650" s="26" t="e">
        <f t="shared" si="78"/>
        <v>#REF!</v>
      </c>
      <c r="K650" s="25" t="e">
        <f>#REF!</f>
        <v>#REF!</v>
      </c>
      <c r="L650" s="26" t="e">
        <f t="shared" si="79"/>
        <v>#REF!</v>
      </c>
      <c r="M650" s="25" t="e">
        <f>#REF!</f>
        <v>#REF!</v>
      </c>
      <c r="N650" s="26" t="e">
        <f t="shared" si="80"/>
        <v>#REF!</v>
      </c>
      <c r="O650" s="17" t="s">
        <v>3854</v>
      </c>
    </row>
    <row r="651" spans="2:15" ht="19.7" hidden="1" customHeight="1" x14ac:dyDescent="0.2">
      <c r="B651" s="13" t="s">
        <v>4016</v>
      </c>
      <c r="C651" s="14" t="s">
        <v>2563</v>
      </c>
      <c r="D651" s="14" t="s">
        <v>2629</v>
      </c>
      <c r="E651" s="44">
        <v>13.41</v>
      </c>
      <c r="F651" s="15" t="s">
        <v>2986</v>
      </c>
      <c r="G651" s="22" t="e">
        <f t="shared" si="81"/>
        <v>#REF!</v>
      </c>
      <c r="H651" s="26" t="e">
        <f t="shared" si="81"/>
        <v>#REF!</v>
      </c>
      <c r="I651" s="25" t="e">
        <f>#REF!</f>
        <v>#REF!</v>
      </c>
      <c r="J651" s="26" t="e">
        <f t="shared" si="78"/>
        <v>#REF!</v>
      </c>
      <c r="K651" s="25" t="e">
        <f>#REF!</f>
        <v>#REF!</v>
      </c>
      <c r="L651" s="26" t="e">
        <f t="shared" si="79"/>
        <v>#REF!</v>
      </c>
      <c r="M651" s="25" t="e">
        <f>#REF!</f>
        <v>#REF!</v>
      </c>
      <c r="N651" s="26" t="e">
        <f t="shared" si="80"/>
        <v>#REF!</v>
      </c>
      <c r="O651" s="17" t="s">
        <v>1725</v>
      </c>
    </row>
    <row r="652" spans="2:15" ht="19.7" hidden="1" customHeight="1" x14ac:dyDescent="0.2">
      <c r="B652" s="13" t="s">
        <v>4016</v>
      </c>
      <c r="C652" s="14" t="s">
        <v>2819</v>
      </c>
      <c r="D652" s="14" t="s">
        <v>2969</v>
      </c>
      <c r="E652" s="44">
        <v>8.82</v>
      </c>
      <c r="F652" s="15" t="s">
        <v>1495</v>
      </c>
      <c r="G652" s="22" t="e">
        <f t="shared" si="81"/>
        <v>#REF!</v>
      </c>
      <c r="H652" s="26" t="e">
        <f t="shared" si="81"/>
        <v>#REF!</v>
      </c>
      <c r="I652" s="25" t="e">
        <f>#REF!</f>
        <v>#REF!</v>
      </c>
      <c r="J652" s="26" t="e">
        <f t="shared" si="78"/>
        <v>#REF!</v>
      </c>
      <c r="K652" s="25" t="e">
        <f>#REF!</f>
        <v>#REF!</v>
      </c>
      <c r="L652" s="26" t="e">
        <f t="shared" si="79"/>
        <v>#REF!</v>
      </c>
      <c r="M652" s="25" t="e">
        <f>#REF!</f>
        <v>#REF!</v>
      </c>
      <c r="N652" s="26" t="e">
        <f t="shared" si="80"/>
        <v>#REF!</v>
      </c>
      <c r="O652" s="17" t="s">
        <v>4016</v>
      </c>
    </row>
    <row r="653" spans="2:15" ht="19.7" hidden="1" customHeight="1" x14ac:dyDescent="0.2">
      <c r="B653" s="13" t="s">
        <v>4016</v>
      </c>
      <c r="C653" s="14" t="s">
        <v>4016</v>
      </c>
      <c r="D653" s="14" t="s">
        <v>4016</v>
      </c>
      <c r="E653" s="16"/>
      <c r="F653" s="15" t="s">
        <v>4016</v>
      </c>
      <c r="G653" s="22"/>
      <c r="H653" s="16"/>
      <c r="I653" s="22"/>
      <c r="J653" s="26">
        <f t="shared" si="78"/>
        <v>0</v>
      </c>
      <c r="K653" s="22"/>
      <c r="L653" s="26">
        <f t="shared" si="79"/>
        <v>0</v>
      </c>
      <c r="M653" s="22"/>
      <c r="N653" s="26">
        <f t="shared" si="80"/>
        <v>0</v>
      </c>
      <c r="O653" s="17" t="s">
        <v>4016</v>
      </c>
    </row>
    <row r="654" spans="2:15" ht="19.7" hidden="1" customHeight="1" x14ac:dyDescent="0.2">
      <c r="B654" s="40" t="s">
        <v>2392</v>
      </c>
      <c r="C654" s="24" t="s">
        <v>2902</v>
      </c>
      <c r="D654" s="24" t="s">
        <v>1079</v>
      </c>
      <c r="E654" s="16"/>
      <c r="F654" s="41" t="s">
        <v>1081</v>
      </c>
      <c r="G654" s="22"/>
      <c r="H654" s="42" t="e">
        <f>J654+L654+N654</f>
        <v>#REF!</v>
      </c>
      <c r="I654" s="22"/>
      <c r="J654" s="42" t="e">
        <f>TRUNC(J655+J656+J657+J658+J659+J660)</f>
        <v>#REF!</v>
      </c>
      <c r="K654" s="22"/>
      <c r="L654" s="42" t="e">
        <f>TRUNC(L655+L656+L657+L658+L659+L660)</f>
        <v>#REF!</v>
      </c>
      <c r="M654" s="22"/>
      <c r="N654" s="42" t="e">
        <f>TRUNC(N655+N656+N657+N658+N659+N660)</f>
        <v>#REF!</v>
      </c>
      <c r="O654" s="43" t="s">
        <v>4016</v>
      </c>
    </row>
    <row r="655" spans="2:15" ht="19.7" hidden="1" customHeight="1" x14ac:dyDescent="0.2">
      <c r="B655" s="13" t="s">
        <v>4016</v>
      </c>
      <c r="C655" s="14" t="s">
        <v>2428</v>
      </c>
      <c r="D655" s="14" t="s">
        <v>672</v>
      </c>
      <c r="E655" s="44">
        <v>13.77</v>
      </c>
      <c r="F655" s="15" t="s">
        <v>2937</v>
      </c>
      <c r="G655" s="22"/>
      <c r="H655" s="16"/>
      <c r="I655" s="22"/>
      <c r="J655" s="26">
        <f t="shared" ref="J655:J661" si="82">TRUNC(E655*I655,0)</f>
        <v>0</v>
      </c>
      <c r="K655" s="22"/>
      <c r="L655" s="26">
        <f t="shared" ref="L655:L661" si="83">TRUNC(E655*K655,0)</f>
        <v>0</v>
      </c>
      <c r="M655" s="22"/>
      <c r="N655" s="26">
        <f t="shared" ref="N655:N661" si="84">TRUNC(E655*M655,0)</f>
        <v>0</v>
      </c>
      <c r="O655" s="17" t="s">
        <v>1870</v>
      </c>
    </row>
    <row r="656" spans="2:15" ht="19.7" hidden="1" customHeight="1" x14ac:dyDescent="0.2">
      <c r="B656" s="13" t="s">
        <v>4016</v>
      </c>
      <c r="C656" s="14" t="s">
        <v>2623</v>
      </c>
      <c r="D656" s="14" t="s">
        <v>1035</v>
      </c>
      <c r="E656" s="44">
        <v>13.5</v>
      </c>
      <c r="F656" s="15" t="s">
        <v>2937</v>
      </c>
      <c r="G656" s="22" t="e">
        <f t="shared" ref="G656:H660" si="85">I656+K656+M656</f>
        <v>#REF!</v>
      </c>
      <c r="H656" s="26" t="e">
        <f t="shared" si="85"/>
        <v>#REF!</v>
      </c>
      <c r="I656" s="25" t="e">
        <f>'일위대가총괄표 (2)'!G63</f>
        <v>#REF!</v>
      </c>
      <c r="J656" s="26" t="e">
        <f t="shared" si="82"/>
        <v>#REF!</v>
      </c>
      <c r="K656" s="25" t="e">
        <f>'일위대가총괄표 (2)'!H63</f>
        <v>#REF!</v>
      </c>
      <c r="L656" s="26" t="e">
        <f t="shared" si="83"/>
        <v>#REF!</v>
      </c>
      <c r="M656" s="25" t="e">
        <f>'일위대가총괄표 (2)'!I63</f>
        <v>#REF!</v>
      </c>
      <c r="N656" s="26" t="e">
        <f t="shared" si="84"/>
        <v>#REF!</v>
      </c>
      <c r="O656" s="17" t="s">
        <v>2576</v>
      </c>
    </row>
    <row r="657" spans="2:15" ht="19.7" hidden="1" customHeight="1" x14ac:dyDescent="0.2">
      <c r="B657" s="13" t="s">
        <v>4016</v>
      </c>
      <c r="C657" s="14" t="s">
        <v>3215</v>
      </c>
      <c r="D657" s="14" t="s">
        <v>3371</v>
      </c>
      <c r="E657" s="44">
        <v>16.850000000000001</v>
      </c>
      <c r="F657" s="15" t="s">
        <v>2986</v>
      </c>
      <c r="G657" s="22" t="e">
        <f t="shared" si="85"/>
        <v>#REF!</v>
      </c>
      <c r="H657" s="26" t="e">
        <f t="shared" si="85"/>
        <v>#REF!</v>
      </c>
      <c r="I657" s="25" t="e">
        <f>#REF!</f>
        <v>#REF!</v>
      </c>
      <c r="J657" s="26" t="e">
        <f t="shared" si="82"/>
        <v>#REF!</v>
      </c>
      <c r="K657" s="25" t="e">
        <f>#REF!</f>
        <v>#REF!</v>
      </c>
      <c r="L657" s="26" t="e">
        <f t="shared" si="83"/>
        <v>#REF!</v>
      </c>
      <c r="M657" s="25" t="e">
        <f>#REF!</f>
        <v>#REF!</v>
      </c>
      <c r="N657" s="26" t="e">
        <f t="shared" si="84"/>
        <v>#REF!</v>
      </c>
      <c r="O657" s="17" t="s">
        <v>2949</v>
      </c>
    </row>
    <row r="658" spans="2:15" ht="19.7" hidden="1" customHeight="1" x14ac:dyDescent="0.2">
      <c r="B658" s="13" t="s">
        <v>4016</v>
      </c>
      <c r="C658" s="14" t="s">
        <v>795</v>
      </c>
      <c r="D658" s="14" t="s">
        <v>2586</v>
      </c>
      <c r="E658" s="44">
        <v>3.74</v>
      </c>
      <c r="F658" s="15" t="s">
        <v>2986</v>
      </c>
      <c r="G658" s="22" t="e">
        <f t="shared" si="85"/>
        <v>#REF!</v>
      </c>
      <c r="H658" s="26" t="e">
        <f t="shared" si="85"/>
        <v>#REF!</v>
      </c>
      <c r="I658" s="25" t="e">
        <f>#REF!</f>
        <v>#REF!</v>
      </c>
      <c r="J658" s="26" t="e">
        <f t="shared" si="82"/>
        <v>#REF!</v>
      </c>
      <c r="K658" s="25" t="e">
        <f>#REF!</f>
        <v>#REF!</v>
      </c>
      <c r="L658" s="26" t="e">
        <f t="shared" si="83"/>
        <v>#REF!</v>
      </c>
      <c r="M658" s="25" t="e">
        <f>#REF!</f>
        <v>#REF!</v>
      </c>
      <c r="N658" s="26" t="e">
        <f t="shared" si="84"/>
        <v>#REF!</v>
      </c>
      <c r="O658" s="17" t="s">
        <v>3854</v>
      </c>
    </row>
    <row r="659" spans="2:15" ht="19.7" hidden="1" customHeight="1" x14ac:dyDescent="0.2">
      <c r="B659" s="13" t="s">
        <v>4016</v>
      </c>
      <c r="C659" s="14" t="s">
        <v>2563</v>
      </c>
      <c r="D659" s="14" t="s">
        <v>2629</v>
      </c>
      <c r="E659" s="44">
        <v>17.91</v>
      </c>
      <c r="F659" s="15" t="s">
        <v>2986</v>
      </c>
      <c r="G659" s="22" t="e">
        <f t="shared" si="85"/>
        <v>#REF!</v>
      </c>
      <c r="H659" s="26" t="e">
        <f t="shared" si="85"/>
        <v>#REF!</v>
      </c>
      <c r="I659" s="25" t="e">
        <f>#REF!</f>
        <v>#REF!</v>
      </c>
      <c r="J659" s="26" t="e">
        <f t="shared" si="82"/>
        <v>#REF!</v>
      </c>
      <c r="K659" s="25" t="e">
        <f>#REF!</f>
        <v>#REF!</v>
      </c>
      <c r="L659" s="26" t="e">
        <f t="shared" si="83"/>
        <v>#REF!</v>
      </c>
      <c r="M659" s="25" t="e">
        <f>#REF!</f>
        <v>#REF!</v>
      </c>
      <c r="N659" s="26" t="e">
        <f t="shared" si="84"/>
        <v>#REF!</v>
      </c>
      <c r="O659" s="17" t="s">
        <v>1725</v>
      </c>
    </row>
    <row r="660" spans="2:15" ht="19.7" hidden="1" customHeight="1" x14ac:dyDescent="0.2">
      <c r="B660" s="13" t="s">
        <v>4016</v>
      </c>
      <c r="C660" s="14" t="s">
        <v>2819</v>
      </c>
      <c r="D660" s="14" t="s">
        <v>2969</v>
      </c>
      <c r="E660" s="44">
        <v>11.34</v>
      </c>
      <c r="F660" s="15" t="s">
        <v>1495</v>
      </c>
      <c r="G660" s="22" t="e">
        <f t="shared" si="85"/>
        <v>#REF!</v>
      </c>
      <c r="H660" s="26" t="e">
        <f t="shared" si="85"/>
        <v>#REF!</v>
      </c>
      <c r="I660" s="25" t="e">
        <f>#REF!</f>
        <v>#REF!</v>
      </c>
      <c r="J660" s="26" t="e">
        <f t="shared" si="82"/>
        <v>#REF!</v>
      </c>
      <c r="K660" s="25" t="e">
        <f>#REF!</f>
        <v>#REF!</v>
      </c>
      <c r="L660" s="26" t="e">
        <f t="shared" si="83"/>
        <v>#REF!</v>
      </c>
      <c r="M660" s="25" t="e">
        <f>#REF!</f>
        <v>#REF!</v>
      </c>
      <c r="N660" s="26" t="e">
        <f t="shared" si="84"/>
        <v>#REF!</v>
      </c>
      <c r="O660" s="17" t="s">
        <v>4016</v>
      </c>
    </row>
    <row r="661" spans="2:15" ht="19.7" hidden="1" customHeight="1" x14ac:dyDescent="0.2">
      <c r="B661" s="13" t="s">
        <v>4016</v>
      </c>
      <c r="C661" s="14" t="s">
        <v>4016</v>
      </c>
      <c r="D661" s="14" t="s">
        <v>4016</v>
      </c>
      <c r="E661" s="16"/>
      <c r="F661" s="15" t="s">
        <v>4016</v>
      </c>
      <c r="G661" s="22"/>
      <c r="H661" s="16"/>
      <c r="I661" s="22"/>
      <c r="J661" s="26">
        <f t="shared" si="82"/>
        <v>0</v>
      </c>
      <c r="K661" s="22"/>
      <c r="L661" s="26">
        <f t="shared" si="83"/>
        <v>0</v>
      </c>
      <c r="M661" s="22"/>
      <c r="N661" s="26">
        <f t="shared" si="84"/>
        <v>0</v>
      </c>
      <c r="O661" s="17" t="s">
        <v>4016</v>
      </c>
    </row>
    <row r="662" spans="2:15" ht="19.7" hidden="1" customHeight="1" x14ac:dyDescent="0.2">
      <c r="B662" s="40" t="s">
        <v>836</v>
      </c>
      <c r="C662" s="24" t="s">
        <v>1226</v>
      </c>
      <c r="D662" s="24" t="s">
        <v>2666</v>
      </c>
      <c r="E662" s="16"/>
      <c r="F662" s="41" t="s">
        <v>2516</v>
      </c>
      <c r="G662" s="22"/>
      <c r="H662" s="42" t="e">
        <f>J662+L662+N662</f>
        <v>#REF!</v>
      </c>
      <c r="I662" s="22"/>
      <c r="J662" s="42" t="e">
        <f>TRUNC(J663+J664+J665+J666)</f>
        <v>#REF!</v>
      </c>
      <c r="K662" s="22"/>
      <c r="L662" s="42" t="e">
        <f>TRUNC(L663+L664+L665+L666)</f>
        <v>#REF!</v>
      </c>
      <c r="M662" s="22"/>
      <c r="N662" s="26" t="e">
        <f>TRUNC(N663+N664+N665+N666)</f>
        <v>#REF!</v>
      </c>
      <c r="O662" s="43" t="s">
        <v>4016</v>
      </c>
    </row>
    <row r="663" spans="2:15" ht="19.7" hidden="1" customHeight="1" x14ac:dyDescent="0.2">
      <c r="B663" s="13" t="s">
        <v>4016</v>
      </c>
      <c r="C663" s="14" t="s">
        <v>1110</v>
      </c>
      <c r="D663" s="14" t="s">
        <v>127</v>
      </c>
      <c r="E663" s="44">
        <v>3.73</v>
      </c>
      <c r="F663" s="15" t="s">
        <v>2986</v>
      </c>
      <c r="G663" s="22" t="e">
        <f>I663+K663+M663</f>
        <v>#REF!</v>
      </c>
      <c r="H663" s="26" t="e">
        <f>J663+L663+N663</f>
        <v>#REF!</v>
      </c>
      <c r="I663" s="25" t="e">
        <f>#REF!</f>
        <v>#REF!</v>
      </c>
      <c r="J663" s="26" t="e">
        <f>TRUNC(E663*I663,0)</f>
        <v>#REF!</v>
      </c>
      <c r="K663" s="25" t="e">
        <f>#REF!</f>
        <v>#REF!</v>
      </c>
      <c r="L663" s="26" t="e">
        <f>TRUNC(E663*K663,0)</f>
        <v>#REF!</v>
      </c>
      <c r="M663" s="25" t="e">
        <f>#REF!</f>
        <v>#REF!</v>
      </c>
      <c r="N663" s="26" t="e">
        <f>TRUNC(E663*M663,0)</f>
        <v>#REF!</v>
      </c>
      <c r="O663" s="17" t="s">
        <v>4016</v>
      </c>
    </row>
    <row r="664" spans="2:15" ht="19.7" hidden="1" customHeight="1" x14ac:dyDescent="0.2">
      <c r="B664" s="18" t="s">
        <v>4016</v>
      </c>
      <c r="C664" s="19" t="s">
        <v>919</v>
      </c>
      <c r="D664" s="19" t="s">
        <v>3989</v>
      </c>
      <c r="E664" s="45">
        <v>3.55</v>
      </c>
      <c r="F664" s="20" t="s">
        <v>2986</v>
      </c>
      <c r="G664" s="5" t="e">
        <f>I664+K664+M664</f>
        <v>#REF!</v>
      </c>
      <c r="H664" s="32" t="e">
        <f>J664+L664+N664</f>
        <v>#REF!</v>
      </c>
      <c r="I664" s="29" t="e">
        <f>#REF!</f>
        <v>#REF!</v>
      </c>
      <c r="J664" s="32" t="e">
        <f>TRUNC(E664*I664,0)</f>
        <v>#REF!</v>
      </c>
      <c r="K664" s="29" t="e">
        <f>#REF!</f>
        <v>#REF!</v>
      </c>
      <c r="L664" s="32" t="e">
        <f>TRUNC(E664*K664,0)</f>
        <v>#REF!</v>
      </c>
      <c r="M664" s="29" t="e">
        <f>#REF!</f>
        <v>#REF!</v>
      </c>
      <c r="N664" s="32" t="e">
        <f>TRUNC(E664*M664,0)</f>
        <v>#REF!</v>
      </c>
      <c r="O664" s="21" t="s">
        <v>65</v>
      </c>
    </row>
    <row r="665" spans="2:15" ht="19.7" hidden="1" customHeight="1" x14ac:dyDescent="0.2">
      <c r="B665" s="13" t="s">
        <v>4016</v>
      </c>
      <c r="C665" s="14" t="s">
        <v>2702</v>
      </c>
      <c r="D665" s="14" t="s">
        <v>728</v>
      </c>
      <c r="E665" s="44">
        <v>1.5</v>
      </c>
      <c r="F665" s="15" t="s">
        <v>2363</v>
      </c>
      <c r="G665" s="22" t="e">
        <f>I665+K665+M665</f>
        <v>#REF!</v>
      </c>
      <c r="H665" s="26" t="e">
        <f>J665+L665+N665</f>
        <v>#REF!</v>
      </c>
      <c r="I665" s="25" t="e">
        <f>#REF!</f>
        <v>#REF!</v>
      </c>
      <c r="J665" s="26" t="e">
        <f>TRUNC(E665*I665,0)</f>
        <v>#REF!</v>
      </c>
      <c r="K665" s="25" t="e">
        <f>#REF!</f>
        <v>#REF!</v>
      </c>
      <c r="L665" s="26" t="e">
        <f>TRUNC(E665*K665,0)</f>
        <v>#REF!</v>
      </c>
      <c r="M665" s="25" t="e">
        <f>#REF!</f>
        <v>#REF!</v>
      </c>
      <c r="N665" s="26" t="e">
        <f>TRUNC(E665*M665,0)</f>
        <v>#REF!</v>
      </c>
      <c r="O665" s="17" t="s">
        <v>4016</v>
      </c>
    </row>
    <row r="666" spans="2:15" ht="19.7" hidden="1" customHeight="1" x14ac:dyDescent="0.2">
      <c r="B666" s="13" t="s">
        <v>4016</v>
      </c>
      <c r="C666" s="14" t="s">
        <v>3150</v>
      </c>
      <c r="D666" s="14" t="s">
        <v>847</v>
      </c>
      <c r="E666" s="44">
        <v>5.59</v>
      </c>
      <c r="F666" s="15" t="s">
        <v>1495</v>
      </c>
      <c r="G666" s="22" t="e">
        <f>I666+K666+M666</f>
        <v>#REF!</v>
      </c>
      <c r="H666" s="26" t="e">
        <f>J666+L666+N666</f>
        <v>#REF!</v>
      </c>
      <c r="I666" s="25" t="e">
        <f>#REF!</f>
        <v>#REF!</v>
      </c>
      <c r="J666" s="26" t="e">
        <f>TRUNC(E666*I666,0)</f>
        <v>#REF!</v>
      </c>
      <c r="K666" s="25" t="e">
        <f>#REF!</f>
        <v>#REF!</v>
      </c>
      <c r="L666" s="26" t="e">
        <f>TRUNC(E666*K666,0)</f>
        <v>#REF!</v>
      </c>
      <c r="M666" s="25" t="e">
        <f>#REF!</f>
        <v>#REF!</v>
      </c>
      <c r="N666" s="26" t="e">
        <f>TRUNC(E666*M666,0)</f>
        <v>#REF!</v>
      </c>
      <c r="O666" s="17" t="s">
        <v>4016</v>
      </c>
    </row>
    <row r="667" spans="2:15" ht="19.7" hidden="1" customHeight="1" x14ac:dyDescent="0.2">
      <c r="B667" s="13" t="s">
        <v>4016</v>
      </c>
      <c r="C667" s="14" t="s">
        <v>4016</v>
      </c>
      <c r="D667" s="14" t="s">
        <v>4016</v>
      </c>
      <c r="E667" s="16"/>
      <c r="F667" s="15" t="s">
        <v>4016</v>
      </c>
      <c r="G667" s="22"/>
      <c r="H667" s="16"/>
      <c r="I667" s="22"/>
      <c r="J667" s="26">
        <f>TRUNC(E667*I667,0)</f>
        <v>0</v>
      </c>
      <c r="K667" s="22"/>
      <c r="L667" s="26">
        <f>TRUNC(E667*K667,0)</f>
        <v>0</v>
      </c>
      <c r="M667" s="22"/>
      <c r="N667" s="26">
        <f>TRUNC(E667*M667,0)</f>
        <v>0</v>
      </c>
      <c r="O667" s="17" t="s">
        <v>4016</v>
      </c>
    </row>
    <row r="668" spans="2:15" ht="19.7" hidden="1" customHeight="1" x14ac:dyDescent="0.2">
      <c r="B668" s="40" t="s">
        <v>2282</v>
      </c>
      <c r="C668" s="24" t="s">
        <v>3652</v>
      </c>
      <c r="D668" s="24" t="s">
        <v>397</v>
      </c>
      <c r="E668" s="16"/>
      <c r="F668" s="41" t="s">
        <v>2986</v>
      </c>
      <c r="G668" s="22"/>
      <c r="H668" s="42" t="e">
        <f>J668+L668+N668</f>
        <v>#REF!</v>
      </c>
      <c r="I668" s="22"/>
      <c r="J668" s="42" t="e">
        <f>TRUNC(J669+J670)</f>
        <v>#REF!</v>
      </c>
      <c r="K668" s="22"/>
      <c r="L668" s="42" t="e">
        <f>TRUNC(L669+L670)</f>
        <v>#REF!</v>
      </c>
      <c r="M668" s="22"/>
      <c r="N668" s="26" t="e">
        <f>TRUNC(N669+N670)</f>
        <v>#REF!</v>
      </c>
      <c r="O668" s="43" t="s">
        <v>4016</v>
      </c>
    </row>
    <row r="669" spans="2:15" ht="19.7" hidden="1" customHeight="1" x14ac:dyDescent="0.2">
      <c r="B669" s="13" t="s">
        <v>4016</v>
      </c>
      <c r="C669" s="14" t="s">
        <v>3345</v>
      </c>
      <c r="D669" s="14" t="s">
        <v>2091</v>
      </c>
      <c r="E669" s="44">
        <v>1.1499999999999999</v>
      </c>
      <c r="F669" s="15" t="s">
        <v>2986</v>
      </c>
      <c r="G669" s="22" t="e">
        <f>I669+K669+M669</f>
        <v>#REF!</v>
      </c>
      <c r="H669" s="26" t="e">
        <f>J669+L669+N669</f>
        <v>#REF!</v>
      </c>
      <c r="I669" s="25" t="e">
        <f>#REF!</f>
        <v>#REF!</v>
      </c>
      <c r="J669" s="26" t="e">
        <f>TRUNC(E669*I669,0)</f>
        <v>#REF!</v>
      </c>
      <c r="K669" s="25" t="e">
        <f>#REF!</f>
        <v>#REF!</v>
      </c>
      <c r="L669" s="26" t="e">
        <f>TRUNC(E669*K669,0)</f>
        <v>#REF!</v>
      </c>
      <c r="M669" s="25" t="e">
        <f>#REF!</f>
        <v>#REF!</v>
      </c>
      <c r="N669" s="26" t="e">
        <f>TRUNC(E669*M669,0)</f>
        <v>#REF!</v>
      </c>
      <c r="O669" s="17" t="s">
        <v>4016</v>
      </c>
    </row>
    <row r="670" spans="2:15" ht="19.7" hidden="1" customHeight="1" x14ac:dyDescent="0.2">
      <c r="B670" s="13" t="s">
        <v>4016</v>
      </c>
      <c r="C670" s="14" t="s">
        <v>2324</v>
      </c>
      <c r="D670" s="14" t="s">
        <v>35</v>
      </c>
      <c r="E670" s="16">
        <v>1</v>
      </c>
      <c r="F670" s="15" t="s">
        <v>2986</v>
      </c>
      <c r="G670" s="22" t="e">
        <f>I670+K670+M670</f>
        <v>#REF!</v>
      </c>
      <c r="H670" s="26" t="e">
        <f>J670+L670+N670</f>
        <v>#REF!</v>
      </c>
      <c r="I670" s="25" t="e">
        <f>#REF!</f>
        <v>#REF!</v>
      </c>
      <c r="J670" s="26" t="e">
        <f>TRUNC(E670*I670,0)</f>
        <v>#REF!</v>
      </c>
      <c r="K670" s="25" t="e">
        <f>#REF!</f>
        <v>#REF!</v>
      </c>
      <c r="L670" s="26" t="e">
        <f>TRUNC(E670*K670,0)</f>
        <v>#REF!</v>
      </c>
      <c r="M670" s="25" t="e">
        <f>#REF!</f>
        <v>#REF!</v>
      </c>
      <c r="N670" s="26" t="e">
        <f>TRUNC(E670*M670,0)</f>
        <v>#REF!</v>
      </c>
      <c r="O670" s="17" t="s">
        <v>1410</v>
      </c>
    </row>
    <row r="671" spans="2:15" ht="19.7" hidden="1" customHeight="1" x14ac:dyDescent="0.2">
      <c r="B671" s="13" t="s">
        <v>4016</v>
      </c>
      <c r="C671" s="14" t="s">
        <v>4016</v>
      </c>
      <c r="D671" s="14" t="s">
        <v>4016</v>
      </c>
      <c r="E671" s="16"/>
      <c r="F671" s="15" t="s">
        <v>4016</v>
      </c>
      <c r="G671" s="22"/>
      <c r="H671" s="16"/>
      <c r="I671" s="22"/>
      <c r="J671" s="26">
        <f>TRUNC(E671*I671,0)</f>
        <v>0</v>
      </c>
      <c r="K671" s="22"/>
      <c r="L671" s="26">
        <f>TRUNC(E671*K671,0)</f>
        <v>0</v>
      </c>
      <c r="M671" s="22"/>
      <c r="N671" s="26">
        <f>TRUNC(E671*M671,0)</f>
        <v>0</v>
      </c>
      <c r="O671" s="17" t="s">
        <v>4016</v>
      </c>
    </row>
    <row r="672" spans="2:15" ht="19.7" hidden="1" customHeight="1" x14ac:dyDescent="0.2">
      <c r="B672" s="40" t="s">
        <v>1108</v>
      </c>
      <c r="C672" s="24" t="s">
        <v>1032</v>
      </c>
      <c r="D672" s="24" t="s">
        <v>2614</v>
      </c>
      <c r="E672" s="16"/>
      <c r="F672" s="41" t="s">
        <v>2937</v>
      </c>
      <c r="G672" s="22"/>
      <c r="H672" s="42" t="e">
        <f>J672+L672+N672</f>
        <v>#REF!</v>
      </c>
      <c r="I672" s="22"/>
      <c r="J672" s="42" t="e">
        <f>TRUNC(J673+J674+J675)</f>
        <v>#REF!</v>
      </c>
      <c r="K672" s="22"/>
      <c r="L672" s="42" t="e">
        <f>TRUNC(L673+L674+L675)</f>
        <v>#REF!</v>
      </c>
      <c r="M672" s="22"/>
      <c r="N672" s="42" t="e">
        <f>TRUNC(N673+N674+N675)</f>
        <v>#REF!</v>
      </c>
      <c r="O672" s="43" t="s">
        <v>4016</v>
      </c>
    </row>
    <row r="673" spans="2:15" ht="19.7" hidden="1" customHeight="1" x14ac:dyDescent="0.2">
      <c r="B673" s="13" t="s">
        <v>4016</v>
      </c>
      <c r="C673" s="14" t="s">
        <v>3744</v>
      </c>
      <c r="D673" s="14" t="s">
        <v>2614</v>
      </c>
      <c r="E673" s="16">
        <v>1</v>
      </c>
      <c r="F673" s="15" t="s">
        <v>2937</v>
      </c>
      <c r="G673" s="22" t="e">
        <f>I673+K673+M673</f>
        <v>#REF!</v>
      </c>
      <c r="H673" s="26" t="e">
        <f>J673+L673+N673</f>
        <v>#REF!</v>
      </c>
      <c r="I673" s="25" t="e">
        <f>#REF!</f>
        <v>#REF!</v>
      </c>
      <c r="J673" s="26" t="e">
        <f>TRUNC(E673*I673,0)</f>
        <v>#REF!</v>
      </c>
      <c r="K673" s="25" t="e">
        <f>#REF!</f>
        <v>#REF!</v>
      </c>
      <c r="L673" s="26" t="e">
        <f>TRUNC(E673*K673,0)</f>
        <v>#REF!</v>
      </c>
      <c r="M673" s="25" t="e">
        <f>#REF!</f>
        <v>#REF!</v>
      </c>
      <c r="N673" s="26" t="e">
        <f>TRUNC(E673*M673,0)</f>
        <v>#REF!</v>
      </c>
      <c r="O673" s="17" t="s">
        <v>427</v>
      </c>
    </row>
    <row r="674" spans="2:15" ht="19.7" hidden="1" customHeight="1" x14ac:dyDescent="0.2">
      <c r="B674" s="13" t="s">
        <v>4016</v>
      </c>
      <c r="C674" s="14" t="s">
        <v>293</v>
      </c>
      <c r="D674" s="14" t="s">
        <v>3575</v>
      </c>
      <c r="E674" s="16">
        <v>1</v>
      </c>
      <c r="F674" s="15" t="s">
        <v>2937</v>
      </c>
      <c r="G674" s="22">
        <f>I674+K674+M674</f>
        <v>3887</v>
      </c>
      <c r="H674" s="26">
        <f>J674+L674+N674</f>
        <v>3887</v>
      </c>
      <c r="I674" s="25">
        <f>단가산출총괄표!G27</f>
        <v>1729</v>
      </c>
      <c r="J674" s="26">
        <f>TRUNC(E674*I674,0)</f>
        <v>1729</v>
      </c>
      <c r="K674" s="25">
        <f>단가산출총괄표!H27</f>
        <v>1120</v>
      </c>
      <c r="L674" s="26">
        <f>TRUNC(E674*K674,0)</f>
        <v>1120</v>
      </c>
      <c r="M674" s="25">
        <f>단가산출총괄표!I27</f>
        <v>1038</v>
      </c>
      <c r="N674" s="26">
        <f>TRUNC(E674*M674,0)</f>
        <v>1038</v>
      </c>
      <c r="O674" s="17" t="s">
        <v>262</v>
      </c>
    </row>
    <row r="675" spans="2:15" ht="19.7" hidden="1" customHeight="1" x14ac:dyDescent="0.2">
      <c r="B675" s="13" t="s">
        <v>4016</v>
      </c>
      <c r="C675" s="14" t="s">
        <v>2283</v>
      </c>
      <c r="D675" s="14" t="s">
        <v>2452</v>
      </c>
      <c r="E675" s="16">
        <v>1</v>
      </c>
      <c r="F675" s="15" t="s">
        <v>2937</v>
      </c>
      <c r="G675" s="22" t="e">
        <f>I675+K675+M675</f>
        <v>#REF!</v>
      </c>
      <c r="H675" s="26" t="e">
        <f>J675+L675+N675</f>
        <v>#REF!</v>
      </c>
      <c r="I675" s="25" t="e">
        <f>#REF!</f>
        <v>#REF!</v>
      </c>
      <c r="J675" s="26" t="e">
        <f>TRUNC(E675*I675,0)</f>
        <v>#REF!</v>
      </c>
      <c r="K675" s="25" t="e">
        <f>#REF!</f>
        <v>#REF!</v>
      </c>
      <c r="L675" s="26" t="e">
        <f>TRUNC(E675*K675,0)</f>
        <v>#REF!</v>
      </c>
      <c r="M675" s="25" t="e">
        <f>#REF!</f>
        <v>#REF!</v>
      </c>
      <c r="N675" s="26" t="e">
        <f>TRUNC(E675*M675,0)</f>
        <v>#REF!</v>
      </c>
      <c r="O675" s="17" t="s">
        <v>2638</v>
      </c>
    </row>
    <row r="676" spans="2:15" ht="19.7" hidden="1" customHeight="1" x14ac:dyDescent="0.2">
      <c r="B676" s="13" t="s">
        <v>4016</v>
      </c>
      <c r="C676" s="14" t="s">
        <v>4016</v>
      </c>
      <c r="D676" s="14" t="s">
        <v>4016</v>
      </c>
      <c r="E676" s="16"/>
      <c r="F676" s="15" t="s">
        <v>4016</v>
      </c>
      <c r="G676" s="22"/>
      <c r="H676" s="16"/>
      <c r="I676" s="22"/>
      <c r="J676" s="26">
        <f>TRUNC(E676*I676,0)</f>
        <v>0</v>
      </c>
      <c r="K676" s="22"/>
      <c r="L676" s="26">
        <f>TRUNC(E676*K676,0)</f>
        <v>0</v>
      </c>
      <c r="M676" s="22"/>
      <c r="N676" s="26">
        <f>TRUNC(E676*M676,0)</f>
        <v>0</v>
      </c>
      <c r="O676" s="17" t="s">
        <v>4016</v>
      </c>
    </row>
    <row r="677" spans="2:15" ht="19.7" hidden="1" customHeight="1" x14ac:dyDescent="0.2">
      <c r="B677" s="40" t="s">
        <v>3553</v>
      </c>
      <c r="C677" s="24" t="s">
        <v>1276</v>
      </c>
      <c r="D677" s="24" t="s">
        <v>648</v>
      </c>
      <c r="E677" s="16"/>
      <c r="F677" s="41" t="s">
        <v>2937</v>
      </c>
      <c r="G677" s="22"/>
      <c r="H677" s="42" t="e">
        <f>J677+L677+N677</f>
        <v>#REF!</v>
      </c>
      <c r="I677" s="22"/>
      <c r="J677" s="42" t="e">
        <f>TRUNC(J678+J679+J680)</f>
        <v>#REF!</v>
      </c>
      <c r="K677" s="22"/>
      <c r="L677" s="42" t="e">
        <f>TRUNC(L678+L679+L680)</f>
        <v>#REF!</v>
      </c>
      <c r="M677" s="22"/>
      <c r="N677" s="42" t="e">
        <f>TRUNC(N678+N679+N680)</f>
        <v>#REF!</v>
      </c>
      <c r="O677" s="43" t="s">
        <v>4016</v>
      </c>
    </row>
    <row r="678" spans="2:15" ht="19.7" hidden="1" customHeight="1" x14ac:dyDescent="0.2">
      <c r="B678" s="13" t="s">
        <v>4016</v>
      </c>
      <c r="C678" s="14" t="s">
        <v>392</v>
      </c>
      <c r="D678" s="14" t="s">
        <v>648</v>
      </c>
      <c r="E678" s="16">
        <v>1</v>
      </c>
      <c r="F678" s="15" t="s">
        <v>2937</v>
      </c>
      <c r="G678" s="22" t="e">
        <f>I678+K678+M678</f>
        <v>#REF!</v>
      </c>
      <c r="H678" s="26" t="e">
        <f>J678+L678+N678</f>
        <v>#REF!</v>
      </c>
      <c r="I678" s="25" t="e">
        <f>#REF!</f>
        <v>#REF!</v>
      </c>
      <c r="J678" s="26" t="e">
        <f>TRUNC(E678*I678,0)</f>
        <v>#REF!</v>
      </c>
      <c r="K678" s="25" t="e">
        <f>#REF!</f>
        <v>#REF!</v>
      </c>
      <c r="L678" s="26" t="e">
        <f>TRUNC(E678*K678,0)</f>
        <v>#REF!</v>
      </c>
      <c r="M678" s="25" t="e">
        <f>#REF!</f>
        <v>#REF!</v>
      </c>
      <c r="N678" s="26" t="e">
        <f>TRUNC(E678*M678,0)</f>
        <v>#REF!</v>
      </c>
      <c r="O678" s="17" t="s">
        <v>1148</v>
      </c>
    </row>
    <row r="679" spans="2:15" ht="19.7" hidden="1" customHeight="1" x14ac:dyDescent="0.2">
      <c r="B679" s="13" t="s">
        <v>4016</v>
      </c>
      <c r="C679" s="14" t="s">
        <v>1885</v>
      </c>
      <c r="D679" s="14" t="s">
        <v>3575</v>
      </c>
      <c r="E679" s="16">
        <v>1</v>
      </c>
      <c r="F679" s="15" t="s">
        <v>2937</v>
      </c>
      <c r="G679" s="22">
        <f>I679+K679+M679</f>
        <v>4687</v>
      </c>
      <c r="H679" s="26">
        <f>J679+L679+N679</f>
        <v>4687</v>
      </c>
      <c r="I679" s="25">
        <f>단가산출총괄표!G4</f>
        <v>2201</v>
      </c>
      <c r="J679" s="26">
        <f>TRUNC(E679*I679,0)</f>
        <v>2201</v>
      </c>
      <c r="K679" s="25">
        <f>단가산출총괄표!H4</f>
        <v>1120</v>
      </c>
      <c r="L679" s="26">
        <f>TRUNC(E679*K679,0)</f>
        <v>1120</v>
      </c>
      <c r="M679" s="25">
        <f>단가산출총괄표!I4</f>
        <v>1366</v>
      </c>
      <c r="N679" s="26">
        <f>TRUNC(E679*M679,0)</f>
        <v>1366</v>
      </c>
      <c r="O679" s="17" t="s">
        <v>682</v>
      </c>
    </row>
    <row r="680" spans="2:15" ht="19.7" hidden="1" customHeight="1" x14ac:dyDescent="0.2">
      <c r="B680" s="13" t="s">
        <v>4016</v>
      </c>
      <c r="C680" s="14" t="s">
        <v>666</v>
      </c>
      <c r="D680" s="14" t="s">
        <v>1330</v>
      </c>
      <c r="E680" s="16">
        <v>1</v>
      </c>
      <c r="F680" s="15" t="s">
        <v>2937</v>
      </c>
      <c r="G680" s="22" t="e">
        <f>I680+K680+M680</f>
        <v>#REF!</v>
      </c>
      <c r="H680" s="26" t="e">
        <f>J680+L680+N680</f>
        <v>#REF!</v>
      </c>
      <c r="I680" s="25" t="e">
        <f>#REF!</f>
        <v>#REF!</v>
      </c>
      <c r="J680" s="26" t="e">
        <f>TRUNC(E680*I680,0)</f>
        <v>#REF!</v>
      </c>
      <c r="K680" s="25" t="e">
        <f>#REF!</f>
        <v>#REF!</v>
      </c>
      <c r="L680" s="26" t="e">
        <f>TRUNC(E680*K680,0)</f>
        <v>#REF!</v>
      </c>
      <c r="M680" s="25" t="e">
        <f>#REF!</f>
        <v>#REF!</v>
      </c>
      <c r="N680" s="26" t="e">
        <f>TRUNC(E680*M680,0)</f>
        <v>#REF!</v>
      </c>
      <c r="O680" s="17" t="s">
        <v>2398</v>
      </c>
    </row>
    <row r="681" spans="2:15" ht="19.7" hidden="1" customHeight="1" x14ac:dyDescent="0.2">
      <c r="B681" s="13" t="s">
        <v>4016</v>
      </c>
      <c r="C681" s="14" t="s">
        <v>4016</v>
      </c>
      <c r="D681" s="14" t="s">
        <v>4016</v>
      </c>
      <c r="E681" s="16"/>
      <c r="F681" s="15" t="s">
        <v>4016</v>
      </c>
      <c r="G681" s="22"/>
      <c r="H681" s="16"/>
      <c r="I681" s="22"/>
      <c r="J681" s="26">
        <f>TRUNC(E681*I681,0)</f>
        <v>0</v>
      </c>
      <c r="K681" s="22"/>
      <c r="L681" s="26">
        <f>TRUNC(E681*K681,0)</f>
        <v>0</v>
      </c>
      <c r="M681" s="22"/>
      <c r="N681" s="26">
        <f>TRUNC(E681*M681,0)</f>
        <v>0</v>
      </c>
      <c r="O681" s="17" t="s">
        <v>4016</v>
      </c>
    </row>
    <row r="682" spans="2:15" ht="19.7" hidden="1" customHeight="1" x14ac:dyDescent="0.2">
      <c r="B682" s="40" t="s">
        <v>2840</v>
      </c>
      <c r="C682" s="24" t="s">
        <v>1682</v>
      </c>
      <c r="D682" s="24" t="s">
        <v>4016</v>
      </c>
      <c r="E682" s="16"/>
      <c r="F682" s="41" t="s">
        <v>3257</v>
      </c>
      <c r="G682" s="22"/>
      <c r="H682" s="42" t="e">
        <f t="shared" ref="H682:H687" si="86">J682+L682+N682</f>
        <v>#REF!</v>
      </c>
      <c r="I682" s="22"/>
      <c r="J682" s="42" t="e">
        <f>TRUNC(J683+J684+J685+J686+J687)</f>
        <v>#REF!</v>
      </c>
      <c r="K682" s="22"/>
      <c r="L682" s="42" t="e">
        <f>TRUNC(L683+L684+L685+L686+L687)</f>
        <v>#REF!</v>
      </c>
      <c r="M682" s="22"/>
      <c r="N682" s="26" t="e">
        <f>TRUNC(N683+N684+N685+N686+N687)</f>
        <v>#REF!</v>
      </c>
      <c r="O682" s="43" t="s">
        <v>4016</v>
      </c>
    </row>
    <row r="683" spans="2:15" ht="19.7" hidden="1" customHeight="1" x14ac:dyDescent="0.2">
      <c r="B683" s="13" t="s">
        <v>4016</v>
      </c>
      <c r="C683" s="14" t="s">
        <v>1904</v>
      </c>
      <c r="D683" s="14" t="s">
        <v>2165</v>
      </c>
      <c r="E683" s="44">
        <v>32.68</v>
      </c>
      <c r="F683" s="15" t="s">
        <v>2986</v>
      </c>
      <c r="G683" s="22" t="e">
        <f>I683+K683+M683</f>
        <v>#REF!</v>
      </c>
      <c r="H683" s="26" t="e">
        <f t="shared" si="86"/>
        <v>#REF!</v>
      </c>
      <c r="I683" s="25" t="e">
        <f>#REF!</f>
        <v>#REF!</v>
      </c>
      <c r="J683" s="26" t="e">
        <f t="shared" ref="J683:J688" si="87">TRUNC(E683*I683,0)</f>
        <v>#REF!</v>
      </c>
      <c r="K683" s="25" t="e">
        <f>#REF!</f>
        <v>#REF!</v>
      </c>
      <c r="L683" s="26" t="e">
        <f t="shared" ref="L683:L688" si="88">TRUNC(E683*K683,0)</f>
        <v>#REF!</v>
      </c>
      <c r="M683" s="25" t="e">
        <f>#REF!</f>
        <v>#REF!</v>
      </c>
      <c r="N683" s="26" t="e">
        <f t="shared" ref="N683:N688" si="89">TRUNC(E683*M683,0)</f>
        <v>#REF!</v>
      </c>
      <c r="O683" s="17" t="s">
        <v>4016</v>
      </c>
    </row>
    <row r="684" spans="2:15" ht="19.7" hidden="1" customHeight="1" x14ac:dyDescent="0.2">
      <c r="B684" s="13" t="s">
        <v>4016</v>
      </c>
      <c r="C684" s="14" t="s">
        <v>3752</v>
      </c>
      <c r="D684" s="14" t="s">
        <v>1440</v>
      </c>
      <c r="E684" s="44">
        <v>45.78</v>
      </c>
      <c r="F684" s="15" t="s">
        <v>2363</v>
      </c>
      <c r="G684" s="22" t="e">
        <f>I684+K684+M684</f>
        <v>#REF!</v>
      </c>
      <c r="H684" s="26" t="e">
        <f t="shared" si="86"/>
        <v>#REF!</v>
      </c>
      <c r="I684" s="25" t="e">
        <f>#REF!</f>
        <v>#REF!</v>
      </c>
      <c r="J684" s="26" t="e">
        <f t="shared" si="87"/>
        <v>#REF!</v>
      </c>
      <c r="K684" s="25" t="e">
        <f>#REF!</f>
        <v>#REF!</v>
      </c>
      <c r="L684" s="26" t="e">
        <f t="shared" si="88"/>
        <v>#REF!</v>
      </c>
      <c r="M684" s="25" t="e">
        <f>#REF!</f>
        <v>#REF!</v>
      </c>
      <c r="N684" s="26" t="e">
        <f t="shared" si="89"/>
        <v>#REF!</v>
      </c>
      <c r="O684" s="17" t="s">
        <v>4016</v>
      </c>
    </row>
    <row r="685" spans="2:15" ht="19.7" hidden="1" customHeight="1" x14ac:dyDescent="0.2">
      <c r="B685" s="13" t="s">
        <v>4016</v>
      </c>
      <c r="C685" s="14" t="s">
        <v>864</v>
      </c>
      <c r="D685" s="14" t="s">
        <v>2115</v>
      </c>
      <c r="E685" s="16">
        <v>192</v>
      </c>
      <c r="F685" s="15" t="s">
        <v>884</v>
      </c>
      <c r="G685" s="22" t="e">
        <f>I685+K685+M685</f>
        <v>#REF!</v>
      </c>
      <c r="H685" s="26" t="e">
        <f t="shared" si="86"/>
        <v>#REF!</v>
      </c>
      <c r="I685" s="25" t="e">
        <f>'일위대가총괄표 (2)'!G134</f>
        <v>#REF!</v>
      </c>
      <c r="J685" s="26" t="e">
        <f t="shared" si="87"/>
        <v>#REF!</v>
      </c>
      <c r="K685" s="25" t="e">
        <f>'일위대가총괄표 (2)'!H134</f>
        <v>#REF!</v>
      </c>
      <c r="L685" s="26" t="e">
        <f t="shared" si="88"/>
        <v>#REF!</v>
      </c>
      <c r="M685" s="25" t="e">
        <f>'일위대가총괄표 (2)'!I134</f>
        <v>#REF!</v>
      </c>
      <c r="N685" s="26" t="e">
        <f t="shared" si="89"/>
        <v>#REF!</v>
      </c>
      <c r="O685" s="17" t="s">
        <v>2875</v>
      </c>
    </row>
    <row r="686" spans="2:15" ht="19.7" hidden="1" customHeight="1" x14ac:dyDescent="0.2">
      <c r="B686" s="13" t="s">
        <v>4016</v>
      </c>
      <c r="C686" s="14" t="s">
        <v>1016</v>
      </c>
      <c r="D686" s="14" t="s">
        <v>2619</v>
      </c>
      <c r="E686" s="16">
        <v>202</v>
      </c>
      <c r="F686" s="15" t="s">
        <v>1081</v>
      </c>
      <c r="G686" s="22" t="e">
        <f>I686+K686+M686</f>
        <v>#REF!</v>
      </c>
      <c r="H686" s="26" t="e">
        <f t="shared" si="86"/>
        <v>#REF!</v>
      </c>
      <c r="I686" s="25" t="e">
        <f>#REF!</f>
        <v>#REF!</v>
      </c>
      <c r="J686" s="26" t="e">
        <f t="shared" si="87"/>
        <v>#REF!</v>
      </c>
      <c r="K686" s="25" t="e">
        <f>#REF!</f>
        <v>#REF!</v>
      </c>
      <c r="L686" s="26" t="e">
        <f t="shared" si="88"/>
        <v>#REF!</v>
      </c>
      <c r="M686" s="25" t="e">
        <f>#REF!</f>
        <v>#REF!</v>
      </c>
      <c r="N686" s="26" t="e">
        <f t="shared" si="89"/>
        <v>#REF!</v>
      </c>
      <c r="O686" s="17" t="s">
        <v>4016</v>
      </c>
    </row>
    <row r="687" spans="2:15" ht="19.7" hidden="1" customHeight="1" x14ac:dyDescent="0.2">
      <c r="B687" s="13" t="s">
        <v>4016</v>
      </c>
      <c r="C687" s="14" t="s">
        <v>1974</v>
      </c>
      <c r="D687" s="14" t="s">
        <v>1549</v>
      </c>
      <c r="E687" s="16">
        <v>192</v>
      </c>
      <c r="F687" s="15" t="s">
        <v>2516</v>
      </c>
      <c r="G687" s="22" t="e">
        <f>I687+K687+M687</f>
        <v>#REF!</v>
      </c>
      <c r="H687" s="26" t="e">
        <f t="shared" si="86"/>
        <v>#REF!</v>
      </c>
      <c r="I687" s="25" t="e">
        <f>#REF!</f>
        <v>#REF!</v>
      </c>
      <c r="J687" s="26" t="e">
        <f t="shared" si="87"/>
        <v>#REF!</v>
      </c>
      <c r="K687" s="25" t="e">
        <f>#REF!</f>
        <v>#REF!</v>
      </c>
      <c r="L687" s="26" t="e">
        <f t="shared" si="88"/>
        <v>#REF!</v>
      </c>
      <c r="M687" s="25" t="e">
        <f>#REF!</f>
        <v>#REF!</v>
      </c>
      <c r="N687" s="26" t="e">
        <f t="shared" si="89"/>
        <v>#REF!</v>
      </c>
      <c r="O687" s="17" t="s">
        <v>1095</v>
      </c>
    </row>
    <row r="688" spans="2:15" ht="19.7" hidden="1" customHeight="1" x14ac:dyDescent="0.2">
      <c r="B688" s="13" t="s">
        <v>4016</v>
      </c>
      <c r="C688" s="14" t="s">
        <v>4016</v>
      </c>
      <c r="D688" s="14" t="s">
        <v>4016</v>
      </c>
      <c r="E688" s="16"/>
      <c r="F688" s="15" t="s">
        <v>4016</v>
      </c>
      <c r="G688" s="22"/>
      <c r="H688" s="16"/>
      <c r="I688" s="22"/>
      <c r="J688" s="26">
        <f t="shared" si="87"/>
        <v>0</v>
      </c>
      <c r="K688" s="22"/>
      <c r="L688" s="26">
        <f t="shared" si="88"/>
        <v>0</v>
      </c>
      <c r="M688" s="22"/>
      <c r="N688" s="26">
        <f t="shared" si="89"/>
        <v>0</v>
      </c>
      <c r="O688" s="17" t="s">
        <v>4016</v>
      </c>
    </row>
    <row r="689" spans="2:15" ht="19.7" hidden="1" customHeight="1" x14ac:dyDescent="0.2">
      <c r="B689" s="40" t="s">
        <v>278</v>
      </c>
      <c r="C689" s="24" t="s">
        <v>864</v>
      </c>
      <c r="D689" s="24" t="s">
        <v>2115</v>
      </c>
      <c r="E689" s="16"/>
      <c r="F689" s="41" t="s">
        <v>884</v>
      </c>
      <c r="G689" s="22"/>
      <c r="H689" s="42" t="e">
        <f>J689+L689+N689</f>
        <v>#REF!</v>
      </c>
      <c r="I689" s="22"/>
      <c r="J689" s="42" t="e">
        <f>TRUNC(J690+J691+J692)</f>
        <v>#REF!</v>
      </c>
      <c r="K689" s="22"/>
      <c r="L689" s="42" t="e">
        <f>TRUNC(L690+L691+L692)</f>
        <v>#REF!</v>
      </c>
      <c r="M689" s="22"/>
      <c r="N689" s="26" t="e">
        <f>TRUNC(N690+N691+N692)</f>
        <v>#REF!</v>
      </c>
      <c r="O689" s="43" t="s">
        <v>4016</v>
      </c>
    </row>
    <row r="690" spans="2:15" ht="19.7" hidden="1" customHeight="1" x14ac:dyDescent="0.2">
      <c r="B690" s="13" t="s">
        <v>4016</v>
      </c>
      <c r="C690" s="14" t="s">
        <v>3745</v>
      </c>
      <c r="D690" s="14" t="s">
        <v>1043</v>
      </c>
      <c r="E690" s="44">
        <v>5.0000000000000001E-4</v>
      </c>
      <c r="F690" s="15" t="s">
        <v>3225</v>
      </c>
      <c r="G690" s="22" t="e">
        <f>I690+K690+M690</f>
        <v>#REF!</v>
      </c>
      <c r="H690" s="26" t="e">
        <f>J690+L690+N690</f>
        <v>#REF!</v>
      </c>
      <c r="I690" s="25" t="e">
        <f>#REF!</f>
        <v>#REF!</v>
      </c>
      <c r="J690" s="26" t="e">
        <f>TRUNC(E690*I690,0)</f>
        <v>#REF!</v>
      </c>
      <c r="K690" s="25" t="e">
        <f>#REF!</f>
        <v>#REF!</v>
      </c>
      <c r="L690" s="26" t="e">
        <f>TRUNC(E690*K690,0)</f>
        <v>#REF!</v>
      </c>
      <c r="M690" s="25" t="e">
        <f>#REF!</f>
        <v>#REF!</v>
      </c>
      <c r="N690" s="26" t="e">
        <f>TRUNC(E690*M690,0)</f>
        <v>#REF!</v>
      </c>
      <c r="O690" s="17" t="s">
        <v>4016</v>
      </c>
    </row>
    <row r="691" spans="2:15" ht="19.7" hidden="1" customHeight="1" x14ac:dyDescent="0.2">
      <c r="B691" s="13" t="s">
        <v>4016</v>
      </c>
      <c r="C691" s="14" t="s">
        <v>2028</v>
      </c>
      <c r="D691" s="14" t="s">
        <v>4016</v>
      </c>
      <c r="E691" s="44">
        <v>8.0000000000000002E-3</v>
      </c>
      <c r="F691" s="15" t="s">
        <v>3731</v>
      </c>
      <c r="G691" s="22" t="e">
        <f>I691+K691+M691</f>
        <v>#REF!</v>
      </c>
      <c r="H691" s="26" t="e">
        <f>J691+L691+N691</f>
        <v>#REF!</v>
      </c>
      <c r="I691" s="25" t="e">
        <f>#REF!</f>
        <v>#REF!</v>
      </c>
      <c r="J691" s="26" t="e">
        <f>TRUNC(E691*I691,0)</f>
        <v>#REF!</v>
      </c>
      <c r="K691" s="25" t="e">
        <f>#REF!</f>
        <v>#REF!</v>
      </c>
      <c r="L691" s="26" t="e">
        <f>TRUNC(E691*K691,0)</f>
        <v>#REF!</v>
      </c>
      <c r="M691" s="25" t="e">
        <f>#REF!</f>
        <v>#REF!</v>
      </c>
      <c r="N691" s="26" t="e">
        <f>TRUNC(E691*M691,0)</f>
        <v>#REF!</v>
      </c>
      <c r="O691" s="17" t="s">
        <v>4016</v>
      </c>
    </row>
    <row r="692" spans="2:15" ht="19.7" hidden="1" customHeight="1" x14ac:dyDescent="0.2">
      <c r="B692" s="13" t="s">
        <v>4016</v>
      </c>
      <c r="C692" s="14" t="s">
        <v>3167</v>
      </c>
      <c r="D692" s="14" t="s">
        <v>574</v>
      </c>
      <c r="E692" s="16">
        <v>3</v>
      </c>
      <c r="F692" s="15" t="s">
        <v>802</v>
      </c>
      <c r="G692" s="22" t="e">
        <f>I692+K692+M692</f>
        <v>#REF!</v>
      </c>
      <c r="H692" s="26" t="e">
        <f>J692+L692+N692</f>
        <v>#REF!</v>
      </c>
      <c r="I692" s="22"/>
      <c r="J692" s="26">
        <f>TRUNC(E692*1/100*I692,0)</f>
        <v>0</v>
      </c>
      <c r="K692" s="22" t="e">
        <f>J691+J690</f>
        <v>#REF!</v>
      </c>
      <c r="L692" s="26" t="e">
        <f>TRUNC(E692*1/100*K692,0)</f>
        <v>#REF!</v>
      </c>
      <c r="M692" s="22"/>
      <c r="N692" s="26">
        <f>TRUNC(E692*1/100*M692,0)</f>
        <v>0</v>
      </c>
      <c r="O692" s="17" t="s">
        <v>4016</v>
      </c>
    </row>
    <row r="693" spans="2:15" ht="19.7" hidden="1" customHeight="1" x14ac:dyDescent="0.2">
      <c r="B693" s="13" t="s">
        <v>4016</v>
      </c>
      <c r="C693" s="14" t="s">
        <v>4016</v>
      </c>
      <c r="D693" s="14" t="s">
        <v>4016</v>
      </c>
      <c r="E693" s="16"/>
      <c r="F693" s="15" t="s">
        <v>4016</v>
      </c>
      <c r="G693" s="22"/>
      <c r="H693" s="16"/>
      <c r="I693" s="22"/>
      <c r="J693" s="26">
        <f>TRUNC(E693*I693,0)</f>
        <v>0</v>
      </c>
      <c r="K693" s="22"/>
      <c r="L693" s="26">
        <f>TRUNC(E693*K693,0)</f>
        <v>0</v>
      </c>
      <c r="M693" s="22"/>
      <c r="N693" s="26">
        <f>TRUNC(E693*M693,0)</f>
        <v>0</v>
      </c>
      <c r="O693" s="17" t="s">
        <v>4016</v>
      </c>
    </row>
    <row r="694" spans="2:15" ht="19.7" hidden="1" customHeight="1" x14ac:dyDescent="0.2">
      <c r="B694" s="46" t="s">
        <v>3013</v>
      </c>
      <c r="C694" s="31" t="s">
        <v>1026</v>
      </c>
      <c r="D694" s="31" t="s">
        <v>648</v>
      </c>
      <c r="E694" s="6"/>
      <c r="F694" s="47" t="s">
        <v>2937</v>
      </c>
      <c r="G694" s="5"/>
      <c r="H694" s="48" t="e">
        <f>J694+L694+N694</f>
        <v>#REF!</v>
      </c>
      <c r="I694" s="5"/>
      <c r="J694" s="48" t="e">
        <f>TRUNC(J695+J696+J697)</f>
        <v>#REF!</v>
      </c>
      <c r="K694" s="5"/>
      <c r="L694" s="48" t="e">
        <f>TRUNC(L695+L696+L697)</f>
        <v>#REF!</v>
      </c>
      <c r="M694" s="5"/>
      <c r="N694" s="48" t="e">
        <f>TRUNC(N695+N696+N697)</f>
        <v>#REF!</v>
      </c>
      <c r="O694" s="49" t="s">
        <v>4016</v>
      </c>
    </row>
    <row r="695" spans="2:15" ht="19.7" hidden="1" customHeight="1" x14ac:dyDescent="0.2">
      <c r="B695" s="13" t="s">
        <v>4016</v>
      </c>
      <c r="C695" s="14" t="s">
        <v>392</v>
      </c>
      <c r="D695" s="14" t="s">
        <v>648</v>
      </c>
      <c r="E695" s="16">
        <v>1</v>
      </c>
      <c r="F695" s="15" t="s">
        <v>2937</v>
      </c>
      <c r="G695" s="22" t="e">
        <f>I695+K695+M695</f>
        <v>#REF!</v>
      </c>
      <c r="H695" s="26" t="e">
        <f>J695+L695+N695</f>
        <v>#REF!</v>
      </c>
      <c r="I695" s="25" t="e">
        <f>#REF!</f>
        <v>#REF!</v>
      </c>
      <c r="J695" s="26" t="e">
        <f>TRUNC(E695*I695,0)</f>
        <v>#REF!</v>
      </c>
      <c r="K695" s="25" t="e">
        <f>#REF!</f>
        <v>#REF!</v>
      </c>
      <c r="L695" s="26" t="e">
        <f>TRUNC(E695*K695,0)</f>
        <v>#REF!</v>
      </c>
      <c r="M695" s="25" t="e">
        <f>#REF!</f>
        <v>#REF!</v>
      </c>
      <c r="N695" s="26" t="e">
        <f>TRUNC(E695*M695,0)</f>
        <v>#REF!</v>
      </c>
      <c r="O695" s="17" t="s">
        <v>1148</v>
      </c>
    </row>
    <row r="696" spans="2:15" ht="19.7" hidden="1" customHeight="1" x14ac:dyDescent="0.2">
      <c r="B696" s="13" t="s">
        <v>4016</v>
      </c>
      <c r="C696" s="14" t="s">
        <v>1885</v>
      </c>
      <c r="D696" s="14" t="s">
        <v>3575</v>
      </c>
      <c r="E696" s="16">
        <v>1</v>
      </c>
      <c r="F696" s="15" t="s">
        <v>2937</v>
      </c>
      <c r="G696" s="22">
        <f>I696+K696+M696</f>
        <v>4687</v>
      </c>
      <c r="H696" s="26">
        <f>J696+L696+N696</f>
        <v>4687</v>
      </c>
      <c r="I696" s="25">
        <f>단가산출총괄표!G4</f>
        <v>2201</v>
      </c>
      <c r="J696" s="26">
        <f>TRUNC(E696*I696,0)</f>
        <v>2201</v>
      </c>
      <c r="K696" s="25">
        <f>단가산출총괄표!H4</f>
        <v>1120</v>
      </c>
      <c r="L696" s="26">
        <f>TRUNC(E696*K696,0)</f>
        <v>1120</v>
      </c>
      <c r="M696" s="25">
        <f>단가산출총괄표!I4</f>
        <v>1366</v>
      </c>
      <c r="N696" s="26">
        <f>TRUNC(E696*M696,0)</f>
        <v>1366</v>
      </c>
      <c r="O696" s="17" t="s">
        <v>682</v>
      </c>
    </row>
    <row r="697" spans="2:15" ht="19.7" hidden="1" customHeight="1" x14ac:dyDescent="0.2">
      <c r="B697" s="13" t="s">
        <v>4016</v>
      </c>
      <c r="C697" s="14" t="s">
        <v>879</v>
      </c>
      <c r="D697" s="14" t="s">
        <v>2655</v>
      </c>
      <c r="E697" s="16">
        <v>1</v>
      </c>
      <c r="F697" s="15" t="s">
        <v>2937</v>
      </c>
      <c r="G697" s="22" t="e">
        <f>I697+K697+M697</f>
        <v>#REF!</v>
      </c>
      <c r="H697" s="26" t="e">
        <f>J697+L697+N697</f>
        <v>#REF!</v>
      </c>
      <c r="I697" s="25" t="e">
        <f>#REF!</f>
        <v>#REF!</v>
      </c>
      <c r="J697" s="26" t="e">
        <f>TRUNC(E697*I697,0)</f>
        <v>#REF!</v>
      </c>
      <c r="K697" s="25" t="e">
        <f>#REF!</f>
        <v>#REF!</v>
      </c>
      <c r="L697" s="26" t="e">
        <f>TRUNC(E697*K697,0)</f>
        <v>#REF!</v>
      </c>
      <c r="M697" s="25" t="e">
        <f>#REF!</f>
        <v>#REF!</v>
      </c>
      <c r="N697" s="26" t="e">
        <f>TRUNC(E697*M697,0)</f>
        <v>#REF!</v>
      </c>
      <c r="O697" s="17" t="s">
        <v>784</v>
      </c>
    </row>
    <row r="698" spans="2:15" ht="19.7" hidden="1" customHeight="1" x14ac:dyDescent="0.2">
      <c r="B698" s="13" t="s">
        <v>4016</v>
      </c>
      <c r="C698" s="14" t="s">
        <v>4016</v>
      </c>
      <c r="D698" s="14" t="s">
        <v>4016</v>
      </c>
      <c r="E698" s="16"/>
      <c r="F698" s="15" t="s">
        <v>4016</v>
      </c>
      <c r="G698" s="22"/>
      <c r="H698" s="16"/>
      <c r="I698" s="22"/>
      <c r="J698" s="26">
        <f>TRUNC(E698*I698,0)</f>
        <v>0</v>
      </c>
      <c r="K698" s="22"/>
      <c r="L698" s="26">
        <f>TRUNC(E698*K698,0)</f>
        <v>0</v>
      </c>
      <c r="M698" s="22"/>
      <c r="N698" s="26">
        <f>TRUNC(E698*M698,0)</f>
        <v>0</v>
      </c>
      <c r="O698" s="17" t="s">
        <v>4016</v>
      </c>
    </row>
    <row r="699" spans="2:15" ht="19.7" hidden="1" customHeight="1" x14ac:dyDescent="0.2">
      <c r="B699" s="40" t="s">
        <v>375</v>
      </c>
      <c r="C699" s="24" t="s">
        <v>548</v>
      </c>
      <c r="D699" s="24" t="s">
        <v>3286</v>
      </c>
      <c r="E699" s="16"/>
      <c r="F699" s="41" t="s">
        <v>2937</v>
      </c>
      <c r="G699" s="22"/>
      <c r="H699" s="42" t="e">
        <f>J699+L699+N699</f>
        <v>#REF!</v>
      </c>
      <c r="I699" s="22"/>
      <c r="J699" s="42" t="e">
        <f>TRUNC(J700+J701+J702+J703)</f>
        <v>#REF!</v>
      </c>
      <c r="K699" s="22"/>
      <c r="L699" s="42" t="e">
        <f>TRUNC(L700+L701+L702+L703)</f>
        <v>#REF!</v>
      </c>
      <c r="M699" s="22"/>
      <c r="N699" s="42" t="e">
        <f>TRUNC(N700+N701+N702+N703)</f>
        <v>#REF!</v>
      </c>
      <c r="O699" s="43" t="s">
        <v>4016</v>
      </c>
    </row>
    <row r="700" spans="2:15" ht="19.7" hidden="1" customHeight="1" x14ac:dyDescent="0.2">
      <c r="B700" s="13" t="s">
        <v>4016</v>
      </c>
      <c r="C700" s="14" t="s">
        <v>392</v>
      </c>
      <c r="D700" s="14" t="s">
        <v>3286</v>
      </c>
      <c r="E700" s="16">
        <v>1</v>
      </c>
      <c r="F700" s="15" t="s">
        <v>2937</v>
      </c>
      <c r="G700" s="22" t="e">
        <f>I700+K700+M700</f>
        <v>#REF!</v>
      </c>
      <c r="H700" s="26" t="e">
        <f>J700+L700+N700</f>
        <v>#REF!</v>
      </c>
      <c r="I700" s="25" t="e">
        <f>#REF!</f>
        <v>#REF!</v>
      </c>
      <c r="J700" s="26" t="e">
        <f>TRUNC(E700*I700,0)</f>
        <v>#REF!</v>
      </c>
      <c r="K700" s="25" t="e">
        <f>#REF!</f>
        <v>#REF!</v>
      </c>
      <c r="L700" s="26" t="e">
        <f>TRUNC(E700*K700,0)</f>
        <v>#REF!</v>
      </c>
      <c r="M700" s="25" t="e">
        <f>#REF!</f>
        <v>#REF!</v>
      </c>
      <c r="N700" s="26" t="e">
        <f>TRUNC(E700*M700,0)</f>
        <v>#REF!</v>
      </c>
      <c r="O700" s="17" t="s">
        <v>2820</v>
      </c>
    </row>
    <row r="701" spans="2:15" ht="19.7" hidden="1" customHeight="1" x14ac:dyDescent="0.2">
      <c r="B701" s="13" t="s">
        <v>4016</v>
      </c>
      <c r="C701" s="14" t="s">
        <v>1055</v>
      </c>
      <c r="D701" s="14" t="s">
        <v>3286</v>
      </c>
      <c r="E701" s="16">
        <v>1</v>
      </c>
      <c r="F701" s="15" t="s">
        <v>2937</v>
      </c>
      <c r="G701" s="22">
        <f>I701+K701+M701</f>
        <v>9584</v>
      </c>
      <c r="H701" s="26">
        <f>J701+L701+N701</f>
        <v>9584</v>
      </c>
      <c r="I701" s="25">
        <f>단가산출총괄표!G28</f>
        <v>5131</v>
      </c>
      <c r="J701" s="26">
        <f>TRUNC(E701*I701,0)</f>
        <v>5131</v>
      </c>
      <c r="K701" s="25">
        <f>단가산출총괄표!H28</f>
        <v>1038</v>
      </c>
      <c r="L701" s="26">
        <f>TRUNC(E701*K701,0)</f>
        <v>1038</v>
      </c>
      <c r="M701" s="25">
        <f>단가산출총괄표!I28</f>
        <v>3415</v>
      </c>
      <c r="N701" s="26">
        <f>TRUNC(E701*M701,0)</f>
        <v>3415</v>
      </c>
      <c r="O701" s="17" t="s">
        <v>2850</v>
      </c>
    </row>
    <row r="702" spans="2:15" ht="19.7" hidden="1" customHeight="1" x14ac:dyDescent="0.2">
      <c r="B702" s="13" t="s">
        <v>4016</v>
      </c>
      <c r="C702" s="14" t="s">
        <v>3415</v>
      </c>
      <c r="D702" s="14" t="s">
        <v>2806</v>
      </c>
      <c r="E702" s="16">
        <v>1</v>
      </c>
      <c r="F702" s="15" t="s">
        <v>2937</v>
      </c>
      <c r="G702" s="22" t="e">
        <f>I702+K702+M702</f>
        <v>#REF!</v>
      </c>
      <c r="H702" s="26" t="e">
        <f>J702+L702+N702</f>
        <v>#REF!</v>
      </c>
      <c r="I702" s="25" t="e">
        <f>#REF!</f>
        <v>#REF!</v>
      </c>
      <c r="J702" s="26" t="e">
        <f>TRUNC(E702*I702,0)</f>
        <v>#REF!</v>
      </c>
      <c r="K702" s="25" t="e">
        <f>#REF!</f>
        <v>#REF!</v>
      </c>
      <c r="L702" s="26" t="e">
        <f>TRUNC(E702*K702,0)</f>
        <v>#REF!</v>
      </c>
      <c r="M702" s="25" t="e">
        <f>#REF!</f>
        <v>#REF!</v>
      </c>
      <c r="N702" s="26" t="e">
        <f>TRUNC(E702*M702,0)</f>
        <v>#REF!</v>
      </c>
      <c r="O702" s="17" t="s">
        <v>1695</v>
      </c>
    </row>
    <row r="703" spans="2:15" ht="19.7" hidden="1" customHeight="1" x14ac:dyDescent="0.2">
      <c r="B703" s="13" t="s">
        <v>4016</v>
      </c>
      <c r="C703" s="14" t="s">
        <v>3430</v>
      </c>
      <c r="D703" s="14" t="s">
        <v>3286</v>
      </c>
      <c r="E703" s="16">
        <v>1</v>
      </c>
      <c r="F703" s="15" t="s">
        <v>2937</v>
      </c>
      <c r="G703" s="22">
        <f>I703+K703+M703</f>
        <v>2268</v>
      </c>
      <c r="H703" s="26">
        <f>J703+L703+N703</f>
        <v>2268</v>
      </c>
      <c r="I703" s="25">
        <f>단가산출총괄표!G29</f>
        <v>1572</v>
      </c>
      <c r="J703" s="26">
        <f>TRUNC(E703*I703,0)</f>
        <v>1572</v>
      </c>
      <c r="K703" s="25">
        <f>단가산출총괄표!H29</f>
        <v>546</v>
      </c>
      <c r="L703" s="26">
        <f>TRUNC(E703*K703,0)</f>
        <v>546</v>
      </c>
      <c r="M703" s="25">
        <f>단가산출총괄표!I29</f>
        <v>150</v>
      </c>
      <c r="N703" s="26">
        <f>TRUNC(E703*M703,0)</f>
        <v>150</v>
      </c>
      <c r="O703" s="17" t="s">
        <v>399</v>
      </c>
    </row>
    <row r="704" spans="2:15" ht="19.7" hidden="1" customHeight="1" x14ac:dyDescent="0.2">
      <c r="B704" s="13" t="s">
        <v>4016</v>
      </c>
      <c r="C704" s="14" t="s">
        <v>4016</v>
      </c>
      <c r="D704" s="14" t="s">
        <v>4016</v>
      </c>
      <c r="E704" s="16"/>
      <c r="F704" s="15" t="s">
        <v>4016</v>
      </c>
      <c r="G704" s="22"/>
      <c r="H704" s="16"/>
      <c r="I704" s="22"/>
      <c r="J704" s="26">
        <f>TRUNC(E704*I704,0)</f>
        <v>0</v>
      </c>
      <c r="K704" s="22"/>
      <c r="L704" s="26">
        <f>TRUNC(E704*K704,0)</f>
        <v>0</v>
      </c>
      <c r="M704" s="22"/>
      <c r="N704" s="26">
        <f>TRUNC(E704*M704,0)</f>
        <v>0</v>
      </c>
      <c r="O704" s="17" t="s">
        <v>4016</v>
      </c>
    </row>
    <row r="705" spans="2:15" ht="19.7" hidden="1" customHeight="1" x14ac:dyDescent="0.2">
      <c r="B705" s="40" t="s">
        <v>2528</v>
      </c>
      <c r="C705" s="24" t="s">
        <v>760</v>
      </c>
      <c r="D705" s="24" t="s">
        <v>3286</v>
      </c>
      <c r="E705" s="16"/>
      <c r="F705" s="41" t="s">
        <v>2937</v>
      </c>
      <c r="G705" s="22"/>
      <c r="H705" s="42" t="e">
        <f>J705+L705+N705</f>
        <v>#REF!</v>
      </c>
      <c r="I705" s="22"/>
      <c r="J705" s="42" t="e">
        <f>TRUNC(J706+J707+J708+J709)</f>
        <v>#REF!</v>
      </c>
      <c r="K705" s="22"/>
      <c r="L705" s="42" t="e">
        <f>TRUNC(L706+L707+L708+L709)</f>
        <v>#REF!</v>
      </c>
      <c r="M705" s="22"/>
      <c r="N705" s="42" t="e">
        <f>TRUNC(N706+N707+N708+N709)</f>
        <v>#REF!</v>
      </c>
      <c r="O705" s="43" t="s">
        <v>4016</v>
      </c>
    </row>
    <row r="706" spans="2:15" ht="19.7" hidden="1" customHeight="1" x14ac:dyDescent="0.2">
      <c r="B706" s="13" t="s">
        <v>4016</v>
      </c>
      <c r="C706" s="14" t="s">
        <v>392</v>
      </c>
      <c r="D706" s="14" t="s">
        <v>3286</v>
      </c>
      <c r="E706" s="16">
        <v>1</v>
      </c>
      <c r="F706" s="15" t="s">
        <v>2937</v>
      </c>
      <c r="G706" s="22" t="e">
        <f>I706+K706+M706</f>
        <v>#REF!</v>
      </c>
      <c r="H706" s="26" t="e">
        <f>J706+L706+N706</f>
        <v>#REF!</v>
      </c>
      <c r="I706" s="25" t="e">
        <f>#REF!</f>
        <v>#REF!</v>
      </c>
      <c r="J706" s="26" t="e">
        <f>TRUNC(E706*I706,0)</f>
        <v>#REF!</v>
      </c>
      <c r="K706" s="25" t="e">
        <f>#REF!</f>
        <v>#REF!</v>
      </c>
      <c r="L706" s="26" t="e">
        <f>TRUNC(E706*K706,0)</f>
        <v>#REF!</v>
      </c>
      <c r="M706" s="25" t="e">
        <f>#REF!</f>
        <v>#REF!</v>
      </c>
      <c r="N706" s="26" t="e">
        <f>TRUNC(E706*M706,0)</f>
        <v>#REF!</v>
      </c>
      <c r="O706" s="17" t="s">
        <v>2820</v>
      </c>
    </row>
    <row r="707" spans="2:15" ht="19.7" hidden="1" customHeight="1" x14ac:dyDescent="0.2">
      <c r="B707" s="13" t="s">
        <v>4016</v>
      </c>
      <c r="C707" s="14" t="s">
        <v>1055</v>
      </c>
      <c r="D707" s="14" t="s">
        <v>3286</v>
      </c>
      <c r="E707" s="16">
        <v>1</v>
      </c>
      <c r="F707" s="15" t="s">
        <v>2937</v>
      </c>
      <c r="G707" s="22">
        <f>I707+K707+M707</f>
        <v>9584</v>
      </c>
      <c r="H707" s="26">
        <f>J707+L707+N707</f>
        <v>9584</v>
      </c>
      <c r="I707" s="25">
        <f>단가산출총괄표!G28</f>
        <v>5131</v>
      </c>
      <c r="J707" s="26">
        <f>TRUNC(E707*I707,0)</f>
        <v>5131</v>
      </c>
      <c r="K707" s="25">
        <f>단가산출총괄표!H28</f>
        <v>1038</v>
      </c>
      <c r="L707" s="26">
        <f>TRUNC(E707*K707,0)</f>
        <v>1038</v>
      </c>
      <c r="M707" s="25">
        <f>단가산출총괄표!I28</f>
        <v>3415</v>
      </c>
      <c r="N707" s="26">
        <f>TRUNC(E707*M707,0)</f>
        <v>3415</v>
      </c>
      <c r="O707" s="17" t="s">
        <v>2850</v>
      </c>
    </row>
    <row r="708" spans="2:15" ht="19.7" hidden="1" customHeight="1" x14ac:dyDescent="0.2">
      <c r="B708" s="13" t="s">
        <v>4016</v>
      </c>
      <c r="C708" s="14" t="s">
        <v>3247</v>
      </c>
      <c r="D708" s="14" t="s">
        <v>3113</v>
      </c>
      <c r="E708" s="16">
        <v>1</v>
      </c>
      <c r="F708" s="15" t="s">
        <v>2937</v>
      </c>
      <c r="G708" s="22" t="e">
        <f>I708+K708+M708</f>
        <v>#REF!</v>
      </c>
      <c r="H708" s="26" t="e">
        <f>J708+L708+N708</f>
        <v>#REF!</v>
      </c>
      <c r="I708" s="25" t="e">
        <f>#REF!</f>
        <v>#REF!</v>
      </c>
      <c r="J708" s="26" t="e">
        <f>TRUNC(E708*I708,0)</f>
        <v>#REF!</v>
      </c>
      <c r="K708" s="25" t="e">
        <f>#REF!</f>
        <v>#REF!</v>
      </c>
      <c r="L708" s="26" t="e">
        <f>TRUNC(E708*K708,0)</f>
        <v>#REF!</v>
      </c>
      <c r="M708" s="25" t="e">
        <f>#REF!</f>
        <v>#REF!</v>
      </c>
      <c r="N708" s="26" t="e">
        <f>TRUNC(E708*M708,0)</f>
        <v>#REF!</v>
      </c>
      <c r="O708" s="17" t="s">
        <v>176</v>
      </c>
    </row>
    <row r="709" spans="2:15" ht="19.7" hidden="1" customHeight="1" x14ac:dyDescent="0.2">
      <c r="B709" s="13" t="s">
        <v>4016</v>
      </c>
      <c r="C709" s="14" t="s">
        <v>3430</v>
      </c>
      <c r="D709" s="14" t="s">
        <v>3286</v>
      </c>
      <c r="E709" s="16">
        <v>1</v>
      </c>
      <c r="F709" s="15" t="s">
        <v>2937</v>
      </c>
      <c r="G709" s="22">
        <f>I709+K709+M709</f>
        <v>2268</v>
      </c>
      <c r="H709" s="26">
        <f>J709+L709+N709</f>
        <v>2268</v>
      </c>
      <c r="I709" s="25">
        <f>단가산출총괄표!G29</f>
        <v>1572</v>
      </c>
      <c r="J709" s="26">
        <f>TRUNC(E709*I709,0)</f>
        <v>1572</v>
      </c>
      <c r="K709" s="25">
        <f>단가산출총괄표!H29</f>
        <v>546</v>
      </c>
      <c r="L709" s="26">
        <f>TRUNC(E709*K709,0)</f>
        <v>546</v>
      </c>
      <c r="M709" s="25">
        <f>단가산출총괄표!I29</f>
        <v>150</v>
      </c>
      <c r="N709" s="26">
        <f>TRUNC(E709*M709,0)</f>
        <v>150</v>
      </c>
      <c r="O709" s="17" t="s">
        <v>399</v>
      </c>
    </row>
    <row r="710" spans="2:15" ht="19.7" hidden="1" customHeight="1" x14ac:dyDescent="0.2">
      <c r="B710" s="13" t="s">
        <v>4016</v>
      </c>
      <c r="C710" s="14" t="s">
        <v>4016</v>
      </c>
      <c r="D710" s="14" t="s">
        <v>4016</v>
      </c>
      <c r="E710" s="16"/>
      <c r="F710" s="15" t="s">
        <v>4016</v>
      </c>
      <c r="G710" s="22"/>
      <c r="H710" s="16"/>
      <c r="I710" s="22"/>
      <c r="J710" s="26">
        <f>TRUNC(E710*I710,0)</f>
        <v>0</v>
      </c>
      <c r="K710" s="22"/>
      <c r="L710" s="26">
        <f>TRUNC(E710*K710,0)</f>
        <v>0</v>
      </c>
      <c r="M710" s="22"/>
      <c r="N710" s="26">
        <f>TRUNC(E710*M710,0)</f>
        <v>0</v>
      </c>
      <c r="O710" s="17" t="s">
        <v>4016</v>
      </c>
    </row>
    <row r="711" spans="2:15" ht="19.7" hidden="1" customHeight="1" x14ac:dyDescent="0.2">
      <c r="B711" s="40" t="s">
        <v>130</v>
      </c>
      <c r="C711" s="24" t="s">
        <v>565</v>
      </c>
      <c r="D711" s="24" t="s">
        <v>439</v>
      </c>
      <c r="E711" s="16"/>
      <c r="F711" s="41" t="s">
        <v>2937</v>
      </c>
      <c r="G711" s="22"/>
      <c r="H711" s="42" t="e">
        <f>J711+L711+N711</f>
        <v>#REF!</v>
      </c>
      <c r="I711" s="22"/>
      <c r="J711" s="42" t="e">
        <f>TRUNC(J712+J713+J714+J715)</f>
        <v>#REF!</v>
      </c>
      <c r="K711" s="22"/>
      <c r="L711" s="42" t="e">
        <f>TRUNC(L712+L713+L714+L715)</f>
        <v>#REF!</v>
      </c>
      <c r="M711" s="22"/>
      <c r="N711" s="42" t="e">
        <f>TRUNC(N712+N713+N714+N715)</f>
        <v>#REF!</v>
      </c>
      <c r="O711" s="43" t="s">
        <v>4016</v>
      </c>
    </row>
    <row r="712" spans="2:15" ht="19.7" hidden="1" customHeight="1" x14ac:dyDescent="0.2">
      <c r="B712" s="13" t="s">
        <v>4016</v>
      </c>
      <c r="C712" s="14" t="s">
        <v>1519</v>
      </c>
      <c r="D712" s="14" t="s">
        <v>439</v>
      </c>
      <c r="E712" s="16">
        <v>1</v>
      </c>
      <c r="F712" s="15" t="s">
        <v>2937</v>
      </c>
      <c r="G712" s="22" t="e">
        <f>I712+K712+M712</f>
        <v>#REF!</v>
      </c>
      <c r="H712" s="26" t="e">
        <f>J712+L712+N712</f>
        <v>#REF!</v>
      </c>
      <c r="I712" s="25" t="e">
        <f>#REF!</f>
        <v>#REF!</v>
      </c>
      <c r="J712" s="26" t="e">
        <f>TRUNC(E712*I712,0)</f>
        <v>#REF!</v>
      </c>
      <c r="K712" s="25" t="e">
        <f>#REF!</f>
        <v>#REF!</v>
      </c>
      <c r="L712" s="26" t="e">
        <f>TRUNC(E712*K712,0)</f>
        <v>#REF!</v>
      </c>
      <c r="M712" s="25" t="e">
        <f>#REF!</f>
        <v>#REF!</v>
      </c>
      <c r="N712" s="26" t="e">
        <f>TRUNC(E712*M712,0)</f>
        <v>#REF!</v>
      </c>
      <c r="O712" s="17" t="s">
        <v>331</v>
      </c>
    </row>
    <row r="713" spans="2:15" ht="19.7" hidden="1" customHeight="1" x14ac:dyDescent="0.2">
      <c r="B713" s="13" t="s">
        <v>4016</v>
      </c>
      <c r="C713" s="14" t="s">
        <v>1055</v>
      </c>
      <c r="D713" s="14" t="s">
        <v>439</v>
      </c>
      <c r="E713" s="16">
        <v>1</v>
      </c>
      <c r="F713" s="15" t="s">
        <v>2937</v>
      </c>
      <c r="G713" s="22">
        <f>I713+K713+M713</f>
        <v>9584</v>
      </c>
      <c r="H713" s="26">
        <f>J713+L713+N713</f>
        <v>9584</v>
      </c>
      <c r="I713" s="25">
        <f>단가산출총괄표!G30</f>
        <v>5131</v>
      </c>
      <c r="J713" s="26">
        <f>TRUNC(E713*I713,0)</f>
        <v>5131</v>
      </c>
      <c r="K713" s="25">
        <f>단가산출총괄표!H30</f>
        <v>1038</v>
      </c>
      <c r="L713" s="26">
        <f>TRUNC(E713*K713,0)</f>
        <v>1038</v>
      </c>
      <c r="M713" s="25">
        <f>단가산출총괄표!I30</f>
        <v>3415</v>
      </c>
      <c r="N713" s="26">
        <f>TRUNC(E713*M713,0)</f>
        <v>3415</v>
      </c>
      <c r="O713" s="17" t="s">
        <v>2997</v>
      </c>
    </row>
    <row r="714" spans="2:15" ht="19.7" hidden="1" customHeight="1" x14ac:dyDescent="0.2">
      <c r="B714" s="13" t="s">
        <v>4016</v>
      </c>
      <c r="C714" s="14" t="s">
        <v>3415</v>
      </c>
      <c r="D714" s="14" t="s">
        <v>2464</v>
      </c>
      <c r="E714" s="16">
        <v>1</v>
      </c>
      <c r="F714" s="15" t="s">
        <v>2937</v>
      </c>
      <c r="G714" s="22" t="e">
        <f>I714+K714+M714</f>
        <v>#REF!</v>
      </c>
      <c r="H714" s="26" t="e">
        <f>J714+L714+N714</f>
        <v>#REF!</v>
      </c>
      <c r="I714" s="25" t="e">
        <f>#REF!</f>
        <v>#REF!</v>
      </c>
      <c r="J714" s="26" t="e">
        <f>TRUNC(E714*I714,0)</f>
        <v>#REF!</v>
      </c>
      <c r="K714" s="25" t="e">
        <f>#REF!</f>
        <v>#REF!</v>
      </c>
      <c r="L714" s="26" t="e">
        <f>TRUNC(E714*K714,0)</f>
        <v>#REF!</v>
      </c>
      <c r="M714" s="25" t="e">
        <f>#REF!</f>
        <v>#REF!</v>
      </c>
      <c r="N714" s="26" t="e">
        <f>TRUNC(E714*M714,0)</f>
        <v>#REF!</v>
      </c>
      <c r="O714" s="17" t="s">
        <v>117</v>
      </c>
    </row>
    <row r="715" spans="2:15" ht="19.7" hidden="1" customHeight="1" x14ac:dyDescent="0.2">
      <c r="B715" s="13" t="s">
        <v>4016</v>
      </c>
      <c r="C715" s="14" t="s">
        <v>3430</v>
      </c>
      <c r="D715" s="14" t="s">
        <v>439</v>
      </c>
      <c r="E715" s="16">
        <v>1</v>
      </c>
      <c r="F715" s="15" t="s">
        <v>2937</v>
      </c>
      <c r="G715" s="22">
        <f>I715+K715+M715</f>
        <v>2690</v>
      </c>
      <c r="H715" s="26">
        <f>J715+L715+N715</f>
        <v>2690</v>
      </c>
      <c r="I715" s="25">
        <f>단가산출총괄표!G31</f>
        <v>1864</v>
      </c>
      <c r="J715" s="26">
        <f>TRUNC(E715*I715,0)</f>
        <v>1864</v>
      </c>
      <c r="K715" s="25">
        <f>단가산출총괄표!H31</f>
        <v>648</v>
      </c>
      <c r="L715" s="26">
        <f>TRUNC(E715*K715,0)</f>
        <v>648</v>
      </c>
      <c r="M715" s="25">
        <f>단가산출총괄표!I31</f>
        <v>178</v>
      </c>
      <c r="N715" s="26">
        <f>TRUNC(E715*M715,0)</f>
        <v>178</v>
      </c>
      <c r="O715" s="17" t="s">
        <v>1681</v>
      </c>
    </row>
    <row r="716" spans="2:15" ht="19.7" hidden="1" customHeight="1" x14ac:dyDescent="0.2">
      <c r="B716" s="13" t="s">
        <v>4016</v>
      </c>
      <c r="C716" s="14" t="s">
        <v>4016</v>
      </c>
      <c r="D716" s="14" t="s">
        <v>4016</v>
      </c>
      <c r="E716" s="16"/>
      <c r="F716" s="15" t="s">
        <v>4016</v>
      </c>
      <c r="G716" s="22"/>
      <c r="H716" s="16"/>
      <c r="I716" s="22"/>
      <c r="J716" s="26">
        <f>TRUNC(E716*I716,0)</f>
        <v>0</v>
      </c>
      <c r="K716" s="22"/>
      <c r="L716" s="26">
        <f>TRUNC(E716*K716,0)</f>
        <v>0</v>
      </c>
      <c r="M716" s="22"/>
      <c r="N716" s="26">
        <f>TRUNC(E716*M716,0)</f>
        <v>0</v>
      </c>
      <c r="O716" s="17" t="s">
        <v>4016</v>
      </c>
    </row>
    <row r="717" spans="2:15" ht="19.7" hidden="1" customHeight="1" x14ac:dyDescent="0.2">
      <c r="B717" s="40" t="s">
        <v>2641</v>
      </c>
      <c r="C717" s="24" t="s">
        <v>778</v>
      </c>
      <c r="D717" s="24" t="s">
        <v>3620</v>
      </c>
      <c r="E717" s="16"/>
      <c r="F717" s="41" t="s">
        <v>2937</v>
      </c>
      <c r="G717" s="22"/>
      <c r="H717" s="42" t="e">
        <f>J717+L717+N717</f>
        <v>#REF!</v>
      </c>
      <c r="I717" s="22"/>
      <c r="J717" s="42" t="e">
        <f>TRUNC(J718+J719+J720+J721)</f>
        <v>#REF!</v>
      </c>
      <c r="K717" s="22"/>
      <c r="L717" s="42" t="e">
        <f>TRUNC(L718+L719+L720+L721)</f>
        <v>#REF!</v>
      </c>
      <c r="M717" s="22"/>
      <c r="N717" s="42" t="e">
        <f>TRUNC(N718+N719+N720+N721)</f>
        <v>#REF!</v>
      </c>
      <c r="O717" s="43" t="s">
        <v>4016</v>
      </c>
    </row>
    <row r="718" spans="2:15" ht="19.7" hidden="1" customHeight="1" x14ac:dyDescent="0.2">
      <c r="B718" s="13" t="s">
        <v>4016</v>
      </c>
      <c r="C718" s="14" t="s">
        <v>1519</v>
      </c>
      <c r="D718" s="14" t="s">
        <v>439</v>
      </c>
      <c r="E718" s="16">
        <v>1</v>
      </c>
      <c r="F718" s="15" t="s">
        <v>2937</v>
      </c>
      <c r="G718" s="22" t="e">
        <f>I718+K718+M718</f>
        <v>#REF!</v>
      </c>
      <c r="H718" s="26" t="e">
        <f>J718+L718+N718</f>
        <v>#REF!</v>
      </c>
      <c r="I718" s="25" t="e">
        <f>#REF!</f>
        <v>#REF!</v>
      </c>
      <c r="J718" s="26" t="e">
        <f>TRUNC(E718*I718,0)</f>
        <v>#REF!</v>
      </c>
      <c r="K718" s="25" t="e">
        <f>#REF!</f>
        <v>#REF!</v>
      </c>
      <c r="L718" s="26" t="e">
        <f>TRUNC(E718*K718,0)</f>
        <v>#REF!</v>
      </c>
      <c r="M718" s="25" t="e">
        <f>#REF!</f>
        <v>#REF!</v>
      </c>
      <c r="N718" s="26" t="e">
        <f>TRUNC(E718*M718,0)</f>
        <v>#REF!</v>
      </c>
      <c r="O718" s="17" t="s">
        <v>331</v>
      </c>
    </row>
    <row r="719" spans="2:15" ht="19.7" hidden="1" customHeight="1" x14ac:dyDescent="0.2">
      <c r="B719" s="13" t="s">
        <v>4016</v>
      </c>
      <c r="C719" s="14" t="s">
        <v>1055</v>
      </c>
      <c r="D719" s="14" t="s">
        <v>2299</v>
      </c>
      <c r="E719" s="16">
        <v>1</v>
      </c>
      <c r="F719" s="15" t="s">
        <v>2937</v>
      </c>
      <c r="G719" s="22">
        <f>I719+K719+M719</f>
        <v>9584</v>
      </c>
      <c r="H719" s="26">
        <f>J719+L719+N719</f>
        <v>9584</v>
      </c>
      <c r="I719" s="25">
        <f>단가산출총괄표!G20</f>
        <v>5131</v>
      </c>
      <c r="J719" s="26">
        <f>TRUNC(E719*I719,0)</f>
        <v>5131</v>
      </c>
      <c r="K719" s="25">
        <f>단가산출총괄표!H20</f>
        <v>1038</v>
      </c>
      <c r="L719" s="26">
        <f>TRUNC(E719*K719,0)</f>
        <v>1038</v>
      </c>
      <c r="M719" s="25">
        <f>단가산출총괄표!I20</f>
        <v>3415</v>
      </c>
      <c r="N719" s="26">
        <f>TRUNC(E719*M719,0)</f>
        <v>3415</v>
      </c>
      <c r="O719" s="17" t="s">
        <v>1475</v>
      </c>
    </row>
    <row r="720" spans="2:15" ht="19.7" hidden="1" customHeight="1" x14ac:dyDescent="0.2">
      <c r="B720" s="13" t="s">
        <v>4016</v>
      </c>
      <c r="C720" s="14" t="s">
        <v>2311</v>
      </c>
      <c r="D720" s="14" t="s">
        <v>439</v>
      </c>
      <c r="E720" s="16">
        <v>1</v>
      </c>
      <c r="F720" s="15" t="s">
        <v>2937</v>
      </c>
      <c r="G720" s="22">
        <f>I720+K720+M720</f>
        <v>16212</v>
      </c>
      <c r="H720" s="26">
        <f>J720+L720+N720</f>
        <v>16212</v>
      </c>
      <c r="I720" s="25">
        <f>단가산출총괄표!G69</f>
        <v>12550</v>
      </c>
      <c r="J720" s="26">
        <f>TRUNC(E720*I720,0)</f>
        <v>12550</v>
      </c>
      <c r="K720" s="25">
        <f>단가산출총괄표!H69</f>
        <v>1380</v>
      </c>
      <c r="L720" s="26">
        <f>TRUNC(E720*K720,0)</f>
        <v>1380</v>
      </c>
      <c r="M720" s="25">
        <f>단가산출총괄표!I69</f>
        <v>2282</v>
      </c>
      <c r="N720" s="26">
        <f>TRUNC(E720*M720,0)</f>
        <v>2282</v>
      </c>
      <c r="O720" s="17" t="s">
        <v>1296</v>
      </c>
    </row>
    <row r="721" spans="2:15" ht="19.7" hidden="1" customHeight="1" x14ac:dyDescent="0.2">
      <c r="B721" s="13" t="s">
        <v>4016</v>
      </c>
      <c r="C721" s="14" t="s">
        <v>3430</v>
      </c>
      <c r="D721" s="14" t="s">
        <v>439</v>
      </c>
      <c r="E721" s="16">
        <v>1</v>
      </c>
      <c r="F721" s="15" t="s">
        <v>2937</v>
      </c>
      <c r="G721" s="22">
        <f>I721+K721+M721</f>
        <v>2690</v>
      </c>
      <c r="H721" s="26">
        <f>J721+L721+N721</f>
        <v>2690</v>
      </c>
      <c r="I721" s="25">
        <f>단가산출총괄표!G31</f>
        <v>1864</v>
      </c>
      <c r="J721" s="26">
        <f>TRUNC(E721*I721,0)</f>
        <v>1864</v>
      </c>
      <c r="K721" s="25">
        <f>단가산출총괄표!H31</f>
        <v>648</v>
      </c>
      <c r="L721" s="26">
        <f>TRUNC(E721*K721,0)</f>
        <v>648</v>
      </c>
      <c r="M721" s="25">
        <f>단가산출총괄표!I31</f>
        <v>178</v>
      </c>
      <c r="N721" s="26">
        <f>TRUNC(E721*M721,0)</f>
        <v>178</v>
      </c>
      <c r="O721" s="17" t="s">
        <v>1681</v>
      </c>
    </row>
    <row r="722" spans="2:15" ht="19.7" hidden="1" customHeight="1" x14ac:dyDescent="0.2">
      <c r="B722" s="13" t="s">
        <v>4016</v>
      </c>
      <c r="C722" s="14" t="s">
        <v>4016</v>
      </c>
      <c r="D722" s="14" t="s">
        <v>4016</v>
      </c>
      <c r="E722" s="16"/>
      <c r="F722" s="15" t="s">
        <v>4016</v>
      </c>
      <c r="G722" s="22"/>
      <c r="H722" s="16"/>
      <c r="I722" s="22"/>
      <c r="J722" s="26">
        <f>TRUNC(E722*I722,0)</f>
        <v>0</v>
      </c>
      <c r="K722" s="22"/>
      <c r="L722" s="26">
        <f>TRUNC(E722*K722,0)</f>
        <v>0</v>
      </c>
      <c r="M722" s="22"/>
      <c r="N722" s="26">
        <f>TRUNC(E722*M722,0)</f>
        <v>0</v>
      </c>
      <c r="O722" s="17" t="s">
        <v>4016</v>
      </c>
    </row>
    <row r="723" spans="2:15" ht="19.7" hidden="1" customHeight="1" x14ac:dyDescent="0.2">
      <c r="B723" s="40" t="s">
        <v>201</v>
      </c>
      <c r="C723" s="24" t="s">
        <v>3511</v>
      </c>
      <c r="D723" s="24" t="s">
        <v>439</v>
      </c>
      <c r="E723" s="16"/>
      <c r="F723" s="41" t="s">
        <v>2937</v>
      </c>
      <c r="G723" s="22"/>
      <c r="H723" s="42" t="e">
        <f>J723+L723+N723</f>
        <v>#REF!</v>
      </c>
      <c r="I723" s="22"/>
      <c r="J723" s="42" t="e">
        <f>TRUNC(J724+J725+J726)</f>
        <v>#REF!</v>
      </c>
      <c r="K723" s="22"/>
      <c r="L723" s="42" t="e">
        <f>TRUNC(L724+L725+L726)</f>
        <v>#REF!</v>
      </c>
      <c r="M723" s="22"/>
      <c r="N723" s="42" t="e">
        <f>TRUNC(N724+N725+N726)</f>
        <v>#REF!</v>
      </c>
      <c r="O723" s="43" t="s">
        <v>4016</v>
      </c>
    </row>
    <row r="724" spans="2:15" ht="19.7" hidden="1" customHeight="1" x14ac:dyDescent="0.2">
      <c r="B724" s="18" t="s">
        <v>4016</v>
      </c>
      <c r="C724" s="19" t="s">
        <v>3690</v>
      </c>
      <c r="D724" s="19" t="s">
        <v>439</v>
      </c>
      <c r="E724" s="6">
        <v>1</v>
      </c>
      <c r="F724" s="20" t="s">
        <v>2937</v>
      </c>
      <c r="G724" s="5" t="e">
        <f>I724+K724+M724</f>
        <v>#REF!</v>
      </c>
      <c r="H724" s="32" t="e">
        <f>J724+L724+N724</f>
        <v>#REF!</v>
      </c>
      <c r="I724" s="29" t="e">
        <f>#REF!</f>
        <v>#REF!</v>
      </c>
      <c r="J724" s="32" t="e">
        <f>TRUNC(E724*I724,0)</f>
        <v>#REF!</v>
      </c>
      <c r="K724" s="29" t="e">
        <f>#REF!</f>
        <v>#REF!</v>
      </c>
      <c r="L724" s="32" t="e">
        <f>TRUNC(E724*K724,0)</f>
        <v>#REF!</v>
      </c>
      <c r="M724" s="29" t="e">
        <f>#REF!</f>
        <v>#REF!</v>
      </c>
      <c r="N724" s="32" t="e">
        <f>TRUNC(E724*M724,0)</f>
        <v>#REF!</v>
      </c>
      <c r="O724" s="21" t="s">
        <v>2269</v>
      </c>
    </row>
    <row r="725" spans="2:15" ht="19.7" hidden="1" customHeight="1" x14ac:dyDescent="0.2">
      <c r="B725" s="13" t="s">
        <v>4016</v>
      </c>
      <c r="C725" s="14" t="s">
        <v>3105</v>
      </c>
      <c r="D725" s="14" t="s">
        <v>439</v>
      </c>
      <c r="E725" s="16">
        <v>1</v>
      </c>
      <c r="F725" s="15" t="s">
        <v>2937</v>
      </c>
      <c r="G725" s="22">
        <f>I725+K725+M725</f>
        <v>13288</v>
      </c>
      <c r="H725" s="26">
        <f>J725+L725+N725</f>
        <v>13288</v>
      </c>
      <c r="I725" s="25">
        <f>단가산출총괄표!G70</f>
        <v>7015</v>
      </c>
      <c r="J725" s="26">
        <f>TRUNC(E725*I725,0)</f>
        <v>7015</v>
      </c>
      <c r="K725" s="25">
        <f>단가산출총괄표!H70</f>
        <v>2944</v>
      </c>
      <c r="L725" s="26">
        <f>TRUNC(E725*K725,0)</f>
        <v>2944</v>
      </c>
      <c r="M725" s="25">
        <f>단가산출총괄표!I70</f>
        <v>3329</v>
      </c>
      <c r="N725" s="26">
        <f>TRUNC(E725*M725,0)</f>
        <v>3329</v>
      </c>
      <c r="O725" s="17" t="s">
        <v>3678</v>
      </c>
    </row>
    <row r="726" spans="2:15" ht="19.7" hidden="1" customHeight="1" x14ac:dyDescent="0.2">
      <c r="B726" s="13" t="s">
        <v>4016</v>
      </c>
      <c r="C726" s="14" t="s">
        <v>533</v>
      </c>
      <c r="D726" s="14" t="s">
        <v>1779</v>
      </c>
      <c r="E726" s="16">
        <v>1</v>
      </c>
      <c r="F726" s="15" t="s">
        <v>2937</v>
      </c>
      <c r="G726" s="22" t="e">
        <f>I726+K726+M726</f>
        <v>#REF!</v>
      </c>
      <c r="H726" s="26" t="e">
        <f>J726+L726+N726</f>
        <v>#REF!</v>
      </c>
      <c r="I726" s="25" t="e">
        <f>#REF!</f>
        <v>#REF!</v>
      </c>
      <c r="J726" s="26" t="e">
        <f>TRUNC(E726*I726,0)</f>
        <v>#REF!</v>
      </c>
      <c r="K726" s="25" t="e">
        <f>#REF!</f>
        <v>#REF!</v>
      </c>
      <c r="L726" s="26" t="e">
        <f>TRUNC(E726*K726,0)</f>
        <v>#REF!</v>
      </c>
      <c r="M726" s="25" t="e">
        <f>#REF!</f>
        <v>#REF!</v>
      </c>
      <c r="N726" s="26" t="e">
        <f>TRUNC(E726*M726,0)</f>
        <v>#REF!</v>
      </c>
      <c r="O726" s="17" t="s">
        <v>3562</v>
      </c>
    </row>
    <row r="727" spans="2:15" ht="19.7" hidden="1" customHeight="1" x14ac:dyDescent="0.2">
      <c r="B727" s="13" t="s">
        <v>4016</v>
      </c>
      <c r="C727" s="14" t="s">
        <v>4016</v>
      </c>
      <c r="D727" s="14" t="s">
        <v>4016</v>
      </c>
      <c r="E727" s="16"/>
      <c r="F727" s="15" t="s">
        <v>4016</v>
      </c>
      <c r="G727" s="22"/>
      <c r="H727" s="16"/>
      <c r="I727" s="22"/>
      <c r="J727" s="26">
        <f>TRUNC(E727*I727,0)</f>
        <v>0</v>
      </c>
      <c r="K727" s="22"/>
      <c r="L727" s="26">
        <f>TRUNC(E727*K727,0)</f>
        <v>0</v>
      </c>
      <c r="M727" s="22"/>
      <c r="N727" s="26">
        <f>TRUNC(E727*M727,0)</f>
        <v>0</v>
      </c>
      <c r="O727" s="17" t="s">
        <v>4016</v>
      </c>
    </row>
    <row r="728" spans="2:15" ht="19.7" hidden="1" customHeight="1" x14ac:dyDescent="0.2">
      <c r="B728" s="40" t="s">
        <v>3443</v>
      </c>
      <c r="C728" s="24" t="s">
        <v>3164</v>
      </c>
      <c r="D728" s="24" t="s">
        <v>439</v>
      </c>
      <c r="E728" s="16"/>
      <c r="F728" s="41" t="s">
        <v>2937</v>
      </c>
      <c r="G728" s="22"/>
      <c r="H728" s="42" t="e">
        <f>J728+L728+N728</f>
        <v>#REF!</v>
      </c>
      <c r="I728" s="22"/>
      <c r="J728" s="42" t="e">
        <f>TRUNC(J729+J730+J731)</f>
        <v>#REF!</v>
      </c>
      <c r="K728" s="22"/>
      <c r="L728" s="42" t="e">
        <f>TRUNC(L729+L730+L731)</f>
        <v>#REF!</v>
      </c>
      <c r="M728" s="22"/>
      <c r="N728" s="42" t="e">
        <f>TRUNC(N729+N730+N731)</f>
        <v>#REF!</v>
      </c>
      <c r="O728" s="43" t="s">
        <v>4016</v>
      </c>
    </row>
    <row r="729" spans="2:15" ht="19.7" hidden="1" customHeight="1" x14ac:dyDescent="0.2">
      <c r="B729" s="13" t="s">
        <v>4016</v>
      </c>
      <c r="C729" s="14" t="s">
        <v>3690</v>
      </c>
      <c r="D729" s="14" t="s">
        <v>439</v>
      </c>
      <c r="E729" s="16">
        <v>1</v>
      </c>
      <c r="F729" s="15" t="s">
        <v>2937</v>
      </c>
      <c r="G729" s="22" t="e">
        <f>I729+K729+M729</f>
        <v>#REF!</v>
      </c>
      <c r="H729" s="26" t="e">
        <f>J729+L729+N729</f>
        <v>#REF!</v>
      </c>
      <c r="I729" s="25" t="e">
        <f>#REF!</f>
        <v>#REF!</v>
      </c>
      <c r="J729" s="26" t="e">
        <f>TRUNC(E729*I729,0)</f>
        <v>#REF!</v>
      </c>
      <c r="K729" s="25" t="e">
        <f>#REF!</f>
        <v>#REF!</v>
      </c>
      <c r="L729" s="26" t="e">
        <f>TRUNC(E729*K729,0)</f>
        <v>#REF!</v>
      </c>
      <c r="M729" s="25" t="e">
        <f>#REF!</f>
        <v>#REF!</v>
      </c>
      <c r="N729" s="26" t="e">
        <f>TRUNC(E729*M729,0)</f>
        <v>#REF!</v>
      </c>
      <c r="O729" s="17" t="s">
        <v>2269</v>
      </c>
    </row>
    <row r="730" spans="2:15" ht="19.7" hidden="1" customHeight="1" x14ac:dyDescent="0.2">
      <c r="B730" s="13" t="s">
        <v>4016</v>
      </c>
      <c r="C730" s="14" t="s">
        <v>3105</v>
      </c>
      <c r="D730" s="14" t="s">
        <v>439</v>
      </c>
      <c r="E730" s="16">
        <v>1</v>
      </c>
      <c r="F730" s="15" t="s">
        <v>2937</v>
      </c>
      <c r="G730" s="22">
        <f>I730+K730+M730</f>
        <v>13288</v>
      </c>
      <c r="H730" s="26">
        <f>J730+L730+N730</f>
        <v>13288</v>
      </c>
      <c r="I730" s="25">
        <f>단가산출총괄표!G70</f>
        <v>7015</v>
      </c>
      <c r="J730" s="26">
        <f>TRUNC(E730*I730,0)</f>
        <v>7015</v>
      </c>
      <c r="K730" s="25">
        <f>단가산출총괄표!H70</f>
        <v>2944</v>
      </c>
      <c r="L730" s="26">
        <f>TRUNC(E730*K730,0)</f>
        <v>2944</v>
      </c>
      <c r="M730" s="25">
        <f>단가산출총괄표!I70</f>
        <v>3329</v>
      </c>
      <c r="N730" s="26">
        <f>TRUNC(E730*M730,0)</f>
        <v>3329</v>
      </c>
      <c r="O730" s="17" t="s">
        <v>3678</v>
      </c>
    </row>
    <row r="731" spans="2:15" ht="19.7" hidden="1" customHeight="1" x14ac:dyDescent="0.2">
      <c r="B731" s="13" t="s">
        <v>4016</v>
      </c>
      <c r="C731" s="14" t="s">
        <v>789</v>
      </c>
      <c r="D731" s="14" t="s">
        <v>2486</v>
      </c>
      <c r="E731" s="16">
        <v>1</v>
      </c>
      <c r="F731" s="15" t="s">
        <v>2937</v>
      </c>
      <c r="G731" s="22" t="e">
        <f>I731+K731+M731</f>
        <v>#REF!</v>
      </c>
      <c r="H731" s="26" t="e">
        <f>J731+L731+N731</f>
        <v>#REF!</v>
      </c>
      <c r="I731" s="25" t="e">
        <f>#REF!</f>
        <v>#REF!</v>
      </c>
      <c r="J731" s="26" t="e">
        <f>TRUNC(E731*I731,0)</f>
        <v>#REF!</v>
      </c>
      <c r="K731" s="25" t="e">
        <f>#REF!</f>
        <v>#REF!</v>
      </c>
      <c r="L731" s="26" t="e">
        <f>TRUNC(E731*K731,0)</f>
        <v>#REF!</v>
      </c>
      <c r="M731" s="25" t="e">
        <f>#REF!</f>
        <v>#REF!</v>
      </c>
      <c r="N731" s="26" t="e">
        <f>TRUNC(E731*M731,0)</f>
        <v>#REF!</v>
      </c>
      <c r="O731" s="17" t="s">
        <v>1424</v>
      </c>
    </row>
    <row r="732" spans="2:15" ht="19.7" hidden="1" customHeight="1" x14ac:dyDescent="0.2">
      <c r="B732" s="13" t="s">
        <v>4016</v>
      </c>
      <c r="C732" s="14" t="s">
        <v>4016</v>
      </c>
      <c r="D732" s="14" t="s">
        <v>4016</v>
      </c>
      <c r="E732" s="16"/>
      <c r="F732" s="15" t="s">
        <v>4016</v>
      </c>
      <c r="G732" s="22"/>
      <c r="H732" s="16"/>
      <c r="I732" s="22"/>
      <c r="J732" s="26">
        <f>TRUNC(E732*I732,0)</f>
        <v>0</v>
      </c>
      <c r="K732" s="22"/>
      <c r="L732" s="26">
        <f>TRUNC(E732*K732,0)</f>
        <v>0</v>
      </c>
      <c r="M732" s="22"/>
      <c r="N732" s="26">
        <f>TRUNC(E732*M732,0)</f>
        <v>0</v>
      </c>
      <c r="O732" s="17" t="s">
        <v>4016</v>
      </c>
    </row>
    <row r="733" spans="2:15" ht="19.7" hidden="1" customHeight="1" x14ac:dyDescent="0.2">
      <c r="B733" s="40" t="s">
        <v>1957</v>
      </c>
      <c r="C733" s="24" t="s">
        <v>2653</v>
      </c>
      <c r="D733" s="24" t="s">
        <v>648</v>
      </c>
      <c r="E733" s="16"/>
      <c r="F733" s="41" t="s">
        <v>2937</v>
      </c>
      <c r="G733" s="22"/>
      <c r="H733" s="42" t="e">
        <f>J733+L733+N733</f>
        <v>#REF!</v>
      </c>
      <c r="I733" s="22"/>
      <c r="J733" s="42" t="e">
        <f>TRUNC(J734+J735+J736)</f>
        <v>#REF!</v>
      </c>
      <c r="K733" s="22"/>
      <c r="L733" s="42" t="e">
        <f>TRUNC(L734+L735+L736)</f>
        <v>#REF!</v>
      </c>
      <c r="M733" s="22"/>
      <c r="N733" s="42" t="e">
        <f>TRUNC(N734+N735+N736)</f>
        <v>#REF!</v>
      </c>
      <c r="O733" s="43" t="s">
        <v>4016</v>
      </c>
    </row>
    <row r="734" spans="2:15" ht="19.7" hidden="1" customHeight="1" x14ac:dyDescent="0.2">
      <c r="B734" s="13" t="s">
        <v>4016</v>
      </c>
      <c r="C734" s="14" t="s">
        <v>392</v>
      </c>
      <c r="D734" s="14" t="s">
        <v>648</v>
      </c>
      <c r="E734" s="16">
        <v>1</v>
      </c>
      <c r="F734" s="15" t="s">
        <v>2937</v>
      </c>
      <c r="G734" s="22" t="e">
        <f>I734+K734+M734</f>
        <v>#REF!</v>
      </c>
      <c r="H734" s="26" t="e">
        <f>J734+L734+N734</f>
        <v>#REF!</v>
      </c>
      <c r="I734" s="25" t="e">
        <f>#REF!</f>
        <v>#REF!</v>
      </c>
      <c r="J734" s="26" t="e">
        <f>TRUNC(E734*I734,0)</f>
        <v>#REF!</v>
      </c>
      <c r="K734" s="25" t="e">
        <f>#REF!</f>
        <v>#REF!</v>
      </c>
      <c r="L734" s="26" t="e">
        <f>TRUNC(E734*K734,0)</f>
        <v>#REF!</v>
      </c>
      <c r="M734" s="25" t="e">
        <f>#REF!</f>
        <v>#REF!</v>
      </c>
      <c r="N734" s="26" t="e">
        <f>TRUNC(E734*M734,0)</f>
        <v>#REF!</v>
      </c>
      <c r="O734" s="17" t="s">
        <v>1148</v>
      </c>
    </row>
    <row r="735" spans="2:15" ht="19.7" hidden="1" customHeight="1" x14ac:dyDescent="0.2">
      <c r="B735" s="13" t="s">
        <v>4016</v>
      </c>
      <c r="C735" s="14" t="s">
        <v>1885</v>
      </c>
      <c r="D735" s="14" t="s">
        <v>3575</v>
      </c>
      <c r="E735" s="16">
        <v>1</v>
      </c>
      <c r="F735" s="15" t="s">
        <v>2937</v>
      </c>
      <c r="G735" s="22">
        <f>I735+K735+M735</f>
        <v>4687</v>
      </c>
      <c r="H735" s="26">
        <f>J735+L735+N735</f>
        <v>4687</v>
      </c>
      <c r="I735" s="25">
        <f>단가산출총괄표!G4</f>
        <v>2201</v>
      </c>
      <c r="J735" s="26">
        <f>TRUNC(E735*I735,0)</f>
        <v>2201</v>
      </c>
      <c r="K735" s="25">
        <f>단가산출총괄표!H4</f>
        <v>1120</v>
      </c>
      <c r="L735" s="26">
        <f>TRUNC(E735*K735,0)</f>
        <v>1120</v>
      </c>
      <c r="M735" s="25">
        <f>단가산출총괄표!I4</f>
        <v>1366</v>
      </c>
      <c r="N735" s="26">
        <f>TRUNC(E735*M735,0)</f>
        <v>1366</v>
      </c>
      <c r="O735" s="17" t="s">
        <v>682</v>
      </c>
    </row>
    <row r="736" spans="2:15" ht="19.7" hidden="1" customHeight="1" x14ac:dyDescent="0.2">
      <c r="B736" s="13" t="s">
        <v>4016</v>
      </c>
      <c r="C736" s="14" t="s">
        <v>879</v>
      </c>
      <c r="D736" s="14" t="s">
        <v>2655</v>
      </c>
      <c r="E736" s="16">
        <v>1</v>
      </c>
      <c r="F736" s="15" t="s">
        <v>2937</v>
      </c>
      <c r="G736" s="22" t="e">
        <f>I736+K736+M736</f>
        <v>#REF!</v>
      </c>
      <c r="H736" s="26" t="e">
        <f>J736+L736+N736</f>
        <v>#REF!</v>
      </c>
      <c r="I736" s="25" t="e">
        <f>#REF!</f>
        <v>#REF!</v>
      </c>
      <c r="J736" s="26" t="e">
        <f>TRUNC(E736*I736,0)</f>
        <v>#REF!</v>
      </c>
      <c r="K736" s="25" t="e">
        <f>#REF!</f>
        <v>#REF!</v>
      </c>
      <c r="L736" s="26" t="e">
        <f>TRUNC(E736*K736,0)</f>
        <v>#REF!</v>
      </c>
      <c r="M736" s="25" t="e">
        <f>#REF!</f>
        <v>#REF!</v>
      </c>
      <c r="N736" s="26" t="e">
        <f>TRUNC(E736*M736,0)</f>
        <v>#REF!</v>
      </c>
      <c r="O736" s="17" t="s">
        <v>784</v>
      </c>
    </row>
    <row r="737" spans="2:15" ht="19.7" hidden="1" customHeight="1" x14ac:dyDescent="0.2">
      <c r="B737" s="13" t="s">
        <v>4016</v>
      </c>
      <c r="C737" s="14" t="s">
        <v>4016</v>
      </c>
      <c r="D737" s="14" t="s">
        <v>4016</v>
      </c>
      <c r="E737" s="16"/>
      <c r="F737" s="15" t="s">
        <v>4016</v>
      </c>
      <c r="G737" s="22"/>
      <c r="H737" s="16"/>
      <c r="I737" s="22"/>
      <c r="J737" s="26">
        <f>TRUNC(E737*I737,0)</f>
        <v>0</v>
      </c>
      <c r="K737" s="22"/>
      <c r="L737" s="26">
        <f>TRUNC(E737*K737,0)</f>
        <v>0</v>
      </c>
      <c r="M737" s="22"/>
      <c r="N737" s="26">
        <f>TRUNC(E737*M737,0)</f>
        <v>0</v>
      </c>
      <c r="O737" s="17" t="s">
        <v>4016</v>
      </c>
    </row>
    <row r="738" spans="2:15" ht="19.7" hidden="1" customHeight="1" x14ac:dyDescent="0.2">
      <c r="B738" s="40" t="s">
        <v>2724</v>
      </c>
      <c r="C738" s="24" t="s">
        <v>1508</v>
      </c>
      <c r="D738" s="24" t="s">
        <v>770</v>
      </c>
      <c r="E738" s="16"/>
      <c r="F738" s="41" t="s">
        <v>2467</v>
      </c>
      <c r="G738" s="22"/>
      <c r="H738" s="42" t="e">
        <f>J738+L738+N738</f>
        <v>#REF!</v>
      </c>
      <c r="I738" s="22"/>
      <c r="J738" s="42" t="e">
        <f>TRUNC(J741+J742+J743+J744+J745+J746+J747+J748+J749+J750+J751+J752+J753+J754+J755+J756+J757+J758+J759+J760+J761)</f>
        <v>#REF!</v>
      </c>
      <c r="K738" s="22"/>
      <c r="L738" s="42" t="e">
        <f>TRUNC(L741+L742+L743+L744+L745+L746+L747+L748+L749+L750+L751+L752+L753+L754+L755+L756+L757+L758+L759+L760+L761)</f>
        <v>#REF!</v>
      </c>
      <c r="M738" s="22"/>
      <c r="N738" s="42" t="e">
        <f>TRUNC(N741+N742+N743+N744+N745+N746+N747+N748+N749+N750+N751+N752+N753+N754+N755+N756+N757+N758+N759+N760+N761)</f>
        <v>#REF!</v>
      </c>
      <c r="O738" s="43" t="s">
        <v>4016</v>
      </c>
    </row>
    <row r="739" spans="2:15" ht="19.7" hidden="1" customHeight="1" x14ac:dyDescent="0.2">
      <c r="B739" s="13" t="s">
        <v>4016</v>
      </c>
      <c r="C739" s="14" t="s">
        <v>2428</v>
      </c>
      <c r="D739" s="14" t="s">
        <v>672</v>
      </c>
      <c r="E739" s="44">
        <v>212.66</v>
      </c>
      <c r="F739" s="15" t="s">
        <v>2937</v>
      </c>
      <c r="G739" s="22"/>
      <c r="H739" s="16"/>
      <c r="I739" s="22"/>
      <c r="J739" s="26">
        <f t="shared" ref="J739:J762" si="90">TRUNC(E739*I739,0)</f>
        <v>0</v>
      </c>
      <c r="K739" s="22"/>
      <c r="L739" s="26">
        <f t="shared" ref="L739:L762" si="91">TRUNC(E739*K739,0)</f>
        <v>0</v>
      </c>
      <c r="M739" s="22"/>
      <c r="N739" s="26">
        <f t="shared" ref="N739:N762" si="92">TRUNC(E739*M739,0)</f>
        <v>0</v>
      </c>
      <c r="O739" s="17" t="s">
        <v>1870</v>
      </c>
    </row>
    <row r="740" spans="2:15" ht="19.7" hidden="1" customHeight="1" x14ac:dyDescent="0.2">
      <c r="B740" s="13" t="s">
        <v>4016</v>
      </c>
      <c r="C740" s="14" t="s">
        <v>2428</v>
      </c>
      <c r="D740" s="14" t="s">
        <v>2341</v>
      </c>
      <c r="E740" s="44">
        <v>5.19</v>
      </c>
      <c r="F740" s="15" t="s">
        <v>2937</v>
      </c>
      <c r="G740" s="22"/>
      <c r="H740" s="16"/>
      <c r="I740" s="22"/>
      <c r="J740" s="26">
        <f t="shared" si="90"/>
        <v>0</v>
      </c>
      <c r="K740" s="22"/>
      <c r="L740" s="26">
        <f t="shared" si="91"/>
        <v>0</v>
      </c>
      <c r="M740" s="22"/>
      <c r="N740" s="26">
        <f t="shared" si="92"/>
        <v>0</v>
      </c>
      <c r="O740" s="17" t="s">
        <v>1870</v>
      </c>
    </row>
    <row r="741" spans="2:15" ht="19.7" hidden="1" customHeight="1" x14ac:dyDescent="0.2">
      <c r="B741" s="13" t="s">
        <v>4016</v>
      </c>
      <c r="C741" s="14" t="s">
        <v>2817</v>
      </c>
      <c r="D741" s="14" t="s">
        <v>1151</v>
      </c>
      <c r="E741" s="44">
        <v>210.56</v>
      </c>
      <c r="F741" s="15" t="s">
        <v>2937</v>
      </c>
      <c r="G741" s="22" t="e">
        <f t="shared" ref="G741:H761" si="93">I741+K741+M741</f>
        <v>#REF!</v>
      </c>
      <c r="H741" s="26" t="e">
        <f t="shared" si="93"/>
        <v>#REF!</v>
      </c>
      <c r="I741" s="25" t="e">
        <f>'일위대가총괄표 (2)'!G46</f>
        <v>#REF!</v>
      </c>
      <c r="J741" s="26" t="e">
        <f t="shared" si="90"/>
        <v>#REF!</v>
      </c>
      <c r="K741" s="25" t="e">
        <f>'일위대가총괄표 (2)'!H46</f>
        <v>#REF!</v>
      </c>
      <c r="L741" s="26" t="e">
        <f t="shared" si="91"/>
        <v>#REF!</v>
      </c>
      <c r="M741" s="25" t="e">
        <f>'일위대가총괄표 (2)'!I46</f>
        <v>#REF!</v>
      </c>
      <c r="N741" s="26" t="e">
        <f t="shared" si="92"/>
        <v>#REF!</v>
      </c>
      <c r="O741" s="17" t="s">
        <v>1883</v>
      </c>
    </row>
    <row r="742" spans="2:15" ht="19.7" hidden="1" customHeight="1" x14ac:dyDescent="0.2">
      <c r="B742" s="13" t="s">
        <v>4016</v>
      </c>
      <c r="C742" s="14" t="s">
        <v>3483</v>
      </c>
      <c r="D742" s="14" t="s">
        <v>2668</v>
      </c>
      <c r="E742" s="44">
        <v>5.09</v>
      </c>
      <c r="F742" s="15" t="s">
        <v>2937</v>
      </c>
      <c r="G742" s="22" t="e">
        <f t="shared" si="93"/>
        <v>#REF!</v>
      </c>
      <c r="H742" s="26" t="e">
        <f t="shared" si="93"/>
        <v>#REF!</v>
      </c>
      <c r="I742" s="25" t="e">
        <f>#REF!</f>
        <v>#REF!</v>
      </c>
      <c r="J742" s="26" t="e">
        <f t="shared" si="90"/>
        <v>#REF!</v>
      </c>
      <c r="K742" s="25" t="e">
        <f>#REF!</f>
        <v>#REF!</v>
      </c>
      <c r="L742" s="26" t="e">
        <f t="shared" si="91"/>
        <v>#REF!</v>
      </c>
      <c r="M742" s="25" t="e">
        <f>#REF!</f>
        <v>#REF!</v>
      </c>
      <c r="N742" s="26" t="e">
        <f t="shared" si="92"/>
        <v>#REF!</v>
      </c>
      <c r="O742" s="17" t="s">
        <v>1272</v>
      </c>
    </row>
    <row r="743" spans="2:15" ht="19.7" hidden="1" customHeight="1" x14ac:dyDescent="0.2">
      <c r="B743" s="13" t="s">
        <v>4016</v>
      </c>
      <c r="C743" s="14" t="s">
        <v>529</v>
      </c>
      <c r="D743" s="14" t="s">
        <v>1232</v>
      </c>
      <c r="E743" s="44">
        <v>8.5670000000000002</v>
      </c>
      <c r="F743" s="15" t="s">
        <v>2870</v>
      </c>
      <c r="G743" s="22" t="e">
        <f t="shared" si="93"/>
        <v>#REF!</v>
      </c>
      <c r="H743" s="26" t="e">
        <f t="shared" si="93"/>
        <v>#REF!</v>
      </c>
      <c r="I743" s="25" t="e">
        <f>#REF!</f>
        <v>#REF!</v>
      </c>
      <c r="J743" s="26" t="e">
        <f t="shared" si="90"/>
        <v>#REF!</v>
      </c>
      <c r="K743" s="25" t="e">
        <f>#REF!</f>
        <v>#REF!</v>
      </c>
      <c r="L743" s="26" t="e">
        <f t="shared" si="91"/>
        <v>#REF!</v>
      </c>
      <c r="M743" s="25" t="e">
        <f>#REF!</f>
        <v>#REF!</v>
      </c>
      <c r="N743" s="26" t="e">
        <f t="shared" si="92"/>
        <v>#REF!</v>
      </c>
      <c r="O743" s="17" t="s">
        <v>4016</v>
      </c>
    </row>
    <row r="744" spans="2:15" ht="19.7" hidden="1" customHeight="1" x14ac:dyDescent="0.2">
      <c r="B744" s="13" t="s">
        <v>4016</v>
      </c>
      <c r="C744" s="14" t="s">
        <v>529</v>
      </c>
      <c r="D744" s="14" t="s">
        <v>3092</v>
      </c>
      <c r="E744" s="44">
        <v>0.44900000000000001</v>
      </c>
      <c r="F744" s="15" t="s">
        <v>2870</v>
      </c>
      <c r="G744" s="22" t="e">
        <f t="shared" si="93"/>
        <v>#REF!</v>
      </c>
      <c r="H744" s="26" t="e">
        <f t="shared" si="93"/>
        <v>#REF!</v>
      </c>
      <c r="I744" s="25" t="e">
        <f>#REF!</f>
        <v>#REF!</v>
      </c>
      <c r="J744" s="26" t="e">
        <f t="shared" si="90"/>
        <v>#REF!</v>
      </c>
      <c r="K744" s="25" t="e">
        <f>#REF!</f>
        <v>#REF!</v>
      </c>
      <c r="L744" s="26" t="e">
        <f t="shared" si="91"/>
        <v>#REF!</v>
      </c>
      <c r="M744" s="25" t="e">
        <f>#REF!</f>
        <v>#REF!</v>
      </c>
      <c r="N744" s="26" t="e">
        <f t="shared" si="92"/>
        <v>#REF!</v>
      </c>
      <c r="O744" s="17" t="s">
        <v>4016</v>
      </c>
    </row>
    <row r="745" spans="2:15" ht="19.7" hidden="1" customHeight="1" x14ac:dyDescent="0.2">
      <c r="B745" s="13" t="s">
        <v>4016</v>
      </c>
      <c r="C745" s="14" t="s">
        <v>529</v>
      </c>
      <c r="D745" s="14" t="s">
        <v>3876</v>
      </c>
      <c r="E745" s="44">
        <v>13.371</v>
      </c>
      <c r="F745" s="15" t="s">
        <v>2870</v>
      </c>
      <c r="G745" s="22" t="e">
        <f t="shared" si="93"/>
        <v>#REF!</v>
      </c>
      <c r="H745" s="26" t="e">
        <f t="shared" si="93"/>
        <v>#REF!</v>
      </c>
      <c r="I745" s="25" t="e">
        <f>#REF!</f>
        <v>#REF!</v>
      </c>
      <c r="J745" s="26" t="e">
        <f t="shared" si="90"/>
        <v>#REF!</v>
      </c>
      <c r="K745" s="25" t="e">
        <f>#REF!</f>
        <v>#REF!</v>
      </c>
      <c r="L745" s="26" t="e">
        <f t="shared" si="91"/>
        <v>#REF!</v>
      </c>
      <c r="M745" s="25" t="e">
        <f>#REF!</f>
        <v>#REF!</v>
      </c>
      <c r="N745" s="26" t="e">
        <f t="shared" si="92"/>
        <v>#REF!</v>
      </c>
      <c r="O745" s="17" t="s">
        <v>4016</v>
      </c>
    </row>
    <row r="746" spans="2:15" ht="19.7" hidden="1" customHeight="1" x14ac:dyDescent="0.2">
      <c r="B746" s="13" t="s">
        <v>4016</v>
      </c>
      <c r="C746" s="14" t="s">
        <v>529</v>
      </c>
      <c r="D746" s="14" t="s">
        <v>301</v>
      </c>
      <c r="E746" s="44">
        <v>9.1880000000000006</v>
      </c>
      <c r="F746" s="15" t="s">
        <v>2870</v>
      </c>
      <c r="G746" s="22" t="e">
        <f t="shared" si="93"/>
        <v>#REF!</v>
      </c>
      <c r="H746" s="26" t="e">
        <f t="shared" si="93"/>
        <v>#REF!</v>
      </c>
      <c r="I746" s="25" t="e">
        <f>#REF!</f>
        <v>#REF!</v>
      </c>
      <c r="J746" s="26" t="e">
        <f t="shared" si="90"/>
        <v>#REF!</v>
      </c>
      <c r="K746" s="25" t="e">
        <f>#REF!</f>
        <v>#REF!</v>
      </c>
      <c r="L746" s="26" t="e">
        <f t="shared" si="91"/>
        <v>#REF!</v>
      </c>
      <c r="M746" s="25" t="e">
        <f>#REF!</f>
        <v>#REF!</v>
      </c>
      <c r="N746" s="26" t="e">
        <f t="shared" si="92"/>
        <v>#REF!</v>
      </c>
      <c r="O746" s="17" t="s">
        <v>4016</v>
      </c>
    </row>
    <row r="747" spans="2:15" ht="19.7" hidden="1" customHeight="1" x14ac:dyDescent="0.2">
      <c r="B747" s="13" t="s">
        <v>4016</v>
      </c>
      <c r="C747" s="14" t="s">
        <v>790</v>
      </c>
      <c r="D747" s="14" t="s">
        <v>4016</v>
      </c>
      <c r="E747" s="44">
        <v>30.422000000000001</v>
      </c>
      <c r="F747" s="15" t="s">
        <v>2870</v>
      </c>
      <c r="G747" s="22" t="e">
        <f t="shared" si="93"/>
        <v>#REF!</v>
      </c>
      <c r="H747" s="26" t="e">
        <f t="shared" si="93"/>
        <v>#REF!</v>
      </c>
      <c r="I747" s="25" t="e">
        <f>'일위대가총괄표 (2)'!G99</f>
        <v>#REF!</v>
      </c>
      <c r="J747" s="26" t="e">
        <f t="shared" si="90"/>
        <v>#REF!</v>
      </c>
      <c r="K747" s="25" t="e">
        <f>'일위대가총괄표 (2)'!H99</f>
        <v>#REF!</v>
      </c>
      <c r="L747" s="26" t="e">
        <f t="shared" si="91"/>
        <v>#REF!</v>
      </c>
      <c r="M747" s="25" t="e">
        <f>'일위대가총괄표 (2)'!I99</f>
        <v>#REF!</v>
      </c>
      <c r="N747" s="26" t="e">
        <f t="shared" si="92"/>
        <v>#REF!</v>
      </c>
      <c r="O747" s="17" t="s">
        <v>322</v>
      </c>
    </row>
    <row r="748" spans="2:15" ht="19.7" hidden="1" customHeight="1" x14ac:dyDescent="0.2">
      <c r="B748" s="13" t="s">
        <v>4016</v>
      </c>
      <c r="C748" s="14" t="s">
        <v>2353</v>
      </c>
      <c r="D748" s="14" t="s">
        <v>406</v>
      </c>
      <c r="E748" s="44">
        <v>1.153</v>
      </c>
      <c r="F748" s="15" t="s">
        <v>2870</v>
      </c>
      <c r="G748" s="22" t="e">
        <f t="shared" si="93"/>
        <v>#REF!</v>
      </c>
      <c r="H748" s="26" t="e">
        <f t="shared" si="93"/>
        <v>#REF!</v>
      </c>
      <c r="I748" s="25" t="e">
        <f>#REF!</f>
        <v>#REF!</v>
      </c>
      <c r="J748" s="26" t="e">
        <f t="shared" si="90"/>
        <v>#REF!</v>
      </c>
      <c r="K748" s="25" t="e">
        <f>#REF!</f>
        <v>#REF!</v>
      </c>
      <c r="L748" s="26" t="e">
        <f t="shared" si="91"/>
        <v>#REF!</v>
      </c>
      <c r="M748" s="25" t="e">
        <f>#REF!</f>
        <v>#REF!</v>
      </c>
      <c r="N748" s="26" t="e">
        <f t="shared" si="92"/>
        <v>#REF!</v>
      </c>
      <c r="O748" s="17" t="s">
        <v>4016</v>
      </c>
    </row>
    <row r="749" spans="2:15" ht="19.7" hidden="1" customHeight="1" x14ac:dyDescent="0.2">
      <c r="B749" s="13" t="s">
        <v>4016</v>
      </c>
      <c r="C749" s="14" t="s">
        <v>2337</v>
      </c>
      <c r="D749" s="14" t="s">
        <v>2705</v>
      </c>
      <c r="E749" s="44">
        <v>1.6739999999999999</v>
      </c>
      <c r="F749" s="15" t="s">
        <v>2870</v>
      </c>
      <c r="G749" s="22">
        <f t="shared" si="93"/>
        <v>25574</v>
      </c>
      <c r="H749" s="26">
        <f t="shared" si="93"/>
        <v>42809</v>
      </c>
      <c r="I749" s="25">
        <f>단가산출총괄표!G71</f>
        <v>17702</v>
      </c>
      <c r="J749" s="26">
        <f t="shared" si="90"/>
        <v>29633</v>
      </c>
      <c r="K749" s="25">
        <f>단가산출총괄표!H71</f>
        <v>1936</v>
      </c>
      <c r="L749" s="26">
        <f t="shared" si="91"/>
        <v>3240</v>
      </c>
      <c r="M749" s="25">
        <f>단가산출총괄표!I71</f>
        <v>5936</v>
      </c>
      <c r="N749" s="26">
        <f t="shared" si="92"/>
        <v>9936</v>
      </c>
      <c r="O749" s="17" t="s">
        <v>1236</v>
      </c>
    </row>
    <row r="750" spans="2:15" ht="19.7" hidden="1" customHeight="1" x14ac:dyDescent="0.2">
      <c r="B750" s="13" t="s">
        <v>4016</v>
      </c>
      <c r="C750" s="14" t="s">
        <v>3215</v>
      </c>
      <c r="D750" s="14" t="s">
        <v>3371</v>
      </c>
      <c r="E750" s="44">
        <v>840.3</v>
      </c>
      <c r="F750" s="15" t="s">
        <v>2986</v>
      </c>
      <c r="G750" s="22" t="e">
        <f t="shared" si="93"/>
        <v>#REF!</v>
      </c>
      <c r="H750" s="26" t="e">
        <f t="shared" si="93"/>
        <v>#REF!</v>
      </c>
      <c r="I750" s="25" t="e">
        <f>#REF!</f>
        <v>#REF!</v>
      </c>
      <c r="J750" s="26" t="e">
        <f t="shared" si="90"/>
        <v>#REF!</v>
      </c>
      <c r="K750" s="25" t="e">
        <f>#REF!</f>
        <v>#REF!</v>
      </c>
      <c r="L750" s="26" t="e">
        <f t="shared" si="91"/>
        <v>#REF!</v>
      </c>
      <c r="M750" s="25" t="e">
        <f>#REF!</f>
        <v>#REF!</v>
      </c>
      <c r="N750" s="26" t="e">
        <f t="shared" si="92"/>
        <v>#REF!</v>
      </c>
      <c r="O750" s="17" t="s">
        <v>2949</v>
      </c>
    </row>
    <row r="751" spans="2:15" ht="19.7" hidden="1" customHeight="1" x14ac:dyDescent="0.2">
      <c r="B751" s="13" t="s">
        <v>4016</v>
      </c>
      <c r="C751" s="14" t="s">
        <v>2370</v>
      </c>
      <c r="D751" s="14" t="s">
        <v>3946</v>
      </c>
      <c r="E751" s="44">
        <v>41.47</v>
      </c>
      <c r="F751" s="15" t="s">
        <v>2986</v>
      </c>
      <c r="G751" s="22" t="e">
        <f t="shared" si="93"/>
        <v>#REF!</v>
      </c>
      <c r="H751" s="26" t="e">
        <f t="shared" si="93"/>
        <v>#REF!</v>
      </c>
      <c r="I751" s="25" t="e">
        <f>#REF!</f>
        <v>#REF!</v>
      </c>
      <c r="J751" s="26" t="e">
        <f t="shared" si="90"/>
        <v>#REF!</v>
      </c>
      <c r="K751" s="25" t="e">
        <f>#REF!</f>
        <v>#REF!</v>
      </c>
      <c r="L751" s="26" t="e">
        <f t="shared" si="91"/>
        <v>#REF!</v>
      </c>
      <c r="M751" s="25" t="e">
        <f>#REF!</f>
        <v>#REF!</v>
      </c>
      <c r="N751" s="26" t="e">
        <f t="shared" si="92"/>
        <v>#REF!</v>
      </c>
      <c r="O751" s="17" t="s">
        <v>911</v>
      </c>
    </row>
    <row r="752" spans="2:15" ht="19.7" hidden="1" customHeight="1" x14ac:dyDescent="0.2">
      <c r="B752" s="13" t="s">
        <v>4016</v>
      </c>
      <c r="C752" s="14" t="s">
        <v>3154</v>
      </c>
      <c r="D752" s="14" t="s">
        <v>2018</v>
      </c>
      <c r="E752" s="44">
        <v>589.20000000000005</v>
      </c>
      <c r="F752" s="15" t="s">
        <v>2986</v>
      </c>
      <c r="G752" s="22" t="e">
        <f t="shared" si="93"/>
        <v>#REF!</v>
      </c>
      <c r="H752" s="26" t="e">
        <f t="shared" si="93"/>
        <v>#REF!</v>
      </c>
      <c r="I752" s="25" t="e">
        <f>#REF!</f>
        <v>#REF!</v>
      </c>
      <c r="J752" s="26" t="e">
        <f t="shared" si="90"/>
        <v>#REF!</v>
      </c>
      <c r="K752" s="25" t="e">
        <f>#REF!</f>
        <v>#REF!</v>
      </c>
      <c r="L752" s="26" t="e">
        <f t="shared" si="91"/>
        <v>#REF!</v>
      </c>
      <c r="M752" s="25" t="e">
        <f>#REF!</f>
        <v>#REF!</v>
      </c>
      <c r="N752" s="26" t="e">
        <f t="shared" si="92"/>
        <v>#REF!</v>
      </c>
      <c r="O752" s="17" t="s">
        <v>1546</v>
      </c>
    </row>
    <row r="753" spans="2:15" ht="19.7" hidden="1" customHeight="1" x14ac:dyDescent="0.2">
      <c r="B753" s="13" t="s">
        <v>4016</v>
      </c>
      <c r="C753" s="14" t="s">
        <v>1169</v>
      </c>
      <c r="D753" s="14" t="s">
        <v>1696</v>
      </c>
      <c r="E753" s="44">
        <v>123.2</v>
      </c>
      <c r="F753" s="15" t="s">
        <v>2986</v>
      </c>
      <c r="G753" s="22" t="e">
        <f t="shared" si="93"/>
        <v>#REF!</v>
      </c>
      <c r="H753" s="26" t="e">
        <f t="shared" si="93"/>
        <v>#REF!</v>
      </c>
      <c r="I753" s="25" t="e">
        <f>'일위대가총괄표 (2)'!G144</f>
        <v>#REF!</v>
      </c>
      <c r="J753" s="26" t="e">
        <f t="shared" si="90"/>
        <v>#REF!</v>
      </c>
      <c r="K753" s="25" t="e">
        <f>'일위대가총괄표 (2)'!H144</f>
        <v>#REF!</v>
      </c>
      <c r="L753" s="26" t="e">
        <f t="shared" si="91"/>
        <v>#REF!</v>
      </c>
      <c r="M753" s="25" t="e">
        <f>'일위대가총괄표 (2)'!I144</f>
        <v>#REF!</v>
      </c>
      <c r="N753" s="26" t="e">
        <f t="shared" si="92"/>
        <v>#REF!</v>
      </c>
      <c r="O753" s="17" t="s">
        <v>2772</v>
      </c>
    </row>
    <row r="754" spans="2:15" ht="19.7" hidden="1" customHeight="1" x14ac:dyDescent="0.2">
      <c r="B754" s="18" t="s">
        <v>4016</v>
      </c>
      <c r="C754" s="19" t="s">
        <v>3766</v>
      </c>
      <c r="D754" s="19" t="s">
        <v>980</v>
      </c>
      <c r="E754" s="6">
        <v>1300</v>
      </c>
      <c r="F754" s="20" t="s">
        <v>2363</v>
      </c>
      <c r="G754" s="5" t="e">
        <f t="shared" si="93"/>
        <v>#REF!</v>
      </c>
      <c r="H754" s="32" t="e">
        <f t="shared" si="93"/>
        <v>#REF!</v>
      </c>
      <c r="I754" s="29" t="e">
        <f>#REF!</f>
        <v>#REF!</v>
      </c>
      <c r="J754" s="32" t="e">
        <f t="shared" si="90"/>
        <v>#REF!</v>
      </c>
      <c r="K754" s="29" t="e">
        <f>#REF!</f>
        <v>#REF!</v>
      </c>
      <c r="L754" s="32" t="e">
        <f t="shared" si="91"/>
        <v>#REF!</v>
      </c>
      <c r="M754" s="29" t="e">
        <f>#REF!</f>
        <v>#REF!</v>
      </c>
      <c r="N754" s="32" t="e">
        <f t="shared" si="92"/>
        <v>#REF!</v>
      </c>
      <c r="O754" s="21" t="s">
        <v>4016</v>
      </c>
    </row>
    <row r="755" spans="2:15" ht="19.7" hidden="1" customHeight="1" x14ac:dyDescent="0.2">
      <c r="B755" s="13" t="s">
        <v>4016</v>
      </c>
      <c r="C755" s="14" t="s">
        <v>3852</v>
      </c>
      <c r="D755" s="14" t="s">
        <v>301</v>
      </c>
      <c r="E755" s="44">
        <v>4.2000000000000003E-2</v>
      </c>
      <c r="F755" s="15" t="s">
        <v>2870</v>
      </c>
      <c r="G755" s="22" t="e">
        <f t="shared" si="93"/>
        <v>#REF!</v>
      </c>
      <c r="H755" s="26" t="e">
        <f t="shared" si="93"/>
        <v>#REF!</v>
      </c>
      <c r="I755" s="25" t="e">
        <f>#REF!</f>
        <v>#REF!</v>
      </c>
      <c r="J755" s="26" t="e">
        <f t="shared" si="90"/>
        <v>#REF!</v>
      </c>
      <c r="K755" s="25" t="e">
        <f>#REF!</f>
        <v>#REF!</v>
      </c>
      <c r="L755" s="26" t="e">
        <f t="shared" si="91"/>
        <v>#REF!</v>
      </c>
      <c r="M755" s="25" t="e">
        <f>#REF!</f>
        <v>#REF!</v>
      </c>
      <c r="N755" s="26" t="e">
        <f t="shared" si="92"/>
        <v>#REF!</v>
      </c>
      <c r="O755" s="17" t="s">
        <v>4016</v>
      </c>
    </row>
    <row r="756" spans="2:15" ht="19.7" hidden="1" customHeight="1" x14ac:dyDescent="0.2">
      <c r="B756" s="13" t="s">
        <v>4016</v>
      </c>
      <c r="C756" s="14" t="s">
        <v>2412</v>
      </c>
      <c r="D756" s="14" t="s">
        <v>1824</v>
      </c>
      <c r="E756" s="44">
        <v>0.434</v>
      </c>
      <c r="F756" s="15" t="s">
        <v>2870</v>
      </c>
      <c r="G756" s="22" t="e">
        <f t="shared" si="93"/>
        <v>#REF!</v>
      </c>
      <c r="H756" s="26" t="e">
        <f t="shared" si="93"/>
        <v>#REF!</v>
      </c>
      <c r="I756" s="25" t="e">
        <f>#REF!</f>
        <v>#REF!</v>
      </c>
      <c r="J756" s="26" t="e">
        <f t="shared" si="90"/>
        <v>#REF!</v>
      </c>
      <c r="K756" s="25" t="e">
        <f>#REF!</f>
        <v>#REF!</v>
      </c>
      <c r="L756" s="26" t="e">
        <f t="shared" si="91"/>
        <v>#REF!</v>
      </c>
      <c r="M756" s="25" t="e">
        <f>#REF!</f>
        <v>#REF!</v>
      </c>
      <c r="N756" s="26" t="e">
        <f t="shared" si="92"/>
        <v>#REF!</v>
      </c>
      <c r="O756" s="17" t="s">
        <v>4016</v>
      </c>
    </row>
    <row r="757" spans="2:15" ht="19.7" hidden="1" customHeight="1" x14ac:dyDescent="0.2">
      <c r="B757" s="13" t="s">
        <v>4016</v>
      </c>
      <c r="C757" s="14" t="s">
        <v>1511</v>
      </c>
      <c r="D757" s="14" t="s">
        <v>1373</v>
      </c>
      <c r="E757" s="16">
        <v>170</v>
      </c>
      <c r="F757" s="15" t="s">
        <v>667</v>
      </c>
      <c r="G757" s="22" t="e">
        <f t="shared" si="93"/>
        <v>#REF!</v>
      </c>
      <c r="H757" s="26" t="e">
        <f t="shared" si="93"/>
        <v>#REF!</v>
      </c>
      <c r="I757" s="25" t="e">
        <f>#REF!</f>
        <v>#REF!</v>
      </c>
      <c r="J757" s="26" t="e">
        <f t="shared" si="90"/>
        <v>#REF!</v>
      </c>
      <c r="K757" s="25" t="e">
        <f>#REF!</f>
        <v>#REF!</v>
      </c>
      <c r="L757" s="26" t="e">
        <f t="shared" si="91"/>
        <v>#REF!</v>
      </c>
      <c r="M757" s="25" t="e">
        <f>#REF!</f>
        <v>#REF!</v>
      </c>
      <c r="N757" s="26" t="e">
        <f t="shared" si="92"/>
        <v>#REF!</v>
      </c>
      <c r="O757" s="17" t="s">
        <v>4016</v>
      </c>
    </row>
    <row r="758" spans="2:15" ht="19.7" hidden="1" customHeight="1" x14ac:dyDescent="0.2">
      <c r="B758" s="13" t="s">
        <v>4016</v>
      </c>
      <c r="C758" s="14" t="s">
        <v>1368</v>
      </c>
      <c r="D758" s="14" t="s">
        <v>2216</v>
      </c>
      <c r="E758" s="44">
        <v>4.7519999999999998</v>
      </c>
      <c r="F758" s="15" t="s">
        <v>2870</v>
      </c>
      <c r="G758" s="22" t="e">
        <f t="shared" si="93"/>
        <v>#REF!</v>
      </c>
      <c r="H758" s="26" t="e">
        <f t="shared" si="93"/>
        <v>#REF!</v>
      </c>
      <c r="I758" s="25" t="e">
        <f>#REF!</f>
        <v>#REF!</v>
      </c>
      <c r="J758" s="26" t="e">
        <f t="shared" si="90"/>
        <v>#REF!</v>
      </c>
      <c r="K758" s="25" t="e">
        <f>#REF!</f>
        <v>#REF!</v>
      </c>
      <c r="L758" s="26" t="e">
        <f t="shared" si="91"/>
        <v>#REF!</v>
      </c>
      <c r="M758" s="25" t="e">
        <f>#REF!</f>
        <v>#REF!</v>
      </c>
      <c r="N758" s="26" t="e">
        <f t="shared" si="92"/>
        <v>#REF!</v>
      </c>
      <c r="O758" s="17" t="s">
        <v>4016</v>
      </c>
    </row>
    <row r="759" spans="2:15" ht="19.7" hidden="1" customHeight="1" x14ac:dyDescent="0.2">
      <c r="B759" s="13" t="s">
        <v>4016</v>
      </c>
      <c r="C759" s="14" t="s">
        <v>3829</v>
      </c>
      <c r="D759" s="14" t="s">
        <v>3987</v>
      </c>
      <c r="E759" s="44">
        <v>0.14499999999999999</v>
      </c>
      <c r="F759" s="15" t="s">
        <v>2870</v>
      </c>
      <c r="G759" s="22" t="e">
        <f t="shared" si="93"/>
        <v>#REF!</v>
      </c>
      <c r="H759" s="26" t="e">
        <f t="shared" si="93"/>
        <v>#REF!</v>
      </c>
      <c r="I759" s="25" t="e">
        <f>#REF!</f>
        <v>#REF!</v>
      </c>
      <c r="J759" s="26" t="e">
        <f t="shared" si="90"/>
        <v>#REF!</v>
      </c>
      <c r="K759" s="25" t="e">
        <f>#REF!</f>
        <v>#REF!</v>
      </c>
      <c r="L759" s="26" t="e">
        <f t="shared" si="91"/>
        <v>#REF!</v>
      </c>
      <c r="M759" s="25" t="e">
        <f>#REF!</f>
        <v>#REF!</v>
      </c>
      <c r="N759" s="26" t="e">
        <f t="shared" si="92"/>
        <v>#REF!</v>
      </c>
      <c r="O759" s="17" t="s">
        <v>4016</v>
      </c>
    </row>
    <row r="760" spans="2:15" ht="19.7" hidden="1" customHeight="1" x14ac:dyDescent="0.2">
      <c r="B760" s="13" t="s">
        <v>4016</v>
      </c>
      <c r="C760" s="14" t="s">
        <v>1258</v>
      </c>
      <c r="D760" s="14" t="s">
        <v>3815</v>
      </c>
      <c r="E760" s="44">
        <v>6.1440000000000001</v>
      </c>
      <c r="F760" s="15" t="s">
        <v>1349</v>
      </c>
      <c r="G760" s="22" t="e">
        <f t="shared" si="93"/>
        <v>#REF!</v>
      </c>
      <c r="H760" s="26" t="e">
        <f t="shared" si="93"/>
        <v>#REF!</v>
      </c>
      <c r="I760" s="25" t="e">
        <f>#REF!</f>
        <v>#REF!</v>
      </c>
      <c r="J760" s="26" t="e">
        <f t="shared" si="90"/>
        <v>#REF!</v>
      </c>
      <c r="K760" s="25" t="e">
        <f>#REF!</f>
        <v>#REF!</v>
      </c>
      <c r="L760" s="26" t="e">
        <f t="shared" si="91"/>
        <v>#REF!</v>
      </c>
      <c r="M760" s="25" t="e">
        <f>#REF!</f>
        <v>#REF!</v>
      </c>
      <c r="N760" s="26" t="e">
        <f t="shared" si="92"/>
        <v>#REF!</v>
      </c>
      <c r="O760" s="17" t="s">
        <v>1185</v>
      </c>
    </row>
    <row r="761" spans="2:15" ht="19.7" hidden="1" customHeight="1" x14ac:dyDescent="0.2">
      <c r="B761" s="13" t="s">
        <v>4016</v>
      </c>
      <c r="C761" s="14" t="s">
        <v>3574</v>
      </c>
      <c r="D761" s="14" t="s">
        <v>4016</v>
      </c>
      <c r="E761" s="44">
        <v>0.6</v>
      </c>
      <c r="F761" s="15" t="s">
        <v>2937</v>
      </c>
      <c r="G761" s="22">
        <f t="shared" si="93"/>
        <v>566828</v>
      </c>
      <c r="H761" s="26">
        <f t="shared" si="93"/>
        <v>340096</v>
      </c>
      <c r="I761" s="25">
        <f>단가산출총괄표!G72</f>
        <v>367903</v>
      </c>
      <c r="J761" s="26">
        <f t="shared" si="90"/>
        <v>220741</v>
      </c>
      <c r="K761" s="25">
        <f>단가산출총괄표!H72</f>
        <v>198925</v>
      </c>
      <c r="L761" s="26">
        <f t="shared" si="91"/>
        <v>119355</v>
      </c>
      <c r="M761" s="25">
        <f>단가산출총괄표!I72</f>
        <v>0</v>
      </c>
      <c r="N761" s="26">
        <f t="shared" si="92"/>
        <v>0</v>
      </c>
      <c r="O761" s="17" t="s">
        <v>3544</v>
      </c>
    </row>
    <row r="762" spans="2:15" ht="19.7" hidden="1" customHeight="1" x14ac:dyDescent="0.2">
      <c r="B762" s="13" t="s">
        <v>4016</v>
      </c>
      <c r="C762" s="14" t="s">
        <v>4016</v>
      </c>
      <c r="D762" s="14" t="s">
        <v>4016</v>
      </c>
      <c r="E762" s="16"/>
      <c r="F762" s="15" t="s">
        <v>4016</v>
      </c>
      <c r="G762" s="22"/>
      <c r="H762" s="16"/>
      <c r="I762" s="22"/>
      <c r="J762" s="26">
        <f t="shared" si="90"/>
        <v>0</v>
      </c>
      <c r="K762" s="22"/>
      <c r="L762" s="26">
        <f t="shared" si="91"/>
        <v>0</v>
      </c>
      <c r="M762" s="22"/>
      <c r="N762" s="26">
        <f t="shared" si="92"/>
        <v>0</v>
      </c>
      <c r="O762" s="17" t="s">
        <v>4016</v>
      </c>
    </row>
    <row r="763" spans="2:15" ht="19.7" hidden="1" customHeight="1" x14ac:dyDescent="0.2">
      <c r="B763" s="40" t="s">
        <v>143</v>
      </c>
      <c r="C763" s="24" t="s">
        <v>1169</v>
      </c>
      <c r="D763" s="24" t="s">
        <v>1696</v>
      </c>
      <c r="E763" s="16"/>
      <c r="F763" s="41" t="s">
        <v>2986</v>
      </c>
      <c r="G763" s="22"/>
      <c r="H763" s="42" t="e">
        <f>J763+L763+N763</f>
        <v>#REF!</v>
      </c>
      <c r="I763" s="22"/>
      <c r="J763" s="42" t="e">
        <f>TRUNC(J764+J765)</f>
        <v>#REF!</v>
      </c>
      <c r="K763" s="22"/>
      <c r="L763" s="42" t="e">
        <f>TRUNC(L764+L765)</f>
        <v>#REF!</v>
      </c>
      <c r="M763" s="22"/>
      <c r="N763" s="26" t="e">
        <f>TRUNC(N764+N765)</f>
        <v>#REF!</v>
      </c>
      <c r="O763" s="43" t="s">
        <v>4016</v>
      </c>
    </row>
    <row r="764" spans="2:15" ht="19.7" hidden="1" customHeight="1" x14ac:dyDescent="0.2">
      <c r="B764" s="13" t="s">
        <v>4016</v>
      </c>
      <c r="C764" s="14" t="s">
        <v>2681</v>
      </c>
      <c r="D764" s="14" t="s">
        <v>1976</v>
      </c>
      <c r="E764" s="44">
        <v>1.05</v>
      </c>
      <c r="F764" s="15" t="s">
        <v>2986</v>
      </c>
      <c r="G764" s="22" t="e">
        <f>I764+K764+M764</f>
        <v>#REF!</v>
      </c>
      <c r="H764" s="26" t="e">
        <f>J764+L764+N764</f>
        <v>#REF!</v>
      </c>
      <c r="I764" s="25" t="e">
        <f>#REF!</f>
        <v>#REF!</v>
      </c>
      <c r="J764" s="26" t="e">
        <f>TRUNC(E764*I764,0)</f>
        <v>#REF!</v>
      </c>
      <c r="K764" s="25" t="e">
        <f>#REF!</f>
        <v>#REF!</v>
      </c>
      <c r="L764" s="26" t="e">
        <f>TRUNC(E764*K764,0)</f>
        <v>#REF!</v>
      </c>
      <c r="M764" s="25" t="e">
        <f>#REF!</f>
        <v>#REF!</v>
      </c>
      <c r="N764" s="26" t="e">
        <f>TRUNC(E764*M764,0)</f>
        <v>#REF!</v>
      </c>
      <c r="O764" s="17" t="s">
        <v>4016</v>
      </c>
    </row>
    <row r="765" spans="2:15" ht="19.7" hidden="1" customHeight="1" x14ac:dyDescent="0.2">
      <c r="B765" s="13" t="s">
        <v>4016</v>
      </c>
      <c r="C765" s="14" t="s">
        <v>2563</v>
      </c>
      <c r="D765" s="14" t="s">
        <v>2629</v>
      </c>
      <c r="E765" s="16">
        <v>1</v>
      </c>
      <c r="F765" s="15" t="s">
        <v>2986</v>
      </c>
      <c r="G765" s="22" t="e">
        <f>I765+K765+M765</f>
        <v>#REF!</v>
      </c>
      <c r="H765" s="26" t="e">
        <f>J765+L765+N765</f>
        <v>#REF!</v>
      </c>
      <c r="I765" s="25" t="e">
        <f>#REF!</f>
        <v>#REF!</v>
      </c>
      <c r="J765" s="26" t="e">
        <f>TRUNC(E765*I765,0)</f>
        <v>#REF!</v>
      </c>
      <c r="K765" s="25" t="e">
        <f>#REF!</f>
        <v>#REF!</v>
      </c>
      <c r="L765" s="26" t="e">
        <f>TRUNC(E765*K765,0)</f>
        <v>#REF!</v>
      </c>
      <c r="M765" s="25" t="e">
        <f>#REF!</f>
        <v>#REF!</v>
      </c>
      <c r="N765" s="26" t="e">
        <f>TRUNC(E765*M765,0)</f>
        <v>#REF!</v>
      </c>
      <c r="O765" s="17" t="s">
        <v>1725</v>
      </c>
    </row>
    <row r="766" spans="2:15" ht="19.7" hidden="1" customHeight="1" x14ac:dyDescent="0.2">
      <c r="B766" s="13" t="s">
        <v>4016</v>
      </c>
      <c r="C766" s="14" t="s">
        <v>4016</v>
      </c>
      <c r="D766" s="14" t="s">
        <v>4016</v>
      </c>
      <c r="E766" s="16"/>
      <c r="F766" s="15" t="s">
        <v>4016</v>
      </c>
      <c r="G766" s="22"/>
      <c r="H766" s="16"/>
      <c r="I766" s="22"/>
      <c r="J766" s="26">
        <f>TRUNC(E766*I766,0)</f>
        <v>0</v>
      </c>
      <c r="K766" s="22"/>
      <c r="L766" s="26">
        <f>TRUNC(E766*K766,0)</f>
        <v>0</v>
      </c>
      <c r="M766" s="22"/>
      <c r="N766" s="26">
        <f>TRUNC(E766*M766,0)</f>
        <v>0</v>
      </c>
      <c r="O766" s="17" t="s">
        <v>4016</v>
      </c>
    </row>
    <row r="767" spans="2:15" ht="19.7" hidden="1" customHeight="1" x14ac:dyDescent="0.2">
      <c r="B767" s="40" t="s">
        <v>2606</v>
      </c>
      <c r="C767" s="24" t="s">
        <v>2237</v>
      </c>
      <c r="D767" s="24" t="s">
        <v>770</v>
      </c>
      <c r="E767" s="16"/>
      <c r="F767" s="41" t="s">
        <v>2467</v>
      </c>
      <c r="G767" s="22"/>
      <c r="H767" s="42" t="e">
        <f>J767+L767+N767</f>
        <v>#REF!</v>
      </c>
      <c r="I767" s="22"/>
      <c r="J767" s="42" t="e">
        <f>TRUNC(J770+J771+J772+J773+J774+J775+J776+J777+J778+J779+J780+J781+J782+J783+J784+J785+J786+J787+J788+J789+J790)</f>
        <v>#REF!</v>
      </c>
      <c r="K767" s="22"/>
      <c r="L767" s="42" t="e">
        <f>TRUNC(L770+L771+L772+L773+L774+L775+L776+L777+L778+L779+L780+L781+L782+L783+L784+L785+L786+L787+L788+L789+L790)</f>
        <v>#REF!</v>
      </c>
      <c r="M767" s="22"/>
      <c r="N767" s="42" t="e">
        <f>TRUNC(N770+N771+N772+N773+N774+N775+N776+N777+N778+N779+N780+N781+N782+N783+N784+N785+N786+N787+N788+N789+N790)</f>
        <v>#REF!</v>
      </c>
      <c r="O767" s="43" t="s">
        <v>4016</v>
      </c>
    </row>
    <row r="768" spans="2:15" ht="19.7" hidden="1" customHeight="1" x14ac:dyDescent="0.2">
      <c r="B768" s="13" t="s">
        <v>4016</v>
      </c>
      <c r="C768" s="14" t="s">
        <v>2428</v>
      </c>
      <c r="D768" s="14" t="s">
        <v>672</v>
      </c>
      <c r="E768" s="44">
        <v>84.22</v>
      </c>
      <c r="F768" s="15" t="s">
        <v>2937</v>
      </c>
      <c r="G768" s="22"/>
      <c r="H768" s="16"/>
      <c r="I768" s="22"/>
      <c r="J768" s="26">
        <f t="shared" ref="J768:J791" si="94">TRUNC(E768*I768,0)</f>
        <v>0</v>
      </c>
      <c r="K768" s="22"/>
      <c r="L768" s="26">
        <f t="shared" ref="L768:L791" si="95">TRUNC(E768*K768,0)</f>
        <v>0</v>
      </c>
      <c r="M768" s="22"/>
      <c r="N768" s="26">
        <f t="shared" ref="N768:N791" si="96">TRUNC(E768*M768,0)</f>
        <v>0</v>
      </c>
      <c r="O768" s="17" t="s">
        <v>1870</v>
      </c>
    </row>
    <row r="769" spans="2:15" ht="19.7" hidden="1" customHeight="1" x14ac:dyDescent="0.2">
      <c r="B769" s="13" t="s">
        <v>4016</v>
      </c>
      <c r="C769" s="14" t="s">
        <v>2428</v>
      </c>
      <c r="D769" s="14" t="s">
        <v>2341</v>
      </c>
      <c r="E769" s="44">
        <v>1.83</v>
      </c>
      <c r="F769" s="15" t="s">
        <v>2937</v>
      </c>
      <c r="G769" s="22"/>
      <c r="H769" s="16"/>
      <c r="I769" s="22"/>
      <c r="J769" s="26">
        <f t="shared" si="94"/>
        <v>0</v>
      </c>
      <c r="K769" s="22"/>
      <c r="L769" s="26">
        <f t="shared" si="95"/>
        <v>0</v>
      </c>
      <c r="M769" s="22"/>
      <c r="N769" s="26">
        <f t="shared" si="96"/>
        <v>0</v>
      </c>
      <c r="O769" s="17" t="s">
        <v>1870</v>
      </c>
    </row>
    <row r="770" spans="2:15" ht="19.7" hidden="1" customHeight="1" x14ac:dyDescent="0.2">
      <c r="B770" s="13" t="s">
        <v>4016</v>
      </c>
      <c r="C770" s="14" t="s">
        <v>2817</v>
      </c>
      <c r="D770" s="14" t="s">
        <v>1151</v>
      </c>
      <c r="E770" s="44">
        <v>83.39</v>
      </c>
      <c r="F770" s="15" t="s">
        <v>2937</v>
      </c>
      <c r="G770" s="22" t="e">
        <f t="shared" ref="G770:H790" si="97">I770+K770+M770</f>
        <v>#REF!</v>
      </c>
      <c r="H770" s="26" t="e">
        <f t="shared" si="97"/>
        <v>#REF!</v>
      </c>
      <c r="I770" s="25" t="e">
        <f>'일위대가총괄표 (2)'!G46</f>
        <v>#REF!</v>
      </c>
      <c r="J770" s="26" t="e">
        <f t="shared" si="94"/>
        <v>#REF!</v>
      </c>
      <c r="K770" s="25" t="e">
        <f>'일위대가총괄표 (2)'!H46</f>
        <v>#REF!</v>
      </c>
      <c r="L770" s="26" t="e">
        <f t="shared" si="95"/>
        <v>#REF!</v>
      </c>
      <c r="M770" s="25" t="e">
        <f>'일위대가총괄표 (2)'!I46</f>
        <v>#REF!</v>
      </c>
      <c r="N770" s="26" t="e">
        <f t="shared" si="96"/>
        <v>#REF!</v>
      </c>
      <c r="O770" s="17" t="s">
        <v>1883</v>
      </c>
    </row>
    <row r="771" spans="2:15" ht="19.7" hidden="1" customHeight="1" x14ac:dyDescent="0.2">
      <c r="B771" s="13" t="s">
        <v>4016</v>
      </c>
      <c r="C771" s="14" t="s">
        <v>3483</v>
      </c>
      <c r="D771" s="14" t="s">
        <v>2668</v>
      </c>
      <c r="E771" s="44">
        <v>1.8</v>
      </c>
      <c r="F771" s="15" t="s">
        <v>2937</v>
      </c>
      <c r="G771" s="22" t="e">
        <f t="shared" si="97"/>
        <v>#REF!</v>
      </c>
      <c r="H771" s="26" t="e">
        <f t="shared" si="97"/>
        <v>#REF!</v>
      </c>
      <c r="I771" s="25" t="e">
        <f>#REF!</f>
        <v>#REF!</v>
      </c>
      <c r="J771" s="26" t="e">
        <f t="shared" si="94"/>
        <v>#REF!</v>
      </c>
      <c r="K771" s="25" t="e">
        <f>#REF!</f>
        <v>#REF!</v>
      </c>
      <c r="L771" s="26" t="e">
        <f t="shared" si="95"/>
        <v>#REF!</v>
      </c>
      <c r="M771" s="25" t="e">
        <f>#REF!</f>
        <v>#REF!</v>
      </c>
      <c r="N771" s="26" t="e">
        <f t="shared" si="96"/>
        <v>#REF!</v>
      </c>
      <c r="O771" s="17" t="s">
        <v>1272</v>
      </c>
    </row>
    <row r="772" spans="2:15" ht="19.7" hidden="1" customHeight="1" x14ac:dyDescent="0.2">
      <c r="B772" s="13" t="s">
        <v>4016</v>
      </c>
      <c r="C772" s="14" t="s">
        <v>529</v>
      </c>
      <c r="D772" s="14" t="s">
        <v>1232</v>
      </c>
      <c r="E772" s="44">
        <v>6.3550000000000004</v>
      </c>
      <c r="F772" s="15" t="s">
        <v>2870</v>
      </c>
      <c r="G772" s="22" t="e">
        <f t="shared" si="97"/>
        <v>#REF!</v>
      </c>
      <c r="H772" s="26" t="e">
        <f t="shared" si="97"/>
        <v>#REF!</v>
      </c>
      <c r="I772" s="25" t="e">
        <f>#REF!</f>
        <v>#REF!</v>
      </c>
      <c r="J772" s="26" t="e">
        <f t="shared" si="94"/>
        <v>#REF!</v>
      </c>
      <c r="K772" s="25" t="e">
        <f>#REF!</f>
        <v>#REF!</v>
      </c>
      <c r="L772" s="26" t="e">
        <f t="shared" si="95"/>
        <v>#REF!</v>
      </c>
      <c r="M772" s="25" t="e">
        <f>#REF!</f>
        <v>#REF!</v>
      </c>
      <c r="N772" s="26" t="e">
        <f t="shared" si="96"/>
        <v>#REF!</v>
      </c>
      <c r="O772" s="17" t="s">
        <v>4016</v>
      </c>
    </row>
    <row r="773" spans="2:15" ht="19.7" hidden="1" customHeight="1" x14ac:dyDescent="0.2">
      <c r="B773" s="13" t="s">
        <v>4016</v>
      </c>
      <c r="C773" s="14" t="s">
        <v>529</v>
      </c>
      <c r="D773" s="14" t="s">
        <v>3092</v>
      </c>
      <c r="E773" s="44">
        <v>0.153</v>
      </c>
      <c r="F773" s="15" t="s">
        <v>2870</v>
      </c>
      <c r="G773" s="22" t="e">
        <f t="shared" si="97"/>
        <v>#REF!</v>
      </c>
      <c r="H773" s="26" t="e">
        <f t="shared" si="97"/>
        <v>#REF!</v>
      </c>
      <c r="I773" s="25" t="e">
        <f>#REF!</f>
        <v>#REF!</v>
      </c>
      <c r="J773" s="26" t="e">
        <f t="shared" si="94"/>
        <v>#REF!</v>
      </c>
      <c r="K773" s="25" t="e">
        <f>#REF!</f>
        <v>#REF!</v>
      </c>
      <c r="L773" s="26" t="e">
        <f t="shared" si="95"/>
        <v>#REF!</v>
      </c>
      <c r="M773" s="25" t="e">
        <f>#REF!</f>
        <v>#REF!</v>
      </c>
      <c r="N773" s="26" t="e">
        <f t="shared" si="96"/>
        <v>#REF!</v>
      </c>
      <c r="O773" s="17" t="s">
        <v>4016</v>
      </c>
    </row>
    <row r="774" spans="2:15" ht="19.7" hidden="1" customHeight="1" x14ac:dyDescent="0.2">
      <c r="B774" s="13" t="s">
        <v>4016</v>
      </c>
      <c r="C774" s="14" t="s">
        <v>529</v>
      </c>
      <c r="D774" s="14" t="s">
        <v>3876</v>
      </c>
      <c r="E774" s="44">
        <v>5.7210000000000001</v>
      </c>
      <c r="F774" s="15" t="s">
        <v>2870</v>
      </c>
      <c r="G774" s="22" t="e">
        <f t="shared" si="97"/>
        <v>#REF!</v>
      </c>
      <c r="H774" s="26" t="e">
        <f t="shared" si="97"/>
        <v>#REF!</v>
      </c>
      <c r="I774" s="25" t="e">
        <f>#REF!</f>
        <v>#REF!</v>
      </c>
      <c r="J774" s="26" t="e">
        <f t="shared" si="94"/>
        <v>#REF!</v>
      </c>
      <c r="K774" s="25" t="e">
        <f>#REF!</f>
        <v>#REF!</v>
      </c>
      <c r="L774" s="26" t="e">
        <f t="shared" si="95"/>
        <v>#REF!</v>
      </c>
      <c r="M774" s="25" t="e">
        <f>#REF!</f>
        <v>#REF!</v>
      </c>
      <c r="N774" s="26" t="e">
        <f t="shared" si="96"/>
        <v>#REF!</v>
      </c>
      <c r="O774" s="17" t="s">
        <v>4016</v>
      </c>
    </row>
    <row r="775" spans="2:15" ht="19.7" hidden="1" customHeight="1" x14ac:dyDescent="0.2">
      <c r="B775" s="13" t="s">
        <v>4016</v>
      </c>
      <c r="C775" s="14" t="s">
        <v>529</v>
      </c>
      <c r="D775" s="14" t="s">
        <v>301</v>
      </c>
      <c r="E775" s="44">
        <v>2.2519999999999998</v>
      </c>
      <c r="F775" s="15" t="s">
        <v>2870</v>
      </c>
      <c r="G775" s="22" t="e">
        <f t="shared" si="97"/>
        <v>#REF!</v>
      </c>
      <c r="H775" s="26" t="e">
        <f t="shared" si="97"/>
        <v>#REF!</v>
      </c>
      <c r="I775" s="25" t="e">
        <f>#REF!</f>
        <v>#REF!</v>
      </c>
      <c r="J775" s="26" t="e">
        <f t="shared" si="94"/>
        <v>#REF!</v>
      </c>
      <c r="K775" s="25" t="e">
        <f>#REF!</f>
        <v>#REF!</v>
      </c>
      <c r="L775" s="26" t="e">
        <f t="shared" si="95"/>
        <v>#REF!</v>
      </c>
      <c r="M775" s="25" t="e">
        <f>#REF!</f>
        <v>#REF!</v>
      </c>
      <c r="N775" s="26" t="e">
        <f t="shared" si="96"/>
        <v>#REF!</v>
      </c>
      <c r="O775" s="17" t="s">
        <v>4016</v>
      </c>
    </row>
    <row r="776" spans="2:15" ht="19.7" hidden="1" customHeight="1" x14ac:dyDescent="0.2">
      <c r="B776" s="13" t="s">
        <v>4016</v>
      </c>
      <c r="C776" s="14" t="s">
        <v>790</v>
      </c>
      <c r="D776" s="14" t="s">
        <v>4016</v>
      </c>
      <c r="E776" s="44">
        <v>13.887</v>
      </c>
      <c r="F776" s="15" t="s">
        <v>2870</v>
      </c>
      <c r="G776" s="22" t="e">
        <f t="shared" si="97"/>
        <v>#REF!</v>
      </c>
      <c r="H776" s="26" t="e">
        <f t="shared" si="97"/>
        <v>#REF!</v>
      </c>
      <c r="I776" s="25" t="e">
        <f>'일위대가총괄표 (2)'!G99</f>
        <v>#REF!</v>
      </c>
      <c r="J776" s="26" t="e">
        <f t="shared" si="94"/>
        <v>#REF!</v>
      </c>
      <c r="K776" s="25" t="e">
        <f>'일위대가총괄표 (2)'!H99</f>
        <v>#REF!</v>
      </c>
      <c r="L776" s="26" t="e">
        <f t="shared" si="95"/>
        <v>#REF!</v>
      </c>
      <c r="M776" s="25" t="e">
        <f>'일위대가총괄표 (2)'!I99</f>
        <v>#REF!</v>
      </c>
      <c r="N776" s="26" t="e">
        <f t="shared" si="96"/>
        <v>#REF!</v>
      </c>
      <c r="O776" s="17" t="s">
        <v>322</v>
      </c>
    </row>
    <row r="777" spans="2:15" ht="19.7" hidden="1" customHeight="1" x14ac:dyDescent="0.2">
      <c r="B777" s="13" t="s">
        <v>4016</v>
      </c>
      <c r="C777" s="14" t="s">
        <v>2353</v>
      </c>
      <c r="D777" s="14" t="s">
        <v>406</v>
      </c>
      <c r="E777" s="44">
        <v>0.59399999999999997</v>
      </c>
      <c r="F777" s="15" t="s">
        <v>2870</v>
      </c>
      <c r="G777" s="22" t="e">
        <f t="shared" si="97"/>
        <v>#REF!</v>
      </c>
      <c r="H777" s="26" t="e">
        <f t="shared" si="97"/>
        <v>#REF!</v>
      </c>
      <c r="I777" s="25" t="e">
        <f>#REF!</f>
        <v>#REF!</v>
      </c>
      <c r="J777" s="26" t="e">
        <f t="shared" si="94"/>
        <v>#REF!</v>
      </c>
      <c r="K777" s="25" t="e">
        <f>#REF!</f>
        <v>#REF!</v>
      </c>
      <c r="L777" s="26" t="e">
        <f t="shared" si="95"/>
        <v>#REF!</v>
      </c>
      <c r="M777" s="25" t="e">
        <f>#REF!</f>
        <v>#REF!</v>
      </c>
      <c r="N777" s="26" t="e">
        <f t="shared" si="96"/>
        <v>#REF!</v>
      </c>
      <c r="O777" s="17" t="s">
        <v>4016</v>
      </c>
    </row>
    <row r="778" spans="2:15" ht="19.7" hidden="1" customHeight="1" x14ac:dyDescent="0.2">
      <c r="B778" s="13" t="s">
        <v>4016</v>
      </c>
      <c r="C778" s="14" t="s">
        <v>2337</v>
      </c>
      <c r="D778" s="14" t="s">
        <v>2705</v>
      </c>
      <c r="E778" s="44">
        <v>0.77600000000000002</v>
      </c>
      <c r="F778" s="15" t="s">
        <v>2870</v>
      </c>
      <c r="G778" s="22">
        <f t="shared" si="97"/>
        <v>25574</v>
      </c>
      <c r="H778" s="26">
        <f t="shared" si="97"/>
        <v>19844</v>
      </c>
      <c r="I778" s="25">
        <f>단가산출총괄표!G71</f>
        <v>17702</v>
      </c>
      <c r="J778" s="26">
        <f t="shared" si="94"/>
        <v>13736</v>
      </c>
      <c r="K778" s="25">
        <f>단가산출총괄표!H71</f>
        <v>1936</v>
      </c>
      <c r="L778" s="26">
        <f t="shared" si="95"/>
        <v>1502</v>
      </c>
      <c r="M778" s="25">
        <f>단가산출총괄표!I71</f>
        <v>5936</v>
      </c>
      <c r="N778" s="26">
        <f t="shared" si="96"/>
        <v>4606</v>
      </c>
      <c r="O778" s="17" t="s">
        <v>1236</v>
      </c>
    </row>
    <row r="779" spans="2:15" ht="19.7" hidden="1" customHeight="1" x14ac:dyDescent="0.2">
      <c r="B779" s="13" t="s">
        <v>4016</v>
      </c>
      <c r="C779" s="14" t="s">
        <v>3215</v>
      </c>
      <c r="D779" s="14" t="s">
        <v>3371</v>
      </c>
      <c r="E779" s="44">
        <v>350.13</v>
      </c>
      <c r="F779" s="15" t="s">
        <v>2986</v>
      </c>
      <c r="G779" s="22" t="e">
        <f t="shared" si="97"/>
        <v>#REF!</v>
      </c>
      <c r="H779" s="26" t="e">
        <f t="shared" si="97"/>
        <v>#REF!</v>
      </c>
      <c r="I779" s="25" t="e">
        <f>#REF!</f>
        <v>#REF!</v>
      </c>
      <c r="J779" s="26" t="e">
        <f t="shared" si="94"/>
        <v>#REF!</v>
      </c>
      <c r="K779" s="25" t="e">
        <f>#REF!</f>
        <v>#REF!</v>
      </c>
      <c r="L779" s="26" t="e">
        <f t="shared" si="95"/>
        <v>#REF!</v>
      </c>
      <c r="M779" s="25" t="e">
        <f>#REF!</f>
        <v>#REF!</v>
      </c>
      <c r="N779" s="26" t="e">
        <f t="shared" si="96"/>
        <v>#REF!</v>
      </c>
      <c r="O779" s="17" t="s">
        <v>2949</v>
      </c>
    </row>
    <row r="780" spans="2:15" ht="19.7" hidden="1" customHeight="1" x14ac:dyDescent="0.2">
      <c r="B780" s="13" t="s">
        <v>4016</v>
      </c>
      <c r="C780" s="14" t="s">
        <v>2370</v>
      </c>
      <c r="D780" s="14" t="s">
        <v>3946</v>
      </c>
      <c r="E780" s="44">
        <v>9.8000000000000007</v>
      </c>
      <c r="F780" s="15" t="s">
        <v>2986</v>
      </c>
      <c r="G780" s="22" t="e">
        <f t="shared" si="97"/>
        <v>#REF!</v>
      </c>
      <c r="H780" s="26" t="e">
        <f t="shared" si="97"/>
        <v>#REF!</v>
      </c>
      <c r="I780" s="25" t="e">
        <f>#REF!</f>
        <v>#REF!</v>
      </c>
      <c r="J780" s="26" t="e">
        <f t="shared" si="94"/>
        <v>#REF!</v>
      </c>
      <c r="K780" s="25" t="e">
        <f>#REF!</f>
        <v>#REF!</v>
      </c>
      <c r="L780" s="26" t="e">
        <f t="shared" si="95"/>
        <v>#REF!</v>
      </c>
      <c r="M780" s="25" t="e">
        <f>#REF!</f>
        <v>#REF!</v>
      </c>
      <c r="N780" s="26" t="e">
        <f t="shared" si="96"/>
        <v>#REF!</v>
      </c>
      <c r="O780" s="17" t="s">
        <v>911</v>
      </c>
    </row>
    <row r="781" spans="2:15" ht="19.7" hidden="1" customHeight="1" x14ac:dyDescent="0.2">
      <c r="B781" s="13" t="s">
        <v>4016</v>
      </c>
      <c r="C781" s="14" t="s">
        <v>3154</v>
      </c>
      <c r="D781" s="14" t="s">
        <v>2018</v>
      </c>
      <c r="E781" s="44">
        <v>238.4</v>
      </c>
      <c r="F781" s="15" t="s">
        <v>2986</v>
      </c>
      <c r="G781" s="22" t="e">
        <f t="shared" si="97"/>
        <v>#REF!</v>
      </c>
      <c r="H781" s="26" t="e">
        <f t="shared" si="97"/>
        <v>#REF!</v>
      </c>
      <c r="I781" s="25" t="e">
        <f>#REF!</f>
        <v>#REF!</v>
      </c>
      <c r="J781" s="26" t="e">
        <f t="shared" si="94"/>
        <v>#REF!</v>
      </c>
      <c r="K781" s="25" t="e">
        <f>#REF!</f>
        <v>#REF!</v>
      </c>
      <c r="L781" s="26" t="e">
        <f t="shared" si="95"/>
        <v>#REF!</v>
      </c>
      <c r="M781" s="25" t="e">
        <f>#REF!</f>
        <v>#REF!</v>
      </c>
      <c r="N781" s="26" t="e">
        <f t="shared" si="96"/>
        <v>#REF!</v>
      </c>
      <c r="O781" s="17" t="s">
        <v>1546</v>
      </c>
    </row>
    <row r="782" spans="2:15" ht="19.7" hidden="1" customHeight="1" x14ac:dyDescent="0.2">
      <c r="B782" s="13" t="s">
        <v>4016</v>
      </c>
      <c r="C782" s="14" t="s">
        <v>1169</v>
      </c>
      <c r="D782" s="14" t="s">
        <v>1696</v>
      </c>
      <c r="E782" s="44">
        <v>47.6</v>
      </c>
      <c r="F782" s="15" t="s">
        <v>2986</v>
      </c>
      <c r="G782" s="22" t="e">
        <f t="shared" si="97"/>
        <v>#REF!</v>
      </c>
      <c r="H782" s="26" t="e">
        <f t="shared" si="97"/>
        <v>#REF!</v>
      </c>
      <c r="I782" s="25" t="e">
        <f>'일위대가총괄표 (2)'!G144</f>
        <v>#REF!</v>
      </c>
      <c r="J782" s="26" t="e">
        <f t="shared" si="94"/>
        <v>#REF!</v>
      </c>
      <c r="K782" s="25" t="e">
        <f>'일위대가총괄표 (2)'!H144</f>
        <v>#REF!</v>
      </c>
      <c r="L782" s="26" t="e">
        <f t="shared" si="95"/>
        <v>#REF!</v>
      </c>
      <c r="M782" s="25" t="e">
        <f>'일위대가총괄표 (2)'!I144</f>
        <v>#REF!</v>
      </c>
      <c r="N782" s="26" t="e">
        <f t="shared" si="96"/>
        <v>#REF!</v>
      </c>
      <c r="O782" s="17" t="s">
        <v>2772</v>
      </c>
    </row>
    <row r="783" spans="2:15" ht="19.7" hidden="1" customHeight="1" x14ac:dyDescent="0.2">
      <c r="B783" s="13" t="s">
        <v>4016</v>
      </c>
      <c r="C783" s="14" t="s">
        <v>3766</v>
      </c>
      <c r="D783" s="14" t="s">
        <v>980</v>
      </c>
      <c r="E783" s="16">
        <v>433</v>
      </c>
      <c r="F783" s="15" t="s">
        <v>2363</v>
      </c>
      <c r="G783" s="22" t="e">
        <f t="shared" si="97"/>
        <v>#REF!</v>
      </c>
      <c r="H783" s="26" t="e">
        <f t="shared" si="97"/>
        <v>#REF!</v>
      </c>
      <c r="I783" s="25" t="e">
        <f>#REF!</f>
        <v>#REF!</v>
      </c>
      <c r="J783" s="26" t="e">
        <f t="shared" si="94"/>
        <v>#REF!</v>
      </c>
      <c r="K783" s="25" t="e">
        <f>#REF!</f>
        <v>#REF!</v>
      </c>
      <c r="L783" s="26" t="e">
        <f t="shared" si="95"/>
        <v>#REF!</v>
      </c>
      <c r="M783" s="25" t="e">
        <f>#REF!</f>
        <v>#REF!</v>
      </c>
      <c r="N783" s="26" t="e">
        <f t="shared" si="96"/>
        <v>#REF!</v>
      </c>
      <c r="O783" s="17" t="s">
        <v>4016</v>
      </c>
    </row>
    <row r="784" spans="2:15" ht="19.7" hidden="1" customHeight="1" x14ac:dyDescent="0.2">
      <c r="B784" s="18" t="s">
        <v>4016</v>
      </c>
      <c r="C784" s="19" t="s">
        <v>3852</v>
      </c>
      <c r="D784" s="19" t="s">
        <v>301</v>
      </c>
      <c r="E784" s="45">
        <v>1.4E-2</v>
      </c>
      <c r="F784" s="20" t="s">
        <v>2870</v>
      </c>
      <c r="G784" s="5" t="e">
        <f t="shared" si="97"/>
        <v>#REF!</v>
      </c>
      <c r="H784" s="32" t="e">
        <f t="shared" si="97"/>
        <v>#REF!</v>
      </c>
      <c r="I784" s="29" t="e">
        <f>#REF!</f>
        <v>#REF!</v>
      </c>
      <c r="J784" s="32" t="e">
        <f t="shared" si="94"/>
        <v>#REF!</v>
      </c>
      <c r="K784" s="29" t="e">
        <f>#REF!</f>
        <v>#REF!</v>
      </c>
      <c r="L784" s="32" t="e">
        <f t="shared" si="95"/>
        <v>#REF!</v>
      </c>
      <c r="M784" s="29" t="e">
        <f>#REF!</f>
        <v>#REF!</v>
      </c>
      <c r="N784" s="32" t="e">
        <f t="shared" si="96"/>
        <v>#REF!</v>
      </c>
      <c r="O784" s="21" t="s">
        <v>4016</v>
      </c>
    </row>
    <row r="785" spans="2:15" ht="19.7" hidden="1" customHeight="1" x14ac:dyDescent="0.2">
      <c r="B785" s="13" t="s">
        <v>4016</v>
      </c>
      <c r="C785" s="14" t="s">
        <v>2412</v>
      </c>
      <c r="D785" s="14" t="s">
        <v>1824</v>
      </c>
      <c r="E785" s="44">
        <v>0.14399999999999999</v>
      </c>
      <c r="F785" s="15" t="s">
        <v>2870</v>
      </c>
      <c r="G785" s="22" t="e">
        <f t="shared" si="97"/>
        <v>#REF!</v>
      </c>
      <c r="H785" s="26" t="e">
        <f t="shared" si="97"/>
        <v>#REF!</v>
      </c>
      <c r="I785" s="25" t="e">
        <f>#REF!</f>
        <v>#REF!</v>
      </c>
      <c r="J785" s="26" t="e">
        <f t="shared" si="94"/>
        <v>#REF!</v>
      </c>
      <c r="K785" s="25" t="e">
        <f>#REF!</f>
        <v>#REF!</v>
      </c>
      <c r="L785" s="26" t="e">
        <f t="shared" si="95"/>
        <v>#REF!</v>
      </c>
      <c r="M785" s="25" t="e">
        <f>#REF!</f>
        <v>#REF!</v>
      </c>
      <c r="N785" s="26" t="e">
        <f t="shared" si="96"/>
        <v>#REF!</v>
      </c>
      <c r="O785" s="17" t="s">
        <v>4016</v>
      </c>
    </row>
    <row r="786" spans="2:15" ht="19.7" hidden="1" customHeight="1" x14ac:dyDescent="0.2">
      <c r="B786" s="13" t="s">
        <v>4016</v>
      </c>
      <c r="C786" s="14" t="s">
        <v>1511</v>
      </c>
      <c r="D786" s="14" t="s">
        <v>1373</v>
      </c>
      <c r="E786" s="16">
        <v>56</v>
      </c>
      <c r="F786" s="15" t="s">
        <v>667</v>
      </c>
      <c r="G786" s="22" t="e">
        <f t="shared" si="97"/>
        <v>#REF!</v>
      </c>
      <c r="H786" s="26" t="e">
        <f t="shared" si="97"/>
        <v>#REF!</v>
      </c>
      <c r="I786" s="25" t="e">
        <f>#REF!</f>
        <v>#REF!</v>
      </c>
      <c r="J786" s="26" t="e">
        <f t="shared" si="94"/>
        <v>#REF!</v>
      </c>
      <c r="K786" s="25" t="e">
        <f>#REF!</f>
        <v>#REF!</v>
      </c>
      <c r="L786" s="26" t="e">
        <f t="shared" si="95"/>
        <v>#REF!</v>
      </c>
      <c r="M786" s="25" t="e">
        <f>#REF!</f>
        <v>#REF!</v>
      </c>
      <c r="N786" s="26" t="e">
        <f t="shared" si="96"/>
        <v>#REF!</v>
      </c>
      <c r="O786" s="17" t="s">
        <v>4016</v>
      </c>
    </row>
    <row r="787" spans="2:15" ht="19.7" hidden="1" customHeight="1" x14ac:dyDescent="0.2">
      <c r="B787" s="13" t="s">
        <v>4016</v>
      </c>
      <c r="C787" s="14" t="s">
        <v>1368</v>
      </c>
      <c r="D787" s="14" t="s">
        <v>2216</v>
      </c>
      <c r="E787" s="44">
        <v>1.5840000000000001</v>
      </c>
      <c r="F787" s="15" t="s">
        <v>2870</v>
      </c>
      <c r="G787" s="22" t="e">
        <f t="shared" si="97"/>
        <v>#REF!</v>
      </c>
      <c r="H787" s="26" t="e">
        <f t="shared" si="97"/>
        <v>#REF!</v>
      </c>
      <c r="I787" s="25" t="e">
        <f>#REF!</f>
        <v>#REF!</v>
      </c>
      <c r="J787" s="26" t="e">
        <f t="shared" si="94"/>
        <v>#REF!</v>
      </c>
      <c r="K787" s="25" t="e">
        <f>#REF!</f>
        <v>#REF!</v>
      </c>
      <c r="L787" s="26" t="e">
        <f t="shared" si="95"/>
        <v>#REF!</v>
      </c>
      <c r="M787" s="25" t="e">
        <f>#REF!</f>
        <v>#REF!</v>
      </c>
      <c r="N787" s="26" t="e">
        <f t="shared" si="96"/>
        <v>#REF!</v>
      </c>
      <c r="O787" s="17" t="s">
        <v>4016</v>
      </c>
    </row>
    <row r="788" spans="2:15" ht="19.7" hidden="1" customHeight="1" x14ac:dyDescent="0.2">
      <c r="B788" s="13" t="s">
        <v>4016</v>
      </c>
      <c r="C788" s="14" t="s">
        <v>3829</v>
      </c>
      <c r="D788" s="14" t="s">
        <v>3987</v>
      </c>
      <c r="E788" s="44">
        <v>4.8000000000000001E-2</v>
      </c>
      <c r="F788" s="15" t="s">
        <v>2870</v>
      </c>
      <c r="G788" s="22" t="e">
        <f t="shared" si="97"/>
        <v>#REF!</v>
      </c>
      <c r="H788" s="26" t="e">
        <f t="shared" si="97"/>
        <v>#REF!</v>
      </c>
      <c r="I788" s="25" t="e">
        <f>#REF!</f>
        <v>#REF!</v>
      </c>
      <c r="J788" s="26" t="e">
        <f t="shared" si="94"/>
        <v>#REF!</v>
      </c>
      <c r="K788" s="25" t="e">
        <f>#REF!</f>
        <v>#REF!</v>
      </c>
      <c r="L788" s="26" t="e">
        <f t="shared" si="95"/>
        <v>#REF!</v>
      </c>
      <c r="M788" s="25" t="e">
        <f>#REF!</f>
        <v>#REF!</v>
      </c>
      <c r="N788" s="26" t="e">
        <f t="shared" si="96"/>
        <v>#REF!</v>
      </c>
      <c r="O788" s="17" t="s">
        <v>4016</v>
      </c>
    </row>
    <row r="789" spans="2:15" ht="19.7" hidden="1" customHeight="1" x14ac:dyDescent="0.2">
      <c r="B789" s="13" t="s">
        <v>4016</v>
      </c>
      <c r="C789" s="14" t="s">
        <v>1258</v>
      </c>
      <c r="D789" s="14" t="s">
        <v>3815</v>
      </c>
      <c r="E789" s="44">
        <v>2.048</v>
      </c>
      <c r="F789" s="15" t="s">
        <v>1349</v>
      </c>
      <c r="G789" s="22" t="e">
        <f t="shared" si="97"/>
        <v>#REF!</v>
      </c>
      <c r="H789" s="26" t="e">
        <f t="shared" si="97"/>
        <v>#REF!</v>
      </c>
      <c r="I789" s="25" t="e">
        <f>#REF!</f>
        <v>#REF!</v>
      </c>
      <c r="J789" s="26" t="e">
        <f t="shared" si="94"/>
        <v>#REF!</v>
      </c>
      <c r="K789" s="25" t="e">
        <f>#REF!</f>
        <v>#REF!</v>
      </c>
      <c r="L789" s="26" t="e">
        <f t="shared" si="95"/>
        <v>#REF!</v>
      </c>
      <c r="M789" s="25" t="e">
        <f>#REF!</f>
        <v>#REF!</v>
      </c>
      <c r="N789" s="26" t="e">
        <f t="shared" si="96"/>
        <v>#REF!</v>
      </c>
      <c r="O789" s="17" t="s">
        <v>1185</v>
      </c>
    </row>
    <row r="790" spans="2:15" ht="19.7" hidden="1" customHeight="1" x14ac:dyDescent="0.2">
      <c r="B790" s="13" t="s">
        <v>4016</v>
      </c>
      <c r="C790" s="14" t="s">
        <v>3574</v>
      </c>
      <c r="D790" s="14" t="s">
        <v>4016</v>
      </c>
      <c r="E790" s="44">
        <v>0.2</v>
      </c>
      <c r="F790" s="15" t="s">
        <v>2937</v>
      </c>
      <c r="G790" s="22">
        <f t="shared" si="97"/>
        <v>566828</v>
      </c>
      <c r="H790" s="26">
        <f t="shared" si="97"/>
        <v>113365</v>
      </c>
      <c r="I790" s="25">
        <f>단가산출총괄표!G72</f>
        <v>367903</v>
      </c>
      <c r="J790" s="26">
        <f t="shared" si="94"/>
        <v>73580</v>
      </c>
      <c r="K790" s="25">
        <f>단가산출총괄표!H72</f>
        <v>198925</v>
      </c>
      <c r="L790" s="26">
        <f t="shared" si="95"/>
        <v>39785</v>
      </c>
      <c r="M790" s="25">
        <f>단가산출총괄표!I72</f>
        <v>0</v>
      </c>
      <c r="N790" s="26">
        <f t="shared" si="96"/>
        <v>0</v>
      </c>
      <c r="O790" s="17" t="s">
        <v>3544</v>
      </c>
    </row>
    <row r="791" spans="2:15" ht="19.7" hidden="1" customHeight="1" x14ac:dyDescent="0.2">
      <c r="B791" s="13" t="s">
        <v>4016</v>
      </c>
      <c r="C791" s="14" t="s">
        <v>4016</v>
      </c>
      <c r="D791" s="14" t="s">
        <v>4016</v>
      </c>
      <c r="E791" s="16"/>
      <c r="F791" s="15" t="s">
        <v>4016</v>
      </c>
      <c r="G791" s="22"/>
      <c r="H791" s="16"/>
      <c r="I791" s="22"/>
      <c r="J791" s="26">
        <f t="shared" si="94"/>
        <v>0</v>
      </c>
      <c r="K791" s="22"/>
      <c r="L791" s="26">
        <f t="shared" si="95"/>
        <v>0</v>
      </c>
      <c r="M791" s="22"/>
      <c r="N791" s="26">
        <f t="shared" si="96"/>
        <v>0</v>
      </c>
      <c r="O791" s="17" t="s">
        <v>4016</v>
      </c>
    </row>
    <row r="792" spans="2:15" ht="19.7" hidden="1" customHeight="1" x14ac:dyDescent="0.2">
      <c r="B792" s="40" t="s">
        <v>52</v>
      </c>
      <c r="C792" s="24" t="s">
        <v>3699</v>
      </c>
      <c r="D792" s="24" t="s">
        <v>770</v>
      </c>
      <c r="E792" s="16"/>
      <c r="F792" s="41" t="s">
        <v>2467</v>
      </c>
      <c r="G792" s="22"/>
      <c r="H792" s="42" t="e">
        <f>J792+L792+N792</f>
        <v>#REF!</v>
      </c>
      <c r="I792" s="22"/>
      <c r="J792" s="42" t="e">
        <f>TRUNC(J795+J796+J797+J798+J799+J800+J801+J802+J803+J804+J805+J806+J807+J808+J809+J810+J811+J812)</f>
        <v>#REF!</v>
      </c>
      <c r="K792" s="22"/>
      <c r="L792" s="42" t="e">
        <f>TRUNC(L795+L796+L797+L798+L799+L800+L801+L802+L803+L804+L805+L806+L807+L808+L809+L810+L811+L812)</f>
        <v>#REF!</v>
      </c>
      <c r="M792" s="22"/>
      <c r="N792" s="42" t="e">
        <f>TRUNC(N795+N796+N797+N798+N799+N800+N801+N802+N803+N804+N805+N806+N807+N808+N809+N810+N811+N812)</f>
        <v>#REF!</v>
      </c>
      <c r="O792" s="43" t="s">
        <v>4016</v>
      </c>
    </row>
    <row r="793" spans="2:15" ht="19.7" hidden="1" customHeight="1" x14ac:dyDescent="0.2">
      <c r="B793" s="13" t="s">
        <v>4016</v>
      </c>
      <c r="C793" s="14" t="s">
        <v>2428</v>
      </c>
      <c r="D793" s="14" t="s">
        <v>672</v>
      </c>
      <c r="E793" s="44">
        <v>30.02</v>
      </c>
      <c r="F793" s="15" t="s">
        <v>2937</v>
      </c>
      <c r="G793" s="22"/>
      <c r="H793" s="16"/>
      <c r="I793" s="22"/>
      <c r="J793" s="26">
        <f t="shared" ref="J793:J813" si="98">TRUNC(E793*I793,0)</f>
        <v>0</v>
      </c>
      <c r="K793" s="22"/>
      <c r="L793" s="26">
        <f t="shared" ref="L793:L813" si="99">TRUNC(E793*K793,0)</f>
        <v>0</v>
      </c>
      <c r="M793" s="22"/>
      <c r="N793" s="26">
        <f t="shared" ref="N793:N813" si="100">TRUNC(E793*M793,0)</f>
        <v>0</v>
      </c>
      <c r="O793" s="17" t="s">
        <v>1870</v>
      </c>
    </row>
    <row r="794" spans="2:15" ht="19.7" hidden="1" customHeight="1" x14ac:dyDescent="0.2">
      <c r="B794" s="13" t="s">
        <v>4016</v>
      </c>
      <c r="C794" s="14" t="s">
        <v>2428</v>
      </c>
      <c r="D794" s="14" t="s">
        <v>2341</v>
      </c>
      <c r="E794" s="44">
        <v>0.99</v>
      </c>
      <c r="F794" s="15" t="s">
        <v>2937</v>
      </c>
      <c r="G794" s="22"/>
      <c r="H794" s="16"/>
      <c r="I794" s="22"/>
      <c r="J794" s="26">
        <f t="shared" si="98"/>
        <v>0</v>
      </c>
      <c r="K794" s="22"/>
      <c r="L794" s="26">
        <f t="shared" si="99"/>
        <v>0</v>
      </c>
      <c r="M794" s="22"/>
      <c r="N794" s="26">
        <f t="shared" si="100"/>
        <v>0</v>
      </c>
      <c r="O794" s="17" t="s">
        <v>1870</v>
      </c>
    </row>
    <row r="795" spans="2:15" ht="19.7" hidden="1" customHeight="1" x14ac:dyDescent="0.2">
      <c r="B795" s="13" t="s">
        <v>4016</v>
      </c>
      <c r="C795" s="14" t="s">
        <v>2817</v>
      </c>
      <c r="D795" s="14" t="s">
        <v>1151</v>
      </c>
      <c r="E795" s="44">
        <v>29.72</v>
      </c>
      <c r="F795" s="15" t="s">
        <v>2937</v>
      </c>
      <c r="G795" s="22" t="e">
        <f t="shared" ref="G795:H812" si="101">I795+K795+M795</f>
        <v>#REF!</v>
      </c>
      <c r="H795" s="26" t="e">
        <f t="shared" si="101"/>
        <v>#REF!</v>
      </c>
      <c r="I795" s="25" t="e">
        <f>'일위대가총괄표 (2)'!G46</f>
        <v>#REF!</v>
      </c>
      <c r="J795" s="26" t="e">
        <f t="shared" si="98"/>
        <v>#REF!</v>
      </c>
      <c r="K795" s="25" t="e">
        <f>'일위대가총괄표 (2)'!H46</f>
        <v>#REF!</v>
      </c>
      <c r="L795" s="26" t="e">
        <f t="shared" si="99"/>
        <v>#REF!</v>
      </c>
      <c r="M795" s="25" t="e">
        <f>'일위대가총괄표 (2)'!I46</f>
        <v>#REF!</v>
      </c>
      <c r="N795" s="26" t="e">
        <f t="shared" si="100"/>
        <v>#REF!</v>
      </c>
      <c r="O795" s="17" t="s">
        <v>1883</v>
      </c>
    </row>
    <row r="796" spans="2:15" ht="19.7" hidden="1" customHeight="1" x14ac:dyDescent="0.2">
      <c r="B796" s="13" t="s">
        <v>4016</v>
      </c>
      <c r="C796" s="14" t="s">
        <v>3483</v>
      </c>
      <c r="D796" s="14" t="s">
        <v>2668</v>
      </c>
      <c r="E796" s="44">
        <v>0.97</v>
      </c>
      <c r="F796" s="15" t="s">
        <v>2937</v>
      </c>
      <c r="G796" s="22" t="e">
        <f t="shared" si="101"/>
        <v>#REF!</v>
      </c>
      <c r="H796" s="26" t="e">
        <f t="shared" si="101"/>
        <v>#REF!</v>
      </c>
      <c r="I796" s="25" t="e">
        <f>#REF!</f>
        <v>#REF!</v>
      </c>
      <c r="J796" s="26" t="e">
        <f t="shared" si="98"/>
        <v>#REF!</v>
      </c>
      <c r="K796" s="25" t="e">
        <f>#REF!</f>
        <v>#REF!</v>
      </c>
      <c r="L796" s="26" t="e">
        <f t="shared" si="99"/>
        <v>#REF!</v>
      </c>
      <c r="M796" s="25" t="e">
        <f>#REF!</f>
        <v>#REF!</v>
      </c>
      <c r="N796" s="26" t="e">
        <f t="shared" si="100"/>
        <v>#REF!</v>
      </c>
      <c r="O796" s="17" t="s">
        <v>1272</v>
      </c>
    </row>
    <row r="797" spans="2:15" ht="19.7" hidden="1" customHeight="1" x14ac:dyDescent="0.2">
      <c r="B797" s="13" t="s">
        <v>4016</v>
      </c>
      <c r="C797" s="14" t="s">
        <v>529</v>
      </c>
      <c r="D797" s="14" t="s">
        <v>3876</v>
      </c>
      <c r="E797" s="44">
        <v>2.8039999999999998</v>
      </c>
      <c r="F797" s="15" t="s">
        <v>2870</v>
      </c>
      <c r="G797" s="22" t="e">
        <f t="shared" si="101"/>
        <v>#REF!</v>
      </c>
      <c r="H797" s="26" t="e">
        <f t="shared" si="101"/>
        <v>#REF!</v>
      </c>
      <c r="I797" s="25" t="e">
        <f>#REF!</f>
        <v>#REF!</v>
      </c>
      <c r="J797" s="26" t="e">
        <f t="shared" si="98"/>
        <v>#REF!</v>
      </c>
      <c r="K797" s="25" t="e">
        <f>#REF!</f>
        <v>#REF!</v>
      </c>
      <c r="L797" s="26" t="e">
        <f t="shared" si="99"/>
        <v>#REF!</v>
      </c>
      <c r="M797" s="25" t="e">
        <f>#REF!</f>
        <v>#REF!</v>
      </c>
      <c r="N797" s="26" t="e">
        <f t="shared" si="100"/>
        <v>#REF!</v>
      </c>
      <c r="O797" s="17" t="s">
        <v>4016</v>
      </c>
    </row>
    <row r="798" spans="2:15" ht="19.7" hidden="1" customHeight="1" x14ac:dyDescent="0.2">
      <c r="B798" s="13" t="s">
        <v>4016</v>
      </c>
      <c r="C798" s="14" t="s">
        <v>529</v>
      </c>
      <c r="D798" s="14" t="s">
        <v>301</v>
      </c>
      <c r="E798" s="44">
        <v>0.52500000000000002</v>
      </c>
      <c r="F798" s="15" t="s">
        <v>2870</v>
      </c>
      <c r="G798" s="22" t="e">
        <f t="shared" si="101"/>
        <v>#REF!</v>
      </c>
      <c r="H798" s="26" t="e">
        <f t="shared" si="101"/>
        <v>#REF!</v>
      </c>
      <c r="I798" s="25" t="e">
        <f>#REF!</f>
        <v>#REF!</v>
      </c>
      <c r="J798" s="26" t="e">
        <f t="shared" si="98"/>
        <v>#REF!</v>
      </c>
      <c r="K798" s="25" t="e">
        <f>#REF!</f>
        <v>#REF!</v>
      </c>
      <c r="L798" s="26" t="e">
        <f t="shared" si="99"/>
        <v>#REF!</v>
      </c>
      <c r="M798" s="25" t="e">
        <f>#REF!</f>
        <v>#REF!</v>
      </c>
      <c r="N798" s="26" t="e">
        <f t="shared" si="100"/>
        <v>#REF!</v>
      </c>
      <c r="O798" s="17" t="s">
        <v>4016</v>
      </c>
    </row>
    <row r="799" spans="2:15" ht="19.7" hidden="1" customHeight="1" x14ac:dyDescent="0.2">
      <c r="B799" s="13" t="s">
        <v>4016</v>
      </c>
      <c r="C799" s="14" t="s">
        <v>790</v>
      </c>
      <c r="D799" s="14" t="s">
        <v>4016</v>
      </c>
      <c r="E799" s="44">
        <v>3.2330000000000001</v>
      </c>
      <c r="F799" s="15" t="s">
        <v>2870</v>
      </c>
      <c r="G799" s="22" t="e">
        <f t="shared" si="101"/>
        <v>#REF!</v>
      </c>
      <c r="H799" s="26" t="e">
        <f t="shared" si="101"/>
        <v>#REF!</v>
      </c>
      <c r="I799" s="25" t="e">
        <f>'일위대가총괄표 (2)'!G99</f>
        <v>#REF!</v>
      </c>
      <c r="J799" s="26" t="e">
        <f t="shared" si="98"/>
        <v>#REF!</v>
      </c>
      <c r="K799" s="25" t="e">
        <f>'일위대가총괄표 (2)'!H99</f>
        <v>#REF!</v>
      </c>
      <c r="L799" s="26" t="e">
        <f t="shared" si="99"/>
        <v>#REF!</v>
      </c>
      <c r="M799" s="25" t="e">
        <f>'일위대가총괄표 (2)'!I99</f>
        <v>#REF!</v>
      </c>
      <c r="N799" s="26" t="e">
        <f t="shared" si="100"/>
        <v>#REF!</v>
      </c>
      <c r="O799" s="17" t="s">
        <v>322</v>
      </c>
    </row>
    <row r="800" spans="2:15" ht="19.7" hidden="1" customHeight="1" x14ac:dyDescent="0.2">
      <c r="B800" s="13" t="s">
        <v>4016</v>
      </c>
      <c r="C800" s="14" t="s">
        <v>2353</v>
      </c>
      <c r="D800" s="14" t="s">
        <v>406</v>
      </c>
      <c r="E800" s="44">
        <v>9.6000000000000002E-2</v>
      </c>
      <c r="F800" s="15" t="s">
        <v>2870</v>
      </c>
      <c r="G800" s="22" t="e">
        <f t="shared" si="101"/>
        <v>#REF!</v>
      </c>
      <c r="H800" s="26" t="e">
        <f t="shared" si="101"/>
        <v>#REF!</v>
      </c>
      <c r="I800" s="25" t="e">
        <f>#REF!</f>
        <v>#REF!</v>
      </c>
      <c r="J800" s="26" t="e">
        <f t="shared" si="98"/>
        <v>#REF!</v>
      </c>
      <c r="K800" s="25" t="e">
        <f>#REF!</f>
        <v>#REF!</v>
      </c>
      <c r="L800" s="26" t="e">
        <f t="shared" si="99"/>
        <v>#REF!</v>
      </c>
      <c r="M800" s="25" t="e">
        <f>#REF!</f>
        <v>#REF!</v>
      </c>
      <c r="N800" s="26" t="e">
        <f t="shared" si="100"/>
        <v>#REF!</v>
      </c>
      <c r="O800" s="17" t="s">
        <v>4016</v>
      </c>
    </row>
    <row r="801" spans="2:15" ht="19.7" hidden="1" customHeight="1" x14ac:dyDescent="0.2">
      <c r="B801" s="13" t="s">
        <v>4016</v>
      </c>
      <c r="C801" s="14" t="s">
        <v>3215</v>
      </c>
      <c r="D801" s="14" t="s">
        <v>3371</v>
      </c>
      <c r="E801" s="44">
        <v>119.93</v>
      </c>
      <c r="F801" s="15" t="s">
        <v>2986</v>
      </c>
      <c r="G801" s="22" t="e">
        <f t="shared" si="101"/>
        <v>#REF!</v>
      </c>
      <c r="H801" s="26" t="e">
        <f t="shared" si="101"/>
        <v>#REF!</v>
      </c>
      <c r="I801" s="25" t="e">
        <f>#REF!</f>
        <v>#REF!</v>
      </c>
      <c r="J801" s="26" t="e">
        <f t="shared" si="98"/>
        <v>#REF!</v>
      </c>
      <c r="K801" s="25" t="e">
        <f>#REF!</f>
        <v>#REF!</v>
      </c>
      <c r="L801" s="26" t="e">
        <f t="shared" si="99"/>
        <v>#REF!</v>
      </c>
      <c r="M801" s="25" t="e">
        <f>#REF!</f>
        <v>#REF!</v>
      </c>
      <c r="N801" s="26" t="e">
        <f t="shared" si="100"/>
        <v>#REF!</v>
      </c>
      <c r="O801" s="17" t="s">
        <v>2949</v>
      </c>
    </row>
    <row r="802" spans="2:15" ht="19.7" hidden="1" customHeight="1" x14ac:dyDescent="0.2">
      <c r="B802" s="13" t="s">
        <v>4016</v>
      </c>
      <c r="C802" s="14" t="s">
        <v>2370</v>
      </c>
      <c r="D802" s="14" t="s">
        <v>3946</v>
      </c>
      <c r="E802" s="44">
        <v>6.79</v>
      </c>
      <c r="F802" s="15" t="s">
        <v>2986</v>
      </c>
      <c r="G802" s="22" t="e">
        <f t="shared" si="101"/>
        <v>#REF!</v>
      </c>
      <c r="H802" s="26" t="e">
        <f t="shared" si="101"/>
        <v>#REF!</v>
      </c>
      <c r="I802" s="25" t="e">
        <f>#REF!</f>
        <v>#REF!</v>
      </c>
      <c r="J802" s="26" t="e">
        <f t="shared" si="98"/>
        <v>#REF!</v>
      </c>
      <c r="K802" s="25" t="e">
        <f>#REF!</f>
        <v>#REF!</v>
      </c>
      <c r="L802" s="26" t="e">
        <f t="shared" si="99"/>
        <v>#REF!</v>
      </c>
      <c r="M802" s="25" t="e">
        <f>#REF!</f>
        <v>#REF!</v>
      </c>
      <c r="N802" s="26" t="e">
        <f t="shared" si="100"/>
        <v>#REF!</v>
      </c>
      <c r="O802" s="17" t="s">
        <v>911</v>
      </c>
    </row>
    <row r="803" spans="2:15" ht="19.7" hidden="1" customHeight="1" x14ac:dyDescent="0.2">
      <c r="B803" s="13" t="s">
        <v>4016</v>
      </c>
      <c r="C803" s="14" t="s">
        <v>3154</v>
      </c>
      <c r="D803" s="14" t="s">
        <v>2018</v>
      </c>
      <c r="E803" s="44">
        <v>104.44</v>
      </c>
      <c r="F803" s="15" t="s">
        <v>2986</v>
      </c>
      <c r="G803" s="22" t="e">
        <f t="shared" si="101"/>
        <v>#REF!</v>
      </c>
      <c r="H803" s="26" t="e">
        <f t="shared" si="101"/>
        <v>#REF!</v>
      </c>
      <c r="I803" s="25" t="e">
        <f>#REF!</f>
        <v>#REF!</v>
      </c>
      <c r="J803" s="26" t="e">
        <f t="shared" si="98"/>
        <v>#REF!</v>
      </c>
      <c r="K803" s="25" t="e">
        <f>#REF!</f>
        <v>#REF!</v>
      </c>
      <c r="L803" s="26" t="e">
        <f t="shared" si="99"/>
        <v>#REF!</v>
      </c>
      <c r="M803" s="25" t="e">
        <f>#REF!</f>
        <v>#REF!</v>
      </c>
      <c r="N803" s="26" t="e">
        <f t="shared" si="100"/>
        <v>#REF!</v>
      </c>
      <c r="O803" s="17" t="s">
        <v>1546</v>
      </c>
    </row>
    <row r="804" spans="2:15" ht="19.7" hidden="1" customHeight="1" x14ac:dyDescent="0.2">
      <c r="B804" s="13" t="s">
        <v>4016</v>
      </c>
      <c r="C804" s="14" t="s">
        <v>1169</v>
      </c>
      <c r="D804" s="14" t="s">
        <v>1696</v>
      </c>
      <c r="E804" s="44">
        <v>28.56</v>
      </c>
      <c r="F804" s="15" t="s">
        <v>2986</v>
      </c>
      <c r="G804" s="22" t="e">
        <f t="shared" si="101"/>
        <v>#REF!</v>
      </c>
      <c r="H804" s="26" t="e">
        <f t="shared" si="101"/>
        <v>#REF!</v>
      </c>
      <c r="I804" s="25" t="e">
        <f>'일위대가총괄표 (2)'!G144</f>
        <v>#REF!</v>
      </c>
      <c r="J804" s="26" t="e">
        <f t="shared" si="98"/>
        <v>#REF!</v>
      </c>
      <c r="K804" s="25" t="e">
        <f>'일위대가총괄표 (2)'!H144</f>
        <v>#REF!</v>
      </c>
      <c r="L804" s="26" t="e">
        <f t="shared" si="99"/>
        <v>#REF!</v>
      </c>
      <c r="M804" s="25" t="e">
        <f>'일위대가총괄표 (2)'!I144</f>
        <v>#REF!</v>
      </c>
      <c r="N804" s="26" t="e">
        <f t="shared" si="100"/>
        <v>#REF!</v>
      </c>
      <c r="O804" s="17" t="s">
        <v>2772</v>
      </c>
    </row>
    <row r="805" spans="2:15" ht="19.7" hidden="1" customHeight="1" x14ac:dyDescent="0.2">
      <c r="B805" s="13" t="s">
        <v>4016</v>
      </c>
      <c r="C805" s="14" t="s">
        <v>3766</v>
      </c>
      <c r="D805" s="14" t="s">
        <v>980</v>
      </c>
      <c r="E805" s="16">
        <v>194</v>
      </c>
      <c r="F805" s="15" t="s">
        <v>2363</v>
      </c>
      <c r="G805" s="22" t="e">
        <f t="shared" si="101"/>
        <v>#REF!</v>
      </c>
      <c r="H805" s="26" t="e">
        <f t="shared" si="101"/>
        <v>#REF!</v>
      </c>
      <c r="I805" s="25" t="e">
        <f>#REF!</f>
        <v>#REF!</v>
      </c>
      <c r="J805" s="26" t="e">
        <f t="shared" si="98"/>
        <v>#REF!</v>
      </c>
      <c r="K805" s="25" t="e">
        <f>#REF!</f>
        <v>#REF!</v>
      </c>
      <c r="L805" s="26" t="e">
        <f t="shared" si="99"/>
        <v>#REF!</v>
      </c>
      <c r="M805" s="25" t="e">
        <f>#REF!</f>
        <v>#REF!</v>
      </c>
      <c r="N805" s="26" t="e">
        <f t="shared" si="100"/>
        <v>#REF!</v>
      </c>
      <c r="O805" s="17" t="s">
        <v>4016</v>
      </c>
    </row>
    <row r="806" spans="2:15" ht="19.7" hidden="1" customHeight="1" x14ac:dyDescent="0.2">
      <c r="B806" s="13" t="s">
        <v>4016</v>
      </c>
      <c r="C806" s="14" t="s">
        <v>3852</v>
      </c>
      <c r="D806" s="14" t="s">
        <v>301</v>
      </c>
      <c r="E806" s="44">
        <v>8.9999999999999993E-3</v>
      </c>
      <c r="F806" s="15" t="s">
        <v>2870</v>
      </c>
      <c r="G806" s="22" t="e">
        <f t="shared" si="101"/>
        <v>#REF!</v>
      </c>
      <c r="H806" s="26" t="e">
        <f t="shared" si="101"/>
        <v>#REF!</v>
      </c>
      <c r="I806" s="25" t="e">
        <f>#REF!</f>
        <v>#REF!</v>
      </c>
      <c r="J806" s="26" t="e">
        <f t="shared" si="98"/>
        <v>#REF!</v>
      </c>
      <c r="K806" s="25" t="e">
        <f>#REF!</f>
        <v>#REF!</v>
      </c>
      <c r="L806" s="26" t="e">
        <f t="shared" si="99"/>
        <v>#REF!</v>
      </c>
      <c r="M806" s="25" t="e">
        <f>#REF!</f>
        <v>#REF!</v>
      </c>
      <c r="N806" s="26" t="e">
        <f t="shared" si="100"/>
        <v>#REF!</v>
      </c>
      <c r="O806" s="17" t="s">
        <v>4016</v>
      </c>
    </row>
    <row r="807" spans="2:15" ht="19.7" hidden="1" customHeight="1" x14ac:dyDescent="0.2">
      <c r="B807" s="13" t="s">
        <v>4016</v>
      </c>
      <c r="C807" s="14" t="s">
        <v>2412</v>
      </c>
      <c r="D807" s="14" t="s">
        <v>1824</v>
      </c>
      <c r="E807" s="44">
        <v>9.5000000000000001E-2</v>
      </c>
      <c r="F807" s="15" t="s">
        <v>2870</v>
      </c>
      <c r="G807" s="22" t="e">
        <f t="shared" si="101"/>
        <v>#REF!</v>
      </c>
      <c r="H807" s="26" t="e">
        <f t="shared" si="101"/>
        <v>#REF!</v>
      </c>
      <c r="I807" s="25" t="e">
        <f>#REF!</f>
        <v>#REF!</v>
      </c>
      <c r="J807" s="26" t="e">
        <f t="shared" si="98"/>
        <v>#REF!</v>
      </c>
      <c r="K807" s="25" t="e">
        <f>#REF!</f>
        <v>#REF!</v>
      </c>
      <c r="L807" s="26" t="e">
        <f t="shared" si="99"/>
        <v>#REF!</v>
      </c>
      <c r="M807" s="25" t="e">
        <f>#REF!</f>
        <v>#REF!</v>
      </c>
      <c r="N807" s="26" t="e">
        <f t="shared" si="100"/>
        <v>#REF!</v>
      </c>
      <c r="O807" s="17" t="s">
        <v>4016</v>
      </c>
    </row>
    <row r="808" spans="2:15" ht="19.7" hidden="1" customHeight="1" x14ac:dyDescent="0.2">
      <c r="B808" s="13" t="s">
        <v>4016</v>
      </c>
      <c r="C808" s="14" t="s">
        <v>1511</v>
      </c>
      <c r="D808" s="14" t="s">
        <v>1373</v>
      </c>
      <c r="E808" s="16">
        <v>42</v>
      </c>
      <c r="F808" s="15" t="s">
        <v>667</v>
      </c>
      <c r="G808" s="22" t="e">
        <f t="shared" si="101"/>
        <v>#REF!</v>
      </c>
      <c r="H808" s="26" t="e">
        <f t="shared" si="101"/>
        <v>#REF!</v>
      </c>
      <c r="I808" s="25" t="e">
        <f>#REF!</f>
        <v>#REF!</v>
      </c>
      <c r="J808" s="26" t="e">
        <f t="shared" si="98"/>
        <v>#REF!</v>
      </c>
      <c r="K808" s="25" t="e">
        <f>#REF!</f>
        <v>#REF!</v>
      </c>
      <c r="L808" s="26" t="e">
        <f t="shared" si="99"/>
        <v>#REF!</v>
      </c>
      <c r="M808" s="25" t="e">
        <f>#REF!</f>
        <v>#REF!</v>
      </c>
      <c r="N808" s="26" t="e">
        <f t="shared" si="100"/>
        <v>#REF!</v>
      </c>
      <c r="O808" s="17" t="s">
        <v>4016</v>
      </c>
    </row>
    <row r="809" spans="2:15" ht="19.7" hidden="1" customHeight="1" x14ac:dyDescent="0.2">
      <c r="B809" s="13" t="s">
        <v>4016</v>
      </c>
      <c r="C809" s="14" t="s">
        <v>1368</v>
      </c>
      <c r="D809" s="14" t="s">
        <v>2216</v>
      </c>
      <c r="E809" s="44">
        <v>0.79200000000000004</v>
      </c>
      <c r="F809" s="15" t="s">
        <v>2870</v>
      </c>
      <c r="G809" s="22" t="e">
        <f t="shared" si="101"/>
        <v>#REF!</v>
      </c>
      <c r="H809" s="26" t="e">
        <f t="shared" si="101"/>
        <v>#REF!</v>
      </c>
      <c r="I809" s="25" t="e">
        <f>#REF!</f>
        <v>#REF!</v>
      </c>
      <c r="J809" s="26" t="e">
        <f t="shared" si="98"/>
        <v>#REF!</v>
      </c>
      <c r="K809" s="25" t="e">
        <f>#REF!</f>
        <v>#REF!</v>
      </c>
      <c r="L809" s="26" t="e">
        <f t="shared" si="99"/>
        <v>#REF!</v>
      </c>
      <c r="M809" s="25" t="e">
        <f>#REF!</f>
        <v>#REF!</v>
      </c>
      <c r="N809" s="26" t="e">
        <f t="shared" si="100"/>
        <v>#REF!</v>
      </c>
      <c r="O809" s="17" t="s">
        <v>4016</v>
      </c>
    </row>
    <row r="810" spans="2:15" ht="19.7" hidden="1" customHeight="1" x14ac:dyDescent="0.2">
      <c r="B810" s="13" t="s">
        <v>4016</v>
      </c>
      <c r="C810" s="14" t="s">
        <v>3829</v>
      </c>
      <c r="D810" s="14" t="s">
        <v>3987</v>
      </c>
      <c r="E810" s="44">
        <v>2.3E-2</v>
      </c>
      <c r="F810" s="15" t="s">
        <v>2870</v>
      </c>
      <c r="G810" s="22" t="e">
        <f t="shared" si="101"/>
        <v>#REF!</v>
      </c>
      <c r="H810" s="26" t="e">
        <f t="shared" si="101"/>
        <v>#REF!</v>
      </c>
      <c r="I810" s="25" t="e">
        <f>#REF!</f>
        <v>#REF!</v>
      </c>
      <c r="J810" s="26" t="e">
        <f t="shared" si="98"/>
        <v>#REF!</v>
      </c>
      <c r="K810" s="25" t="e">
        <f>#REF!</f>
        <v>#REF!</v>
      </c>
      <c r="L810" s="26" t="e">
        <f t="shared" si="99"/>
        <v>#REF!</v>
      </c>
      <c r="M810" s="25" t="e">
        <f>#REF!</f>
        <v>#REF!</v>
      </c>
      <c r="N810" s="26" t="e">
        <f t="shared" si="100"/>
        <v>#REF!</v>
      </c>
      <c r="O810" s="17" t="s">
        <v>4016</v>
      </c>
    </row>
    <row r="811" spans="2:15" ht="19.7" hidden="1" customHeight="1" x14ac:dyDescent="0.2">
      <c r="B811" s="13" t="s">
        <v>4016</v>
      </c>
      <c r="C811" s="14" t="s">
        <v>1258</v>
      </c>
      <c r="D811" s="14" t="s">
        <v>3815</v>
      </c>
      <c r="E811" s="44">
        <v>1.026</v>
      </c>
      <c r="F811" s="15" t="s">
        <v>1349</v>
      </c>
      <c r="G811" s="22" t="e">
        <f t="shared" si="101"/>
        <v>#REF!</v>
      </c>
      <c r="H811" s="26" t="e">
        <f t="shared" si="101"/>
        <v>#REF!</v>
      </c>
      <c r="I811" s="25" t="e">
        <f>#REF!</f>
        <v>#REF!</v>
      </c>
      <c r="J811" s="26" t="e">
        <f t="shared" si="98"/>
        <v>#REF!</v>
      </c>
      <c r="K811" s="25" t="e">
        <f>#REF!</f>
        <v>#REF!</v>
      </c>
      <c r="L811" s="26" t="e">
        <f t="shared" si="99"/>
        <v>#REF!</v>
      </c>
      <c r="M811" s="25" t="e">
        <f>#REF!</f>
        <v>#REF!</v>
      </c>
      <c r="N811" s="26" t="e">
        <f t="shared" si="100"/>
        <v>#REF!</v>
      </c>
      <c r="O811" s="17" t="s">
        <v>1185</v>
      </c>
    </row>
    <row r="812" spans="2:15" ht="19.7" hidden="1" customHeight="1" x14ac:dyDescent="0.2">
      <c r="B812" s="13" t="s">
        <v>4016</v>
      </c>
      <c r="C812" s="14" t="s">
        <v>3574</v>
      </c>
      <c r="D812" s="14" t="s">
        <v>4016</v>
      </c>
      <c r="E812" s="44">
        <v>0.2</v>
      </c>
      <c r="F812" s="15" t="s">
        <v>2937</v>
      </c>
      <c r="G812" s="22">
        <f t="shared" si="101"/>
        <v>566828</v>
      </c>
      <c r="H812" s="26">
        <f t="shared" si="101"/>
        <v>113365</v>
      </c>
      <c r="I812" s="25">
        <f>단가산출총괄표!G72</f>
        <v>367903</v>
      </c>
      <c r="J812" s="26">
        <f t="shared" si="98"/>
        <v>73580</v>
      </c>
      <c r="K812" s="25">
        <f>단가산출총괄표!H72</f>
        <v>198925</v>
      </c>
      <c r="L812" s="26">
        <f t="shared" si="99"/>
        <v>39785</v>
      </c>
      <c r="M812" s="25">
        <f>단가산출총괄표!I72</f>
        <v>0</v>
      </c>
      <c r="N812" s="26">
        <f t="shared" si="100"/>
        <v>0</v>
      </c>
      <c r="O812" s="17" t="s">
        <v>3544</v>
      </c>
    </row>
    <row r="813" spans="2:15" ht="19.7" hidden="1" customHeight="1" x14ac:dyDescent="0.2">
      <c r="B813" s="13" t="s">
        <v>4016</v>
      </c>
      <c r="C813" s="14" t="s">
        <v>4016</v>
      </c>
      <c r="D813" s="14" t="s">
        <v>4016</v>
      </c>
      <c r="E813" s="16"/>
      <c r="F813" s="15" t="s">
        <v>4016</v>
      </c>
      <c r="G813" s="22"/>
      <c r="H813" s="16"/>
      <c r="I813" s="22"/>
      <c r="J813" s="26">
        <f t="shared" si="98"/>
        <v>0</v>
      </c>
      <c r="K813" s="22"/>
      <c r="L813" s="26">
        <f t="shared" si="99"/>
        <v>0</v>
      </c>
      <c r="M813" s="22"/>
      <c r="N813" s="26">
        <f t="shared" si="100"/>
        <v>0</v>
      </c>
      <c r="O813" s="17" t="s">
        <v>4016</v>
      </c>
    </row>
    <row r="814" spans="2:15" ht="19.7" hidden="1" customHeight="1" x14ac:dyDescent="0.2">
      <c r="B814" s="46" t="s">
        <v>2940</v>
      </c>
      <c r="C814" s="31" t="s">
        <v>2485</v>
      </c>
      <c r="D814" s="31" t="s">
        <v>770</v>
      </c>
      <c r="E814" s="6"/>
      <c r="F814" s="47" t="s">
        <v>2516</v>
      </c>
      <c r="G814" s="5"/>
      <c r="H814" s="48" t="e">
        <f>J814+L814+N814</f>
        <v>#REF!</v>
      </c>
      <c r="I814" s="5"/>
      <c r="J814" s="48" t="e">
        <f>TRUNC(J817+J818+J819+J820+J821+J822+J823+J824+J825+J826+J827+J828+J829+J830+J831+J832+J833+J834+J835)</f>
        <v>#REF!</v>
      </c>
      <c r="K814" s="5"/>
      <c r="L814" s="48" t="e">
        <f>TRUNC(L817+L818+L819+L820+L821+L822+L823+L824+L825+L826+L827+L828+L829+L830+L831+L832+L833+L834+L835)</f>
        <v>#REF!</v>
      </c>
      <c r="M814" s="5"/>
      <c r="N814" s="48" t="e">
        <f>TRUNC(N817+N818+N819+N820+N821+N822+N823+N824+N825+N826+N827+N828+N829+N830+N831+N832+N833+N834+N835)</f>
        <v>#REF!</v>
      </c>
      <c r="O814" s="49" t="s">
        <v>4016</v>
      </c>
    </row>
    <row r="815" spans="2:15" ht="19.7" hidden="1" customHeight="1" x14ac:dyDescent="0.2">
      <c r="B815" s="13" t="s">
        <v>4016</v>
      </c>
      <c r="C815" s="14" t="s">
        <v>2428</v>
      </c>
      <c r="D815" s="14" t="s">
        <v>672</v>
      </c>
      <c r="E815" s="44">
        <v>3.91</v>
      </c>
      <c r="F815" s="15" t="s">
        <v>2937</v>
      </c>
      <c r="G815" s="22"/>
      <c r="H815" s="16"/>
      <c r="I815" s="22"/>
      <c r="J815" s="26">
        <f t="shared" ref="J815:J836" si="102">TRUNC(E815*I815,0)</f>
        <v>0</v>
      </c>
      <c r="K815" s="22"/>
      <c r="L815" s="26">
        <f t="shared" ref="L815:L836" si="103">TRUNC(E815*K815,0)</f>
        <v>0</v>
      </c>
      <c r="M815" s="22"/>
      <c r="N815" s="26">
        <f t="shared" ref="N815:N836" si="104">TRUNC(E815*M815,0)</f>
        <v>0</v>
      </c>
      <c r="O815" s="17" t="s">
        <v>1870</v>
      </c>
    </row>
    <row r="816" spans="2:15" ht="19.7" hidden="1" customHeight="1" x14ac:dyDescent="0.2">
      <c r="B816" s="13" t="s">
        <v>4016</v>
      </c>
      <c r="C816" s="14" t="s">
        <v>2428</v>
      </c>
      <c r="D816" s="14" t="s">
        <v>2341</v>
      </c>
      <c r="E816" s="44">
        <v>0.18</v>
      </c>
      <c r="F816" s="15" t="s">
        <v>2937</v>
      </c>
      <c r="G816" s="22"/>
      <c r="H816" s="16"/>
      <c r="I816" s="22"/>
      <c r="J816" s="26">
        <f t="shared" si="102"/>
        <v>0</v>
      </c>
      <c r="K816" s="22"/>
      <c r="L816" s="26">
        <f t="shared" si="103"/>
        <v>0</v>
      </c>
      <c r="M816" s="22"/>
      <c r="N816" s="26">
        <f t="shared" si="104"/>
        <v>0</v>
      </c>
      <c r="O816" s="17" t="s">
        <v>1870</v>
      </c>
    </row>
    <row r="817" spans="2:15" ht="19.7" hidden="1" customHeight="1" x14ac:dyDescent="0.2">
      <c r="B817" s="13" t="s">
        <v>4016</v>
      </c>
      <c r="C817" s="14" t="s">
        <v>2817</v>
      </c>
      <c r="D817" s="14" t="s">
        <v>1151</v>
      </c>
      <c r="E817" s="44">
        <v>3.88</v>
      </c>
      <c r="F817" s="15" t="s">
        <v>2937</v>
      </c>
      <c r="G817" s="22" t="e">
        <f>I817+K817+M817</f>
        <v>#REF!</v>
      </c>
      <c r="H817" s="26" t="e">
        <f>J817+L817+N817</f>
        <v>#REF!</v>
      </c>
      <c r="I817" s="25" t="e">
        <f>'일위대가총괄표 (2)'!G46</f>
        <v>#REF!</v>
      </c>
      <c r="J817" s="26" t="e">
        <f t="shared" si="102"/>
        <v>#REF!</v>
      </c>
      <c r="K817" s="25" t="e">
        <f>'일위대가총괄표 (2)'!H46</f>
        <v>#REF!</v>
      </c>
      <c r="L817" s="26" t="e">
        <f t="shared" si="103"/>
        <v>#REF!</v>
      </c>
      <c r="M817" s="25" t="e">
        <f>'일위대가총괄표 (2)'!I46</f>
        <v>#REF!</v>
      </c>
      <c r="N817" s="26" t="e">
        <f t="shared" si="104"/>
        <v>#REF!</v>
      </c>
      <c r="O817" s="17" t="s">
        <v>1883</v>
      </c>
    </row>
    <row r="818" spans="2:15" ht="19.7" hidden="1" customHeight="1" x14ac:dyDescent="0.2">
      <c r="B818" s="13" t="s">
        <v>4016</v>
      </c>
      <c r="C818" s="14" t="s">
        <v>3483</v>
      </c>
      <c r="D818" s="14" t="s">
        <v>2668</v>
      </c>
      <c r="E818" s="44">
        <v>0.18</v>
      </c>
      <c r="F818" s="15" t="s">
        <v>2937</v>
      </c>
      <c r="G818" s="22" t="e">
        <f>I818+K818+M818</f>
        <v>#REF!</v>
      </c>
      <c r="H818" s="26" t="e">
        <f>J818+L818+N818</f>
        <v>#REF!</v>
      </c>
      <c r="I818" s="25" t="e">
        <f>#REF!</f>
        <v>#REF!</v>
      </c>
      <c r="J818" s="26" t="e">
        <f t="shared" si="102"/>
        <v>#REF!</v>
      </c>
      <c r="K818" s="25" t="e">
        <f>#REF!</f>
        <v>#REF!</v>
      </c>
      <c r="L818" s="26" t="e">
        <f t="shared" si="103"/>
        <v>#REF!</v>
      </c>
      <c r="M818" s="25" t="e">
        <f>#REF!</f>
        <v>#REF!</v>
      </c>
      <c r="N818" s="26" t="e">
        <f t="shared" si="104"/>
        <v>#REF!</v>
      </c>
      <c r="O818" s="17" t="s">
        <v>1272</v>
      </c>
    </row>
    <row r="819" spans="2:15" ht="19.7" hidden="1" customHeight="1" x14ac:dyDescent="0.2">
      <c r="B819" s="13" t="s">
        <v>4016</v>
      </c>
      <c r="C819" s="14" t="s">
        <v>529</v>
      </c>
      <c r="D819" s="14" t="s">
        <v>3186</v>
      </c>
      <c r="E819" s="16"/>
      <c r="F819" s="15" t="s">
        <v>2870</v>
      </c>
      <c r="G819" s="22" t="e">
        <f t="shared" ref="G819:H835" si="105">I819+K819+M819</f>
        <v>#REF!</v>
      </c>
      <c r="H819" s="16"/>
      <c r="I819" s="25" t="e">
        <f>#REF!</f>
        <v>#REF!</v>
      </c>
      <c r="J819" s="26" t="e">
        <f t="shared" si="102"/>
        <v>#REF!</v>
      </c>
      <c r="K819" s="25" t="e">
        <f>#REF!</f>
        <v>#REF!</v>
      </c>
      <c r="L819" s="26" t="e">
        <f t="shared" si="103"/>
        <v>#REF!</v>
      </c>
      <c r="M819" s="25" t="e">
        <f>#REF!</f>
        <v>#REF!</v>
      </c>
      <c r="N819" s="26" t="e">
        <f t="shared" si="104"/>
        <v>#REF!</v>
      </c>
      <c r="O819" s="17" t="s">
        <v>4016</v>
      </c>
    </row>
    <row r="820" spans="2:15" ht="19.7" hidden="1" customHeight="1" x14ac:dyDescent="0.2">
      <c r="B820" s="13" t="s">
        <v>4016</v>
      </c>
      <c r="C820" s="14" t="s">
        <v>529</v>
      </c>
      <c r="D820" s="14" t="s">
        <v>3092</v>
      </c>
      <c r="E820" s="16"/>
      <c r="F820" s="15" t="s">
        <v>2870</v>
      </c>
      <c r="G820" s="22" t="e">
        <f t="shared" si="105"/>
        <v>#REF!</v>
      </c>
      <c r="H820" s="16"/>
      <c r="I820" s="25" t="e">
        <f>#REF!</f>
        <v>#REF!</v>
      </c>
      <c r="J820" s="26" t="e">
        <f t="shared" si="102"/>
        <v>#REF!</v>
      </c>
      <c r="K820" s="25" t="e">
        <f>#REF!</f>
        <v>#REF!</v>
      </c>
      <c r="L820" s="26" t="e">
        <f t="shared" si="103"/>
        <v>#REF!</v>
      </c>
      <c r="M820" s="25" t="e">
        <f>#REF!</f>
        <v>#REF!</v>
      </c>
      <c r="N820" s="26" t="e">
        <f t="shared" si="104"/>
        <v>#REF!</v>
      </c>
      <c r="O820" s="17" t="s">
        <v>4016</v>
      </c>
    </row>
    <row r="821" spans="2:15" ht="19.7" hidden="1" customHeight="1" x14ac:dyDescent="0.2">
      <c r="B821" s="13" t="s">
        <v>4016</v>
      </c>
      <c r="C821" s="14" t="s">
        <v>529</v>
      </c>
      <c r="D821" s="14" t="s">
        <v>3876</v>
      </c>
      <c r="E821" s="44">
        <v>0.439</v>
      </c>
      <c r="F821" s="15" t="s">
        <v>2870</v>
      </c>
      <c r="G821" s="22" t="e">
        <f t="shared" si="105"/>
        <v>#REF!</v>
      </c>
      <c r="H821" s="26" t="e">
        <f t="shared" si="105"/>
        <v>#REF!</v>
      </c>
      <c r="I821" s="25" t="e">
        <f>#REF!</f>
        <v>#REF!</v>
      </c>
      <c r="J821" s="26" t="e">
        <f t="shared" si="102"/>
        <v>#REF!</v>
      </c>
      <c r="K821" s="25" t="e">
        <f>#REF!</f>
        <v>#REF!</v>
      </c>
      <c r="L821" s="26" t="e">
        <f t="shared" si="103"/>
        <v>#REF!</v>
      </c>
      <c r="M821" s="25" t="e">
        <f>#REF!</f>
        <v>#REF!</v>
      </c>
      <c r="N821" s="26" t="e">
        <f t="shared" si="104"/>
        <v>#REF!</v>
      </c>
      <c r="O821" s="17" t="s">
        <v>4016</v>
      </c>
    </row>
    <row r="822" spans="2:15" ht="19.7" hidden="1" customHeight="1" x14ac:dyDescent="0.2">
      <c r="B822" s="13" t="s">
        <v>4016</v>
      </c>
      <c r="C822" s="14" t="s">
        <v>529</v>
      </c>
      <c r="D822" s="14" t="s">
        <v>301</v>
      </c>
      <c r="E822" s="44">
        <v>2.4E-2</v>
      </c>
      <c r="F822" s="15" t="s">
        <v>2870</v>
      </c>
      <c r="G822" s="22" t="e">
        <f t="shared" si="105"/>
        <v>#REF!</v>
      </c>
      <c r="H822" s="26" t="e">
        <f t="shared" si="105"/>
        <v>#REF!</v>
      </c>
      <c r="I822" s="25" t="e">
        <f>#REF!</f>
        <v>#REF!</v>
      </c>
      <c r="J822" s="26" t="e">
        <f t="shared" si="102"/>
        <v>#REF!</v>
      </c>
      <c r="K822" s="25" t="e">
        <f>#REF!</f>
        <v>#REF!</v>
      </c>
      <c r="L822" s="26" t="e">
        <f t="shared" si="103"/>
        <v>#REF!</v>
      </c>
      <c r="M822" s="25" t="e">
        <f>#REF!</f>
        <v>#REF!</v>
      </c>
      <c r="N822" s="26" t="e">
        <f t="shared" si="104"/>
        <v>#REF!</v>
      </c>
      <c r="O822" s="17" t="s">
        <v>4016</v>
      </c>
    </row>
    <row r="823" spans="2:15" ht="19.7" hidden="1" customHeight="1" x14ac:dyDescent="0.2">
      <c r="B823" s="13" t="s">
        <v>4016</v>
      </c>
      <c r="C823" s="14" t="s">
        <v>790</v>
      </c>
      <c r="D823" s="14" t="s">
        <v>4016</v>
      </c>
      <c r="E823" s="44">
        <v>0.46300000000000002</v>
      </c>
      <c r="F823" s="15" t="s">
        <v>2870</v>
      </c>
      <c r="G823" s="22" t="e">
        <f t="shared" si="105"/>
        <v>#REF!</v>
      </c>
      <c r="H823" s="26" t="e">
        <f t="shared" si="105"/>
        <v>#REF!</v>
      </c>
      <c r="I823" s="25" t="e">
        <f>'일위대가총괄표 (2)'!G99</f>
        <v>#REF!</v>
      </c>
      <c r="J823" s="26" t="e">
        <f t="shared" si="102"/>
        <v>#REF!</v>
      </c>
      <c r="K823" s="25" t="e">
        <f>'일위대가총괄표 (2)'!H99</f>
        <v>#REF!</v>
      </c>
      <c r="L823" s="26" t="e">
        <f t="shared" si="103"/>
        <v>#REF!</v>
      </c>
      <c r="M823" s="25" t="e">
        <f>'일위대가총괄표 (2)'!I99</f>
        <v>#REF!</v>
      </c>
      <c r="N823" s="26" t="e">
        <f t="shared" si="104"/>
        <v>#REF!</v>
      </c>
      <c r="O823" s="17" t="s">
        <v>322</v>
      </c>
    </row>
    <row r="824" spans="2:15" ht="19.7" hidden="1" customHeight="1" x14ac:dyDescent="0.2">
      <c r="B824" s="13" t="s">
        <v>4016</v>
      </c>
      <c r="C824" s="14" t="s">
        <v>2353</v>
      </c>
      <c r="D824" s="14" t="s">
        <v>406</v>
      </c>
      <c r="E824" s="44">
        <v>1.2E-2</v>
      </c>
      <c r="F824" s="15" t="s">
        <v>2870</v>
      </c>
      <c r="G824" s="22" t="e">
        <f t="shared" si="105"/>
        <v>#REF!</v>
      </c>
      <c r="H824" s="26" t="e">
        <f t="shared" si="105"/>
        <v>#REF!</v>
      </c>
      <c r="I824" s="25" t="e">
        <f>#REF!</f>
        <v>#REF!</v>
      </c>
      <c r="J824" s="26" t="e">
        <f t="shared" si="102"/>
        <v>#REF!</v>
      </c>
      <c r="K824" s="25" t="e">
        <f>#REF!</f>
        <v>#REF!</v>
      </c>
      <c r="L824" s="26" t="e">
        <f t="shared" si="103"/>
        <v>#REF!</v>
      </c>
      <c r="M824" s="25" t="e">
        <f>#REF!</f>
        <v>#REF!</v>
      </c>
      <c r="N824" s="26" t="e">
        <f t="shared" si="104"/>
        <v>#REF!</v>
      </c>
      <c r="O824" s="17" t="s">
        <v>4016</v>
      </c>
    </row>
    <row r="825" spans="2:15" ht="19.7" hidden="1" customHeight="1" x14ac:dyDescent="0.2">
      <c r="B825" s="13" t="s">
        <v>4016</v>
      </c>
      <c r="C825" s="14" t="s">
        <v>3215</v>
      </c>
      <c r="D825" s="14" t="s">
        <v>3371</v>
      </c>
      <c r="E825" s="44">
        <v>19.78</v>
      </c>
      <c r="F825" s="15" t="s">
        <v>2986</v>
      </c>
      <c r="G825" s="22" t="e">
        <f t="shared" si="105"/>
        <v>#REF!</v>
      </c>
      <c r="H825" s="26" t="e">
        <f t="shared" si="105"/>
        <v>#REF!</v>
      </c>
      <c r="I825" s="25" t="e">
        <f>#REF!</f>
        <v>#REF!</v>
      </c>
      <c r="J825" s="26" t="e">
        <f t="shared" si="102"/>
        <v>#REF!</v>
      </c>
      <c r="K825" s="25" t="e">
        <f>#REF!</f>
        <v>#REF!</v>
      </c>
      <c r="L825" s="26" t="e">
        <f t="shared" si="103"/>
        <v>#REF!</v>
      </c>
      <c r="M825" s="25" t="e">
        <f>#REF!</f>
        <v>#REF!</v>
      </c>
      <c r="N825" s="26" t="e">
        <f t="shared" si="104"/>
        <v>#REF!</v>
      </c>
      <c r="O825" s="17" t="s">
        <v>2949</v>
      </c>
    </row>
    <row r="826" spans="2:15" ht="19.7" hidden="1" customHeight="1" x14ac:dyDescent="0.2">
      <c r="B826" s="13" t="s">
        <v>4016</v>
      </c>
      <c r="C826" s="14" t="s">
        <v>2370</v>
      </c>
      <c r="D826" s="14" t="s">
        <v>3946</v>
      </c>
      <c r="E826" s="44">
        <v>0.88</v>
      </c>
      <c r="F826" s="15" t="s">
        <v>2986</v>
      </c>
      <c r="G826" s="22" t="e">
        <f t="shared" si="105"/>
        <v>#REF!</v>
      </c>
      <c r="H826" s="26" t="e">
        <f t="shared" si="105"/>
        <v>#REF!</v>
      </c>
      <c r="I826" s="25" t="e">
        <f>#REF!</f>
        <v>#REF!</v>
      </c>
      <c r="J826" s="26" t="e">
        <f t="shared" si="102"/>
        <v>#REF!</v>
      </c>
      <c r="K826" s="25" t="e">
        <f>#REF!</f>
        <v>#REF!</v>
      </c>
      <c r="L826" s="26" t="e">
        <f t="shared" si="103"/>
        <v>#REF!</v>
      </c>
      <c r="M826" s="25" t="e">
        <f>#REF!</f>
        <v>#REF!</v>
      </c>
      <c r="N826" s="26" t="e">
        <f t="shared" si="104"/>
        <v>#REF!</v>
      </c>
      <c r="O826" s="17" t="s">
        <v>911</v>
      </c>
    </row>
    <row r="827" spans="2:15" ht="19.7" hidden="1" customHeight="1" x14ac:dyDescent="0.2">
      <c r="B827" s="13" t="s">
        <v>4016</v>
      </c>
      <c r="C827" s="14" t="s">
        <v>1169</v>
      </c>
      <c r="D827" s="14" t="s">
        <v>1696</v>
      </c>
      <c r="E827" s="44">
        <v>7.8</v>
      </c>
      <c r="F827" s="15" t="s">
        <v>2986</v>
      </c>
      <c r="G827" s="22" t="e">
        <f t="shared" si="105"/>
        <v>#REF!</v>
      </c>
      <c r="H827" s="26" t="e">
        <f t="shared" si="105"/>
        <v>#REF!</v>
      </c>
      <c r="I827" s="25" t="e">
        <f>'일위대가총괄표 (2)'!G144</f>
        <v>#REF!</v>
      </c>
      <c r="J827" s="26" t="e">
        <f t="shared" si="102"/>
        <v>#REF!</v>
      </c>
      <c r="K827" s="25" t="e">
        <f>'일위대가총괄표 (2)'!H144</f>
        <v>#REF!</v>
      </c>
      <c r="L827" s="26" t="e">
        <f t="shared" si="103"/>
        <v>#REF!</v>
      </c>
      <c r="M827" s="25" t="e">
        <f>'일위대가총괄표 (2)'!I144</f>
        <v>#REF!</v>
      </c>
      <c r="N827" s="26" t="e">
        <f t="shared" si="104"/>
        <v>#REF!</v>
      </c>
      <c r="O827" s="17" t="s">
        <v>2772</v>
      </c>
    </row>
    <row r="828" spans="2:15" ht="19.7" hidden="1" customHeight="1" x14ac:dyDescent="0.2">
      <c r="B828" s="13" t="s">
        <v>4016</v>
      </c>
      <c r="C828" s="14" t="s">
        <v>3766</v>
      </c>
      <c r="D828" s="14" t="s">
        <v>980</v>
      </c>
      <c r="E828" s="16">
        <v>37</v>
      </c>
      <c r="F828" s="15" t="s">
        <v>2363</v>
      </c>
      <c r="G828" s="22" t="e">
        <f t="shared" si="105"/>
        <v>#REF!</v>
      </c>
      <c r="H828" s="26" t="e">
        <f t="shared" si="105"/>
        <v>#REF!</v>
      </c>
      <c r="I828" s="25" t="e">
        <f>#REF!</f>
        <v>#REF!</v>
      </c>
      <c r="J828" s="26" t="e">
        <f t="shared" si="102"/>
        <v>#REF!</v>
      </c>
      <c r="K828" s="25" t="e">
        <f>#REF!</f>
        <v>#REF!</v>
      </c>
      <c r="L828" s="26" t="e">
        <f t="shared" si="103"/>
        <v>#REF!</v>
      </c>
      <c r="M828" s="25" t="e">
        <f>#REF!</f>
        <v>#REF!</v>
      </c>
      <c r="N828" s="26" t="e">
        <f t="shared" si="104"/>
        <v>#REF!</v>
      </c>
      <c r="O828" s="17" t="s">
        <v>4016</v>
      </c>
    </row>
    <row r="829" spans="2:15" ht="19.7" hidden="1" customHeight="1" x14ac:dyDescent="0.2">
      <c r="B829" s="13" t="s">
        <v>4016</v>
      </c>
      <c r="C829" s="14" t="s">
        <v>3852</v>
      </c>
      <c r="D829" s="14" t="s">
        <v>301</v>
      </c>
      <c r="E829" s="44">
        <v>2E-3</v>
      </c>
      <c r="F829" s="15" t="s">
        <v>2870</v>
      </c>
      <c r="G829" s="22" t="e">
        <f t="shared" si="105"/>
        <v>#REF!</v>
      </c>
      <c r="H829" s="26" t="e">
        <f t="shared" si="105"/>
        <v>#REF!</v>
      </c>
      <c r="I829" s="25" t="e">
        <f>#REF!</f>
        <v>#REF!</v>
      </c>
      <c r="J829" s="26" t="e">
        <f t="shared" si="102"/>
        <v>#REF!</v>
      </c>
      <c r="K829" s="25" t="e">
        <f>#REF!</f>
        <v>#REF!</v>
      </c>
      <c r="L829" s="26" t="e">
        <f t="shared" si="103"/>
        <v>#REF!</v>
      </c>
      <c r="M829" s="25" t="e">
        <f>#REF!</f>
        <v>#REF!</v>
      </c>
      <c r="N829" s="26" t="e">
        <f t="shared" si="104"/>
        <v>#REF!</v>
      </c>
      <c r="O829" s="17" t="s">
        <v>4016</v>
      </c>
    </row>
    <row r="830" spans="2:15" ht="19.7" hidden="1" customHeight="1" x14ac:dyDescent="0.2">
      <c r="B830" s="13" t="s">
        <v>4016</v>
      </c>
      <c r="C830" s="14" t="s">
        <v>2412</v>
      </c>
      <c r="D830" s="14" t="s">
        <v>1824</v>
      </c>
      <c r="E830" s="44">
        <v>2.5999999999999999E-2</v>
      </c>
      <c r="F830" s="15" t="s">
        <v>2870</v>
      </c>
      <c r="G830" s="22" t="e">
        <f t="shared" si="105"/>
        <v>#REF!</v>
      </c>
      <c r="H830" s="26" t="e">
        <f t="shared" si="105"/>
        <v>#REF!</v>
      </c>
      <c r="I830" s="25" t="e">
        <f>#REF!</f>
        <v>#REF!</v>
      </c>
      <c r="J830" s="26" t="e">
        <f t="shared" si="102"/>
        <v>#REF!</v>
      </c>
      <c r="K830" s="25" t="e">
        <f>#REF!</f>
        <v>#REF!</v>
      </c>
      <c r="L830" s="26" t="e">
        <f t="shared" si="103"/>
        <v>#REF!</v>
      </c>
      <c r="M830" s="25" t="e">
        <f>#REF!</f>
        <v>#REF!</v>
      </c>
      <c r="N830" s="26" t="e">
        <f t="shared" si="104"/>
        <v>#REF!</v>
      </c>
      <c r="O830" s="17" t="s">
        <v>4016</v>
      </c>
    </row>
    <row r="831" spans="2:15" ht="19.7" hidden="1" customHeight="1" x14ac:dyDescent="0.2">
      <c r="B831" s="13" t="s">
        <v>4016</v>
      </c>
      <c r="C831" s="14" t="s">
        <v>1511</v>
      </c>
      <c r="D831" s="14" t="s">
        <v>2897</v>
      </c>
      <c r="E831" s="44">
        <v>8.4</v>
      </c>
      <c r="F831" s="15" t="s">
        <v>667</v>
      </c>
      <c r="G831" s="22" t="e">
        <f t="shared" si="105"/>
        <v>#REF!</v>
      </c>
      <c r="H831" s="26" t="e">
        <f t="shared" si="105"/>
        <v>#REF!</v>
      </c>
      <c r="I831" s="25" t="e">
        <f>#REF!</f>
        <v>#REF!</v>
      </c>
      <c r="J831" s="26" t="e">
        <f t="shared" si="102"/>
        <v>#REF!</v>
      </c>
      <c r="K831" s="25" t="e">
        <f>#REF!</f>
        <v>#REF!</v>
      </c>
      <c r="L831" s="26" t="e">
        <f t="shared" si="103"/>
        <v>#REF!</v>
      </c>
      <c r="M831" s="25" t="e">
        <f>#REF!</f>
        <v>#REF!</v>
      </c>
      <c r="N831" s="26" t="e">
        <f t="shared" si="104"/>
        <v>#REF!</v>
      </c>
      <c r="O831" s="17" t="s">
        <v>4016</v>
      </c>
    </row>
    <row r="832" spans="2:15" ht="19.7" hidden="1" customHeight="1" x14ac:dyDescent="0.2">
      <c r="B832" s="13" t="s">
        <v>4016</v>
      </c>
      <c r="C832" s="14" t="s">
        <v>1368</v>
      </c>
      <c r="D832" s="14" t="s">
        <v>2216</v>
      </c>
      <c r="E832" s="44">
        <v>0.70399999999999996</v>
      </c>
      <c r="F832" s="15" t="s">
        <v>2870</v>
      </c>
      <c r="G832" s="22" t="e">
        <f t="shared" si="105"/>
        <v>#REF!</v>
      </c>
      <c r="H832" s="26" t="e">
        <f t="shared" si="105"/>
        <v>#REF!</v>
      </c>
      <c r="I832" s="25" t="e">
        <f>#REF!</f>
        <v>#REF!</v>
      </c>
      <c r="J832" s="26" t="e">
        <f t="shared" si="102"/>
        <v>#REF!</v>
      </c>
      <c r="K832" s="25" t="e">
        <f>#REF!</f>
        <v>#REF!</v>
      </c>
      <c r="L832" s="26" t="e">
        <f t="shared" si="103"/>
        <v>#REF!</v>
      </c>
      <c r="M832" s="25" t="e">
        <f>#REF!</f>
        <v>#REF!</v>
      </c>
      <c r="N832" s="26" t="e">
        <f t="shared" si="104"/>
        <v>#REF!</v>
      </c>
      <c r="O832" s="17" t="s">
        <v>4016</v>
      </c>
    </row>
    <row r="833" spans="2:15" ht="19.7" hidden="1" customHeight="1" x14ac:dyDescent="0.2">
      <c r="B833" s="13" t="s">
        <v>4016</v>
      </c>
      <c r="C833" s="14" t="s">
        <v>3829</v>
      </c>
      <c r="D833" s="14" t="s">
        <v>3987</v>
      </c>
      <c r="E833" s="44">
        <v>1.4E-2</v>
      </c>
      <c r="F833" s="15" t="s">
        <v>2870</v>
      </c>
      <c r="G833" s="22" t="e">
        <f t="shared" si="105"/>
        <v>#REF!</v>
      </c>
      <c r="H833" s="26" t="e">
        <f t="shared" si="105"/>
        <v>#REF!</v>
      </c>
      <c r="I833" s="25" t="e">
        <f>#REF!</f>
        <v>#REF!</v>
      </c>
      <c r="J833" s="26" t="e">
        <f t="shared" si="102"/>
        <v>#REF!</v>
      </c>
      <c r="K833" s="25" t="e">
        <f>#REF!</f>
        <v>#REF!</v>
      </c>
      <c r="L833" s="26" t="e">
        <f t="shared" si="103"/>
        <v>#REF!</v>
      </c>
      <c r="M833" s="25" t="e">
        <f>#REF!</f>
        <v>#REF!</v>
      </c>
      <c r="N833" s="26" t="e">
        <f t="shared" si="104"/>
        <v>#REF!</v>
      </c>
      <c r="O833" s="17" t="s">
        <v>4016</v>
      </c>
    </row>
    <row r="834" spans="2:15" ht="19.7" hidden="1" customHeight="1" x14ac:dyDescent="0.2">
      <c r="B834" s="13" t="s">
        <v>4016</v>
      </c>
      <c r="C834" s="14" t="s">
        <v>1258</v>
      </c>
      <c r="D834" s="14" t="s">
        <v>3815</v>
      </c>
      <c r="E834" s="44">
        <v>0.70399999999999996</v>
      </c>
      <c r="F834" s="15" t="s">
        <v>1349</v>
      </c>
      <c r="G834" s="22" t="e">
        <f t="shared" si="105"/>
        <v>#REF!</v>
      </c>
      <c r="H834" s="26" t="e">
        <f t="shared" si="105"/>
        <v>#REF!</v>
      </c>
      <c r="I834" s="25" t="e">
        <f>#REF!</f>
        <v>#REF!</v>
      </c>
      <c r="J834" s="26" t="e">
        <f t="shared" si="102"/>
        <v>#REF!</v>
      </c>
      <c r="K834" s="25" t="e">
        <f>#REF!</f>
        <v>#REF!</v>
      </c>
      <c r="L834" s="26" t="e">
        <f t="shared" si="103"/>
        <v>#REF!</v>
      </c>
      <c r="M834" s="25" t="e">
        <f>#REF!</f>
        <v>#REF!</v>
      </c>
      <c r="N834" s="26" t="e">
        <f t="shared" si="104"/>
        <v>#REF!</v>
      </c>
      <c r="O834" s="17" t="s">
        <v>1185</v>
      </c>
    </row>
    <row r="835" spans="2:15" ht="19.7" hidden="1" customHeight="1" x14ac:dyDescent="0.2">
      <c r="B835" s="13" t="s">
        <v>4016</v>
      </c>
      <c r="C835" s="14" t="s">
        <v>3574</v>
      </c>
      <c r="D835" s="14" t="s">
        <v>4016</v>
      </c>
      <c r="E835" s="44">
        <v>0.02</v>
      </c>
      <c r="F835" s="15" t="s">
        <v>2937</v>
      </c>
      <c r="G835" s="22">
        <f t="shared" si="105"/>
        <v>566828</v>
      </c>
      <c r="H835" s="26">
        <f t="shared" si="105"/>
        <v>11336</v>
      </c>
      <c r="I835" s="25">
        <f>단가산출총괄표!G72</f>
        <v>367903</v>
      </c>
      <c r="J835" s="26">
        <f t="shared" si="102"/>
        <v>7358</v>
      </c>
      <c r="K835" s="25">
        <f>단가산출총괄표!H72</f>
        <v>198925</v>
      </c>
      <c r="L835" s="26">
        <f t="shared" si="103"/>
        <v>3978</v>
      </c>
      <c r="M835" s="25">
        <f>단가산출총괄표!I72</f>
        <v>0</v>
      </c>
      <c r="N835" s="26">
        <f t="shared" si="104"/>
        <v>0</v>
      </c>
      <c r="O835" s="17" t="s">
        <v>3544</v>
      </c>
    </row>
    <row r="836" spans="2:15" ht="19.7" hidden="1" customHeight="1" x14ac:dyDescent="0.2">
      <c r="B836" s="13" t="s">
        <v>4016</v>
      </c>
      <c r="C836" s="14" t="s">
        <v>4016</v>
      </c>
      <c r="D836" s="14" t="s">
        <v>4016</v>
      </c>
      <c r="E836" s="16"/>
      <c r="F836" s="15" t="s">
        <v>4016</v>
      </c>
      <c r="G836" s="22"/>
      <c r="H836" s="16"/>
      <c r="I836" s="22"/>
      <c r="J836" s="26">
        <f t="shared" si="102"/>
        <v>0</v>
      </c>
      <c r="K836" s="22"/>
      <c r="L836" s="26">
        <f t="shared" si="103"/>
        <v>0</v>
      </c>
      <c r="M836" s="22"/>
      <c r="N836" s="26">
        <f t="shared" si="104"/>
        <v>0</v>
      </c>
      <c r="O836" s="17" t="s">
        <v>4016</v>
      </c>
    </row>
    <row r="837" spans="2:15" ht="19.7" hidden="1" customHeight="1" x14ac:dyDescent="0.2">
      <c r="B837" s="40" t="s">
        <v>454</v>
      </c>
      <c r="C837" s="24" t="s">
        <v>3846</v>
      </c>
      <c r="D837" s="24" t="s">
        <v>3065</v>
      </c>
      <c r="E837" s="16"/>
      <c r="F837" s="41" t="s">
        <v>1495</v>
      </c>
      <c r="G837" s="22"/>
      <c r="H837" s="42" t="e">
        <f>J837+L837+N837</f>
        <v>#REF!</v>
      </c>
      <c r="I837" s="22"/>
      <c r="J837" s="42" t="e">
        <f>TRUNC(J843)</f>
        <v>#REF!</v>
      </c>
      <c r="K837" s="22"/>
      <c r="L837" s="42" t="e">
        <f>TRUNC(L843)</f>
        <v>#REF!</v>
      </c>
      <c r="M837" s="22"/>
      <c r="N837" s="42" t="e">
        <f>TRUNC(N843)</f>
        <v>#REF!</v>
      </c>
      <c r="O837" s="43" t="s">
        <v>4016</v>
      </c>
    </row>
    <row r="838" spans="2:15" ht="19.7" hidden="1" customHeight="1" x14ac:dyDescent="0.2">
      <c r="B838" s="13" t="s">
        <v>4016</v>
      </c>
      <c r="C838" s="14" t="s">
        <v>3953</v>
      </c>
      <c r="D838" s="14" t="s">
        <v>2841</v>
      </c>
      <c r="E838" s="16">
        <v>1</v>
      </c>
      <c r="F838" s="15" t="s">
        <v>287</v>
      </c>
      <c r="G838" s="22"/>
      <c r="H838" s="16"/>
      <c r="I838" s="22"/>
      <c r="J838" s="26">
        <f>TRUNC(E838*I838,0)</f>
        <v>0</v>
      </c>
      <c r="K838" s="22"/>
      <c r="L838" s="26">
        <f>TRUNC(E838*K838,0)</f>
        <v>0</v>
      </c>
      <c r="M838" s="22"/>
      <c r="N838" s="26">
        <f>TRUNC(E838*M838,0)</f>
        <v>0</v>
      </c>
      <c r="O838" s="17" t="s">
        <v>4016</v>
      </c>
    </row>
    <row r="839" spans="2:15" ht="19.7" hidden="1" customHeight="1" x14ac:dyDescent="0.2">
      <c r="B839" s="13" t="s">
        <v>4016</v>
      </c>
      <c r="C839" s="14" t="s">
        <v>3102</v>
      </c>
      <c r="D839" s="14" t="s">
        <v>4016</v>
      </c>
      <c r="E839" s="44">
        <v>1.48</v>
      </c>
      <c r="F839" s="15" t="s">
        <v>3731</v>
      </c>
      <c r="G839" s="22" t="e">
        <f t="shared" ref="G839:H843" si="106">I839+K839+M839</f>
        <v>#REF!</v>
      </c>
      <c r="H839" s="26" t="e">
        <f t="shared" si="106"/>
        <v>#REF!</v>
      </c>
      <c r="I839" s="25" t="e">
        <f>#REF!</f>
        <v>#REF!</v>
      </c>
      <c r="J839" s="26" t="e">
        <f>TRUNC(E839*I839,0)</f>
        <v>#REF!</v>
      </c>
      <c r="K839" s="25" t="e">
        <f>#REF!</f>
        <v>#REF!</v>
      </c>
      <c r="L839" s="26" t="e">
        <f>TRUNC(E839*K839,0)</f>
        <v>#REF!</v>
      </c>
      <c r="M839" s="25" t="e">
        <f>#REF!</f>
        <v>#REF!</v>
      </c>
      <c r="N839" s="26" t="e">
        <f>TRUNC(E839*M839,0)</f>
        <v>#REF!</v>
      </c>
      <c r="O839" s="17" t="s">
        <v>4016</v>
      </c>
    </row>
    <row r="840" spans="2:15" ht="19.7" hidden="1" customHeight="1" x14ac:dyDescent="0.2">
      <c r="B840" s="13" t="s">
        <v>4016</v>
      </c>
      <c r="C840" s="14" t="s">
        <v>265</v>
      </c>
      <c r="D840" s="14" t="s">
        <v>4016</v>
      </c>
      <c r="E840" s="44">
        <v>0.6</v>
      </c>
      <c r="F840" s="15" t="s">
        <v>3731</v>
      </c>
      <c r="G840" s="22" t="e">
        <f t="shared" si="106"/>
        <v>#REF!</v>
      </c>
      <c r="H840" s="26" t="e">
        <f t="shared" si="106"/>
        <v>#REF!</v>
      </c>
      <c r="I840" s="25" t="e">
        <f>#REF!</f>
        <v>#REF!</v>
      </c>
      <c r="J840" s="26" t="e">
        <f>TRUNC(E840*I840,0)</f>
        <v>#REF!</v>
      </c>
      <c r="K840" s="25" t="e">
        <f>#REF!</f>
        <v>#REF!</v>
      </c>
      <c r="L840" s="26" t="e">
        <f>TRUNC(E840*K840,0)</f>
        <v>#REF!</v>
      </c>
      <c r="M840" s="25" t="e">
        <f>#REF!</f>
        <v>#REF!</v>
      </c>
      <c r="N840" s="26" t="e">
        <f>TRUNC(E840*M840,0)</f>
        <v>#REF!</v>
      </c>
      <c r="O840" s="17" t="s">
        <v>4016</v>
      </c>
    </row>
    <row r="841" spans="2:15" ht="19.7" hidden="1" customHeight="1" x14ac:dyDescent="0.2">
      <c r="B841" s="13" t="s">
        <v>4016</v>
      </c>
      <c r="C841" s="14" t="s">
        <v>2040</v>
      </c>
      <c r="D841" s="14" t="s">
        <v>574</v>
      </c>
      <c r="E841" s="16">
        <v>1</v>
      </c>
      <c r="F841" s="15" t="s">
        <v>802</v>
      </c>
      <c r="G841" s="22" t="e">
        <f t="shared" si="106"/>
        <v>#REF!</v>
      </c>
      <c r="H841" s="26" t="e">
        <f t="shared" si="106"/>
        <v>#REF!</v>
      </c>
      <c r="I841" s="22"/>
      <c r="J841" s="26">
        <f>TRUNC(E841*1/100*I841,0)</f>
        <v>0</v>
      </c>
      <c r="K841" s="22" t="e">
        <f>J840+J839+J838</f>
        <v>#REF!</v>
      </c>
      <c r="L841" s="26" t="e">
        <f>TRUNC(E841*1/100*K841,0)</f>
        <v>#REF!</v>
      </c>
      <c r="M841" s="22"/>
      <c r="N841" s="26">
        <f>TRUNC(E841*1/100*M841,0)</f>
        <v>0</v>
      </c>
      <c r="O841" s="17" t="s">
        <v>4016</v>
      </c>
    </row>
    <row r="842" spans="2:15" ht="19.7" hidden="1" customHeight="1" x14ac:dyDescent="0.2">
      <c r="B842" s="13" t="s">
        <v>4016</v>
      </c>
      <c r="C842" s="14" t="s">
        <v>440</v>
      </c>
      <c r="D842" s="14" t="s">
        <v>407</v>
      </c>
      <c r="E842" s="44">
        <v>0.87</v>
      </c>
      <c r="F842" s="15" t="s">
        <v>2999</v>
      </c>
      <c r="G842" s="22" t="e">
        <f t="shared" si="106"/>
        <v>#REF!</v>
      </c>
      <c r="H842" s="26" t="e">
        <f t="shared" si="106"/>
        <v>#REF!</v>
      </c>
      <c r="I842" s="25" t="e">
        <f>#REF!</f>
        <v>#REF!</v>
      </c>
      <c r="J842" s="26" t="e">
        <f>TRUNC(E842*I842,0)</f>
        <v>#REF!</v>
      </c>
      <c r="K842" s="25" t="e">
        <f>#REF!</f>
        <v>#REF!</v>
      </c>
      <c r="L842" s="26" t="e">
        <f>TRUNC(E842*K842,0)</f>
        <v>#REF!</v>
      </c>
      <c r="M842" s="25" t="e">
        <f>#REF!</f>
        <v>#REF!</v>
      </c>
      <c r="N842" s="26" t="e">
        <f>TRUNC(E842*M842,0)</f>
        <v>#REF!</v>
      </c>
      <c r="O842" s="17" t="s">
        <v>4016</v>
      </c>
    </row>
    <row r="843" spans="2:15" ht="19.7" hidden="1" customHeight="1" x14ac:dyDescent="0.2">
      <c r="B843" s="13" t="s">
        <v>4016</v>
      </c>
      <c r="C843" s="14" t="s">
        <v>3573</v>
      </c>
      <c r="D843" s="14" t="s">
        <v>1309</v>
      </c>
      <c r="E843" s="44">
        <v>0.4</v>
      </c>
      <c r="F843" s="15" t="s">
        <v>3257</v>
      </c>
      <c r="G843" s="22" t="e">
        <f t="shared" si="106"/>
        <v>#REF!</v>
      </c>
      <c r="H843" s="26" t="e">
        <f t="shared" si="106"/>
        <v>#REF!</v>
      </c>
      <c r="I843" s="22" t="e">
        <f>J842+J841+J840+J839+J838</f>
        <v>#REF!</v>
      </c>
      <c r="J843" s="26" t="e">
        <f>TRUNC(E843*I843,0)</f>
        <v>#REF!</v>
      </c>
      <c r="K843" s="22" t="e">
        <f>L842+L841+L840+L839+L838</f>
        <v>#REF!</v>
      </c>
      <c r="L843" s="26" t="e">
        <f>TRUNC(E843*K843,0)</f>
        <v>#REF!</v>
      </c>
      <c r="M843" s="22" t="e">
        <f>N842+N841+N840+N839+N838</f>
        <v>#REF!</v>
      </c>
      <c r="N843" s="26" t="e">
        <f>TRUNC(E843*M843,0)</f>
        <v>#REF!</v>
      </c>
      <c r="O843" s="17" t="s">
        <v>4016</v>
      </c>
    </row>
    <row r="844" spans="2:15" ht="19.7" hidden="1" customHeight="1" x14ac:dyDescent="0.2">
      <c r="B844" s="18" t="s">
        <v>4016</v>
      </c>
      <c r="C844" s="19" t="s">
        <v>4016</v>
      </c>
      <c r="D844" s="19" t="s">
        <v>4016</v>
      </c>
      <c r="E844" s="6"/>
      <c r="F844" s="20" t="s">
        <v>4016</v>
      </c>
      <c r="G844" s="5"/>
      <c r="H844" s="6"/>
      <c r="I844" s="5"/>
      <c r="J844" s="32">
        <f>TRUNC(E844*I844,0)</f>
        <v>0</v>
      </c>
      <c r="K844" s="5"/>
      <c r="L844" s="32">
        <f>TRUNC(E844*K844,0)</f>
        <v>0</v>
      </c>
      <c r="M844" s="5"/>
      <c r="N844" s="32">
        <f>TRUNC(E844*M844,0)</f>
        <v>0</v>
      </c>
      <c r="O844" s="21" t="s">
        <v>4016</v>
      </c>
    </row>
    <row r="845" spans="2:15" ht="19.7" hidden="1" customHeight="1" x14ac:dyDescent="0.2">
      <c r="B845" s="40" t="s">
        <v>2786</v>
      </c>
      <c r="C845" s="24" t="s">
        <v>1154</v>
      </c>
      <c r="D845" s="24" t="s">
        <v>1625</v>
      </c>
      <c r="E845" s="16"/>
      <c r="F845" s="41" t="s">
        <v>411</v>
      </c>
      <c r="G845" s="22"/>
      <c r="H845" s="42" t="e">
        <f>J845+L845+N845</f>
        <v>#REF!</v>
      </c>
      <c r="I845" s="22"/>
      <c r="J845" s="42" t="e">
        <f>TRUNC(J846+J847+J848)</f>
        <v>#REF!</v>
      </c>
      <c r="K845" s="22"/>
      <c r="L845" s="42" t="e">
        <f>TRUNC(L846+L847+L848)</f>
        <v>#REF!</v>
      </c>
      <c r="M845" s="22"/>
      <c r="N845" s="42" t="e">
        <f>TRUNC(N846+N847+N848)</f>
        <v>#REF!</v>
      </c>
      <c r="O845" s="43" t="s">
        <v>4016</v>
      </c>
    </row>
    <row r="846" spans="2:15" ht="19.7" hidden="1" customHeight="1" x14ac:dyDescent="0.2">
      <c r="B846" s="13" t="s">
        <v>4016</v>
      </c>
      <c r="C846" s="14" t="s">
        <v>1014</v>
      </c>
      <c r="D846" s="14" t="s">
        <v>1625</v>
      </c>
      <c r="E846" s="16">
        <v>1</v>
      </c>
      <c r="F846" s="15" t="s">
        <v>411</v>
      </c>
      <c r="G846" s="22" t="e">
        <f>I846+K846+M846</f>
        <v>#REF!</v>
      </c>
      <c r="H846" s="26" t="e">
        <f>J846+L846+N846</f>
        <v>#REF!</v>
      </c>
      <c r="I846" s="25" t="e">
        <f>'일위대가총괄표 (2)'!G150</f>
        <v>#REF!</v>
      </c>
      <c r="J846" s="26" t="e">
        <f>TRUNC(E846*I846,0)</f>
        <v>#REF!</v>
      </c>
      <c r="K846" s="25" t="e">
        <f>'일위대가총괄표 (2)'!H150</f>
        <v>#REF!</v>
      </c>
      <c r="L846" s="26" t="e">
        <f>TRUNC(E846*K846,0)</f>
        <v>#REF!</v>
      </c>
      <c r="M846" s="25" t="e">
        <f>'일위대가총괄표 (2)'!I150</f>
        <v>#REF!</v>
      </c>
      <c r="N846" s="26" t="e">
        <f>TRUNC(E846*M846,0)</f>
        <v>#REF!</v>
      </c>
      <c r="O846" s="17" t="s">
        <v>2802</v>
      </c>
    </row>
    <row r="847" spans="2:15" ht="19.7" hidden="1" customHeight="1" x14ac:dyDescent="0.2">
      <c r="B847" s="13" t="s">
        <v>4016</v>
      </c>
      <c r="C847" s="14" t="s">
        <v>971</v>
      </c>
      <c r="D847" s="14" t="s">
        <v>1625</v>
      </c>
      <c r="E847" s="16">
        <v>1</v>
      </c>
      <c r="F847" s="15" t="s">
        <v>411</v>
      </c>
      <c r="G847" s="22" t="e">
        <f>I847+K847+M847</f>
        <v>#REF!</v>
      </c>
      <c r="H847" s="26" t="e">
        <f>J847+L847+N847</f>
        <v>#REF!</v>
      </c>
      <c r="I847" s="25" t="e">
        <f>'일위대가총괄표 (2)'!G152</f>
        <v>#REF!</v>
      </c>
      <c r="J847" s="26" t="e">
        <f>TRUNC(E847*I847,0)</f>
        <v>#REF!</v>
      </c>
      <c r="K847" s="25" t="e">
        <f>'일위대가총괄표 (2)'!H152</f>
        <v>#REF!</v>
      </c>
      <c r="L847" s="26" t="e">
        <f>TRUNC(E847*K847,0)</f>
        <v>#REF!</v>
      </c>
      <c r="M847" s="25" t="e">
        <f>'일위대가총괄표 (2)'!I152</f>
        <v>#REF!</v>
      </c>
      <c r="N847" s="26" t="e">
        <f>TRUNC(E847*M847,0)</f>
        <v>#REF!</v>
      </c>
      <c r="O847" s="17" t="s">
        <v>3049</v>
      </c>
    </row>
    <row r="848" spans="2:15" ht="19.7" hidden="1" customHeight="1" x14ac:dyDescent="0.2">
      <c r="B848" s="13" t="s">
        <v>4016</v>
      </c>
      <c r="C848" s="14" t="s">
        <v>48</v>
      </c>
      <c r="D848" s="14" t="s">
        <v>1625</v>
      </c>
      <c r="E848" s="16">
        <v>1</v>
      </c>
      <c r="F848" s="15" t="s">
        <v>411</v>
      </c>
      <c r="G848" s="22" t="e">
        <f>I848+K848+M848</f>
        <v>#REF!</v>
      </c>
      <c r="H848" s="26" t="e">
        <f>J848+L848+N848</f>
        <v>#REF!</v>
      </c>
      <c r="I848" s="25" t="e">
        <f>'일위대가총괄표 (2)'!G153</f>
        <v>#REF!</v>
      </c>
      <c r="J848" s="26" t="e">
        <f>TRUNC(E848*I848,0)</f>
        <v>#REF!</v>
      </c>
      <c r="K848" s="25" t="e">
        <f>'일위대가총괄표 (2)'!H153</f>
        <v>#REF!</v>
      </c>
      <c r="L848" s="26" t="e">
        <f>TRUNC(E848*K848,0)</f>
        <v>#REF!</v>
      </c>
      <c r="M848" s="25" t="e">
        <f>'일위대가총괄표 (2)'!I153</f>
        <v>#REF!</v>
      </c>
      <c r="N848" s="26" t="e">
        <f>TRUNC(E848*M848,0)</f>
        <v>#REF!</v>
      </c>
      <c r="O848" s="17" t="s">
        <v>2309</v>
      </c>
    </row>
    <row r="849" spans="2:15" ht="19.7" hidden="1" customHeight="1" x14ac:dyDescent="0.2">
      <c r="B849" s="13" t="s">
        <v>4016</v>
      </c>
      <c r="C849" s="14" t="s">
        <v>4016</v>
      </c>
      <c r="D849" s="14" t="s">
        <v>4016</v>
      </c>
      <c r="E849" s="16"/>
      <c r="F849" s="15" t="s">
        <v>4016</v>
      </c>
      <c r="G849" s="22"/>
      <c r="H849" s="16"/>
      <c r="I849" s="22"/>
      <c r="J849" s="26">
        <f>TRUNC(E849*I849,0)</f>
        <v>0</v>
      </c>
      <c r="K849" s="22"/>
      <c r="L849" s="26">
        <f>TRUNC(E849*K849,0)</f>
        <v>0</v>
      </c>
      <c r="M849" s="22"/>
      <c r="N849" s="26">
        <f>TRUNC(E849*M849,0)</f>
        <v>0</v>
      </c>
      <c r="O849" s="17" t="s">
        <v>4016</v>
      </c>
    </row>
    <row r="850" spans="2:15" ht="19.7" hidden="1" customHeight="1" x14ac:dyDescent="0.2">
      <c r="B850" s="40" t="s">
        <v>324</v>
      </c>
      <c r="C850" s="24" t="s">
        <v>1014</v>
      </c>
      <c r="D850" s="24" t="s">
        <v>1625</v>
      </c>
      <c r="E850" s="16"/>
      <c r="F850" s="41" t="s">
        <v>411</v>
      </c>
      <c r="G850" s="22"/>
      <c r="H850" s="42" t="e">
        <f t="shared" ref="H850:H860" si="107">J850+L850+N850</f>
        <v>#REF!</v>
      </c>
      <c r="I850" s="22"/>
      <c r="J850" s="42" t="e">
        <f>TRUNC(J851+J852+J853+J854+J855+J856+J857+J858+J859+J860)</f>
        <v>#REF!</v>
      </c>
      <c r="K850" s="22"/>
      <c r="L850" s="42" t="e">
        <f>TRUNC(L851+L852+L853+L854+L855+L856+L857+L858+L859+L860)</f>
        <v>#REF!</v>
      </c>
      <c r="M850" s="22"/>
      <c r="N850" s="42" t="e">
        <f>TRUNC(N851+N852+N853+N854+N855+N856+N857+N858+N859+N860)</f>
        <v>#REF!</v>
      </c>
      <c r="O850" s="43" t="s">
        <v>4016</v>
      </c>
    </row>
    <row r="851" spans="2:15" ht="19.7" hidden="1" customHeight="1" x14ac:dyDescent="0.2">
      <c r="B851" s="13" t="s">
        <v>4016</v>
      </c>
      <c r="C851" s="14" t="s">
        <v>1770</v>
      </c>
      <c r="D851" s="14" t="s">
        <v>3791</v>
      </c>
      <c r="E851" s="44">
        <v>1.3340000000000001</v>
      </c>
      <c r="F851" s="15" t="s">
        <v>2870</v>
      </c>
      <c r="G851" s="22" t="e">
        <f t="shared" ref="G851:G860" si="108">I851+K851+M851</f>
        <v>#REF!</v>
      </c>
      <c r="H851" s="26" t="e">
        <f t="shared" si="107"/>
        <v>#REF!</v>
      </c>
      <c r="I851" s="25" t="e">
        <f>#REF!</f>
        <v>#REF!</v>
      </c>
      <c r="J851" s="26" t="e">
        <f t="shared" ref="J851:J861" si="109">TRUNC(E851*I851,0)</f>
        <v>#REF!</v>
      </c>
      <c r="K851" s="25" t="e">
        <f>#REF!</f>
        <v>#REF!</v>
      </c>
      <c r="L851" s="26" t="e">
        <f t="shared" ref="L851:L861" si="110">TRUNC(E851*K851,0)</f>
        <v>#REF!</v>
      </c>
      <c r="M851" s="25" t="e">
        <f>#REF!</f>
        <v>#REF!</v>
      </c>
      <c r="N851" s="26" t="e">
        <f t="shared" ref="N851:N861" si="111">TRUNC(E851*M851,0)</f>
        <v>#REF!</v>
      </c>
      <c r="O851" s="17" t="s">
        <v>4016</v>
      </c>
    </row>
    <row r="852" spans="2:15" ht="19.7" hidden="1" customHeight="1" x14ac:dyDescent="0.2">
      <c r="B852" s="13" t="s">
        <v>4016</v>
      </c>
      <c r="C852" s="14" t="s">
        <v>2412</v>
      </c>
      <c r="D852" s="14" t="s">
        <v>2931</v>
      </c>
      <c r="E852" s="44">
        <v>0.28499999999999998</v>
      </c>
      <c r="F852" s="15" t="s">
        <v>2870</v>
      </c>
      <c r="G852" s="22" t="e">
        <f t="shared" si="108"/>
        <v>#REF!</v>
      </c>
      <c r="H852" s="26" t="e">
        <f t="shared" si="107"/>
        <v>#REF!</v>
      </c>
      <c r="I852" s="25" t="e">
        <f>#REF!</f>
        <v>#REF!</v>
      </c>
      <c r="J852" s="26" t="e">
        <f t="shared" si="109"/>
        <v>#REF!</v>
      </c>
      <c r="K852" s="25" t="e">
        <f>#REF!</f>
        <v>#REF!</v>
      </c>
      <c r="L852" s="26" t="e">
        <f t="shared" si="110"/>
        <v>#REF!</v>
      </c>
      <c r="M852" s="25" t="e">
        <f>#REF!</f>
        <v>#REF!</v>
      </c>
      <c r="N852" s="26" t="e">
        <f t="shared" si="111"/>
        <v>#REF!</v>
      </c>
      <c r="O852" s="17" t="s">
        <v>4016</v>
      </c>
    </row>
    <row r="853" spans="2:15" ht="19.7" hidden="1" customHeight="1" x14ac:dyDescent="0.2">
      <c r="B853" s="13" t="s">
        <v>4016</v>
      </c>
      <c r="C853" s="14" t="s">
        <v>2412</v>
      </c>
      <c r="D853" s="14" t="s">
        <v>1503</v>
      </c>
      <c r="E853" s="44">
        <v>0.26300000000000001</v>
      </c>
      <c r="F853" s="15" t="s">
        <v>2870</v>
      </c>
      <c r="G853" s="22" t="e">
        <f t="shared" si="108"/>
        <v>#REF!</v>
      </c>
      <c r="H853" s="26" t="e">
        <f t="shared" si="107"/>
        <v>#REF!</v>
      </c>
      <c r="I853" s="25" t="e">
        <f>#REF!</f>
        <v>#REF!</v>
      </c>
      <c r="J853" s="26" t="e">
        <f t="shared" si="109"/>
        <v>#REF!</v>
      </c>
      <c r="K853" s="25" t="e">
        <f>#REF!</f>
        <v>#REF!</v>
      </c>
      <c r="L853" s="26" t="e">
        <f t="shared" si="110"/>
        <v>#REF!</v>
      </c>
      <c r="M853" s="25" t="e">
        <f>#REF!</f>
        <v>#REF!</v>
      </c>
      <c r="N853" s="26" t="e">
        <f t="shared" si="111"/>
        <v>#REF!</v>
      </c>
      <c r="O853" s="17" t="s">
        <v>4016</v>
      </c>
    </row>
    <row r="854" spans="2:15" ht="19.7" hidden="1" customHeight="1" x14ac:dyDescent="0.2">
      <c r="B854" s="13" t="s">
        <v>4016</v>
      </c>
      <c r="C854" s="14" t="s">
        <v>1368</v>
      </c>
      <c r="D854" s="14" t="s">
        <v>2801</v>
      </c>
      <c r="E854" s="44">
        <v>0.124</v>
      </c>
      <c r="F854" s="15" t="s">
        <v>2870</v>
      </c>
      <c r="G854" s="22" t="e">
        <f t="shared" si="108"/>
        <v>#REF!</v>
      </c>
      <c r="H854" s="26" t="e">
        <f t="shared" si="107"/>
        <v>#REF!</v>
      </c>
      <c r="I854" s="25" t="e">
        <f>#REF!</f>
        <v>#REF!</v>
      </c>
      <c r="J854" s="26" t="e">
        <f t="shared" si="109"/>
        <v>#REF!</v>
      </c>
      <c r="K854" s="25" t="e">
        <f>#REF!</f>
        <v>#REF!</v>
      </c>
      <c r="L854" s="26" t="e">
        <f t="shared" si="110"/>
        <v>#REF!</v>
      </c>
      <c r="M854" s="25" t="e">
        <f>#REF!</f>
        <v>#REF!</v>
      </c>
      <c r="N854" s="26" t="e">
        <f t="shared" si="111"/>
        <v>#REF!</v>
      </c>
      <c r="O854" s="17" t="s">
        <v>4016</v>
      </c>
    </row>
    <row r="855" spans="2:15" ht="19.7" hidden="1" customHeight="1" x14ac:dyDescent="0.2">
      <c r="B855" s="13" t="s">
        <v>4016</v>
      </c>
      <c r="C855" s="14" t="s">
        <v>1368</v>
      </c>
      <c r="D855" s="14" t="s">
        <v>3479</v>
      </c>
      <c r="E855" s="44">
        <v>5.0999999999999997E-2</v>
      </c>
      <c r="F855" s="15" t="s">
        <v>2870</v>
      </c>
      <c r="G855" s="22" t="e">
        <f t="shared" si="108"/>
        <v>#REF!</v>
      </c>
      <c r="H855" s="26" t="e">
        <f t="shared" si="107"/>
        <v>#REF!</v>
      </c>
      <c r="I855" s="25" t="e">
        <f>#REF!</f>
        <v>#REF!</v>
      </c>
      <c r="J855" s="26" t="e">
        <f t="shared" si="109"/>
        <v>#REF!</v>
      </c>
      <c r="K855" s="25" t="e">
        <f>#REF!</f>
        <v>#REF!</v>
      </c>
      <c r="L855" s="26" t="e">
        <f t="shared" si="110"/>
        <v>#REF!</v>
      </c>
      <c r="M855" s="25" t="e">
        <f>#REF!</f>
        <v>#REF!</v>
      </c>
      <c r="N855" s="26" t="e">
        <f t="shared" si="111"/>
        <v>#REF!</v>
      </c>
      <c r="O855" s="17" t="s">
        <v>4016</v>
      </c>
    </row>
    <row r="856" spans="2:15" ht="19.7" hidden="1" customHeight="1" x14ac:dyDescent="0.2">
      <c r="B856" s="13" t="s">
        <v>4016</v>
      </c>
      <c r="C856" s="14" t="s">
        <v>1143</v>
      </c>
      <c r="D856" s="14" t="s">
        <v>2272</v>
      </c>
      <c r="E856" s="16">
        <v>66</v>
      </c>
      <c r="F856" s="15" t="s">
        <v>2467</v>
      </c>
      <c r="G856" s="22" t="e">
        <f t="shared" si="108"/>
        <v>#REF!</v>
      </c>
      <c r="H856" s="26" t="e">
        <f t="shared" si="107"/>
        <v>#REF!</v>
      </c>
      <c r="I856" s="25" t="e">
        <f>'일위대가총괄표 (2)'!G151</f>
        <v>#REF!</v>
      </c>
      <c r="J856" s="26" t="e">
        <f t="shared" si="109"/>
        <v>#REF!</v>
      </c>
      <c r="K856" s="25" t="e">
        <f>'일위대가총괄표 (2)'!H151</f>
        <v>#REF!</v>
      </c>
      <c r="L856" s="26" t="e">
        <f t="shared" si="110"/>
        <v>#REF!</v>
      </c>
      <c r="M856" s="25" t="e">
        <f>'일위대가총괄표 (2)'!I151</f>
        <v>#REF!</v>
      </c>
      <c r="N856" s="26" t="e">
        <f t="shared" si="111"/>
        <v>#REF!</v>
      </c>
      <c r="O856" s="17" t="s">
        <v>1620</v>
      </c>
    </row>
    <row r="857" spans="2:15" ht="19.7" hidden="1" customHeight="1" x14ac:dyDescent="0.2">
      <c r="B857" s="13" t="s">
        <v>4016</v>
      </c>
      <c r="C857" s="14" t="s">
        <v>1386</v>
      </c>
      <c r="D857" s="14" t="s">
        <v>3869</v>
      </c>
      <c r="E857" s="44">
        <v>16.666</v>
      </c>
      <c r="F857" s="15" t="s">
        <v>2986</v>
      </c>
      <c r="G857" s="22" t="e">
        <f t="shared" si="108"/>
        <v>#REF!</v>
      </c>
      <c r="H857" s="26" t="e">
        <f t="shared" si="107"/>
        <v>#REF!</v>
      </c>
      <c r="I857" s="25" t="e">
        <f>#REF!</f>
        <v>#REF!</v>
      </c>
      <c r="J857" s="26" t="e">
        <f t="shared" si="109"/>
        <v>#REF!</v>
      </c>
      <c r="K857" s="25" t="e">
        <f>#REF!</f>
        <v>#REF!</v>
      </c>
      <c r="L857" s="26" t="e">
        <f t="shared" si="110"/>
        <v>#REF!</v>
      </c>
      <c r="M857" s="25" t="e">
        <f>#REF!</f>
        <v>#REF!</v>
      </c>
      <c r="N857" s="26" t="e">
        <f t="shared" si="111"/>
        <v>#REF!</v>
      </c>
      <c r="O857" s="17" t="s">
        <v>4016</v>
      </c>
    </row>
    <row r="858" spans="2:15" ht="19.7" hidden="1" customHeight="1" x14ac:dyDescent="0.2">
      <c r="B858" s="13" t="s">
        <v>4016</v>
      </c>
      <c r="C858" s="14" t="s">
        <v>1258</v>
      </c>
      <c r="D858" s="14" t="s">
        <v>3815</v>
      </c>
      <c r="E858" s="44">
        <v>1.927</v>
      </c>
      <c r="F858" s="15" t="s">
        <v>1349</v>
      </c>
      <c r="G858" s="22" t="e">
        <f t="shared" si="108"/>
        <v>#REF!</v>
      </c>
      <c r="H858" s="26" t="e">
        <f t="shared" si="107"/>
        <v>#REF!</v>
      </c>
      <c r="I858" s="25" t="e">
        <f>#REF!</f>
        <v>#REF!</v>
      </c>
      <c r="J858" s="26" t="e">
        <f t="shared" si="109"/>
        <v>#REF!</v>
      </c>
      <c r="K858" s="25" t="e">
        <f>#REF!</f>
        <v>#REF!</v>
      </c>
      <c r="L858" s="26" t="e">
        <f t="shared" si="110"/>
        <v>#REF!</v>
      </c>
      <c r="M858" s="25" t="e">
        <f>#REF!</f>
        <v>#REF!</v>
      </c>
      <c r="N858" s="26" t="e">
        <f t="shared" si="111"/>
        <v>#REF!</v>
      </c>
      <c r="O858" s="17" t="s">
        <v>1185</v>
      </c>
    </row>
    <row r="859" spans="2:15" ht="19.7" hidden="1" customHeight="1" x14ac:dyDescent="0.2">
      <c r="B859" s="13" t="s">
        <v>4016</v>
      </c>
      <c r="C859" s="14" t="s">
        <v>2353</v>
      </c>
      <c r="D859" s="14" t="s">
        <v>406</v>
      </c>
      <c r="E859" s="44">
        <v>0.129</v>
      </c>
      <c r="F859" s="15" t="s">
        <v>2870</v>
      </c>
      <c r="G859" s="22" t="e">
        <f t="shared" si="108"/>
        <v>#REF!</v>
      </c>
      <c r="H859" s="26" t="e">
        <f t="shared" si="107"/>
        <v>#REF!</v>
      </c>
      <c r="I859" s="25" t="e">
        <f>#REF!</f>
        <v>#REF!</v>
      </c>
      <c r="J859" s="26" t="e">
        <f t="shared" si="109"/>
        <v>#REF!</v>
      </c>
      <c r="K859" s="25" t="e">
        <f>#REF!</f>
        <v>#REF!</v>
      </c>
      <c r="L859" s="26" t="e">
        <f t="shared" si="110"/>
        <v>#REF!</v>
      </c>
      <c r="M859" s="25" t="e">
        <f>#REF!</f>
        <v>#REF!</v>
      </c>
      <c r="N859" s="26" t="e">
        <f t="shared" si="111"/>
        <v>#REF!</v>
      </c>
      <c r="O859" s="17" t="s">
        <v>4016</v>
      </c>
    </row>
    <row r="860" spans="2:15" ht="19.7" hidden="1" customHeight="1" x14ac:dyDescent="0.2">
      <c r="B860" s="13" t="s">
        <v>4016</v>
      </c>
      <c r="C860" s="14" t="s">
        <v>1244</v>
      </c>
      <c r="D860" s="14" t="s">
        <v>4016</v>
      </c>
      <c r="E860" s="44">
        <v>45.64</v>
      </c>
      <c r="F860" s="15" t="s">
        <v>2986</v>
      </c>
      <c r="G860" s="22" t="e">
        <f t="shared" si="108"/>
        <v>#REF!</v>
      </c>
      <c r="H860" s="26" t="e">
        <f t="shared" si="107"/>
        <v>#REF!</v>
      </c>
      <c r="I860" s="25" t="e">
        <f>#REF!</f>
        <v>#REF!</v>
      </c>
      <c r="J860" s="26" t="e">
        <f t="shared" si="109"/>
        <v>#REF!</v>
      </c>
      <c r="K860" s="25" t="e">
        <f>#REF!</f>
        <v>#REF!</v>
      </c>
      <c r="L860" s="26" t="e">
        <f t="shared" si="110"/>
        <v>#REF!</v>
      </c>
      <c r="M860" s="25" t="e">
        <f>#REF!</f>
        <v>#REF!</v>
      </c>
      <c r="N860" s="26" t="e">
        <f t="shared" si="111"/>
        <v>#REF!</v>
      </c>
      <c r="O860" s="17" t="s">
        <v>1906</v>
      </c>
    </row>
    <row r="861" spans="2:15" ht="19.7" hidden="1" customHeight="1" x14ac:dyDescent="0.2">
      <c r="B861" s="13" t="s">
        <v>4016</v>
      </c>
      <c r="C861" s="14" t="s">
        <v>4016</v>
      </c>
      <c r="D861" s="14" t="s">
        <v>4016</v>
      </c>
      <c r="E861" s="16"/>
      <c r="F861" s="15" t="s">
        <v>4016</v>
      </c>
      <c r="G861" s="22"/>
      <c r="H861" s="16"/>
      <c r="I861" s="22"/>
      <c r="J861" s="26">
        <f t="shared" si="109"/>
        <v>0</v>
      </c>
      <c r="K861" s="22"/>
      <c r="L861" s="26">
        <f t="shared" si="110"/>
        <v>0</v>
      </c>
      <c r="M861" s="22"/>
      <c r="N861" s="26">
        <f t="shared" si="111"/>
        <v>0</v>
      </c>
      <c r="O861" s="17" t="s">
        <v>4016</v>
      </c>
    </row>
    <row r="862" spans="2:15" ht="19.7" hidden="1" customHeight="1" x14ac:dyDescent="0.2">
      <c r="B862" s="40" t="s">
        <v>3028</v>
      </c>
      <c r="C862" s="24" t="s">
        <v>1143</v>
      </c>
      <c r="D862" s="24" t="s">
        <v>2272</v>
      </c>
      <c r="E862" s="16"/>
      <c r="F862" s="41" t="s">
        <v>2467</v>
      </c>
      <c r="G862" s="22"/>
      <c r="H862" s="42" t="e">
        <f>J862+L862+N862</f>
        <v>#REF!</v>
      </c>
      <c r="I862" s="22"/>
      <c r="J862" s="42" t="e">
        <f>TRUNC(J863+J864)</f>
        <v>#REF!</v>
      </c>
      <c r="K862" s="22"/>
      <c r="L862" s="42" t="e">
        <f>TRUNC(L863+L864)</f>
        <v>#REF!</v>
      </c>
      <c r="M862" s="22"/>
      <c r="N862" s="42" t="e">
        <f>TRUNC(N863+N864)</f>
        <v>#REF!</v>
      </c>
      <c r="O862" s="43" t="s">
        <v>4016</v>
      </c>
    </row>
    <row r="863" spans="2:15" ht="19.7" hidden="1" customHeight="1" x14ac:dyDescent="0.2">
      <c r="B863" s="13" t="s">
        <v>4016</v>
      </c>
      <c r="C863" s="14" t="s">
        <v>3829</v>
      </c>
      <c r="D863" s="14" t="s">
        <v>2725</v>
      </c>
      <c r="E863" s="44">
        <v>1.095</v>
      </c>
      <c r="F863" s="15" t="s">
        <v>2363</v>
      </c>
      <c r="G863" s="22" t="e">
        <f>I863+K863+M863</f>
        <v>#REF!</v>
      </c>
      <c r="H863" s="26" t="e">
        <f>J863+L863+N863</f>
        <v>#REF!</v>
      </c>
      <c r="I863" s="25" t="e">
        <f>#REF!</f>
        <v>#REF!</v>
      </c>
      <c r="J863" s="26" t="e">
        <f>TRUNC(E863*I863,0)</f>
        <v>#REF!</v>
      </c>
      <c r="K863" s="25" t="e">
        <f>#REF!</f>
        <v>#REF!</v>
      </c>
      <c r="L863" s="26" t="e">
        <f>TRUNC(E863*K863,0)</f>
        <v>#REF!</v>
      </c>
      <c r="M863" s="25" t="e">
        <f>#REF!</f>
        <v>#REF!</v>
      </c>
      <c r="N863" s="26" t="e">
        <f>TRUNC(E863*M863,0)</f>
        <v>#REF!</v>
      </c>
      <c r="O863" s="17" t="s">
        <v>4016</v>
      </c>
    </row>
    <row r="864" spans="2:15" ht="19.7" hidden="1" customHeight="1" x14ac:dyDescent="0.2">
      <c r="B864" s="13" t="s">
        <v>4016</v>
      </c>
      <c r="C864" s="14" t="s">
        <v>1258</v>
      </c>
      <c r="D864" s="14" t="s">
        <v>3815</v>
      </c>
      <c r="E864" s="44">
        <v>1.0430000000000001E-3</v>
      </c>
      <c r="F864" s="15" t="s">
        <v>1349</v>
      </c>
      <c r="G864" s="22" t="e">
        <f>I864+K864+M864</f>
        <v>#REF!</v>
      </c>
      <c r="H864" s="26" t="e">
        <f>J864+L864+N864</f>
        <v>#REF!</v>
      </c>
      <c r="I864" s="25" t="e">
        <f>#REF!</f>
        <v>#REF!</v>
      </c>
      <c r="J864" s="26" t="e">
        <f>TRUNC(E864*I864,0)</f>
        <v>#REF!</v>
      </c>
      <c r="K864" s="25" t="e">
        <f>#REF!</f>
        <v>#REF!</v>
      </c>
      <c r="L864" s="26" t="e">
        <f>TRUNC(E864*K864,0)</f>
        <v>#REF!</v>
      </c>
      <c r="M864" s="25" t="e">
        <f>#REF!</f>
        <v>#REF!</v>
      </c>
      <c r="N864" s="26" t="e">
        <f>TRUNC(E864*M864,0)</f>
        <v>#REF!</v>
      </c>
      <c r="O864" s="17" t="s">
        <v>1185</v>
      </c>
    </row>
    <row r="865" spans="2:15" ht="19.7" hidden="1" customHeight="1" x14ac:dyDescent="0.2">
      <c r="B865" s="13" t="s">
        <v>4016</v>
      </c>
      <c r="C865" s="14" t="s">
        <v>4016</v>
      </c>
      <c r="D865" s="14" t="s">
        <v>4016</v>
      </c>
      <c r="E865" s="16"/>
      <c r="F865" s="15" t="s">
        <v>4016</v>
      </c>
      <c r="G865" s="22"/>
      <c r="H865" s="16"/>
      <c r="I865" s="22"/>
      <c r="J865" s="26">
        <f>TRUNC(E865*I865,0)</f>
        <v>0</v>
      </c>
      <c r="K865" s="22"/>
      <c r="L865" s="26">
        <f>TRUNC(E865*K865,0)</f>
        <v>0</v>
      </c>
      <c r="M865" s="22"/>
      <c r="N865" s="26">
        <f>TRUNC(E865*M865,0)</f>
        <v>0</v>
      </c>
      <c r="O865" s="17" t="s">
        <v>4016</v>
      </c>
    </row>
    <row r="866" spans="2:15" ht="19.7" hidden="1" customHeight="1" x14ac:dyDescent="0.2">
      <c r="B866" s="40" t="s">
        <v>1579</v>
      </c>
      <c r="C866" s="24" t="s">
        <v>971</v>
      </c>
      <c r="D866" s="24" t="s">
        <v>1625</v>
      </c>
      <c r="E866" s="16"/>
      <c r="F866" s="41" t="s">
        <v>411</v>
      </c>
      <c r="G866" s="22"/>
      <c r="H866" s="42" t="e">
        <f t="shared" ref="H866:H871" si="112">J866+L866+N866</f>
        <v>#REF!</v>
      </c>
      <c r="I866" s="22"/>
      <c r="J866" s="42" t="e">
        <f>TRUNC(J867+J868+J869+J870+J871)</f>
        <v>#REF!</v>
      </c>
      <c r="K866" s="22"/>
      <c r="L866" s="42" t="e">
        <f>TRUNC(L867+L868+L869+L870+L871)</f>
        <v>#REF!</v>
      </c>
      <c r="M866" s="22"/>
      <c r="N866" s="42" t="e">
        <f>TRUNC(N867+N868+N869+N870+N871)</f>
        <v>#REF!</v>
      </c>
      <c r="O866" s="43" t="s">
        <v>4016</v>
      </c>
    </row>
    <row r="867" spans="2:15" ht="19.7" hidden="1" customHeight="1" x14ac:dyDescent="0.2">
      <c r="B867" s="13" t="s">
        <v>4016</v>
      </c>
      <c r="C867" s="14" t="s">
        <v>1335</v>
      </c>
      <c r="D867" s="14" t="s">
        <v>1943</v>
      </c>
      <c r="E867" s="44">
        <v>28.3</v>
      </c>
      <c r="F867" s="15" t="s">
        <v>1495</v>
      </c>
      <c r="G867" s="22" t="e">
        <f>I867+K867+M867</f>
        <v>#REF!</v>
      </c>
      <c r="H867" s="26" t="e">
        <f t="shared" si="112"/>
        <v>#REF!</v>
      </c>
      <c r="I867" s="25" t="e">
        <f>#REF!</f>
        <v>#REF!</v>
      </c>
      <c r="J867" s="26" t="e">
        <f t="shared" ref="J867:J872" si="113">TRUNC(E867*I867,0)</f>
        <v>#REF!</v>
      </c>
      <c r="K867" s="25" t="e">
        <f>#REF!</f>
        <v>#REF!</v>
      </c>
      <c r="L867" s="26" t="e">
        <f t="shared" ref="L867:L872" si="114">TRUNC(E867*K867,0)</f>
        <v>#REF!</v>
      </c>
      <c r="M867" s="25" t="e">
        <f>#REF!</f>
        <v>#REF!</v>
      </c>
      <c r="N867" s="26" t="e">
        <f t="shared" ref="N867:N872" si="115">TRUNC(E867*M867,0)</f>
        <v>#REF!</v>
      </c>
      <c r="O867" s="17" t="s">
        <v>4016</v>
      </c>
    </row>
    <row r="868" spans="2:15" ht="19.7" hidden="1" customHeight="1" x14ac:dyDescent="0.2">
      <c r="B868" s="13" t="s">
        <v>4016</v>
      </c>
      <c r="C868" s="14" t="s">
        <v>1335</v>
      </c>
      <c r="D868" s="14" t="s">
        <v>3411</v>
      </c>
      <c r="E868" s="16">
        <v>51</v>
      </c>
      <c r="F868" s="15" t="s">
        <v>1495</v>
      </c>
      <c r="G868" s="22" t="e">
        <f>I868+K868+M868</f>
        <v>#REF!</v>
      </c>
      <c r="H868" s="26" t="e">
        <f t="shared" si="112"/>
        <v>#REF!</v>
      </c>
      <c r="I868" s="25" t="e">
        <f>#REF!</f>
        <v>#REF!</v>
      </c>
      <c r="J868" s="26" t="e">
        <f t="shared" si="113"/>
        <v>#REF!</v>
      </c>
      <c r="K868" s="25" t="e">
        <f>#REF!</f>
        <v>#REF!</v>
      </c>
      <c r="L868" s="26" t="e">
        <f t="shared" si="114"/>
        <v>#REF!</v>
      </c>
      <c r="M868" s="25" t="e">
        <f>#REF!</f>
        <v>#REF!</v>
      </c>
      <c r="N868" s="26" t="e">
        <f t="shared" si="115"/>
        <v>#REF!</v>
      </c>
      <c r="O868" s="17" t="s">
        <v>4016</v>
      </c>
    </row>
    <row r="869" spans="2:15" ht="19.7" hidden="1" customHeight="1" x14ac:dyDescent="0.2">
      <c r="B869" s="13" t="s">
        <v>4016</v>
      </c>
      <c r="C869" s="14" t="s">
        <v>1258</v>
      </c>
      <c r="D869" s="14" t="s">
        <v>3815</v>
      </c>
      <c r="E869" s="44">
        <v>0.24199999999999999</v>
      </c>
      <c r="F869" s="15" t="s">
        <v>1349</v>
      </c>
      <c r="G869" s="22" t="e">
        <f>I869+K869+M869</f>
        <v>#REF!</v>
      </c>
      <c r="H869" s="26" t="e">
        <f t="shared" si="112"/>
        <v>#REF!</v>
      </c>
      <c r="I869" s="25" t="e">
        <f>#REF!</f>
        <v>#REF!</v>
      </c>
      <c r="J869" s="26" t="e">
        <f t="shared" si="113"/>
        <v>#REF!</v>
      </c>
      <c r="K869" s="25" t="e">
        <f>#REF!</f>
        <v>#REF!</v>
      </c>
      <c r="L869" s="26" t="e">
        <f t="shared" si="114"/>
        <v>#REF!</v>
      </c>
      <c r="M869" s="25" t="e">
        <f>#REF!</f>
        <v>#REF!</v>
      </c>
      <c r="N869" s="26" t="e">
        <f t="shared" si="115"/>
        <v>#REF!</v>
      </c>
      <c r="O869" s="17" t="s">
        <v>1185</v>
      </c>
    </row>
    <row r="870" spans="2:15" ht="19.7" hidden="1" customHeight="1" x14ac:dyDescent="0.2">
      <c r="B870" s="13" t="s">
        <v>4016</v>
      </c>
      <c r="C870" s="14" t="s">
        <v>2353</v>
      </c>
      <c r="D870" s="14" t="s">
        <v>406</v>
      </c>
      <c r="E870" s="44">
        <v>1.2E-2</v>
      </c>
      <c r="F870" s="15" t="s">
        <v>2870</v>
      </c>
      <c r="G870" s="22" t="e">
        <f>I870+K870+M870</f>
        <v>#REF!</v>
      </c>
      <c r="H870" s="26" t="e">
        <f t="shared" si="112"/>
        <v>#REF!</v>
      </c>
      <c r="I870" s="25" t="e">
        <f>#REF!</f>
        <v>#REF!</v>
      </c>
      <c r="J870" s="26" t="e">
        <f t="shared" si="113"/>
        <v>#REF!</v>
      </c>
      <c r="K870" s="25" t="e">
        <f>#REF!</f>
        <v>#REF!</v>
      </c>
      <c r="L870" s="26" t="e">
        <f t="shared" si="114"/>
        <v>#REF!</v>
      </c>
      <c r="M870" s="25" t="e">
        <f>#REF!</f>
        <v>#REF!</v>
      </c>
      <c r="N870" s="26" t="e">
        <f t="shared" si="115"/>
        <v>#REF!</v>
      </c>
      <c r="O870" s="17" t="s">
        <v>4016</v>
      </c>
    </row>
    <row r="871" spans="2:15" ht="19.7" hidden="1" customHeight="1" x14ac:dyDescent="0.2">
      <c r="B871" s="13" t="s">
        <v>4016</v>
      </c>
      <c r="C871" s="14" t="s">
        <v>1244</v>
      </c>
      <c r="D871" s="14" t="s">
        <v>4016</v>
      </c>
      <c r="E871" s="44">
        <v>12.552</v>
      </c>
      <c r="F871" s="15" t="s">
        <v>2986</v>
      </c>
      <c r="G871" s="22" t="e">
        <f>I871+K871+M871</f>
        <v>#REF!</v>
      </c>
      <c r="H871" s="26" t="e">
        <f t="shared" si="112"/>
        <v>#REF!</v>
      </c>
      <c r="I871" s="25" t="e">
        <f>#REF!</f>
        <v>#REF!</v>
      </c>
      <c r="J871" s="26" t="e">
        <f t="shared" si="113"/>
        <v>#REF!</v>
      </c>
      <c r="K871" s="25" t="e">
        <f>#REF!</f>
        <v>#REF!</v>
      </c>
      <c r="L871" s="26" t="e">
        <f t="shared" si="114"/>
        <v>#REF!</v>
      </c>
      <c r="M871" s="25" t="e">
        <f>#REF!</f>
        <v>#REF!</v>
      </c>
      <c r="N871" s="26" t="e">
        <f t="shared" si="115"/>
        <v>#REF!</v>
      </c>
      <c r="O871" s="17" t="s">
        <v>1906</v>
      </c>
    </row>
    <row r="872" spans="2:15" ht="19.7" hidden="1" customHeight="1" x14ac:dyDescent="0.2">
      <c r="B872" s="13" t="s">
        <v>4016</v>
      </c>
      <c r="C872" s="14" t="s">
        <v>4016</v>
      </c>
      <c r="D872" s="14" t="s">
        <v>4016</v>
      </c>
      <c r="E872" s="16"/>
      <c r="F872" s="15" t="s">
        <v>4016</v>
      </c>
      <c r="G872" s="22"/>
      <c r="H872" s="16"/>
      <c r="I872" s="22"/>
      <c r="J872" s="26">
        <f t="shared" si="113"/>
        <v>0</v>
      </c>
      <c r="K872" s="22"/>
      <c r="L872" s="26">
        <f t="shared" si="114"/>
        <v>0</v>
      </c>
      <c r="M872" s="22"/>
      <c r="N872" s="26">
        <f t="shared" si="115"/>
        <v>0</v>
      </c>
      <c r="O872" s="17" t="s">
        <v>4016</v>
      </c>
    </row>
    <row r="873" spans="2:15" ht="19.7" hidden="1" customHeight="1" x14ac:dyDescent="0.2">
      <c r="B873" s="40" t="s">
        <v>772</v>
      </c>
      <c r="C873" s="24" t="s">
        <v>48</v>
      </c>
      <c r="D873" s="24" t="s">
        <v>1625</v>
      </c>
      <c r="E873" s="16"/>
      <c r="F873" s="41" t="s">
        <v>411</v>
      </c>
      <c r="G873" s="22"/>
      <c r="H873" s="42" t="e">
        <f>J873+L873+N873</f>
        <v>#REF!</v>
      </c>
      <c r="I873" s="22"/>
      <c r="J873" s="42" t="e">
        <f>TRUNC(J875+J876+J877+J878+J879+J880+J881+J882+J883)</f>
        <v>#REF!</v>
      </c>
      <c r="K873" s="22"/>
      <c r="L873" s="42" t="e">
        <f>TRUNC(L875+L876+L877+L878+L879+L880+L881+L882+L883)</f>
        <v>#REF!</v>
      </c>
      <c r="M873" s="22"/>
      <c r="N873" s="42" t="e">
        <f>TRUNC(N875+N876+N877+N878+N879+N880+N881+N882+N883)</f>
        <v>#REF!</v>
      </c>
      <c r="O873" s="43" t="s">
        <v>4016</v>
      </c>
    </row>
    <row r="874" spans="2:15" ht="19.7" hidden="1" customHeight="1" x14ac:dyDescent="0.2">
      <c r="B874" s="18" t="s">
        <v>4016</v>
      </c>
      <c r="C874" s="19" t="s">
        <v>2428</v>
      </c>
      <c r="D874" s="19" t="s">
        <v>1452</v>
      </c>
      <c r="E874" s="45">
        <v>0.94</v>
      </c>
      <c r="F874" s="20" t="s">
        <v>2937</v>
      </c>
      <c r="G874" s="5"/>
      <c r="H874" s="6"/>
      <c r="I874" s="5"/>
      <c r="J874" s="32">
        <f t="shared" ref="J874:J884" si="116">TRUNC(E874*I874,0)</f>
        <v>0</v>
      </c>
      <c r="K874" s="5"/>
      <c r="L874" s="32">
        <f t="shared" ref="L874:L884" si="117">TRUNC(E874*K874,0)</f>
        <v>0</v>
      </c>
      <c r="M874" s="5"/>
      <c r="N874" s="32">
        <f t="shared" ref="N874:N884" si="118">TRUNC(E874*M874,0)</f>
        <v>0</v>
      </c>
      <c r="O874" s="21" t="s">
        <v>1870</v>
      </c>
    </row>
    <row r="875" spans="2:15" ht="19.7" hidden="1" customHeight="1" x14ac:dyDescent="0.2">
      <c r="B875" s="13" t="s">
        <v>4016</v>
      </c>
      <c r="C875" s="14" t="s">
        <v>2241</v>
      </c>
      <c r="D875" s="14" t="s">
        <v>2078</v>
      </c>
      <c r="E875" s="44">
        <v>0.93</v>
      </c>
      <c r="F875" s="15" t="s">
        <v>2937</v>
      </c>
      <c r="G875" s="22" t="e">
        <f t="shared" ref="G875:H883" si="119">I875+K875+M875</f>
        <v>#REF!</v>
      </c>
      <c r="H875" s="26" t="e">
        <f t="shared" si="119"/>
        <v>#REF!</v>
      </c>
      <c r="I875" s="25" t="e">
        <f>#REF!</f>
        <v>#REF!</v>
      </c>
      <c r="J875" s="26" t="e">
        <f t="shared" si="116"/>
        <v>#REF!</v>
      </c>
      <c r="K875" s="25" t="e">
        <f>#REF!</f>
        <v>#REF!</v>
      </c>
      <c r="L875" s="26" t="e">
        <f t="shared" si="117"/>
        <v>#REF!</v>
      </c>
      <c r="M875" s="25" t="e">
        <f>#REF!</f>
        <v>#REF!</v>
      </c>
      <c r="N875" s="26" t="e">
        <f t="shared" si="118"/>
        <v>#REF!</v>
      </c>
      <c r="O875" s="17" t="s">
        <v>3831</v>
      </c>
    </row>
    <row r="876" spans="2:15" ht="19.7" hidden="1" customHeight="1" x14ac:dyDescent="0.2">
      <c r="B876" s="13" t="s">
        <v>4016</v>
      </c>
      <c r="C876" s="14" t="s">
        <v>3215</v>
      </c>
      <c r="D876" s="14" t="s">
        <v>3371</v>
      </c>
      <c r="E876" s="44">
        <v>3.5</v>
      </c>
      <c r="F876" s="15" t="s">
        <v>2986</v>
      </c>
      <c r="G876" s="22" t="e">
        <f t="shared" si="119"/>
        <v>#REF!</v>
      </c>
      <c r="H876" s="26" t="e">
        <f t="shared" si="119"/>
        <v>#REF!</v>
      </c>
      <c r="I876" s="25" t="e">
        <f>#REF!</f>
        <v>#REF!</v>
      </c>
      <c r="J876" s="26" t="e">
        <f t="shared" si="116"/>
        <v>#REF!</v>
      </c>
      <c r="K876" s="25" t="e">
        <f>#REF!</f>
        <v>#REF!</v>
      </c>
      <c r="L876" s="26" t="e">
        <f t="shared" si="117"/>
        <v>#REF!</v>
      </c>
      <c r="M876" s="25" t="e">
        <f>#REF!</f>
        <v>#REF!</v>
      </c>
      <c r="N876" s="26" t="e">
        <f t="shared" si="118"/>
        <v>#REF!</v>
      </c>
      <c r="O876" s="17" t="s">
        <v>2949</v>
      </c>
    </row>
    <row r="877" spans="2:15" ht="19.7" hidden="1" customHeight="1" x14ac:dyDescent="0.2">
      <c r="B877" s="13" t="s">
        <v>4016</v>
      </c>
      <c r="C877" s="14" t="s">
        <v>1368</v>
      </c>
      <c r="D877" s="14" t="s">
        <v>3479</v>
      </c>
      <c r="E877" s="44">
        <v>0.32800000000000001</v>
      </c>
      <c r="F877" s="15" t="s">
        <v>2870</v>
      </c>
      <c r="G877" s="22" t="e">
        <f t="shared" si="119"/>
        <v>#REF!</v>
      </c>
      <c r="H877" s="26" t="e">
        <f t="shared" si="119"/>
        <v>#REF!</v>
      </c>
      <c r="I877" s="25" t="e">
        <f>#REF!</f>
        <v>#REF!</v>
      </c>
      <c r="J877" s="26" t="e">
        <f t="shared" si="116"/>
        <v>#REF!</v>
      </c>
      <c r="K877" s="25" t="e">
        <f>#REF!</f>
        <v>#REF!</v>
      </c>
      <c r="L877" s="26" t="e">
        <f t="shared" si="117"/>
        <v>#REF!</v>
      </c>
      <c r="M877" s="25" t="e">
        <f>#REF!</f>
        <v>#REF!</v>
      </c>
      <c r="N877" s="26" t="e">
        <f t="shared" si="118"/>
        <v>#REF!</v>
      </c>
      <c r="O877" s="17" t="s">
        <v>4016</v>
      </c>
    </row>
    <row r="878" spans="2:15" ht="19.7" hidden="1" customHeight="1" x14ac:dyDescent="0.2">
      <c r="B878" s="13" t="s">
        <v>4016</v>
      </c>
      <c r="C878" s="14" t="s">
        <v>1143</v>
      </c>
      <c r="D878" s="14" t="s">
        <v>998</v>
      </c>
      <c r="E878" s="44">
        <v>8.4</v>
      </c>
      <c r="F878" s="15" t="s">
        <v>2467</v>
      </c>
      <c r="G878" s="22" t="e">
        <f t="shared" si="119"/>
        <v>#REF!</v>
      </c>
      <c r="H878" s="26" t="e">
        <f t="shared" si="119"/>
        <v>#REF!</v>
      </c>
      <c r="I878" s="25" t="e">
        <f>'일위대가총괄표 (2)'!G154</f>
        <v>#REF!</v>
      </c>
      <c r="J878" s="26" t="e">
        <f t="shared" si="116"/>
        <v>#REF!</v>
      </c>
      <c r="K878" s="25" t="e">
        <f>'일위대가총괄표 (2)'!H154</f>
        <v>#REF!</v>
      </c>
      <c r="L878" s="26" t="e">
        <f t="shared" si="117"/>
        <v>#REF!</v>
      </c>
      <c r="M878" s="25" t="e">
        <f>'일위대가총괄표 (2)'!I154</f>
        <v>#REF!</v>
      </c>
      <c r="N878" s="26" t="e">
        <f t="shared" si="118"/>
        <v>#REF!</v>
      </c>
      <c r="O878" s="17" t="s">
        <v>749</v>
      </c>
    </row>
    <row r="879" spans="2:15" ht="19.7" hidden="1" customHeight="1" x14ac:dyDescent="0.2">
      <c r="B879" s="13" t="s">
        <v>4016</v>
      </c>
      <c r="C879" s="14" t="s">
        <v>1143</v>
      </c>
      <c r="D879" s="14" t="s">
        <v>1594</v>
      </c>
      <c r="E879" s="44">
        <v>8.4</v>
      </c>
      <c r="F879" s="15" t="s">
        <v>2467</v>
      </c>
      <c r="G879" s="22" t="e">
        <f t="shared" si="119"/>
        <v>#REF!</v>
      </c>
      <c r="H879" s="26" t="e">
        <f t="shared" si="119"/>
        <v>#REF!</v>
      </c>
      <c r="I879" s="25" t="e">
        <f>'일위대가총괄표 (2)'!G155</f>
        <v>#REF!</v>
      </c>
      <c r="J879" s="26" t="e">
        <f t="shared" si="116"/>
        <v>#REF!</v>
      </c>
      <c r="K879" s="25" t="e">
        <f>'일위대가총괄표 (2)'!H155</f>
        <v>#REF!</v>
      </c>
      <c r="L879" s="26" t="e">
        <f t="shared" si="117"/>
        <v>#REF!</v>
      </c>
      <c r="M879" s="25" t="e">
        <f>'일위대가총괄표 (2)'!I155</f>
        <v>#REF!</v>
      </c>
      <c r="N879" s="26" t="e">
        <f t="shared" si="118"/>
        <v>#REF!</v>
      </c>
      <c r="O879" s="17" t="s">
        <v>2488</v>
      </c>
    </row>
    <row r="880" spans="2:15" ht="19.7" hidden="1" customHeight="1" x14ac:dyDescent="0.2">
      <c r="B880" s="13" t="s">
        <v>4016</v>
      </c>
      <c r="C880" s="14" t="s">
        <v>1904</v>
      </c>
      <c r="D880" s="14" t="s">
        <v>2155</v>
      </c>
      <c r="E880" s="44">
        <v>0.21099999999999999</v>
      </c>
      <c r="F880" s="15" t="s">
        <v>2986</v>
      </c>
      <c r="G880" s="22" t="e">
        <f t="shared" si="119"/>
        <v>#REF!</v>
      </c>
      <c r="H880" s="26" t="e">
        <f t="shared" si="119"/>
        <v>#REF!</v>
      </c>
      <c r="I880" s="25" t="e">
        <f>#REF!</f>
        <v>#REF!</v>
      </c>
      <c r="J880" s="26" t="e">
        <f t="shared" si="116"/>
        <v>#REF!</v>
      </c>
      <c r="K880" s="25" t="e">
        <f>#REF!</f>
        <v>#REF!</v>
      </c>
      <c r="L880" s="26" t="e">
        <f t="shared" si="117"/>
        <v>#REF!</v>
      </c>
      <c r="M880" s="25" t="e">
        <f>#REF!</f>
        <v>#REF!</v>
      </c>
      <c r="N880" s="26" t="e">
        <f t="shared" si="118"/>
        <v>#REF!</v>
      </c>
      <c r="O880" s="17" t="s">
        <v>4016</v>
      </c>
    </row>
    <row r="881" spans="2:15" ht="19.7" hidden="1" customHeight="1" x14ac:dyDescent="0.2">
      <c r="B881" s="13" t="s">
        <v>4016</v>
      </c>
      <c r="C881" s="14" t="s">
        <v>1258</v>
      </c>
      <c r="D881" s="14" t="s">
        <v>3815</v>
      </c>
      <c r="E881" s="44">
        <v>0.307</v>
      </c>
      <c r="F881" s="15" t="s">
        <v>1349</v>
      </c>
      <c r="G881" s="22" t="e">
        <f t="shared" si="119"/>
        <v>#REF!</v>
      </c>
      <c r="H881" s="26" t="e">
        <f t="shared" si="119"/>
        <v>#REF!</v>
      </c>
      <c r="I881" s="25" t="e">
        <f>#REF!</f>
        <v>#REF!</v>
      </c>
      <c r="J881" s="26" t="e">
        <f t="shared" si="116"/>
        <v>#REF!</v>
      </c>
      <c r="K881" s="25" t="e">
        <f>#REF!</f>
        <v>#REF!</v>
      </c>
      <c r="L881" s="26" t="e">
        <f t="shared" si="117"/>
        <v>#REF!</v>
      </c>
      <c r="M881" s="25" t="e">
        <f>#REF!</f>
        <v>#REF!</v>
      </c>
      <c r="N881" s="26" t="e">
        <f t="shared" si="118"/>
        <v>#REF!</v>
      </c>
      <c r="O881" s="17" t="s">
        <v>1185</v>
      </c>
    </row>
    <row r="882" spans="2:15" ht="19.7" hidden="1" customHeight="1" x14ac:dyDescent="0.2">
      <c r="B882" s="13" t="s">
        <v>4016</v>
      </c>
      <c r="C882" s="14" t="s">
        <v>2353</v>
      </c>
      <c r="D882" s="14" t="s">
        <v>406</v>
      </c>
      <c r="E882" s="44">
        <v>0.03</v>
      </c>
      <c r="F882" s="15" t="s">
        <v>2870</v>
      </c>
      <c r="G882" s="22" t="e">
        <f t="shared" si="119"/>
        <v>#REF!</v>
      </c>
      <c r="H882" s="26" t="e">
        <f t="shared" si="119"/>
        <v>#REF!</v>
      </c>
      <c r="I882" s="25" t="e">
        <f>#REF!</f>
        <v>#REF!</v>
      </c>
      <c r="J882" s="26" t="e">
        <f t="shared" si="116"/>
        <v>#REF!</v>
      </c>
      <c r="K882" s="25" t="e">
        <f>#REF!</f>
        <v>#REF!</v>
      </c>
      <c r="L882" s="26" t="e">
        <f t="shared" si="117"/>
        <v>#REF!</v>
      </c>
      <c r="M882" s="25" t="e">
        <f>#REF!</f>
        <v>#REF!</v>
      </c>
      <c r="N882" s="26" t="e">
        <f t="shared" si="118"/>
        <v>#REF!</v>
      </c>
      <c r="O882" s="17" t="s">
        <v>4016</v>
      </c>
    </row>
    <row r="883" spans="2:15" ht="19.7" hidden="1" customHeight="1" x14ac:dyDescent="0.2">
      <c r="B883" s="13" t="s">
        <v>4016</v>
      </c>
      <c r="C883" s="14" t="s">
        <v>1244</v>
      </c>
      <c r="D883" s="14" t="s">
        <v>4016</v>
      </c>
      <c r="E883" s="44">
        <v>4.2359999999999998</v>
      </c>
      <c r="F883" s="15" t="s">
        <v>2986</v>
      </c>
      <c r="G883" s="22" t="e">
        <f t="shared" si="119"/>
        <v>#REF!</v>
      </c>
      <c r="H883" s="26" t="e">
        <f t="shared" si="119"/>
        <v>#REF!</v>
      </c>
      <c r="I883" s="25" t="e">
        <f>#REF!</f>
        <v>#REF!</v>
      </c>
      <c r="J883" s="26" t="e">
        <f t="shared" si="116"/>
        <v>#REF!</v>
      </c>
      <c r="K883" s="25" t="e">
        <f>#REF!</f>
        <v>#REF!</v>
      </c>
      <c r="L883" s="26" t="e">
        <f t="shared" si="117"/>
        <v>#REF!</v>
      </c>
      <c r="M883" s="25" t="e">
        <f>#REF!</f>
        <v>#REF!</v>
      </c>
      <c r="N883" s="26" t="e">
        <f t="shared" si="118"/>
        <v>#REF!</v>
      </c>
      <c r="O883" s="17" t="s">
        <v>1906</v>
      </c>
    </row>
    <row r="884" spans="2:15" ht="19.7" hidden="1" customHeight="1" x14ac:dyDescent="0.2">
      <c r="B884" s="13" t="s">
        <v>4016</v>
      </c>
      <c r="C884" s="14" t="s">
        <v>4016</v>
      </c>
      <c r="D884" s="14" t="s">
        <v>4016</v>
      </c>
      <c r="E884" s="16"/>
      <c r="F884" s="15" t="s">
        <v>4016</v>
      </c>
      <c r="G884" s="22"/>
      <c r="H884" s="16"/>
      <c r="I884" s="22"/>
      <c r="J884" s="26">
        <f t="shared" si="116"/>
        <v>0</v>
      </c>
      <c r="K884" s="22"/>
      <c r="L884" s="26">
        <f t="shared" si="117"/>
        <v>0</v>
      </c>
      <c r="M884" s="22"/>
      <c r="N884" s="26">
        <f t="shared" si="118"/>
        <v>0</v>
      </c>
      <c r="O884" s="17" t="s">
        <v>4016</v>
      </c>
    </row>
    <row r="885" spans="2:15" ht="19.7" hidden="1" customHeight="1" x14ac:dyDescent="0.2">
      <c r="B885" s="40" t="s">
        <v>2344</v>
      </c>
      <c r="C885" s="24" t="s">
        <v>1143</v>
      </c>
      <c r="D885" s="24" t="s">
        <v>998</v>
      </c>
      <c r="E885" s="16"/>
      <c r="F885" s="41" t="s">
        <v>2467</v>
      </c>
      <c r="G885" s="22"/>
      <c r="H885" s="42" t="e">
        <f>J885+L885+N885</f>
        <v>#REF!</v>
      </c>
      <c r="I885" s="22"/>
      <c r="J885" s="42" t="e">
        <f>TRUNC(J886+J887)</f>
        <v>#REF!</v>
      </c>
      <c r="K885" s="22"/>
      <c r="L885" s="42" t="e">
        <f>TRUNC(L886+L887)</f>
        <v>#REF!</v>
      </c>
      <c r="M885" s="22"/>
      <c r="N885" s="42" t="e">
        <f>TRUNC(N886+N887)</f>
        <v>#REF!</v>
      </c>
      <c r="O885" s="43" t="s">
        <v>4016</v>
      </c>
    </row>
    <row r="886" spans="2:15" ht="19.7" hidden="1" customHeight="1" x14ac:dyDescent="0.2">
      <c r="B886" s="13" t="s">
        <v>4016</v>
      </c>
      <c r="C886" s="14" t="s">
        <v>3829</v>
      </c>
      <c r="D886" s="14" t="s">
        <v>2891</v>
      </c>
      <c r="E886" s="44">
        <v>2.028</v>
      </c>
      <c r="F886" s="15" t="s">
        <v>2363</v>
      </c>
      <c r="G886" s="22" t="e">
        <f>I886+K886+M886</f>
        <v>#REF!</v>
      </c>
      <c r="H886" s="26" t="e">
        <f>J886+L886+N886</f>
        <v>#REF!</v>
      </c>
      <c r="I886" s="25" t="e">
        <f>#REF!</f>
        <v>#REF!</v>
      </c>
      <c r="J886" s="26" t="e">
        <f>TRUNC(E886*I886,0)</f>
        <v>#REF!</v>
      </c>
      <c r="K886" s="25" t="e">
        <f>#REF!</f>
        <v>#REF!</v>
      </c>
      <c r="L886" s="26" t="e">
        <f>TRUNC(E886*K886,0)</f>
        <v>#REF!</v>
      </c>
      <c r="M886" s="25" t="e">
        <f>#REF!</f>
        <v>#REF!</v>
      </c>
      <c r="N886" s="26" t="e">
        <f>TRUNC(E886*M886,0)</f>
        <v>#REF!</v>
      </c>
      <c r="O886" s="17" t="s">
        <v>4016</v>
      </c>
    </row>
    <row r="887" spans="2:15" ht="19.7" hidden="1" customHeight="1" x14ac:dyDescent="0.2">
      <c r="B887" s="13" t="s">
        <v>4016</v>
      </c>
      <c r="C887" s="14" t="s">
        <v>1258</v>
      </c>
      <c r="D887" s="14" t="s">
        <v>3815</v>
      </c>
      <c r="E887" s="44">
        <v>1.9319999999999999E-3</v>
      </c>
      <c r="F887" s="15" t="s">
        <v>1349</v>
      </c>
      <c r="G887" s="22" t="e">
        <f>I887+K887+M887</f>
        <v>#REF!</v>
      </c>
      <c r="H887" s="26" t="e">
        <f>J887+L887+N887</f>
        <v>#REF!</v>
      </c>
      <c r="I887" s="25" t="e">
        <f>#REF!</f>
        <v>#REF!</v>
      </c>
      <c r="J887" s="26" t="e">
        <f>TRUNC(E887*I887,0)</f>
        <v>#REF!</v>
      </c>
      <c r="K887" s="25" t="e">
        <f>#REF!</f>
        <v>#REF!</v>
      </c>
      <c r="L887" s="26" t="e">
        <f>TRUNC(E887*K887,0)</f>
        <v>#REF!</v>
      </c>
      <c r="M887" s="25" t="e">
        <f>#REF!</f>
        <v>#REF!</v>
      </c>
      <c r="N887" s="26" t="e">
        <f>TRUNC(E887*M887,0)</f>
        <v>#REF!</v>
      </c>
      <c r="O887" s="17" t="s">
        <v>1185</v>
      </c>
    </row>
    <row r="888" spans="2:15" ht="19.7" hidden="1" customHeight="1" x14ac:dyDescent="0.2">
      <c r="B888" s="13" t="s">
        <v>4016</v>
      </c>
      <c r="C888" s="14" t="s">
        <v>4016</v>
      </c>
      <c r="D888" s="14" t="s">
        <v>4016</v>
      </c>
      <c r="E888" s="16"/>
      <c r="F888" s="15" t="s">
        <v>4016</v>
      </c>
      <c r="G888" s="22"/>
      <c r="H888" s="16"/>
      <c r="I888" s="22"/>
      <c r="J888" s="26">
        <f>TRUNC(E888*I888,0)</f>
        <v>0</v>
      </c>
      <c r="K888" s="22"/>
      <c r="L888" s="26">
        <f>TRUNC(E888*K888,0)</f>
        <v>0</v>
      </c>
      <c r="M888" s="22"/>
      <c r="N888" s="26">
        <f>TRUNC(E888*M888,0)</f>
        <v>0</v>
      </c>
      <c r="O888" s="17" t="s">
        <v>4016</v>
      </c>
    </row>
    <row r="889" spans="2:15" ht="19.7" hidden="1" customHeight="1" x14ac:dyDescent="0.2">
      <c r="B889" s="40" t="s">
        <v>855</v>
      </c>
      <c r="C889" s="24" t="s">
        <v>1143</v>
      </c>
      <c r="D889" s="24" t="s">
        <v>1594</v>
      </c>
      <c r="E889" s="16"/>
      <c r="F889" s="41" t="s">
        <v>2467</v>
      </c>
      <c r="G889" s="22"/>
      <c r="H889" s="42" t="e">
        <f>J889+L889+N889</f>
        <v>#REF!</v>
      </c>
      <c r="I889" s="22"/>
      <c r="J889" s="42" t="e">
        <f>TRUNC(J890+J891)</f>
        <v>#REF!</v>
      </c>
      <c r="K889" s="22"/>
      <c r="L889" s="42" t="e">
        <f>TRUNC(L890+L891)</f>
        <v>#REF!</v>
      </c>
      <c r="M889" s="22"/>
      <c r="N889" s="42" t="e">
        <f>TRUNC(N890+N891)</f>
        <v>#REF!</v>
      </c>
      <c r="O889" s="43" t="s">
        <v>4016</v>
      </c>
    </row>
    <row r="890" spans="2:15" ht="19.7" hidden="1" customHeight="1" x14ac:dyDescent="0.2">
      <c r="B890" s="13" t="s">
        <v>4016</v>
      </c>
      <c r="C890" s="14" t="s">
        <v>3829</v>
      </c>
      <c r="D890" s="14" t="s">
        <v>2725</v>
      </c>
      <c r="E890" s="44">
        <v>1.5640000000000001</v>
      </c>
      <c r="F890" s="15" t="s">
        <v>2363</v>
      </c>
      <c r="G890" s="22" t="e">
        <f>I890+K890+M890</f>
        <v>#REF!</v>
      </c>
      <c r="H890" s="26" t="e">
        <f>J890+L890+N890</f>
        <v>#REF!</v>
      </c>
      <c r="I890" s="25" t="e">
        <f>#REF!</f>
        <v>#REF!</v>
      </c>
      <c r="J890" s="26" t="e">
        <f>TRUNC(E890*I890,0)</f>
        <v>#REF!</v>
      </c>
      <c r="K890" s="25" t="e">
        <f>#REF!</f>
        <v>#REF!</v>
      </c>
      <c r="L890" s="26" t="e">
        <f>TRUNC(E890*K890,0)</f>
        <v>#REF!</v>
      </c>
      <c r="M890" s="25" t="e">
        <f>#REF!</f>
        <v>#REF!</v>
      </c>
      <c r="N890" s="26" t="e">
        <f>TRUNC(E890*M890,0)</f>
        <v>#REF!</v>
      </c>
      <c r="O890" s="17" t="s">
        <v>4016</v>
      </c>
    </row>
    <row r="891" spans="2:15" ht="19.7" hidden="1" customHeight="1" x14ac:dyDescent="0.2">
      <c r="B891" s="13" t="s">
        <v>4016</v>
      </c>
      <c r="C891" s="14" t="s">
        <v>1258</v>
      </c>
      <c r="D891" s="14" t="s">
        <v>3815</v>
      </c>
      <c r="E891" s="44">
        <v>1.49E-3</v>
      </c>
      <c r="F891" s="15" t="s">
        <v>1349</v>
      </c>
      <c r="G891" s="22" t="e">
        <f>I891+K891+M891</f>
        <v>#REF!</v>
      </c>
      <c r="H891" s="26" t="e">
        <f>J891+L891+N891</f>
        <v>#REF!</v>
      </c>
      <c r="I891" s="25" t="e">
        <f>#REF!</f>
        <v>#REF!</v>
      </c>
      <c r="J891" s="26" t="e">
        <f>TRUNC(E891*I891,0)</f>
        <v>#REF!</v>
      </c>
      <c r="K891" s="25" t="e">
        <f>#REF!</f>
        <v>#REF!</v>
      </c>
      <c r="L891" s="26" t="e">
        <f>TRUNC(E891*K891,0)</f>
        <v>#REF!</v>
      </c>
      <c r="M891" s="25" t="e">
        <f>#REF!</f>
        <v>#REF!</v>
      </c>
      <c r="N891" s="26" t="e">
        <f>TRUNC(E891*M891,0)</f>
        <v>#REF!</v>
      </c>
      <c r="O891" s="17" t="s">
        <v>1185</v>
      </c>
    </row>
    <row r="892" spans="2:15" ht="19.7" hidden="1" customHeight="1" x14ac:dyDescent="0.2">
      <c r="B892" s="13" t="s">
        <v>4016</v>
      </c>
      <c r="C892" s="14" t="s">
        <v>4016</v>
      </c>
      <c r="D892" s="14" t="s">
        <v>4016</v>
      </c>
      <c r="E892" s="16"/>
      <c r="F892" s="15" t="s">
        <v>4016</v>
      </c>
      <c r="G892" s="22"/>
      <c r="H892" s="16"/>
      <c r="I892" s="22"/>
      <c r="J892" s="26">
        <f>TRUNC(E892*I892,0)</f>
        <v>0</v>
      </c>
      <c r="K892" s="22"/>
      <c r="L892" s="26">
        <f>TRUNC(E892*K892,0)</f>
        <v>0</v>
      </c>
      <c r="M892" s="22"/>
      <c r="N892" s="26">
        <f>TRUNC(E892*M892,0)</f>
        <v>0</v>
      </c>
      <c r="O892" s="17" t="s">
        <v>4016</v>
      </c>
    </row>
    <row r="893" spans="2:15" ht="19.7" hidden="1" customHeight="1" x14ac:dyDescent="0.2">
      <c r="B893" s="40" t="s">
        <v>2441</v>
      </c>
      <c r="C893" s="24" t="s">
        <v>1154</v>
      </c>
      <c r="D893" s="24" t="s">
        <v>3501</v>
      </c>
      <c r="E893" s="16"/>
      <c r="F893" s="41" t="s">
        <v>411</v>
      </c>
      <c r="G893" s="22"/>
      <c r="H893" s="42" t="e">
        <f>J893+L893+N893</f>
        <v>#REF!</v>
      </c>
      <c r="I893" s="22"/>
      <c r="J893" s="42" t="e">
        <f>TRUNC(J894+J895+J896)</f>
        <v>#REF!</v>
      </c>
      <c r="K893" s="22"/>
      <c r="L893" s="42" t="e">
        <f>TRUNC(L894+L895+L896)</f>
        <v>#REF!</v>
      </c>
      <c r="M893" s="22"/>
      <c r="N893" s="42" t="e">
        <f>TRUNC(N894+N895+N896)</f>
        <v>#REF!</v>
      </c>
      <c r="O893" s="43" t="s">
        <v>4016</v>
      </c>
    </row>
    <row r="894" spans="2:15" ht="19.7" hidden="1" customHeight="1" x14ac:dyDescent="0.2">
      <c r="B894" s="13" t="s">
        <v>4016</v>
      </c>
      <c r="C894" s="14" t="s">
        <v>1014</v>
      </c>
      <c r="D894" s="14" t="s">
        <v>3501</v>
      </c>
      <c r="E894" s="16">
        <v>1</v>
      </c>
      <c r="F894" s="15" t="s">
        <v>411</v>
      </c>
      <c r="G894" s="22" t="e">
        <f>I894+K894+M894</f>
        <v>#REF!</v>
      </c>
      <c r="H894" s="26" t="e">
        <f>J894+L894+N894</f>
        <v>#REF!</v>
      </c>
      <c r="I894" s="25" t="e">
        <f>'일위대가총괄표 (2)'!G157</f>
        <v>#REF!</v>
      </c>
      <c r="J894" s="26" t="e">
        <f>TRUNC(E894*I894,0)</f>
        <v>#REF!</v>
      </c>
      <c r="K894" s="25" t="e">
        <f>'일위대가총괄표 (2)'!H157</f>
        <v>#REF!</v>
      </c>
      <c r="L894" s="26" t="e">
        <f>TRUNC(E894*K894,0)</f>
        <v>#REF!</v>
      </c>
      <c r="M894" s="25" t="e">
        <f>'일위대가총괄표 (2)'!I157</f>
        <v>#REF!</v>
      </c>
      <c r="N894" s="26" t="e">
        <f>TRUNC(E894*M894,0)</f>
        <v>#REF!</v>
      </c>
      <c r="O894" s="17" t="s">
        <v>2060</v>
      </c>
    </row>
    <row r="895" spans="2:15" ht="19.7" hidden="1" customHeight="1" x14ac:dyDescent="0.2">
      <c r="B895" s="13" t="s">
        <v>4016</v>
      </c>
      <c r="C895" s="14" t="s">
        <v>971</v>
      </c>
      <c r="D895" s="14" t="s">
        <v>3501</v>
      </c>
      <c r="E895" s="16">
        <v>1</v>
      </c>
      <c r="F895" s="15" t="s">
        <v>411</v>
      </c>
      <c r="G895" s="22" t="e">
        <f>I895+K895+M895</f>
        <v>#REF!</v>
      </c>
      <c r="H895" s="26" t="e">
        <f>J895+L895+N895</f>
        <v>#REF!</v>
      </c>
      <c r="I895" s="25" t="e">
        <f>'일위대가총괄표 (2)'!G158</f>
        <v>#REF!</v>
      </c>
      <c r="J895" s="26" t="e">
        <f>TRUNC(E895*I895,0)</f>
        <v>#REF!</v>
      </c>
      <c r="K895" s="25" t="e">
        <f>'일위대가총괄표 (2)'!H158</f>
        <v>#REF!</v>
      </c>
      <c r="L895" s="26" t="e">
        <f>TRUNC(E895*K895,0)</f>
        <v>#REF!</v>
      </c>
      <c r="M895" s="25" t="e">
        <f>'일위대가총괄표 (2)'!I158</f>
        <v>#REF!</v>
      </c>
      <c r="N895" s="26" t="e">
        <f>TRUNC(E895*M895,0)</f>
        <v>#REF!</v>
      </c>
      <c r="O895" s="17" t="s">
        <v>596</v>
      </c>
    </row>
    <row r="896" spans="2:15" ht="19.7" hidden="1" customHeight="1" x14ac:dyDescent="0.2">
      <c r="B896" s="13" t="s">
        <v>4016</v>
      </c>
      <c r="C896" s="14" t="s">
        <v>48</v>
      </c>
      <c r="D896" s="14" t="s">
        <v>3501</v>
      </c>
      <c r="E896" s="16">
        <v>1</v>
      </c>
      <c r="F896" s="15" t="s">
        <v>411</v>
      </c>
      <c r="G896" s="22" t="e">
        <f>I896+K896+M896</f>
        <v>#REF!</v>
      </c>
      <c r="H896" s="26" t="e">
        <f>J896+L896+N896</f>
        <v>#REF!</v>
      </c>
      <c r="I896" s="25" t="e">
        <f>'일위대가총괄표 (2)'!G159</f>
        <v>#REF!</v>
      </c>
      <c r="J896" s="26" t="e">
        <f>TRUNC(E896*I896,0)</f>
        <v>#REF!</v>
      </c>
      <c r="K896" s="25" t="e">
        <f>'일위대가총괄표 (2)'!H159</f>
        <v>#REF!</v>
      </c>
      <c r="L896" s="26" t="e">
        <f>TRUNC(E896*K896,0)</f>
        <v>#REF!</v>
      </c>
      <c r="M896" s="25" t="e">
        <f>'일위대가총괄표 (2)'!I159</f>
        <v>#REF!</v>
      </c>
      <c r="N896" s="26" t="e">
        <f>TRUNC(E896*M896,0)</f>
        <v>#REF!</v>
      </c>
      <c r="O896" s="17" t="s">
        <v>2174</v>
      </c>
    </row>
    <row r="897" spans="2:15" ht="19.7" hidden="1" customHeight="1" x14ac:dyDescent="0.2">
      <c r="B897" s="13" t="s">
        <v>4016</v>
      </c>
      <c r="C897" s="14" t="s">
        <v>4016</v>
      </c>
      <c r="D897" s="14" t="s">
        <v>4016</v>
      </c>
      <c r="E897" s="16"/>
      <c r="F897" s="15" t="s">
        <v>4016</v>
      </c>
      <c r="G897" s="22"/>
      <c r="H897" s="16"/>
      <c r="I897" s="22"/>
      <c r="J897" s="26">
        <f>TRUNC(E897*I897,0)</f>
        <v>0</v>
      </c>
      <c r="K897" s="22"/>
      <c r="L897" s="26">
        <f>TRUNC(E897*K897,0)</f>
        <v>0</v>
      </c>
      <c r="M897" s="22"/>
      <c r="N897" s="26">
        <f>TRUNC(E897*M897,0)</f>
        <v>0</v>
      </c>
      <c r="O897" s="17" t="s">
        <v>4016</v>
      </c>
    </row>
    <row r="898" spans="2:15" ht="19.7" hidden="1" customHeight="1" x14ac:dyDescent="0.2">
      <c r="B898" s="40" t="s">
        <v>563</v>
      </c>
      <c r="C898" s="24" t="s">
        <v>1014</v>
      </c>
      <c r="D898" s="24" t="s">
        <v>3501</v>
      </c>
      <c r="E898" s="16"/>
      <c r="F898" s="41" t="s">
        <v>411</v>
      </c>
      <c r="G898" s="22"/>
      <c r="H898" s="42" t="e">
        <f t="shared" ref="H898:H908" si="120">J898+L898+N898</f>
        <v>#REF!</v>
      </c>
      <c r="I898" s="22"/>
      <c r="J898" s="42" t="e">
        <f>TRUNC(J899+J900+J901+J902+J903+J904+J905+J906+J907+J908)</f>
        <v>#REF!</v>
      </c>
      <c r="K898" s="22"/>
      <c r="L898" s="42" t="e">
        <f>TRUNC(L899+L900+L901+L902+L903+L904+L905+L906+L907+L908)</f>
        <v>#REF!</v>
      </c>
      <c r="M898" s="22"/>
      <c r="N898" s="42" t="e">
        <f>TRUNC(N899+N900+N901+N902+N903+N904+N905+N906+N907+N908)</f>
        <v>#REF!</v>
      </c>
      <c r="O898" s="43" t="s">
        <v>4016</v>
      </c>
    </row>
    <row r="899" spans="2:15" ht="19.7" hidden="1" customHeight="1" x14ac:dyDescent="0.2">
      <c r="B899" s="13" t="s">
        <v>4016</v>
      </c>
      <c r="C899" s="14" t="s">
        <v>1770</v>
      </c>
      <c r="D899" s="14" t="s">
        <v>3791</v>
      </c>
      <c r="E899" s="44">
        <v>0.82699999999999996</v>
      </c>
      <c r="F899" s="15" t="s">
        <v>2870</v>
      </c>
      <c r="G899" s="22" t="e">
        <f t="shared" ref="G899:G908" si="121">I899+K899+M899</f>
        <v>#REF!</v>
      </c>
      <c r="H899" s="26" t="e">
        <f t="shared" si="120"/>
        <v>#REF!</v>
      </c>
      <c r="I899" s="25" t="e">
        <f>#REF!</f>
        <v>#REF!</v>
      </c>
      <c r="J899" s="26" t="e">
        <f t="shared" ref="J899:J909" si="122">TRUNC(E899*I899,0)</f>
        <v>#REF!</v>
      </c>
      <c r="K899" s="25" t="e">
        <f>#REF!</f>
        <v>#REF!</v>
      </c>
      <c r="L899" s="26" t="e">
        <f t="shared" ref="L899:L909" si="123">TRUNC(E899*K899,0)</f>
        <v>#REF!</v>
      </c>
      <c r="M899" s="25" t="e">
        <f>#REF!</f>
        <v>#REF!</v>
      </c>
      <c r="N899" s="26" t="e">
        <f t="shared" ref="N899:N909" si="124">TRUNC(E899*M899,0)</f>
        <v>#REF!</v>
      </c>
      <c r="O899" s="17" t="s">
        <v>4016</v>
      </c>
    </row>
    <row r="900" spans="2:15" ht="19.7" hidden="1" customHeight="1" x14ac:dyDescent="0.2">
      <c r="B900" s="13" t="s">
        <v>4016</v>
      </c>
      <c r="C900" s="14" t="s">
        <v>2412</v>
      </c>
      <c r="D900" s="14" t="s">
        <v>2931</v>
      </c>
      <c r="E900" s="44">
        <v>0.19</v>
      </c>
      <c r="F900" s="15" t="s">
        <v>2870</v>
      </c>
      <c r="G900" s="22" t="e">
        <f t="shared" si="121"/>
        <v>#REF!</v>
      </c>
      <c r="H900" s="26" t="e">
        <f t="shared" si="120"/>
        <v>#REF!</v>
      </c>
      <c r="I900" s="25" t="e">
        <f>#REF!</f>
        <v>#REF!</v>
      </c>
      <c r="J900" s="26" t="e">
        <f t="shared" si="122"/>
        <v>#REF!</v>
      </c>
      <c r="K900" s="25" t="e">
        <f>#REF!</f>
        <v>#REF!</v>
      </c>
      <c r="L900" s="26" t="e">
        <f t="shared" si="123"/>
        <v>#REF!</v>
      </c>
      <c r="M900" s="25" t="e">
        <f>#REF!</f>
        <v>#REF!</v>
      </c>
      <c r="N900" s="26" t="e">
        <f t="shared" si="124"/>
        <v>#REF!</v>
      </c>
      <c r="O900" s="17" t="s">
        <v>4016</v>
      </c>
    </row>
    <row r="901" spans="2:15" ht="19.7" hidden="1" customHeight="1" x14ac:dyDescent="0.2">
      <c r="B901" s="13" t="s">
        <v>4016</v>
      </c>
      <c r="C901" s="14" t="s">
        <v>2412</v>
      </c>
      <c r="D901" s="14" t="s">
        <v>1503</v>
      </c>
      <c r="E901" s="44">
        <v>0.17</v>
      </c>
      <c r="F901" s="15" t="s">
        <v>2870</v>
      </c>
      <c r="G901" s="22" t="e">
        <f t="shared" si="121"/>
        <v>#REF!</v>
      </c>
      <c r="H901" s="26" t="e">
        <f t="shared" si="120"/>
        <v>#REF!</v>
      </c>
      <c r="I901" s="25" t="e">
        <f>#REF!</f>
        <v>#REF!</v>
      </c>
      <c r="J901" s="26" t="e">
        <f t="shared" si="122"/>
        <v>#REF!</v>
      </c>
      <c r="K901" s="25" t="e">
        <f>#REF!</f>
        <v>#REF!</v>
      </c>
      <c r="L901" s="26" t="e">
        <f t="shared" si="123"/>
        <v>#REF!</v>
      </c>
      <c r="M901" s="25" t="e">
        <f>#REF!</f>
        <v>#REF!</v>
      </c>
      <c r="N901" s="26" t="e">
        <f t="shared" si="124"/>
        <v>#REF!</v>
      </c>
      <c r="O901" s="17" t="s">
        <v>4016</v>
      </c>
    </row>
    <row r="902" spans="2:15" ht="19.7" hidden="1" customHeight="1" x14ac:dyDescent="0.2">
      <c r="B902" s="13" t="s">
        <v>4016</v>
      </c>
      <c r="C902" s="14" t="s">
        <v>1368</v>
      </c>
      <c r="D902" s="14" t="s">
        <v>2801</v>
      </c>
      <c r="E902" s="44">
        <v>9.4E-2</v>
      </c>
      <c r="F902" s="15" t="s">
        <v>2870</v>
      </c>
      <c r="G902" s="22" t="e">
        <f t="shared" si="121"/>
        <v>#REF!</v>
      </c>
      <c r="H902" s="26" t="e">
        <f t="shared" si="120"/>
        <v>#REF!</v>
      </c>
      <c r="I902" s="25" t="e">
        <f>#REF!</f>
        <v>#REF!</v>
      </c>
      <c r="J902" s="26" t="e">
        <f t="shared" si="122"/>
        <v>#REF!</v>
      </c>
      <c r="K902" s="25" t="e">
        <f>#REF!</f>
        <v>#REF!</v>
      </c>
      <c r="L902" s="26" t="e">
        <f t="shared" si="123"/>
        <v>#REF!</v>
      </c>
      <c r="M902" s="25" t="e">
        <f>#REF!</f>
        <v>#REF!</v>
      </c>
      <c r="N902" s="26" t="e">
        <f t="shared" si="124"/>
        <v>#REF!</v>
      </c>
      <c r="O902" s="17" t="s">
        <v>4016</v>
      </c>
    </row>
    <row r="903" spans="2:15" ht="19.7" hidden="1" customHeight="1" x14ac:dyDescent="0.2">
      <c r="B903" s="13" t="s">
        <v>4016</v>
      </c>
      <c r="C903" s="14" t="s">
        <v>1368</v>
      </c>
      <c r="D903" s="14" t="s">
        <v>3479</v>
      </c>
      <c r="E903" s="44">
        <v>3.4000000000000002E-2</v>
      </c>
      <c r="F903" s="15" t="s">
        <v>2870</v>
      </c>
      <c r="G903" s="22" t="e">
        <f t="shared" si="121"/>
        <v>#REF!</v>
      </c>
      <c r="H903" s="26" t="e">
        <f t="shared" si="120"/>
        <v>#REF!</v>
      </c>
      <c r="I903" s="25" t="e">
        <f>#REF!</f>
        <v>#REF!</v>
      </c>
      <c r="J903" s="26" t="e">
        <f t="shared" si="122"/>
        <v>#REF!</v>
      </c>
      <c r="K903" s="25" t="e">
        <f>#REF!</f>
        <v>#REF!</v>
      </c>
      <c r="L903" s="26" t="e">
        <f t="shared" si="123"/>
        <v>#REF!</v>
      </c>
      <c r="M903" s="25" t="e">
        <f>#REF!</f>
        <v>#REF!</v>
      </c>
      <c r="N903" s="26" t="e">
        <f t="shared" si="124"/>
        <v>#REF!</v>
      </c>
      <c r="O903" s="17" t="s">
        <v>4016</v>
      </c>
    </row>
    <row r="904" spans="2:15" ht="19.7" hidden="1" customHeight="1" x14ac:dyDescent="0.2">
      <c r="B904" s="18" t="s">
        <v>4016</v>
      </c>
      <c r="C904" s="19" t="s">
        <v>1143</v>
      </c>
      <c r="D904" s="19" t="s">
        <v>2272</v>
      </c>
      <c r="E904" s="6">
        <v>40</v>
      </c>
      <c r="F904" s="20" t="s">
        <v>2467</v>
      </c>
      <c r="G904" s="5" t="e">
        <f t="shared" si="121"/>
        <v>#REF!</v>
      </c>
      <c r="H904" s="32" t="e">
        <f t="shared" si="120"/>
        <v>#REF!</v>
      </c>
      <c r="I904" s="29" t="e">
        <f>#REF!</f>
        <v>#REF!</v>
      </c>
      <c r="J904" s="32" t="e">
        <f t="shared" si="122"/>
        <v>#REF!</v>
      </c>
      <c r="K904" s="29" t="e">
        <f>#REF!</f>
        <v>#REF!</v>
      </c>
      <c r="L904" s="32" t="e">
        <f t="shared" si="123"/>
        <v>#REF!</v>
      </c>
      <c r="M904" s="29" t="e">
        <f>#REF!</f>
        <v>#REF!</v>
      </c>
      <c r="N904" s="32" t="e">
        <f t="shared" si="124"/>
        <v>#REF!</v>
      </c>
      <c r="O904" s="21" t="s">
        <v>4016</v>
      </c>
    </row>
    <row r="905" spans="2:15" ht="19.7" hidden="1" customHeight="1" x14ac:dyDescent="0.2">
      <c r="B905" s="13" t="s">
        <v>4016</v>
      </c>
      <c r="C905" s="14" t="s">
        <v>1386</v>
      </c>
      <c r="D905" s="14" t="s">
        <v>3869</v>
      </c>
      <c r="E905" s="44">
        <v>10.314</v>
      </c>
      <c r="F905" s="15" t="s">
        <v>2986</v>
      </c>
      <c r="G905" s="22" t="e">
        <f t="shared" si="121"/>
        <v>#REF!</v>
      </c>
      <c r="H905" s="26" t="e">
        <f t="shared" si="120"/>
        <v>#REF!</v>
      </c>
      <c r="I905" s="25" t="e">
        <f>#REF!</f>
        <v>#REF!</v>
      </c>
      <c r="J905" s="26" t="e">
        <f t="shared" si="122"/>
        <v>#REF!</v>
      </c>
      <c r="K905" s="25" t="e">
        <f>#REF!</f>
        <v>#REF!</v>
      </c>
      <c r="L905" s="26" t="e">
        <f t="shared" si="123"/>
        <v>#REF!</v>
      </c>
      <c r="M905" s="25" t="e">
        <f>#REF!</f>
        <v>#REF!</v>
      </c>
      <c r="N905" s="26" t="e">
        <f t="shared" si="124"/>
        <v>#REF!</v>
      </c>
      <c r="O905" s="17" t="s">
        <v>4016</v>
      </c>
    </row>
    <row r="906" spans="2:15" ht="19.7" hidden="1" customHeight="1" x14ac:dyDescent="0.2">
      <c r="B906" s="13" t="s">
        <v>4016</v>
      </c>
      <c r="C906" s="14" t="s">
        <v>1258</v>
      </c>
      <c r="D906" s="14" t="s">
        <v>3815</v>
      </c>
      <c r="E906" s="44">
        <v>1.2310000000000001</v>
      </c>
      <c r="F906" s="15" t="s">
        <v>1349</v>
      </c>
      <c r="G906" s="22" t="e">
        <f t="shared" si="121"/>
        <v>#REF!</v>
      </c>
      <c r="H906" s="26" t="e">
        <f t="shared" si="120"/>
        <v>#REF!</v>
      </c>
      <c r="I906" s="25" t="e">
        <f>#REF!</f>
        <v>#REF!</v>
      </c>
      <c r="J906" s="26" t="e">
        <f t="shared" si="122"/>
        <v>#REF!</v>
      </c>
      <c r="K906" s="25" t="e">
        <f>#REF!</f>
        <v>#REF!</v>
      </c>
      <c r="L906" s="26" t="e">
        <f t="shared" si="123"/>
        <v>#REF!</v>
      </c>
      <c r="M906" s="25" t="e">
        <f>#REF!</f>
        <v>#REF!</v>
      </c>
      <c r="N906" s="26" t="e">
        <f t="shared" si="124"/>
        <v>#REF!</v>
      </c>
      <c r="O906" s="17" t="s">
        <v>1185</v>
      </c>
    </row>
    <row r="907" spans="2:15" ht="19.7" hidden="1" customHeight="1" x14ac:dyDescent="0.2">
      <c r="B907" s="13" t="s">
        <v>4016</v>
      </c>
      <c r="C907" s="14" t="s">
        <v>2353</v>
      </c>
      <c r="D907" s="14" t="s">
        <v>406</v>
      </c>
      <c r="E907" s="44">
        <v>8.3000000000000004E-2</v>
      </c>
      <c r="F907" s="15" t="s">
        <v>2870</v>
      </c>
      <c r="G907" s="22" t="e">
        <f t="shared" si="121"/>
        <v>#REF!</v>
      </c>
      <c r="H907" s="26" t="e">
        <f t="shared" si="120"/>
        <v>#REF!</v>
      </c>
      <c r="I907" s="25" t="e">
        <f>#REF!</f>
        <v>#REF!</v>
      </c>
      <c r="J907" s="26" t="e">
        <f t="shared" si="122"/>
        <v>#REF!</v>
      </c>
      <c r="K907" s="25" t="e">
        <f>#REF!</f>
        <v>#REF!</v>
      </c>
      <c r="L907" s="26" t="e">
        <f t="shared" si="123"/>
        <v>#REF!</v>
      </c>
      <c r="M907" s="25" t="e">
        <f>#REF!</f>
        <v>#REF!</v>
      </c>
      <c r="N907" s="26" t="e">
        <f t="shared" si="124"/>
        <v>#REF!</v>
      </c>
      <c r="O907" s="17" t="s">
        <v>4016</v>
      </c>
    </row>
    <row r="908" spans="2:15" ht="19.7" hidden="1" customHeight="1" x14ac:dyDescent="0.2">
      <c r="B908" s="13" t="s">
        <v>4016</v>
      </c>
      <c r="C908" s="14" t="s">
        <v>1244</v>
      </c>
      <c r="D908" s="14" t="s">
        <v>4016</v>
      </c>
      <c r="E908" s="44">
        <v>29.21</v>
      </c>
      <c r="F908" s="15" t="s">
        <v>2986</v>
      </c>
      <c r="G908" s="22" t="e">
        <f t="shared" si="121"/>
        <v>#REF!</v>
      </c>
      <c r="H908" s="26" t="e">
        <f t="shared" si="120"/>
        <v>#REF!</v>
      </c>
      <c r="I908" s="25" t="e">
        <f>#REF!</f>
        <v>#REF!</v>
      </c>
      <c r="J908" s="26" t="e">
        <f t="shared" si="122"/>
        <v>#REF!</v>
      </c>
      <c r="K908" s="25" t="e">
        <f>#REF!</f>
        <v>#REF!</v>
      </c>
      <c r="L908" s="26" t="e">
        <f t="shared" si="123"/>
        <v>#REF!</v>
      </c>
      <c r="M908" s="25" t="e">
        <f>#REF!</f>
        <v>#REF!</v>
      </c>
      <c r="N908" s="26" t="e">
        <f t="shared" si="124"/>
        <v>#REF!</v>
      </c>
      <c r="O908" s="17" t="s">
        <v>1906</v>
      </c>
    </row>
    <row r="909" spans="2:15" ht="19.7" hidden="1" customHeight="1" x14ac:dyDescent="0.2">
      <c r="B909" s="13" t="s">
        <v>4016</v>
      </c>
      <c r="C909" s="14" t="s">
        <v>4016</v>
      </c>
      <c r="D909" s="14" t="s">
        <v>4016</v>
      </c>
      <c r="E909" s="16"/>
      <c r="F909" s="15" t="s">
        <v>4016</v>
      </c>
      <c r="G909" s="22"/>
      <c r="H909" s="16"/>
      <c r="I909" s="22"/>
      <c r="J909" s="26">
        <f t="shared" si="122"/>
        <v>0</v>
      </c>
      <c r="K909" s="22"/>
      <c r="L909" s="26">
        <f t="shared" si="123"/>
        <v>0</v>
      </c>
      <c r="M909" s="22"/>
      <c r="N909" s="26">
        <f t="shared" si="124"/>
        <v>0</v>
      </c>
      <c r="O909" s="17" t="s">
        <v>4016</v>
      </c>
    </row>
    <row r="910" spans="2:15" ht="19.7" hidden="1" customHeight="1" x14ac:dyDescent="0.2">
      <c r="B910" s="40" t="s">
        <v>2033</v>
      </c>
      <c r="C910" s="24" t="s">
        <v>971</v>
      </c>
      <c r="D910" s="24" t="s">
        <v>3501</v>
      </c>
      <c r="E910" s="16"/>
      <c r="F910" s="41" t="s">
        <v>411</v>
      </c>
      <c r="G910" s="22"/>
      <c r="H910" s="42" t="e">
        <f t="shared" ref="H910:H915" si="125">J910+L910+N910</f>
        <v>#REF!</v>
      </c>
      <c r="I910" s="22"/>
      <c r="J910" s="42" t="e">
        <f>TRUNC(J911+J912+J913+J914+J915)</f>
        <v>#REF!</v>
      </c>
      <c r="K910" s="22"/>
      <c r="L910" s="42" t="e">
        <f>TRUNC(L911+L912+L913+L914+L915)</f>
        <v>#REF!</v>
      </c>
      <c r="M910" s="22"/>
      <c r="N910" s="42" t="e">
        <f>TRUNC(N911+N912+N913+N914+N915)</f>
        <v>#REF!</v>
      </c>
      <c r="O910" s="43" t="s">
        <v>4016</v>
      </c>
    </row>
    <row r="911" spans="2:15" ht="19.7" hidden="1" customHeight="1" x14ac:dyDescent="0.2">
      <c r="B911" s="13" t="s">
        <v>4016</v>
      </c>
      <c r="C911" s="14" t="s">
        <v>1335</v>
      </c>
      <c r="D911" s="14" t="s">
        <v>1943</v>
      </c>
      <c r="E911" s="44">
        <v>19.8</v>
      </c>
      <c r="F911" s="15" t="s">
        <v>1495</v>
      </c>
      <c r="G911" s="22" t="e">
        <f>I911+K911+M911</f>
        <v>#REF!</v>
      </c>
      <c r="H911" s="26" t="e">
        <f t="shared" si="125"/>
        <v>#REF!</v>
      </c>
      <c r="I911" s="25" t="e">
        <f>#REF!</f>
        <v>#REF!</v>
      </c>
      <c r="J911" s="26" t="e">
        <f t="shared" ref="J911:J916" si="126">TRUNC(E911*I911,0)</f>
        <v>#REF!</v>
      </c>
      <c r="K911" s="25" t="e">
        <f>#REF!</f>
        <v>#REF!</v>
      </c>
      <c r="L911" s="26" t="e">
        <f t="shared" ref="L911:L916" si="127">TRUNC(E911*K911,0)</f>
        <v>#REF!</v>
      </c>
      <c r="M911" s="25" t="e">
        <f>#REF!</f>
        <v>#REF!</v>
      </c>
      <c r="N911" s="26" t="e">
        <f t="shared" ref="N911:N916" si="128">TRUNC(E911*M911,0)</f>
        <v>#REF!</v>
      </c>
      <c r="O911" s="17" t="s">
        <v>4016</v>
      </c>
    </row>
    <row r="912" spans="2:15" ht="19.7" hidden="1" customHeight="1" x14ac:dyDescent="0.2">
      <c r="B912" s="13" t="s">
        <v>4016</v>
      </c>
      <c r="C912" s="14" t="s">
        <v>1335</v>
      </c>
      <c r="D912" s="14" t="s">
        <v>3411</v>
      </c>
      <c r="E912" s="44">
        <v>32.799999999999997</v>
      </c>
      <c r="F912" s="15" t="s">
        <v>1495</v>
      </c>
      <c r="G912" s="22" t="e">
        <f>I912+K912+M912</f>
        <v>#REF!</v>
      </c>
      <c r="H912" s="26" t="e">
        <f t="shared" si="125"/>
        <v>#REF!</v>
      </c>
      <c r="I912" s="25" t="e">
        <f>#REF!</f>
        <v>#REF!</v>
      </c>
      <c r="J912" s="26" t="e">
        <f t="shared" si="126"/>
        <v>#REF!</v>
      </c>
      <c r="K912" s="25" t="e">
        <f>#REF!</f>
        <v>#REF!</v>
      </c>
      <c r="L912" s="26" t="e">
        <f t="shared" si="127"/>
        <v>#REF!</v>
      </c>
      <c r="M912" s="25" t="e">
        <f>#REF!</f>
        <v>#REF!</v>
      </c>
      <c r="N912" s="26" t="e">
        <f t="shared" si="128"/>
        <v>#REF!</v>
      </c>
      <c r="O912" s="17" t="s">
        <v>4016</v>
      </c>
    </row>
    <row r="913" spans="2:15" ht="19.7" hidden="1" customHeight="1" x14ac:dyDescent="0.2">
      <c r="B913" s="13" t="s">
        <v>4016</v>
      </c>
      <c r="C913" s="14" t="s">
        <v>1258</v>
      </c>
      <c r="D913" s="14" t="s">
        <v>3815</v>
      </c>
      <c r="E913" s="44">
        <v>0.16300000000000001</v>
      </c>
      <c r="F913" s="15" t="s">
        <v>1349</v>
      </c>
      <c r="G913" s="22" t="e">
        <f>I913+K913+M913</f>
        <v>#REF!</v>
      </c>
      <c r="H913" s="26" t="e">
        <f t="shared" si="125"/>
        <v>#REF!</v>
      </c>
      <c r="I913" s="25" t="e">
        <f>#REF!</f>
        <v>#REF!</v>
      </c>
      <c r="J913" s="26" t="e">
        <f t="shared" si="126"/>
        <v>#REF!</v>
      </c>
      <c r="K913" s="25" t="e">
        <f>#REF!</f>
        <v>#REF!</v>
      </c>
      <c r="L913" s="26" t="e">
        <f t="shared" si="127"/>
        <v>#REF!</v>
      </c>
      <c r="M913" s="25" t="e">
        <f>#REF!</f>
        <v>#REF!</v>
      </c>
      <c r="N913" s="26" t="e">
        <f t="shared" si="128"/>
        <v>#REF!</v>
      </c>
      <c r="O913" s="17" t="s">
        <v>1185</v>
      </c>
    </row>
    <row r="914" spans="2:15" ht="19.7" hidden="1" customHeight="1" x14ac:dyDescent="0.2">
      <c r="B914" s="13" t="s">
        <v>4016</v>
      </c>
      <c r="C914" s="14" t="s">
        <v>2353</v>
      </c>
      <c r="D914" s="14" t="s">
        <v>406</v>
      </c>
      <c r="E914" s="44">
        <v>7.0000000000000001E-3</v>
      </c>
      <c r="F914" s="15" t="s">
        <v>2870</v>
      </c>
      <c r="G914" s="22" t="e">
        <f>I914+K914+M914</f>
        <v>#REF!</v>
      </c>
      <c r="H914" s="26" t="e">
        <f t="shared" si="125"/>
        <v>#REF!</v>
      </c>
      <c r="I914" s="25" t="e">
        <f>#REF!</f>
        <v>#REF!</v>
      </c>
      <c r="J914" s="26" t="e">
        <f t="shared" si="126"/>
        <v>#REF!</v>
      </c>
      <c r="K914" s="25" t="e">
        <f>#REF!</f>
        <v>#REF!</v>
      </c>
      <c r="L914" s="26" t="e">
        <f t="shared" si="127"/>
        <v>#REF!</v>
      </c>
      <c r="M914" s="25" t="e">
        <f>#REF!</f>
        <v>#REF!</v>
      </c>
      <c r="N914" s="26" t="e">
        <f t="shared" si="128"/>
        <v>#REF!</v>
      </c>
      <c r="O914" s="17" t="s">
        <v>4016</v>
      </c>
    </row>
    <row r="915" spans="2:15" ht="19.7" hidden="1" customHeight="1" x14ac:dyDescent="0.2">
      <c r="B915" s="13" t="s">
        <v>4016</v>
      </c>
      <c r="C915" s="14" t="s">
        <v>1244</v>
      </c>
      <c r="D915" s="14" t="s">
        <v>4016</v>
      </c>
      <c r="E915" s="44">
        <v>8.3740000000000006</v>
      </c>
      <c r="F915" s="15" t="s">
        <v>2986</v>
      </c>
      <c r="G915" s="22" t="e">
        <f>I915+K915+M915</f>
        <v>#REF!</v>
      </c>
      <c r="H915" s="26" t="e">
        <f t="shared" si="125"/>
        <v>#REF!</v>
      </c>
      <c r="I915" s="25" t="e">
        <f>#REF!</f>
        <v>#REF!</v>
      </c>
      <c r="J915" s="26" t="e">
        <f t="shared" si="126"/>
        <v>#REF!</v>
      </c>
      <c r="K915" s="25" t="e">
        <f>#REF!</f>
        <v>#REF!</v>
      </c>
      <c r="L915" s="26" t="e">
        <f t="shared" si="127"/>
        <v>#REF!</v>
      </c>
      <c r="M915" s="25" t="e">
        <f>#REF!</f>
        <v>#REF!</v>
      </c>
      <c r="N915" s="26" t="e">
        <f t="shared" si="128"/>
        <v>#REF!</v>
      </c>
      <c r="O915" s="17" t="s">
        <v>1906</v>
      </c>
    </row>
    <row r="916" spans="2:15" ht="19.7" hidden="1" customHeight="1" x14ac:dyDescent="0.2">
      <c r="B916" s="13" t="s">
        <v>4016</v>
      </c>
      <c r="C916" s="14" t="s">
        <v>4016</v>
      </c>
      <c r="D916" s="14" t="s">
        <v>4016</v>
      </c>
      <c r="E916" s="16"/>
      <c r="F916" s="15" t="s">
        <v>4016</v>
      </c>
      <c r="G916" s="22"/>
      <c r="H916" s="16"/>
      <c r="I916" s="22"/>
      <c r="J916" s="26">
        <f t="shared" si="126"/>
        <v>0</v>
      </c>
      <c r="K916" s="22"/>
      <c r="L916" s="26">
        <f t="shared" si="127"/>
        <v>0</v>
      </c>
      <c r="M916" s="22"/>
      <c r="N916" s="26">
        <f t="shared" si="128"/>
        <v>0</v>
      </c>
      <c r="O916" s="17" t="s">
        <v>4016</v>
      </c>
    </row>
    <row r="917" spans="2:15" ht="19.7" hidden="1" customHeight="1" x14ac:dyDescent="0.2">
      <c r="B917" s="40" t="s">
        <v>699</v>
      </c>
      <c r="C917" s="24" t="s">
        <v>48</v>
      </c>
      <c r="D917" s="24" t="s">
        <v>3501</v>
      </c>
      <c r="E917" s="16"/>
      <c r="F917" s="41" t="s">
        <v>411</v>
      </c>
      <c r="G917" s="22"/>
      <c r="H917" s="42" t="e">
        <f>J917+L917+N917</f>
        <v>#REF!</v>
      </c>
      <c r="I917" s="22"/>
      <c r="J917" s="42" t="e">
        <f>TRUNC(J919+J920+J921+J922+J923+J924+J925+J926+J927)</f>
        <v>#REF!</v>
      </c>
      <c r="K917" s="22"/>
      <c r="L917" s="42" t="e">
        <f>TRUNC(L919+L920+L921+L922+L923+L924+L925+L926+L927)</f>
        <v>#REF!</v>
      </c>
      <c r="M917" s="22"/>
      <c r="N917" s="42" t="e">
        <f>TRUNC(N919+N920+N921+N922+N923+N924+N925+N926+N927)</f>
        <v>#REF!</v>
      </c>
      <c r="O917" s="43" t="s">
        <v>4016</v>
      </c>
    </row>
    <row r="918" spans="2:15" ht="19.7" hidden="1" customHeight="1" x14ac:dyDescent="0.2">
      <c r="B918" s="13" t="s">
        <v>4016</v>
      </c>
      <c r="C918" s="14" t="s">
        <v>2428</v>
      </c>
      <c r="D918" s="14" t="s">
        <v>1452</v>
      </c>
      <c r="E918" s="44">
        <v>0.94</v>
      </c>
      <c r="F918" s="15" t="s">
        <v>2937</v>
      </c>
      <c r="G918" s="22"/>
      <c r="H918" s="16"/>
      <c r="I918" s="22"/>
      <c r="J918" s="26">
        <f t="shared" ref="J918:J928" si="129">TRUNC(E918*I918,0)</f>
        <v>0</v>
      </c>
      <c r="K918" s="22"/>
      <c r="L918" s="26">
        <f t="shared" ref="L918:L928" si="130">TRUNC(E918*K918,0)</f>
        <v>0</v>
      </c>
      <c r="M918" s="22"/>
      <c r="N918" s="26">
        <f t="shared" ref="N918:N928" si="131">TRUNC(E918*M918,0)</f>
        <v>0</v>
      </c>
      <c r="O918" s="17" t="s">
        <v>1870</v>
      </c>
    </row>
    <row r="919" spans="2:15" ht="19.7" hidden="1" customHeight="1" x14ac:dyDescent="0.2">
      <c r="B919" s="13" t="s">
        <v>4016</v>
      </c>
      <c r="C919" s="14" t="s">
        <v>2241</v>
      </c>
      <c r="D919" s="14" t="s">
        <v>2078</v>
      </c>
      <c r="E919" s="44">
        <v>0.93</v>
      </c>
      <c r="F919" s="15" t="s">
        <v>2937</v>
      </c>
      <c r="G919" s="22" t="e">
        <f t="shared" ref="G919:H927" si="132">I919+K919+M919</f>
        <v>#REF!</v>
      </c>
      <c r="H919" s="26" t="e">
        <f t="shared" si="132"/>
        <v>#REF!</v>
      </c>
      <c r="I919" s="25" t="e">
        <f>#REF!</f>
        <v>#REF!</v>
      </c>
      <c r="J919" s="26" t="e">
        <f t="shared" si="129"/>
        <v>#REF!</v>
      </c>
      <c r="K919" s="25" t="e">
        <f>#REF!</f>
        <v>#REF!</v>
      </c>
      <c r="L919" s="26" t="e">
        <f t="shared" si="130"/>
        <v>#REF!</v>
      </c>
      <c r="M919" s="25" t="e">
        <f>#REF!</f>
        <v>#REF!</v>
      </c>
      <c r="N919" s="26" t="e">
        <f t="shared" si="131"/>
        <v>#REF!</v>
      </c>
      <c r="O919" s="17" t="s">
        <v>3831</v>
      </c>
    </row>
    <row r="920" spans="2:15" ht="19.7" hidden="1" customHeight="1" x14ac:dyDescent="0.2">
      <c r="B920" s="13" t="s">
        <v>4016</v>
      </c>
      <c r="C920" s="14" t="s">
        <v>3215</v>
      </c>
      <c r="D920" s="14" t="s">
        <v>3371</v>
      </c>
      <c r="E920" s="44">
        <v>3.5</v>
      </c>
      <c r="F920" s="15" t="s">
        <v>2986</v>
      </c>
      <c r="G920" s="22" t="e">
        <f t="shared" si="132"/>
        <v>#REF!</v>
      </c>
      <c r="H920" s="26" t="e">
        <f t="shared" si="132"/>
        <v>#REF!</v>
      </c>
      <c r="I920" s="25" t="e">
        <f>#REF!</f>
        <v>#REF!</v>
      </c>
      <c r="J920" s="26" t="e">
        <f t="shared" si="129"/>
        <v>#REF!</v>
      </c>
      <c r="K920" s="25" t="e">
        <f>#REF!</f>
        <v>#REF!</v>
      </c>
      <c r="L920" s="26" t="e">
        <f t="shared" si="130"/>
        <v>#REF!</v>
      </c>
      <c r="M920" s="25" t="e">
        <f>#REF!</f>
        <v>#REF!</v>
      </c>
      <c r="N920" s="26" t="e">
        <f t="shared" si="131"/>
        <v>#REF!</v>
      </c>
      <c r="O920" s="17" t="s">
        <v>2949</v>
      </c>
    </row>
    <row r="921" spans="2:15" ht="19.7" hidden="1" customHeight="1" x14ac:dyDescent="0.2">
      <c r="B921" s="13" t="s">
        <v>4016</v>
      </c>
      <c r="C921" s="14" t="s">
        <v>1368</v>
      </c>
      <c r="D921" s="14" t="s">
        <v>3479</v>
      </c>
      <c r="E921" s="44">
        <v>0.32800000000000001</v>
      </c>
      <c r="F921" s="15" t="s">
        <v>2870</v>
      </c>
      <c r="G921" s="22" t="e">
        <f t="shared" si="132"/>
        <v>#REF!</v>
      </c>
      <c r="H921" s="26" t="e">
        <f t="shared" si="132"/>
        <v>#REF!</v>
      </c>
      <c r="I921" s="25" t="e">
        <f>#REF!</f>
        <v>#REF!</v>
      </c>
      <c r="J921" s="26" t="e">
        <f t="shared" si="129"/>
        <v>#REF!</v>
      </c>
      <c r="K921" s="25" t="e">
        <f>#REF!</f>
        <v>#REF!</v>
      </c>
      <c r="L921" s="26" t="e">
        <f t="shared" si="130"/>
        <v>#REF!</v>
      </c>
      <c r="M921" s="25" t="e">
        <f>#REF!</f>
        <v>#REF!</v>
      </c>
      <c r="N921" s="26" t="e">
        <f t="shared" si="131"/>
        <v>#REF!</v>
      </c>
      <c r="O921" s="17" t="s">
        <v>4016</v>
      </c>
    </row>
    <row r="922" spans="2:15" ht="19.7" hidden="1" customHeight="1" x14ac:dyDescent="0.2">
      <c r="B922" s="13" t="s">
        <v>4016</v>
      </c>
      <c r="C922" s="14" t="s">
        <v>1143</v>
      </c>
      <c r="D922" s="14" t="s">
        <v>998</v>
      </c>
      <c r="E922" s="44">
        <v>8.4</v>
      </c>
      <c r="F922" s="15" t="s">
        <v>2467</v>
      </c>
      <c r="G922" s="22" t="e">
        <f t="shared" si="132"/>
        <v>#REF!</v>
      </c>
      <c r="H922" s="26" t="e">
        <f t="shared" si="132"/>
        <v>#REF!</v>
      </c>
      <c r="I922" s="25" t="e">
        <f>'일위대가총괄표 (2)'!G154</f>
        <v>#REF!</v>
      </c>
      <c r="J922" s="26" t="e">
        <f t="shared" si="129"/>
        <v>#REF!</v>
      </c>
      <c r="K922" s="25" t="e">
        <f>'일위대가총괄표 (2)'!H154</f>
        <v>#REF!</v>
      </c>
      <c r="L922" s="26" t="e">
        <f t="shared" si="130"/>
        <v>#REF!</v>
      </c>
      <c r="M922" s="25" t="e">
        <f>'일위대가총괄표 (2)'!I154</f>
        <v>#REF!</v>
      </c>
      <c r="N922" s="26" t="e">
        <f t="shared" si="131"/>
        <v>#REF!</v>
      </c>
      <c r="O922" s="17" t="s">
        <v>749</v>
      </c>
    </row>
    <row r="923" spans="2:15" ht="19.7" hidden="1" customHeight="1" x14ac:dyDescent="0.2">
      <c r="B923" s="13" t="s">
        <v>4016</v>
      </c>
      <c r="C923" s="14" t="s">
        <v>1143</v>
      </c>
      <c r="D923" s="14" t="s">
        <v>1594</v>
      </c>
      <c r="E923" s="44">
        <v>8.4</v>
      </c>
      <c r="F923" s="15" t="s">
        <v>2467</v>
      </c>
      <c r="G923" s="22" t="e">
        <f t="shared" si="132"/>
        <v>#REF!</v>
      </c>
      <c r="H923" s="26" t="e">
        <f t="shared" si="132"/>
        <v>#REF!</v>
      </c>
      <c r="I923" s="25" t="e">
        <f>'일위대가총괄표 (2)'!G155</f>
        <v>#REF!</v>
      </c>
      <c r="J923" s="26" t="e">
        <f t="shared" si="129"/>
        <v>#REF!</v>
      </c>
      <c r="K923" s="25" t="e">
        <f>'일위대가총괄표 (2)'!H155</f>
        <v>#REF!</v>
      </c>
      <c r="L923" s="26" t="e">
        <f t="shared" si="130"/>
        <v>#REF!</v>
      </c>
      <c r="M923" s="25" t="e">
        <f>'일위대가총괄표 (2)'!I155</f>
        <v>#REF!</v>
      </c>
      <c r="N923" s="26" t="e">
        <f t="shared" si="131"/>
        <v>#REF!</v>
      </c>
      <c r="O923" s="17" t="s">
        <v>2488</v>
      </c>
    </row>
    <row r="924" spans="2:15" ht="19.7" hidden="1" customHeight="1" x14ac:dyDescent="0.2">
      <c r="B924" s="13" t="s">
        <v>4016</v>
      </c>
      <c r="C924" s="14" t="s">
        <v>1904</v>
      </c>
      <c r="D924" s="14" t="s">
        <v>2155</v>
      </c>
      <c r="E924" s="44">
        <v>0.21</v>
      </c>
      <c r="F924" s="15" t="s">
        <v>2986</v>
      </c>
      <c r="G924" s="22" t="e">
        <f t="shared" si="132"/>
        <v>#REF!</v>
      </c>
      <c r="H924" s="26" t="e">
        <f t="shared" si="132"/>
        <v>#REF!</v>
      </c>
      <c r="I924" s="25" t="e">
        <f>#REF!</f>
        <v>#REF!</v>
      </c>
      <c r="J924" s="26" t="e">
        <f t="shared" si="129"/>
        <v>#REF!</v>
      </c>
      <c r="K924" s="25" t="e">
        <f>#REF!</f>
        <v>#REF!</v>
      </c>
      <c r="L924" s="26" t="e">
        <f t="shared" si="130"/>
        <v>#REF!</v>
      </c>
      <c r="M924" s="25" t="e">
        <f>#REF!</f>
        <v>#REF!</v>
      </c>
      <c r="N924" s="26" t="e">
        <f t="shared" si="131"/>
        <v>#REF!</v>
      </c>
      <c r="O924" s="17" t="s">
        <v>4016</v>
      </c>
    </row>
    <row r="925" spans="2:15" ht="19.7" hidden="1" customHeight="1" x14ac:dyDescent="0.2">
      <c r="B925" s="13" t="s">
        <v>4016</v>
      </c>
      <c r="C925" s="14" t="s">
        <v>1258</v>
      </c>
      <c r="D925" s="14" t="s">
        <v>3815</v>
      </c>
      <c r="E925" s="44">
        <v>0.307</v>
      </c>
      <c r="F925" s="15" t="s">
        <v>1349</v>
      </c>
      <c r="G925" s="22" t="e">
        <f t="shared" si="132"/>
        <v>#REF!</v>
      </c>
      <c r="H925" s="26" t="e">
        <f t="shared" si="132"/>
        <v>#REF!</v>
      </c>
      <c r="I925" s="25" t="e">
        <f>#REF!</f>
        <v>#REF!</v>
      </c>
      <c r="J925" s="26" t="e">
        <f t="shared" si="129"/>
        <v>#REF!</v>
      </c>
      <c r="K925" s="25" t="e">
        <f>#REF!</f>
        <v>#REF!</v>
      </c>
      <c r="L925" s="26" t="e">
        <f t="shared" si="130"/>
        <v>#REF!</v>
      </c>
      <c r="M925" s="25" t="e">
        <f>#REF!</f>
        <v>#REF!</v>
      </c>
      <c r="N925" s="26" t="e">
        <f t="shared" si="131"/>
        <v>#REF!</v>
      </c>
      <c r="O925" s="17" t="s">
        <v>1185</v>
      </c>
    </row>
    <row r="926" spans="2:15" ht="19.7" hidden="1" customHeight="1" x14ac:dyDescent="0.2">
      <c r="B926" s="13" t="s">
        <v>4016</v>
      </c>
      <c r="C926" s="14" t="s">
        <v>2353</v>
      </c>
      <c r="D926" s="14" t="s">
        <v>406</v>
      </c>
      <c r="E926" s="44">
        <v>0.03</v>
      </c>
      <c r="F926" s="15" t="s">
        <v>2870</v>
      </c>
      <c r="G926" s="22" t="e">
        <f t="shared" si="132"/>
        <v>#REF!</v>
      </c>
      <c r="H926" s="26" t="e">
        <f t="shared" si="132"/>
        <v>#REF!</v>
      </c>
      <c r="I926" s="25" t="e">
        <f>#REF!</f>
        <v>#REF!</v>
      </c>
      <c r="J926" s="26" t="e">
        <f t="shared" si="129"/>
        <v>#REF!</v>
      </c>
      <c r="K926" s="25" t="e">
        <f>#REF!</f>
        <v>#REF!</v>
      </c>
      <c r="L926" s="26" t="e">
        <f t="shared" si="130"/>
        <v>#REF!</v>
      </c>
      <c r="M926" s="25" t="e">
        <f>#REF!</f>
        <v>#REF!</v>
      </c>
      <c r="N926" s="26" t="e">
        <f t="shared" si="131"/>
        <v>#REF!</v>
      </c>
      <c r="O926" s="17" t="s">
        <v>4016</v>
      </c>
    </row>
    <row r="927" spans="2:15" ht="19.7" hidden="1" customHeight="1" x14ac:dyDescent="0.2">
      <c r="B927" s="13" t="s">
        <v>4016</v>
      </c>
      <c r="C927" s="14" t="s">
        <v>1244</v>
      </c>
      <c r="D927" s="14" t="s">
        <v>4016</v>
      </c>
      <c r="E927" s="44">
        <v>4.2359999999999998</v>
      </c>
      <c r="F927" s="15" t="s">
        <v>2986</v>
      </c>
      <c r="G927" s="22" t="e">
        <f t="shared" si="132"/>
        <v>#REF!</v>
      </c>
      <c r="H927" s="26" t="e">
        <f t="shared" si="132"/>
        <v>#REF!</v>
      </c>
      <c r="I927" s="25" t="e">
        <f>#REF!</f>
        <v>#REF!</v>
      </c>
      <c r="J927" s="26" t="e">
        <f t="shared" si="129"/>
        <v>#REF!</v>
      </c>
      <c r="K927" s="25" t="e">
        <f>#REF!</f>
        <v>#REF!</v>
      </c>
      <c r="L927" s="26" t="e">
        <f t="shared" si="130"/>
        <v>#REF!</v>
      </c>
      <c r="M927" s="25" t="e">
        <f>#REF!</f>
        <v>#REF!</v>
      </c>
      <c r="N927" s="26" t="e">
        <f t="shared" si="131"/>
        <v>#REF!</v>
      </c>
      <c r="O927" s="17" t="s">
        <v>1906</v>
      </c>
    </row>
    <row r="928" spans="2:15" ht="19.7" hidden="1" customHeight="1" x14ac:dyDescent="0.2">
      <c r="B928" s="13" t="s">
        <v>4016</v>
      </c>
      <c r="C928" s="14" t="s">
        <v>4016</v>
      </c>
      <c r="D928" s="14" t="s">
        <v>4016</v>
      </c>
      <c r="E928" s="16"/>
      <c r="F928" s="15" t="s">
        <v>4016</v>
      </c>
      <c r="G928" s="22"/>
      <c r="H928" s="16"/>
      <c r="I928" s="22"/>
      <c r="J928" s="26">
        <f t="shared" si="129"/>
        <v>0</v>
      </c>
      <c r="K928" s="22"/>
      <c r="L928" s="26">
        <f t="shared" si="130"/>
        <v>0</v>
      </c>
      <c r="M928" s="22"/>
      <c r="N928" s="26">
        <f t="shared" si="131"/>
        <v>0</v>
      </c>
      <c r="O928" s="17" t="s">
        <v>4016</v>
      </c>
    </row>
    <row r="929" spans="2:15" ht="19.7" hidden="1" customHeight="1" x14ac:dyDescent="0.2">
      <c r="B929" s="40" t="s">
        <v>2199</v>
      </c>
      <c r="C929" s="24" t="s">
        <v>1552</v>
      </c>
      <c r="D929" s="24" t="s">
        <v>1583</v>
      </c>
      <c r="E929" s="16"/>
      <c r="F929" s="41" t="s">
        <v>2937</v>
      </c>
      <c r="G929" s="22"/>
      <c r="H929" s="42" t="e">
        <f>J929+L929+N929</f>
        <v>#REF!</v>
      </c>
      <c r="I929" s="22"/>
      <c r="J929" s="42" t="e">
        <f>TRUNC(J930+J931)</f>
        <v>#REF!</v>
      </c>
      <c r="K929" s="22"/>
      <c r="L929" s="42" t="e">
        <f>TRUNC(L930+L931)</f>
        <v>#REF!</v>
      </c>
      <c r="M929" s="22"/>
      <c r="N929" s="42" t="e">
        <f>TRUNC(N930+N931)</f>
        <v>#REF!</v>
      </c>
      <c r="O929" s="43" t="s">
        <v>4016</v>
      </c>
    </row>
    <row r="930" spans="2:15" ht="19.7" hidden="1" customHeight="1" x14ac:dyDescent="0.2">
      <c r="B930" s="13" t="s">
        <v>4016</v>
      </c>
      <c r="C930" s="14" t="s">
        <v>3087</v>
      </c>
      <c r="D930" s="14" t="s">
        <v>953</v>
      </c>
      <c r="E930" s="16">
        <v>1</v>
      </c>
      <c r="F930" s="15" t="s">
        <v>2937</v>
      </c>
      <c r="G930" s="22" t="e">
        <f>I930+K930+M930</f>
        <v>#REF!</v>
      </c>
      <c r="H930" s="26" t="e">
        <f>J930+L930+N930</f>
        <v>#REF!</v>
      </c>
      <c r="I930" s="25" t="e">
        <f>#REF!</f>
        <v>#REF!</v>
      </c>
      <c r="J930" s="26" t="e">
        <f>TRUNC(E930*I930,0)</f>
        <v>#REF!</v>
      </c>
      <c r="K930" s="25" t="e">
        <f>#REF!</f>
        <v>#REF!</v>
      </c>
      <c r="L930" s="26" t="e">
        <f>TRUNC(E930*K930,0)</f>
        <v>#REF!</v>
      </c>
      <c r="M930" s="25" t="e">
        <f>#REF!</f>
        <v>#REF!</v>
      </c>
      <c r="N930" s="26" t="e">
        <f>TRUNC(E930*M930,0)</f>
        <v>#REF!</v>
      </c>
      <c r="O930" s="17" t="s">
        <v>3310</v>
      </c>
    </row>
    <row r="931" spans="2:15" ht="19.7" hidden="1" customHeight="1" x14ac:dyDescent="0.2">
      <c r="B931" s="13" t="s">
        <v>4016</v>
      </c>
      <c r="C931" s="14" t="s">
        <v>2821</v>
      </c>
      <c r="D931" s="14" t="s">
        <v>2000</v>
      </c>
      <c r="E931" s="16">
        <v>1</v>
      </c>
      <c r="F931" s="15" t="s">
        <v>2937</v>
      </c>
      <c r="G931" s="22">
        <f>I931+K931+M931</f>
        <v>4254</v>
      </c>
      <c r="H931" s="26">
        <f>J931+L931+N931</f>
        <v>4254</v>
      </c>
      <c r="I931" s="25">
        <f>단가산출총괄표!G79</f>
        <v>1683</v>
      </c>
      <c r="J931" s="26">
        <f>TRUNC(E931*I931,0)</f>
        <v>1683</v>
      </c>
      <c r="K931" s="25">
        <f>단가산출총괄표!H79</f>
        <v>1472</v>
      </c>
      <c r="L931" s="26">
        <f>TRUNC(E931*K931,0)</f>
        <v>1472</v>
      </c>
      <c r="M931" s="25">
        <f>단가산출총괄표!I79</f>
        <v>1099</v>
      </c>
      <c r="N931" s="26">
        <f>TRUNC(E931*M931,0)</f>
        <v>1099</v>
      </c>
      <c r="O931" s="17" t="s">
        <v>3223</v>
      </c>
    </row>
    <row r="932" spans="2:15" ht="19.7" hidden="1" customHeight="1" x14ac:dyDescent="0.2">
      <c r="B932" s="13" t="s">
        <v>4016</v>
      </c>
      <c r="C932" s="14" t="s">
        <v>4016</v>
      </c>
      <c r="D932" s="14" t="s">
        <v>4016</v>
      </c>
      <c r="E932" s="16"/>
      <c r="F932" s="15" t="s">
        <v>4016</v>
      </c>
      <c r="G932" s="22"/>
      <c r="H932" s="16"/>
      <c r="I932" s="22"/>
      <c r="J932" s="26">
        <f>TRUNC(E932*I932,0)</f>
        <v>0</v>
      </c>
      <c r="K932" s="22"/>
      <c r="L932" s="26">
        <f>TRUNC(E932*K932,0)</f>
        <v>0</v>
      </c>
      <c r="M932" s="22"/>
      <c r="N932" s="26">
        <f>TRUNC(E932*M932,0)</f>
        <v>0</v>
      </c>
      <c r="O932" s="17" t="s">
        <v>4016</v>
      </c>
    </row>
    <row r="933" spans="2:15" ht="19.7" hidden="1" customHeight="1" x14ac:dyDescent="0.2">
      <c r="B933" s="40" t="s">
        <v>1490</v>
      </c>
      <c r="C933" s="24" t="s">
        <v>3048</v>
      </c>
      <c r="D933" s="24" t="s">
        <v>4016</v>
      </c>
      <c r="E933" s="16"/>
      <c r="F933" s="41" t="s">
        <v>2516</v>
      </c>
      <c r="G933" s="22"/>
      <c r="H933" s="42" t="e">
        <f>J933+L933+N933</f>
        <v>#REF!</v>
      </c>
      <c r="I933" s="22"/>
      <c r="J933" s="42" t="e">
        <f>TRUNC(J934+J935+J936+J937)</f>
        <v>#REF!</v>
      </c>
      <c r="K933" s="22"/>
      <c r="L933" s="42" t="e">
        <f>TRUNC(L934+L935+L936+L937)</f>
        <v>#REF!</v>
      </c>
      <c r="M933" s="22"/>
      <c r="N933" s="42" t="e">
        <f>TRUNC(N934+N935+N936+N937)</f>
        <v>#REF!</v>
      </c>
      <c r="O933" s="43" t="s">
        <v>4016</v>
      </c>
    </row>
    <row r="934" spans="2:15" ht="19.7" hidden="1" customHeight="1" x14ac:dyDescent="0.2">
      <c r="B934" s="18" t="s">
        <v>4016</v>
      </c>
      <c r="C934" s="19" t="s">
        <v>218</v>
      </c>
      <c r="D934" s="19" t="s">
        <v>4016</v>
      </c>
      <c r="E934" s="45">
        <v>8.3299999999999999E-2</v>
      </c>
      <c r="F934" s="20" t="s">
        <v>3731</v>
      </c>
      <c r="G934" s="5" t="e">
        <f>I934+K934+M934</f>
        <v>#REF!</v>
      </c>
      <c r="H934" s="32" t="e">
        <f>J934+L934+N934</f>
        <v>#REF!</v>
      </c>
      <c r="I934" s="29" t="e">
        <f>#REF!</f>
        <v>#REF!</v>
      </c>
      <c r="J934" s="32" t="e">
        <f>TRUNC(E934*I934,0)</f>
        <v>#REF!</v>
      </c>
      <c r="K934" s="29" t="e">
        <f>#REF!</f>
        <v>#REF!</v>
      </c>
      <c r="L934" s="32" t="e">
        <f>TRUNC(E934*K934,0)</f>
        <v>#REF!</v>
      </c>
      <c r="M934" s="29" t="e">
        <f>#REF!</f>
        <v>#REF!</v>
      </c>
      <c r="N934" s="32" t="e">
        <f>TRUNC(E934*M934,0)</f>
        <v>#REF!</v>
      </c>
      <c r="O934" s="21" t="s">
        <v>4016</v>
      </c>
    </row>
    <row r="935" spans="2:15" ht="19.7" hidden="1" customHeight="1" x14ac:dyDescent="0.2">
      <c r="B935" s="13" t="s">
        <v>4016</v>
      </c>
      <c r="C935" s="14" t="s">
        <v>265</v>
      </c>
      <c r="D935" s="14" t="s">
        <v>4016</v>
      </c>
      <c r="E935" s="44">
        <v>4.1599999999999998E-2</v>
      </c>
      <c r="F935" s="15" t="s">
        <v>3731</v>
      </c>
      <c r="G935" s="22" t="e">
        <f>I935+K935+M935</f>
        <v>#REF!</v>
      </c>
      <c r="H935" s="26" t="e">
        <f>J935+L935+N935</f>
        <v>#REF!</v>
      </c>
      <c r="I935" s="25" t="e">
        <f>#REF!</f>
        <v>#REF!</v>
      </c>
      <c r="J935" s="26" t="e">
        <f>TRUNC(E935*I935,0)</f>
        <v>#REF!</v>
      </c>
      <c r="K935" s="25" t="e">
        <f>#REF!</f>
        <v>#REF!</v>
      </c>
      <c r="L935" s="26" t="e">
        <f>TRUNC(E935*K935,0)</f>
        <v>#REF!</v>
      </c>
      <c r="M935" s="25" t="e">
        <f>#REF!</f>
        <v>#REF!</v>
      </c>
      <c r="N935" s="26" t="e">
        <f>TRUNC(E935*M935,0)</f>
        <v>#REF!</v>
      </c>
      <c r="O935" s="17" t="s">
        <v>4016</v>
      </c>
    </row>
    <row r="936" spans="2:15" ht="19.7" hidden="1" customHeight="1" x14ac:dyDescent="0.2">
      <c r="B936" s="13" t="s">
        <v>4016</v>
      </c>
      <c r="C936" s="14" t="s">
        <v>440</v>
      </c>
      <c r="D936" s="14" t="s">
        <v>653</v>
      </c>
      <c r="E936" s="44">
        <v>0.33329999999999999</v>
      </c>
      <c r="F936" s="15" t="s">
        <v>2999</v>
      </c>
      <c r="G936" s="22" t="e">
        <f>I936+K936+M936</f>
        <v>#REF!</v>
      </c>
      <c r="H936" s="26" t="e">
        <f>J936+L936+N936</f>
        <v>#REF!</v>
      </c>
      <c r="I936" s="25" t="e">
        <f>#REF!</f>
        <v>#REF!</v>
      </c>
      <c r="J936" s="26" t="e">
        <f>TRUNC(E936*I936,0)</f>
        <v>#REF!</v>
      </c>
      <c r="K936" s="25" t="e">
        <f>#REF!</f>
        <v>#REF!</v>
      </c>
      <c r="L936" s="26" t="e">
        <f>TRUNC(E936*K936,0)</f>
        <v>#REF!</v>
      </c>
      <c r="M936" s="25" t="e">
        <f>#REF!</f>
        <v>#REF!</v>
      </c>
      <c r="N936" s="26" t="e">
        <f>TRUNC(E936*M936,0)</f>
        <v>#REF!</v>
      </c>
      <c r="O936" s="17" t="s">
        <v>4016</v>
      </c>
    </row>
    <row r="937" spans="2:15" ht="19.7" hidden="1" customHeight="1" x14ac:dyDescent="0.2">
      <c r="B937" s="13" t="s">
        <v>4016</v>
      </c>
      <c r="C937" s="14" t="s">
        <v>3787</v>
      </c>
      <c r="D937" s="14" t="s">
        <v>574</v>
      </c>
      <c r="E937" s="16">
        <v>2</v>
      </c>
      <c r="F937" s="15" t="s">
        <v>802</v>
      </c>
      <c r="G937" s="22" t="e">
        <f>I937+K937+M937</f>
        <v>#REF!</v>
      </c>
      <c r="H937" s="26" t="e">
        <f>J937+L937+N937</f>
        <v>#REF!</v>
      </c>
      <c r="I937" s="22"/>
      <c r="J937" s="26">
        <f>TRUNC(E937*1/100*I937,0)</f>
        <v>0</v>
      </c>
      <c r="K937" s="22" t="e">
        <f>J936+J935+J934</f>
        <v>#REF!</v>
      </c>
      <c r="L937" s="26" t="e">
        <f>TRUNC(E937*1/100*K937,0)</f>
        <v>#REF!</v>
      </c>
      <c r="M937" s="22"/>
      <c r="N937" s="26">
        <f>TRUNC(E937*1/100*M937,0)</f>
        <v>0</v>
      </c>
      <c r="O937" s="17" t="s">
        <v>4016</v>
      </c>
    </row>
    <row r="938" spans="2:15" ht="19.7" hidden="1" customHeight="1" x14ac:dyDescent="0.2">
      <c r="B938" s="13" t="s">
        <v>4016</v>
      </c>
      <c r="C938" s="14" t="s">
        <v>4016</v>
      </c>
      <c r="D938" s="14" t="s">
        <v>4016</v>
      </c>
      <c r="E938" s="16"/>
      <c r="F938" s="15" t="s">
        <v>4016</v>
      </c>
      <c r="G938" s="22"/>
      <c r="H938" s="16"/>
      <c r="I938" s="22"/>
      <c r="J938" s="26">
        <f>TRUNC(E938*I938,0)</f>
        <v>0</v>
      </c>
      <c r="K938" s="22"/>
      <c r="L938" s="26">
        <f>TRUNC(E938*K938,0)</f>
        <v>0</v>
      </c>
      <c r="M938" s="22"/>
      <c r="N938" s="26">
        <f>TRUNC(E938*M938,0)</f>
        <v>0</v>
      </c>
      <c r="O938" s="17" t="s">
        <v>4016</v>
      </c>
    </row>
    <row r="939" spans="2:15" ht="19.7" hidden="1" customHeight="1" x14ac:dyDescent="0.2">
      <c r="B939" s="40" t="s">
        <v>3931</v>
      </c>
      <c r="C939" s="24" t="s">
        <v>423</v>
      </c>
      <c r="D939" s="24" t="s">
        <v>4016</v>
      </c>
      <c r="E939" s="16"/>
      <c r="F939" s="41" t="s">
        <v>2516</v>
      </c>
      <c r="G939" s="22"/>
      <c r="H939" s="42" t="e">
        <f>J939+L939+N939</f>
        <v>#REF!</v>
      </c>
      <c r="I939" s="22"/>
      <c r="J939" s="42" t="e">
        <f>TRUNC(J940+J941+J942+J943)</f>
        <v>#REF!</v>
      </c>
      <c r="K939" s="22"/>
      <c r="L939" s="42" t="e">
        <f>TRUNC(L940+L941+L942+L943)</f>
        <v>#REF!</v>
      </c>
      <c r="M939" s="22"/>
      <c r="N939" s="42" t="e">
        <f>TRUNC(N940+N941+N942+N943)</f>
        <v>#REF!</v>
      </c>
      <c r="O939" s="43" t="s">
        <v>4016</v>
      </c>
    </row>
    <row r="940" spans="2:15" ht="19.7" hidden="1" customHeight="1" x14ac:dyDescent="0.2">
      <c r="B940" s="13" t="s">
        <v>4016</v>
      </c>
      <c r="C940" s="14" t="s">
        <v>218</v>
      </c>
      <c r="D940" s="14" t="s">
        <v>4016</v>
      </c>
      <c r="E940" s="44">
        <v>7.7000000000000002E-3</v>
      </c>
      <c r="F940" s="15" t="s">
        <v>3731</v>
      </c>
      <c r="G940" s="22" t="e">
        <f>I940+K940+M940</f>
        <v>#REF!</v>
      </c>
      <c r="H940" s="26" t="e">
        <f>J940+L940+N940</f>
        <v>#REF!</v>
      </c>
      <c r="I940" s="25" t="e">
        <f>#REF!</f>
        <v>#REF!</v>
      </c>
      <c r="J940" s="26" t="e">
        <f>TRUNC(E940*I940,0)</f>
        <v>#REF!</v>
      </c>
      <c r="K940" s="25" t="e">
        <f>#REF!</f>
        <v>#REF!</v>
      </c>
      <c r="L940" s="26" t="e">
        <f>TRUNC(E940*K940,0)</f>
        <v>#REF!</v>
      </c>
      <c r="M940" s="25" t="e">
        <f>#REF!</f>
        <v>#REF!</v>
      </c>
      <c r="N940" s="26" t="e">
        <f>TRUNC(E940*M940,0)</f>
        <v>#REF!</v>
      </c>
      <c r="O940" s="17" t="s">
        <v>4016</v>
      </c>
    </row>
    <row r="941" spans="2:15" ht="19.7" hidden="1" customHeight="1" x14ac:dyDescent="0.2">
      <c r="B941" s="13" t="s">
        <v>4016</v>
      </c>
      <c r="C941" s="14" t="s">
        <v>265</v>
      </c>
      <c r="D941" s="14" t="s">
        <v>4016</v>
      </c>
      <c r="E941" s="44">
        <v>7.7000000000000002E-3</v>
      </c>
      <c r="F941" s="15" t="s">
        <v>3731</v>
      </c>
      <c r="G941" s="22" t="e">
        <f>I941+K941+M941</f>
        <v>#REF!</v>
      </c>
      <c r="H941" s="26" t="e">
        <f>J941+L941+N941</f>
        <v>#REF!</v>
      </c>
      <c r="I941" s="25" t="e">
        <f>#REF!</f>
        <v>#REF!</v>
      </c>
      <c r="J941" s="26" t="e">
        <f>TRUNC(E941*I941,0)</f>
        <v>#REF!</v>
      </c>
      <c r="K941" s="25" t="e">
        <f>#REF!</f>
        <v>#REF!</v>
      </c>
      <c r="L941" s="26" t="e">
        <f>TRUNC(E941*K941,0)</f>
        <v>#REF!</v>
      </c>
      <c r="M941" s="25" t="e">
        <f>#REF!</f>
        <v>#REF!</v>
      </c>
      <c r="N941" s="26" t="e">
        <f>TRUNC(E941*M941,0)</f>
        <v>#REF!</v>
      </c>
      <c r="O941" s="17" t="s">
        <v>4016</v>
      </c>
    </row>
    <row r="942" spans="2:15" ht="19.7" hidden="1" customHeight="1" x14ac:dyDescent="0.2">
      <c r="B942" s="13" t="s">
        <v>4016</v>
      </c>
      <c r="C942" s="14" t="s">
        <v>440</v>
      </c>
      <c r="D942" s="14" t="s">
        <v>3872</v>
      </c>
      <c r="E942" s="44">
        <v>6.1499999999999999E-2</v>
      </c>
      <c r="F942" s="15" t="s">
        <v>2999</v>
      </c>
      <c r="G942" s="22" t="e">
        <f>I942+K942+M942</f>
        <v>#REF!</v>
      </c>
      <c r="H942" s="26" t="e">
        <f>J942+L942+N942</f>
        <v>#REF!</v>
      </c>
      <c r="I942" s="25" t="e">
        <f>#REF!</f>
        <v>#REF!</v>
      </c>
      <c r="J942" s="26" t="e">
        <f>TRUNC(E942*I942,0)</f>
        <v>#REF!</v>
      </c>
      <c r="K942" s="25" t="e">
        <f>#REF!</f>
        <v>#REF!</v>
      </c>
      <c r="L942" s="26" t="e">
        <f>TRUNC(E942*K942,0)</f>
        <v>#REF!</v>
      </c>
      <c r="M942" s="25" t="e">
        <f>#REF!</f>
        <v>#REF!</v>
      </c>
      <c r="N942" s="26" t="e">
        <f>TRUNC(E942*M942,0)</f>
        <v>#REF!</v>
      </c>
      <c r="O942" s="17" t="s">
        <v>4016</v>
      </c>
    </row>
    <row r="943" spans="2:15" ht="19.7" hidden="1" customHeight="1" x14ac:dyDescent="0.2">
      <c r="B943" s="13" t="s">
        <v>4016</v>
      </c>
      <c r="C943" s="14" t="s">
        <v>3787</v>
      </c>
      <c r="D943" s="14" t="s">
        <v>574</v>
      </c>
      <c r="E943" s="16">
        <v>2</v>
      </c>
      <c r="F943" s="15" t="s">
        <v>802</v>
      </c>
      <c r="G943" s="22" t="e">
        <f>I943+K943+M943</f>
        <v>#REF!</v>
      </c>
      <c r="H943" s="26" t="e">
        <f>J943+L943+N943</f>
        <v>#REF!</v>
      </c>
      <c r="I943" s="22"/>
      <c r="J943" s="26">
        <f>TRUNC(E943*1/100*I943,0)</f>
        <v>0</v>
      </c>
      <c r="K943" s="22" t="e">
        <f>J942+J941+J940</f>
        <v>#REF!</v>
      </c>
      <c r="L943" s="26" t="e">
        <f>TRUNC(E943*1/100*K943,0)</f>
        <v>#REF!</v>
      </c>
      <c r="M943" s="22"/>
      <c r="N943" s="26">
        <f>TRUNC(E943*1/100*M943,0)</f>
        <v>0</v>
      </c>
      <c r="O943" s="17" t="s">
        <v>4016</v>
      </c>
    </row>
    <row r="944" spans="2:15" ht="19.7" hidden="1" customHeight="1" x14ac:dyDescent="0.2">
      <c r="B944" s="13" t="s">
        <v>4016</v>
      </c>
      <c r="C944" s="14" t="s">
        <v>4016</v>
      </c>
      <c r="D944" s="14" t="s">
        <v>4016</v>
      </c>
      <c r="E944" s="16"/>
      <c r="F944" s="15" t="s">
        <v>4016</v>
      </c>
      <c r="G944" s="22"/>
      <c r="H944" s="16"/>
      <c r="I944" s="22"/>
      <c r="J944" s="26">
        <f>TRUNC(E944*I944,0)</f>
        <v>0</v>
      </c>
      <c r="K944" s="22"/>
      <c r="L944" s="26">
        <f>TRUNC(E944*K944,0)</f>
        <v>0</v>
      </c>
      <c r="M944" s="22"/>
      <c r="N944" s="26">
        <f>TRUNC(E944*M944,0)</f>
        <v>0</v>
      </c>
      <c r="O944" s="17" t="s">
        <v>4016</v>
      </c>
    </row>
    <row r="945" spans="2:15" ht="19.7" hidden="1" customHeight="1" x14ac:dyDescent="0.2">
      <c r="B945" s="40" t="s">
        <v>3271</v>
      </c>
      <c r="C945" s="24" t="s">
        <v>1355</v>
      </c>
      <c r="D945" s="24" t="s">
        <v>2922</v>
      </c>
      <c r="E945" s="16"/>
      <c r="F945" s="41" t="s">
        <v>2986</v>
      </c>
      <c r="G945" s="22"/>
      <c r="H945" s="42" t="e">
        <f>J945+L945+N945</f>
        <v>#REF!</v>
      </c>
      <c r="I945" s="22"/>
      <c r="J945" s="42" t="e">
        <f>TRUNC(J946+J947)</f>
        <v>#REF!</v>
      </c>
      <c r="K945" s="22"/>
      <c r="L945" s="42" t="e">
        <f>TRUNC(L946+L947)</f>
        <v>#REF!</v>
      </c>
      <c r="M945" s="22"/>
      <c r="N945" s="26" t="e">
        <f>TRUNC(N946+N947)</f>
        <v>#REF!</v>
      </c>
      <c r="O945" s="43" t="s">
        <v>4016</v>
      </c>
    </row>
    <row r="946" spans="2:15" ht="19.7" hidden="1" customHeight="1" x14ac:dyDescent="0.2">
      <c r="B946" s="13" t="s">
        <v>4016</v>
      </c>
      <c r="C946" s="14" t="s">
        <v>1044</v>
      </c>
      <c r="D946" s="14" t="s">
        <v>2209</v>
      </c>
      <c r="E946" s="44">
        <v>0.3</v>
      </c>
      <c r="F946" s="15" t="s">
        <v>3225</v>
      </c>
      <c r="G946" s="22" t="e">
        <f>I946+K946+M946</f>
        <v>#REF!</v>
      </c>
      <c r="H946" s="26" t="e">
        <f>J946+L946+N946</f>
        <v>#REF!</v>
      </c>
      <c r="I946" s="25" t="e">
        <f>#REF!</f>
        <v>#REF!</v>
      </c>
      <c r="J946" s="26" t="e">
        <f>TRUNC(E946*I946,0)</f>
        <v>#REF!</v>
      </c>
      <c r="K946" s="25" t="e">
        <f>#REF!</f>
        <v>#REF!</v>
      </c>
      <c r="L946" s="26" t="e">
        <f>TRUNC(E946*K946,0)</f>
        <v>#REF!</v>
      </c>
      <c r="M946" s="25" t="e">
        <f>#REF!</f>
        <v>#REF!</v>
      </c>
      <c r="N946" s="26" t="e">
        <f>TRUNC(E946*M946,0)</f>
        <v>#REF!</v>
      </c>
      <c r="O946" s="17" t="s">
        <v>4016</v>
      </c>
    </row>
    <row r="947" spans="2:15" ht="19.7" hidden="1" customHeight="1" x14ac:dyDescent="0.2">
      <c r="B947" s="13" t="s">
        <v>4016</v>
      </c>
      <c r="C947" s="14" t="s">
        <v>163</v>
      </c>
      <c r="D947" s="14" t="s">
        <v>119</v>
      </c>
      <c r="E947" s="16">
        <v>1</v>
      </c>
      <c r="F947" s="15" t="s">
        <v>2986</v>
      </c>
      <c r="G947" s="22" t="e">
        <f>I947+K947+M947</f>
        <v>#REF!</v>
      </c>
      <c r="H947" s="26" t="e">
        <f>J947+L947+N947</f>
        <v>#REF!</v>
      </c>
      <c r="I947" s="25" t="e">
        <f>#REF!</f>
        <v>#REF!</v>
      </c>
      <c r="J947" s="26" t="e">
        <f>TRUNC(E947*I947,0)</f>
        <v>#REF!</v>
      </c>
      <c r="K947" s="25" t="e">
        <f>#REF!</f>
        <v>#REF!</v>
      </c>
      <c r="L947" s="26" t="e">
        <f>TRUNC(E947*K947,0)</f>
        <v>#REF!</v>
      </c>
      <c r="M947" s="25" t="e">
        <f>#REF!</f>
        <v>#REF!</v>
      </c>
      <c r="N947" s="26" t="e">
        <f>TRUNC(E947*M947,0)</f>
        <v>#REF!</v>
      </c>
      <c r="O947" s="17" t="s">
        <v>3426</v>
      </c>
    </row>
    <row r="948" spans="2:15" ht="19.7" hidden="1" customHeight="1" x14ac:dyDescent="0.2">
      <c r="B948" s="13" t="s">
        <v>4016</v>
      </c>
      <c r="C948" s="14" t="s">
        <v>4016</v>
      </c>
      <c r="D948" s="14" t="s">
        <v>4016</v>
      </c>
      <c r="E948" s="16"/>
      <c r="F948" s="15" t="s">
        <v>4016</v>
      </c>
      <c r="G948" s="22"/>
      <c r="H948" s="16"/>
      <c r="I948" s="22"/>
      <c r="J948" s="26">
        <f>TRUNC(E948*I948,0)</f>
        <v>0</v>
      </c>
      <c r="K948" s="22"/>
      <c r="L948" s="26">
        <f>TRUNC(E948*K948,0)</f>
        <v>0</v>
      </c>
      <c r="M948" s="22"/>
      <c r="N948" s="26">
        <f>TRUNC(E948*M948,0)</f>
        <v>0</v>
      </c>
      <c r="O948" s="17" t="s">
        <v>4016</v>
      </c>
    </row>
    <row r="949" spans="2:15" ht="19.7" hidden="1" customHeight="1" x14ac:dyDescent="0.2">
      <c r="B949" s="40" t="s">
        <v>1853</v>
      </c>
      <c r="C949" s="24" t="s">
        <v>3305</v>
      </c>
      <c r="D949" s="24" t="s">
        <v>3308</v>
      </c>
      <c r="E949" s="16"/>
      <c r="F949" s="41" t="s">
        <v>2986</v>
      </c>
      <c r="G949" s="22"/>
      <c r="H949" s="42" t="e">
        <f>J949+L949+N949</f>
        <v>#REF!</v>
      </c>
      <c r="I949" s="22"/>
      <c r="J949" s="42" t="e">
        <f>TRUNC(J950+J951)</f>
        <v>#REF!</v>
      </c>
      <c r="K949" s="22"/>
      <c r="L949" s="42" t="e">
        <f>TRUNC(L950+L951)</f>
        <v>#REF!</v>
      </c>
      <c r="M949" s="22"/>
      <c r="N949" s="26" t="e">
        <f>TRUNC(N950+N951)</f>
        <v>#REF!</v>
      </c>
      <c r="O949" s="43" t="s">
        <v>4016</v>
      </c>
    </row>
    <row r="950" spans="2:15" ht="19.7" hidden="1" customHeight="1" x14ac:dyDescent="0.2">
      <c r="B950" s="13" t="s">
        <v>4016</v>
      </c>
      <c r="C950" s="14" t="s">
        <v>1044</v>
      </c>
      <c r="D950" s="14" t="s">
        <v>602</v>
      </c>
      <c r="E950" s="44">
        <v>0.75</v>
      </c>
      <c r="F950" s="15" t="s">
        <v>3225</v>
      </c>
      <c r="G950" s="22" t="e">
        <f>I950+K950+M950</f>
        <v>#REF!</v>
      </c>
      <c r="H950" s="26" t="e">
        <f>J950+L950+N950</f>
        <v>#REF!</v>
      </c>
      <c r="I950" s="25" t="e">
        <f>#REF!</f>
        <v>#REF!</v>
      </c>
      <c r="J950" s="26" t="e">
        <f>TRUNC(E950*I950,0)</f>
        <v>#REF!</v>
      </c>
      <c r="K950" s="25" t="e">
        <f>#REF!</f>
        <v>#REF!</v>
      </c>
      <c r="L950" s="26" t="e">
        <f>TRUNC(E950*K950,0)</f>
        <v>#REF!</v>
      </c>
      <c r="M950" s="25" t="e">
        <f>#REF!</f>
        <v>#REF!</v>
      </c>
      <c r="N950" s="26" t="e">
        <f>TRUNC(E950*M950,0)</f>
        <v>#REF!</v>
      </c>
      <c r="O950" s="17" t="s">
        <v>4016</v>
      </c>
    </row>
    <row r="951" spans="2:15" ht="19.7" hidden="1" customHeight="1" x14ac:dyDescent="0.2">
      <c r="B951" s="13" t="s">
        <v>4016</v>
      </c>
      <c r="C951" s="14" t="s">
        <v>3260</v>
      </c>
      <c r="D951" s="14" t="s">
        <v>1580</v>
      </c>
      <c r="E951" s="16">
        <v>1</v>
      </c>
      <c r="F951" s="15" t="s">
        <v>2986</v>
      </c>
      <c r="G951" s="22" t="e">
        <f>I951+K951+M951</f>
        <v>#REF!</v>
      </c>
      <c r="H951" s="26" t="e">
        <f>J951+L951+N951</f>
        <v>#REF!</v>
      </c>
      <c r="I951" s="25" t="e">
        <f>#REF!</f>
        <v>#REF!</v>
      </c>
      <c r="J951" s="26" t="e">
        <f>TRUNC(E951*I951,0)</f>
        <v>#REF!</v>
      </c>
      <c r="K951" s="25" t="e">
        <f>#REF!</f>
        <v>#REF!</v>
      </c>
      <c r="L951" s="26" t="e">
        <f>TRUNC(E951*K951,0)</f>
        <v>#REF!</v>
      </c>
      <c r="M951" s="25" t="e">
        <f>#REF!</f>
        <v>#REF!</v>
      </c>
      <c r="N951" s="26" t="e">
        <f>TRUNC(E951*M951,0)</f>
        <v>#REF!</v>
      </c>
      <c r="O951" s="17" t="s">
        <v>1968</v>
      </c>
    </row>
    <row r="952" spans="2:15" ht="19.7" hidden="1" customHeight="1" x14ac:dyDescent="0.2">
      <c r="B952" s="13" t="s">
        <v>4016</v>
      </c>
      <c r="C952" s="14" t="s">
        <v>4016</v>
      </c>
      <c r="D952" s="14" t="s">
        <v>4016</v>
      </c>
      <c r="E952" s="16"/>
      <c r="F952" s="15" t="s">
        <v>4016</v>
      </c>
      <c r="G952" s="22"/>
      <c r="H952" s="16"/>
      <c r="I952" s="22"/>
      <c r="J952" s="26">
        <f>TRUNC(E952*I952,0)</f>
        <v>0</v>
      </c>
      <c r="K952" s="22"/>
      <c r="L952" s="26">
        <f>TRUNC(E952*K952,0)</f>
        <v>0</v>
      </c>
      <c r="M952" s="22"/>
      <c r="N952" s="26">
        <f>TRUNC(E952*M952,0)</f>
        <v>0</v>
      </c>
      <c r="O952" s="17" t="s">
        <v>4016</v>
      </c>
    </row>
    <row r="953" spans="2:15" ht="19.7" hidden="1" customHeight="1" x14ac:dyDescent="0.2">
      <c r="B953" s="40" t="s">
        <v>3474</v>
      </c>
      <c r="C953" s="24" t="s">
        <v>128</v>
      </c>
      <c r="D953" s="24" t="s">
        <v>2913</v>
      </c>
      <c r="E953" s="16"/>
      <c r="F953" s="41" t="s">
        <v>2937</v>
      </c>
      <c r="G953" s="22"/>
      <c r="H953" s="42" t="e">
        <f>J953+L953+N953</f>
        <v>#REF!</v>
      </c>
      <c r="I953" s="22"/>
      <c r="J953" s="42" t="e">
        <f>TRUNC(J954+J955)</f>
        <v>#REF!</v>
      </c>
      <c r="K953" s="22"/>
      <c r="L953" s="42" t="e">
        <f>TRUNC(L954+L955)</f>
        <v>#REF!</v>
      </c>
      <c r="M953" s="22"/>
      <c r="N953" s="42" t="e">
        <f>TRUNC(N954+N955)</f>
        <v>#REF!</v>
      </c>
      <c r="O953" s="43" t="s">
        <v>4016</v>
      </c>
    </row>
    <row r="954" spans="2:15" ht="19.7" hidden="1" customHeight="1" x14ac:dyDescent="0.2">
      <c r="B954" s="13" t="s">
        <v>4016</v>
      </c>
      <c r="C954" s="14" t="s">
        <v>2241</v>
      </c>
      <c r="D954" s="14" t="s">
        <v>2078</v>
      </c>
      <c r="E954" s="16">
        <v>1</v>
      </c>
      <c r="F954" s="15" t="s">
        <v>2937</v>
      </c>
      <c r="G954" s="22" t="e">
        <f>I954+K954+M954</f>
        <v>#REF!</v>
      </c>
      <c r="H954" s="26" t="e">
        <f>J954+L954+N954</f>
        <v>#REF!</v>
      </c>
      <c r="I954" s="25" t="e">
        <f>#REF!</f>
        <v>#REF!</v>
      </c>
      <c r="J954" s="26" t="e">
        <f>TRUNC(E954*I954,0)</f>
        <v>#REF!</v>
      </c>
      <c r="K954" s="25" t="e">
        <f>#REF!</f>
        <v>#REF!</v>
      </c>
      <c r="L954" s="26" t="e">
        <f>TRUNC(E954*K954,0)</f>
        <v>#REF!</v>
      </c>
      <c r="M954" s="25" t="e">
        <f>#REF!</f>
        <v>#REF!</v>
      </c>
      <c r="N954" s="26" t="e">
        <f>TRUNC(E954*M954,0)</f>
        <v>#REF!</v>
      </c>
      <c r="O954" s="17" t="s">
        <v>3831</v>
      </c>
    </row>
    <row r="955" spans="2:15" ht="19.7" hidden="1" customHeight="1" x14ac:dyDescent="0.2">
      <c r="B955" s="13" t="s">
        <v>4016</v>
      </c>
      <c r="C955" s="14" t="s">
        <v>1766</v>
      </c>
      <c r="D955" s="14" t="s">
        <v>2913</v>
      </c>
      <c r="E955" s="16">
        <v>1</v>
      </c>
      <c r="F955" s="15" t="s">
        <v>2937</v>
      </c>
      <c r="G955" s="22" t="e">
        <f>I955+K955+M955</f>
        <v>#REF!</v>
      </c>
      <c r="H955" s="26" t="e">
        <f>J955+L955+N955</f>
        <v>#REF!</v>
      </c>
      <c r="I955" s="25" t="e">
        <f>#REF!</f>
        <v>#REF!</v>
      </c>
      <c r="J955" s="26" t="e">
        <f>TRUNC(E955*I955,0)</f>
        <v>#REF!</v>
      </c>
      <c r="K955" s="25" t="e">
        <f>#REF!</f>
        <v>#REF!</v>
      </c>
      <c r="L955" s="26" t="e">
        <f>TRUNC(E955*K955,0)</f>
        <v>#REF!</v>
      </c>
      <c r="M955" s="25" t="e">
        <f>#REF!</f>
        <v>#REF!</v>
      </c>
      <c r="N955" s="26" t="e">
        <f>TRUNC(E955*M955,0)</f>
        <v>#REF!</v>
      </c>
      <c r="O955" s="17" t="s">
        <v>1879</v>
      </c>
    </row>
    <row r="956" spans="2:15" ht="19.7" hidden="1" customHeight="1" x14ac:dyDescent="0.2">
      <c r="B956" s="13" t="s">
        <v>4016</v>
      </c>
      <c r="C956" s="14" t="s">
        <v>4016</v>
      </c>
      <c r="D956" s="14" t="s">
        <v>4016</v>
      </c>
      <c r="E956" s="16"/>
      <c r="F956" s="15" t="s">
        <v>4016</v>
      </c>
      <c r="G956" s="22"/>
      <c r="H956" s="16"/>
      <c r="I956" s="22"/>
      <c r="J956" s="26">
        <f>TRUNC(E956*I956,0)</f>
        <v>0</v>
      </c>
      <c r="K956" s="22"/>
      <c r="L956" s="26">
        <f>TRUNC(E956*K956,0)</f>
        <v>0</v>
      </c>
      <c r="M956" s="22"/>
      <c r="N956" s="26">
        <f>TRUNC(E956*M956,0)</f>
        <v>0</v>
      </c>
      <c r="O956" s="17" t="s">
        <v>4016</v>
      </c>
    </row>
    <row r="957" spans="2:15" ht="19.7" hidden="1" customHeight="1" x14ac:dyDescent="0.2">
      <c r="B957" s="40" t="s">
        <v>1992</v>
      </c>
      <c r="C957" s="24" t="s">
        <v>462</v>
      </c>
      <c r="D957" s="24" t="s">
        <v>348</v>
      </c>
      <c r="E957" s="16"/>
      <c r="F957" s="41" t="s">
        <v>2937</v>
      </c>
      <c r="G957" s="22"/>
      <c r="H957" s="42" t="e">
        <f>J957+L957+N957</f>
        <v>#REF!</v>
      </c>
      <c r="I957" s="22"/>
      <c r="J957" s="42" t="e">
        <f>TRUNC(J958+J959+J960)</f>
        <v>#REF!</v>
      </c>
      <c r="K957" s="22"/>
      <c r="L957" s="42" t="e">
        <f>TRUNC(L958+L959+L960)</f>
        <v>#REF!</v>
      </c>
      <c r="M957" s="22"/>
      <c r="N957" s="26" t="e">
        <f>TRUNC(N958+N959+N960)</f>
        <v>#REF!</v>
      </c>
      <c r="O957" s="43" t="s">
        <v>4016</v>
      </c>
    </row>
    <row r="958" spans="2:15" ht="19.7" hidden="1" customHeight="1" x14ac:dyDescent="0.2">
      <c r="B958" s="13" t="s">
        <v>4016</v>
      </c>
      <c r="C958" s="14" t="s">
        <v>3466</v>
      </c>
      <c r="D958" s="14" t="s">
        <v>4016</v>
      </c>
      <c r="E958" s="16">
        <v>510</v>
      </c>
      <c r="F958" s="15" t="s">
        <v>2363</v>
      </c>
      <c r="G958" s="22" t="e">
        <f>I958+K958+M958</f>
        <v>#REF!</v>
      </c>
      <c r="H958" s="26" t="e">
        <f>J958+L958+N958</f>
        <v>#REF!</v>
      </c>
      <c r="I958" s="25" t="e">
        <f>#REF!</f>
        <v>#REF!</v>
      </c>
      <c r="J958" s="26" t="e">
        <f>TRUNC(E958*I958,0)</f>
        <v>#REF!</v>
      </c>
      <c r="K958" s="25" t="e">
        <f>#REF!</f>
        <v>#REF!</v>
      </c>
      <c r="L958" s="26" t="e">
        <f>TRUNC(E958*K958,0)</f>
        <v>#REF!</v>
      </c>
      <c r="M958" s="25" t="e">
        <f>#REF!</f>
        <v>#REF!</v>
      </c>
      <c r="N958" s="26" t="e">
        <f>TRUNC(E958*M958,0)</f>
        <v>#REF!</v>
      </c>
      <c r="O958" s="17" t="s">
        <v>60</v>
      </c>
    </row>
    <row r="959" spans="2:15" ht="19.7" hidden="1" customHeight="1" x14ac:dyDescent="0.2">
      <c r="B959" s="13" t="s">
        <v>4016</v>
      </c>
      <c r="C959" s="14" t="s">
        <v>1843</v>
      </c>
      <c r="D959" s="14" t="s">
        <v>3788</v>
      </c>
      <c r="E959" s="44">
        <v>1.1000000000000001</v>
      </c>
      <c r="F959" s="15" t="s">
        <v>2937</v>
      </c>
      <c r="G959" s="22" t="e">
        <f>I959+K959+M959</f>
        <v>#REF!</v>
      </c>
      <c r="H959" s="26" t="e">
        <f>J959+L959+N959</f>
        <v>#REF!</v>
      </c>
      <c r="I959" s="25" t="e">
        <f>#REF!</f>
        <v>#REF!</v>
      </c>
      <c r="J959" s="26" t="e">
        <f>TRUNC(E959*I959,0)</f>
        <v>#REF!</v>
      </c>
      <c r="K959" s="25" t="e">
        <f>#REF!</f>
        <v>#REF!</v>
      </c>
      <c r="L959" s="26" t="e">
        <f>TRUNC(E959*K959,0)</f>
        <v>#REF!</v>
      </c>
      <c r="M959" s="25" t="e">
        <f>#REF!</f>
        <v>#REF!</v>
      </c>
      <c r="N959" s="26" t="e">
        <f>TRUNC(E959*M959,0)</f>
        <v>#REF!</v>
      </c>
      <c r="O959" s="17" t="s">
        <v>4016</v>
      </c>
    </row>
    <row r="960" spans="2:15" ht="19.7" hidden="1" customHeight="1" x14ac:dyDescent="0.2">
      <c r="B960" s="13" t="s">
        <v>4016</v>
      </c>
      <c r="C960" s="14" t="s">
        <v>3240</v>
      </c>
      <c r="D960" s="14" t="s">
        <v>4016</v>
      </c>
      <c r="E960" s="44">
        <v>0.66</v>
      </c>
      <c r="F960" s="15" t="s">
        <v>3731</v>
      </c>
      <c r="G960" s="22" t="e">
        <f>I960+K960+M960</f>
        <v>#REF!</v>
      </c>
      <c r="H960" s="26" t="e">
        <f>J960+L960+N960</f>
        <v>#REF!</v>
      </c>
      <c r="I960" s="25" t="e">
        <f>#REF!</f>
        <v>#REF!</v>
      </c>
      <c r="J960" s="26" t="e">
        <f>TRUNC(E960*I960,0)</f>
        <v>#REF!</v>
      </c>
      <c r="K960" s="25" t="e">
        <f>#REF!</f>
        <v>#REF!</v>
      </c>
      <c r="L960" s="26" t="e">
        <f>TRUNC(E960*K960,0)</f>
        <v>#REF!</v>
      </c>
      <c r="M960" s="25" t="e">
        <f>#REF!</f>
        <v>#REF!</v>
      </c>
      <c r="N960" s="26" t="e">
        <f>TRUNC(E960*M960,0)</f>
        <v>#REF!</v>
      </c>
      <c r="O960" s="17" t="s">
        <v>4016</v>
      </c>
    </row>
    <row r="961" spans="2:15" ht="19.7" hidden="1" customHeight="1" x14ac:dyDescent="0.2">
      <c r="B961" s="13" t="s">
        <v>4016</v>
      </c>
      <c r="C961" s="14" t="s">
        <v>4016</v>
      </c>
      <c r="D961" s="14" t="s">
        <v>4016</v>
      </c>
      <c r="E961" s="16"/>
      <c r="F961" s="15" t="s">
        <v>4016</v>
      </c>
      <c r="G961" s="22"/>
      <c r="H961" s="16"/>
      <c r="I961" s="22"/>
      <c r="J961" s="26">
        <f>TRUNC(E961*I961,0)</f>
        <v>0</v>
      </c>
      <c r="K961" s="22"/>
      <c r="L961" s="26">
        <f>TRUNC(E961*K961,0)</f>
        <v>0</v>
      </c>
      <c r="M961" s="22"/>
      <c r="N961" s="26">
        <f>TRUNC(E961*M961,0)</f>
        <v>0</v>
      </c>
      <c r="O961" s="17" t="s">
        <v>4016</v>
      </c>
    </row>
    <row r="962" spans="2:15" ht="19.7" hidden="1" customHeight="1" x14ac:dyDescent="0.2">
      <c r="B962" s="40" t="s">
        <v>3115</v>
      </c>
      <c r="C962" s="24" t="s">
        <v>3378</v>
      </c>
      <c r="D962" s="24" t="s">
        <v>575</v>
      </c>
      <c r="E962" s="16"/>
      <c r="F962" s="41" t="s">
        <v>2986</v>
      </c>
      <c r="G962" s="22"/>
      <c r="H962" s="42" t="e">
        <f t="shared" ref="H962:H968" si="133">J962+L962+N962</f>
        <v>#REF!</v>
      </c>
      <c r="I962" s="22"/>
      <c r="J962" s="42" t="e">
        <f>TRUNC(J963+J964+J965+J966+J967+J968)</f>
        <v>#REF!</v>
      </c>
      <c r="K962" s="22"/>
      <c r="L962" s="42" t="e">
        <f>TRUNC(L963+L964+L965+L966+L967+L968)</f>
        <v>#REF!</v>
      </c>
      <c r="M962" s="22"/>
      <c r="N962" s="42" t="e">
        <f>TRUNC(N963+N964+N965+N966+N967+N968)</f>
        <v>#REF!</v>
      </c>
      <c r="O962" s="43" t="s">
        <v>4016</v>
      </c>
    </row>
    <row r="963" spans="2:15" ht="19.7" hidden="1" customHeight="1" x14ac:dyDescent="0.2">
      <c r="B963" s="13" t="s">
        <v>4016</v>
      </c>
      <c r="C963" s="14" t="s">
        <v>1842</v>
      </c>
      <c r="D963" s="14" t="s">
        <v>3037</v>
      </c>
      <c r="E963" s="44">
        <v>4.53</v>
      </c>
      <c r="F963" s="15" t="s">
        <v>2363</v>
      </c>
      <c r="G963" s="22" t="e">
        <f t="shared" ref="G963:G968" si="134">I963+K963+M963</f>
        <v>#REF!</v>
      </c>
      <c r="H963" s="26" t="e">
        <f t="shared" si="133"/>
        <v>#REF!</v>
      </c>
      <c r="I963" s="25" t="e">
        <f>#REF!</f>
        <v>#REF!</v>
      </c>
      <c r="J963" s="26" t="e">
        <f t="shared" ref="J963:J969" si="135">TRUNC(E963*I963,0)</f>
        <v>#REF!</v>
      </c>
      <c r="K963" s="25" t="e">
        <f>#REF!</f>
        <v>#REF!</v>
      </c>
      <c r="L963" s="26" t="e">
        <f t="shared" ref="L963:L969" si="136">TRUNC(E963*K963,0)</f>
        <v>#REF!</v>
      </c>
      <c r="M963" s="25" t="e">
        <f>#REF!</f>
        <v>#REF!</v>
      </c>
      <c r="N963" s="26" t="e">
        <f t="shared" ref="N963:N969" si="137">TRUNC(E963*M963,0)</f>
        <v>#REF!</v>
      </c>
      <c r="O963" s="17" t="s">
        <v>4016</v>
      </c>
    </row>
    <row r="964" spans="2:15" ht="19.7" hidden="1" customHeight="1" x14ac:dyDescent="0.2">
      <c r="B964" s="18" t="s">
        <v>4016</v>
      </c>
      <c r="C964" s="19" t="s">
        <v>2849</v>
      </c>
      <c r="D964" s="19" t="s">
        <v>734</v>
      </c>
      <c r="E964" s="45">
        <v>0.186</v>
      </c>
      <c r="F964" s="20" t="s">
        <v>2363</v>
      </c>
      <c r="G964" s="5" t="e">
        <f t="shared" si="134"/>
        <v>#REF!</v>
      </c>
      <c r="H964" s="32" t="e">
        <f t="shared" si="133"/>
        <v>#REF!</v>
      </c>
      <c r="I964" s="29" t="e">
        <f>#REF!</f>
        <v>#REF!</v>
      </c>
      <c r="J964" s="32" t="e">
        <f t="shared" si="135"/>
        <v>#REF!</v>
      </c>
      <c r="K964" s="29" t="e">
        <f>#REF!</f>
        <v>#REF!</v>
      </c>
      <c r="L964" s="32" t="e">
        <f t="shared" si="136"/>
        <v>#REF!</v>
      </c>
      <c r="M964" s="29" t="e">
        <f>#REF!</f>
        <v>#REF!</v>
      </c>
      <c r="N964" s="32" t="e">
        <f t="shared" si="137"/>
        <v>#REF!</v>
      </c>
      <c r="O964" s="21" t="s">
        <v>4016</v>
      </c>
    </row>
    <row r="965" spans="2:15" ht="19.7" hidden="1" customHeight="1" x14ac:dyDescent="0.2">
      <c r="B965" s="13" t="s">
        <v>4016</v>
      </c>
      <c r="C965" s="14" t="s">
        <v>2849</v>
      </c>
      <c r="D965" s="14" t="s">
        <v>630</v>
      </c>
      <c r="E965" s="44">
        <v>0.124</v>
      </c>
      <c r="F965" s="15" t="s">
        <v>2363</v>
      </c>
      <c r="G965" s="22" t="e">
        <f t="shared" si="134"/>
        <v>#REF!</v>
      </c>
      <c r="H965" s="26" t="e">
        <f t="shared" si="133"/>
        <v>#REF!</v>
      </c>
      <c r="I965" s="25" t="e">
        <f>#REF!</f>
        <v>#REF!</v>
      </c>
      <c r="J965" s="26" t="e">
        <f t="shared" si="135"/>
        <v>#REF!</v>
      </c>
      <c r="K965" s="25" t="e">
        <f>#REF!</f>
        <v>#REF!</v>
      </c>
      <c r="L965" s="26" t="e">
        <f t="shared" si="136"/>
        <v>#REF!</v>
      </c>
      <c r="M965" s="25" t="e">
        <f>#REF!</f>
        <v>#REF!</v>
      </c>
      <c r="N965" s="26" t="e">
        <f t="shared" si="137"/>
        <v>#REF!</v>
      </c>
      <c r="O965" s="17" t="s">
        <v>4016</v>
      </c>
    </row>
    <row r="966" spans="2:15" ht="19.7" hidden="1" customHeight="1" x14ac:dyDescent="0.2">
      <c r="B966" s="13" t="s">
        <v>4016</v>
      </c>
      <c r="C966" s="14" t="s">
        <v>3992</v>
      </c>
      <c r="D966" s="14" t="s">
        <v>1638</v>
      </c>
      <c r="E966" s="44">
        <v>0.2</v>
      </c>
      <c r="F966" s="15" t="s">
        <v>3225</v>
      </c>
      <c r="G966" s="22" t="e">
        <f t="shared" si="134"/>
        <v>#REF!</v>
      </c>
      <c r="H966" s="26" t="e">
        <f t="shared" si="133"/>
        <v>#REF!</v>
      </c>
      <c r="I966" s="25" t="e">
        <f>#REF!</f>
        <v>#REF!</v>
      </c>
      <c r="J966" s="26" t="e">
        <f t="shared" si="135"/>
        <v>#REF!</v>
      </c>
      <c r="K966" s="25" t="e">
        <f>#REF!</f>
        <v>#REF!</v>
      </c>
      <c r="L966" s="26" t="e">
        <f t="shared" si="136"/>
        <v>#REF!</v>
      </c>
      <c r="M966" s="25" t="e">
        <f>#REF!</f>
        <v>#REF!</v>
      </c>
      <c r="N966" s="26" t="e">
        <f t="shared" si="137"/>
        <v>#REF!</v>
      </c>
      <c r="O966" s="17" t="s">
        <v>4016</v>
      </c>
    </row>
    <row r="967" spans="2:15" ht="19.7" hidden="1" customHeight="1" x14ac:dyDescent="0.2">
      <c r="B967" s="13" t="s">
        <v>4016</v>
      </c>
      <c r="C967" s="14" t="s">
        <v>2710</v>
      </c>
      <c r="D967" s="14" t="s">
        <v>203</v>
      </c>
      <c r="E967" s="44">
        <v>0.2</v>
      </c>
      <c r="F967" s="15" t="s">
        <v>2363</v>
      </c>
      <c r="G967" s="22" t="e">
        <f t="shared" si="134"/>
        <v>#REF!</v>
      </c>
      <c r="H967" s="26" t="e">
        <f t="shared" si="133"/>
        <v>#REF!</v>
      </c>
      <c r="I967" s="25" t="e">
        <f>#REF!</f>
        <v>#REF!</v>
      </c>
      <c r="J967" s="26" t="e">
        <f t="shared" si="135"/>
        <v>#REF!</v>
      </c>
      <c r="K967" s="25" t="e">
        <f>#REF!</f>
        <v>#REF!</v>
      </c>
      <c r="L967" s="26" t="e">
        <f t="shared" si="136"/>
        <v>#REF!</v>
      </c>
      <c r="M967" s="25" t="e">
        <f>#REF!</f>
        <v>#REF!</v>
      </c>
      <c r="N967" s="26" t="e">
        <f t="shared" si="137"/>
        <v>#REF!</v>
      </c>
      <c r="O967" s="17" t="s">
        <v>4016</v>
      </c>
    </row>
    <row r="968" spans="2:15" ht="19.7" hidden="1" customHeight="1" x14ac:dyDescent="0.2">
      <c r="B968" s="13" t="s">
        <v>4016</v>
      </c>
      <c r="C968" s="14" t="s">
        <v>1176</v>
      </c>
      <c r="D968" s="14" t="s">
        <v>575</v>
      </c>
      <c r="E968" s="16">
        <v>1</v>
      </c>
      <c r="F968" s="15" t="s">
        <v>2986</v>
      </c>
      <c r="G968" s="22" t="e">
        <f t="shared" si="134"/>
        <v>#REF!</v>
      </c>
      <c r="H968" s="26" t="e">
        <f t="shared" si="133"/>
        <v>#REF!</v>
      </c>
      <c r="I968" s="25" t="e">
        <f>#REF!</f>
        <v>#REF!</v>
      </c>
      <c r="J968" s="26" t="e">
        <f t="shared" si="135"/>
        <v>#REF!</v>
      </c>
      <c r="K968" s="25" t="e">
        <f>#REF!</f>
        <v>#REF!</v>
      </c>
      <c r="L968" s="26" t="e">
        <f t="shared" si="136"/>
        <v>#REF!</v>
      </c>
      <c r="M968" s="25" t="e">
        <f>#REF!</f>
        <v>#REF!</v>
      </c>
      <c r="N968" s="26" t="e">
        <f t="shared" si="137"/>
        <v>#REF!</v>
      </c>
      <c r="O968" s="17" t="s">
        <v>1521</v>
      </c>
    </row>
    <row r="969" spans="2:15" ht="19.7" hidden="1" customHeight="1" x14ac:dyDescent="0.2">
      <c r="B969" s="13" t="s">
        <v>4016</v>
      </c>
      <c r="C969" s="14" t="s">
        <v>4016</v>
      </c>
      <c r="D969" s="14" t="s">
        <v>4016</v>
      </c>
      <c r="E969" s="16"/>
      <c r="F969" s="15" t="s">
        <v>4016</v>
      </c>
      <c r="G969" s="22"/>
      <c r="H969" s="16"/>
      <c r="I969" s="22"/>
      <c r="J969" s="26">
        <f t="shared" si="135"/>
        <v>0</v>
      </c>
      <c r="K969" s="22"/>
      <c r="L969" s="26">
        <f t="shared" si="136"/>
        <v>0</v>
      </c>
      <c r="M969" s="22"/>
      <c r="N969" s="26">
        <f t="shared" si="137"/>
        <v>0</v>
      </c>
      <c r="O969" s="17" t="s">
        <v>4016</v>
      </c>
    </row>
    <row r="970" spans="2:15" ht="19.7" hidden="1" customHeight="1" x14ac:dyDescent="0.2">
      <c r="B970" s="40" t="s">
        <v>1560</v>
      </c>
      <c r="C970" s="24" t="s">
        <v>2500</v>
      </c>
      <c r="D970" s="24" t="s">
        <v>575</v>
      </c>
      <c r="E970" s="16"/>
      <c r="F970" s="41" t="s">
        <v>2986</v>
      </c>
      <c r="G970" s="22"/>
      <c r="H970" s="42" t="e">
        <f t="shared" ref="H970:H976" si="138">J970+L970+N970</f>
        <v>#REF!</v>
      </c>
      <c r="I970" s="22"/>
      <c r="J970" s="42" t="e">
        <f>TRUNC(J971+J972+J973+J974+J975+J976)</f>
        <v>#REF!</v>
      </c>
      <c r="K970" s="22"/>
      <c r="L970" s="42" t="e">
        <f>TRUNC(L971+L972+L973+L974+L975+L976)</f>
        <v>#REF!</v>
      </c>
      <c r="M970" s="22"/>
      <c r="N970" s="42" t="e">
        <f>TRUNC(N971+N972+N973+N974+N975+N976)</f>
        <v>#REF!</v>
      </c>
      <c r="O970" s="43" t="s">
        <v>4016</v>
      </c>
    </row>
    <row r="971" spans="2:15" ht="19.7" hidden="1" customHeight="1" x14ac:dyDescent="0.2">
      <c r="B971" s="13" t="s">
        <v>4016</v>
      </c>
      <c r="C971" s="14" t="s">
        <v>1842</v>
      </c>
      <c r="D971" s="14" t="s">
        <v>1301</v>
      </c>
      <c r="E971" s="44">
        <v>4.53</v>
      </c>
      <c r="F971" s="15" t="s">
        <v>2363</v>
      </c>
      <c r="G971" s="22" t="e">
        <f t="shared" ref="G971:G976" si="139">I971+K971+M971</f>
        <v>#REF!</v>
      </c>
      <c r="H971" s="26" t="e">
        <f t="shared" si="138"/>
        <v>#REF!</v>
      </c>
      <c r="I971" s="25" t="e">
        <f>#REF!</f>
        <v>#REF!</v>
      </c>
      <c r="J971" s="26" t="e">
        <f t="shared" ref="J971:J977" si="140">TRUNC(E971*I971,0)</f>
        <v>#REF!</v>
      </c>
      <c r="K971" s="25" t="e">
        <f>#REF!</f>
        <v>#REF!</v>
      </c>
      <c r="L971" s="26" t="e">
        <f t="shared" ref="L971:L977" si="141">TRUNC(E971*K971,0)</f>
        <v>#REF!</v>
      </c>
      <c r="M971" s="25" t="e">
        <f>#REF!</f>
        <v>#REF!</v>
      </c>
      <c r="N971" s="26" t="e">
        <f t="shared" ref="N971:N977" si="142">TRUNC(E971*M971,0)</f>
        <v>#REF!</v>
      </c>
      <c r="O971" s="17" t="s">
        <v>4016</v>
      </c>
    </row>
    <row r="972" spans="2:15" ht="19.7" hidden="1" customHeight="1" x14ac:dyDescent="0.2">
      <c r="B972" s="13" t="s">
        <v>4016</v>
      </c>
      <c r="C972" s="14" t="s">
        <v>2849</v>
      </c>
      <c r="D972" s="14" t="s">
        <v>734</v>
      </c>
      <c r="E972" s="44">
        <v>0.186</v>
      </c>
      <c r="F972" s="15" t="s">
        <v>2363</v>
      </c>
      <c r="G972" s="22" t="e">
        <f t="shared" si="139"/>
        <v>#REF!</v>
      </c>
      <c r="H972" s="26" t="e">
        <f t="shared" si="138"/>
        <v>#REF!</v>
      </c>
      <c r="I972" s="25" t="e">
        <f>#REF!</f>
        <v>#REF!</v>
      </c>
      <c r="J972" s="26" t="e">
        <f t="shared" si="140"/>
        <v>#REF!</v>
      </c>
      <c r="K972" s="25" t="e">
        <f>#REF!</f>
        <v>#REF!</v>
      </c>
      <c r="L972" s="26" t="e">
        <f t="shared" si="141"/>
        <v>#REF!</v>
      </c>
      <c r="M972" s="25" t="e">
        <f>#REF!</f>
        <v>#REF!</v>
      </c>
      <c r="N972" s="26" t="e">
        <f t="shared" si="142"/>
        <v>#REF!</v>
      </c>
      <c r="O972" s="17" t="s">
        <v>4016</v>
      </c>
    </row>
    <row r="973" spans="2:15" ht="19.7" hidden="1" customHeight="1" x14ac:dyDescent="0.2">
      <c r="B973" s="13" t="s">
        <v>4016</v>
      </c>
      <c r="C973" s="14" t="s">
        <v>2849</v>
      </c>
      <c r="D973" s="14" t="s">
        <v>630</v>
      </c>
      <c r="E973" s="44">
        <v>0.124</v>
      </c>
      <c r="F973" s="15" t="s">
        <v>2363</v>
      </c>
      <c r="G973" s="22" t="e">
        <f t="shared" si="139"/>
        <v>#REF!</v>
      </c>
      <c r="H973" s="26" t="e">
        <f t="shared" si="138"/>
        <v>#REF!</v>
      </c>
      <c r="I973" s="25" t="e">
        <f>#REF!</f>
        <v>#REF!</v>
      </c>
      <c r="J973" s="26" t="e">
        <f t="shared" si="140"/>
        <v>#REF!</v>
      </c>
      <c r="K973" s="25" t="e">
        <f>#REF!</f>
        <v>#REF!</v>
      </c>
      <c r="L973" s="26" t="e">
        <f t="shared" si="141"/>
        <v>#REF!</v>
      </c>
      <c r="M973" s="25" t="e">
        <f>#REF!</f>
        <v>#REF!</v>
      </c>
      <c r="N973" s="26" t="e">
        <f t="shared" si="142"/>
        <v>#REF!</v>
      </c>
      <c r="O973" s="17" t="s">
        <v>4016</v>
      </c>
    </row>
    <row r="974" spans="2:15" ht="19.7" hidden="1" customHeight="1" x14ac:dyDescent="0.2">
      <c r="B974" s="13" t="s">
        <v>4016</v>
      </c>
      <c r="C974" s="14" t="s">
        <v>3992</v>
      </c>
      <c r="D974" s="14" t="s">
        <v>1638</v>
      </c>
      <c r="E974" s="44">
        <v>0.2</v>
      </c>
      <c r="F974" s="15" t="s">
        <v>3225</v>
      </c>
      <c r="G974" s="22" t="e">
        <f t="shared" si="139"/>
        <v>#REF!</v>
      </c>
      <c r="H974" s="26" t="e">
        <f t="shared" si="138"/>
        <v>#REF!</v>
      </c>
      <c r="I974" s="25" t="e">
        <f>#REF!</f>
        <v>#REF!</v>
      </c>
      <c r="J974" s="26" t="e">
        <f t="shared" si="140"/>
        <v>#REF!</v>
      </c>
      <c r="K974" s="25" t="e">
        <f>#REF!</f>
        <v>#REF!</v>
      </c>
      <c r="L974" s="26" t="e">
        <f t="shared" si="141"/>
        <v>#REF!</v>
      </c>
      <c r="M974" s="25" t="e">
        <f>#REF!</f>
        <v>#REF!</v>
      </c>
      <c r="N974" s="26" t="e">
        <f t="shared" si="142"/>
        <v>#REF!</v>
      </c>
      <c r="O974" s="17" t="s">
        <v>4016</v>
      </c>
    </row>
    <row r="975" spans="2:15" ht="19.7" hidden="1" customHeight="1" x14ac:dyDescent="0.2">
      <c r="B975" s="13" t="s">
        <v>4016</v>
      </c>
      <c r="C975" s="14" t="s">
        <v>2710</v>
      </c>
      <c r="D975" s="14" t="s">
        <v>203</v>
      </c>
      <c r="E975" s="44">
        <v>0.2</v>
      </c>
      <c r="F975" s="15" t="s">
        <v>2363</v>
      </c>
      <c r="G975" s="22" t="e">
        <f t="shared" si="139"/>
        <v>#REF!</v>
      </c>
      <c r="H975" s="26" t="e">
        <f t="shared" si="138"/>
        <v>#REF!</v>
      </c>
      <c r="I975" s="25" t="e">
        <f>#REF!</f>
        <v>#REF!</v>
      </c>
      <c r="J975" s="26" t="e">
        <f t="shared" si="140"/>
        <v>#REF!</v>
      </c>
      <c r="K975" s="25" t="e">
        <f>#REF!</f>
        <v>#REF!</v>
      </c>
      <c r="L975" s="26" t="e">
        <f t="shared" si="141"/>
        <v>#REF!</v>
      </c>
      <c r="M975" s="25" t="e">
        <f>#REF!</f>
        <v>#REF!</v>
      </c>
      <c r="N975" s="26" t="e">
        <f t="shared" si="142"/>
        <v>#REF!</v>
      </c>
      <c r="O975" s="17" t="s">
        <v>4016</v>
      </c>
    </row>
    <row r="976" spans="2:15" ht="19.7" hidden="1" customHeight="1" x14ac:dyDescent="0.2">
      <c r="B976" s="13" t="s">
        <v>4016</v>
      </c>
      <c r="C976" s="14" t="s">
        <v>1176</v>
      </c>
      <c r="D976" s="14" t="s">
        <v>575</v>
      </c>
      <c r="E976" s="16">
        <v>1</v>
      </c>
      <c r="F976" s="15" t="s">
        <v>2986</v>
      </c>
      <c r="G976" s="22" t="e">
        <f t="shared" si="139"/>
        <v>#REF!</v>
      </c>
      <c r="H976" s="26" t="e">
        <f t="shared" si="138"/>
        <v>#REF!</v>
      </c>
      <c r="I976" s="25" t="e">
        <f>#REF!</f>
        <v>#REF!</v>
      </c>
      <c r="J976" s="26" t="e">
        <f t="shared" si="140"/>
        <v>#REF!</v>
      </c>
      <c r="K976" s="25" t="e">
        <f>#REF!</f>
        <v>#REF!</v>
      </c>
      <c r="L976" s="26" t="e">
        <f t="shared" si="141"/>
        <v>#REF!</v>
      </c>
      <c r="M976" s="25" t="e">
        <f>#REF!</f>
        <v>#REF!</v>
      </c>
      <c r="N976" s="26" t="e">
        <f t="shared" si="142"/>
        <v>#REF!</v>
      </c>
      <c r="O976" s="17" t="s">
        <v>1521</v>
      </c>
    </row>
    <row r="977" spans="2:15" ht="19.7" hidden="1" customHeight="1" x14ac:dyDescent="0.2">
      <c r="B977" s="13" t="s">
        <v>4016</v>
      </c>
      <c r="C977" s="14" t="s">
        <v>4016</v>
      </c>
      <c r="D977" s="14" t="s">
        <v>4016</v>
      </c>
      <c r="E977" s="16"/>
      <c r="F977" s="15" t="s">
        <v>4016</v>
      </c>
      <c r="G977" s="22"/>
      <c r="H977" s="16"/>
      <c r="I977" s="22"/>
      <c r="J977" s="26">
        <f t="shared" si="140"/>
        <v>0</v>
      </c>
      <c r="K977" s="22"/>
      <c r="L977" s="26">
        <f t="shared" si="141"/>
        <v>0</v>
      </c>
      <c r="M977" s="22"/>
      <c r="N977" s="26">
        <f t="shared" si="142"/>
        <v>0</v>
      </c>
      <c r="O977" s="17" t="s">
        <v>4016</v>
      </c>
    </row>
    <row r="978" spans="2:15" ht="19.7" hidden="1" customHeight="1" x14ac:dyDescent="0.2">
      <c r="B978" s="40" t="s">
        <v>3238</v>
      </c>
      <c r="C978" s="24" t="s">
        <v>2500</v>
      </c>
      <c r="D978" s="24" t="s">
        <v>1712</v>
      </c>
      <c r="E978" s="16"/>
      <c r="F978" s="41" t="s">
        <v>2986</v>
      </c>
      <c r="G978" s="22"/>
      <c r="H978" s="42" t="e">
        <f t="shared" ref="H978:H984" si="143">J978+L978+N978</f>
        <v>#REF!</v>
      </c>
      <c r="I978" s="22"/>
      <c r="J978" s="42" t="e">
        <f>TRUNC(J979+J980+J981+J982+J983+J984)</f>
        <v>#REF!</v>
      </c>
      <c r="K978" s="22"/>
      <c r="L978" s="42" t="e">
        <f>TRUNC(L979+L980+L981+L982+L983+L984)</f>
        <v>#REF!</v>
      </c>
      <c r="M978" s="22"/>
      <c r="N978" s="42" t="e">
        <f>TRUNC(N979+N980+N981+N982+N983+N984)</f>
        <v>#REF!</v>
      </c>
      <c r="O978" s="43" t="s">
        <v>4016</v>
      </c>
    </row>
    <row r="979" spans="2:15" ht="19.7" hidden="1" customHeight="1" x14ac:dyDescent="0.2">
      <c r="B979" s="13" t="s">
        <v>4016</v>
      </c>
      <c r="C979" s="14" t="s">
        <v>1842</v>
      </c>
      <c r="D979" s="14" t="s">
        <v>1301</v>
      </c>
      <c r="E979" s="44">
        <v>4.53</v>
      </c>
      <c r="F979" s="15" t="s">
        <v>2363</v>
      </c>
      <c r="G979" s="22" t="e">
        <f t="shared" ref="G979:G984" si="144">I979+K979+M979</f>
        <v>#REF!</v>
      </c>
      <c r="H979" s="26" t="e">
        <f t="shared" si="143"/>
        <v>#REF!</v>
      </c>
      <c r="I979" s="25" t="e">
        <f>#REF!</f>
        <v>#REF!</v>
      </c>
      <c r="J979" s="26" t="e">
        <f t="shared" ref="J979:J985" si="145">TRUNC(E979*I979,0)</f>
        <v>#REF!</v>
      </c>
      <c r="K979" s="25" t="e">
        <f>#REF!</f>
        <v>#REF!</v>
      </c>
      <c r="L979" s="26" t="e">
        <f t="shared" ref="L979:L985" si="146">TRUNC(E979*K979,0)</f>
        <v>#REF!</v>
      </c>
      <c r="M979" s="25" t="e">
        <f>#REF!</f>
        <v>#REF!</v>
      </c>
      <c r="N979" s="26" t="e">
        <f t="shared" ref="N979:N985" si="147">TRUNC(E979*M979,0)</f>
        <v>#REF!</v>
      </c>
      <c r="O979" s="17" t="s">
        <v>4016</v>
      </c>
    </row>
    <row r="980" spans="2:15" ht="19.7" hidden="1" customHeight="1" x14ac:dyDescent="0.2">
      <c r="B980" s="13" t="s">
        <v>4016</v>
      </c>
      <c r="C980" s="14" t="s">
        <v>2849</v>
      </c>
      <c r="D980" s="14" t="s">
        <v>734</v>
      </c>
      <c r="E980" s="44">
        <v>0.186</v>
      </c>
      <c r="F980" s="15" t="s">
        <v>2363</v>
      </c>
      <c r="G980" s="22" t="e">
        <f t="shared" si="144"/>
        <v>#REF!</v>
      </c>
      <c r="H980" s="26" t="e">
        <f t="shared" si="143"/>
        <v>#REF!</v>
      </c>
      <c r="I980" s="25" t="e">
        <f>#REF!</f>
        <v>#REF!</v>
      </c>
      <c r="J980" s="26" t="e">
        <f t="shared" si="145"/>
        <v>#REF!</v>
      </c>
      <c r="K980" s="25" t="e">
        <f>#REF!</f>
        <v>#REF!</v>
      </c>
      <c r="L980" s="26" t="e">
        <f t="shared" si="146"/>
        <v>#REF!</v>
      </c>
      <c r="M980" s="25" t="e">
        <f>#REF!</f>
        <v>#REF!</v>
      </c>
      <c r="N980" s="26" t="e">
        <f t="shared" si="147"/>
        <v>#REF!</v>
      </c>
      <c r="O980" s="17" t="s">
        <v>4016</v>
      </c>
    </row>
    <row r="981" spans="2:15" ht="19.7" hidden="1" customHeight="1" x14ac:dyDescent="0.2">
      <c r="B981" s="13" t="s">
        <v>4016</v>
      </c>
      <c r="C981" s="14" t="s">
        <v>2849</v>
      </c>
      <c r="D981" s="14" t="s">
        <v>630</v>
      </c>
      <c r="E981" s="44">
        <v>0.124</v>
      </c>
      <c r="F981" s="15" t="s">
        <v>2363</v>
      </c>
      <c r="G981" s="22" t="e">
        <f t="shared" si="144"/>
        <v>#REF!</v>
      </c>
      <c r="H981" s="26" t="e">
        <f t="shared" si="143"/>
        <v>#REF!</v>
      </c>
      <c r="I981" s="25" t="e">
        <f>#REF!</f>
        <v>#REF!</v>
      </c>
      <c r="J981" s="26" t="e">
        <f t="shared" si="145"/>
        <v>#REF!</v>
      </c>
      <c r="K981" s="25" t="e">
        <f>#REF!</f>
        <v>#REF!</v>
      </c>
      <c r="L981" s="26" t="e">
        <f t="shared" si="146"/>
        <v>#REF!</v>
      </c>
      <c r="M981" s="25" t="e">
        <f>#REF!</f>
        <v>#REF!</v>
      </c>
      <c r="N981" s="26" t="e">
        <f t="shared" si="147"/>
        <v>#REF!</v>
      </c>
      <c r="O981" s="17" t="s">
        <v>4016</v>
      </c>
    </row>
    <row r="982" spans="2:15" ht="19.7" hidden="1" customHeight="1" x14ac:dyDescent="0.2">
      <c r="B982" s="13" t="s">
        <v>4016</v>
      </c>
      <c r="C982" s="14" t="s">
        <v>3992</v>
      </c>
      <c r="D982" s="14" t="s">
        <v>1638</v>
      </c>
      <c r="E982" s="44">
        <v>0.2</v>
      </c>
      <c r="F982" s="15" t="s">
        <v>3225</v>
      </c>
      <c r="G982" s="22" t="e">
        <f t="shared" si="144"/>
        <v>#REF!</v>
      </c>
      <c r="H982" s="26" t="e">
        <f t="shared" si="143"/>
        <v>#REF!</v>
      </c>
      <c r="I982" s="25" t="e">
        <f>#REF!</f>
        <v>#REF!</v>
      </c>
      <c r="J982" s="26" t="e">
        <f t="shared" si="145"/>
        <v>#REF!</v>
      </c>
      <c r="K982" s="25" t="e">
        <f>#REF!</f>
        <v>#REF!</v>
      </c>
      <c r="L982" s="26" t="e">
        <f t="shared" si="146"/>
        <v>#REF!</v>
      </c>
      <c r="M982" s="25" t="e">
        <f>#REF!</f>
        <v>#REF!</v>
      </c>
      <c r="N982" s="26" t="e">
        <f t="shared" si="147"/>
        <v>#REF!</v>
      </c>
      <c r="O982" s="17" t="s">
        <v>4016</v>
      </c>
    </row>
    <row r="983" spans="2:15" ht="19.7" hidden="1" customHeight="1" x14ac:dyDescent="0.2">
      <c r="B983" s="13" t="s">
        <v>4016</v>
      </c>
      <c r="C983" s="14" t="s">
        <v>2710</v>
      </c>
      <c r="D983" s="14" t="s">
        <v>203</v>
      </c>
      <c r="E983" s="44">
        <v>0.2</v>
      </c>
      <c r="F983" s="15" t="s">
        <v>2363</v>
      </c>
      <c r="G983" s="22" t="e">
        <f t="shared" si="144"/>
        <v>#REF!</v>
      </c>
      <c r="H983" s="26" t="e">
        <f t="shared" si="143"/>
        <v>#REF!</v>
      </c>
      <c r="I983" s="25" t="e">
        <f>#REF!</f>
        <v>#REF!</v>
      </c>
      <c r="J983" s="26" t="e">
        <f t="shared" si="145"/>
        <v>#REF!</v>
      </c>
      <c r="K983" s="25" t="e">
        <f>#REF!</f>
        <v>#REF!</v>
      </c>
      <c r="L983" s="26" t="e">
        <f t="shared" si="146"/>
        <v>#REF!</v>
      </c>
      <c r="M983" s="25" t="e">
        <f>#REF!</f>
        <v>#REF!</v>
      </c>
      <c r="N983" s="26" t="e">
        <f t="shared" si="147"/>
        <v>#REF!</v>
      </c>
      <c r="O983" s="17" t="s">
        <v>4016</v>
      </c>
    </row>
    <row r="984" spans="2:15" ht="19.7" hidden="1" customHeight="1" x14ac:dyDescent="0.2">
      <c r="B984" s="13" t="s">
        <v>4016</v>
      </c>
      <c r="C984" s="14" t="s">
        <v>1176</v>
      </c>
      <c r="D984" s="14" t="s">
        <v>1712</v>
      </c>
      <c r="E984" s="16">
        <v>1</v>
      </c>
      <c r="F984" s="15" t="s">
        <v>2986</v>
      </c>
      <c r="G984" s="22" t="e">
        <f t="shared" si="144"/>
        <v>#REF!</v>
      </c>
      <c r="H984" s="26" t="e">
        <f t="shared" si="143"/>
        <v>#REF!</v>
      </c>
      <c r="I984" s="25" t="e">
        <f>#REF!</f>
        <v>#REF!</v>
      </c>
      <c r="J984" s="26" t="e">
        <f t="shared" si="145"/>
        <v>#REF!</v>
      </c>
      <c r="K984" s="25" t="e">
        <f>#REF!</f>
        <v>#REF!</v>
      </c>
      <c r="L984" s="26" t="e">
        <f t="shared" si="146"/>
        <v>#REF!</v>
      </c>
      <c r="M984" s="25" t="e">
        <f>#REF!</f>
        <v>#REF!</v>
      </c>
      <c r="N984" s="26" t="e">
        <f t="shared" si="147"/>
        <v>#REF!</v>
      </c>
      <c r="O984" s="17" t="s">
        <v>3262</v>
      </c>
    </row>
    <row r="985" spans="2:15" ht="19.7" hidden="1" customHeight="1" x14ac:dyDescent="0.2">
      <c r="B985" s="13" t="s">
        <v>4016</v>
      </c>
      <c r="C985" s="14" t="s">
        <v>4016</v>
      </c>
      <c r="D985" s="14" t="s">
        <v>4016</v>
      </c>
      <c r="E985" s="16"/>
      <c r="F985" s="15" t="s">
        <v>4016</v>
      </c>
      <c r="G985" s="22"/>
      <c r="H985" s="16"/>
      <c r="I985" s="22"/>
      <c r="J985" s="26">
        <f t="shared" si="145"/>
        <v>0</v>
      </c>
      <c r="K985" s="22"/>
      <c r="L985" s="26">
        <f t="shared" si="146"/>
        <v>0</v>
      </c>
      <c r="M985" s="22"/>
      <c r="N985" s="26">
        <f t="shared" si="147"/>
        <v>0</v>
      </c>
      <c r="O985" s="17" t="s">
        <v>4016</v>
      </c>
    </row>
    <row r="986" spans="2:15" ht="19.7" hidden="1" customHeight="1" x14ac:dyDescent="0.2">
      <c r="B986" s="40" t="s">
        <v>1631</v>
      </c>
      <c r="C986" s="24" t="s">
        <v>2500</v>
      </c>
      <c r="D986" s="24" t="s">
        <v>3024</v>
      </c>
      <c r="E986" s="16"/>
      <c r="F986" s="41" t="s">
        <v>2986</v>
      </c>
      <c r="G986" s="22"/>
      <c r="H986" s="42" t="e">
        <f t="shared" ref="H986:H992" si="148">J986+L986+N986</f>
        <v>#REF!</v>
      </c>
      <c r="I986" s="22"/>
      <c r="J986" s="42" t="e">
        <f>TRUNC(J987+J988+J989+J990+J991+J992)</f>
        <v>#REF!</v>
      </c>
      <c r="K986" s="22"/>
      <c r="L986" s="42" t="e">
        <f>TRUNC(L987+L988+L989+L990+L991+L992)</f>
        <v>#REF!</v>
      </c>
      <c r="M986" s="22"/>
      <c r="N986" s="42" t="e">
        <f>TRUNC(N987+N988+N989+N990+N991+N992)</f>
        <v>#REF!</v>
      </c>
      <c r="O986" s="43" t="s">
        <v>4016</v>
      </c>
    </row>
    <row r="987" spans="2:15" ht="19.7" hidden="1" customHeight="1" x14ac:dyDescent="0.2">
      <c r="B987" s="13" t="s">
        <v>4016</v>
      </c>
      <c r="C987" s="14" t="s">
        <v>1842</v>
      </c>
      <c r="D987" s="14" t="s">
        <v>1301</v>
      </c>
      <c r="E987" s="44">
        <v>4.53</v>
      </c>
      <c r="F987" s="15" t="s">
        <v>2363</v>
      </c>
      <c r="G987" s="22" t="e">
        <f t="shared" ref="G987:G992" si="149">I987+K987+M987</f>
        <v>#REF!</v>
      </c>
      <c r="H987" s="26" t="e">
        <f t="shared" si="148"/>
        <v>#REF!</v>
      </c>
      <c r="I987" s="25" t="e">
        <f>#REF!</f>
        <v>#REF!</v>
      </c>
      <c r="J987" s="26" t="e">
        <f t="shared" ref="J987:J993" si="150">TRUNC(E987*I987,0)</f>
        <v>#REF!</v>
      </c>
      <c r="K987" s="25" t="e">
        <f>#REF!</f>
        <v>#REF!</v>
      </c>
      <c r="L987" s="26" t="e">
        <f t="shared" ref="L987:L993" si="151">TRUNC(E987*K987,0)</f>
        <v>#REF!</v>
      </c>
      <c r="M987" s="25" t="e">
        <f>#REF!</f>
        <v>#REF!</v>
      </c>
      <c r="N987" s="26" t="e">
        <f t="shared" ref="N987:N993" si="152">TRUNC(E987*M987,0)</f>
        <v>#REF!</v>
      </c>
      <c r="O987" s="17" t="s">
        <v>4016</v>
      </c>
    </row>
    <row r="988" spans="2:15" ht="19.7" hidden="1" customHeight="1" x14ac:dyDescent="0.2">
      <c r="B988" s="13" t="s">
        <v>4016</v>
      </c>
      <c r="C988" s="14" t="s">
        <v>2849</v>
      </c>
      <c r="D988" s="14" t="s">
        <v>734</v>
      </c>
      <c r="E988" s="44">
        <v>0.186</v>
      </c>
      <c r="F988" s="15" t="s">
        <v>2363</v>
      </c>
      <c r="G988" s="22" t="e">
        <f t="shared" si="149"/>
        <v>#REF!</v>
      </c>
      <c r="H988" s="26" t="e">
        <f t="shared" si="148"/>
        <v>#REF!</v>
      </c>
      <c r="I988" s="25" t="e">
        <f>#REF!</f>
        <v>#REF!</v>
      </c>
      <c r="J988" s="26" t="e">
        <f t="shared" si="150"/>
        <v>#REF!</v>
      </c>
      <c r="K988" s="25" t="e">
        <f>#REF!</f>
        <v>#REF!</v>
      </c>
      <c r="L988" s="26" t="e">
        <f t="shared" si="151"/>
        <v>#REF!</v>
      </c>
      <c r="M988" s="25" t="e">
        <f>#REF!</f>
        <v>#REF!</v>
      </c>
      <c r="N988" s="26" t="e">
        <f t="shared" si="152"/>
        <v>#REF!</v>
      </c>
      <c r="O988" s="17" t="s">
        <v>4016</v>
      </c>
    </row>
    <row r="989" spans="2:15" ht="19.7" hidden="1" customHeight="1" x14ac:dyDescent="0.2">
      <c r="B989" s="13" t="s">
        <v>4016</v>
      </c>
      <c r="C989" s="14" t="s">
        <v>2849</v>
      </c>
      <c r="D989" s="14" t="s">
        <v>630</v>
      </c>
      <c r="E989" s="44">
        <v>0.124</v>
      </c>
      <c r="F989" s="15" t="s">
        <v>2363</v>
      </c>
      <c r="G989" s="22" t="e">
        <f t="shared" si="149"/>
        <v>#REF!</v>
      </c>
      <c r="H989" s="26" t="e">
        <f t="shared" si="148"/>
        <v>#REF!</v>
      </c>
      <c r="I989" s="25" t="e">
        <f>#REF!</f>
        <v>#REF!</v>
      </c>
      <c r="J989" s="26" t="e">
        <f t="shared" si="150"/>
        <v>#REF!</v>
      </c>
      <c r="K989" s="25" t="e">
        <f>#REF!</f>
        <v>#REF!</v>
      </c>
      <c r="L989" s="26" t="e">
        <f t="shared" si="151"/>
        <v>#REF!</v>
      </c>
      <c r="M989" s="25" t="e">
        <f>#REF!</f>
        <v>#REF!</v>
      </c>
      <c r="N989" s="26" t="e">
        <f t="shared" si="152"/>
        <v>#REF!</v>
      </c>
      <c r="O989" s="17" t="s">
        <v>4016</v>
      </c>
    </row>
    <row r="990" spans="2:15" ht="19.7" hidden="1" customHeight="1" x14ac:dyDescent="0.2">
      <c r="B990" s="13" t="s">
        <v>4016</v>
      </c>
      <c r="C990" s="14" t="s">
        <v>3992</v>
      </c>
      <c r="D990" s="14" t="s">
        <v>1638</v>
      </c>
      <c r="E990" s="44">
        <v>0.2</v>
      </c>
      <c r="F990" s="15" t="s">
        <v>3225</v>
      </c>
      <c r="G990" s="22" t="e">
        <f t="shared" si="149"/>
        <v>#REF!</v>
      </c>
      <c r="H990" s="26" t="e">
        <f t="shared" si="148"/>
        <v>#REF!</v>
      </c>
      <c r="I990" s="25" t="e">
        <f>#REF!</f>
        <v>#REF!</v>
      </c>
      <c r="J990" s="26" t="e">
        <f t="shared" si="150"/>
        <v>#REF!</v>
      </c>
      <c r="K990" s="25" t="e">
        <f>#REF!</f>
        <v>#REF!</v>
      </c>
      <c r="L990" s="26" t="e">
        <f t="shared" si="151"/>
        <v>#REF!</v>
      </c>
      <c r="M990" s="25" t="e">
        <f>#REF!</f>
        <v>#REF!</v>
      </c>
      <c r="N990" s="26" t="e">
        <f t="shared" si="152"/>
        <v>#REF!</v>
      </c>
      <c r="O990" s="17" t="s">
        <v>4016</v>
      </c>
    </row>
    <row r="991" spans="2:15" ht="19.7" hidden="1" customHeight="1" x14ac:dyDescent="0.2">
      <c r="B991" s="13" t="s">
        <v>4016</v>
      </c>
      <c r="C991" s="14" t="s">
        <v>2710</v>
      </c>
      <c r="D991" s="14" t="s">
        <v>203</v>
      </c>
      <c r="E991" s="44">
        <v>0.2</v>
      </c>
      <c r="F991" s="15" t="s">
        <v>2363</v>
      </c>
      <c r="G991" s="22" t="e">
        <f t="shared" si="149"/>
        <v>#REF!</v>
      </c>
      <c r="H991" s="26" t="e">
        <f t="shared" si="148"/>
        <v>#REF!</v>
      </c>
      <c r="I991" s="25" t="e">
        <f>#REF!</f>
        <v>#REF!</v>
      </c>
      <c r="J991" s="26" t="e">
        <f t="shared" si="150"/>
        <v>#REF!</v>
      </c>
      <c r="K991" s="25" t="e">
        <f>#REF!</f>
        <v>#REF!</v>
      </c>
      <c r="L991" s="26" t="e">
        <f t="shared" si="151"/>
        <v>#REF!</v>
      </c>
      <c r="M991" s="25" t="e">
        <f>#REF!</f>
        <v>#REF!</v>
      </c>
      <c r="N991" s="26" t="e">
        <f t="shared" si="152"/>
        <v>#REF!</v>
      </c>
      <c r="O991" s="17" t="s">
        <v>4016</v>
      </c>
    </row>
    <row r="992" spans="2:15" ht="19.7" hidden="1" customHeight="1" x14ac:dyDescent="0.2">
      <c r="B992" s="13" t="s">
        <v>4016</v>
      </c>
      <c r="C992" s="14" t="s">
        <v>1176</v>
      </c>
      <c r="D992" s="14" t="s">
        <v>3024</v>
      </c>
      <c r="E992" s="16">
        <v>1</v>
      </c>
      <c r="F992" s="15" t="s">
        <v>2986</v>
      </c>
      <c r="G992" s="22" t="e">
        <f t="shared" si="149"/>
        <v>#REF!</v>
      </c>
      <c r="H992" s="26" t="e">
        <f t="shared" si="148"/>
        <v>#REF!</v>
      </c>
      <c r="I992" s="25" t="e">
        <f>#REF!</f>
        <v>#REF!</v>
      </c>
      <c r="J992" s="26" t="e">
        <f t="shared" si="150"/>
        <v>#REF!</v>
      </c>
      <c r="K992" s="25" t="e">
        <f>#REF!</f>
        <v>#REF!</v>
      </c>
      <c r="L992" s="26" t="e">
        <f t="shared" si="151"/>
        <v>#REF!</v>
      </c>
      <c r="M992" s="25" t="e">
        <f>#REF!</f>
        <v>#REF!</v>
      </c>
      <c r="N992" s="26" t="e">
        <f t="shared" si="152"/>
        <v>#REF!</v>
      </c>
      <c r="O992" s="17" t="s">
        <v>1675</v>
      </c>
    </row>
    <row r="993" spans="2:15" ht="19.7" hidden="1" customHeight="1" x14ac:dyDescent="0.2">
      <c r="B993" s="13" t="s">
        <v>4016</v>
      </c>
      <c r="C993" s="14" t="s">
        <v>4016</v>
      </c>
      <c r="D993" s="14" t="s">
        <v>4016</v>
      </c>
      <c r="E993" s="16"/>
      <c r="F993" s="15" t="s">
        <v>4016</v>
      </c>
      <c r="G993" s="22"/>
      <c r="H993" s="16"/>
      <c r="I993" s="22"/>
      <c r="J993" s="26">
        <f t="shared" si="150"/>
        <v>0</v>
      </c>
      <c r="K993" s="22"/>
      <c r="L993" s="26">
        <f t="shared" si="151"/>
        <v>0</v>
      </c>
      <c r="M993" s="22"/>
      <c r="N993" s="26">
        <f t="shared" si="152"/>
        <v>0</v>
      </c>
      <c r="O993" s="17" t="s">
        <v>4016</v>
      </c>
    </row>
    <row r="994" spans="2:15" ht="19.7" hidden="1" customHeight="1" x14ac:dyDescent="0.2">
      <c r="B994" s="46" t="s">
        <v>2985</v>
      </c>
      <c r="C994" s="31" t="s">
        <v>3196</v>
      </c>
      <c r="D994" s="31" t="s">
        <v>1535</v>
      </c>
      <c r="E994" s="6"/>
      <c r="F994" s="47" t="s">
        <v>2986</v>
      </c>
      <c r="G994" s="5"/>
      <c r="H994" s="48" t="e">
        <f t="shared" ref="H994:H1003" si="153">J994+L994+N994</f>
        <v>#REF!</v>
      </c>
      <c r="I994" s="5"/>
      <c r="J994" s="48" t="e">
        <f>TRUNC(J995+J996+J997+J998+J999+J1000+J1001+J1002+J1003)</f>
        <v>#REF!</v>
      </c>
      <c r="K994" s="5"/>
      <c r="L994" s="48" t="e">
        <f>TRUNC(L995+L996+L997+L998+L999+L1000+L1001+L1002+L1003)</f>
        <v>#REF!</v>
      </c>
      <c r="M994" s="5"/>
      <c r="N994" s="48" t="e">
        <f>TRUNC(N995+N996+N997+N998+N999+N1000+N1001+N1002+N1003)</f>
        <v>#REF!</v>
      </c>
      <c r="O994" s="49" t="s">
        <v>2929</v>
      </c>
    </row>
    <row r="995" spans="2:15" ht="19.7" hidden="1" customHeight="1" x14ac:dyDescent="0.2">
      <c r="B995" s="13" t="s">
        <v>4016</v>
      </c>
      <c r="C995" s="14" t="s">
        <v>3405</v>
      </c>
      <c r="D995" s="14" t="s">
        <v>1827</v>
      </c>
      <c r="E995" s="44">
        <v>0.8</v>
      </c>
      <c r="F995" s="15" t="s">
        <v>2986</v>
      </c>
      <c r="G995" s="22" t="e">
        <f t="shared" ref="G995:G1003" si="154">I995+K995+M995</f>
        <v>#REF!</v>
      </c>
      <c r="H995" s="26" t="e">
        <f t="shared" si="153"/>
        <v>#REF!</v>
      </c>
      <c r="I995" s="25" t="e">
        <f>'일위대가총괄표 (2)'!G172</f>
        <v>#REF!</v>
      </c>
      <c r="J995" s="26" t="e">
        <f>TRUNC(E995*I995,0)</f>
        <v>#REF!</v>
      </c>
      <c r="K995" s="25" t="e">
        <f>'일위대가총괄표 (2)'!H172</f>
        <v>#REF!</v>
      </c>
      <c r="L995" s="26" t="e">
        <f>TRUNC(E995*K995,0)</f>
        <v>#REF!</v>
      </c>
      <c r="M995" s="25" t="e">
        <f>'일위대가총괄표 (2)'!I172</f>
        <v>#REF!</v>
      </c>
      <c r="N995" s="26" t="e">
        <f>TRUNC(E995*M995,0)</f>
        <v>#REF!</v>
      </c>
      <c r="O995" s="17" t="s">
        <v>3007</v>
      </c>
    </row>
    <row r="996" spans="2:15" ht="19.7" hidden="1" customHeight="1" x14ac:dyDescent="0.2">
      <c r="B996" s="13" t="s">
        <v>4016</v>
      </c>
      <c r="C996" s="14" t="s">
        <v>1323</v>
      </c>
      <c r="D996" s="14" t="s">
        <v>1846</v>
      </c>
      <c r="E996" s="44">
        <v>11.2</v>
      </c>
      <c r="F996" s="15" t="s">
        <v>802</v>
      </c>
      <c r="G996" s="22" t="e">
        <f t="shared" si="154"/>
        <v>#REF!</v>
      </c>
      <c r="H996" s="26" t="e">
        <f t="shared" si="153"/>
        <v>#REF!</v>
      </c>
      <c r="I996" s="22"/>
      <c r="J996" s="26">
        <f>TRUNC(E996*1/100*I996,0)</f>
        <v>0</v>
      </c>
      <c r="K996" s="22" t="e">
        <f>L995</f>
        <v>#REF!</v>
      </c>
      <c r="L996" s="26" t="e">
        <f>TRUNC(E996*1/100*K996,0)</f>
        <v>#REF!</v>
      </c>
      <c r="M996" s="22"/>
      <c r="N996" s="26">
        <f>TRUNC(E996*1/100*M996,0)</f>
        <v>0</v>
      </c>
      <c r="O996" s="17" t="s">
        <v>4016</v>
      </c>
    </row>
    <row r="997" spans="2:15" ht="19.7" hidden="1" customHeight="1" x14ac:dyDescent="0.2">
      <c r="B997" s="13" t="s">
        <v>4016</v>
      </c>
      <c r="C997" s="14" t="s">
        <v>234</v>
      </c>
      <c r="D997" s="14" t="s">
        <v>4016</v>
      </c>
      <c r="E997" s="44">
        <v>0.3</v>
      </c>
      <c r="F997" s="15" t="s">
        <v>3731</v>
      </c>
      <c r="G997" s="22" t="e">
        <f t="shared" si="154"/>
        <v>#REF!</v>
      </c>
      <c r="H997" s="26" t="e">
        <f t="shared" si="153"/>
        <v>#REF!</v>
      </c>
      <c r="I997" s="25" t="e">
        <f>#REF!</f>
        <v>#REF!</v>
      </c>
      <c r="J997" s="26" t="e">
        <f>TRUNC(E997*I997,0)</f>
        <v>#REF!</v>
      </c>
      <c r="K997" s="25" t="e">
        <f>#REF!</f>
        <v>#REF!</v>
      </c>
      <c r="L997" s="26" t="e">
        <f>TRUNC(E997*K997,0)</f>
        <v>#REF!</v>
      </c>
      <c r="M997" s="25" t="e">
        <f>#REF!</f>
        <v>#REF!</v>
      </c>
      <c r="N997" s="26" t="e">
        <f>TRUNC(E997*M997,0)</f>
        <v>#REF!</v>
      </c>
      <c r="O997" s="17" t="s">
        <v>4016</v>
      </c>
    </row>
    <row r="998" spans="2:15" ht="19.7" hidden="1" customHeight="1" x14ac:dyDescent="0.2">
      <c r="B998" s="13" t="s">
        <v>4016</v>
      </c>
      <c r="C998" s="14" t="s">
        <v>265</v>
      </c>
      <c r="D998" s="14" t="s">
        <v>4016</v>
      </c>
      <c r="E998" s="44">
        <v>0.12</v>
      </c>
      <c r="F998" s="15" t="s">
        <v>3731</v>
      </c>
      <c r="G998" s="22" t="e">
        <f t="shared" si="154"/>
        <v>#REF!</v>
      </c>
      <c r="H998" s="26" t="e">
        <f t="shared" si="153"/>
        <v>#REF!</v>
      </c>
      <c r="I998" s="25" t="e">
        <f>#REF!</f>
        <v>#REF!</v>
      </c>
      <c r="J998" s="26" t="e">
        <f>TRUNC(E998*I998,0)</f>
        <v>#REF!</v>
      </c>
      <c r="K998" s="25" t="e">
        <f>#REF!</f>
        <v>#REF!</v>
      </c>
      <c r="L998" s="26" t="e">
        <f>TRUNC(E998*K998,0)</f>
        <v>#REF!</v>
      </c>
      <c r="M998" s="25" t="e">
        <f>#REF!</f>
        <v>#REF!</v>
      </c>
      <c r="N998" s="26" t="e">
        <f>TRUNC(E998*M998,0)</f>
        <v>#REF!</v>
      </c>
      <c r="O998" s="17" t="s">
        <v>4016</v>
      </c>
    </row>
    <row r="999" spans="2:15" ht="19.7" hidden="1" customHeight="1" x14ac:dyDescent="0.2">
      <c r="B999" s="13" t="s">
        <v>4016</v>
      </c>
      <c r="C999" s="14" t="s">
        <v>3787</v>
      </c>
      <c r="D999" s="14" t="s">
        <v>574</v>
      </c>
      <c r="E999" s="16">
        <v>2</v>
      </c>
      <c r="F999" s="15" t="s">
        <v>802</v>
      </c>
      <c r="G999" s="22" t="e">
        <f t="shared" si="154"/>
        <v>#REF!</v>
      </c>
      <c r="H999" s="26" t="e">
        <f t="shared" si="153"/>
        <v>#REF!</v>
      </c>
      <c r="I999" s="22" t="e">
        <f>J998+J997+J996+J995</f>
        <v>#REF!</v>
      </c>
      <c r="J999" s="26" t="e">
        <f>TRUNC(E999*1/100*I999,0)</f>
        <v>#REF!</v>
      </c>
      <c r="K999" s="22"/>
      <c r="L999" s="26">
        <f>TRUNC(E999*1/100*K999,0)</f>
        <v>0</v>
      </c>
      <c r="M999" s="22"/>
      <c r="N999" s="26">
        <f>TRUNC(E999*1/100*M999,0)</f>
        <v>0</v>
      </c>
      <c r="O999" s="17" t="s">
        <v>4016</v>
      </c>
    </row>
    <row r="1000" spans="2:15" ht="19.7" hidden="1" customHeight="1" x14ac:dyDescent="0.2">
      <c r="B1000" s="13" t="s">
        <v>4016</v>
      </c>
      <c r="C1000" s="14" t="s">
        <v>3627</v>
      </c>
      <c r="D1000" s="14" t="s">
        <v>646</v>
      </c>
      <c r="E1000" s="44">
        <v>0.10199999999999999</v>
      </c>
      <c r="F1000" s="15" t="s">
        <v>2937</v>
      </c>
      <c r="G1000" s="22" t="e">
        <f t="shared" si="154"/>
        <v>#REF!</v>
      </c>
      <c r="H1000" s="26" t="e">
        <f t="shared" si="153"/>
        <v>#REF!</v>
      </c>
      <c r="I1000" s="25" t="e">
        <f>#REF!</f>
        <v>#REF!</v>
      </c>
      <c r="J1000" s="26" t="e">
        <f>TRUNC(E1000*I1000,0)</f>
        <v>#REF!</v>
      </c>
      <c r="K1000" s="25" t="e">
        <f>#REF!</f>
        <v>#REF!</v>
      </c>
      <c r="L1000" s="26" t="e">
        <f>TRUNC(E1000*K1000,0)</f>
        <v>#REF!</v>
      </c>
      <c r="M1000" s="25" t="e">
        <f>#REF!</f>
        <v>#REF!</v>
      </c>
      <c r="N1000" s="26" t="e">
        <f>TRUNC(E1000*M1000,0)</f>
        <v>#REF!</v>
      </c>
      <c r="O1000" s="17" t="s">
        <v>4016</v>
      </c>
    </row>
    <row r="1001" spans="2:15" ht="19.7" hidden="1" customHeight="1" x14ac:dyDescent="0.2">
      <c r="B1001" s="13" t="s">
        <v>4016</v>
      </c>
      <c r="C1001" s="14" t="s">
        <v>2623</v>
      </c>
      <c r="D1001" s="14" t="s">
        <v>1035</v>
      </c>
      <c r="E1001" s="44">
        <v>0.1</v>
      </c>
      <c r="F1001" s="15" t="s">
        <v>2937</v>
      </c>
      <c r="G1001" s="22" t="e">
        <f t="shared" si="154"/>
        <v>#REF!</v>
      </c>
      <c r="H1001" s="26" t="e">
        <f t="shared" si="153"/>
        <v>#REF!</v>
      </c>
      <c r="I1001" s="25" t="e">
        <f>'일위대가총괄표 (2)'!G63</f>
        <v>#REF!</v>
      </c>
      <c r="J1001" s="26" t="e">
        <f>TRUNC(E1001*I1001,0)</f>
        <v>#REF!</v>
      </c>
      <c r="K1001" s="25" t="e">
        <f>'일위대가총괄표 (2)'!H63</f>
        <v>#REF!</v>
      </c>
      <c r="L1001" s="26" t="e">
        <f>TRUNC(E1001*K1001,0)</f>
        <v>#REF!</v>
      </c>
      <c r="M1001" s="25" t="e">
        <f>'일위대가총괄표 (2)'!I63</f>
        <v>#REF!</v>
      </c>
      <c r="N1001" s="26" t="e">
        <f>TRUNC(E1001*M1001,0)</f>
        <v>#REF!</v>
      </c>
      <c r="O1001" s="17" t="s">
        <v>2576</v>
      </c>
    </row>
    <row r="1002" spans="2:15" ht="19.7" hidden="1" customHeight="1" x14ac:dyDescent="0.2">
      <c r="B1002" s="13" t="s">
        <v>4016</v>
      </c>
      <c r="C1002" s="14" t="s">
        <v>3087</v>
      </c>
      <c r="D1002" s="14" t="s">
        <v>953</v>
      </c>
      <c r="E1002" s="44">
        <v>0.1</v>
      </c>
      <c r="F1002" s="15" t="s">
        <v>2937</v>
      </c>
      <c r="G1002" s="22" t="e">
        <f t="shared" si="154"/>
        <v>#REF!</v>
      </c>
      <c r="H1002" s="26" t="e">
        <f t="shared" si="153"/>
        <v>#REF!</v>
      </c>
      <c r="I1002" s="25" t="e">
        <f>#REF!</f>
        <v>#REF!</v>
      </c>
      <c r="J1002" s="26" t="e">
        <f>TRUNC(E1002*I1002,0)</f>
        <v>#REF!</v>
      </c>
      <c r="K1002" s="25" t="e">
        <f>#REF!</f>
        <v>#REF!</v>
      </c>
      <c r="L1002" s="26" t="e">
        <f>TRUNC(E1002*K1002,0)</f>
        <v>#REF!</v>
      </c>
      <c r="M1002" s="25" t="e">
        <f>#REF!</f>
        <v>#REF!</v>
      </c>
      <c r="N1002" s="26" t="e">
        <f>TRUNC(E1002*M1002,0)</f>
        <v>#REF!</v>
      </c>
      <c r="O1002" s="17" t="s">
        <v>3310</v>
      </c>
    </row>
    <row r="1003" spans="2:15" ht="19.7" hidden="1" customHeight="1" x14ac:dyDescent="0.2">
      <c r="B1003" s="13" t="s">
        <v>4016</v>
      </c>
      <c r="C1003" s="14" t="s">
        <v>2821</v>
      </c>
      <c r="D1003" s="14" t="s">
        <v>2000</v>
      </c>
      <c r="E1003" s="44">
        <v>0.1</v>
      </c>
      <c r="F1003" s="15" t="s">
        <v>2937</v>
      </c>
      <c r="G1003" s="22">
        <f t="shared" si="154"/>
        <v>4254</v>
      </c>
      <c r="H1003" s="26">
        <f t="shared" si="153"/>
        <v>424</v>
      </c>
      <c r="I1003" s="25">
        <f>단가산출총괄표!G79</f>
        <v>1683</v>
      </c>
      <c r="J1003" s="26">
        <f>TRUNC(E1003*I1003,0)</f>
        <v>168</v>
      </c>
      <c r="K1003" s="25">
        <f>단가산출총괄표!H79</f>
        <v>1472</v>
      </c>
      <c r="L1003" s="26">
        <f>TRUNC(E1003*K1003,0)</f>
        <v>147</v>
      </c>
      <c r="M1003" s="25">
        <f>단가산출총괄표!I79</f>
        <v>1099</v>
      </c>
      <c r="N1003" s="26">
        <f>TRUNC(E1003*M1003,0)</f>
        <v>109</v>
      </c>
      <c r="O1003" s="17" t="s">
        <v>3223</v>
      </c>
    </row>
    <row r="1004" spans="2:15" ht="19.7" hidden="1" customHeight="1" x14ac:dyDescent="0.2">
      <c r="B1004" s="13" t="s">
        <v>4016</v>
      </c>
      <c r="C1004" s="14" t="s">
        <v>4016</v>
      </c>
      <c r="D1004" s="14" t="s">
        <v>4016</v>
      </c>
      <c r="E1004" s="16"/>
      <c r="F1004" s="15" t="s">
        <v>4016</v>
      </c>
      <c r="G1004" s="22"/>
      <c r="H1004" s="16"/>
      <c r="I1004" s="22"/>
      <c r="J1004" s="26">
        <f>TRUNC(E1004*I1004,0)</f>
        <v>0</v>
      </c>
      <c r="K1004" s="22"/>
      <c r="L1004" s="26">
        <f>TRUNC(E1004*K1004,0)</f>
        <v>0</v>
      </c>
      <c r="M1004" s="22"/>
      <c r="N1004" s="26">
        <f>TRUNC(E1004*M1004,0)</f>
        <v>0</v>
      </c>
      <c r="O1004" s="17" t="s">
        <v>4016</v>
      </c>
    </row>
    <row r="1005" spans="2:15" ht="19.7" hidden="1" customHeight="1" x14ac:dyDescent="0.2">
      <c r="B1005" s="40" t="s">
        <v>349</v>
      </c>
      <c r="C1005" s="24" t="s">
        <v>3405</v>
      </c>
      <c r="D1005" s="24" t="s">
        <v>1827</v>
      </c>
      <c r="E1005" s="16"/>
      <c r="F1005" s="41" t="s">
        <v>2986</v>
      </c>
      <c r="G1005" s="22"/>
      <c r="H1005" s="42" t="e">
        <f t="shared" ref="H1005:H1020" si="155">J1005+L1005+N1005</f>
        <v>#REF!</v>
      </c>
      <c r="I1005" s="22"/>
      <c r="J1005" s="26" t="e">
        <f>TRUNC(J1006+J1007+J1008+J1009+J1010+J1011+J1012+J1013+J1014+J1015+J1016+J1017+J1018+J1019+J1020)</f>
        <v>#REF!</v>
      </c>
      <c r="K1005" s="22"/>
      <c r="L1005" s="42" t="e">
        <f>TRUNC(L1006+L1007+L1008+L1009+L1010+L1011+L1012+L1013+L1014+L1015+L1016+L1017+L1018+L1019+L1020)</f>
        <v>#REF!</v>
      </c>
      <c r="M1005" s="22"/>
      <c r="N1005" s="26" t="e">
        <f>TRUNC(N1006+N1007+N1008+N1009+N1010+N1011+N1012+N1013+N1014+N1015+N1016+N1017+N1018+N1019+N1020)</f>
        <v>#REF!</v>
      </c>
      <c r="O1005" s="43" t="s">
        <v>2929</v>
      </c>
    </row>
    <row r="1006" spans="2:15" ht="19.7" hidden="1" customHeight="1" x14ac:dyDescent="0.2">
      <c r="B1006" s="13" t="s">
        <v>4016</v>
      </c>
      <c r="C1006" s="14" t="s">
        <v>3693</v>
      </c>
      <c r="D1006" s="14" t="s">
        <v>2170</v>
      </c>
      <c r="E1006" s="44">
        <v>0.44</v>
      </c>
      <c r="F1006" s="15" t="s">
        <v>1495</v>
      </c>
      <c r="G1006" s="22" t="e">
        <f t="shared" ref="G1006:G1020" si="156">I1006+K1006+M1006</f>
        <v>#REF!</v>
      </c>
      <c r="H1006" s="26" t="e">
        <f t="shared" si="155"/>
        <v>#REF!</v>
      </c>
      <c r="I1006" s="25" t="e">
        <f>#REF!</f>
        <v>#REF!</v>
      </c>
      <c r="J1006" s="26" t="e">
        <f t="shared" ref="J1006:J1021" si="157">TRUNC(E1006*I1006,0)</f>
        <v>#REF!</v>
      </c>
      <c r="K1006" s="25" t="e">
        <f>#REF!</f>
        <v>#REF!</v>
      </c>
      <c r="L1006" s="26" t="e">
        <f t="shared" ref="L1006:L1021" si="158">TRUNC(E1006*K1006,0)</f>
        <v>#REF!</v>
      </c>
      <c r="M1006" s="25" t="e">
        <f>#REF!</f>
        <v>#REF!</v>
      </c>
      <c r="N1006" s="26" t="e">
        <f t="shared" ref="N1006:N1021" si="159">TRUNC(E1006*M1006,0)</f>
        <v>#REF!</v>
      </c>
      <c r="O1006" s="17" t="s">
        <v>4016</v>
      </c>
    </row>
    <row r="1007" spans="2:15" ht="19.7" hidden="1" customHeight="1" x14ac:dyDescent="0.2">
      <c r="B1007" s="13" t="s">
        <v>4016</v>
      </c>
      <c r="C1007" s="14" t="s">
        <v>3005</v>
      </c>
      <c r="D1007" s="14" t="s">
        <v>551</v>
      </c>
      <c r="E1007" s="44">
        <v>0.44</v>
      </c>
      <c r="F1007" s="15" t="s">
        <v>1495</v>
      </c>
      <c r="G1007" s="22" t="e">
        <f t="shared" si="156"/>
        <v>#REF!</v>
      </c>
      <c r="H1007" s="26" t="e">
        <f t="shared" si="155"/>
        <v>#REF!</v>
      </c>
      <c r="I1007" s="25" t="e">
        <f>#REF!</f>
        <v>#REF!</v>
      </c>
      <c r="J1007" s="26" t="e">
        <f t="shared" si="157"/>
        <v>#REF!</v>
      </c>
      <c r="K1007" s="25" t="e">
        <f>#REF!</f>
        <v>#REF!</v>
      </c>
      <c r="L1007" s="26" t="e">
        <f t="shared" si="158"/>
        <v>#REF!</v>
      </c>
      <c r="M1007" s="25" t="e">
        <f>#REF!</f>
        <v>#REF!</v>
      </c>
      <c r="N1007" s="26" t="e">
        <f t="shared" si="159"/>
        <v>#REF!</v>
      </c>
      <c r="O1007" s="17" t="s">
        <v>4016</v>
      </c>
    </row>
    <row r="1008" spans="2:15" ht="19.7" hidden="1" customHeight="1" x14ac:dyDescent="0.2">
      <c r="B1008" s="13" t="s">
        <v>4016</v>
      </c>
      <c r="C1008" s="14" t="s">
        <v>2014</v>
      </c>
      <c r="D1008" s="14" t="s">
        <v>2281</v>
      </c>
      <c r="E1008" s="44">
        <v>0.2</v>
      </c>
      <c r="F1008" s="15" t="s">
        <v>3025</v>
      </c>
      <c r="G1008" s="22" t="e">
        <f t="shared" si="156"/>
        <v>#REF!</v>
      </c>
      <c r="H1008" s="26" t="e">
        <f t="shared" si="155"/>
        <v>#REF!</v>
      </c>
      <c r="I1008" s="25" t="e">
        <f>#REF!</f>
        <v>#REF!</v>
      </c>
      <c r="J1008" s="26" t="e">
        <f t="shared" si="157"/>
        <v>#REF!</v>
      </c>
      <c r="K1008" s="25" t="e">
        <f>#REF!</f>
        <v>#REF!</v>
      </c>
      <c r="L1008" s="26" t="e">
        <f t="shared" si="158"/>
        <v>#REF!</v>
      </c>
      <c r="M1008" s="25" t="e">
        <f>#REF!</f>
        <v>#REF!</v>
      </c>
      <c r="N1008" s="26" t="e">
        <f t="shared" si="159"/>
        <v>#REF!</v>
      </c>
      <c r="O1008" s="17" t="s">
        <v>4016</v>
      </c>
    </row>
    <row r="1009" spans="2:15" ht="19.7" hidden="1" customHeight="1" x14ac:dyDescent="0.2">
      <c r="B1009" s="13" t="s">
        <v>4016</v>
      </c>
      <c r="C1009" s="14" t="s">
        <v>964</v>
      </c>
      <c r="D1009" s="14" t="s">
        <v>2</v>
      </c>
      <c r="E1009" s="44">
        <v>0.12</v>
      </c>
      <c r="F1009" s="15" t="s">
        <v>3025</v>
      </c>
      <c r="G1009" s="22" t="e">
        <f t="shared" si="156"/>
        <v>#REF!</v>
      </c>
      <c r="H1009" s="26" t="e">
        <f t="shared" si="155"/>
        <v>#REF!</v>
      </c>
      <c r="I1009" s="25" t="e">
        <f>#REF!</f>
        <v>#REF!</v>
      </c>
      <c r="J1009" s="26" t="e">
        <f t="shared" si="157"/>
        <v>#REF!</v>
      </c>
      <c r="K1009" s="25" t="e">
        <f>#REF!</f>
        <v>#REF!</v>
      </c>
      <c r="L1009" s="26" t="e">
        <f t="shared" si="158"/>
        <v>#REF!</v>
      </c>
      <c r="M1009" s="25" t="e">
        <f>#REF!</f>
        <v>#REF!</v>
      </c>
      <c r="N1009" s="26" t="e">
        <f t="shared" si="159"/>
        <v>#REF!</v>
      </c>
      <c r="O1009" s="17" t="s">
        <v>4016</v>
      </c>
    </row>
    <row r="1010" spans="2:15" ht="19.7" hidden="1" customHeight="1" x14ac:dyDescent="0.2">
      <c r="B1010" s="13" t="s">
        <v>4016</v>
      </c>
      <c r="C1010" s="14" t="s">
        <v>3716</v>
      </c>
      <c r="D1010" s="14" t="s">
        <v>2281</v>
      </c>
      <c r="E1010" s="44">
        <v>0.03</v>
      </c>
      <c r="F1010" s="15" t="s">
        <v>3025</v>
      </c>
      <c r="G1010" s="22" t="e">
        <f t="shared" si="156"/>
        <v>#REF!</v>
      </c>
      <c r="H1010" s="26" t="e">
        <f t="shared" si="155"/>
        <v>#REF!</v>
      </c>
      <c r="I1010" s="25" t="e">
        <f>#REF!</f>
        <v>#REF!</v>
      </c>
      <c r="J1010" s="26" t="e">
        <f t="shared" si="157"/>
        <v>#REF!</v>
      </c>
      <c r="K1010" s="25" t="e">
        <f>#REF!</f>
        <v>#REF!</v>
      </c>
      <c r="L1010" s="26" t="e">
        <f t="shared" si="158"/>
        <v>#REF!</v>
      </c>
      <c r="M1010" s="25" t="e">
        <f>#REF!</f>
        <v>#REF!</v>
      </c>
      <c r="N1010" s="26" t="e">
        <f t="shared" si="159"/>
        <v>#REF!</v>
      </c>
      <c r="O1010" s="17" t="s">
        <v>4016</v>
      </c>
    </row>
    <row r="1011" spans="2:15" ht="19.7" hidden="1" customHeight="1" x14ac:dyDescent="0.2">
      <c r="B1011" s="13" t="s">
        <v>4016</v>
      </c>
      <c r="C1011" s="14" t="s">
        <v>3637</v>
      </c>
      <c r="D1011" s="14" t="s">
        <v>2281</v>
      </c>
      <c r="E1011" s="44">
        <v>0.15</v>
      </c>
      <c r="F1011" s="15" t="s">
        <v>3025</v>
      </c>
      <c r="G1011" s="22" t="e">
        <f t="shared" si="156"/>
        <v>#REF!</v>
      </c>
      <c r="H1011" s="26" t="e">
        <f t="shared" si="155"/>
        <v>#REF!</v>
      </c>
      <c r="I1011" s="25" t="e">
        <f>#REF!</f>
        <v>#REF!</v>
      </c>
      <c r="J1011" s="26" t="e">
        <f t="shared" si="157"/>
        <v>#REF!</v>
      </c>
      <c r="K1011" s="25" t="e">
        <f>#REF!</f>
        <v>#REF!</v>
      </c>
      <c r="L1011" s="26" t="e">
        <f t="shared" si="158"/>
        <v>#REF!</v>
      </c>
      <c r="M1011" s="25" t="e">
        <f>#REF!</f>
        <v>#REF!</v>
      </c>
      <c r="N1011" s="26" t="e">
        <f t="shared" si="159"/>
        <v>#REF!</v>
      </c>
      <c r="O1011" s="17" t="s">
        <v>4016</v>
      </c>
    </row>
    <row r="1012" spans="2:15" ht="19.7" hidden="1" customHeight="1" x14ac:dyDescent="0.2">
      <c r="B1012" s="13" t="s">
        <v>4016</v>
      </c>
      <c r="C1012" s="14" t="s">
        <v>524</v>
      </c>
      <c r="D1012" s="14" t="s">
        <v>2281</v>
      </c>
      <c r="E1012" s="44">
        <v>0.05</v>
      </c>
      <c r="F1012" s="15" t="s">
        <v>3025</v>
      </c>
      <c r="G1012" s="22" t="e">
        <f t="shared" si="156"/>
        <v>#REF!</v>
      </c>
      <c r="H1012" s="26" t="e">
        <f t="shared" si="155"/>
        <v>#REF!</v>
      </c>
      <c r="I1012" s="25" t="e">
        <f>#REF!</f>
        <v>#REF!</v>
      </c>
      <c r="J1012" s="26" t="e">
        <f t="shared" si="157"/>
        <v>#REF!</v>
      </c>
      <c r="K1012" s="25" t="e">
        <f>#REF!</f>
        <v>#REF!</v>
      </c>
      <c r="L1012" s="26" t="e">
        <f t="shared" si="158"/>
        <v>#REF!</v>
      </c>
      <c r="M1012" s="25" t="e">
        <f>#REF!</f>
        <v>#REF!</v>
      </c>
      <c r="N1012" s="26" t="e">
        <f t="shared" si="159"/>
        <v>#REF!</v>
      </c>
      <c r="O1012" s="17" t="s">
        <v>4016</v>
      </c>
    </row>
    <row r="1013" spans="2:15" ht="19.7" hidden="1" customHeight="1" x14ac:dyDescent="0.2">
      <c r="B1013" s="13" t="s">
        <v>4016</v>
      </c>
      <c r="C1013" s="14" t="s">
        <v>2852</v>
      </c>
      <c r="D1013" s="14" t="s">
        <v>1068</v>
      </c>
      <c r="E1013" s="44">
        <v>0.31</v>
      </c>
      <c r="F1013" s="15" t="s">
        <v>1837</v>
      </c>
      <c r="G1013" s="22" t="e">
        <f t="shared" si="156"/>
        <v>#REF!</v>
      </c>
      <c r="H1013" s="26" t="e">
        <f t="shared" si="155"/>
        <v>#REF!</v>
      </c>
      <c r="I1013" s="25" t="e">
        <f>#REF!</f>
        <v>#REF!</v>
      </c>
      <c r="J1013" s="26" t="e">
        <f t="shared" si="157"/>
        <v>#REF!</v>
      </c>
      <c r="K1013" s="25" t="e">
        <f>#REF!</f>
        <v>#REF!</v>
      </c>
      <c r="L1013" s="26" t="e">
        <f t="shared" si="158"/>
        <v>#REF!</v>
      </c>
      <c r="M1013" s="25" t="e">
        <f>#REF!</f>
        <v>#REF!</v>
      </c>
      <c r="N1013" s="26" t="e">
        <f t="shared" si="159"/>
        <v>#REF!</v>
      </c>
      <c r="O1013" s="17" t="s">
        <v>4016</v>
      </c>
    </row>
    <row r="1014" spans="2:15" ht="19.7" hidden="1" customHeight="1" x14ac:dyDescent="0.2">
      <c r="B1014" s="13" t="s">
        <v>4016</v>
      </c>
      <c r="C1014" s="14" t="s">
        <v>803</v>
      </c>
      <c r="D1014" s="14" t="s">
        <v>365</v>
      </c>
      <c r="E1014" s="44">
        <v>0.03</v>
      </c>
      <c r="F1014" s="15" t="s">
        <v>2467</v>
      </c>
      <c r="G1014" s="22" t="e">
        <f t="shared" si="156"/>
        <v>#REF!</v>
      </c>
      <c r="H1014" s="26" t="e">
        <f t="shared" si="155"/>
        <v>#REF!</v>
      </c>
      <c r="I1014" s="25" t="e">
        <f>#REF!</f>
        <v>#REF!</v>
      </c>
      <c r="J1014" s="26" t="e">
        <f t="shared" si="157"/>
        <v>#REF!</v>
      </c>
      <c r="K1014" s="25" t="e">
        <f>#REF!</f>
        <v>#REF!</v>
      </c>
      <c r="L1014" s="26" t="e">
        <f t="shared" si="158"/>
        <v>#REF!</v>
      </c>
      <c r="M1014" s="25" t="e">
        <f>#REF!</f>
        <v>#REF!</v>
      </c>
      <c r="N1014" s="26" t="e">
        <f t="shared" si="159"/>
        <v>#REF!</v>
      </c>
      <c r="O1014" s="17" t="s">
        <v>4016</v>
      </c>
    </row>
    <row r="1015" spans="2:15" ht="19.7" hidden="1" customHeight="1" x14ac:dyDescent="0.2">
      <c r="B1015" s="13" t="s">
        <v>4016</v>
      </c>
      <c r="C1015" s="14" t="s">
        <v>1790</v>
      </c>
      <c r="D1015" s="14" t="s">
        <v>1068</v>
      </c>
      <c r="E1015" s="44">
        <v>0.02</v>
      </c>
      <c r="F1015" s="15" t="s">
        <v>1495</v>
      </c>
      <c r="G1015" s="22" t="e">
        <f t="shared" si="156"/>
        <v>#REF!</v>
      </c>
      <c r="H1015" s="26" t="e">
        <f t="shared" si="155"/>
        <v>#REF!</v>
      </c>
      <c r="I1015" s="25" t="e">
        <f>#REF!</f>
        <v>#REF!</v>
      </c>
      <c r="J1015" s="26" t="e">
        <f t="shared" si="157"/>
        <v>#REF!</v>
      </c>
      <c r="K1015" s="25" t="e">
        <f>#REF!</f>
        <v>#REF!</v>
      </c>
      <c r="L1015" s="26" t="e">
        <f t="shared" si="158"/>
        <v>#REF!</v>
      </c>
      <c r="M1015" s="25" t="e">
        <f>#REF!</f>
        <v>#REF!</v>
      </c>
      <c r="N1015" s="26" t="e">
        <f t="shared" si="159"/>
        <v>#REF!</v>
      </c>
      <c r="O1015" s="17" t="s">
        <v>4016</v>
      </c>
    </row>
    <row r="1016" spans="2:15" ht="19.7" hidden="1" customHeight="1" x14ac:dyDescent="0.2">
      <c r="B1016" s="13" t="s">
        <v>4016</v>
      </c>
      <c r="C1016" s="14" t="s">
        <v>3955</v>
      </c>
      <c r="D1016" s="14" t="s">
        <v>3265</v>
      </c>
      <c r="E1016" s="44">
        <v>1.23</v>
      </c>
      <c r="F1016" s="15" t="s">
        <v>2986</v>
      </c>
      <c r="G1016" s="22" t="e">
        <f t="shared" si="156"/>
        <v>#REF!</v>
      </c>
      <c r="H1016" s="26" t="e">
        <f t="shared" si="155"/>
        <v>#REF!</v>
      </c>
      <c r="I1016" s="25" t="e">
        <f>#REF!</f>
        <v>#REF!</v>
      </c>
      <c r="J1016" s="26" t="e">
        <f t="shared" si="157"/>
        <v>#REF!</v>
      </c>
      <c r="K1016" s="25" t="e">
        <f>#REF!</f>
        <v>#REF!</v>
      </c>
      <c r="L1016" s="26" t="e">
        <f t="shared" si="158"/>
        <v>#REF!</v>
      </c>
      <c r="M1016" s="25" t="e">
        <f>#REF!</f>
        <v>#REF!</v>
      </c>
      <c r="N1016" s="26" t="e">
        <f t="shared" si="159"/>
        <v>#REF!</v>
      </c>
      <c r="O1016" s="17" t="s">
        <v>4016</v>
      </c>
    </row>
    <row r="1017" spans="2:15" ht="19.7" hidden="1" customHeight="1" x14ac:dyDescent="0.2">
      <c r="B1017" s="13" t="s">
        <v>4016</v>
      </c>
      <c r="C1017" s="14" t="s">
        <v>3696</v>
      </c>
      <c r="D1017" s="14" t="s">
        <v>2584</v>
      </c>
      <c r="E1017" s="44">
        <v>7.0000000000000007E-2</v>
      </c>
      <c r="F1017" s="15" t="s">
        <v>2467</v>
      </c>
      <c r="G1017" s="22" t="e">
        <f t="shared" si="156"/>
        <v>#REF!</v>
      </c>
      <c r="H1017" s="26" t="e">
        <f t="shared" si="155"/>
        <v>#REF!</v>
      </c>
      <c r="I1017" s="25" t="e">
        <f>#REF!</f>
        <v>#REF!</v>
      </c>
      <c r="J1017" s="26" t="e">
        <f t="shared" si="157"/>
        <v>#REF!</v>
      </c>
      <c r="K1017" s="25" t="e">
        <f>#REF!</f>
        <v>#REF!</v>
      </c>
      <c r="L1017" s="26" t="e">
        <f t="shared" si="158"/>
        <v>#REF!</v>
      </c>
      <c r="M1017" s="25" t="e">
        <f>#REF!</f>
        <v>#REF!</v>
      </c>
      <c r="N1017" s="26" t="e">
        <f t="shared" si="159"/>
        <v>#REF!</v>
      </c>
      <c r="O1017" s="17" t="s">
        <v>4016</v>
      </c>
    </row>
    <row r="1018" spans="2:15" ht="19.7" hidden="1" customHeight="1" x14ac:dyDescent="0.2">
      <c r="B1018" s="13" t="s">
        <v>4016</v>
      </c>
      <c r="C1018" s="14" t="s">
        <v>1274</v>
      </c>
      <c r="D1018" s="14" t="s">
        <v>3526</v>
      </c>
      <c r="E1018" s="44">
        <v>1.52</v>
      </c>
      <c r="F1018" s="15" t="s">
        <v>1495</v>
      </c>
      <c r="G1018" s="22" t="e">
        <f t="shared" si="156"/>
        <v>#REF!</v>
      </c>
      <c r="H1018" s="26" t="e">
        <f t="shared" si="155"/>
        <v>#REF!</v>
      </c>
      <c r="I1018" s="25" t="e">
        <f>#REF!</f>
        <v>#REF!</v>
      </c>
      <c r="J1018" s="26" t="e">
        <f t="shared" si="157"/>
        <v>#REF!</v>
      </c>
      <c r="K1018" s="25" t="e">
        <f>#REF!</f>
        <v>#REF!</v>
      </c>
      <c r="L1018" s="26" t="e">
        <f t="shared" si="158"/>
        <v>#REF!</v>
      </c>
      <c r="M1018" s="25" t="e">
        <f>#REF!</f>
        <v>#REF!</v>
      </c>
      <c r="N1018" s="26" t="e">
        <f t="shared" si="159"/>
        <v>#REF!</v>
      </c>
      <c r="O1018" s="17" t="s">
        <v>4016</v>
      </c>
    </row>
    <row r="1019" spans="2:15" ht="19.7" hidden="1" customHeight="1" x14ac:dyDescent="0.2">
      <c r="B1019" s="13" t="s">
        <v>4016</v>
      </c>
      <c r="C1019" s="14" t="s">
        <v>2501</v>
      </c>
      <c r="D1019" s="14" t="s">
        <v>1697</v>
      </c>
      <c r="E1019" s="44">
        <v>0.69</v>
      </c>
      <c r="F1019" s="15" t="s">
        <v>3025</v>
      </c>
      <c r="G1019" s="22" t="e">
        <f t="shared" si="156"/>
        <v>#REF!</v>
      </c>
      <c r="H1019" s="26" t="e">
        <f t="shared" si="155"/>
        <v>#REF!</v>
      </c>
      <c r="I1019" s="25" t="e">
        <f>#REF!</f>
        <v>#REF!</v>
      </c>
      <c r="J1019" s="26" t="e">
        <f t="shared" si="157"/>
        <v>#REF!</v>
      </c>
      <c r="K1019" s="25" t="e">
        <f>#REF!</f>
        <v>#REF!</v>
      </c>
      <c r="L1019" s="26" t="e">
        <f t="shared" si="158"/>
        <v>#REF!</v>
      </c>
      <c r="M1019" s="25" t="e">
        <f>#REF!</f>
        <v>#REF!</v>
      </c>
      <c r="N1019" s="26" t="e">
        <f t="shared" si="159"/>
        <v>#REF!</v>
      </c>
      <c r="O1019" s="17" t="s">
        <v>4016</v>
      </c>
    </row>
    <row r="1020" spans="2:15" ht="19.7" hidden="1" customHeight="1" x14ac:dyDescent="0.2">
      <c r="B1020" s="13" t="s">
        <v>4016</v>
      </c>
      <c r="C1020" s="14" t="s">
        <v>845</v>
      </c>
      <c r="D1020" s="14" t="s">
        <v>1857</v>
      </c>
      <c r="E1020" s="44">
        <v>1.53</v>
      </c>
      <c r="F1020" s="15" t="s">
        <v>2467</v>
      </c>
      <c r="G1020" s="22" t="e">
        <f t="shared" si="156"/>
        <v>#REF!</v>
      </c>
      <c r="H1020" s="26" t="e">
        <f t="shared" si="155"/>
        <v>#REF!</v>
      </c>
      <c r="I1020" s="25" t="e">
        <f>#REF!</f>
        <v>#REF!</v>
      </c>
      <c r="J1020" s="26" t="e">
        <f t="shared" si="157"/>
        <v>#REF!</v>
      </c>
      <c r="K1020" s="25" t="e">
        <f>#REF!</f>
        <v>#REF!</v>
      </c>
      <c r="L1020" s="26" t="e">
        <f t="shared" si="158"/>
        <v>#REF!</v>
      </c>
      <c r="M1020" s="25" t="e">
        <f>#REF!</f>
        <v>#REF!</v>
      </c>
      <c r="N1020" s="26" t="e">
        <f t="shared" si="159"/>
        <v>#REF!</v>
      </c>
      <c r="O1020" s="17" t="s">
        <v>4016</v>
      </c>
    </row>
    <row r="1021" spans="2:15" ht="19.7" hidden="1" customHeight="1" x14ac:dyDescent="0.2">
      <c r="B1021" s="13" t="s">
        <v>4016</v>
      </c>
      <c r="C1021" s="14" t="s">
        <v>4016</v>
      </c>
      <c r="D1021" s="14" t="s">
        <v>4016</v>
      </c>
      <c r="E1021" s="16"/>
      <c r="F1021" s="15" t="s">
        <v>4016</v>
      </c>
      <c r="G1021" s="22"/>
      <c r="H1021" s="16"/>
      <c r="I1021" s="22"/>
      <c r="J1021" s="26">
        <f t="shared" si="157"/>
        <v>0</v>
      </c>
      <c r="K1021" s="22"/>
      <c r="L1021" s="26">
        <f t="shared" si="158"/>
        <v>0</v>
      </c>
      <c r="M1021" s="22"/>
      <c r="N1021" s="26">
        <f t="shared" si="159"/>
        <v>0</v>
      </c>
      <c r="O1021" s="17" t="s">
        <v>4016</v>
      </c>
    </row>
    <row r="1022" spans="2:15" ht="19.7" hidden="1" customHeight="1" x14ac:dyDescent="0.2">
      <c r="B1022" s="40" t="s">
        <v>1221</v>
      </c>
      <c r="C1022" s="24" t="s">
        <v>2783</v>
      </c>
      <c r="D1022" s="24" t="s">
        <v>1535</v>
      </c>
      <c r="E1022" s="16"/>
      <c r="F1022" s="41" t="s">
        <v>2986</v>
      </c>
      <c r="G1022" s="22"/>
      <c r="H1022" s="42" t="e">
        <f t="shared" ref="H1022:H1031" si="160">J1022+L1022+N1022</f>
        <v>#REF!</v>
      </c>
      <c r="I1022" s="22"/>
      <c r="J1022" s="42" t="e">
        <f>TRUNC(J1023+J1024+J1025+J1026+J1027+J1028+J1029+J1030+J1031)</f>
        <v>#REF!</v>
      </c>
      <c r="K1022" s="22"/>
      <c r="L1022" s="42" t="e">
        <f>TRUNC(L1023+L1024+L1025+L1026+L1027+L1028+L1029+L1030+L1031)</f>
        <v>#REF!</v>
      </c>
      <c r="M1022" s="22"/>
      <c r="N1022" s="42" t="e">
        <f>TRUNC(N1023+N1024+N1025+N1026+N1027+N1028+N1029+N1030+N1031)</f>
        <v>#REF!</v>
      </c>
      <c r="O1022" s="43" t="s">
        <v>2929</v>
      </c>
    </row>
    <row r="1023" spans="2:15" ht="19.7" hidden="1" customHeight="1" x14ac:dyDescent="0.2">
      <c r="B1023" s="13" t="s">
        <v>4016</v>
      </c>
      <c r="C1023" s="14" t="s">
        <v>3405</v>
      </c>
      <c r="D1023" s="14" t="s">
        <v>2315</v>
      </c>
      <c r="E1023" s="44">
        <v>0.8</v>
      </c>
      <c r="F1023" s="15" t="s">
        <v>2986</v>
      </c>
      <c r="G1023" s="22" t="e">
        <f t="shared" ref="G1023:G1031" si="161">I1023+K1023+M1023</f>
        <v>#REF!</v>
      </c>
      <c r="H1023" s="26" t="e">
        <f t="shared" si="160"/>
        <v>#REF!</v>
      </c>
      <c r="I1023" s="25" t="e">
        <f>'일위대가총괄표 (2)'!G174</f>
        <v>#REF!</v>
      </c>
      <c r="J1023" s="26" t="e">
        <f>TRUNC(E1023*I1023,0)</f>
        <v>#REF!</v>
      </c>
      <c r="K1023" s="25" t="e">
        <f>'일위대가총괄표 (2)'!H174</f>
        <v>#REF!</v>
      </c>
      <c r="L1023" s="26" t="e">
        <f>TRUNC(E1023*K1023,0)</f>
        <v>#REF!</v>
      </c>
      <c r="M1023" s="25" t="e">
        <f>'일위대가총괄표 (2)'!I174</f>
        <v>#REF!</v>
      </c>
      <c r="N1023" s="26" t="e">
        <f>TRUNC(E1023*M1023,0)</f>
        <v>#REF!</v>
      </c>
      <c r="O1023" s="17" t="s">
        <v>1194</v>
      </c>
    </row>
    <row r="1024" spans="2:15" ht="19.7" hidden="1" customHeight="1" x14ac:dyDescent="0.2">
      <c r="B1024" s="18" t="s">
        <v>4016</v>
      </c>
      <c r="C1024" s="19" t="s">
        <v>1323</v>
      </c>
      <c r="D1024" s="19" t="s">
        <v>1846</v>
      </c>
      <c r="E1024" s="6">
        <v>13</v>
      </c>
      <c r="F1024" s="20" t="s">
        <v>802</v>
      </c>
      <c r="G1024" s="5" t="e">
        <f t="shared" si="161"/>
        <v>#REF!</v>
      </c>
      <c r="H1024" s="32" t="e">
        <f t="shared" si="160"/>
        <v>#REF!</v>
      </c>
      <c r="I1024" s="5"/>
      <c r="J1024" s="32">
        <f>TRUNC(E1024*1/100*I1024,0)</f>
        <v>0</v>
      </c>
      <c r="K1024" s="5" t="e">
        <f>L1023</f>
        <v>#REF!</v>
      </c>
      <c r="L1024" s="32" t="e">
        <f>TRUNC(E1024*1/100*K1024,0)</f>
        <v>#REF!</v>
      </c>
      <c r="M1024" s="5"/>
      <c r="N1024" s="32">
        <f>TRUNC(E1024*1/100*M1024,0)</f>
        <v>0</v>
      </c>
      <c r="O1024" s="21" t="s">
        <v>4016</v>
      </c>
    </row>
    <row r="1025" spans="2:15" ht="19.7" hidden="1" customHeight="1" x14ac:dyDescent="0.2">
      <c r="B1025" s="13" t="s">
        <v>4016</v>
      </c>
      <c r="C1025" s="14" t="s">
        <v>234</v>
      </c>
      <c r="D1025" s="14" t="s">
        <v>4016</v>
      </c>
      <c r="E1025" s="44">
        <v>0.23</v>
      </c>
      <c r="F1025" s="15" t="s">
        <v>3731</v>
      </c>
      <c r="G1025" s="22" t="e">
        <f t="shared" si="161"/>
        <v>#REF!</v>
      </c>
      <c r="H1025" s="26" t="e">
        <f t="shared" si="160"/>
        <v>#REF!</v>
      </c>
      <c r="I1025" s="25" t="e">
        <f>#REF!</f>
        <v>#REF!</v>
      </c>
      <c r="J1025" s="26" t="e">
        <f>TRUNC(E1025*I1025,0)</f>
        <v>#REF!</v>
      </c>
      <c r="K1025" s="25" t="e">
        <f>#REF!</f>
        <v>#REF!</v>
      </c>
      <c r="L1025" s="26" t="e">
        <f>TRUNC(E1025*K1025,0)</f>
        <v>#REF!</v>
      </c>
      <c r="M1025" s="25" t="e">
        <f>#REF!</f>
        <v>#REF!</v>
      </c>
      <c r="N1025" s="26" t="e">
        <f>TRUNC(E1025*M1025,0)</f>
        <v>#REF!</v>
      </c>
      <c r="O1025" s="17" t="s">
        <v>4016</v>
      </c>
    </row>
    <row r="1026" spans="2:15" ht="19.7" hidden="1" customHeight="1" x14ac:dyDescent="0.2">
      <c r="B1026" s="13" t="s">
        <v>4016</v>
      </c>
      <c r="C1026" s="14" t="s">
        <v>265</v>
      </c>
      <c r="D1026" s="14" t="s">
        <v>4016</v>
      </c>
      <c r="E1026" s="44">
        <v>0.1</v>
      </c>
      <c r="F1026" s="15" t="s">
        <v>3731</v>
      </c>
      <c r="G1026" s="22" t="e">
        <f t="shared" si="161"/>
        <v>#REF!</v>
      </c>
      <c r="H1026" s="26" t="e">
        <f t="shared" si="160"/>
        <v>#REF!</v>
      </c>
      <c r="I1026" s="25" t="e">
        <f>#REF!</f>
        <v>#REF!</v>
      </c>
      <c r="J1026" s="26" t="e">
        <f>TRUNC(E1026*I1026,0)</f>
        <v>#REF!</v>
      </c>
      <c r="K1026" s="25" t="e">
        <f>#REF!</f>
        <v>#REF!</v>
      </c>
      <c r="L1026" s="26" t="e">
        <f>TRUNC(E1026*K1026,0)</f>
        <v>#REF!</v>
      </c>
      <c r="M1026" s="25" t="e">
        <f>#REF!</f>
        <v>#REF!</v>
      </c>
      <c r="N1026" s="26" t="e">
        <f>TRUNC(E1026*M1026,0)</f>
        <v>#REF!</v>
      </c>
      <c r="O1026" s="17" t="s">
        <v>4016</v>
      </c>
    </row>
    <row r="1027" spans="2:15" ht="19.7" hidden="1" customHeight="1" x14ac:dyDescent="0.2">
      <c r="B1027" s="13" t="s">
        <v>4016</v>
      </c>
      <c r="C1027" s="14" t="s">
        <v>3787</v>
      </c>
      <c r="D1027" s="14" t="s">
        <v>574</v>
      </c>
      <c r="E1027" s="16">
        <v>2</v>
      </c>
      <c r="F1027" s="15" t="s">
        <v>802</v>
      </c>
      <c r="G1027" s="22" t="e">
        <f t="shared" si="161"/>
        <v>#REF!</v>
      </c>
      <c r="H1027" s="26" t="e">
        <f t="shared" si="160"/>
        <v>#REF!</v>
      </c>
      <c r="I1027" s="22" t="e">
        <f>J1026+J1025+J1024+J1023</f>
        <v>#REF!</v>
      </c>
      <c r="J1027" s="26" t="e">
        <f>TRUNC(E1027*1/100*I1027,0)</f>
        <v>#REF!</v>
      </c>
      <c r="K1027" s="22"/>
      <c r="L1027" s="26">
        <f>TRUNC(E1027*1/100*K1027,0)</f>
        <v>0</v>
      </c>
      <c r="M1027" s="22"/>
      <c r="N1027" s="26">
        <f>TRUNC(E1027*1/100*M1027,0)</f>
        <v>0</v>
      </c>
      <c r="O1027" s="17" t="s">
        <v>4016</v>
      </c>
    </row>
    <row r="1028" spans="2:15" ht="19.7" hidden="1" customHeight="1" x14ac:dyDescent="0.2">
      <c r="B1028" s="13" t="s">
        <v>4016</v>
      </c>
      <c r="C1028" s="14" t="s">
        <v>3627</v>
      </c>
      <c r="D1028" s="14" t="s">
        <v>646</v>
      </c>
      <c r="E1028" s="44">
        <v>0.10199999999999999</v>
      </c>
      <c r="F1028" s="15" t="s">
        <v>2937</v>
      </c>
      <c r="G1028" s="22" t="e">
        <f t="shared" si="161"/>
        <v>#REF!</v>
      </c>
      <c r="H1028" s="26" t="e">
        <f t="shared" si="160"/>
        <v>#REF!</v>
      </c>
      <c r="I1028" s="25" t="e">
        <f>#REF!</f>
        <v>#REF!</v>
      </c>
      <c r="J1028" s="26" t="e">
        <f>TRUNC(E1028*I1028,0)</f>
        <v>#REF!</v>
      </c>
      <c r="K1028" s="25" t="e">
        <f>#REF!</f>
        <v>#REF!</v>
      </c>
      <c r="L1028" s="26" t="e">
        <f>TRUNC(E1028*K1028,0)</f>
        <v>#REF!</v>
      </c>
      <c r="M1028" s="25" t="e">
        <f>#REF!</f>
        <v>#REF!</v>
      </c>
      <c r="N1028" s="26" t="e">
        <f>TRUNC(E1028*M1028,0)</f>
        <v>#REF!</v>
      </c>
      <c r="O1028" s="17" t="s">
        <v>4016</v>
      </c>
    </row>
    <row r="1029" spans="2:15" ht="19.7" hidden="1" customHeight="1" x14ac:dyDescent="0.2">
      <c r="B1029" s="13" t="s">
        <v>4016</v>
      </c>
      <c r="C1029" s="14" t="s">
        <v>2623</v>
      </c>
      <c r="D1029" s="14" t="s">
        <v>1035</v>
      </c>
      <c r="E1029" s="44">
        <v>0.1</v>
      </c>
      <c r="F1029" s="15" t="s">
        <v>2937</v>
      </c>
      <c r="G1029" s="22" t="e">
        <f t="shared" si="161"/>
        <v>#REF!</v>
      </c>
      <c r="H1029" s="26" t="e">
        <f t="shared" si="160"/>
        <v>#REF!</v>
      </c>
      <c r="I1029" s="25" t="e">
        <f>'일위대가총괄표 (2)'!G63</f>
        <v>#REF!</v>
      </c>
      <c r="J1029" s="26" t="e">
        <f>TRUNC(E1029*I1029,0)</f>
        <v>#REF!</v>
      </c>
      <c r="K1029" s="25" t="e">
        <f>'일위대가총괄표 (2)'!H63</f>
        <v>#REF!</v>
      </c>
      <c r="L1029" s="26" t="e">
        <f>TRUNC(E1029*K1029,0)</f>
        <v>#REF!</v>
      </c>
      <c r="M1029" s="25" t="e">
        <f>'일위대가총괄표 (2)'!I63</f>
        <v>#REF!</v>
      </c>
      <c r="N1029" s="26" t="e">
        <f>TRUNC(E1029*M1029,0)</f>
        <v>#REF!</v>
      </c>
      <c r="O1029" s="17" t="s">
        <v>2576</v>
      </c>
    </row>
    <row r="1030" spans="2:15" ht="19.7" hidden="1" customHeight="1" x14ac:dyDescent="0.2">
      <c r="B1030" s="13" t="s">
        <v>4016</v>
      </c>
      <c r="C1030" s="14" t="s">
        <v>3087</v>
      </c>
      <c r="D1030" s="14" t="s">
        <v>953</v>
      </c>
      <c r="E1030" s="44">
        <v>0.1</v>
      </c>
      <c r="F1030" s="15" t="s">
        <v>2937</v>
      </c>
      <c r="G1030" s="22" t="e">
        <f t="shared" si="161"/>
        <v>#REF!</v>
      </c>
      <c r="H1030" s="26" t="e">
        <f t="shared" si="160"/>
        <v>#REF!</v>
      </c>
      <c r="I1030" s="25" t="e">
        <f>#REF!</f>
        <v>#REF!</v>
      </c>
      <c r="J1030" s="26" t="e">
        <f>TRUNC(E1030*I1030,0)</f>
        <v>#REF!</v>
      </c>
      <c r="K1030" s="25" t="e">
        <f>#REF!</f>
        <v>#REF!</v>
      </c>
      <c r="L1030" s="26" t="e">
        <f>TRUNC(E1030*K1030,0)</f>
        <v>#REF!</v>
      </c>
      <c r="M1030" s="25" t="e">
        <f>#REF!</f>
        <v>#REF!</v>
      </c>
      <c r="N1030" s="26" t="e">
        <f>TRUNC(E1030*M1030,0)</f>
        <v>#REF!</v>
      </c>
      <c r="O1030" s="17" t="s">
        <v>3310</v>
      </c>
    </row>
    <row r="1031" spans="2:15" ht="19.7" hidden="1" customHeight="1" x14ac:dyDescent="0.2">
      <c r="B1031" s="13" t="s">
        <v>4016</v>
      </c>
      <c r="C1031" s="14" t="s">
        <v>2821</v>
      </c>
      <c r="D1031" s="14" t="s">
        <v>2000</v>
      </c>
      <c r="E1031" s="44">
        <v>0.1</v>
      </c>
      <c r="F1031" s="15" t="s">
        <v>2937</v>
      </c>
      <c r="G1031" s="22">
        <f t="shared" si="161"/>
        <v>4254</v>
      </c>
      <c r="H1031" s="26">
        <f t="shared" si="160"/>
        <v>424</v>
      </c>
      <c r="I1031" s="25">
        <f>단가산출총괄표!G79</f>
        <v>1683</v>
      </c>
      <c r="J1031" s="26">
        <f>TRUNC(E1031*I1031,0)</f>
        <v>168</v>
      </c>
      <c r="K1031" s="25">
        <f>단가산출총괄표!H79</f>
        <v>1472</v>
      </c>
      <c r="L1031" s="26">
        <f>TRUNC(E1031*K1031,0)</f>
        <v>147</v>
      </c>
      <c r="M1031" s="25">
        <f>단가산출총괄표!I79</f>
        <v>1099</v>
      </c>
      <c r="N1031" s="26">
        <f>TRUNC(E1031*M1031,0)</f>
        <v>109</v>
      </c>
      <c r="O1031" s="17" t="s">
        <v>3223</v>
      </c>
    </row>
    <row r="1032" spans="2:15" ht="19.7" hidden="1" customHeight="1" x14ac:dyDescent="0.2">
      <c r="B1032" s="13" t="s">
        <v>4016</v>
      </c>
      <c r="C1032" s="14" t="s">
        <v>4016</v>
      </c>
      <c r="D1032" s="14" t="s">
        <v>4016</v>
      </c>
      <c r="E1032" s="16"/>
      <c r="F1032" s="15" t="s">
        <v>4016</v>
      </c>
      <c r="G1032" s="22"/>
      <c r="H1032" s="16"/>
      <c r="I1032" s="22"/>
      <c r="J1032" s="26">
        <f>TRUNC(E1032*I1032,0)</f>
        <v>0</v>
      </c>
      <c r="K1032" s="22"/>
      <c r="L1032" s="26">
        <f>TRUNC(E1032*K1032,0)</f>
        <v>0</v>
      </c>
      <c r="M1032" s="22"/>
      <c r="N1032" s="26">
        <f>TRUNC(E1032*M1032,0)</f>
        <v>0</v>
      </c>
      <c r="O1032" s="17" t="s">
        <v>4016</v>
      </c>
    </row>
    <row r="1033" spans="2:15" ht="19.7" hidden="1" customHeight="1" x14ac:dyDescent="0.2">
      <c r="B1033" s="40" t="s">
        <v>3701</v>
      </c>
      <c r="C1033" s="24" t="s">
        <v>3405</v>
      </c>
      <c r="D1033" s="24" t="s">
        <v>2315</v>
      </c>
      <c r="E1033" s="16"/>
      <c r="F1033" s="41" t="s">
        <v>2986</v>
      </c>
      <c r="G1033" s="22"/>
      <c r="H1033" s="42" t="e">
        <f t="shared" ref="H1033:H1044" si="162">J1033+L1033+N1033</f>
        <v>#REF!</v>
      </c>
      <c r="I1033" s="22"/>
      <c r="J1033" s="26" t="e">
        <f>TRUNC(J1034+J1035+J1036+J1037+J1038+J1039+J1040+J1041+J1042+J1043+J1044)</f>
        <v>#REF!</v>
      </c>
      <c r="K1033" s="22"/>
      <c r="L1033" s="42" t="e">
        <f>TRUNC(L1034+L1035+L1036+L1037+L1038+L1039+L1040+L1041+L1042+L1043+L1044)</f>
        <v>#REF!</v>
      </c>
      <c r="M1033" s="22"/>
      <c r="N1033" s="26" t="e">
        <f>TRUNC(N1034+N1035+N1036+N1037+N1038+N1039+N1040+N1041+N1042+N1043+N1044)</f>
        <v>#REF!</v>
      </c>
      <c r="O1033" s="43" t="s">
        <v>2929</v>
      </c>
    </row>
    <row r="1034" spans="2:15" ht="19.7" hidden="1" customHeight="1" x14ac:dyDescent="0.2">
      <c r="B1034" s="13" t="s">
        <v>4016</v>
      </c>
      <c r="C1034" s="14" t="s">
        <v>3693</v>
      </c>
      <c r="D1034" s="14" t="s">
        <v>2170</v>
      </c>
      <c r="E1034" s="44">
        <v>0.44</v>
      </c>
      <c r="F1034" s="15" t="s">
        <v>1495</v>
      </c>
      <c r="G1034" s="22" t="e">
        <f t="shared" ref="G1034:G1044" si="163">I1034+K1034+M1034</f>
        <v>#REF!</v>
      </c>
      <c r="H1034" s="26" t="e">
        <f t="shared" si="162"/>
        <v>#REF!</v>
      </c>
      <c r="I1034" s="25" t="e">
        <f>#REF!</f>
        <v>#REF!</v>
      </c>
      <c r="J1034" s="26" t="e">
        <f t="shared" ref="J1034:J1045" si="164">TRUNC(E1034*I1034,0)</f>
        <v>#REF!</v>
      </c>
      <c r="K1034" s="25" t="e">
        <f>#REF!</f>
        <v>#REF!</v>
      </c>
      <c r="L1034" s="26" t="e">
        <f t="shared" ref="L1034:L1045" si="165">TRUNC(E1034*K1034,0)</f>
        <v>#REF!</v>
      </c>
      <c r="M1034" s="25" t="e">
        <f>#REF!</f>
        <v>#REF!</v>
      </c>
      <c r="N1034" s="26" t="e">
        <f t="shared" ref="N1034:N1045" si="166">TRUNC(E1034*M1034,0)</f>
        <v>#REF!</v>
      </c>
      <c r="O1034" s="17" t="s">
        <v>4016</v>
      </c>
    </row>
    <row r="1035" spans="2:15" ht="19.7" hidden="1" customHeight="1" x14ac:dyDescent="0.2">
      <c r="B1035" s="13" t="s">
        <v>4016</v>
      </c>
      <c r="C1035" s="14" t="s">
        <v>3005</v>
      </c>
      <c r="D1035" s="14" t="s">
        <v>551</v>
      </c>
      <c r="E1035" s="44">
        <v>0.44</v>
      </c>
      <c r="F1035" s="15" t="s">
        <v>1495</v>
      </c>
      <c r="G1035" s="22" t="e">
        <f t="shared" si="163"/>
        <v>#REF!</v>
      </c>
      <c r="H1035" s="26" t="e">
        <f t="shared" si="162"/>
        <v>#REF!</v>
      </c>
      <c r="I1035" s="25" t="e">
        <f>#REF!</f>
        <v>#REF!</v>
      </c>
      <c r="J1035" s="26" t="e">
        <f t="shared" si="164"/>
        <v>#REF!</v>
      </c>
      <c r="K1035" s="25" t="e">
        <f>#REF!</f>
        <v>#REF!</v>
      </c>
      <c r="L1035" s="26" t="e">
        <f t="shared" si="165"/>
        <v>#REF!</v>
      </c>
      <c r="M1035" s="25" t="e">
        <f>#REF!</f>
        <v>#REF!</v>
      </c>
      <c r="N1035" s="26" t="e">
        <f t="shared" si="166"/>
        <v>#REF!</v>
      </c>
      <c r="O1035" s="17" t="s">
        <v>4016</v>
      </c>
    </row>
    <row r="1036" spans="2:15" ht="19.7" hidden="1" customHeight="1" x14ac:dyDescent="0.2">
      <c r="B1036" s="13" t="s">
        <v>4016</v>
      </c>
      <c r="C1036" s="14" t="s">
        <v>2014</v>
      </c>
      <c r="D1036" s="14" t="s">
        <v>2281</v>
      </c>
      <c r="E1036" s="44">
        <v>0.23</v>
      </c>
      <c r="F1036" s="15" t="s">
        <v>3025</v>
      </c>
      <c r="G1036" s="22" t="e">
        <f t="shared" si="163"/>
        <v>#REF!</v>
      </c>
      <c r="H1036" s="26" t="e">
        <f t="shared" si="162"/>
        <v>#REF!</v>
      </c>
      <c r="I1036" s="25" t="e">
        <f>#REF!</f>
        <v>#REF!</v>
      </c>
      <c r="J1036" s="26" t="e">
        <f t="shared" si="164"/>
        <v>#REF!</v>
      </c>
      <c r="K1036" s="25" t="e">
        <f>#REF!</f>
        <v>#REF!</v>
      </c>
      <c r="L1036" s="26" t="e">
        <f t="shared" si="165"/>
        <v>#REF!</v>
      </c>
      <c r="M1036" s="25" t="e">
        <f>#REF!</f>
        <v>#REF!</v>
      </c>
      <c r="N1036" s="26" t="e">
        <f t="shared" si="166"/>
        <v>#REF!</v>
      </c>
      <c r="O1036" s="17" t="s">
        <v>4016</v>
      </c>
    </row>
    <row r="1037" spans="2:15" ht="19.7" hidden="1" customHeight="1" x14ac:dyDescent="0.2">
      <c r="B1037" s="13" t="s">
        <v>4016</v>
      </c>
      <c r="C1037" s="14" t="s">
        <v>964</v>
      </c>
      <c r="D1037" s="14" t="s">
        <v>2</v>
      </c>
      <c r="E1037" s="44">
        <v>0.08</v>
      </c>
      <c r="F1037" s="15" t="s">
        <v>3025</v>
      </c>
      <c r="G1037" s="22" t="e">
        <f t="shared" si="163"/>
        <v>#REF!</v>
      </c>
      <c r="H1037" s="26" t="e">
        <f t="shared" si="162"/>
        <v>#REF!</v>
      </c>
      <c r="I1037" s="25" t="e">
        <f>#REF!</f>
        <v>#REF!</v>
      </c>
      <c r="J1037" s="26" t="e">
        <f t="shared" si="164"/>
        <v>#REF!</v>
      </c>
      <c r="K1037" s="25" t="e">
        <f>#REF!</f>
        <v>#REF!</v>
      </c>
      <c r="L1037" s="26" t="e">
        <f t="shared" si="165"/>
        <v>#REF!</v>
      </c>
      <c r="M1037" s="25" t="e">
        <f>#REF!</f>
        <v>#REF!</v>
      </c>
      <c r="N1037" s="26" t="e">
        <f t="shared" si="166"/>
        <v>#REF!</v>
      </c>
      <c r="O1037" s="17" t="s">
        <v>4016</v>
      </c>
    </row>
    <row r="1038" spans="2:15" ht="19.7" hidden="1" customHeight="1" x14ac:dyDescent="0.2">
      <c r="B1038" s="13" t="s">
        <v>4016</v>
      </c>
      <c r="C1038" s="14" t="s">
        <v>3716</v>
      </c>
      <c r="D1038" s="14" t="s">
        <v>2281</v>
      </c>
      <c r="E1038" s="44">
        <v>0.04</v>
      </c>
      <c r="F1038" s="15" t="s">
        <v>3025</v>
      </c>
      <c r="G1038" s="22" t="e">
        <f t="shared" si="163"/>
        <v>#REF!</v>
      </c>
      <c r="H1038" s="26" t="e">
        <f t="shared" si="162"/>
        <v>#REF!</v>
      </c>
      <c r="I1038" s="25" t="e">
        <f>#REF!</f>
        <v>#REF!</v>
      </c>
      <c r="J1038" s="26" t="e">
        <f t="shared" si="164"/>
        <v>#REF!</v>
      </c>
      <c r="K1038" s="25" t="e">
        <f>#REF!</f>
        <v>#REF!</v>
      </c>
      <c r="L1038" s="26" t="e">
        <f t="shared" si="165"/>
        <v>#REF!</v>
      </c>
      <c r="M1038" s="25" t="e">
        <f>#REF!</f>
        <v>#REF!</v>
      </c>
      <c r="N1038" s="26" t="e">
        <f t="shared" si="166"/>
        <v>#REF!</v>
      </c>
      <c r="O1038" s="17" t="s">
        <v>4016</v>
      </c>
    </row>
    <row r="1039" spans="2:15" ht="19.7" hidden="1" customHeight="1" x14ac:dyDescent="0.2">
      <c r="B1039" s="13" t="s">
        <v>4016</v>
      </c>
      <c r="C1039" s="14" t="s">
        <v>2852</v>
      </c>
      <c r="D1039" s="14" t="s">
        <v>1068</v>
      </c>
      <c r="E1039" s="44">
        <v>0.31</v>
      </c>
      <c r="F1039" s="15" t="s">
        <v>1837</v>
      </c>
      <c r="G1039" s="22" t="e">
        <f t="shared" si="163"/>
        <v>#REF!</v>
      </c>
      <c r="H1039" s="26" t="e">
        <f t="shared" si="162"/>
        <v>#REF!</v>
      </c>
      <c r="I1039" s="25" t="e">
        <f>#REF!</f>
        <v>#REF!</v>
      </c>
      <c r="J1039" s="26" t="e">
        <f t="shared" si="164"/>
        <v>#REF!</v>
      </c>
      <c r="K1039" s="25" t="e">
        <f>#REF!</f>
        <v>#REF!</v>
      </c>
      <c r="L1039" s="26" t="e">
        <f t="shared" si="165"/>
        <v>#REF!</v>
      </c>
      <c r="M1039" s="25" t="e">
        <f>#REF!</f>
        <v>#REF!</v>
      </c>
      <c r="N1039" s="26" t="e">
        <f t="shared" si="166"/>
        <v>#REF!</v>
      </c>
      <c r="O1039" s="17" t="s">
        <v>4016</v>
      </c>
    </row>
    <row r="1040" spans="2:15" ht="19.7" hidden="1" customHeight="1" x14ac:dyDescent="0.2">
      <c r="B1040" s="13" t="s">
        <v>4016</v>
      </c>
      <c r="C1040" s="14" t="s">
        <v>803</v>
      </c>
      <c r="D1040" s="14" t="s">
        <v>365</v>
      </c>
      <c r="E1040" s="44">
        <v>0.04</v>
      </c>
      <c r="F1040" s="15" t="s">
        <v>2467</v>
      </c>
      <c r="G1040" s="22" t="e">
        <f t="shared" si="163"/>
        <v>#REF!</v>
      </c>
      <c r="H1040" s="26" t="e">
        <f t="shared" si="162"/>
        <v>#REF!</v>
      </c>
      <c r="I1040" s="25" t="e">
        <f>#REF!</f>
        <v>#REF!</v>
      </c>
      <c r="J1040" s="26" t="e">
        <f t="shared" si="164"/>
        <v>#REF!</v>
      </c>
      <c r="K1040" s="25" t="e">
        <f>#REF!</f>
        <v>#REF!</v>
      </c>
      <c r="L1040" s="26" t="e">
        <f t="shared" si="165"/>
        <v>#REF!</v>
      </c>
      <c r="M1040" s="25" t="e">
        <f>#REF!</f>
        <v>#REF!</v>
      </c>
      <c r="N1040" s="26" t="e">
        <f t="shared" si="166"/>
        <v>#REF!</v>
      </c>
      <c r="O1040" s="17" t="s">
        <v>4016</v>
      </c>
    </row>
    <row r="1041" spans="2:15" ht="19.7" hidden="1" customHeight="1" x14ac:dyDescent="0.2">
      <c r="B1041" s="13" t="s">
        <v>4016</v>
      </c>
      <c r="C1041" s="14" t="s">
        <v>1790</v>
      </c>
      <c r="D1041" s="14" t="s">
        <v>1068</v>
      </c>
      <c r="E1041" s="44">
        <v>0.02</v>
      </c>
      <c r="F1041" s="15" t="s">
        <v>1495</v>
      </c>
      <c r="G1041" s="22" t="e">
        <f t="shared" si="163"/>
        <v>#REF!</v>
      </c>
      <c r="H1041" s="26" t="e">
        <f t="shared" si="162"/>
        <v>#REF!</v>
      </c>
      <c r="I1041" s="25" t="e">
        <f>#REF!</f>
        <v>#REF!</v>
      </c>
      <c r="J1041" s="26" t="e">
        <f t="shared" si="164"/>
        <v>#REF!</v>
      </c>
      <c r="K1041" s="25" t="e">
        <f>#REF!</f>
        <v>#REF!</v>
      </c>
      <c r="L1041" s="26" t="e">
        <f t="shared" si="165"/>
        <v>#REF!</v>
      </c>
      <c r="M1041" s="25" t="e">
        <f>#REF!</f>
        <v>#REF!</v>
      </c>
      <c r="N1041" s="26" t="e">
        <f t="shared" si="166"/>
        <v>#REF!</v>
      </c>
      <c r="O1041" s="17" t="s">
        <v>4016</v>
      </c>
    </row>
    <row r="1042" spans="2:15" ht="19.7" hidden="1" customHeight="1" x14ac:dyDescent="0.2">
      <c r="B1042" s="13" t="s">
        <v>4016</v>
      </c>
      <c r="C1042" s="14" t="s">
        <v>3955</v>
      </c>
      <c r="D1042" s="14" t="s">
        <v>3265</v>
      </c>
      <c r="E1042" s="44">
        <v>1.23</v>
      </c>
      <c r="F1042" s="15" t="s">
        <v>2986</v>
      </c>
      <c r="G1042" s="22" t="e">
        <f t="shared" si="163"/>
        <v>#REF!</v>
      </c>
      <c r="H1042" s="26" t="e">
        <f t="shared" si="162"/>
        <v>#REF!</v>
      </c>
      <c r="I1042" s="25" t="e">
        <f>#REF!</f>
        <v>#REF!</v>
      </c>
      <c r="J1042" s="26" t="e">
        <f t="shared" si="164"/>
        <v>#REF!</v>
      </c>
      <c r="K1042" s="25" t="e">
        <f>#REF!</f>
        <v>#REF!</v>
      </c>
      <c r="L1042" s="26" t="e">
        <f t="shared" si="165"/>
        <v>#REF!</v>
      </c>
      <c r="M1042" s="25" t="e">
        <f>#REF!</f>
        <v>#REF!</v>
      </c>
      <c r="N1042" s="26" t="e">
        <f t="shared" si="166"/>
        <v>#REF!</v>
      </c>
      <c r="O1042" s="17" t="s">
        <v>4016</v>
      </c>
    </row>
    <row r="1043" spans="2:15" ht="19.7" hidden="1" customHeight="1" x14ac:dyDescent="0.2">
      <c r="B1043" s="13" t="s">
        <v>4016</v>
      </c>
      <c r="C1043" s="14" t="s">
        <v>3696</v>
      </c>
      <c r="D1043" s="14" t="s">
        <v>2584</v>
      </c>
      <c r="E1043" s="44">
        <v>7.0000000000000007E-2</v>
      </c>
      <c r="F1043" s="15" t="s">
        <v>2467</v>
      </c>
      <c r="G1043" s="22" t="e">
        <f t="shared" si="163"/>
        <v>#REF!</v>
      </c>
      <c r="H1043" s="26" t="e">
        <f t="shared" si="162"/>
        <v>#REF!</v>
      </c>
      <c r="I1043" s="25" t="e">
        <f>#REF!</f>
        <v>#REF!</v>
      </c>
      <c r="J1043" s="26" t="e">
        <f t="shared" si="164"/>
        <v>#REF!</v>
      </c>
      <c r="K1043" s="25" t="e">
        <f>#REF!</f>
        <v>#REF!</v>
      </c>
      <c r="L1043" s="26" t="e">
        <f t="shared" si="165"/>
        <v>#REF!</v>
      </c>
      <c r="M1043" s="25" t="e">
        <f>#REF!</f>
        <v>#REF!</v>
      </c>
      <c r="N1043" s="26" t="e">
        <f t="shared" si="166"/>
        <v>#REF!</v>
      </c>
      <c r="O1043" s="17" t="s">
        <v>4016</v>
      </c>
    </row>
    <row r="1044" spans="2:15" ht="19.7" hidden="1" customHeight="1" x14ac:dyDescent="0.2">
      <c r="B1044" s="13" t="s">
        <v>4016</v>
      </c>
      <c r="C1044" s="14" t="s">
        <v>1274</v>
      </c>
      <c r="D1044" s="14" t="s">
        <v>3526</v>
      </c>
      <c r="E1044" s="44">
        <v>1.52</v>
      </c>
      <c r="F1044" s="15" t="s">
        <v>1495</v>
      </c>
      <c r="G1044" s="22" t="e">
        <f t="shared" si="163"/>
        <v>#REF!</v>
      </c>
      <c r="H1044" s="26" t="e">
        <f t="shared" si="162"/>
        <v>#REF!</v>
      </c>
      <c r="I1044" s="25" t="e">
        <f>#REF!</f>
        <v>#REF!</v>
      </c>
      <c r="J1044" s="26" t="e">
        <f t="shared" si="164"/>
        <v>#REF!</v>
      </c>
      <c r="K1044" s="25" t="e">
        <f>#REF!</f>
        <v>#REF!</v>
      </c>
      <c r="L1044" s="26" t="e">
        <f t="shared" si="165"/>
        <v>#REF!</v>
      </c>
      <c r="M1044" s="25" t="e">
        <f>#REF!</f>
        <v>#REF!</v>
      </c>
      <c r="N1044" s="26" t="e">
        <f t="shared" si="166"/>
        <v>#REF!</v>
      </c>
      <c r="O1044" s="17" t="s">
        <v>4016</v>
      </c>
    </row>
    <row r="1045" spans="2:15" ht="19.7" hidden="1" customHeight="1" x14ac:dyDescent="0.2">
      <c r="B1045" s="13" t="s">
        <v>4016</v>
      </c>
      <c r="C1045" s="14" t="s">
        <v>4016</v>
      </c>
      <c r="D1045" s="14" t="s">
        <v>4016</v>
      </c>
      <c r="E1045" s="16"/>
      <c r="F1045" s="15" t="s">
        <v>4016</v>
      </c>
      <c r="G1045" s="22"/>
      <c r="H1045" s="16"/>
      <c r="I1045" s="22"/>
      <c r="J1045" s="26">
        <f t="shared" si="164"/>
        <v>0</v>
      </c>
      <c r="K1045" s="22"/>
      <c r="L1045" s="26">
        <f t="shared" si="165"/>
        <v>0</v>
      </c>
      <c r="M1045" s="22"/>
      <c r="N1045" s="26">
        <f t="shared" si="166"/>
        <v>0</v>
      </c>
      <c r="O1045" s="17" t="s">
        <v>4016</v>
      </c>
    </row>
    <row r="1046" spans="2:15" ht="19.7" hidden="1" customHeight="1" x14ac:dyDescent="0.2">
      <c r="B1046" s="40" t="s">
        <v>1076</v>
      </c>
      <c r="C1046" s="24" t="s">
        <v>2446</v>
      </c>
      <c r="D1046" s="24" t="s">
        <v>1535</v>
      </c>
      <c r="E1046" s="16"/>
      <c r="F1046" s="41" t="s">
        <v>2986</v>
      </c>
      <c r="G1046" s="22"/>
      <c r="H1046" s="42" t="e">
        <f t="shared" ref="H1046:H1055" si="167">J1046+L1046+N1046</f>
        <v>#REF!</v>
      </c>
      <c r="I1046" s="22"/>
      <c r="J1046" s="42" t="e">
        <f>TRUNC(J1047+J1048+J1049+J1050+J1051+J1052+J1053+J1054+J1055)</f>
        <v>#REF!</v>
      </c>
      <c r="K1046" s="22"/>
      <c r="L1046" s="42" t="e">
        <f>TRUNC(L1047+L1048+L1049+L1050+L1051+L1052+L1053+L1054+L1055)</f>
        <v>#REF!</v>
      </c>
      <c r="M1046" s="22"/>
      <c r="N1046" s="42" t="e">
        <f>TRUNC(N1047+N1048+N1049+N1050+N1051+N1052+N1053+N1054+N1055)</f>
        <v>#REF!</v>
      </c>
      <c r="O1046" s="43" t="s">
        <v>2929</v>
      </c>
    </row>
    <row r="1047" spans="2:15" ht="19.7" hidden="1" customHeight="1" x14ac:dyDescent="0.2">
      <c r="B1047" s="13" t="s">
        <v>4016</v>
      </c>
      <c r="C1047" s="14" t="s">
        <v>3405</v>
      </c>
      <c r="D1047" s="14" t="s">
        <v>1827</v>
      </c>
      <c r="E1047" s="44">
        <v>0.8</v>
      </c>
      <c r="F1047" s="15" t="s">
        <v>2986</v>
      </c>
      <c r="G1047" s="22" t="e">
        <f t="shared" ref="G1047:G1055" si="168">I1047+K1047+M1047</f>
        <v>#REF!</v>
      </c>
      <c r="H1047" s="26" t="e">
        <f t="shared" si="167"/>
        <v>#REF!</v>
      </c>
      <c r="I1047" s="25" t="e">
        <f>'일위대가총괄표 (2)'!G172</f>
        <v>#REF!</v>
      </c>
      <c r="J1047" s="26" t="e">
        <f>TRUNC(E1047*I1047,0)</f>
        <v>#REF!</v>
      </c>
      <c r="K1047" s="25" t="e">
        <f>'일위대가총괄표 (2)'!H172</f>
        <v>#REF!</v>
      </c>
      <c r="L1047" s="26" t="e">
        <f>TRUNC(E1047*K1047,0)</f>
        <v>#REF!</v>
      </c>
      <c r="M1047" s="25" t="e">
        <f>'일위대가총괄표 (2)'!I172</f>
        <v>#REF!</v>
      </c>
      <c r="N1047" s="26" t="e">
        <f>TRUNC(E1047*M1047,0)</f>
        <v>#REF!</v>
      </c>
      <c r="O1047" s="17" t="s">
        <v>3007</v>
      </c>
    </row>
    <row r="1048" spans="2:15" ht="19.7" hidden="1" customHeight="1" x14ac:dyDescent="0.2">
      <c r="B1048" s="13" t="s">
        <v>4016</v>
      </c>
      <c r="C1048" s="14" t="s">
        <v>1323</v>
      </c>
      <c r="D1048" s="14" t="s">
        <v>1846</v>
      </c>
      <c r="E1048" s="44">
        <v>11.2</v>
      </c>
      <c r="F1048" s="15" t="s">
        <v>802</v>
      </c>
      <c r="G1048" s="22" t="e">
        <f t="shared" si="168"/>
        <v>#REF!</v>
      </c>
      <c r="H1048" s="26" t="e">
        <f t="shared" si="167"/>
        <v>#REF!</v>
      </c>
      <c r="I1048" s="22"/>
      <c r="J1048" s="26">
        <f>TRUNC(E1048*1/100*I1048,0)</f>
        <v>0</v>
      </c>
      <c r="K1048" s="22" t="e">
        <f>L1047</f>
        <v>#REF!</v>
      </c>
      <c r="L1048" s="26" t="e">
        <f>TRUNC(E1048*1/100*K1048,0)</f>
        <v>#REF!</v>
      </c>
      <c r="M1048" s="22"/>
      <c r="N1048" s="26">
        <f>TRUNC(E1048*1/100*M1048,0)</f>
        <v>0</v>
      </c>
      <c r="O1048" s="17" t="s">
        <v>4016</v>
      </c>
    </row>
    <row r="1049" spans="2:15" ht="19.7" hidden="1" customHeight="1" x14ac:dyDescent="0.2">
      <c r="B1049" s="13" t="s">
        <v>4016</v>
      </c>
      <c r="C1049" s="14" t="s">
        <v>234</v>
      </c>
      <c r="D1049" s="14" t="s">
        <v>4016</v>
      </c>
      <c r="E1049" s="44">
        <v>0.3</v>
      </c>
      <c r="F1049" s="15" t="s">
        <v>3731</v>
      </c>
      <c r="G1049" s="22" t="e">
        <f t="shared" si="168"/>
        <v>#REF!</v>
      </c>
      <c r="H1049" s="26" t="e">
        <f t="shared" si="167"/>
        <v>#REF!</v>
      </c>
      <c r="I1049" s="25" t="e">
        <f>#REF!</f>
        <v>#REF!</v>
      </c>
      <c r="J1049" s="26" t="e">
        <f>TRUNC(E1049*I1049,0)</f>
        <v>#REF!</v>
      </c>
      <c r="K1049" s="25" t="e">
        <f>#REF!</f>
        <v>#REF!</v>
      </c>
      <c r="L1049" s="26" t="e">
        <f>TRUNC(E1049*K1049,0)</f>
        <v>#REF!</v>
      </c>
      <c r="M1049" s="25" t="e">
        <f>#REF!</f>
        <v>#REF!</v>
      </c>
      <c r="N1049" s="26" t="e">
        <f>TRUNC(E1049*M1049,0)</f>
        <v>#REF!</v>
      </c>
      <c r="O1049" s="17" t="s">
        <v>4016</v>
      </c>
    </row>
    <row r="1050" spans="2:15" ht="19.7" hidden="1" customHeight="1" x14ac:dyDescent="0.2">
      <c r="B1050" s="13" t="s">
        <v>4016</v>
      </c>
      <c r="C1050" s="14" t="s">
        <v>265</v>
      </c>
      <c r="D1050" s="14" t="s">
        <v>4016</v>
      </c>
      <c r="E1050" s="44">
        <v>0.12</v>
      </c>
      <c r="F1050" s="15" t="s">
        <v>3731</v>
      </c>
      <c r="G1050" s="22" t="e">
        <f t="shared" si="168"/>
        <v>#REF!</v>
      </c>
      <c r="H1050" s="26" t="e">
        <f t="shared" si="167"/>
        <v>#REF!</v>
      </c>
      <c r="I1050" s="25" t="e">
        <f>#REF!</f>
        <v>#REF!</v>
      </c>
      <c r="J1050" s="26" t="e">
        <f>TRUNC(E1050*I1050,0)</f>
        <v>#REF!</v>
      </c>
      <c r="K1050" s="25" t="e">
        <f>#REF!</f>
        <v>#REF!</v>
      </c>
      <c r="L1050" s="26" t="e">
        <f>TRUNC(E1050*K1050,0)</f>
        <v>#REF!</v>
      </c>
      <c r="M1050" s="25" t="e">
        <f>#REF!</f>
        <v>#REF!</v>
      </c>
      <c r="N1050" s="26" t="e">
        <f>TRUNC(E1050*M1050,0)</f>
        <v>#REF!</v>
      </c>
      <c r="O1050" s="17" t="s">
        <v>4016</v>
      </c>
    </row>
    <row r="1051" spans="2:15" ht="19.7" hidden="1" customHeight="1" x14ac:dyDescent="0.2">
      <c r="B1051" s="13" t="s">
        <v>4016</v>
      </c>
      <c r="C1051" s="14" t="s">
        <v>3787</v>
      </c>
      <c r="D1051" s="14" t="s">
        <v>574</v>
      </c>
      <c r="E1051" s="16">
        <v>2</v>
      </c>
      <c r="F1051" s="15" t="s">
        <v>802</v>
      </c>
      <c r="G1051" s="22" t="e">
        <f t="shared" si="168"/>
        <v>#REF!</v>
      </c>
      <c r="H1051" s="26" t="e">
        <f t="shared" si="167"/>
        <v>#REF!</v>
      </c>
      <c r="I1051" s="22" t="e">
        <f>J1050+J1049+J1048+J1047</f>
        <v>#REF!</v>
      </c>
      <c r="J1051" s="26" t="e">
        <f>TRUNC(E1051*1/100*I1051,0)</f>
        <v>#REF!</v>
      </c>
      <c r="K1051" s="22"/>
      <c r="L1051" s="26">
        <f>TRUNC(E1051*1/100*K1051,0)</f>
        <v>0</v>
      </c>
      <c r="M1051" s="22"/>
      <c r="N1051" s="26">
        <f>TRUNC(E1051*1/100*M1051,0)</f>
        <v>0</v>
      </c>
      <c r="O1051" s="17" t="s">
        <v>4016</v>
      </c>
    </row>
    <row r="1052" spans="2:15" ht="19.7" hidden="1" customHeight="1" x14ac:dyDescent="0.2">
      <c r="B1052" s="13" t="s">
        <v>4016</v>
      </c>
      <c r="C1052" s="14" t="s">
        <v>3627</v>
      </c>
      <c r="D1052" s="14" t="s">
        <v>646</v>
      </c>
      <c r="E1052" s="44">
        <v>0.10199999999999999</v>
      </c>
      <c r="F1052" s="15" t="s">
        <v>2937</v>
      </c>
      <c r="G1052" s="22" t="e">
        <f t="shared" si="168"/>
        <v>#REF!</v>
      </c>
      <c r="H1052" s="26" t="e">
        <f t="shared" si="167"/>
        <v>#REF!</v>
      </c>
      <c r="I1052" s="25" t="e">
        <f>#REF!</f>
        <v>#REF!</v>
      </c>
      <c r="J1052" s="26" t="e">
        <f>TRUNC(E1052*I1052,0)</f>
        <v>#REF!</v>
      </c>
      <c r="K1052" s="25" t="e">
        <f>#REF!</f>
        <v>#REF!</v>
      </c>
      <c r="L1052" s="26" t="e">
        <f>TRUNC(E1052*K1052,0)</f>
        <v>#REF!</v>
      </c>
      <c r="M1052" s="25" t="e">
        <f>#REF!</f>
        <v>#REF!</v>
      </c>
      <c r="N1052" s="26" t="e">
        <f>TRUNC(E1052*M1052,0)</f>
        <v>#REF!</v>
      </c>
      <c r="O1052" s="17" t="s">
        <v>4016</v>
      </c>
    </row>
    <row r="1053" spans="2:15" ht="19.7" hidden="1" customHeight="1" x14ac:dyDescent="0.2">
      <c r="B1053" s="13" t="s">
        <v>4016</v>
      </c>
      <c r="C1053" s="14" t="s">
        <v>2623</v>
      </c>
      <c r="D1053" s="14" t="s">
        <v>1035</v>
      </c>
      <c r="E1053" s="44">
        <v>0.1</v>
      </c>
      <c r="F1053" s="15" t="s">
        <v>2937</v>
      </c>
      <c r="G1053" s="22" t="e">
        <f t="shared" si="168"/>
        <v>#REF!</v>
      </c>
      <c r="H1053" s="26" t="e">
        <f t="shared" si="167"/>
        <v>#REF!</v>
      </c>
      <c r="I1053" s="25" t="e">
        <f>'일위대가총괄표 (2)'!G63</f>
        <v>#REF!</v>
      </c>
      <c r="J1053" s="26" t="e">
        <f>TRUNC(E1053*I1053,0)</f>
        <v>#REF!</v>
      </c>
      <c r="K1053" s="25" t="e">
        <f>'일위대가총괄표 (2)'!H63</f>
        <v>#REF!</v>
      </c>
      <c r="L1053" s="26" t="e">
        <f>TRUNC(E1053*K1053,0)</f>
        <v>#REF!</v>
      </c>
      <c r="M1053" s="25" t="e">
        <f>'일위대가총괄표 (2)'!I63</f>
        <v>#REF!</v>
      </c>
      <c r="N1053" s="26" t="e">
        <f>TRUNC(E1053*M1053,0)</f>
        <v>#REF!</v>
      </c>
      <c r="O1053" s="17" t="s">
        <v>2576</v>
      </c>
    </row>
    <row r="1054" spans="2:15" ht="19.7" hidden="1" customHeight="1" x14ac:dyDescent="0.2">
      <c r="B1054" s="18" t="s">
        <v>4016</v>
      </c>
      <c r="C1054" s="19" t="s">
        <v>3087</v>
      </c>
      <c r="D1054" s="19" t="s">
        <v>953</v>
      </c>
      <c r="E1054" s="45">
        <v>0.1</v>
      </c>
      <c r="F1054" s="20" t="s">
        <v>2937</v>
      </c>
      <c r="G1054" s="5" t="e">
        <f t="shared" si="168"/>
        <v>#REF!</v>
      </c>
      <c r="H1054" s="32" t="e">
        <f t="shared" si="167"/>
        <v>#REF!</v>
      </c>
      <c r="I1054" s="29" t="e">
        <f>#REF!</f>
        <v>#REF!</v>
      </c>
      <c r="J1054" s="32" t="e">
        <f>TRUNC(E1054*I1054,0)</f>
        <v>#REF!</v>
      </c>
      <c r="K1054" s="29" t="e">
        <f>#REF!</f>
        <v>#REF!</v>
      </c>
      <c r="L1054" s="32" t="e">
        <f>TRUNC(E1054*K1054,0)</f>
        <v>#REF!</v>
      </c>
      <c r="M1054" s="29" t="e">
        <f>#REF!</f>
        <v>#REF!</v>
      </c>
      <c r="N1054" s="32" t="e">
        <f>TRUNC(E1054*M1054,0)</f>
        <v>#REF!</v>
      </c>
      <c r="O1054" s="21" t="s">
        <v>3310</v>
      </c>
    </row>
    <row r="1055" spans="2:15" ht="19.7" hidden="1" customHeight="1" x14ac:dyDescent="0.2">
      <c r="B1055" s="13" t="s">
        <v>4016</v>
      </c>
      <c r="C1055" s="14" t="s">
        <v>2821</v>
      </c>
      <c r="D1055" s="14" t="s">
        <v>2000</v>
      </c>
      <c r="E1055" s="44">
        <v>0.1</v>
      </c>
      <c r="F1055" s="15" t="s">
        <v>2937</v>
      </c>
      <c r="G1055" s="22">
        <f t="shared" si="168"/>
        <v>4254</v>
      </c>
      <c r="H1055" s="26">
        <f t="shared" si="167"/>
        <v>424</v>
      </c>
      <c r="I1055" s="25">
        <f>단가산출총괄표!G79</f>
        <v>1683</v>
      </c>
      <c r="J1055" s="26">
        <f>TRUNC(E1055*I1055,0)</f>
        <v>168</v>
      </c>
      <c r="K1055" s="25">
        <f>단가산출총괄표!H79</f>
        <v>1472</v>
      </c>
      <c r="L1055" s="26">
        <f>TRUNC(E1055*K1055,0)</f>
        <v>147</v>
      </c>
      <c r="M1055" s="25">
        <f>단가산출총괄표!I79</f>
        <v>1099</v>
      </c>
      <c r="N1055" s="26">
        <f>TRUNC(E1055*M1055,0)</f>
        <v>109</v>
      </c>
      <c r="O1055" s="17" t="s">
        <v>3223</v>
      </c>
    </row>
    <row r="1056" spans="2:15" ht="19.7" hidden="1" customHeight="1" x14ac:dyDescent="0.2">
      <c r="B1056" s="13" t="s">
        <v>4016</v>
      </c>
      <c r="C1056" s="14" t="s">
        <v>4016</v>
      </c>
      <c r="D1056" s="14" t="s">
        <v>4016</v>
      </c>
      <c r="E1056" s="16"/>
      <c r="F1056" s="15" t="s">
        <v>4016</v>
      </c>
      <c r="G1056" s="22"/>
      <c r="H1056" s="16"/>
      <c r="I1056" s="22"/>
      <c r="J1056" s="26">
        <f>TRUNC(E1056*I1056,0)</f>
        <v>0</v>
      </c>
      <c r="K1056" s="22"/>
      <c r="L1056" s="26">
        <f>TRUNC(E1056*K1056,0)</f>
        <v>0</v>
      </c>
      <c r="M1056" s="22"/>
      <c r="N1056" s="26">
        <f>TRUNC(E1056*M1056,0)</f>
        <v>0</v>
      </c>
      <c r="O1056" s="17" t="s">
        <v>4016</v>
      </c>
    </row>
    <row r="1057" spans="2:15" ht="19.7" hidden="1" customHeight="1" x14ac:dyDescent="0.2">
      <c r="B1057" s="40" t="s">
        <v>3530</v>
      </c>
      <c r="C1057" s="24" t="s">
        <v>308</v>
      </c>
      <c r="D1057" s="24" t="s">
        <v>1535</v>
      </c>
      <c r="E1057" s="16"/>
      <c r="F1057" s="41" t="s">
        <v>2986</v>
      </c>
      <c r="G1057" s="22"/>
      <c r="H1057" s="42" t="e">
        <f t="shared" ref="H1057:H1066" si="169">J1057+L1057+N1057</f>
        <v>#REF!</v>
      </c>
      <c r="I1057" s="22"/>
      <c r="J1057" s="42" t="e">
        <f>TRUNC(J1058+J1059+J1060+J1061+J1062+J1063+J1064+J1065+J1066)</f>
        <v>#REF!</v>
      </c>
      <c r="K1057" s="22"/>
      <c r="L1057" s="42" t="e">
        <f>TRUNC(L1058+L1059+L1060+L1061+L1062+L1063+L1064+L1065+L1066)</f>
        <v>#REF!</v>
      </c>
      <c r="M1057" s="22"/>
      <c r="N1057" s="42" t="e">
        <f>TRUNC(N1058+N1059+N1060+N1061+N1062+N1063+N1064+N1065+N1066)</f>
        <v>#REF!</v>
      </c>
      <c r="O1057" s="43" t="s">
        <v>2929</v>
      </c>
    </row>
    <row r="1058" spans="2:15" ht="19.7" hidden="1" customHeight="1" x14ac:dyDescent="0.2">
      <c r="B1058" s="13" t="s">
        <v>4016</v>
      </c>
      <c r="C1058" s="14" t="s">
        <v>3405</v>
      </c>
      <c r="D1058" s="14" t="s">
        <v>1827</v>
      </c>
      <c r="E1058" s="44">
        <v>0.8</v>
      </c>
      <c r="F1058" s="15" t="s">
        <v>2986</v>
      </c>
      <c r="G1058" s="22" t="e">
        <f t="shared" ref="G1058:G1066" si="170">I1058+K1058+M1058</f>
        <v>#REF!</v>
      </c>
      <c r="H1058" s="26" t="e">
        <f t="shared" si="169"/>
        <v>#REF!</v>
      </c>
      <c r="I1058" s="25" t="e">
        <f>'일위대가총괄표 (2)'!G172</f>
        <v>#REF!</v>
      </c>
      <c r="J1058" s="26" t="e">
        <f>TRUNC(E1058*I1058,0)</f>
        <v>#REF!</v>
      </c>
      <c r="K1058" s="25" t="e">
        <f>'일위대가총괄표 (2)'!H172</f>
        <v>#REF!</v>
      </c>
      <c r="L1058" s="26" t="e">
        <f>TRUNC(E1058*K1058,0)</f>
        <v>#REF!</v>
      </c>
      <c r="M1058" s="25" t="e">
        <f>'일위대가총괄표 (2)'!I172</f>
        <v>#REF!</v>
      </c>
      <c r="N1058" s="26" t="e">
        <f>TRUNC(E1058*M1058,0)</f>
        <v>#REF!</v>
      </c>
      <c r="O1058" s="17" t="s">
        <v>3007</v>
      </c>
    </row>
    <row r="1059" spans="2:15" ht="19.7" hidden="1" customHeight="1" x14ac:dyDescent="0.2">
      <c r="B1059" s="13" t="s">
        <v>4016</v>
      </c>
      <c r="C1059" s="14" t="s">
        <v>1323</v>
      </c>
      <c r="D1059" s="14" t="s">
        <v>1846</v>
      </c>
      <c r="E1059" s="44">
        <v>11.2</v>
      </c>
      <c r="F1059" s="15" t="s">
        <v>802</v>
      </c>
      <c r="G1059" s="22" t="e">
        <f t="shared" si="170"/>
        <v>#REF!</v>
      </c>
      <c r="H1059" s="26" t="e">
        <f t="shared" si="169"/>
        <v>#REF!</v>
      </c>
      <c r="I1059" s="22"/>
      <c r="J1059" s="26">
        <f>TRUNC(E1059*1/100*I1059,0)</f>
        <v>0</v>
      </c>
      <c r="K1059" s="22" t="e">
        <f>L1058</f>
        <v>#REF!</v>
      </c>
      <c r="L1059" s="26" t="e">
        <f>TRUNC(E1059*1/100*K1059,0)</f>
        <v>#REF!</v>
      </c>
      <c r="M1059" s="22"/>
      <c r="N1059" s="26">
        <f>TRUNC(E1059*1/100*M1059,0)</f>
        <v>0</v>
      </c>
      <c r="O1059" s="17" t="s">
        <v>4016</v>
      </c>
    </row>
    <row r="1060" spans="2:15" ht="19.7" hidden="1" customHeight="1" x14ac:dyDescent="0.2">
      <c r="B1060" s="13" t="s">
        <v>4016</v>
      </c>
      <c r="C1060" s="14" t="s">
        <v>234</v>
      </c>
      <c r="D1060" s="14" t="s">
        <v>4016</v>
      </c>
      <c r="E1060" s="44">
        <v>0.3</v>
      </c>
      <c r="F1060" s="15" t="s">
        <v>3731</v>
      </c>
      <c r="G1060" s="22" t="e">
        <f t="shared" si="170"/>
        <v>#REF!</v>
      </c>
      <c r="H1060" s="26" t="e">
        <f t="shared" si="169"/>
        <v>#REF!</v>
      </c>
      <c r="I1060" s="25" t="e">
        <f>#REF!</f>
        <v>#REF!</v>
      </c>
      <c r="J1060" s="26" t="e">
        <f>TRUNC(E1060*I1060,0)</f>
        <v>#REF!</v>
      </c>
      <c r="K1060" s="25" t="e">
        <f>#REF!</f>
        <v>#REF!</v>
      </c>
      <c r="L1060" s="26" t="e">
        <f>TRUNC(E1060*K1060,0)</f>
        <v>#REF!</v>
      </c>
      <c r="M1060" s="25" t="e">
        <f>#REF!</f>
        <v>#REF!</v>
      </c>
      <c r="N1060" s="26" t="e">
        <f>TRUNC(E1060*M1060,0)</f>
        <v>#REF!</v>
      </c>
      <c r="O1060" s="17" t="s">
        <v>4016</v>
      </c>
    </row>
    <row r="1061" spans="2:15" ht="19.7" hidden="1" customHeight="1" x14ac:dyDescent="0.2">
      <c r="B1061" s="13" t="s">
        <v>4016</v>
      </c>
      <c r="C1061" s="14" t="s">
        <v>265</v>
      </c>
      <c r="D1061" s="14" t="s">
        <v>4016</v>
      </c>
      <c r="E1061" s="44">
        <v>0.12</v>
      </c>
      <c r="F1061" s="15" t="s">
        <v>3731</v>
      </c>
      <c r="G1061" s="22" t="e">
        <f t="shared" si="170"/>
        <v>#REF!</v>
      </c>
      <c r="H1061" s="26" t="e">
        <f t="shared" si="169"/>
        <v>#REF!</v>
      </c>
      <c r="I1061" s="25" t="e">
        <f>#REF!</f>
        <v>#REF!</v>
      </c>
      <c r="J1061" s="26" t="e">
        <f>TRUNC(E1061*I1061,0)</f>
        <v>#REF!</v>
      </c>
      <c r="K1061" s="25" t="e">
        <f>#REF!</f>
        <v>#REF!</v>
      </c>
      <c r="L1061" s="26" t="e">
        <f>TRUNC(E1061*K1061,0)</f>
        <v>#REF!</v>
      </c>
      <c r="M1061" s="25" t="e">
        <f>#REF!</f>
        <v>#REF!</v>
      </c>
      <c r="N1061" s="26" t="e">
        <f>TRUNC(E1061*M1061,0)</f>
        <v>#REF!</v>
      </c>
      <c r="O1061" s="17" t="s">
        <v>4016</v>
      </c>
    </row>
    <row r="1062" spans="2:15" ht="19.7" hidden="1" customHeight="1" x14ac:dyDescent="0.2">
      <c r="B1062" s="13" t="s">
        <v>4016</v>
      </c>
      <c r="C1062" s="14" t="s">
        <v>3787</v>
      </c>
      <c r="D1062" s="14" t="s">
        <v>574</v>
      </c>
      <c r="E1062" s="16">
        <v>2</v>
      </c>
      <c r="F1062" s="15" t="s">
        <v>802</v>
      </c>
      <c r="G1062" s="22" t="e">
        <f t="shared" si="170"/>
        <v>#REF!</v>
      </c>
      <c r="H1062" s="26" t="e">
        <f t="shared" si="169"/>
        <v>#REF!</v>
      </c>
      <c r="I1062" s="22" t="e">
        <f>J1061+J1060+J1059+J1058</f>
        <v>#REF!</v>
      </c>
      <c r="J1062" s="26" t="e">
        <f>TRUNC(E1062*1/100*I1062,0)</f>
        <v>#REF!</v>
      </c>
      <c r="K1062" s="22"/>
      <c r="L1062" s="26">
        <f>TRUNC(E1062*1/100*K1062,0)</f>
        <v>0</v>
      </c>
      <c r="M1062" s="22"/>
      <c r="N1062" s="26">
        <f>TRUNC(E1062*1/100*M1062,0)</f>
        <v>0</v>
      </c>
      <c r="O1062" s="17" t="s">
        <v>4016</v>
      </c>
    </row>
    <row r="1063" spans="2:15" ht="19.7" hidden="1" customHeight="1" x14ac:dyDescent="0.2">
      <c r="B1063" s="13" t="s">
        <v>4016</v>
      </c>
      <c r="C1063" s="14" t="s">
        <v>3627</v>
      </c>
      <c r="D1063" s="14" t="s">
        <v>646</v>
      </c>
      <c r="E1063" s="44">
        <v>0.10199999999999999</v>
      </c>
      <c r="F1063" s="15" t="s">
        <v>2937</v>
      </c>
      <c r="G1063" s="22" t="e">
        <f t="shared" si="170"/>
        <v>#REF!</v>
      </c>
      <c r="H1063" s="26" t="e">
        <f t="shared" si="169"/>
        <v>#REF!</v>
      </c>
      <c r="I1063" s="25" t="e">
        <f>#REF!</f>
        <v>#REF!</v>
      </c>
      <c r="J1063" s="26" t="e">
        <f>TRUNC(E1063*I1063,0)</f>
        <v>#REF!</v>
      </c>
      <c r="K1063" s="25" t="e">
        <f>#REF!</f>
        <v>#REF!</v>
      </c>
      <c r="L1063" s="26" t="e">
        <f>TRUNC(E1063*K1063,0)</f>
        <v>#REF!</v>
      </c>
      <c r="M1063" s="25" t="e">
        <f>#REF!</f>
        <v>#REF!</v>
      </c>
      <c r="N1063" s="26" t="e">
        <f>TRUNC(E1063*M1063,0)</f>
        <v>#REF!</v>
      </c>
      <c r="O1063" s="17" t="s">
        <v>4016</v>
      </c>
    </row>
    <row r="1064" spans="2:15" ht="19.7" hidden="1" customHeight="1" x14ac:dyDescent="0.2">
      <c r="B1064" s="13" t="s">
        <v>4016</v>
      </c>
      <c r="C1064" s="14" t="s">
        <v>2623</v>
      </c>
      <c r="D1064" s="14" t="s">
        <v>1035</v>
      </c>
      <c r="E1064" s="44">
        <v>0.1</v>
      </c>
      <c r="F1064" s="15" t="s">
        <v>2937</v>
      </c>
      <c r="G1064" s="22" t="e">
        <f t="shared" si="170"/>
        <v>#REF!</v>
      </c>
      <c r="H1064" s="26" t="e">
        <f t="shared" si="169"/>
        <v>#REF!</v>
      </c>
      <c r="I1064" s="25" t="e">
        <f>'일위대가총괄표 (2)'!G63</f>
        <v>#REF!</v>
      </c>
      <c r="J1064" s="26" t="e">
        <f>TRUNC(E1064*I1064,0)</f>
        <v>#REF!</v>
      </c>
      <c r="K1064" s="25" t="e">
        <f>'일위대가총괄표 (2)'!H63</f>
        <v>#REF!</v>
      </c>
      <c r="L1064" s="26" t="e">
        <f>TRUNC(E1064*K1064,0)</f>
        <v>#REF!</v>
      </c>
      <c r="M1064" s="25" t="e">
        <f>'일위대가총괄표 (2)'!I63</f>
        <v>#REF!</v>
      </c>
      <c r="N1064" s="26" t="e">
        <f>TRUNC(E1064*M1064,0)</f>
        <v>#REF!</v>
      </c>
      <c r="O1064" s="17" t="s">
        <v>2576</v>
      </c>
    </row>
    <row r="1065" spans="2:15" ht="19.7" hidden="1" customHeight="1" x14ac:dyDescent="0.2">
      <c r="B1065" s="13" t="s">
        <v>4016</v>
      </c>
      <c r="C1065" s="14" t="s">
        <v>3087</v>
      </c>
      <c r="D1065" s="14" t="s">
        <v>953</v>
      </c>
      <c r="E1065" s="44">
        <v>0.1</v>
      </c>
      <c r="F1065" s="15" t="s">
        <v>2937</v>
      </c>
      <c r="G1065" s="22" t="e">
        <f t="shared" si="170"/>
        <v>#REF!</v>
      </c>
      <c r="H1065" s="26" t="e">
        <f t="shared" si="169"/>
        <v>#REF!</v>
      </c>
      <c r="I1065" s="25" t="e">
        <f>#REF!</f>
        <v>#REF!</v>
      </c>
      <c r="J1065" s="26" t="e">
        <f>TRUNC(E1065*I1065,0)</f>
        <v>#REF!</v>
      </c>
      <c r="K1065" s="25" t="e">
        <f>#REF!</f>
        <v>#REF!</v>
      </c>
      <c r="L1065" s="26" t="e">
        <f>TRUNC(E1065*K1065,0)</f>
        <v>#REF!</v>
      </c>
      <c r="M1065" s="25" t="e">
        <f>#REF!</f>
        <v>#REF!</v>
      </c>
      <c r="N1065" s="26" t="e">
        <f>TRUNC(E1065*M1065,0)</f>
        <v>#REF!</v>
      </c>
      <c r="O1065" s="17" t="s">
        <v>3310</v>
      </c>
    </row>
    <row r="1066" spans="2:15" ht="19.7" hidden="1" customHeight="1" x14ac:dyDescent="0.2">
      <c r="B1066" s="13" t="s">
        <v>4016</v>
      </c>
      <c r="C1066" s="14" t="s">
        <v>2821</v>
      </c>
      <c r="D1066" s="14" t="s">
        <v>2000</v>
      </c>
      <c r="E1066" s="44">
        <v>0.1</v>
      </c>
      <c r="F1066" s="15" t="s">
        <v>2937</v>
      </c>
      <c r="G1066" s="22">
        <f t="shared" si="170"/>
        <v>4254</v>
      </c>
      <c r="H1066" s="26">
        <f t="shared" si="169"/>
        <v>424</v>
      </c>
      <c r="I1066" s="25">
        <f>단가산출총괄표!G79</f>
        <v>1683</v>
      </c>
      <c r="J1066" s="26">
        <f>TRUNC(E1066*I1066,0)</f>
        <v>168</v>
      </c>
      <c r="K1066" s="25">
        <f>단가산출총괄표!H79</f>
        <v>1472</v>
      </c>
      <c r="L1066" s="26">
        <f>TRUNC(E1066*K1066,0)</f>
        <v>147</v>
      </c>
      <c r="M1066" s="25">
        <f>단가산출총괄표!I79</f>
        <v>1099</v>
      </c>
      <c r="N1066" s="26">
        <f>TRUNC(E1066*M1066,0)</f>
        <v>109</v>
      </c>
      <c r="O1066" s="17" t="s">
        <v>3223</v>
      </c>
    </row>
    <row r="1067" spans="2:15" ht="19.7" hidden="1" customHeight="1" x14ac:dyDescent="0.2">
      <c r="B1067" s="13" t="s">
        <v>4016</v>
      </c>
      <c r="C1067" s="14" t="s">
        <v>4016</v>
      </c>
      <c r="D1067" s="14" t="s">
        <v>4016</v>
      </c>
      <c r="E1067" s="16"/>
      <c r="F1067" s="15" t="s">
        <v>4016</v>
      </c>
      <c r="G1067" s="22"/>
      <c r="H1067" s="16"/>
      <c r="I1067" s="22"/>
      <c r="J1067" s="26">
        <f>TRUNC(E1067*I1067,0)</f>
        <v>0</v>
      </c>
      <c r="K1067" s="22"/>
      <c r="L1067" s="26">
        <f>TRUNC(E1067*K1067,0)</f>
        <v>0</v>
      </c>
      <c r="M1067" s="22"/>
      <c r="N1067" s="26">
        <f>TRUNC(E1067*M1067,0)</f>
        <v>0</v>
      </c>
      <c r="O1067" s="17" t="s">
        <v>4016</v>
      </c>
    </row>
    <row r="1068" spans="2:15" ht="19.7" hidden="1" customHeight="1" x14ac:dyDescent="0.2">
      <c r="B1068" s="40" t="s">
        <v>1387</v>
      </c>
      <c r="C1068" s="24" t="s">
        <v>1956</v>
      </c>
      <c r="D1068" s="24" t="s">
        <v>1535</v>
      </c>
      <c r="E1068" s="16"/>
      <c r="F1068" s="41" t="s">
        <v>2986</v>
      </c>
      <c r="G1068" s="22"/>
      <c r="H1068" s="42" t="e">
        <f t="shared" ref="H1068:H1077" si="171">J1068+L1068+N1068</f>
        <v>#REF!</v>
      </c>
      <c r="I1068" s="22"/>
      <c r="J1068" s="42" t="e">
        <f>TRUNC(J1069+J1070+J1071+J1072+J1073+J1074+J1075+J1076+J1077)</f>
        <v>#REF!</v>
      </c>
      <c r="K1068" s="22"/>
      <c r="L1068" s="42" t="e">
        <f>TRUNC(L1069+L1070+L1071+L1072+L1073+L1074+L1075+L1076+L1077)</f>
        <v>#REF!</v>
      </c>
      <c r="M1068" s="22"/>
      <c r="N1068" s="42" t="e">
        <f>TRUNC(N1069+N1070+N1071+N1072+N1073+N1074+N1075+N1076+N1077)</f>
        <v>#REF!</v>
      </c>
      <c r="O1068" s="43" t="s">
        <v>2929</v>
      </c>
    </row>
    <row r="1069" spans="2:15" ht="19.7" hidden="1" customHeight="1" x14ac:dyDescent="0.2">
      <c r="B1069" s="13" t="s">
        <v>4016</v>
      </c>
      <c r="C1069" s="14" t="s">
        <v>3405</v>
      </c>
      <c r="D1069" s="14" t="s">
        <v>2315</v>
      </c>
      <c r="E1069" s="44">
        <v>0.8</v>
      </c>
      <c r="F1069" s="15" t="s">
        <v>2986</v>
      </c>
      <c r="G1069" s="22" t="e">
        <f t="shared" ref="G1069:G1077" si="172">I1069+K1069+M1069</f>
        <v>#REF!</v>
      </c>
      <c r="H1069" s="26" t="e">
        <f t="shared" si="171"/>
        <v>#REF!</v>
      </c>
      <c r="I1069" s="25" t="e">
        <f>'일위대가총괄표 (2)'!G174</f>
        <v>#REF!</v>
      </c>
      <c r="J1069" s="26" t="e">
        <f>TRUNC(E1069*I1069,0)</f>
        <v>#REF!</v>
      </c>
      <c r="K1069" s="25" t="e">
        <f>'일위대가총괄표 (2)'!H174</f>
        <v>#REF!</v>
      </c>
      <c r="L1069" s="26" t="e">
        <f>TRUNC(E1069*K1069,0)</f>
        <v>#REF!</v>
      </c>
      <c r="M1069" s="25" t="e">
        <f>'일위대가총괄표 (2)'!I174</f>
        <v>#REF!</v>
      </c>
      <c r="N1069" s="26" t="e">
        <f>TRUNC(E1069*M1069,0)</f>
        <v>#REF!</v>
      </c>
      <c r="O1069" s="17" t="s">
        <v>1194</v>
      </c>
    </row>
    <row r="1070" spans="2:15" ht="19.7" hidden="1" customHeight="1" x14ac:dyDescent="0.2">
      <c r="B1070" s="13" t="s">
        <v>4016</v>
      </c>
      <c r="C1070" s="14" t="s">
        <v>1323</v>
      </c>
      <c r="D1070" s="14" t="s">
        <v>1846</v>
      </c>
      <c r="E1070" s="16">
        <v>13</v>
      </c>
      <c r="F1070" s="15" t="s">
        <v>802</v>
      </c>
      <c r="G1070" s="22" t="e">
        <f t="shared" si="172"/>
        <v>#REF!</v>
      </c>
      <c r="H1070" s="26" t="e">
        <f t="shared" si="171"/>
        <v>#REF!</v>
      </c>
      <c r="I1070" s="22"/>
      <c r="J1070" s="26">
        <f>TRUNC(E1070*1/100*I1070,0)</f>
        <v>0</v>
      </c>
      <c r="K1070" s="22" t="e">
        <f>L1069</f>
        <v>#REF!</v>
      </c>
      <c r="L1070" s="26" t="e">
        <f>TRUNC(E1070*1/100*K1070,0)</f>
        <v>#REF!</v>
      </c>
      <c r="M1070" s="22"/>
      <c r="N1070" s="26">
        <f>TRUNC(E1070*1/100*M1070,0)</f>
        <v>0</v>
      </c>
      <c r="O1070" s="17" t="s">
        <v>4016</v>
      </c>
    </row>
    <row r="1071" spans="2:15" ht="19.7" hidden="1" customHeight="1" x14ac:dyDescent="0.2">
      <c r="B1071" s="13" t="s">
        <v>4016</v>
      </c>
      <c r="C1071" s="14" t="s">
        <v>234</v>
      </c>
      <c r="D1071" s="14" t="s">
        <v>4016</v>
      </c>
      <c r="E1071" s="44">
        <v>0.23</v>
      </c>
      <c r="F1071" s="15" t="s">
        <v>3731</v>
      </c>
      <c r="G1071" s="22" t="e">
        <f t="shared" si="172"/>
        <v>#REF!</v>
      </c>
      <c r="H1071" s="26" t="e">
        <f t="shared" si="171"/>
        <v>#REF!</v>
      </c>
      <c r="I1071" s="25" t="e">
        <f>#REF!</f>
        <v>#REF!</v>
      </c>
      <c r="J1071" s="26" t="e">
        <f>TRUNC(E1071*I1071,0)</f>
        <v>#REF!</v>
      </c>
      <c r="K1071" s="25" t="e">
        <f>#REF!</f>
        <v>#REF!</v>
      </c>
      <c r="L1071" s="26" t="e">
        <f>TRUNC(E1071*K1071,0)</f>
        <v>#REF!</v>
      </c>
      <c r="M1071" s="25" t="e">
        <f>#REF!</f>
        <v>#REF!</v>
      </c>
      <c r="N1071" s="26" t="e">
        <f>TRUNC(E1071*M1071,0)</f>
        <v>#REF!</v>
      </c>
      <c r="O1071" s="17" t="s">
        <v>4016</v>
      </c>
    </row>
    <row r="1072" spans="2:15" ht="19.7" hidden="1" customHeight="1" x14ac:dyDescent="0.2">
      <c r="B1072" s="13" t="s">
        <v>4016</v>
      </c>
      <c r="C1072" s="14" t="s">
        <v>265</v>
      </c>
      <c r="D1072" s="14" t="s">
        <v>4016</v>
      </c>
      <c r="E1072" s="44">
        <v>0.1</v>
      </c>
      <c r="F1072" s="15" t="s">
        <v>3731</v>
      </c>
      <c r="G1072" s="22" t="e">
        <f t="shared" si="172"/>
        <v>#REF!</v>
      </c>
      <c r="H1072" s="26" t="e">
        <f t="shared" si="171"/>
        <v>#REF!</v>
      </c>
      <c r="I1072" s="25" t="e">
        <f>#REF!</f>
        <v>#REF!</v>
      </c>
      <c r="J1072" s="26" t="e">
        <f>TRUNC(E1072*I1072,0)</f>
        <v>#REF!</v>
      </c>
      <c r="K1072" s="25" t="e">
        <f>#REF!</f>
        <v>#REF!</v>
      </c>
      <c r="L1072" s="26" t="e">
        <f>TRUNC(E1072*K1072,0)</f>
        <v>#REF!</v>
      </c>
      <c r="M1072" s="25" t="e">
        <f>#REF!</f>
        <v>#REF!</v>
      </c>
      <c r="N1072" s="26" t="e">
        <f>TRUNC(E1072*M1072,0)</f>
        <v>#REF!</v>
      </c>
      <c r="O1072" s="17" t="s">
        <v>4016</v>
      </c>
    </row>
    <row r="1073" spans="2:15" ht="19.7" hidden="1" customHeight="1" x14ac:dyDescent="0.2">
      <c r="B1073" s="13" t="s">
        <v>4016</v>
      </c>
      <c r="C1073" s="14" t="s">
        <v>3787</v>
      </c>
      <c r="D1073" s="14" t="s">
        <v>574</v>
      </c>
      <c r="E1073" s="16">
        <v>2</v>
      </c>
      <c r="F1073" s="15" t="s">
        <v>802</v>
      </c>
      <c r="G1073" s="22" t="e">
        <f t="shared" si="172"/>
        <v>#REF!</v>
      </c>
      <c r="H1073" s="26" t="e">
        <f t="shared" si="171"/>
        <v>#REF!</v>
      </c>
      <c r="I1073" s="22" t="e">
        <f>J1072+J1071+J1070+J1069</f>
        <v>#REF!</v>
      </c>
      <c r="J1073" s="26" t="e">
        <f>TRUNC(E1073*1/100*I1073,0)</f>
        <v>#REF!</v>
      </c>
      <c r="K1073" s="22"/>
      <c r="L1073" s="26">
        <f>TRUNC(E1073*1/100*K1073,0)</f>
        <v>0</v>
      </c>
      <c r="M1073" s="22"/>
      <c r="N1073" s="26">
        <f>TRUNC(E1073*1/100*M1073,0)</f>
        <v>0</v>
      </c>
      <c r="O1073" s="17" t="s">
        <v>4016</v>
      </c>
    </row>
    <row r="1074" spans="2:15" ht="19.7" hidden="1" customHeight="1" x14ac:dyDescent="0.2">
      <c r="B1074" s="13" t="s">
        <v>4016</v>
      </c>
      <c r="C1074" s="14" t="s">
        <v>3627</v>
      </c>
      <c r="D1074" s="14" t="s">
        <v>646</v>
      </c>
      <c r="E1074" s="44">
        <v>0.10199999999999999</v>
      </c>
      <c r="F1074" s="15" t="s">
        <v>2937</v>
      </c>
      <c r="G1074" s="22" t="e">
        <f t="shared" si="172"/>
        <v>#REF!</v>
      </c>
      <c r="H1074" s="26" t="e">
        <f t="shared" si="171"/>
        <v>#REF!</v>
      </c>
      <c r="I1074" s="25" t="e">
        <f>#REF!</f>
        <v>#REF!</v>
      </c>
      <c r="J1074" s="26" t="e">
        <f>TRUNC(E1074*I1074,0)</f>
        <v>#REF!</v>
      </c>
      <c r="K1074" s="25" t="e">
        <f>#REF!</f>
        <v>#REF!</v>
      </c>
      <c r="L1074" s="26" t="e">
        <f>TRUNC(E1074*K1074,0)</f>
        <v>#REF!</v>
      </c>
      <c r="M1074" s="25" t="e">
        <f>#REF!</f>
        <v>#REF!</v>
      </c>
      <c r="N1074" s="26" t="e">
        <f>TRUNC(E1074*M1074,0)</f>
        <v>#REF!</v>
      </c>
      <c r="O1074" s="17" t="s">
        <v>4016</v>
      </c>
    </row>
    <row r="1075" spans="2:15" ht="19.7" hidden="1" customHeight="1" x14ac:dyDescent="0.2">
      <c r="B1075" s="13" t="s">
        <v>4016</v>
      </c>
      <c r="C1075" s="14" t="s">
        <v>2623</v>
      </c>
      <c r="D1075" s="14" t="s">
        <v>1035</v>
      </c>
      <c r="E1075" s="44">
        <v>0.1</v>
      </c>
      <c r="F1075" s="15" t="s">
        <v>2937</v>
      </c>
      <c r="G1075" s="22" t="e">
        <f t="shared" si="172"/>
        <v>#REF!</v>
      </c>
      <c r="H1075" s="26" t="e">
        <f t="shared" si="171"/>
        <v>#REF!</v>
      </c>
      <c r="I1075" s="25" t="e">
        <f>'일위대가총괄표 (2)'!G63</f>
        <v>#REF!</v>
      </c>
      <c r="J1075" s="26" t="e">
        <f>TRUNC(E1075*I1075,0)</f>
        <v>#REF!</v>
      </c>
      <c r="K1075" s="25" t="e">
        <f>'일위대가총괄표 (2)'!H63</f>
        <v>#REF!</v>
      </c>
      <c r="L1075" s="26" t="e">
        <f>TRUNC(E1075*K1075,0)</f>
        <v>#REF!</v>
      </c>
      <c r="M1075" s="25" t="e">
        <f>'일위대가총괄표 (2)'!I63</f>
        <v>#REF!</v>
      </c>
      <c r="N1075" s="26" t="e">
        <f>TRUNC(E1075*M1075,0)</f>
        <v>#REF!</v>
      </c>
      <c r="O1075" s="17" t="s">
        <v>2576</v>
      </c>
    </row>
    <row r="1076" spans="2:15" ht="19.7" hidden="1" customHeight="1" x14ac:dyDescent="0.2">
      <c r="B1076" s="13" t="s">
        <v>4016</v>
      </c>
      <c r="C1076" s="14" t="s">
        <v>3087</v>
      </c>
      <c r="D1076" s="14" t="s">
        <v>953</v>
      </c>
      <c r="E1076" s="44">
        <v>0.1</v>
      </c>
      <c r="F1076" s="15" t="s">
        <v>2937</v>
      </c>
      <c r="G1076" s="22" t="e">
        <f t="shared" si="172"/>
        <v>#REF!</v>
      </c>
      <c r="H1076" s="26" t="e">
        <f t="shared" si="171"/>
        <v>#REF!</v>
      </c>
      <c r="I1076" s="25" t="e">
        <f>#REF!</f>
        <v>#REF!</v>
      </c>
      <c r="J1076" s="26" t="e">
        <f>TRUNC(E1076*I1076,0)</f>
        <v>#REF!</v>
      </c>
      <c r="K1076" s="25" t="e">
        <f>#REF!</f>
        <v>#REF!</v>
      </c>
      <c r="L1076" s="26" t="e">
        <f>TRUNC(E1076*K1076,0)</f>
        <v>#REF!</v>
      </c>
      <c r="M1076" s="25" t="e">
        <f>#REF!</f>
        <v>#REF!</v>
      </c>
      <c r="N1076" s="26" t="e">
        <f>TRUNC(E1076*M1076,0)</f>
        <v>#REF!</v>
      </c>
      <c r="O1076" s="17" t="s">
        <v>3310</v>
      </c>
    </row>
    <row r="1077" spans="2:15" ht="19.7" hidden="1" customHeight="1" x14ac:dyDescent="0.2">
      <c r="B1077" s="13" t="s">
        <v>4016</v>
      </c>
      <c r="C1077" s="14" t="s">
        <v>2821</v>
      </c>
      <c r="D1077" s="14" t="s">
        <v>2000</v>
      </c>
      <c r="E1077" s="44">
        <v>0.1</v>
      </c>
      <c r="F1077" s="15" t="s">
        <v>2937</v>
      </c>
      <c r="G1077" s="22">
        <f t="shared" si="172"/>
        <v>4254</v>
      </c>
      <c r="H1077" s="26">
        <f t="shared" si="171"/>
        <v>424</v>
      </c>
      <c r="I1077" s="25">
        <f>단가산출총괄표!G79</f>
        <v>1683</v>
      </c>
      <c r="J1077" s="26">
        <f>TRUNC(E1077*I1077,0)</f>
        <v>168</v>
      </c>
      <c r="K1077" s="25">
        <f>단가산출총괄표!H79</f>
        <v>1472</v>
      </c>
      <c r="L1077" s="26">
        <f>TRUNC(E1077*K1077,0)</f>
        <v>147</v>
      </c>
      <c r="M1077" s="25">
        <f>단가산출총괄표!I79</f>
        <v>1099</v>
      </c>
      <c r="N1077" s="26">
        <f>TRUNC(E1077*M1077,0)</f>
        <v>109</v>
      </c>
      <c r="O1077" s="17" t="s">
        <v>3223</v>
      </c>
    </row>
    <row r="1078" spans="2:15" ht="19.7" hidden="1" customHeight="1" x14ac:dyDescent="0.2">
      <c r="B1078" s="13" t="s">
        <v>4016</v>
      </c>
      <c r="C1078" s="14" t="s">
        <v>4016</v>
      </c>
      <c r="D1078" s="14" t="s">
        <v>4016</v>
      </c>
      <c r="E1078" s="16"/>
      <c r="F1078" s="15" t="s">
        <v>4016</v>
      </c>
      <c r="G1078" s="22"/>
      <c r="H1078" s="16"/>
      <c r="I1078" s="22"/>
      <c r="J1078" s="26">
        <f>TRUNC(E1078*I1078,0)</f>
        <v>0</v>
      </c>
      <c r="K1078" s="22"/>
      <c r="L1078" s="26">
        <f>TRUNC(E1078*K1078,0)</f>
        <v>0</v>
      </c>
      <c r="M1078" s="22"/>
      <c r="N1078" s="26">
        <f>TRUNC(E1078*M1078,0)</f>
        <v>0</v>
      </c>
      <c r="O1078" s="17" t="s">
        <v>4016</v>
      </c>
    </row>
    <row r="1079" spans="2:15" ht="19.7" hidden="1" customHeight="1" x14ac:dyDescent="0.2">
      <c r="B1079" s="40" t="s">
        <v>3986</v>
      </c>
      <c r="C1079" s="24" t="s">
        <v>3592</v>
      </c>
      <c r="D1079" s="24" t="s">
        <v>4016</v>
      </c>
      <c r="E1079" s="16"/>
      <c r="F1079" s="41" t="s">
        <v>2516</v>
      </c>
      <c r="G1079" s="22"/>
      <c r="H1079" s="42" t="e">
        <f>J1079+L1079+N1079</f>
        <v>#REF!</v>
      </c>
      <c r="I1079" s="22"/>
      <c r="J1079" s="42" t="e">
        <f>TRUNC(J1080+J1081+J1082)</f>
        <v>#REF!</v>
      </c>
      <c r="K1079" s="22"/>
      <c r="L1079" s="42" t="e">
        <f>TRUNC(L1080+L1081+L1082)</f>
        <v>#REF!</v>
      </c>
      <c r="M1079" s="22"/>
      <c r="N1079" s="42" t="e">
        <f>TRUNC(N1080+N1081+N1082)</f>
        <v>#REF!</v>
      </c>
      <c r="O1079" s="43" t="s">
        <v>4016</v>
      </c>
    </row>
    <row r="1080" spans="2:15" ht="19.7" hidden="1" customHeight="1" x14ac:dyDescent="0.2">
      <c r="B1080" s="13" t="s">
        <v>4016</v>
      </c>
      <c r="C1080" s="14" t="s">
        <v>2741</v>
      </c>
      <c r="D1080" s="14" t="s">
        <v>4016</v>
      </c>
      <c r="E1080" s="16">
        <v>1</v>
      </c>
      <c r="F1080" s="15" t="s">
        <v>2516</v>
      </c>
      <c r="G1080" s="22" t="e">
        <f>I1080+K1080+M1080</f>
        <v>#REF!</v>
      </c>
      <c r="H1080" s="26" t="e">
        <f>J1080+L1080+N1080</f>
        <v>#REF!</v>
      </c>
      <c r="I1080" s="25" t="e">
        <f>'일위대가총괄표 (2)'!G179</f>
        <v>#REF!</v>
      </c>
      <c r="J1080" s="26" t="e">
        <f>TRUNC(E1080*I1080,0)</f>
        <v>#REF!</v>
      </c>
      <c r="K1080" s="25" t="e">
        <f>'일위대가총괄표 (2)'!H179</f>
        <v>#REF!</v>
      </c>
      <c r="L1080" s="26" t="e">
        <f>TRUNC(E1080*K1080,0)</f>
        <v>#REF!</v>
      </c>
      <c r="M1080" s="25" t="e">
        <f>'일위대가총괄표 (2)'!I179</f>
        <v>#REF!</v>
      </c>
      <c r="N1080" s="26" t="e">
        <f>TRUNC(E1080*M1080,0)</f>
        <v>#REF!</v>
      </c>
      <c r="O1080" s="17" t="s">
        <v>3830</v>
      </c>
    </row>
    <row r="1081" spans="2:15" ht="19.7" hidden="1" customHeight="1" x14ac:dyDescent="0.2">
      <c r="B1081" s="13" t="s">
        <v>4016</v>
      </c>
      <c r="C1081" s="14" t="s">
        <v>3427</v>
      </c>
      <c r="D1081" s="14" t="s">
        <v>3384</v>
      </c>
      <c r="E1081" s="44">
        <v>0.4</v>
      </c>
      <c r="F1081" s="15" t="s">
        <v>807</v>
      </c>
      <c r="G1081" s="22" t="e">
        <f>I1081+K1081+M1081</f>
        <v>#REF!</v>
      </c>
      <c r="H1081" s="26" t="e">
        <f>J1081+L1081+N1081</f>
        <v>#REF!</v>
      </c>
      <c r="I1081" s="25" t="e">
        <f>#REF!</f>
        <v>#REF!</v>
      </c>
      <c r="J1081" s="26" t="e">
        <f>TRUNC(E1081*I1081,0)</f>
        <v>#REF!</v>
      </c>
      <c r="K1081" s="25" t="e">
        <f>#REF!</f>
        <v>#REF!</v>
      </c>
      <c r="L1081" s="26" t="e">
        <f>TRUNC(E1081*K1081,0)</f>
        <v>#REF!</v>
      </c>
      <c r="M1081" s="25" t="e">
        <f>#REF!</f>
        <v>#REF!</v>
      </c>
      <c r="N1081" s="26" t="e">
        <f>TRUNC(E1081*M1081,0)</f>
        <v>#REF!</v>
      </c>
      <c r="O1081" s="17" t="s">
        <v>2938</v>
      </c>
    </row>
    <row r="1082" spans="2:15" ht="19.7" hidden="1" customHeight="1" x14ac:dyDescent="0.2">
      <c r="B1082" s="13" t="s">
        <v>4016</v>
      </c>
      <c r="C1082" s="14" t="s">
        <v>1664</v>
      </c>
      <c r="D1082" s="14" t="s">
        <v>4016</v>
      </c>
      <c r="E1082" s="16">
        <v>1</v>
      </c>
      <c r="F1082" s="15" t="s">
        <v>2516</v>
      </c>
      <c r="G1082" s="22" t="e">
        <f>I1082+K1082+M1082</f>
        <v>#REF!</v>
      </c>
      <c r="H1082" s="26" t="e">
        <f>J1082+L1082+N1082</f>
        <v>#REF!</v>
      </c>
      <c r="I1082" s="25" t="e">
        <f>'일위대가총괄표 (2)'!G181</f>
        <v>#REF!</v>
      </c>
      <c r="J1082" s="26" t="e">
        <f>TRUNC(E1082*I1082,0)</f>
        <v>#REF!</v>
      </c>
      <c r="K1082" s="25" t="e">
        <f>'일위대가총괄표 (2)'!H181</f>
        <v>#REF!</v>
      </c>
      <c r="L1082" s="26" t="e">
        <f>TRUNC(E1082*K1082,0)</f>
        <v>#REF!</v>
      </c>
      <c r="M1082" s="25" t="e">
        <f>'일위대가총괄표 (2)'!I181</f>
        <v>#REF!</v>
      </c>
      <c r="N1082" s="26" t="e">
        <f>TRUNC(E1082*M1082,0)</f>
        <v>#REF!</v>
      </c>
      <c r="O1082" s="17" t="s">
        <v>2097</v>
      </c>
    </row>
    <row r="1083" spans="2:15" ht="19.7" hidden="1" customHeight="1" x14ac:dyDescent="0.2">
      <c r="B1083" s="13" t="s">
        <v>4016</v>
      </c>
      <c r="C1083" s="14" t="s">
        <v>4016</v>
      </c>
      <c r="D1083" s="14" t="s">
        <v>4016</v>
      </c>
      <c r="E1083" s="16"/>
      <c r="F1083" s="15" t="s">
        <v>4016</v>
      </c>
      <c r="G1083" s="22"/>
      <c r="H1083" s="16"/>
      <c r="I1083" s="22"/>
      <c r="J1083" s="26">
        <f>TRUNC(E1083*I1083,0)</f>
        <v>0</v>
      </c>
      <c r="K1083" s="22"/>
      <c r="L1083" s="26">
        <f>TRUNC(E1083*K1083,0)</f>
        <v>0</v>
      </c>
      <c r="M1083" s="22"/>
      <c r="N1083" s="26">
        <f>TRUNC(E1083*M1083,0)</f>
        <v>0</v>
      </c>
      <c r="O1083" s="17" t="s">
        <v>4016</v>
      </c>
    </row>
    <row r="1084" spans="2:15" ht="19.7" hidden="1" customHeight="1" x14ac:dyDescent="0.2">
      <c r="B1084" s="46" t="s">
        <v>1307</v>
      </c>
      <c r="C1084" s="31" t="s">
        <v>2741</v>
      </c>
      <c r="D1084" s="31" t="s">
        <v>4016</v>
      </c>
      <c r="E1084" s="38">
        <v>1</v>
      </c>
      <c r="F1084" s="47" t="s">
        <v>2516</v>
      </c>
      <c r="G1084" s="5"/>
      <c r="H1084" s="48" t="e">
        <f>J1084+L1084+N1084</f>
        <v>#REF!</v>
      </c>
      <c r="I1084" s="5"/>
      <c r="J1084" s="48" t="e">
        <f>TRUNC(J1086+J1088+J1089+J1090+J1091+J1092+J1093+J1094+J1095+J1096+J1097+J1098+J1099)</f>
        <v>#REF!</v>
      </c>
      <c r="K1084" s="5"/>
      <c r="L1084" s="48" t="e">
        <f>TRUNC(L1086+L1088+L1089+L1090+L1091+L1092+L1093+L1094+L1095+L1096+L1097+L1098+L1099)</f>
        <v>#REF!</v>
      </c>
      <c r="M1084" s="5"/>
      <c r="N1084" s="48" t="e">
        <f>TRUNC(N1086+N1088+N1089+N1090+N1091+N1092+N1093+N1094+N1095+N1096+N1097+N1098+N1099)</f>
        <v>#REF!</v>
      </c>
      <c r="O1084" s="49" t="s">
        <v>4016</v>
      </c>
    </row>
    <row r="1085" spans="2:15" ht="19.7" hidden="1" customHeight="1" x14ac:dyDescent="0.2">
      <c r="B1085" s="13" t="s">
        <v>4016</v>
      </c>
      <c r="C1085" s="14" t="s">
        <v>2428</v>
      </c>
      <c r="D1085" s="14" t="s">
        <v>1452</v>
      </c>
      <c r="E1085" s="44">
        <v>25.19</v>
      </c>
      <c r="F1085" s="15" t="s">
        <v>2937</v>
      </c>
      <c r="G1085" s="22"/>
      <c r="H1085" s="16"/>
      <c r="I1085" s="22"/>
      <c r="J1085" s="26">
        <f t="shared" ref="J1085:J1100" si="173">TRUNC(E1085*I1085,0)</f>
        <v>0</v>
      </c>
      <c r="K1085" s="22"/>
      <c r="L1085" s="26">
        <f t="shared" ref="L1085:L1100" si="174">TRUNC(E1085*K1085,0)</f>
        <v>0</v>
      </c>
      <c r="M1085" s="22"/>
      <c r="N1085" s="26">
        <f t="shared" ref="N1085:N1100" si="175">TRUNC(E1085*M1085,0)</f>
        <v>0</v>
      </c>
      <c r="O1085" s="17" t="s">
        <v>1870</v>
      </c>
    </row>
    <row r="1086" spans="2:15" ht="19.7" hidden="1" customHeight="1" x14ac:dyDescent="0.2">
      <c r="B1086" s="13" t="s">
        <v>4016</v>
      </c>
      <c r="C1086" s="14" t="s">
        <v>2817</v>
      </c>
      <c r="D1086" s="14" t="s">
        <v>2904</v>
      </c>
      <c r="E1086" s="44">
        <v>24.95</v>
      </c>
      <c r="F1086" s="15" t="s">
        <v>2937</v>
      </c>
      <c r="G1086" s="22" t="e">
        <f>I1086+K1086+M1086</f>
        <v>#REF!</v>
      </c>
      <c r="H1086" s="26" t="e">
        <f>J1086+L1086+N1086</f>
        <v>#REF!</v>
      </c>
      <c r="I1086" s="25" t="e">
        <f>'일위대가총괄표 (2)'!G98</f>
        <v>#REF!</v>
      </c>
      <c r="J1086" s="26" t="e">
        <f t="shared" si="173"/>
        <v>#REF!</v>
      </c>
      <c r="K1086" s="25" t="e">
        <f>'일위대가총괄표 (2)'!H98</f>
        <v>#REF!</v>
      </c>
      <c r="L1086" s="26" t="e">
        <f t="shared" si="174"/>
        <v>#REF!</v>
      </c>
      <c r="M1086" s="25" t="e">
        <f>'일위대가총괄표 (2)'!I98</f>
        <v>#REF!</v>
      </c>
      <c r="N1086" s="26" t="e">
        <f t="shared" si="175"/>
        <v>#REF!</v>
      </c>
      <c r="O1086" s="17" t="s">
        <v>2942</v>
      </c>
    </row>
    <row r="1087" spans="2:15" ht="19.7" hidden="1" customHeight="1" x14ac:dyDescent="0.2">
      <c r="B1087" s="13" t="s">
        <v>4016</v>
      </c>
      <c r="C1087" s="14" t="s">
        <v>2428</v>
      </c>
      <c r="D1087" s="14" t="s">
        <v>2341</v>
      </c>
      <c r="E1087" s="44">
        <v>7.58</v>
      </c>
      <c r="F1087" s="15" t="s">
        <v>2937</v>
      </c>
      <c r="G1087" s="22"/>
      <c r="H1087" s="16"/>
      <c r="I1087" s="22"/>
      <c r="J1087" s="26">
        <f t="shared" si="173"/>
        <v>0</v>
      </c>
      <c r="K1087" s="22"/>
      <c r="L1087" s="26">
        <f t="shared" si="174"/>
        <v>0</v>
      </c>
      <c r="M1087" s="22"/>
      <c r="N1087" s="26">
        <f t="shared" si="175"/>
        <v>0</v>
      </c>
      <c r="O1087" s="17" t="s">
        <v>1870</v>
      </c>
    </row>
    <row r="1088" spans="2:15" ht="19.7" hidden="1" customHeight="1" x14ac:dyDescent="0.2">
      <c r="B1088" s="13" t="s">
        <v>4016</v>
      </c>
      <c r="C1088" s="14" t="s">
        <v>3483</v>
      </c>
      <c r="D1088" s="14" t="s">
        <v>2668</v>
      </c>
      <c r="E1088" s="44">
        <v>7.44</v>
      </c>
      <c r="F1088" s="15" t="s">
        <v>2937</v>
      </c>
      <c r="G1088" s="22" t="e">
        <f t="shared" ref="G1088:H1099" si="176">I1088+K1088+M1088</f>
        <v>#REF!</v>
      </c>
      <c r="H1088" s="26" t="e">
        <f t="shared" si="176"/>
        <v>#REF!</v>
      </c>
      <c r="I1088" s="25" t="e">
        <f>#REF!</f>
        <v>#REF!</v>
      </c>
      <c r="J1088" s="26" t="e">
        <f t="shared" si="173"/>
        <v>#REF!</v>
      </c>
      <c r="K1088" s="25" t="e">
        <f>#REF!</f>
        <v>#REF!</v>
      </c>
      <c r="L1088" s="26" t="e">
        <f t="shared" si="174"/>
        <v>#REF!</v>
      </c>
      <c r="M1088" s="25" t="e">
        <f>#REF!</f>
        <v>#REF!</v>
      </c>
      <c r="N1088" s="26" t="e">
        <f t="shared" si="175"/>
        <v>#REF!</v>
      </c>
      <c r="O1088" s="17" t="s">
        <v>1272</v>
      </c>
    </row>
    <row r="1089" spans="2:15" ht="19.7" hidden="1" customHeight="1" x14ac:dyDescent="0.2">
      <c r="B1089" s="13" t="s">
        <v>4016</v>
      </c>
      <c r="C1089" s="14" t="s">
        <v>3215</v>
      </c>
      <c r="D1089" s="14" t="s">
        <v>3371</v>
      </c>
      <c r="E1089" s="44">
        <v>55.71</v>
      </c>
      <c r="F1089" s="15" t="s">
        <v>2986</v>
      </c>
      <c r="G1089" s="22" t="e">
        <f t="shared" si="176"/>
        <v>#REF!</v>
      </c>
      <c r="H1089" s="26" t="e">
        <f t="shared" si="176"/>
        <v>#REF!</v>
      </c>
      <c r="I1089" s="25" t="e">
        <f>#REF!</f>
        <v>#REF!</v>
      </c>
      <c r="J1089" s="26" t="e">
        <f t="shared" si="173"/>
        <v>#REF!</v>
      </c>
      <c r="K1089" s="25" t="e">
        <f>#REF!</f>
        <v>#REF!</v>
      </c>
      <c r="L1089" s="26" t="e">
        <f t="shared" si="174"/>
        <v>#REF!</v>
      </c>
      <c r="M1089" s="25" t="e">
        <f>#REF!</f>
        <v>#REF!</v>
      </c>
      <c r="N1089" s="26" t="e">
        <f t="shared" si="175"/>
        <v>#REF!</v>
      </c>
      <c r="O1089" s="17" t="s">
        <v>2949</v>
      </c>
    </row>
    <row r="1090" spans="2:15" ht="19.7" hidden="1" customHeight="1" x14ac:dyDescent="0.2">
      <c r="B1090" s="13" t="s">
        <v>4016</v>
      </c>
      <c r="C1090" s="14" t="s">
        <v>529</v>
      </c>
      <c r="D1090" s="14" t="s">
        <v>3092</v>
      </c>
      <c r="E1090" s="44">
        <v>0.90500000000000003</v>
      </c>
      <c r="F1090" s="15" t="s">
        <v>2870</v>
      </c>
      <c r="G1090" s="22" t="e">
        <f t="shared" si="176"/>
        <v>#REF!</v>
      </c>
      <c r="H1090" s="26" t="e">
        <f t="shared" si="176"/>
        <v>#REF!</v>
      </c>
      <c r="I1090" s="25" t="e">
        <f>#REF!</f>
        <v>#REF!</v>
      </c>
      <c r="J1090" s="26" t="e">
        <f t="shared" si="173"/>
        <v>#REF!</v>
      </c>
      <c r="K1090" s="25" t="e">
        <f>#REF!</f>
        <v>#REF!</v>
      </c>
      <c r="L1090" s="26" t="e">
        <f t="shared" si="174"/>
        <v>#REF!</v>
      </c>
      <c r="M1090" s="25" t="e">
        <f>#REF!</f>
        <v>#REF!</v>
      </c>
      <c r="N1090" s="26" t="e">
        <f t="shared" si="175"/>
        <v>#REF!</v>
      </c>
      <c r="O1090" s="17" t="s">
        <v>4016</v>
      </c>
    </row>
    <row r="1091" spans="2:15" ht="19.7" hidden="1" customHeight="1" x14ac:dyDescent="0.2">
      <c r="B1091" s="13" t="s">
        <v>4016</v>
      </c>
      <c r="C1091" s="14" t="s">
        <v>639</v>
      </c>
      <c r="D1091" s="14" t="s">
        <v>867</v>
      </c>
      <c r="E1091" s="44">
        <v>0.879</v>
      </c>
      <c r="F1091" s="15" t="s">
        <v>2870</v>
      </c>
      <c r="G1091" s="22" t="e">
        <f t="shared" si="176"/>
        <v>#REF!</v>
      </c>
      <c r="H1091" s="26" t="e">
        <f t="shared" si="176"/>
        <v>#REF!</v>
      </c>
      <c r="I1091" s="25" t="e">
        <f>#REF!</f>
        <v>#REF!</v>
      </c>
      <c r="J1091" s="26" t="e">
        <f t="shared" si="173"/>
        <v>#REF!</v>
      </c>
      <c r="K1091" s="25" t="e">
        <f>#REF!</f>
        <v>#REF!</v>
      </c>
      <c r="L1091" s="26" t="e">
        <f t="shared" si="174"/>
        <v>#REF!</v>
      </c>
      <c r="M1091" s="25" t="e">
        <f>#REF!</f>
        <v>#REF!</v>
      </c>
      <c r="N1091" s="26" t="e">
        <f t="shared" si="175"/>
        <v>#REF!</v>
      </c>
      <c r="O1091" s="17" t="s">
        <v>3659</v>
      </c>
    </row>
    <row r="1092" spans="2:15" ht="19.7" hidden="1" customHeight="1" x14ac:dyDescent="0.2">
      <c r="B1092" s="13" t="s">
        <v>4016</v>
      </c>
      <c r="C1092" s="14" t="s">
        <v>2353</v>
      </c>
      <c r="D1092" s="14" t="s">
        <v>406</v>
      </c>
      <c r="E1092" s="44">
        <v>2.5999999999999999E-2</v>
      </c>
      <c r="F1092" s="15" t="s">
        <v>2870</v>
      </c>
      <c r="G1092" s="22" t="e">
        <f t="shared" si="176"/>
        <v>#REF!</v>
      </c>
      <c r="H1092" s="26" t="e">
        <f t="shared" si="176"/>
        <v>#REF!</v>
      </c>
      <c r="I1092" s="25" t="e">
        <f>#REF!</f>
        <v>#REF!</v>
      </c>
      <c r="J1092" s="26" t="e">
        <f t="shared" si="173"/>
        <v>#REF!</v>
      </c>
      <c r="K1092" s="25" t="e">
        <f>#REF!</f>
        <v>#REF!</v>
      </c>
      <c r="L1092" s="26" t="e">
        <f t="shared" si="174"/>
        <v>#REF!</v>
      </c>
      <c r="M1092" s="25" t="e">
        <f>#REF!</f>
        <v>#REF!</v>
      </c>
      <c r="N1092" s="26" t="e">
        <f t="shared" si="175"/>
        <v>#REF!</v>
      </c>
      <c r="O1092" s="17" t="s">
        <v>4016</v>
      </c>
    </row>
    <row r="1093" spans="2:15" ht="19.7" hidden="1" customHeight="1" x14ac:dyDescent="0.2">
      <c r="B1093" s="13" t="s">
        <v>4016</v>
      </c>
      <c r="C1093" s="14" t="s">
        <v>3899</v>
      </c>
      <c r="D1093" s="14" t="s">
        <v>2294</v>
      </c>
      <c r="E1093" s="44">
        <v>154.47999999999999</v>
      </c>
      <c r="F1093" s="15" t="s">
        <v>2937</v>
      </c>
      <c r="G1093" s="22" t="e">
        <f t="shared" si="176"/>
        <v>#REF!</v>
      </c>
      <c r="H1093" s="26" t="e">
        <f t="shared" si="176"/>
        <v>#REF!</v>
      </c>
      <c r="I1093" s="25" t="e">
        <f>#REF!</f>
        <v>#REF!</v>
      </c>
      <c r="J1093" s="26" t="e">
        <f t="shared" si="173"/>
        <v>#REF!</v>
      </c>
      <c r="K1093" s="25" t="e">
        <f>#REF!</f>
        <v>#REF!</v>
      </c>
      <c r="L1093" s="26" t="e">
        <f t="shared" si="174"/>
        <v>#REF!</v>
      </c>
      <c r="M1093" s="25" t="e">
        <f>#REF!</f>
        <v>#REF!</v>
      </c>
      <c r="N1093" s="26" t="e">
        <f t="shared" si="175"/>
        <v>#REF!</v>
      </c>
      <c r="O1093" s="17" t="s">
        <v>1215</v>
      </c>
    </row>
    <row r="1094" spans="2:15" ht="19.7" hidden="1" customHeight="1" x14ac:dyDescent="0.2">
      <c r="B1094" s="13" t="s">
        <v>4016</v>
      </c>
      <c r="C1094" s="14" t="s">
        <v>1507</v>
      </c>
      <c r="D1094" s="14" t="s">
        <v>33</v>
      </c>
      <c r="E1094" s="44">
        <v>88.78</v>
      </c>
      <c r="F1094" s="15" t="s">
        <v>2937</v>
      </c>
      <c r="G1094" s="22" t="e">
        <f t="shared" si="176"/>
        <v>#REF!</v>
      </c>
      <c r="H1094" s="26" t="e">
        <f t="shared" si="176"/>
        <v>#REF!</v>
      </c>
      <c r="I1094" s="25" t="e">
        <f>#REF!</f>
        <v>#REF!</v>
      </c>
      <c r="J1094" s="26" t="e">
        <f t="shared" si="173"/>
        <v>#REF!</v>
      </c>
      <c r="K1094" s="25" t="e">
        <f>#REF!</f>
        <v>#REF!</v>
      </c>
      <c r="L1094" s="26" t="e">
        <f t="shared" si="174"/>
        <v>#REF!</v>
      </c>
      <c r="M1094" s="25" t="e">
        <f>#REF!</f>
        <v>#REF!</v>
      </c>
      <c r="N1094" s="26" t="e">
        <f t="shared" si="175"/>
        <v>#REF!</v>
      </c>
      <c r="O1094" s="17" t="s">
        <v>3710</v>
      </c>
    </row>
    <row r="1095" spans="2:15" ht="19.7" hidden="1" customHeight="1" x14ac:dyDescent="0.2">
      <c r="B1095" s="13" t="s">
        <v>4016</v>
      </c>
      <c r="C1095" s="14" t="s">
        <v>914</v>
      </c>
      <c r="D1095" s="14" t="s">
        <v>2833</v>
      </c>
      <c r="E1095" s="44">
        <v>65.7</v>
      </c>
      <c r="F1095" s="15" t="s">
        <v>2937</v>
      </c>
      <c r="G1095" s="22" t="e">
        <f t="shared" si="176"/>
        <v>#REF!</v>
      </c>
      <c r="H1095" s="26" t="e">
        <f t="shared" si="176"/>
        <v>#REF!</v>
      </c>
      <c r="I1095" s="25" t="e">
        <f>#REF!</f>
        <v>#REF!</v>
      </c>
      <c r="J1095" s="26" t="e">
        <f t="shared" si="173"/>
        <v>#REF!</v>
      </c>
      <c r="K1095" s="25" t="e">
        <f>#REF!</f>
        <v>#REF!</v>
      </c>
      <c r="L1095" s="26" t="e">
        <f t="shared" si="174"/>
        <v>#REF!</v>
      </c>
      <c r="M1095" s="25" t="e">
        <f>#REF!</f>
        <v>#REF!</v>
      </c>
      <c r="N1095" s="26" t="e">
        <f t="shared" si="175"/>
        <v>#REF!</v>
      </c>
      <c r="O1095" s="17" t="s">
        <v>1310</v>
      </c>
    </row>
    <row r="1096" spans="2:15" ht="19.7" hidden="1" customHeight="1" x14ac:dyDescent="0.2">
      <c r="B1096" s="13" t="s">
        <v>4016</v>
      </c>
      <c r="C1096" s="14" t="s">
        <v>1581</v>
      </c>
      <c r="D1096" s="14" t="s">
        <v>3510</v>
      </c>
      <c r="E1096" s="44">
        <v>27.56</v>
      </c>
      <c r="F1096" s="15" t="s">
        <v>2937</v>
      </c>
      <c r="G1096" s="22" t="e">
        <f t="shared" si="176"/>
        <v>#REF!</v>
      </c>
      <c r="H1096" s="26" t="e">
        <f t="shared" si="176"/>
        <v>#REF!</v>
      </c>
      <c r="I1096" s="25" t="e">
        <f>'일위대가총괄표 (2)'!G180</f>
        <v>#REF!</v>
      </c>
      <c r="J1096" s="26" t="e">
        <f t="shared" si="173"/>
        <v>#REF!</v>
      </c>
      <c r="K1096" s="25" t="e">
        <f>'일위대가총괄표 (2)'!H180</f>
        <v>#REF!</v>
      </c>
      <c r="L1096" s="26" t="e">
        <f t="shared" si="174"/>
        <v>#REF!</v>
      </c>
      <c r="M1096" s="25" t="e">
        <f>'일위대가총괄표 (2)'!I180</f>
        <v>#REF!</v>
      </c>
      <c r="N1096" s="26" t="e">
        <f t="shared" si="175"/>
        <v>#REF!</v>
      </c>
      <c r="O1096" s="17" t="s">
        <v>1271</v>
      </c>
    </row>
    <row r="1097" spans="2:15" ht="19.7" hidden="1" customHeight="1" x14ac:dyDescent="0.2">
      <c r="B1097" s="13" t="s">
        <v>4016</v>
      </c>
      <c r="C1097" s="14" t="s">
        <v>2493</v>
      </c>
      <c r="D1097" s="14" t="s">
        <v>3979</v>
      </c>
      <c r="E1097" s="44">
        <v>24.95</v>
      </c>
      <c r="F1097" s="15" t="s">
        <v>2937</v>
      </c>
      <c r="G1097" s="22">
        <f t="shared" si="176"/>
        <v>75446</v>
      </c>
      <c r="H1097" s="26">
        <f t="shared" si="176"/>
        <v>1882377</v>
      </c>
      <c r="I1097" s="25">
        <f>단가산출총괄표!G87</f>
        <v>47914</v>
      </c>
      <c r="J1097" s="26">
        <f t="shared" si="173"/>
        <v>1195454</v>
      </c>
      <c r="K1097" s="25">
        <f>단가산출총괄표!H87</f>
        <v>13115</v>
      </c>
      <c r="L1097" s="26">
        <f t="shared" si="174"/>
        <v>327219</v>
      </c>
      <c r="M1097" s="25">
        <f>단가산출총괄표!I87</f>
        <v>14417</v>
      </c>
      <c r="N1097" s="26">
        <f t="shared" si="175"/>
        <v>359704</v>
      </c>
      <c r="O1097" s="17" t="s">
        <v>1677</v>
      </c>
    </row>
    <row r="1098" spans="2:15" ht="19.7" hidden="1" customHeight="1" x14ac:dyDescent="0.2">
      <c r="B1098" s="13" t="s">
        <v>4016</v>
      </c>
      <c r="C1098" s="14" t="s">
        <v>3087</v>
      </c>
      <c r="D1098" s="14" t="s">
        <v>953</v>
      </c>
      <c r="E1098" s="44">
        <v>7.44</v>
      </c>
      <c r="F1098" s="15" t="s">
        <v>2937</v>
      </c>
      <c r="G1098" s="22" t="e">
        <f t="shared" si="176"/>
        <v>#REF!</v>
      </c>
      <c r="H1098" s="26" t="e">
        <f t="shared" si="176"/>
        <v>#REF!</v>
      </c>
      <c r="I1098" s="25" t="e">
        <f>#REF!</f>
        <v>#REF!</v>
      </c>
      <c r="J1098" s="26" t="e">
        <f t="shared" si="173"/>
        <v>#REF!</v>
      </c>
      <c r="K1098" s="25" t="e">
        <f>#REF!</f>
        <v>#REF!</v>
      </c>
      <c r="L1098" s="26" t="e">
        <f t="shared" si="174"/>
        <v>#REF!</v>
      </c>
      <c r="M1098" s="25" t="e">
        <f>#REF!</f>
        <v>#REF!</v>
      </c>
      <c r="N1098" s="26" t="e">
        <f t="shared" si="175"/>
        <v>#REF!</v>
      </c>
      <c r="O1098" s="17" t="s">
        <v>3310</v>
      </c>
    </row>
    <row r="1099" spans="2:15" ht="19.7" hidden="1" customHeight="1" x14ac:dyDescent="0.2">
      <c r="B1099" s="13" t="s">
        <v>4016</v>
      </c>
      <c r="C1099" s="14" t="s">
        <v>2821</v>
      </c>
      <c r="D1099" s="14" t="s">
        <v>2000</v>
      </c>
      <c r="E1099" s="44">
        <v>32.39</v>
      </c>
      <c r="F1099" s="15" t="s">
        <v>2937</v>
      </c>
      <c r="G1099" s="22">
        <f t="shared" si="176"/>
        <v>4254</v>
      </c>
      <c r="H1099" s="26">
        <f t="shared" si="176"/>
        <v>137786</v>
      </c>
      <c r="I1099" s="25">
        <f>단가산출총괄표!G79</f>
        <v>1683</v>
      </c>
      <c r="J1099" s="26">
        <f t="shared" si="173"/>
        <v>54512</v>
      </c>
      <c r="K1099" s="25">
        <f>단가산출총괄표!H79</f>
        <v>1472</v>
      </c>
      <c r="L1099" s="26">
        <f t="shared" si="174"/>
        <v>47678</v>
      </c>
      <c r="M1099" s="25">
        <f>단가산출총괄표!I79</f>
        <v>1099</v>
      </c>
      <c r="N1099" s="26">
        <f t="shared" si="175"/>
        <v>35596</v>
      </c>
      <c r="O1099" s="17" t="s">
        <v>3223</v>
      </c>
    </row>
    <row r="1100" spans="2:15" ht="19.7" hidden="1" customHeight="1" x14ac:dyDescent="0.2">
      <c r="B1100" s="13" t="s">
        <v>4016</v>
      </c>
      <c r="C1100" s="14" t="s">
        <v>4016</v>
      </c>
      <c r="D1100" s="14" t="s">
        <v>4016</v>
      </c>
      <c r="E1100" s="16"/>
      <c r="F1100" s="15" t="s">
        <v>4016</v>
      </c>
      <c r="G1100" s="22"/>
      <c r="H1100" s="16"/>
      <c r="I1100" s="22"/>
      <c r="J1100" s="26">
        <f t="shared" si="173"/>
        <v>0</v>
      </c>
      <c r="K1100" s="22"/>
      <c r="L1100" s="26">
        <f t="shared" si="174"/>
        <v>0</v>
      </c>
      <c r="M1100" s="22"/>
      <c r="N1100" s="26">
        <f t="shared" si="175"/>
        <v>0</v>
      </c>
      <c r="O1100" s="17" t="s">
        <v>4016</v>
      </c>
    </row>
    <row r="1101" spans="2:15" ht="19.7" hidden="1" customHeight="1" x14ac:dyDescent="0.2">
      <c r="B1101" s="40" t="s">
        <v>3851</v>
      </c>
      <c r="C1101" s="24" t="s">
        <v>1581</v>
      </c>
      <c r="D1101" s="24" t="s">
        <v>3510</v>
      </c>
      <c r="E1101" s="16"/>
      <c r="F1101" s="41" t="s">
        <v>2937</v>
      </c>
      <c r="G1101" s="22"/>
      <c r="H1101" s="42" t="e">
        <f>J1101+L1101+N1101</f>
        <v>#REF!</v>
      </c>
      <c r="I1101" s="22"/>
      <c r="J1101" s="42" t="e">
        <f>TRUNC(J1102+J1103+J1104)</f>
        <v>#REF!</v>
      </c>
      <c r="K1101" s="22"/>
      <c r="L1101" s="42" t="e">
        <f>TRUNC(L1102+L1103+L1104)</f>
        <v>#REF!</v>
      </c>
      <c r="M1101" s="22"/>
      <c r="N1101" s="42" t="e">
        <f>TRUNC(N1102+N1103+N1104)</f>
        <v>#REF!</v>
      </c>
      <c r="O1101" s="43" t="s">
        <v>4016</v>
      </c>
    </row>
    <row r="1102" spans="2:15" ht="19.7" hidden="1" customHeight="1" x14ac:dyDescent="0.2">
      <c r="B1102" s="13" t="s">
        <v>4016</v>
      </c>
      <c r="C1102" s="14" t="s">
        <v>554</v>
      </c>
      <c r="D1102" s="14" t="s">
        <v>3510</v>
      </c>
      <c r="E1102" s="44">
        <v>1.04</v>
      </c>
      <c r="F1102" s="15" t="s">
        <v>2937</v>
      </c>
      <c r="G1102" s="22" t="e">
        <f>I1102+K1102+M1102</f>
        <v>#REF!</v>
      </c>
      <c r="H1102" s="26" t="e">
        <f>J1102+L1102+N1102</f>
        <v>#REF!</v>
      </c>
      <c r="I1102" s="25" t="e">
        <f>#REF!</f>
        <v>#REF!</v>
      </c>
      <c r="J1102" s="26" t="e">
        <f>TRUNC(E1102*I1102,0)</f>
        <v>#REF!</v>
      </c>
      <c r="K1102" s="25" t="e">
        <f>#REF!</f>
        <v>#REF!</v>
      </c>
      <c r="L1102" s="26" t="e">
        <f>TRUNC(E1102*K1102,0)</f>
        <v>#REF!</v>
      </c>
      <c r="M1102" s="25" t="e">
        <f>#REF!</f>
        <v>#REF!</v>
      </c>
      <c r="N1102" s="26" t="e">
        <f>TRUNC(E1102*M1102,0)</f>
        <v>#REF!</v>
      </c>
      <c r="O1102" s="17" t="s">
        <v>3798</v>
      </c>
    </row>
    <row r="1103" spans="2:15" ht="19.7" hidden="1" customHeight="1" x14ac:dyDescent="0.2">
      <c r="B1103" s="13" t="s">
        <v>4016</v>
      </c>
      <c r="C1103" s="14" t="s">
        <v>2391</v>
      </c>
      <c r="D1103" s="14" t="s">
        <v>2614</v>
      </c>
      <c r="E1103" s="44">
        <v>1.04</v>
      </c>
      <c r="F1103" s="15" t="s">
        <v>2937</v>
      </c>
      <c r="G1103" s="22">
        <f>I1103+K1103+M1103</f>
        <v>6679</v>
      </c>
      <c r="H1103" s="26">
        <f>J1103+L1103+N1103</f>
        <v>6945</v>
      </c>
      <c r="I1103" s="25">
        <f>단가산출총괄표!G6</f>
        <v>2580</v>
      </c>
      <c r="J1103" s="26">
        <f>TRUNC(E1103*I1103,0)</f>
        <v>2683</v>
      </c>
      <c r="K1103" s="25">
        <f>단가산출총괄표!H6</f>
        <v>2440</v>
      </c>
      <c r="L1103" s="26">
        <f>TRUNC(E1103*K1103,0)</f>
        <v>2537</v>
      </c>
      <c r="M1103" s="25">
        <f>단가산출총괄표!I6</f>
        <v>1659</v>
      </c>
      <c r="N1103" s="26">
        <f>TRUNC(E1103*M1103,0)</f>
        <v>1725</v>
      </c>
      <c r="O1103" s="17" t="s">
        <v>579</v>
      </c>
    </row>
    <row r="1104" spans="2:15" ht="19.7" hidden="1" customHeight="1" x14ac:dyDescent="0.2">
      <c r="B1104" s="13" t="s">
        <v>4016</v>
      </c>
      <c r="C1104" s="14" t="s">
        <v>1354</v>
      </c>
      <c r="D1104" s="14" t="s">
        <v>736</v>
      </c>
      <c r="E1104" s="16">
        <v>1</v>
      </c>
      <c r="F1104" s="15" t="s">
        <v>2937</v>
      </c>
      <c r="G1104" s="22" t="e">
        <f>I1104+K1104+M1104</f>
        <v>#REF!</v>
      </c>
      <c r="H1104" s="26" t="e">
        <f>J1104+L1104+N1104</f>
        <v>#REF!</v>
      </c>
      <c r="I1104" s="25" t="e">
        <f>#REF!</f>
        <v>#REF!</v>
      </c>
      <c r="J1104" s="26" t="e">
        <f>TRUNC(E1104*I1104,0)</f>
        <v>#REF!</v>
      </c>
      <c r="K1104" s="25" t="e">
        <f>#REF!</f>
        <v>#REF!</v>
      </c>
      <c r="L1104" s="26" t="e">
        <f>TRUNC(E1104*K1104,0)</f>
        <v>#REF!</v>
      </c>
      <c r="M1104" s="25" t="e">
        <f>#REF!</f>
        <v>#REF!</v>
      </c>
      <c r="N1104" s="26" t="e">
        <f>TRUNC(E1104*M1104,0)</f>
        <v>#REF!</v>
      </c>
      <c r="O1104" s="17" t="s">
        <v>3847</v>
      </c>
    </row>
    <row r="1105" spans="2:15" ht="19.7" hidden="1" customHeight="1" x14ac:dyDescent="0.2">
      <c r="B1105" s="13" t="s">
        <v>4016</v>
      </c>
      <c r="C1105" s="14" t="s">
        <v>4016</v>
      </c>
      <c r="D1105" s="14" t="s">
        <v>4016</v>
      </c>
      <c r="E1105" s="16"/>
      <c r="F1105" s="15" t="s">
        <v>4016</v>
      </c>
      <c r="G1105" s="22"/>
      <c r="H1105" s="16"/>
      <c r="I1105" s="22"/>
      <c r="J1105" s="26">
        <f>TRUNC(E1105*I1105,0)</f>
        <v>0</v>
      </c>
      <c r="K1105" s="22"/>
      <c r="L1105" s="26">
        <f>TRUNC(E1105*K1105,0)</f>
        <v>0</v>
      </c>
      <c r="M1105" s="22"/>
      <c r="N1105" s="26">
        <f>TRUNC(E1105*M1105,0)</f>
        <v>0</v>
      </c>
      <c r="O1105" s="17" t="s">
        <v>4016</v>
      </c>
    </row>
    <row r="1106" spans="2:15" ht="19.7" hidden="1" customHeight="1" x14ac:dyDescent="0.2">
      <c r="B1106" s="40" t="s">
        <v>541</v>
      </c>
      <c r="C1106" s="24" t="s">
        <v>1664</v>
      </c>
      <c r="D1106" s="24" t="s">
        <v>4016</v>
      </c>
      <c r="E1106" s="51">
        <v>1</v>
      </c>
      <c r="F1106" s="41" t="s">
        <v>2516</v>
      </c>
      <c r="G1106" s="22"/>
      <c r="H1106" s="42" t="e">
        <f>J1106+L1106+N1106</f>
        <v>#REF!</v>
      </c>
      <c r="I1106" s="22"/>
      <c r="J1106" s="42" t="e">
        <f>TRUNC(J1107+J1108+J1109+J1110)</f>
        <v>#REF!</v>
      </c>
      <c r="K1106" s="22"/>
      <c r="L1106" s="42" t="e">
        <f>TRUNC(L1107+L1108+L1109+L1110)</f>
        <v>#REF!</v>
      </c>
      <c r="M1106" s="22"/>
      <c r="N1106" s="42" t="e">
        <f>TRUNC(N1107+N1108+N1109+N1110)</f>
        <v>#REF!</v>
      </c>
      <c r="O1106" s="43" t="s">
        <v>4016</v>
      </c>
    </row>
    <row r="1107" spans="2:15" ht="19.7" hidden="1" customHeight="1" x14ac:dyDescent="0.2">
      <c r="B1107" s="13" t="s">
        <v>4016</v>
      </c>
      <c r="C1107" s="14" t="s">
        <v>218</v>
      </c>
      <c r="D1107" s="14" t="s">
        <v>4016</v>
      </c>
      <c r="E1107" s="44">
        <v>4.03</v>
      </c>
      <c r="F1107" s="15" t="s">
        <v>3731</v>
      </c>
      <c r="G1107" s="22" t="e">
        <f>I1107+K1107+M1107</f>
        <v>#REF!</v>
      </c>
      <c r="H1107" s="26" t="e">
        <f>J1107+L1107+N1107</f>
        <v>#REF!</v>
      </c>
      <c r="I1107" s="25" t="e">
        <f>#REF!</f>
        <v>#REF!</v>
      </c>
      <c r="J1107" s="26" t="e">
        <f>TRUNC(E1107*I1107,0)</f>
        <v>#REF!</v>
      </c>
      <c r="K1107" s="25" t="e">
        <f>#REF!</f>
        <v>#REF!</v>
      </c>
      <c r="L1107" s="26" t="e">
        <f>TRUNC(E1107*K1107,0)</f>
        <v>#REF!</v>
      </c>
      <c r="M1107" s="25" t="e">
        <f>#REF!</f>
        <v>#REF!</v>
      </c>
      <c r="N1107" s="26" t="e">
        <f>TRUNC(E1107*M1107,0)</f>
        <v>#REF!</v>
      </c>
      <c r="O1107" s="17" t="s">
        <v>4016</v>
      </c>
    </row>
    <row r="1108" spans="2:15" ht="19.7" hidden="1" customHeight="1" x14ac:dyDescent="0.2">
      <c r="B1108" s="13" t="s">
        <v>4016</v>
      </c>
      <c r="C1108" s="14" t="s">
        <v>2013</v>
      </c>
      <c r="D1108" s="14" t="s">
        <v>693</v>
      </c>
      <c r="E1108" s="44">
        <v>5.9</v>
      </c>
      <c r="F1108" s="15" t="s">
        <v>2999</v>
      </c>
      <c r="G1108" s="22" t="e">
        <f>I1108+K1108+M1108</f>
        <v>#REF!</v>
      </c>
      <c r="H1108" s="26" t="e">
        <f>J1108+L1108+N1108</f>
        <v>#REF!</v>
      </c>
      <c r="I1108" s="25" t="e">
        <f>#REF!</f>
        <v>#REF!</v>
      </c>
      <c r="J1108" s="26" t="e">
        <f>TRUNC(E1108*I1108,0)</f>
        <v>#REF!</v>
      </c>
      <c r="K1108" s="25" t="e">
        <f>#REF!</f>
        <v>#REF!</v>
      </c>
      <c r="L1108" s="26" t="e">
        <f>TRUNC(E1108*K1108,0)</f>
        <v>#REF!</v>
      </c>
      <c r="M1108" s="25" t="e">
        <f>#REF!</f>
        <v>#REF!</v>
      </c>
      <c r="N1108" s="26" t="e">
        <f>TRUNC(E1108*M1108,0)</f>
        <v>#REF!</v>
      </c>
      <c r="O1108" s="17" t="s">
        <v>4016</v>
      </c>
    </row>
    <row r="1109" spans="2:15" ht="19.7" hidden="1" customHeight="1" x14ac:dyDescent="0.2">
      <c r="B1109" s="13" t="s">
        <v>4016</v>
      </c>
      <c r="C1109" s="14" t="s">
        <v>498</v>
      </c>
      <c r="D1109" s="14" t="s">
        <v>1583</v>
      </c>
      <c r="E1109" s="44">
        <v>22.47</v>
      </c>
      <c r="F1109" s="15" t="s">
        <v>2937</v>
      </c>
      <c r="G1109" s="22">
        <f>I1109+K1109+M1109</f>
        <v>79700</v>
      </c>
      <c r="H1109" s="26">
        <f>J1109+L1109+N1109</f>
        <v>1790857</v>
      </c>
      <c r="I1109" s="25">
        <f>'일위대가총괄표 (2)'!G182</f>
        <v>49597</v>
      </c>
      <c r="J1109" s="26">
        <f>TRUNC(E1109*I1109,0)</f>
        <v>1114444</v>
      </c>
      <c r="K1109" s="25">
        <f>'일위대가총괄표 (2)'!H182</f>
        <v>14587</v>
      </c>
      <c r="L1109" s="26">
        <f>TRUNC(E1109*K1109,0)</f>
        <v>327769</v>
      </c>
      <c r="M1109" s="25">
        <f>'일위대가총괄표 (2)'!I182</f>
        <v>15516</v>
      </c>
      <c r="N1109" s="26">
        <f>TRUNC(E1109*M1109,0)</f>
        <v>348644</v>
      </c>
      <c r="O1109" s="17" t="s">
        <v>497</v>
      </c>
    </row>
    <row r="1110" spans="2:15" ht="19.7" hidden="1" customHeight="1" x14ac:dyDescent="0.2">
      <c r="B1110" s="13" t="s">
        <v>4016</v>
      </c>
      <c r="C1110" s="14" t="s">
        <v>1552</v>
      </c>
      <c r="D1110" s="14" t="s">
        <v>1583</v>
      </c>
      <c r="E1110" s="44">
        <v>7.67</v>
      </c>
      <c r="F1110" s="15" t="s">
        <v>2937</v>
      </c>
      <c r="G1110" s="22" t="e">
        <f>I1110+K1110+M1110</f>
        <v>#REF!</v>
      </c>
      <c r="H1110" s="26" t="e">
        <f>J1110+L1110+N1110</f>
        <v>#REF!</v>
      </c>
      <c r="I1110" s="25" t="e">
        <f>'일위대가총괄표 (2)'!G160</f>
        <v>#REF!</v>
      </c>
      <c r="J1110" s="26" t="e">
        <f>TRUNC(E1110*I1110,0)</f>
        <v>#REF!</v>
      </c>
      <c r="K1110" s="25" t="e">
        <f>'일위대가총괄표 (2)'!H160</f>
        <v>#REF!</v>
      </c>
      <c r="L1110" s="26" t="e">
        <f>TRUNC(E1110*K1110,0)</f>
        <v>#REF!</v>
      </c>
      <c r="M1110" s="25" t="e">
        <f>'일위대가총괄표 (2)'!I160</f>
        <v>#REF!</v>
      </c>
      <c r="N1110" s="26" t="e">
        <f>TRUNC(E1110*M1110,0)</f>
        <v>#REF!</v>
      </c>
      <c r="O1110" s="17" t="s">
        <v>665</v>
      </c>
    </row>
    <row r="1111" spans="2:15" ht="19.7" hidden="1" customHeight="1" x14ac:dyDescent="0.2">
      <c r="B1111" s="13" t="s">
        <v>4016</v>
      </c>
      <c r="C1111" s="14" t="s">
        <v>4016</v>
      </c>
      <c r="D1111" s="14" t="s">
        <v>4016</v>
      </c>
      <c r="E1111" s="16"/>
      <c r="F1111" s="15" t="s">
        <v>4016</v>
      </c>
      <c r="G1111" s="22"/>
      <c r="H1111" s="16"/>
      <c r="I1111" s="22"/>
      <c r="J1111" s="26">
        <f>TRUNC(E1111*I1111,0)</f>
        <v>0</v>
      </c>
      <c r="K1111" s="22"/>
      <c r="L1111" s="26">
        <f>TRUNC(E1111*K1111,0)</f>
        <v>0</v>
      </c>
      <c r="M1111" s="22"/>
      <c r="N1111" s="26">
        <f>TRUNC(E1111*M1111,0)</f>
        <v>0</v>
      </c>
      <c r="O1111" s="17" t="s">
        <v>4016</v>
      </c>
    </row>
    <row r="1112" spans="2:15" ht="19.7" hidden="1" customHeight="1" x14ac:dyDescent="0.2">
      <c r="B1112" s="40" t="s">
        <v>2123</v>
      </c>
      <c r="C1112" s="24" t="s">
        <v>498</v>
      </c>
      <c r="D1112" s="24" t="s">
        <v>1583</v>
      </c>
      <c r="E1112" s="16"/>
      <c r="F1112" s="41" t="s">
        <v>2937</v>
      </c>
      <c r="G1112" s="22"/>
      <c r="H1112" s="42">
        <f>J1112+L1112+N1112</f>
        <v>79700</v>
      </c>
      <c r="I1112" s="22"/>
      <c r="J1112" s="42">
        <f>TRUNC(J1113+J1114)</f>
        <v>49597</v>
      </c>
      <c r="K1112" s="22"/>
      <c r="L1112" s="42">
        <f>TRUNC(L1113+L1114)</f>
        <v>14587</v>
      </c>
      <c r="M1112" s="22"/>
      <c r="N1112" s="42">
        <f>TRUNC(N1113+N1114)</f>
        <v>15516</v>
      </c>
      <c r="O1112" s="43" t="s">
        <v>4016</v>
      </c>
    </row>
    <row r="1113" spans="2:15" ht="19.7" hidden="1" customHeight="1" x14ac:dyDescent="0.2">
      <c r="B1113" s="13" t="s">
        <v>4016</v>
      </c>
      <c r="C1113" s="14" t="s">
        <v>2493</v>
      </c>
      <c r="D1113" s="14" t="s">
        <v>3979</v>
      </c>
      <c r="E1113" s="16">
        <v>1</v>
      </c>
      <c r="F1113" s="15" t="s">
        <v>2937</v>
      </c>
      <c r="G1113" s="22">
        <f>I1113+K1113+M1113</f>
        <v>75446</v>
      </c>
      <c r="H1113" s="26">
        <f>J1113+L1113+N1113</f>
        <v>75446</v>
      </c>
      <c r="I1113" s="25">
        <f>단가산출총괄표!G87</f>
        <v>47914</v>
      </c>
      <c r="J1113" s="26">
        <f>TRUNC(E1113*I1113,0)</f>
        <v>47914</v>
      </c>
      <c r="K1113" s="25">
        <f>단가산출총괄표!H87</f>
        <v>13115</v>
      </c>
      <c r="L1113" s="26">
        <f>TRUNC(E1113*K1113,0)</f>
        <v>13115</v>
      </c>
      <c r="M1113" s="25">
        <f>단가산출총괄표!I87</f>
        <v>14417</v>
      </c>
      <c r="N1113" s="26">
        <f>TRUNC(E1113*M1113,0)</f>
        <v>14417</v>
      </c>
      <c r="O1113" s="17" t="s">
        <v>1677</v>
      </c>
    </row>
    <row r="1114" spans="2:15" ht="19.7" hidden="1" customHeight="1" x14ac:dyDescent="0.2">
      <c r="B1114" s="18" t="s">
        <v>4016</v>
      </c>
      <c r="C1114" s="19" t="s">
        <v>2821</v>
      </c>
      <c r="D1114" s="19" t="s">
        <v>2000</v>
      </c>
      <c r="E1114" s="6">
        <v>1</v>
      </c>
      <c r="F1114" s="20" t="s">
        <v>2937</v>
      </c>
      <c r="G1114" s="5">
        <f>I1114+K1114+M1114</f>
        <v>4254</v>
      </c>
      <c r="H1114" s="32">
        <f>J1114+L1114+N1114</f>
        <v>4254</v>
      </c>
      <c r="I1114" s="29">
        <f>단가산출총괄표!G79</f>
        <v>1683</v>
      </c>
      <c r="J1114" s="32">
        <f>TRUNC(E1114*I1114,0)</f>
        <v>1683</v>
      </c>
      <c r="K1114" s="29">
        <f>단가산출총괄표!H79</f>
        <v>1472</v>
      </c>
      <c r="L1114" s="32">
        <f>TRUNC(E1114*K1114,0)</f>
        <v>1472</v>
      </c>
      <c r="M1114" s="29">
        <f>단가산출총괄표!I79</f>
        <v>1099</v>
      </c>
      <c r="N1114" s="32">
        <f>TRUNC(E1114*M1114,0)</f>
        <v>1099</v>
      </c>
      <c r="O1114" s="21" t="s">
        <v>3223</v>
      </c>
    </row>
    <row r="1115" spans="2:15" ht="19.7" hidden="1" customHeight="1" x14ac:dyDescent="0.2">
      <c r="B1115" s="13" t="s">
        <v>4016</v>
      </c>
      <c r="C1115" s="14" t="s">
        <v>4016</v>
      </c>
      <c r="D1115" s="14" t="s">
        <v>4016</v>
      </c>
      <c r="E1115" s="16"/>
      <c r="F1115" s="15" t="s">
        <v>4016</v>
      </c>
      <c r="G1115" s="22"/>
      <c r="H1115" s="16"/>
      <c r="I1115" s="22"/>
      <c r="J1115" s="26">
        <f>TRUNC(E1115*I1115,0)</f>
        <v>0</v>
      </c>
      <c r="K1115" s="22"/>
      <c r="L1115" s="26">
        <f>TRUNC(E1115*K1115,0)</f>
        <v>0</v>
      </c>
      <c r="M1115" s="22"/>
      <c r="N1115" s="26">
        <f>TRUNC(E1115*M1115,0)</f>
        <v>0</v>
      </c>
      <c r="O1115" s="17" t="s">
        <v>4016</v>
      </c>
    </row>
    <row r="1116" spans="2:15" ht="19.7" hidden="1" customHeight="1" x14ac:dyDescent="0.2">
      <c r="B1116" s="40" t="s">
        <v>3558</v>
      </c>
      <c r="C1116" s="24" t="s">
        <v>1859</v>
      </c>
      <c r="D1116" s="24" t="s">
        <v>4016</v>
      </c>
      <c r="E1116" s="16"/>
      <c r="F1116" s="41" t="s">
        <v>2516</v>
      </c>
      <c r="G1116" s="22"/>
      <c r="H1116" s="42" t="e">
        <f>J1116+L1116+N1116</f>
        <v>#REF!</v>
      </c>
      <c r="I1116" s="22"/>
      <c r="J1116" s="26" t="e">
        <f>TRUNC(J1117+J1118+J1119)</f>
        <v>#REF!</v>
      </c>
      <c r="K1116" s="22"/>
      <c r="L1116" s="26" t="e">
        <f>TRUNC(L1117+L1118+L1119)</f>
        <v>#REF!</v>
      </c>
      <c r="M1116" s="22"/>
      <c r="N1116" s="42" t="e">
        <f>TRUNC(N1117+N1118+N1119)</f>
        <v>#REF!</v>
      </c>
      <c r="O1116" s="43" t="s">
        <v>4016</v>
      </c>
    </row>
    <row r="1117" spans="2:15" ht="19.7" hidden="1" customHeight="1" x14ac:dyDescent="0.2">
      <c r="B1117" s="13" t="s">
        <v>4016</v>
      </c>
      <c r="C1117" s="14" t="s">
        <v>366</v>
      </c>
      <c r="D1117" s="14" t="s">
        <v>1372</v>
      </c>
      <c r="E1117" s="16">
        <v>1</v>
      </c>
      <c r="F1117" s="15" t="s">
        <v>1081</v>
      </c>
      <c r="G1117" s="22" t="e">
        <f>I1117+K1117+M1117</f>
        <v>#REF!</v>
      </c>
      <c r="H1117" s="26" t="e">
        <f>J1117+L1117+N1117</f>
        <v>#REF!</v>
      </c>
      <c r="I1117" s="25" t="e">
        <f>#REF!</f>
        <v>#REF!</v>
      </c>
      <c r="J1117" s="26" t="e">
        <f>TRUNC(E1117*I1117,0)</f>
        <v>#REF!</v>
      </c>
      <c r="K1117" s="25" t="e">
        <f>#REF!</f>
        <v>#REF!</v>
      </c>
      <c r="L1117" s="26" t="e">
        <f>TRUNC(E1117*K1117,0)</f>
        <v>#REF!</v>
      </c>
      <c r="M1117" s="25" t="e">
        <f>#REF!</f>
        <v>#REF!</v>
      </c>
      <c r="N1117" s="26" t="e">
        <f>TRUNC(E1117*M1117,0)</f>
        <v>#REF!</v>
      </c>
      <c r="O1117" s="17" t="s">
        <v>1290</v>
      </c>
    </row>
    <row r="1118" spans="2:15" ht="19.7" hidden="1" customHeight="1" x14ac:dyDescent="0.2">
      <c r="B1118" s="13" t="s">
        <v>4016</v>
      </c>
      <c r="C1118" s="14" t="s">
        <v>1543</v>
      </c>
      <c r="D1118" s="14" t="s">
        <v>4016</v>
      </c>
      <c r="E1118" s="16">
        <v>1</v>
      </c>
      <c r="F1118" s="15" t="s">
        <v>1081</v>
      </c>
      <c r="G1118" s="22" t="e">
        <f>I1118+K1118+M1118</f>
        <v>#REF!</v>
      </c>
      <c r="H1118" s="26" t="e">
        <f>J1118+L1118+N1118</f>
        <v>#REF!</v>
      </c>
      <c r="I1118" s="25" t="e">
        <f>#REF!</f>
        <v>#REF!</v>
      </c>
      <c r="J1118" s="26" t="e">
        <f>TRUNC(E1118*I1118,0)</f>
        <v>#REF!</v>
      </c>
      <c r="K1118" s="25" t="e">
        <f>#REF!</f>
        <v>#REF!</v>
      </c>
      <c r="L1118" s="26" t="e">
        <f>TRUNC(E1118*K1118,0)</f>
        <v>#REF!</v>
      </c>
      <c r="M1118" s="25" t="e">
        <f>#REF!</f>
        <v>#REF!</v>
      </c>
      <c r="N1118" s="26" t="e">
        <f>TRUNC(E1118*M1118,0)</f>
        <v>#REF!</v>
      </c>
      <c r="O1118" s="17" t="s">
        <v>3867</v>
      </c>
    </row>
    <row r="1119" spans="2:15" ht="19.7" hidden="1" customHeight="1" x14ac:dyDescent="0.2">
      <c r="B1119" s="13" t="s">
        <v>4016</v>
      </c>
      <c r="C1119" s="14" t="s">
        <v>1598</v>
      </c>
      <c r="D1119" s="14" t="s">
        <v>4016</v>
      </c>
      <c r="E1119" s="16">
        <v>1</v>
      </c>
      <c r="F1119" s="15" t="s">
        <v>2516</v>
      </c>
      <c r="G1119" s="22" t="e">
        <f>I1119+K1119+M1119</f>
        <v>#REF!</v>
      </c>
      <c r="H1119" s="26" t="e">
        <f>J1119+L1119+N1119</f>
        <v>#REF!</v>
      </c>
      <c r="I1119" s="25" t="e">
        <f>#REF!</f>
        <v>#REF!</v>
      </c>
      <c r="J1119" s="26" t="e">
        <f>TRUNC(E1119*I1119,0)</f>
        <v>#REF!</v>
      </c>
      <c r="K1119" s="25" t="e">
        <f>#REF!</f>
        <v>#REF!</v>
      </c>
      <c r="L1119" s="26" t="e">
        <f>TRUNC(E1119*K1119,0)</f>
        <v>#REF!</v>
      </c>
      <c r="M1119" s="25" t="e">
        <f>#REF!</f>
        <v>#REF!</v>
      </c>
      <c r="N1119" s="26" t="e">
        <f>TRUNC(E1119*M1119,0)</f>
        <v>#REF!</v>
      </c>
      <c r="O1119" s="17" t="s">
        <v>2304</v>
      </c>
    </row>
    <row r="1120" spans="2:15" ht="19.7" hidden="1" customHeight="1" x14ac:dyDescent="0.2">
      <c r="B1120" s="13" t="s">
        <v>4016</v>
      </c>
      <c r="C1120" s="14" t="s">
        <v>4016</v>
      </c>
      <c r="D1120" s="14" t="s">
        <v>4016</v>
      </c>
      <c r="E1120" s="16"/>
      <c r="F1120" s="15" t="s">
        <v>4016</v>
      </c>
      <c r="G1120" s="22"/>
      <c r="H1120" s="16"/>
      <c r="I1120" s="22"/>
      <c r="J1120" s="26">
        <f>TRUNC(E1120*I1120,0)</f>
        <v>0</v>
      </c>
      <c r="K1120" s="22"/>
      <c r="L1120" s="26">
        <f>TRUNC(E1120*K1120,0)</f>
        <v>0</v>
      </c>
      <c r="M1120" s="22"/>
      <c r="N1120" s="26">
        <f>TRUNC(E1120*M1120,0)</f>
        <v>0</v>
      </c>
      <c r="O1120" s="17" t="s">
        <v>4016</v>
      </c>
    </row>
    <row r="1121" spans="2:15" ht="19.7" hidden="1" customHeight="1" x14ac:dyDescent="0.2">
      <c r="B1121" s="40" t="s">
        <v>1101</v>
      </c>
      <c r="C1121" s="24" t="s">
        <v>2460</v>
      </c>
      <c r="D1121" s="24" t="s">
        <v>3493</v>
      </c>
      <c r="E1121" s="16"/>
      <c r="F1121" s="41" t="s">
        <v>2516</v>
      </c>
      <c r="G1121" s="22"/>
      <c r="H1121" s="42" t="e">
        <f t="shared" ref="H1121:H1127" si="177">J1121+L1121+N1121</f>
        <v>#REF!</v>
      </c>
      <c r="I1121" s="22"/>
      <c r="J1121" s="26" t="e">
        <f>TRUNC(J1122+J1123+J1124+J1125+J1126+J1127)</f>
        <v>#REF!</v>
      </c>
      <c r="K1121" s="22"/>
      <c r="L1121" s="26" t="e">
        <f>TRUNC(L1122+L1123+L1124+L1125+L1126+L1127)</f>
        <v>#REF!</v>
      </c>
      <c r="M1121" s="22"/>
      <c r="N1121" s="42" t="e">
        <f>TRUNC(N1122+N1123+N1124+N1125+N1126+N1127)</f>
        <v>#REF!</v>
      </c>
      <c r="O1121" s="43" t="s">
        <v>4016</v>
      </c>
    </row>
    <row r="1122" spans="2:15" ht="19.7" hidden="1" customHeight="1" x14ac:dyDescent="0.2">
      <c r="B1122" s="13" t="s">
        <v>4016</v>
      </c>
      <c r="C1122" s="14" t="s">
        <v>2286</v>
      </c>
      <c r="D1122" s="14" t="s">
        <v>4016</v>
      </c>
      <c r="E1122" s="16">
        <v>36</v>
      </c>
      <c r="F1122" s="15" t="s">
        <v>2354</v>
      </c>
      <c r="G1122" s="22" t="e">
        <f t="shared" ref="G1122:G1127" si="178">I1122+K1122+M1122</f>
        <v>#REF!</v>
      </c>
      <c r="H1122" s="26" t="e">
        <f t="shared" si="177"/>
        <v>#REF!</v>
      </c>
      <c r="I1122" s="25" t="e">
        <f>#REF!</f>
        <v>#REF!</v>
      </c>
      <c r="J1122" s="26" t="e">
        <f t="shared" ref="J1122:J1128" si="179">TRUNC(E1122*I1122,0)</f>
        <v>#REF!</v>
      </c>
      <c r="K1122" s="25" t="e">
        <f>#REF!</f>
        <v>#REF!</v>
      </c>
      <c r="L1122" s="26" t="e">
        <f t="shared" ref="L1122:L1128" si="180">TRUNC(E1122*K1122,0)</f>
        <v>#REF!</v>
      </c>
      <c r="M1122" s="25" t="e">
        <f>#REF!</f>
        <v>#REF!</v>
      </c>
      <c r="N1122" s="26" t="e">
        <f t="shared" ref="N1122:N1128" si="181">TRUNC(E1122*M1122,0)</f>
        <v>#REF!</v>
      </c>
      <c r="O1122" s="17" t="s">
        <v>809</v>
      </c>
    </row>
    <row r="1123" spans="2:15" ht="19.7" hidden="1" customHeight="1" x14ac:dyDescent="0.2">
      <c r="B1123" s="13" t="s">
        <v>4016</v>
      </c>
      <c r="C1123" s="14" t="s">
        <v>805</v>
      </c>
      <c r="D1123" s="14" t="s">
        <v>4016</v>
      </c>
      <c r="E1123" s="16">
        <v>12</v>
      </c>
      <c r="F1123" s="15" t="s">
        <v>1081</v>
      </c>
      <c r="G1123" s="22" t="e">
        <f t="shared" si="178"/>
        <v>#REF!</v>
      </c>
      <c r="H1123" s="26" t="e">
        <f t="shared" si="177"/>
        <v>#REF!</v>
      </c>
      <c r="I1123" s="25" t="e">
        <f>#REF!</f>
        <v>#REF!</v>
      </c>
      <c r="J1123" s="26" t="e">
        <f t="shared" si="179"/>
        <v>#REF!</v>
      </c>
      <c r="K1123" s="25" t="e">
        <f>#REF!</f>
        <v>#REF!</v>
      </c>
      <c r="L1123" s="26" t="e">
        <f t="shared" si="180"/>
        <v>#REF!</v>
      </c>
      <c r="M1123" s="25" t="e">
        <f>#REF!</f>
        <v>#REF!</v>
      </c>
      <c r="N1123" s="26" t="e">
        <f t="shared" si="181"/>
        <v>#REF!</v>
      </c>
      <c r="O1123" s="17" t="s">
        <v>2372</v>
      </c>
    </row>
    <row r="1124" spans="2:15" ht="19.7" hidden="1" customHeight="1" x14ac:dyDescent="0.2">
      <c r="B1124" s="13" t="s">
        <v>4016</v>
      </c>
      <c r="C1124" s="14" t="s">
        <v>528</v>
      </c>
      <c r="D1124" s="14" t="s">
        <v>4016</v>
      </c>
      <c r="E1124" s="16">
        <v>2</v>
      </c>
      <c r="F1124" s="15" t="s">
        <v>1081</v>
      </c>
      <c r="G1124" s="22" t="e">
        <f t="shared" si="178"/>
        <v>#REF!</v>
      </c>
      <c r="H1124" s="26" t="e">
        <f t="shared" si="177"/>
        <v>#REF!</v>
      </c>
      <c r="I1124" s="25" t="e">
        <f>#REF!</f>
        <v>#REF!</v>
      </c>
      <c r="J1124" s="26" t="e">
        <f t="shared" si="179"/>
        <v>#REF!</v>
      </c>
      <c r="K1124" s="25" t="e">
        <f>#REF!</f>
        <v>#REF!</v>
      </c>
      <c r="L1124" s="26" t="e">
        <f t="shared" si="180"/>
        <v>#REF!</v>
      </c>
      <c r="M1124" s="25" t="e">
        <f>#REF!</f>
        <v>#REF!</v>
      </c>
      <c r="N1124" s="26" t="e">
        <f t="shared" si="181"/>
        <v>#REF!</v>
      </c>
      <c r="O1124" s="17" t="s">
        <v>926</v>
      </c>
    </row>
    <row r="1125" spans="2:15" ht="19.7" hidden="1" customHeight="1" x14ac:dyDescent="0.2">
      <c r="B1125" s="13" t="s">
        <v>4016</v>
      </c>
      <c r="C1125" s="14" t="s">
        <v>2154</v>
      </c>
      <c r="D1125" s="14" t="s">
        <v>4016</v>
      </c>
      <c r="E1125" s="16">
        <v>1</v>
      </c>
      <c r="F1125" s="15" t="s">
        <v>1081</v>
      </c>
      <c r="G1125" s="22" t="e">
        <f t="shared" si="178"/>
        <v>#REF!</v>
      </c>
      <c r="H1125" s="26" t="e">
        <f t="shared" si="177"/>
        <v>#REF!</v>
      </c>
      <c r="I1125" s="25" t="e">
        <f>#REF!</f>
        <v>#REF!</v>
      </c>
      <c r="J1125" s="26" t="e">
        <f t="shared" si="179"/>
        <v>#REF!</v>
      </c>
      <c r="K1125" s="25" t="e">
        <f>#REF!</f>
        <v>#REF!</v>
      </c>
      <c r="L1125" s="26" t="e">
        <f t="shared" si="180"/>
        <v>#REF!</v>
      </c>
      <c r="M1125" s="25" t="e">
        <f>#REF!</f>
        <v>#REF!</v>
      </c>
      <c r="N1125" s="26" t="e">
        <f t="shared" si="181"/>
        <v>#REF!</v>
      </c>
      <c r="O1125" s="17" t="s">
        <v>2116</v>
      </c>
    </row>
    <row r="1126" spans="2:15" ht="19.7" hidden="1" customHeight="1" x14ac:dyDescent="0.2">
      <c r="B1126" s="13" t="s">
        <v>4016</v>
      </c>
      <c r="C1126" s="14" t="s">
        <v>1934</v>
      </c>
      <c r="D1126" s="14" t="s">
        <v>3493</v>
      </c>
      <c r="E1126" s="16">
        <v>1</v>
      </c>
      <c r="F1126" s="15" t="s">
        <v>2516</v>
      </c>
      <c r="G1126" s="22" t="e">
        <f t="shared" si="178"/>
        <v>#REF!</v>
      </c>
      <c r="H1126" s="26" t="e">
        <f t="shared" si="177"/>
        <v>#REF!</v>
      </c>
      <c r="I1126" s="25" t="e">
        <f>#REF!</f>
        <v>#REF!</v>
      </c>
      <c r="J1126" s="26" t="e">
        <f t="shared" si="179"/>
        <v>#REF!</v>
      </c>
      <c r="K1126" s="25" t="e">
        <f>#REF!</f>
        <v>#REF!</v>
      </c>
      <c r="L1126" s="26" t="e">
        <f t="shared" si="180"/>
        <v>#REF!</v>
      </c>
      <c r="M1126" s="25" t="e">
        <f>#REF!</f>
        <v>#REF!</v>
      </c>
      <c r="N1126" s="26" t="e">
        <f t="shared" si="181"/>
        <v>#REF!</v>
      </c>
      <c r="O1126" s="17" t="s">
        <v>481</v>
      </c>
    </row>
    <row r="1127" spans="2:15" ht="19.7" hidden="1" customHeight="1" x14ac:dyDescent="0.2">
      <c r="B1127" s="13" t="s">
        <v>4016</v>
      </c>
      <c r="C1127" s="14" t="s">
        <v>3142</v>
      </c>
      <c r="D1127" s="14" t="s">
        <v>4016</v>
      </c>
      <c r="E1127" s="16">
        <v>1</v>
      </c>
      <c r="F1127" s="15" t="s">
        <v>2516</v>
      </c>
      <c r="G1127" s="22" t="e">
        <f t="shared" si="178"/>
        <v>#REF!</v>
      </c>
      <c r="H1127" s="26" t="e">
        <f t="shared" si="177"/>
        <v>#REF!</v>
      </c>
      <c r="I1127" s="25" t="e">
        <f>#REF!</f>
        <v>#REF!</v>
      </c>
      <c r="J1127" s="26" t="e">
        <f t="shared" si="179"/>
        <v>#REF!</v>
      </c>
      <c r="K1127" s="25" t="e">
        <f>#REF!</f>
        <v>#REF!</v>
      </c>
      <c r="L1127" s="26" t="e">
        <f t="shared" si="180"/>
        <v>#REF!</v>
      </c>
      <c r="M1127" s="25" t="e">
        <f>#REF!</f>
        <v>#REF!</v>
      </c>
      <c r="N1127" s="26" t="e">
        <f t="shared" si="181"/>
        <v>#REF!</v>
      </c>
      <c r="O1127" s="17" t="s">
        <v>2226</v>
      </c>
    </row>
    <row r="1128" spans="2:15" ht="19.7" hidden="1" customHeight="1" x14ac:dyDescent="0.2">
      <c r="B1128" s="13" t="s">
        <v>4016</v>
      </c>
      <c r="C1128" s="14" t="s">
        <v>4016</v>
      </c>
      <c r="D1128" s="14" t="s">
        <v>4016</v>
      </c>
      <c r="E1128" s="16"/>
      <c r="F1128" s="15" t="s">
        <v>4016</v>
      </c>
      <c r="G1128" s="22"/>
      <c r="H1128" s="16"/>
      <c r="I1128" s="22"/>
      <c r="J1128" s="26">
        <f t="shared" si="179"/>
        <v>0</v>
      </c>
      <c r="K1128" s="22"/>
      <c r="L1128" s="26">
        <f t="shared" si="180"/>
        <v>0</v>
      </c>
      <c r="M1128" s="22"/>
      <c r="N1128" s="26">
        <f t="shared" si="181"/>
        <v>0</v>
      </c>
      <c r="O1128" s="17" t="s">
        <v>4016</v>
      </c>
    </row>
    <row r="1129" spans="2:15" ht="19.7" hidden="1" customHeight="1" x14ac:dyDescent="0.2">
      <c r="B1129" s="40" t="s">
        <v>3668</v>
      </c>
      <c r="C1129" s="24" t="s">
        <v>2460</v>
      </c>
      <c r="D1129" s="24" t="s">
        <v>3552</v>
      </c>
      <c r="E1129" s="16"/>
      <c r="F1129" s="41" t="s">
        <v>2516</v>
      </c>
      <c r="G1129" s="22"/>
      <c r="H1129" s="42" t="e">
        <f t="shared" ref="H1129:H1138" si="182">J1129+L1129+N1129</f>
        <v>#REF!</v>
      </c>
      <c r="I1129" s="22"/>
      <c r="J1129" s="26" t="e">
        <f>TRUNC(J1130+J1131+J1132+J1133+J1134+J1135+J1136+J1137+J1138)</f>
        <v>#REF!</v>
      </c>
      <c r="K1129" s="22"/>
      <c r="L1129" s="26" t="e">
        <f>TRUNC(L1130+L1131+L1132+L1133+L1134+L1135+L1136+L1137+L1138)</f>
        <v>#REF!</v>
      </c>
      <c r="M1129" s="22"/>
      <c r="N1129" s="42" t="e">
        <f>TRUNC(N1130+N1131+N1132+N1133+N1134+N1135+N1136+N1137+N1138)</f>
        <v>#REF!</v>
      </c>
      <c r="O1129" s="43" t="s">
        <v>4016</v>
      </c>
    </row>
    <row r="1130" spans="2:15" ht="19.7" hidden="1" customHeight="1" x14ac:dyDescent="0.2">
      <c r="B1130" s="13" t="s">
        <v>4016</v>
      </c>
      <c r="C1130" s="14" t="s">
        <v>2286</v>
      </c>
      <c r="D1130" s="14" t="s">
        <v>4016</v>
      </c>
      <c r="E1130" s="16">
        <v>36</v>
      </c>
      <c r="F1130" s="15" t="s">
        <v>2354</v>
      </c>
      <c r="G1130" s="22" t="e">
        <f t="shared" ref="G1130:G1138" si="183">I1130+K1130+M1130</f>
        <v>#REF!</v>
      </c>
      <c r="H1130" s="26" t="e">
        <f t="shared" si="182"/>
        <v>#REF!</v>
      </c>
      <c r="I1130" s="25" t="e">
        <f>#REF!</f>
        <v>#REF!</v>
      </c>
      <c r="J1130" s="26" t="e">
        <f t="shared" ref="J1130:J1139" si="184">TRUNC(E1130*I1130,0)</f>
        <v>#REF!</v>
      </c>
      <c r="K1130" s="25" t="e">
        <f>#REF!</f>
        <v>#REF!</v>
      </c>
      <c r="L1130" s="26" t="e">
        <f t="shared" ref="L1130:L1139" si="185">TRUNC(E1130*K1130,0)</f>
        <v>#REF!</v>
      </c>
      <c r="M1130" s="25" t="e">
        <f>#REF!</f>
        <v>#REF!</v>
      </c>
      <c r="N1130" s="26" t="e">
        <f t="shared" ref="N1130:N1139" si="186">TRUNC(E1130*M1130,0)</f>
        <v>#REF!</v>
      </c>
      <c r="O1130" s="17" t="s">
        <v>809</v>
      </c>
    </row>
    <row r="1131" spans="2:15" ht="19.7" hidden="1" customHeight="1" x14ac:dyDescent="0.2">
      <c r="B1131" s="13" t="s">
        <v>4016</v>
      </c>
      <c r="C1131" s="14" t="s">
        <v>805</v>
      </c>
      <c r="D1131" s="14" t="s">
        <v>4016</v>
      </c>
      <c r="E1131" s="16">
        <v>11</v>
      </c>
      <c r="F1131" s="15" t="s">
        <v>1081</v>
      </c>
      <c r="G1131" s="22" t="e">
        <f t="shared" si="183"/>
        <v>#REF!</v>
      </c>
      <c r="H1131" s="26" t="e">
        <f t="shared" si="182"/>
        <v>#REF!</v>
      </c>
      <c r="I1131" s="25" t="e">
        <f>#REF!</f>
        <v>#REF!</v>
      </c>
      <c r="J1131" s="26" t="e">
        <f t="shared" si="184"/>
        <v>#REF!</v>
      </c>
      <c r="K1131" s="25" t="e">
        <f>#REF!</f>
        <v>#REF!</v>
      </c>
      <c r="L1131" s="26" t="e">
        <f t="shared" si="185"/>
        <v>#REF!</v>
      </c>
      <c r="M1131" s="25" t="e">
        <f>#REF!</f>
        <v>#REF!</v>
      </c>
      <c r="N1131" s="26" t="e">
        <f t="shared" si="186"/>
        <v>#REF!</v>
      </c>
      <c r="O1131" s="17" t="s">
        <v>2372</v>
      </c>
    </row>
    <row r="1132" spans="2:15" ht="19.7" hidden="1" customHeight="1" x14ac:dyDescent="0.2">
      <c r="B1132" s="13" t="s">
        <v>4016</v>
      </c>
      <c r="C1132" s="14" t="s">
        <v>528</v>
      </c>
      <c r="D1132" s="14" t="s">
        <v>4016</v>
      </c>
      <c r="E1132" s="16">
        <v>2</v>
      </c>
      <c r="F1132" s="15" t="s">
        <v>1081</v>
      </c>
      <c r="G1132" s="22" t="e">
        <f t="shared" si="183"/>
        <v>#REF!</v>
      </c>
      <c r="H1132" s="26" t="e">
        <f t="shared" si="182"/>
        <v>#REF!</v>
      </c>
      <c r="I1132" s="25" t="e">
        <f>#REF!</f>
        <v>#REF!</v>
      </c>
      <c r="J1132" s="26" t="e">
        <f t="shared" si="184"/>
        <v>#REF!</v>
      </c>
      <c r="K1132" s="25" t="e">
        <f>#REF!</f>
        <v>#REF!</v>
      </c>
      <c r="L1132" s="26" t="e">
        <f t="shared" si="185"/>
        <v>#REF!</v>
      </c>
      <c r="M1132" s="25" t="e">
        <f>#REF!</f>
        <v>#REF!</v>
      </c>
      <c r="N1132" s="26" t="e">
        <f t="shared" si="186"/>
        <v>#REF!</v>
      </c>
      <c r="O1132" s="17" t="s">
        <v>926</v>
      </c>
    </row>
    <row r="1133" spans="2:15" ht="19.7" hidden="1" customHeight="1" x14ac:dyDescent="0.2">
      <c r="B1133" s="13" t="s">
        <v>4016</v>
      </c>
      <c r="C1133" s="14" t="s">
        <v>2154</v>
      </c>
      <c r="D1133" s="14" t="s">
        <v>4016</v>
      </c>
      <c r="E1133" s="16">
        <v>1</v>
      </c>
      <c r="F1133" s="15" t="s">
        <v>1081</v>
      </c>
      <c r="G1133" s="22" t="e">
        <f t="shared" si="183"/>
        <v>#REF!</v>
      </c>
      <c r="H1133" s="26" t="e">
        <f t="shared" si="182"/>
        <v>#REF!</v>
      </c>
      <c r="I1133" s="25" t="e">
        <f>#REF!</f>
        <v>#REF!</v>
      </c>
      <c r="J1133" s="26" t="e">
        <f t="shared" si="184"/>
        <v>#REF!</v>
      </c>
      <c r="K1133" s="25" t="e">
        <f>#REF!</f>
        <v>#REF!</v>
      </c>
      <c r="L1133" s="26" t="e">
        <f t="shared" si="185"/>
        <v>#REF!</v>
      </c>
      <c r="M1133" s="25" t="e">
        <f>#REF!</f>
        <v>#REF!</v>
      </c>
      <c r="N1133" s="26" t="e">
        <f t="shared" si="186"/>
        <v>#REF!</v>
      </c>
      <c r="O1133" s="17" t="s">
        <v>2116</v>
      </c>
    </row>
    <row r="1134" spans="2:15" ht="19.7" hidden="1" customHeight="1" x14ac:dyDescent="0.2">
      <c r="B1134" s="13" t="s">
        <v>4016</v>
      </c>
      <c r="C1134" s="14" t="s">
        <v>1934</v>
      </c>
      <c r="D1134" s="14" t="s">
        <v>3493</v>
      </c>
      <c r="E1134" s="16">
        <v>1</v>
      </c>
      <c r="F1134" s="15" t="s">
        <v>2516</v>
      </c>
      <c r="G1134" s="22" t="e">
        <f t="shared" si="183"/>
        <v>#REF!</v>
      </c>
      <c r="H1134" s="26" t="e">
        <f t="shared" si="182"/>
        <v>#REF!</v>
      </c>
      <c r="I1134" s="25" t="e">
        <f>#REF!</f>
        <v>#REF!</v>
      </c>
      <c r="J1134" s="26" t="e">
        <f t="shared" si="184"/>
        <v>#REF!</v>
      </c>
      <c r="K1134" s="25" t="e">
        <f>#REF!</f>
        <v>#REF!</v>
      </c>
      <c r="L1134" s="26" t="e">
        <f t="shared" si="185"/>
        <v>#REF!</v>
      </c>
      <c r="M1134" s="25" t="e">
        <f>#REF!</f>
        <v>#REF!</v>
      </c>
      <c r="N1134" s="26" t="e">
        <f t="shared" si="186"/>
        <v>#REF!</v>
      </c>
      <c r="O1134" s="17" t="s">
        <v>481</v>
      </c>
    </row>
    <row r="1135" spans="2:15" ht="19.7" hidden="1" customHeight="1" x14ac:dyDescent="0.2">
      <c r="B1135" s="13" t="s">
        <v>4016</v>
      </c>
      <c r="C1135" s="14" t="s">
        <v>3142</v>
      </c>
      <c r="D1135" s="14" t="s">
        <v>4016</v>
      </c>
      <c r="E1135" s="16">
        <v>1</v>
      </c>
      <c r="F1135" s="15" t="s">
        <v>2516</v>
      </c>
      <c r="G1135" s="22" t="e">
        <f t="shared" si="183"/>
        <v>#REF!</v>
      </c>
      <c r="H1135" s="26" t="e">
        <f t="shared" si="182"/>
        <v>#REF!</v>
      </c>
      <c r="I1135" s="25" t="e">
        <f>#REF!</f>
        <v>#REF!</v>
      </c>
      <c r="J1135" s="26" t="e">
        <f t="shared" si="184"/>
        <v>#REF!</v>
      </c>
      <c r="K1135" s="25" t="e">
        <f>#REF!</f>
        <v>#REF!</v>
      </c>
      <c r="L1135" s="26" t="e">
        <f t="shared" si="185"/>
        <v>#REF!</v>
      </c>
      <c r="M1135" s="25" t="e">
        <f>#REF!</f>
        <v>#REF!</v>
      </c>
      <c r="N1135" s="26" t="e">
        <f t="shared" si="186"/>
        <v>#REF!</v>
      </c>
      <c r="O1135" s="17" t="s">
        <v>2226</v>
      </c>
    </row>
    <row r="1136" spans="2:15" ht="19.7" hidden="1" customHeight="1" x14ac:dyDescent="0.2">
      <c r="B1136" s="13" t="s">
        <v>4016</v>
      </c>
      <c r="C1136" s="14" t="s">
        <v>1461</v>
      </c>
      <c r="D1136" s="14" t="s">
        <v>2460</v>
      </c>
      <c r="E1136" s="16">
        <v>1</v>
      </c>
      <c r="F1136" s="15" t="s">
        <v>2516</v>
      </c>
      <c r="G1136" s="22" t="e">
        <f t="shared" si="183"/>
        <v>#REF!</v>
      </c>
      <c r="H1136" s="26" t="e">
        <f t="shared" si="182"/>
        <v>#REF!</v>
      </c>
      <c r="I1136" s="25" t="e">
        <f>#REF!</f>
        <v>#REF!</v>
      </c>
      <c r="J1136" s="26" t="e">
        <f t="shared" si="184"/>
        <v>#REF!</v>
      </c>
      <c r="K1136" s="25" t="e">
        <f>#REF!</f>
        <v>#REF!</v>
      </c>
      <c r="L1136" s="26" t="e">
        <f t="shared" si="185"/>
        <v>#REF!</v>
      </c>
      <c r="M1136" s="25" t="e">
        <f>#REF!</f>
        <v>#REF!</v>
      </c>
      <c r="N1136" s="26" t="e">
        <f t="shared" si="186"/>
        <v>#REF!</v>
      </c>
      <c r="O1136" s="17" t="s">
        <v>659</v>
      </c>
    </row>
    <row r="1137" spans="2:15" ht="19.7" hidden="1" customHeight="1" x14ac:dyDescent="0.2">
      <c r="B1137" s="13" t="s">
        <v>4016</v>
      </c>
      <c r="C1137" s="14" t="s">
        <v>3739</v>
      </c>
      <c r="D1137" s="14" t="s">
        <v>2460</v>
      </c>
      <c r="E1137" s="16">
        <v>1</v>
      </c>
      <c r="F1137" s="15" t="s">
        <v>2516</v>
      </c>
      <c r="G1137" s="22" t="e">
        <f t="shared" si="183"/>
        <v>#REF!</v>
      </c>
      <c r="H1137" s="26" t="e">
        <f t="shared" si="182"/>
        <v>#REF!</v>
      </c>
      <c r="I1137" s="25" t="e">
        <f>#REF!</f>
        <v>#REF!</v>
      </c>
      <c r="J1137" s="26" t="e">
        <f t="shared" si="184"/>
        <v>#REF!</v>
      </c>
      <c r="K1137" s="25" t="e">
        <f>#REF!</f>
        <v>#REF!</v>
      </c>
      <c r="L1137" s="26" t="e">
        <f t="shared" si="185"/>
        <v>#REF!</v>
      </c>
      <c r="M1137" s="25" t="e">
        <f>#REF!</f>
        <v>#REF!</v>
      </c>
      <c r="N1137" s="26" t="e">
        <f t="shared" si="186"/>
        <v>#REF!</v>
      </c>
      <c r="O1137" s="17" t="s">
        <v>3994</v>
      </c>
    </row>
    <row r="1138" spans="2:15" ht="19.7" hidden="1" customHeight="1" x14ac:dyDescent="0.2">
      <c r="B1138" s="13" t="s">
        <v>4016</v>
      </c>
      <c r="C1138" s="14" t="s">
        <v>2305</v>
      </c>
      <c r="D1138" s="14" t="s">
        <v>2718</v>
      </c>
      <c r="E1138" s="16">
        <v>36</v>
      </c>
      <c r="F1138" s="15" t="s">
        <v>1081</v>
      </c>
      <c r="G1138" s="22" t="e">
        <f t="shared" si="183"/>
        <v>#REF!</v>
      </c>
      <c r="H1138" s="26" t="e">
        <f t="shared" si="182"/>
        <v>#REF!</v>
      </c>
      <c r="I1138" s="25" t="e">
        <f>#REF!</f>
        <v>#REF!</v>
      </c>
      <c r="J1138" s="26" t="e">
        <f t="shared" si="184"/>
        <v>#REF!</v>
      </c>
      <c r="K1138" s="25" t="e">
        <f>#REF!</f>
        <v>#REF!</v>
      </c>
      <c r="L1138" s="26" t="e">
        <f t="shared" si="185"/>
        <v>#REF!</v>
      </c>
      <c r="M1138" s="25" t="e">
        <f>#REF!</f>
        <v>#REF!</v>
      </c>
      <c r="N1138" s="26" t="e">
        <f t="shared" si="186"/>
        <v>#REF!</v>
      </c>
      <c r="O1138" s="17" t="s">
        <v>1441</v>
      </c>
    </row>
    <row r="1139" spans="2:15" ht="19.7" hidden="1" customHeight="1" x14ac:dyDescent="0.2">
      <c r="B1139" s="13" t="s">
        <v>4016</v>
      </c>
      <c r="C1139" s="14" t="s">
        <v>4016</v>
      </c>
      <c r="D1139" s="14" t="s">
        <v>4016</v>
      </c>
      <c r="E1139" s="16"/>
      <c r="F1139" s="15" t="s">
        <v>4016</v>
      </c>
      <c r="G1139" s="22"/>
      <c r="H1139" s="16"/>
      <c r="I1139" s="22"/>
      <c r="J1139" s="26">
        <f t="shared" si="184"/>
        <v>0</v>
      </c>
      <c r="K1139" s="22"/>
      <c r="L1139" s="26">
        <f t="shared" si="185"/>
        <v>0</v>
      </c>
      <c r="M1139" s="22"/>
      <c r="N1139" s="26">
        <f t="shared" si="186"/>
        <v>0</v>
      </c>
      <c r="O1139" s="17" t="s">
        <v>4016</v>
      </c>
    </row>
    <row r="1140" spans="2:15" ht="19.7" hidden="1" customHeight="1" x14ac:dyDescent="0.2">
      <c r="B1140" s="40" t="s">
        <v>1175</v>
      </c>
      <c r="C1140" s="24" t="s">
        <v>892</v>
      </c>
      <c r="D1140" s="24" t="s">
        <v>3552</v>
      </c>
      <c r="E1140" s="16"/>
      <c r="F1140" s="41" t="s">
        <v>2516</v>
      </c>
      <c r="G1140" s="22"/>
      <c r="H1140" s="42" t="e">
        <f>J1140+L1140+N1140</f>
        <v>#REF!</v>
      </c>
      <c r="I1140" s="22"/>
      <c r="J1140" s="26" t="e">
        <f>TRUNC(J1141+J1142+J1143+J1144)</f>
        <v>#REF!</v>
      </c>
      <c r="K1140" s="22"/>
      <c r="L1140" s="26" t="e">
        <f>TRUNC(L1141+L1142+L1143+L1144)</f>
        <v>#REF!</v>
      </c>
      <c r="M1140" s="22"/>
      <c r="N1140" s="42" t="e">
        <f>TRUNC(N1141+N1142+N1143+N1144)</f>
        <v>#REF!</v>
      </c>
      <c r="O1140" s="43" t="s">
        <v>4016</v>
      </c>
    </row>
    <row r="1141" spans="2:15" ht="19.7" hidden="1" customHeight="1" x14ac:dyDescent="0.2">
      <c r="B1141" s="13" t="s">
        <v>4016</v>
      </c>
      <c r="C1141" s="14" t="s">
        <v>2243</v>
      </c>
      <c r="D1141" s="14" t="s">
        <v>1829</v>
      </c>
      <c r="E1141" s="16">
        <v>3</v>
      </c>
      <c r="F1141" s="15" t="s">
        <v>2516</v>
      </c>
      <c r="G1141" s="22" t="e">
        <f>I1141+K1141+M1141</f>
        <v>#REF!</v>
      </c>
      <c r="H1141" s="26" t="e">
        <f>J1141+L1141+N1141</f>
        <v>#REF!</v>
      </c>
      <c r="I1141" s="25" t="e">
        <f>#REF!</f>
        <v>#REF!</v>
      </c>
      <c r="J1141" s="26" t="e">
        <f>TRUNC(E1141*I1141,0)</f>
        <v>#REF!</v>
      </c>
      <c r="K1141" s="25" t="e">
        <f>#REF!</f>
        <v>#REF!</v>
      </c>
      <c r="L1141" s="26" t="e">
        <f>TRUNC(E1141*K1141,0)</f>
        <v>#REF!</v>
      </c>
      <c r="M1141" s="25" t="e">
        <f>#REF!</f>
        <v>#REF!</v>
      </c>
      <c r="N1141" s="26" t="e">
        <f>TRUNC(E1141*M1141,0)</f>
        <v>#REF!</v>
      </c>
      <c r="O1141" s="17" t="s">
        <v>229</v>
      </c>
    </row>
    <row r="1142" spans="2:15" ht="19.7" hidden="1" customHeight="1" x14ac:dyDescent="0.2">
      <c r="B1142" s="13" t="s">
        <v>4016</v>
      </c>
      <c r="C1142" s="14" t="s">
        <v>2154</v>
      </c>
      <c r="D1142" s="14" t="s">
        <v>4016</v>
      </c>
      <c r="E1142" s="16">
        <v>1</v>
      </c>
      <c r="F1142" s="15" t="s">
        <v>1081</v>
      </c>
      <c r="G1142" s="22" t="e">
        <f>I1142+K1142+M1142</f>
        <v>#REF!</v>
      </c>
      <c r="H1142" s="26" t="e">
        <f>J1142+L1142+N1142</f>
        <v>#REF!</v>
      </c>
      <c r="I1142" s="25" t="e">
        <f>#REF!</f>
        <v>#REF!</v>
      </c>
      <c r="J1142" s="26" t="e">
        <f>TRUNC(E1142*I1142,0)</f>
        <v>#REF!</v>
      </c>
      <c r="K1142" s="25" t="e">
        <f>#REF!</f>
        <v>#REF!</v>
      </c>
      <c r="L1142" s="26" t="e">
        <f>TRUNC(E1142*K1142,0)</f>
        <v>#REF!</v>
      </c>
      <c r="M1142" s="25" t="e">
        <f>#REF!</f>
        <v>#REF!</v>
      </c>
      <c r="N1142" s="26" t="e">
        <f>TRUNC(E1142*M1142,0)</f>
        <v>#REF!</v>
      </c>
      <c r="O1142" s="17" t="s">
        <v>2116</v>
      </c>
    </row>
    <row r="1143" spans="2:15" ht="19.7" hidden="1" customHeight="1" x14ac:dyDescent="0.2">
      <c r="B1143" s="13" t="s">
        <v>4016</v>
      </c>
      <c r="C1143" s="14" t="s">
        <v>3504</v>
      </c>
      <c r="D1143" s="14" t="s">
        <v>4016</v>
      </c>
      <c r="E1143" s="16">
        <v>1</v>
      </c>
      <c r="F1143" s="15" t="s">
        <v>2516</v>
      </c>
      <c r="G1143" s="22" t="e">
        <f>I1143+K1143+M1143</f>
        <v>#REF!</v>
      </c>
      <c r="H1143" s="26" t="e">
        <f>J1143+L1143+N1143</f>
        <v>#REF!</v>
      </c>
      <c r="I1143" s="25" t="e">
        <f>#REF!</f>
        <v>#REF!</v>
      </c>
      <c r="J1143" s="26" t="e">
        <f>TRUNC(E1143*I1143,0)</f>
        <v>#REF!</v>
      </c>
      <c r="K1143" s="25" t="e">
        <f>#REF!</f>
        <v>#REF!</v>
      </c>
      <c r="L1143" s="26" t="e">
        <f>TRUNC(E1143*K1143,0)</f>
        <v>#REF!</v>
      </c>
      <c r="M1143" s="25" t="e">
        <f>#REF!</f>
        <v>#REF!</v>
      </c>
      <c r="N1143" s="26" t="e">
        <f>TRUNC(E1143*M1143,0)</f>
        <v>#REF!</v>
      </c>
      <c r="O1143" s="17" t="s">
        <v>2622</v>
      </c>
    </row>
    <row r="1144" spans="2:15" ht="19.7" hidden="1" customHeight="1" x14ac:dyDescent="0.2">
      <c r="B1144" s="18" t="s">
        <v>4016</v>
      </c>
      <c r="C1144" s="19" t="s">
        <v>3142</v>
      </c>
      <c r="D1144" s="19" t="s">
        <v>4016</v>
      </c>
      <c r="E1144" s="6">
        <v>1</v>
      </c>
      <c r="F1144" s="20" t="s">
        <v>2516</v>
      </c>
      <c r="G1144" s="5" t="e">
        <f>I1144+K1144+M1144</f>
        <v>#REF!</v>
      </c>
      <c r="H1144" s="32" t="e">
        <f>J1144+L1144+N1144</f>
        <v>#REF!</v>
      </c>
      <c r="I1144" s="29" t="e">
        <f>#REF!</f>
        <v>#REF!</v>
      </c>
      <c r="J1144" s="32" t="e">
        <f>TRUNC(E1144*I1144,0)</f>
        <v>#REF!</v>
      </c>
      <c r="K1144" s="29" t="e">
        <f>#REF!</f>
        <v>#REF!</v>
      </c>
      <c r="L1144" s="32" t="e">
        <f>TRUNC(E1144*K1144,0)</f>
        <v>#REF!</v>
      </c>
      <c r="M1144" s="29" t="e">
        <f>#REF!</f>
        <v>#REF!</v>
      </c>
      <c r="N1144" s="32" t="e">
        <f>TRUNC(E1144*M1144,0)</f>
        <v>#REF!</v>
      </c>
      <c r="O1144" s="21" t="s">
        <v>2226</v>
      </c>
    </row>
    <row r="1145" spans="2:15" ht="19.7" hidden="1" customHeight="1" x14ac:dyDescent="0.2">
      <c r="B1145" s="13" t="s">
        <v>4016</v>
      </c>
      <c r="C1145" s="14" t="s">
        <v>4016</v>
      </c>
      <c r="D1145" s="14" t="s">
        <v>4016</v>
      </c>
      <c r="E1145" s="16"/>
      <c r="F1145" s="15" t="s">
        <v>4016</v>
      </c>
      <c r="G1145" s="22"/>
      <c r="H1145" s="16"/>
      <c r="I1145" s="22"/>
      <c r="J1145" s="26">
        <f>TRUNC(E1145*I1145,0)</f>
        <v>0</v>
      </c>
      <c r="K1145" s="22"/>
      <c r="L1145" s="26">
        <f>TRUNC(E1145*K1145,0)</f>
        <v>0</v>
      </c>
      <c r="M1145" s="22"/>
      <c r="N1145" s="26">
        <f>TRUNC(E1145*M1145,0)</f>
        <v>0</v>
      </c>
      <c r="O1145" s="17" t="s">
        <v>4016</v>
      </c>
    </row>
    <row r="1146" spans="2:15" ht="19.7" hidden="1" customHeight="1" x14ac:dyDescent="0.2">
      <c r="B1146" s="40" t="s">
        <v>3817</v>
      </c>
      <c r="C1146" s="24" t="s">
        <v>900</v>
      </c>
      <c r="D1146" s="24" t="s">
        <v>4016</v>
      </c>
      <c r="E1146" s="16"/>
      <c r="F1146" s="41" t="s">
        <v>3257</v>
      </c>
      <c r="G1146" s="22"/>
      <c r="H1146" s="42" t="e">
        <f t="shared" ref="H1146:H1152" si="187">J1146+L1146+N1146</f>
        <v>#REF!</v>
      </c>
      <c r="I1146" s="22"/>
      <c r="J1146" s="26" t="e">
        <f>TRUNC(J1147+J1148+J1149+J1150+J1151+J1152)</f>
        <v>#REF!</v>
      </c>
      <c r="K1146" s="22"/>
      <c r="L1146" s="26" t="e">
        <f>TRUNC(L1147+L1148+L1149+L1150+L1151+L1152)</f>
        <v>#REF!</v>
      </c>
      <c r="M1146" s="22"/>
      <c r="N1146" s="42" t="e">
        <f>TRUNC(N1147+N1148+N1149+N1150+N1151+N1152)</f>
        <v>#REF!</v>
      </c>
      <c r="O1146" s="43" t="s">
        <v>4016</v>
      </c>
    </row>
    <row r="1147" spans="2:15" ht="19.7" hidden="1" customHeight="1" x14ac:dyDescent="0.2">
      <c r="B1147" s="13" t="s">
        <v>4016</v>
      </c>
      <c r="C1147" s="14" t="s">
        <v>2888</v>
      </c>
      <c r="D1147" s="14" t="s">
        <v>1953</v>
      </c>
      <c r="E1147" s="16">
        <v>44</v>
      </c>
      <c r="F1147" s="15" t="s">
        <v>1480</v>
      </c>
      <c r="G1147" s="22" t="e">
        <f t="shared" ref="G1147:G1152" si="188">I1147+K1147+M1147</f>
        <v>#REF!</v>
      </c>
      <c r="H1147" s="26" t="e">
        <f t="shared" si="187"/>
        <v>#REF!</v>
      </c>
      <c r="I1147" s="25" t="e">
        <f>#REF!</f>
        <v>#REF!</v>
      </c>
      <c r="J1147" s="26" t="e">
        <f t="shared" ref="J1147:J1153" si="189">TRUNC(E1147*I1147,0)</f>
        <v>#REF!</v>
      </c>
      <c r="K1147" s="25" t="e">
        <f>#REF!</f>
        <v>#REF!</v>
      </c>
      <c r="L1147" s="26" t="e">
        <f t="shared" ref="L1147:L1153" si="190">TRUNC(E1147*K1147,0)</f>
        <v>#REF!</v>
      </c>
      <c r="M1147" s="25" t="e">
        <f>#REF!</f>
        <v>#REF!</v>
      </c>
      <c r="N1147" s="26" t="e">
        <f t="shared" ref="N1147:N1153" si="191">TRUNC(E1147*M1147,0)</f>
        <v>#REF!</v>
      </c>
      <c r="O1147" s="17" t="s">
        <v>1509</v>
      </c>
    </row>
    <row r="1148" spans="2:15" ht="19.7" hidden="1" customHeight="1" x14ac:dyDescent="0.2">
      <c r="B1148" s="13" t="s">
        <v>4016</v>
      </c>
      <c r="C1148" s="14" t="s">
        <v>1418</v>
      </c>
      <c r="D1148" s="14" t="s">
        <v>2172</v>
      </c>
      <c r="E1148" s="16">
        <v>12</v>
      </c>
      <c r="F1148" s="15" t="s">
        <v>1480</v>
      </c>
      <c r="G1148" s="22" t="e">
        <f t="shared" si="188"/>
        <v>#REF!</v>
      </c>
      <c r="H1148" s="26" t="e">
        <f t="shared" si="187"/>
        <v>#REF!</v>
      </c>
      <c r="I1148" s="25" t="e">
        <f>#REF!</f>
        <v>#REF!</v>
      </c>
      <c r="J1148" s="26" t="e">
        <f t="shared" si="189"/>
        <v>#REF!</v>
      </c>
      <c r="K1148" s="25" t="e">
        <f>#REF!</f>
        <v>#REF!</v>
      </c>
      <c r="L1148" s="26" t="e">
        <f t="shared" si="190"/>
        <v>#REF!</v>
      </c>
      <c r="M1148" s="25" t="e">
        <f>#REF!</f>
        <v>#REF!</v>
      </c>
      <c r="N1148" s="26" t="e">
        <f t="shared" si="191"/>
        <v>#REF!</v>
      </c>
      <c r="O1148" s="17" t="s">
        <v>3103</v>
      </c>
    </row>
    <row r="1149" spans="2:15" ht="19.7" hidden="1" customHeight="1" x14ac:dyDescent="0.2">
      <c r="B1149" s="13" t="s">
        <v>4016</v>
      </c>
      <c r="C1149" s="14" t="s">
        <v>762</v>
      </c>
      <c r="D1149" s="14" t="s">
        <v>2172</v>
      </c>
      <c r="E1149" s="16">
        <v>12</v>
      </c>
      <c r="F1149" s="15" t="s">
        <v>1480</v>
      </c>
      <c r="G1149" s="22" t="e">
        <f t="shared" si="188"/>
        <v>#REF!</v>
      </c>
      <c r="H1149" s="26" t="e">
        <f t="shared" si="187"/>
        <v>#REF!</v>
      </c>
      <c r="I1149" s="25" t="e">
        <f>#REF!</f>
        <v>#REF!</v>
      </c>
      <c r="J1149" s="26" t="e">
        <f t="shared" si="189"/>
        <v>#REF!</v>
      </c>
      <c r="K1149" s="25" t="e">
        <f>#REF!</f>
        <v>#REF!</v>
      </c>
      <c r="L1149" s="26" t="e">
        <f t="shared" si="190"/>
        <v>#REF!</v>
      </c>
      <c r="M1149" s="25" t="e">
        <f>#REF!</f>
        <v>#REF!</v>
      </c>
      <c r="N1149" s="26" t="e">
        <f t="shared" si="191"/>
        <v>#REF!</v>
      </c>
      <c r="O1149" s="17" t="s">
        <v>2578</v>
      </c>
    </row>
    <row r="1150" spans="2:15" ht="19.7" hidden="1" customHeight="1" x14ac:dyDescent="0.2">
      <c r="B1150" s="13" t="s">
        <v>4016</v>
      </c>
      <c r="C1150" s="14" t="s">
        <v>3491</v>
      </c>
      <c r="D1150" s="14" t="s">
        <v>2172</v>
      </c>
      <c r="E1150" s="16">
        <v>24</v>
      </c>
      <c r="F1150" s="15" t="s">
        <v>1480</v>
      </c>
      <c r="G1150" s="22" t="e">
        <f t="shared" si="188"/>
        <v>#REF!</v>
      </c>
      <c r="H1150" s="26" t="e">
        <f t="shared" si="187"/>
        <v>#REF!</v>
      </c>
      <c r="I1150" s="25" t="e">
        <f>#REF!</f>
        <v>#REF!</v>
      </c>
      <c r="J1150" s="26" t="e">
        <f t="shared" si="189"/>
        <v>#REF!</v>
      </c>
      <c r="K1150" s="25" t="e">
        <f>#REF!</f>
        <v>#REF!</v>
      </c>
      <c r="L1150" s="26" t="e">
        <f t="shared" si="190"/>
        <v>#REF!</v>
      </c>
      <c r="M1150" s="25" t="e">
        <f>#REF!</f>
        <v>#REF!</v>
      </c>
      <c r="N1150" s="26" t="e">
        <f t="shared" si="191"/>
        <v>#REF!</v>
      </c>
      <c r="O1150" s="17" t="s">
        <v>20</v>
      </c>
    </row>
    <row r="1151" spans="2:15" ht="19.7" hidden="1" customHeight="1" x14ac:dyDescent="0.2">
      <c r="B1151" s="13" t="s">
        <v>4016</v>
      </c>
      <c r="C1151" s="14" t="s">
        <v>3211</v>
      </c>
      <c r="D1151" s="14" t="s">
        <v>1195</v>
      </c>
      <c r="E1151" s="16">
        <v>24</v>
      </c>
      <c r="F1151" s="15" t="s">
        <v>1480</v>
      </c>
      <c r="G1151" s="22" t="e">
        <f t="shared" si="188"/>
        <v>#REF!</v>
      </c>
      <c r="H1151" s="26" t="e">
        <f t="shared" si="187"/>
        <v>#REF!</v>
      </c>
      <c r="I1151" s="25" t="e">
        <f>#REF!</f>
        <v>#REF!</v>
      </c>
      <c r="J1151" s="26" t="e">
        <f t="shared" si="189"/>
        <v>#REF!</v>
      </c>
      <c r="K1151" s="25" t="e">
        <f>#REF!</f>
        <v>#REF!</v>
      </c>
      <c r="L1151" s="26" t="e">
        <f t="shared" si="190"/>
        <v>#REF!</v>
      </c>
      <c r="M1151" s="25" t="e">
        <f>#REF!</f>
        <v>#REF!</v>
      </c>
      <c r="N1151" s="26" t="e">
        <f t="shared" si="191"/>
        <v>#REF!</v>
      </c>
      <c r="O1151" s="17" t="s">
        <v>2758</v>
      </c>
    </row>
    <row r="1152" spans="2:15" ht="19.7" hidden="1" customHeight="1" x14ac:dyDescent="0.2">
      <c r="B1152" s="13" t="s">
        <v>4016</v>
      </c>
      <c r="C1152" s="14" t="s">
        <v>3211</v>
      </c>
      <c r="D1152" s="14" t="s">
        <v>2560</v>
      </c>
      <c r="E1152" s="16">
        <v>16</v>
      </c>
      <c r="F1152" s="15" t="s">
        <v>1480</v>
      </c>
      <c r="G1152" s="22" t="e">
        <f t="shared" si="188"/>
        <v>#REF!</v>
      </c>
      <c r="H1152" s="26" t="e">
        <f t="shared" si="187"/>
        <v>#REF!</v>
      </c>
      <c r="I1152" s="25" t="e">
        <f>#REF!</f>
        <v>#REF!</v>
      </c>
      <c r="J1152" s="26" t="e">
        <f t="shared" si="189"/>
        <v>#REF!</v>
      </c>
      <c r="K1152" s="25" t="e">
        <f>#REF!</f>
        <v>#REF!</v>
      </c>
      <c r="L1152" s="26" t="e">
        <f t="shared" si="190"/>
        <v>#REF!</v>
      </c>
      <c r="M1152" s="25" t="e">
        <f>#REF!</f>
        <v>#REF!</v>
      </c>
      <c r="N1152" s="26" t="e">
        <f t="shared" si="191"/>
        <v>#REF!</v>
      </c>
      <c r="O1152" s="17" t="s">
        <v>178</v>
      </c>
    </row>
    <row r="1153" spans="2:15" ht="19.7" hidden="1" customHeight="1" x14ac:dyDescent="0.2">
      <c r="B1153" s="13" t="s">
        <v>4016</v>
      </c>
      <c r="C1153" s="14" t="s">
        <v>4016</v>
      </c>
      <c r="D1153" s="14" t="s">
        <v>4016</v>
      </c>
      <c r="E1153" s="16"/>
      <c r="F1153" s="15" t="s">
        <v>4016</v>
      </c>
      <c r="G1153" s="22"/>
      <c r="H1153" s="16"/>
      <c r="I1153" s="22"/>
      <c r="J1153" s="26">
        <f t="shared" si="189"/>
        <v>0</v>
      </c>
      <c r="K1153" s="22"/>
      <c r="L1153" s="26">
        <f t="shared" si="190"/>
        <v>0</v>
      </c>
      <c r="M1153" s="22"/>
      <c r="N1153" s="26">
        <f t="shared" si="191"/>
        <v>0</v>
      </c>
      <c r="O1153" s="17" t="s">
        <v>4016</v>
      </c>
    </row>
    <row r="1154" spans="2:15" ht="19.7" hidden="1" customHeight="1" x14ac:dyDescent="0.2">
      <c r="B1154" s="40" t="s">
        <v>1285</v>
      </c>
      <c r="C1154" s="24" t="s">
        <v>1491</v>
      </c>
      <c r="D1154" s="24" t="s">
        <v>4016</v>
      </c>
      <c r="E1154" s="16"/>
      <c r="F1154" s="41" t="s">
        <v>3257</v>
      </c>
      <c r="G1154" s="22"/>
      <c r="H1154" s="42" t="e">
        <f>J1154+L1154+N1154</f>
        <v>#REF!</v>
      </c>
      <c r="I1154" s="22"/>
      <c r="J1154" s="26" t="e">
        <f>TRUNC(J1155+J1156)</f>
        <v>#REF!</v>
      </c>
      <c r="K1154" s="22"/>
      <c r="L1154" s="26" t="e">
        <f>TRUNC(L1155+L1156)</f>
        <v>#REF!</v>
      </c>
      <c r="M1154" s="22"/>
      <c r="N1154" s="42" t="e">
        <f>TRUNC(N1155+N1156)</f>
        <v>#REF!</v>
      </c>
      <c r="O1154" s="43" t="s">
        <v>4016</v>
      </c>
    </row>
    <row r="1155" spans="2:15" ht="19.7" hidden="1" customHeight="1" x14ac:dyDescent="0.2">
      <c r="B1155" s="13" t="s">
        <v>4016</v>
      </c>
      <c r="C1155" s="14" t="s">
        <v>2636</v>
      </c>
      <c r="D1155" s="14" t="s">
        <v>337</v>
      </c>
      <c r="E1155" s="16">
        <v>1</v>
      </c>
      <c r="F1155" s="15" t="s">
        <v>3257</v>
      </c>
      <c r="G1155" s="22" t="e">
        <f>I1155+K1155+M1155</f>
        <v>#REF!</v>
      </c>
      <c r="H1155" s="26" t="e">
        <f>J1155+L1155+N1155</f>
        <v>#REF!</v>
      </c>
      <c r="I1155" s="25" t="e">
        <f>#REF!</f>
        <v>#REF!</v>
      </c>
      <c r="J1155" s="26" t="e">
        <f>TRUNC(E1155*I1155,0)</f>
        <v>#REF!</v>
      </c>
      <c r="K1155" s="25" t="e">
        <f>#REF!</f>
        <v>#REF!</v>
      </c>
      <c r="L1155" s="26" t="e">
        <f>TRUNC(E1155*K1155,0)</f>
        <v>#REF!</v>
      </c>
      <c r="M1155" s="25" t="e">
        <f>#REF!</f>
        <v>#REF!</v>
      </c>
      <c r="N1155" s="26" t="e">
        <f>TRUNC(E1155*M1155,0)</f>
        <v>#REF!</v>
      </c>
      <c r="O1155" s="17" t="s">
        <v>2483</v>
      </c>
    </row>
    <row r="1156" spans="2:15" ht="19.7" hidden="1" customHeight="1" x14ac:dyDescent="0.2">
      <c r="B1156" s="13" t="s">
        <v>4016</v>
      </c>
      <c r="C1156" s="14" t="s">
        <v>3624</v>
      </c>
      <c r="D1156" s="14" t="s">
        <v>337</v>
      </c>
      <c r="E1156" s="16">
        <v>1</v>
      </c>
      <c r="F1156" s="15" t="s">
        <v>3257</v>
      </c>
      <c r="G1156" s="22" t="e">
        <f>I1156+K1156+M1156</f>
        <v>#REF!</v>
      </c>
      <c r="H1156" s="26" t="e">
        <f>J1156+L1156+N1156</f>
        <v>#REF!</v>
      </c>
      <c r="I1156" s="25" t="e">
        <f>#REF!</f>
        <v>#REF!</v>
      </c>
      <c r="J1156" s="26" t="e">
        <f>TRUNC(E1156*I1156,0)</f>
        <v>#REF!</v>
      </c>
      <c r="K1156" s="25" t="e">
        <f>#REF!</f>
        <v>#REF!</v>
      </c>
      <c r="L1156" s="26" t="e">
        <f>TRUNC(E1156*K1156,0)</f>
        <v>#REF!</v>
      </c>
      <c r="M1156" s="25" t="e">
        <f>#REF!</f>
        <v>#REF!</v>
      </c>
      <c r="N1156" s="26" t="e">
        <f>TRUNC(E1156*M1156,0)</f>
        <v>#REF!</v>
      </c>
      <c r="O1156" s="17" t="s">
        <v>739</v>
      </c>
    </row>
    <row r="1157" spans="2:15" ht="19.7" hidden="1" customHeight="1" x14ac:dyDescent="0.2">
      <c r="B1157" s="13" t="s">
        <v>4016</v>
      </c>
      <c r="C1157" s="14" t="s">
        <v>4016</v>
      </c>
      <c r="D1157" s="14" t="s">
        <v>4016</v>
      </c>
      <c r="E1157" s="16"/>
      <c r="F1157" s="15" t="s">
        <v>4016</v>
      </c>
      <c r="G1157" s="22"/>
      <c r="H1157" s="16"/>
      <c r="I1157" s="22"/>
      <c r="J1157" s="26">
        <f>TRUNC(E1157*I1157,0)</f>
        <v>0</v>
      </c>
      <c r="K1157" s="22"/>
      <c r="L1157" s="26">
        <f>TRUNC(E1157*K1157,0)</f>
        <v>0</v>
      </c>
      <c r="M1157" s="22"/>
      <c r="N1157" s="26">
        <f>TRUNC(E1157*M1157,0)</f>
        <v>0</v>
      </c>
      <c r="O1157" s="17" t="s">
        <v>4016</v>
      </c>
    </row>
    <row r="1158" spans="2:15" ht="19.7" customHeight="1" x14ac:dyDescent="0.2">
      <c r="B1158" s="192" t="s">
        <v>2253</v>
      </c>
      <c r="C1158" s="194" t="s">
        <v>849</v>
      </c>
      <c r="D1158" s="194" t="s">
        <v>2991</v>
      </c>
      <c r="E1158" s="3"/>
      <c r="F1158" s="193" t="s">
        <v>3257</v>
      </c>
      <c r="G1158" s="67"/>
      <c r="H1158" s="195" t="e">
        <f t="shared" ref="H1158:H1166" si="192">J1158+L1158+N1158</f>
        <v>#REF!</v>
      </c>
      <c r="I1158" s="67"/>
      <c r="J1158" s="37" t="e">
        <f>TRUNC(J1159+J1160+J1161+J1162+J1163+J1164+J1165+J1166)</f>
        <v>#REF!</v>
      </c>
      <c r="K1158" s="67"/>
      <c r="L1158" s="37" t="e">
        <f>TRUNC(L1159+L1160+L1161+L1162+L1163+L1164+L1165+L1166)</f>
        <v>#REF!</v>
      </c>
      <c r="M1158" s="67"/>
      <c r="N1158" s="195" t="e">
        <f>TRUNC(N1159+N1160+N1161+N1162+N1163+N1164+N1165+N1166)</f>
        <v>#REF!</v>
      </c>
      <c r="O1158" s="196" t="s">
        <v>4016</v>
      </c>
    </row>
    <row r="1159" spans="2:15" ht="19.7" customHeight="1" x14ac:dyDescent="0.2">
      <c r="B1159" s="176" t="s">
        <v>4016</v>
      </c>
      <c r="C1159" s="56" t="s">
        <v>3010</v>
      </c>
      <c r="D1159" s="56" t="s">
        <v>4016</v>
      </c>
      <c r="E1159" s="68">
        <v>68</v>
      </c>
      <c r="F1159" s="57" t="s">
        <v>2599</v>
      </c>
      <c r="G1159" s="58" t="e">
        <f t="shared" ref="G1159:G1166" si="193">I1159+K1159+M1159</f>
        <v>#REF!</v>
      </c>
      <c r="H1159" s="59" t="e">
        <f t="shared" si="192"/>
        <v>#REF!</v>
      </c>
      <c r="I1159" s="60" t="e">
        <f>I1201</f>
        <v>#REF!</v>
      </c>
      <c r="J1159" s="59" t="e">
        <f t="shared" ref="J1159:J1166" si="194">TRUNC(E1159*I1159,0)</f>
        <v>#REF!</v>
      </c>
      <c r="K1159" s="60" t="e">
        <f>K1201</f>
        <v>#REF!</v>
      </c>
      <c r="L1159" s="59" t="e">
        <f t="shared" ref="L1159:L1166" si="195">TRUNC(E1159*K1159,0)</f>
        <v>#REF!</v>
      </c>
      <c r="M1159" s="60" t="e">
        <f>M1201</f>
        <v>#REF!</v>
      </c>
      <c r="N1159" s="59" t="e">
        <f t="shared" ref="N1159:N1166" si="196">TRUNC(E1159*M1159,0)</f>
        <v>#REF!</v>
      </c>
      <c r="O1159" s="61" t="s">
        <v>589</v>
      </c>
    </row>
    <row r="1160" spans="2:15" ht="19.7" customHeight="1" x14ac:dyDescent="0.2">
      <c r="B1160" s="13" t="s">
        <v>4016</v>
      </c>
      <c r="C1160" s="14" t="s">
        <v>1314</v>
      </c>
      <c r="D1160" s="14" t="s">
        <v>4016</v>
      </c>
      <c r="E1160" s="16">
        <v>10</v>
      </c>
      <c r="F1160" s="15" t="s">
        <v>2599</v>
      </c>
      <c r="G1160" s="22" t="e">
        <f t="shared" si="193"/>
        <v>#REF!</v>
      </c>
      <c r="H1160" s="26" t="e">
        <f t="shared" si="192"/>
        <v>#REF!</v>
      </c>
      <c r="I1160" s="60" t="e">
        <f t="shared" ref="I1160:I1166" si="197">I1202</f>
        <v>#REF!</v>
      </c>
      <c r="J1160" s="26" t="e">
        <f t="shared" si="194"/>
        <v>#REF!</v>
      </c>
      <c r="K1160" s="60" t="e">
        <f t="shared" ref="K1160:K1166" si="198">K1202</f>
        <v>#REF!</v>
      </c>
      <c r="L1160" s="26" t="e">
        <f t="shared" si="195"/>
        <v>#REF!</v>
      </c>
      <c r="M1160" s="60" t="e">
        <f t="shared" ref="M1160:M1166" si="199">M1202</f>
        <v>#REF!</v>
      </c>
      <c r="N1160" s="26" t="e">
        <f t="shared" si="196"/>
        <v>#REF!</v>
      </c>
      <c r="O1160" s="17" t="s">
        <v>2316</v>
      </c>
    </row>
    <row r="1161" spans="2:15" ht="19.7" customHeight="1" x14ac:dyDescent="0.2">
      <c r="B1161" s="13" t="s">
        <v>4016</v>
      </c>
      <c r="C1161" s="14" t="s">
        <v>1057</v>
      </c>
      <c r="D1161" s="14" t="s">
        <v>4016</v>
      </c>
      <c r="E1161" s="16">
        <v>68</v>
      </c>
      <c r="F1161" s="15" t="s">
        <v>2516</v>
      </c>
      <c r="G1161" s="22" t="e">
        <f t="shared" si="193"/>
        <v>#REF!</v>
      </c>
      <c r="H1161" s="26" t="e">
        <f t="shared" si="192"/>
        <v>#REF!</v>
      </c>
      <c r="I1161" s="60" t="e">
        <f t="shared" si="197"/>
        <v>#REF!</v>
      </c>
      <c r="J1161" s="26" t="e">
        <f t="shared" si="194"/>
        <v>#REF!</v>
      </c>
      <c r="K1161" s="60" t="e">
        <f t="shared" si="198"/>
        <v>#REF!</v>
      </c>
      <c r="L1161" s="26" t="e">
        <f t="shared" si="195"/>
        <v>#REF!</v>
      </c>
      <c r="M1161" s="60" t="e">
        <f t="shared" si="199"/>
        <v>#REF!</v>
      </c>
      <c r="N1161" s="26" t="e">
        <f t="shared" si="196"/>
        <v>#REF!</v>
      </c>
      <c r="O1161" s="17" t="s">
        <v>2169</v>
      </c>
    </row>
    <row r="1162" spans="2:15" ht="19.7" customHeight="1" x14ac:dyDescent="0.2">
      <c r="B1162" s="13" t="s">
        <v>4016</v>
      </c>
      <c r="C1162" s="14" t="s">
        <v>3465</v>
      </c>
      <c r="D1162" s="14" t="s">
        <v>4016</v>
      </c>
      <c r="E1162" s="16">
        <v>68</v>
      </c>
      <c r="F1162" s="15" t="s">
        <v>1081</v>
      </c>
      <c r="G1162" s="22" t="e">
        <f t="shared" si="193"/>
        <v>#REF!</v>
      </c>
      <c r="H1162" s="26" t="e">
        <f t="shared" si="192"/>
        <v>#REF!</v>
      </c>
      <c r="I1162" s="60" t="e">
        <f t="shared" si="197"/>
        <v>#REF!</v>
      </c>
      <c r="J1162" s="26" t="e">
        <f t="shared" si="194"/>
        <v>#REF!</v>
      </c>
      <c r="K1162" s="60" t="e">
        <f t="shared" si="198"/>
        <v>#REF!</v>
      </c>
      <c r="L1162" s="26" t="e">
        <f t="shared" si="195"/>
        <v>#REF!</v>
      </c>
      <c r="M1162" s="60" t="e">
        <f t="shared" si="199"/>
        <v>#REF!</v>
      </c>
      <c r="N1162" s="26" t="e">
        <f t="shared" si="196"/>
        <v>#REF!</v>
      </c>
      <c r="O1162" s="17" t="s">
        <v>678</v>
      </c>
    </row>
    <row r="1163" spans="2:15" ht="19.7" customHeight="1" x14ac:dyDescent="0.2">
      <c r="B1163" s="13" t="s">
        <v>4016</v>
      </c>
      <c r="C1163" s="14" t="s">
        <v>677</v>
      </c>
      <c r="D1163" s="14" t="s">
        <v>4016</v>
      </c>
      <c r="E1163" s="16">
        <v>20</v>
      </c>
      <c r="F1163" s="15" t="s">
        <v>2599</v>
      </c>
      <c r="G1163" s="22" t="e">
        <f t="shared" si="193"/>
        <v>#REF!</v>
      </c>
      <c r="H1163" s="26" t="e">
        <f t="shared" si="192"/>
        <v>#REF!</v>
      </c>
      <c r="I1163" s="60" t="e">
        <f t="shared" si="197"/>
        <v>#REF!</v>
      </c>
      <c r="J1163" s="26" t="e">
        <f t="shared" si="194"/>
        <v>#REF!</v>
      </c>
      <c r="K1163" s="60" t="e">
        <f t="shared" si="198"/>
        <v>#REF!</v>
      </c>
      <c r="L1163" s="26" t="e">
        <f t="shared" si="195"/>
        <v>#REF!</v>
      </c>
      <c r="M1163" s="60" t="e">
        <f t="shared" si="199"/>
        <v>#REF!</v>
      </c>
      <c r="N1163" s="26" t="e">
        <f t="shared" si="196"/>
        <v>#REF!</v>
      </c>
      <c r="O1163" s="17" t="s">
        <v>1530</v>
      </c>
    </row>
    <row r="1164" spans="2:15" ht="19.7" customHeight="1" x14ac:dyDescent="0.2">
      <c r="B1164" s="13" t="s">
        <v>4016</v>
      </c>
      <c r="C1164" s="14" t="s">
        <v>315</v>
      </c>
      <c r="D1164" s="14" t="s">
        <v>3170</v>
      </c>
      <c r="E1164" s="16">
        <v>68</v>
      </c>
      <c r="F1164" s="15" t="s">
        <v>3663</v>
      </c>
      <c r="G1164" s="22" t="e">
        <f t="shared" si="193"/>
        <v>#REF!</v>
      </c>
      <c r="H1164" s="26" t="e">
        <f t="shared" si="192"/>
        <v>#REF!</v>
      </c>
      <c r="I1164" s="60" t="e">
        <f t="shared" si="197"/>
        <v>#REF!</v>
      </c>
      <c r="J1164" s="26" t="e">
        <f t="shared" si="194"/>
        <v>#REF!</v>
      </c>
      <c r="K1164" s="60" t="e">
        <f t="shared" si="198"/>
        <v>#REF!</v>
      </c>
      <c r="L1164" s="26" t="e">
        <f t="shared" si="195"/>
        <v>#REF!</v>
      </c>
      <c r="M1164" s="60" t="e">
        <f t="shared" si="199"/>
        <v>#REF!</v>
      </c>
      <c r="N1164" s="26" t="e">
        <f t="shared" si="196"/>
        <v>#REF!</v>
      </c>
      <c r="O1164" s="17" t="s">
        <v>2839</v>
      </c>
    </row>
    <row r="1165" spans="2:15" ht="19.7" customHeight="1" x14ac:dyDescent="0.2">
      <c r="B1165" s="13" t="s">
        <v>4016</v>
      </c>
      <c r="C1165" s="14" t="s">
        <v>3655</v>
      </c>
      <c r="D1165" s="14" t="s">
        <v>3170</v>
      </c>
      <c r="E1165" s="16">
        <v>68</v>
      </c>
      <c r="F1165" s="15" t="s">
        <v>3663</v>
      </c>
      <c r="G1165" s="22" t="e">
        <f t="shared" si="193"/>
        <v>#REF!</v>
      </c>
      <c r="H1165" s="26" t="e">
        <f t="shared" si="192"/>
        <v>#REF!</v>
      </c>
      <c r="I1165" s="60" t="e">
        <f t="shared" si="197"/>
        <v>#REF!</v>
      </c>
      <c r="J1165" s="26" t="e">
        <f t="shared" si="194"/>
        <v>#REF!</v>
      </c>
      <c r="K1165" s="60" t="e">
        <f t="shared" si="198"/>
        <v>#REF!</v>
      </c>
      <c r="L1165" s="26" t="e">
        <f t="shared" si="195"/>
        <v>#REF!</v>
      </c>
      <c r="M1165" s="60" t="e">
        <f t="shared" si="199"/>
        <v>#REF!</v>
      </c>
      <c r="N1165" s="26" t="e">
        <f t="shared" si="196"/>
        <v>#REF!</v>
      </c>
      <c r="O1165" s="17" t="s">
        <v>3799</v>
      </c>
    </row>
    <row r="1166" spans="2:15" ht="19.7" customHeight="1" x14ac:dyDescent="0.2">
      <c r="B1166" s="13" t="s">
        <v>4016</v>
      </c>
      <c r="C1166" s="14" t="s">
        <v>3540</v>
      </c>
      <c r="D1166" s="14" t="s">
        <v>4016</v>
      </c>
      <c r="E1166" s="16">
        <v>884</v>
      </c>
      <c r="F1166" s="15" t="s">
        <v>2354</v>
      </c>
      <c r="G1166" s="22" t="e">
        <f t="shared" si="193"/>
        <v>#REF!</v>
      </c>
      <c r="H1166" s="26" t="e">
        <f t="shared" si="192"/>
        <v>#REF!</v>
      </c>
      <c r="I1166" s="60" t="e">
        <f t="shared" si="197"/>
        <v>#REF!</v>
      </c>
      <c r="J1166" s="26" t="e">
        <f t="shared" si="194"/>
        <v>#REF!</v>
      </c>
      <c r="K1166" s="60" t="e">
        <f t="shared" si="198"/>
        <v>#REF!</v>
      </c>
      <c r="L1166" s="26" t="e">
        <f t="shared" si="195"/>
        <v>#REF!</v>
      </c>
      <c r="M1166" s="60" t="e">
        <f t="shared" si="199"/>
        <v>#REF!</v>
      </c>
      <c r="N1166" s="26" t="e">
        <f t="shared" si="196"/>
        <v>#REF!</v>
      </c>
      <c r="O1166" s="17" t="s">
        <v>279</v>
      </c>
    </row>
    <row r="1167" spans="2:15" ht="19.7" hidden="1" customHeight="1" x14ac:dyDescent="0.2">
      <c r="B1167" s="13"/>
      <c r="C1167" s="14"/>
      <c r="D1167" s="14"/>
      <c r="E1167" s="16"/>
      <c r="F1167" s="15"/>
      <c r="G1167" s="22"/>
      <c r="H1167" s="16"/>
      <c r="I1167" s="22"/>
      <c r="J1167" s="26"/>
      <c r="K1167" s="22"/>
      <c r="L1167" s="26"/>
      <c r="M1167" s="22"/>
      <c r="N1167" s="26"/>
      <c r="O1167" s="17"/>
    </row>
    <row r="1168" spans="2:15" ht="18" hidden="1" customHeight="1" x14ac:dyDescent="0.2">
      <c r="B1168" s="40" t="s">
        <v>4036</v>
      </c>
      <c r="C1168" s="24" t="s">
        <v>211</v>
      </c>
      <c r="D1168" s="24" t="s">
        <v>4173</v>
      </c>
      <c r="E1168" s="16"/>
      <c r="F1168" s="41" t="s">
        <v>3257</v>
      </c>
      <c r="G1168" s="22"/>
      <c r="H1168" s="42" t="e">
        <f t="shared" ref="H1168:H1175" si="200">J1168+L1168+N1168</f>
        <v>#REF!</v>
      </c>
      <c r="I1168" s="22"/>
      <c r="J1168" s="26" t="e">
        <f>TRUNC(J1169+J1170+J1171+J1172+J1173+J1174+J1175)</f>
        <v>#REF!</v>
      </c>
      <c r="K1168" s="22"/>
      <c r="L1168" s="26" t="e">
        <f>TRUNC(L1169+L1170+L1171+L1172+L1173+L1174+L1175)</f>
        <v>#REF!</v>
      </c>
      <c r="M1168" s="22"/>
      <c r="N1168" s="42" t="e">
        <f>TRUNC(N1169+N1170+N1171+N1172+N1173+N1174+N1175)</f>
        <v>#REF!</v>
      </c>
      <c r="O1168" s="43" t="s">
        <v>4016</v>
      </c>
    </row>
    <row r="1169" spans="2:15" ht="18" hidden="1" customHeight="1" x14ac:dyDescent="0.2">
      <c r="B1169" s="13" t="s">
        <v>4016</v>
      </c>
      <c r="C1169" s="14" t="s">
        <v>1314</v>
      </c>
      <c r="D1169" s="14" t="s">
        <v>4016</v>
      </c>
      <c r="E1169" s="16">
        <v>1</v>
      </c>
      <c r="F1169" s="15" t="s">
        <v>2599</v>
      </c>
      <c r="G1169" s="22" t="e">
        <f t="shared" ref="G1169:G1175" si="201">I1169+K1169+M1169</f>
        <v>#REF!</v>
      </c>
      <c r="H1169" s="26" t="e">
        <f t="shared" si="200"/>
        <v>#REF!</v>
      </c>
      <c r="I1169" s="25" t="e">
        <f>#REF!</f>
        <v>#REF!</v>
      </c>
      <c r="J1169" s="26" t="e">
        <f t="shared" ref="J1169:J1176" si="202">TRUNC(E1169*I1169,0)</f>
        <v>#REF!</v>
      </c>
      <c r="K1169" s="25" t="e">
        <f>#REF!</f>
        <v>#REF!</v>
      </c>
      <c r="L1169" s="26" t="e">
        <f t="shared" ref="L1169:L1176" si="203">TRUNC(E1169*K1169,0)</f>
        <v>#REF!</v>
      </c>
      <c r="M1169" s="25" t="e">
        <f>#REF!</f>
        <v>#REF!</v>
      </c>
      <c r="N1169" s="26" t="e">
        <f t="shared" ref="N1169:N1175" si="204">TRUNC(E1169*M1169,0)</f>
        <v>#REF!</v>
      </c>
      <c r="O1169" s="17" t="s">
        <v>2316</v>
      </c>
    </row>
    <row r="1170" spans="2:15" ht="18" hidden="1" customHeight="1" x14ac:dyDescent="0.2">
      <c r="B1170" s="13" t="s">
        <v>4016</v>
      </c>
      <c r="C1170" s="14" t="s">
        <v>3465</v>
      </c>
      <c r="D1170" s="14" t="s">
        <v>4016</v>
      </c>
      <c r="E1170" s="16">
        <v>4</v>
      </c>
      <c r="F1170" s="15" t="s">
        <v>1081</v>
      </c>
      <c r="G1170" s="22" t="e">
        <f t="shared" si="201"/>
        <v>#REF!</v>
      </c>
      <c r="H1170" s="26" t="e">
        <f t="shared" si="200"/>
        <v>#REF!</v>
      </c>
      <c r="I1170" s="25" t="e">
        <f>#REF!</f>
        <v>#REF!</v>
      </c>
      <c r="J1170" s="26" t="e">
        <f t="shared" si="202"/>
        <v>#REF!</v>
      </c>
      <c r="K1170" s="25" t="e">
        <f>#REF!</f>
        <v>#REF!</v>
      </c>
      <c r="L1170" s="26" t="e">
        <f t="shared" si="203"/>
        <v>#REF!</v>
      </c>
      <c r="M1170" s="25" t="e">
        <f>#REF!</f>
        <v>#REF!</v>
      </c>
      <c r="N1170" s="26" t="e">
        <f t="shared" si="204"/>
        <v>#REF!</v>
      </c>
      <c r="O1170" s="17" t="s">
        <v>678</v>
      </c>
    </row>
    <row r="1171" spans="2:15" ht="18" hidden="1" customHeight="1" x14ac:dyDescent="0.2">
      <c r="B1171" s="13" t="s">
        <v>4016</v>
      </c>
      <c r="C1171" s="14" t="s">
        <v>1057</v>
      </c>
      <c r="D1171" s="14" t="s">
        <v>4016</v>
      </c>
      <c r="E1171" s="16">
        <v>4</v>
      </c>
      <c r="F1171" s="15" t="s">
        <v>2516</v>
      </c>
      <c r="G1171" s="22" t="e">
        <f t="shared" si="201"/>
        <v>#REF!</v>
      </c>
      <c r="H1171" s="26" t="e">
        <f t="shared" si="200"/>
        <v>#REF!</v>
      </c>
      <c r="I1171" s="25" t="e">
        <f>#REF!</f>
        <v>#REF!</v>
      </c>
      <c r="J1171" s="26" t="e">
        <f t="shared" si="202"/>
        <v>#REF!</v>
      </c>
      <c r="K1171" s="25" t="e">
        <f>#REF!</f>
        <v>#REF!</v>
      </c>
      <c r="L1171" s="26" t="e">
        <f t="shared" si="203"/>
        <v>#REF!</v>
      </c>
      <c r="M1171" s="25" t="e">
        <f>#REF!</f>
        <v>#REF!</v>
      </c>
      <c r="N1171" s="26" t="e">
        <f t="shared" si="204"/>
        <v>#REF!</v>
      </c>
      <c r="O1171" s="17" t="s">
        <v>2169</v>
      </c>
    </row>
    <row r="1172" spans="2:15" ht="18" hidden="1" customHeight="1" x14ac:dyDescent="0.2">
      <c r="B1172" s="13" t="s">
        <v>4016</v>
      </c>
      <c r="C1172" s="14" t="s">
        <v>3010</v>
      </c>
      <c r="D1172" s="14" t="s">
        <v>4016</v>
      </c>
      <c r="E1172" s="16">
        <v>4</v>
      </c>
      <c r="F1172" s="15" t="s">
        <v>2599</v>
      </c>
      <c r="G1172" s="22" t="e">
        <f t="shared" si="201"/>
        <v>#REF!</v>
      </c>
      <c r="H1172" s="26" t="e">
        <f t="shared" si="200"/>
        <v>#REF!</v>
      </c>
      <c r="I1172" s="25" t="e">
        <f>#REF!</f>
        <v>#REF!</v>
      </c>
      <c r="J1172" s="26" t="e">
        <f t="shared" si="202"/>
        <v>#REF!</v>
      </c>
      <c r="K1172" s="25" t="e">
        <f>#REF!</f>
        <v>#REF!</v>
      </c>
      <c r="L1172" s="26" t="e">
        <f t="shared" si="203"/>
        <v>#REF!</v>
      </c>
      <c r="M1172" s="25" t="e">
        <f>#REF!</f>
        <v>#REF!</v>
      </c>
      <c r="N1172" s="26" t="e">
        <f t="shared" si="204"/>
        <v>#REF!</v>
      </c>
      <c r="O1172" s="17" t="s">
        <v>589</v>
      </c>
    </row>
    <row r="1173" spans="2:15" ht="18" hidden="1" customHeight="1" x14ac:dyDescent="0.2">
      <c r="B1173" s="13" t="s">
        <v>4016</v>
      </c>
      <c r="C1173" s="14" t="s">
        <v>3035</v>
      </c>
      <c r="D1173" s="14" t="s">
        <v>4016</v>
      </c>
      <c r="E1173" s="16">
        <v>2</v>
      </c>
      <c r="F1173" s="15" t="s">
        <v>2599</v>
      </c>
      <c r="G1173" s="22" t="e">
        <f t="shared" si="201"/>
        <v>#REF!</v>
      </c>
      <c r="H1173" s="26" t="e">
        <f t="shared" si="200"/>
        <v>#REF!</v>
      </c>
      <c r="I1173" s="25" t="e">
        <f>#REF!</f>
        <v>#REF!</v>
      </c>
      <c r="J1173" s="26" t="e">
        <f t="shared" si="202"/>
        <v>#REF!</v>
      </c>
      <c r="K1173" s="25" t="e">
        <f>#REF!</f>
        <v>#REF!</v>
      </c>
      <c r="L1173" s="26" t="e">
        <f t="shared" si="203"/>
        <v>#REF!</v>
      </c>
      <c r="M1173" s="25" t="e">
        <f>#REF!</f>
        <v>#REF!</v>
      </c>
      <c r="N1173" s="26" t="e">
        <f t="shared" si="204"/>
        <v>#REF!</v>
      </c>
      <c r="O1173" s="17" t="s">
        <v>2073</v>
      </c>
    </row>
    <row r="1174" spans="2:15" ht="18" hidden="1" customHeight="1" x14ac:dyDescent="0.2">
      <c r="B1174" s="13" t="s">
        <v>4016</v>
      </c>
      <c r="C1174" s="14" t="s">
        <v>1312</v>
      </c>
      <c r="D1174" s="14" t="s">
        <v>3170</v>
      </c>
      <c r="E1174" s="16">
        <v>4</v>
      </c>
      <c r="F1174" s="15" t="s">
        <v>3663</v>
      </c>
      <c r="G1174" s="22" t="e">
        <f t="shared" si="201"/>
        <v>#REF!</v>
      </c>
      <c r="H1174" s="26" t="e">
        <f t="shared" si="200"/>
        <v>#REF!</v>
      </c>
      <c r="I1174" s="25" t="e">
        <f>#REF!</f>
        <v>#REF!</v>
      </c>
      <c r="J1174" s="26" t="e">
        <f t="shared" si="202"/>
        <v>#REF!</v>
      </c>
      <c r="K1174" s="25" t="e">
        <f>#REF!</f>
        <v>#REF!</v>
      </c>
      <c r="L1174" s="26" t="e">
        <f t="shared" si="203"/>
        <v>#REF!</v>
      </c>
      <c r="M1174" s="25" t="e">
        <f>#REF!</f>
        <v>#REF!</v>
      </c>
      <c r="N1174" s="26" t="e">
        <f t="shared" si="204"/>
        <v>#REF!</v>
      </c>
      <c r="O1174" s="17" t="s">
        <v>1366</v>
      </c>
    </row>
    <row r="1175" spans="2:15" ht="18" hidden="1" customHeight="1" x14ac:dyDescent="0.2">
      <c r="B1175" s="13" t="s">
        <v>4016</v>
      </c>
      <c r="C1175" s="14" t="s">
        <v>3655</v>
      </c>
      <c r="D1175" s="14" t="s">
        <v>3170</v>
      </c>
      <c r="E1175" s="16">
        <v>4</v>
      </c>
      <c r="F1175" s="15" t="s">
        <v>3663</v>
      </c>
      <c r="G1175" s="22" t="e">
        <f t="shared" si="201"/>
        <v>#REF!</v>
      </c>
      <c r="H1175" s="26" t="e">
        <f t="shared" si="200"/>
        <v>#REF!</v>
      </c>
      <c r="I1175" s="25" t="e">
        <f>#REF!</f>
        <v>#REF!</v>
      </c>
      <c r="J1175" s="26" t="e">
        <f t="shared" si="202"/>
        <v>#REF!</v>
      </c>
      <c r="K1175" s="25" t="e">
        <f>#REF!</f>
        <v>#REF!</v>
      </c>
      <c r="L1175" s="26" t="e">
        <f t="shared" si="203"/>
        <v>#REF!</v>
      </c>
      <c r="M1175" s="25" t="e">
        <f>#REF!</f>
        <v>#REF!</v>
      </c>
      <c r="N1175" s="26" t="e">
        <f t="shared" si="204"/>
        <v>#REF!</v>
      </c>
      <c r="O1175" s="17" t="s">
        <v>3799</v>
      </c>
    </row>
    <row r="1176" spans="2:15" ht="18" customHeight="1" x14ac:dyDescent="0.2">
      <c r="B1176" s="13" t="s">
        <v>4016</v>
      </c>
      <c r="C1176" s="14" t="s">
        <v>4016</v>
      </c>
      <c r="D1176" s="14" t="s">
        <v>4016</v>
      </c>
      <c r="E1176" s="16"/>
      <c r="F1176" s="15" t="s">
        <v>4016</v>
      </c>
      <c r="G1176" s="22"/>
      <c r="H1176" s="16"/>
      <c r="I1176" s="22"/>
      <c r="J1176" s="26">
        <f t="shared" si="202"/>
        <v>0</v>
      </c>
      <c r="K1176" s="22"/>
      <c r="L1176" s="26">
        <f t="shared" si="203"/>
        <v>0</v>
      </c>
      <c r="M1176" s="22"/>
      <c r="N1176" s="26"/>
      <c r="O1176" s="17" t="s">
        <v>4016</v>
      </c>
    </row>
    <row r="1177" spans="2:15" ht="18" customHeight="1" x14ac:dyDescent="0.2">
      <c r="B1177" s="40" t="s">
        <v>4106</v>
      </c>
      <c r="C1177" s="24" t="s">
        <v>211</v>
      </c>
      <c r="D1177" s="24" t="s">
        <v>4176</v>
      </c>
      <c r="E1177" s="16"/>
      <c r="F1177" s="41" t="s">
        <v>884</v>
      </c>
      <c r="G1177" s="22"/>
      <c r="H1177" s="42" t="e">
        <f t="shared" ref="H1177:H1182" si="205">J1177+L1177+N1177</f>
        <v>#REF!</v>
      </c>
      <c r="I1177" s="22"/>
      <c r="J1177" s="26" t="e">
        <f>TRUNC(J1178+J1179+J1180+J1181+J1182)</f>
        <v>#REF!</v>
      </c>
      <c r="K1177" s="22"/>
      <c r="L1177" s="26" t="e">
        <f>TRUNC(L1178+L1179+L1180+L1181+L1182)</f>
        <v>#REF!</v>
      </c>
      <c r="M1177" s="22"/>
      <c r="N1177" s="42" t="e">
        <f>TRUNC(N1178+N1179+N1180+N1181+N1182)</f>
        <v>#REF!</v>
      </c>
      <c r="O1177" s="43" t="s">
        <v>4016</v>
      </c>
    </row>
    <row r="1178" spans="2:15" ht="18" customHeight="1" x14ac:dyDescent="0.2">
      <c r="B1178" s="200" t="s">
        <v>4016</v>
      </c>
      <c r="C1178" s="177" t="s">
        <v>3778</v>
      </c>
      <c r="D1178" s="177" t="s">
        <v>519</v>
      </c>
      <c r="E1178" s="228">
        <f>18/4</f>
        <v>4.5</v>
      </c>
      <c r="F1178" s="178" t="s">
        <v>2354</v>
      </c>
      <c r="G1178" s="180" t="e">
        <f>I1178+K1178+M1178</f>
        <v>#REF!</v>
      </c>
      <c r="H1178" s="181" t="e">
        <f t="shared" si="205"/>
        <v>#REF!</v>
      </c>
      <c r="I1178" s="182" t="e">
        <f>#REF!</f>
        <v>#REF!</v>
      </c>
      <c r="J1178" s="181" t="e">
        <f t="shared" ref="J1178:J1182" si="206">TRUNC(E1178*I1178,0)</f>
        <v>#REF!</v>
      </c>
      <c r="K1178" s="182" t="e">
        <f>#REF!</f>
        <v>#REF!</v>
      </c>
      <c r="L1178" s="181" t="e">
        <f t="shared" ref="L1178:L1182" si="207">TRUNC(E1178*K1178,0)</f>
        <v>#REF!</v>
      </c>
      <c r="M1178" s="182" t="e">
        <f>#REF!</f>
        <v>#REF!</v>
      </c>
      <c r="N1178" s="181" t="e">
        <f t="shared" ref="N1178:N1182" si="208">TRUNC(E1178*M1178,0)</f>
        <v>#REF!</v>
      </c>
      <c r="O1178" s="183" t="s">
        <v>3439</v>
      </c>
    </row>
    <row r="1179" spans="2:15" ht="18" customHeight="1" x14ac:dyDescent="0.2">
      <c r="B1179" s="200" t="s">
        <v>4016</v>
      </c>
      <c r="C1179" s="177" t="s">
        <v>3778</v>
      </c>
      <c r="D1179" s="177" t="s">
        <v>2551</v>
      </c>
      <c r="E1179" s="228">
        <f>1/4</f>
        <v>0.25</v>
      </c>
      <c r="F1179" s="178" t="s">
        <v>2354</v>
      </c>
      <c r="G1179" s="180" t="e">
        <f>I1179+K1179+M1179</f>
        <v>#REF!</v>
      </c>
      <c r="H1179" s="181" t="e">
        <f t="shared" si="205"/>
        <v>#REF!</v>
      </c>
      <c r="I1179" s="182" t="e">
        <f>#REF!</f>
        <v>#REF!</v>
      </c>
      <c r="J1179" s="181" t="e">
        <f t="shared" si="206"/>
        <v>#REF!</v>
      </c>
      <c r="K1179" s="182" t="e">
        <f>#REF!</f>
        <v>#REF!</v>
      </c>
      <c r="L1179" s="181" t="e">
        <f t="shared" si="207"/>
        <v>#REF!</v>
      </c>
      <c r="M1179" s="182" t="e">
        <f>#REF!</f>
        <v>#REF!</v>
      </c>
      <c r="N1179" s="181" t="e">
        <f t="shared" si="208"/>
        <v>#REF!</v>
      </c>
      <c r="O1179" s="183" t="s">
        <v>1959</v>
      </c>
    </row>
    <row r="1180" spans="2:15" ht="18" customHeight="1" x14ac:dyDescent="0.2">
      <c r="B1180" s="200" t="s">
        <v>4016</v>
      </c>
      <c r="C1180" s="177" t="s">
        <v>3778</v>
      </c>
      <c r="D1180" s="177" t="s">
        <v>1041</v>
      </c>
      <c r="E1180" s="228">
        <f>9/4</f>
        <v>2.25</v>
      </c>
      <c r="F1180" s="178" t="s">
        <v>2354</v>
      </c>
      <c r="G1180" s="180" t="e">
        <f>I1180+K1180+M1180</f>
        <v>#REF!</v>
      </c>
      <c r="H1180" s="181" t="e">
        <f t="shared" si="205"/>
        <v>#REF!</v>
      </c>
      <c r="I1180" s="182" t="e">
        <f>#REF!</f>
        <v>#REF!</v>
      </c>
      <c r="J1180" s="181" t="e">
        <f t="shared" si="206"/>
        <v>#REF!</v>
      </c>
      <c r="K1180" s="182" t="e">
        <f>#REF!</f>
        <v>#REF!</v>
      </c>
      <c r="L1180" s="181" t="e">
        <f t="shared" si="207"/>
        <v>#REF!</v>
      </c>
      <c r="M1180" s="182" t="e">
        <f>#REF!</f>
        <v>#REF!</v>
      </c>
      <c r="N1180" s="181" t="e">
        <f t="shared" si="208"/>
        <v>#REF!</v>
      </c>
      <c r="O1180" s="183" t="s">
        <v>3299</v>
      </c>
    </row>
    <row r="1181" spans="2:15" ht="18" customHeight="1" x14ac:dyDescent="0.2">
      <c r="B1181" s="201" t="s">
        <v>4016</v>
      </c>
      <c r="C1181" s="189" t="s">
        <v>3778</v>
      </c>
      <c r="D1181" s="189" t="s">
        <v>617</v>
      </c>
      <c r="E1181" s="229">
        <f>5/4</f>
        <v>1.25</v>
      </c>
      <c r="F1181" s="184" t="s">
        <v>2354</v>
      </c>
      <c r="G1181" s="185" t="e">
        <f>I1181+K1181+M1181</f>
        <v>#REF!</v>
      </c>
      <c r="H1181" s="186" t="e">
        <f t="shared" si="205"/>
        <v>#REF!</v>
      </c>
      <c r="I1181" s="187" t="e">
        <f>#REF!</f>
        <v>#REF!</v>
      </c>
      <c r="J1181" s="186" t="e">
        <f t="shared" si="206"/>
        <v>#REF!</v>
      </c>
      <c r="K1181" s="187" t="e">
        <f>#REF!</f>
        <v>#REF!</v>
      </c>
      <c r="L1181" s="186" t="e">
        <f t="shared" si="207"/>
        <v>#REF!</v>
      </c>
      <c r="M1181" s="187" t="e">
        <f>#REF!</f>
        <v>#REF!</v>
      </c>
      <c r="N1181" s="186" t="e">
        <f t="shared" si="208"/>
        <v>#REF!</v>
      </c>
      <c r="O1181" s="190" t="s">
        <v>1882</v>
      </c>
    </row>
    <row r="1182" spans="2:15" ht="18" customHeight="1" x14ac:dyDescent="0.2">
      <c r="B1182" s="200" t="s">
        <v>4016</v>
      </c>
      <c r="C1182" s="177" t="s">
        <v>3778</v>
      </c>
      <c r="D1182" s="177" t="s">
        <v>350</v>
      </c>
      <c r="E1182" s="179"/>
      <c r="F1182" s="178" t="s">
        <v>2354</v>
      </c>
      <c r="G1182" s="180" t="e">
        <f>I1182+K1182+M1182</f>
        <v>#REF!</v>
      </c>
      <c r="H1182" s="181" t="e">
        <f t="shared" si="205"/>
        <v>#REF!</v>
      </c>
      <c r="I1182" s="182" t="e">
        <f>#REF!</f>
        <v>#REF!</v>
      </c>
      <c r="J1182" s="181" t="e">
        <f t="shared" si="206"/>
        <v>#REF!</v>
      </c>
      <c r="K1182" s="182" t="e">
        <f>#REF!</f>
        <v>#REF!</v>
      </c>
      <c r="L1182" s="181" t="e">
        <f t="shared" si="207"/>
        <v>#REF!</v>
      </c>
      <c r="M1182" s="182" t="e">
        <f>#REF!</f>
        <v>#REF!</v>
      </c>
      <c r="N1182" s="181" t="e">
        <f t="shared" si="208"/>
        <v>#REF!</v>
      </c>
      <c r="O1182" s="183" t="s">
        <v>3258</v>
      </c>
    </row>
    <row r="1183" spans="2:15" ht="18" customHeight="1" x14ac:dyDescent="0.2">
      <c r="B1183" s="230"/>
      <c r="C1183" s="211"/>
      <c r="D1183" s="211"/>
      <c r="E1183" s="219"/>
      <c r="F1183" s="212"/>
      <c r="G1183" s="213"/>
      <c r="H1183" s="214"/>
      <c r="I1183" s="215"/>
      <c r="J1183" s="214"/>
      <c r="K1183" s="215"/>
      <c r="L1183" s="214"/>
      <c r="M1183" s="215"/>
      <c r="N1183" s="214"/>
      <c r="O1183" s="216"/>
    </row>
    <row r="1184" spans="2:15" ht="18" customHeight="1" x14ac:dyDescent="0.2">
      <c r="B1184" s="231" t="s">
        <v>4169</v>
      </c>
      <c r="C1184" s="207" t="s">
        <v>211</v>
      </c>
      <c r="D1184" s="207" t="s">
        <v>4174</v>
      </c>
      <c r="E1184" s="179"/>
      <c r="F1184" s="208" t="s">
        <v>3257</v>
      </c>
      <c r="G1184" s="180"/>
      <c r="H1184" s="209" t="e">
        <f t="shared" ref="H1184:H1191" si="209">J1184+L1184+N1184</f>
        <v>#REF!</v>
      </c>
      <c r="I1184" s="180"/>
      <c r="J1184" s="181" t="e">
        <f>TRUNC(J1185+J1186+J1187+J1188+J1189+J1190+J1191)</f>
        <v>#REF!</v>
      </c>
      <c r="K1184" s="180"/>
      <c r="L1184" s="181" t="e">
        <f>TRUNC(L1185+L1186+L1187+L1188+L1189+L1190+L1191)</f>
        <v>#REF!</v>
      </c>
      <c r="M1184" s="180"/>
      <c r="N1184" s="209" t="e">
        <f>TRUNC(N1185+N1186+N1187+N1188+N1189+N1190+N1191)</f>
        <v>#REF!</v>
      </c>
      <c r="O1184" s="210" t="s">
        <v>4016</v>
      </c>
    </row>
    <row r="1185" spans="2:15" ht="18" customHeight="1" x14ac:dyDescent="0.2">
      <c r="B1185" s="200" t="s">
        <v>4016</v>
      </c>
      <c r="C1185" s="177" t="s">
        <v>1314</v>
      </c>
      <c r="D1185" s="177" t="s">
        <v>4016</v>
      </c>
      <c r="E1185" s="179">
        <v>1</v>
      </c>
      <c r="F1185" s="178" t="s">
        <v>2599</v>
      </c>
      <c r="G1185" s="180" t="e">
        <f t="shared" ref="G1185:G1191" si="210">I1185+K1185+M1185</f>
        <v>#REF!</v>
      </c>
      <c r="H1185" s="181" t="e">
        <f t="shared" si="209"/>
        <v>#REF!</v>
      </c>
      <c r="I1185" s="182" t="e">
        <f>#REF!</f>
        <v>#REF!</v>
      </c>
      <c r="J1185" s="181" t="e">
        <f t="shared" ref="J1185:J1191" si="211">TRUNC(E1185*I1185,0)</f>
        <v>#REF!</v>
      </c>
      <c r="K1185" s="182" t="e">
        <f>#REF!</f>
        <v>#REF!</v>
      </c>
      <c r="L1185" s="181" t="e">
        <f t="shared" ref="L1185:L1191" si="212">TRUNC(E1185*K1185,0)</f>
        <v>#REF!</v>
      </c>
      <c r="M1185" s="182" t="e">
        <f>#REF!</f>
        <v>#REF!</v>
      </c>
      <c r="N1185" s="181" t="e">
        <f t="shared" ref="N1185:N1191" si="213">TRUNC(E1185*M1185,0)</f>
        <v>#REF!</v>
      </c>
      <c r="O1185" s="183" t="s">
        <v>2316</v>
      </c>
    </row>
    <row r="1186" spans="2:15" ht="18" customHeight="1" x14ac:dyDescent="0.2">
      <c r="B1186" s="200" t="s">
        <v>4016</v>
      </c>
      <c r="C1186" s="177" t="s">
        <v>3465</v>
      </c>
      <c r="D1186" s="177" t="s">
        <v>4016</v>
      </c>
      <c r="E1186" s="179">
        <v>2</v>
      </c>
      <c r="F1186" s="178" t="s">
        <v>1081</v>
      </c>
      <c r="G1186" s="180" t="e">
        <f t="shared" si="210"/>
        <v>#REF!</v>
      </c>
      <c r="H1186" s="181" t="e">
        <f t="shared" si="209"/>
        <v>#REF!</v>
      </c>
      <c r="I1186" s="182" t="e">
        <f>#REF!</f>
        <v>#REF!</v>
      </c>
      <c r="J1186" s="181" t="e">
        <f t="shared" si="211"/>
        <v>#REF!</v>
      </c>
      <c r="K1186" s="182" t="e">
        <f>#REF!</f>
        <v>#REF!</v>
      </c>
      <c r="L1186" s="181" t="e">
        <f t="shared" si="212"/>
        <v>#REF!</v>
      </c>
      <c r="M1186" s="182" t="e">
        <f>#REF!</f>
        <v>#REF!</v>
      </c>
      <c r="N1186" s="181" t="e">
        <f t="shared" si="213"/>
        <v>#REF!</v>
      </c>
      <c r="O1186" s="183" t="s">
        <v>678</v>
      </c>
    </row>
    <row r="1187" spans="2:15" ht="18" customHeight="1" x14ac:dyDescent="0.2">
      <c r="B1187" s="200" t="s">
        <v>4016</v>
      </c>
      <c r="C1187" s="177" t="s">
        <v>1057</v>
      </c>
      <c r="D1187" s="177" t="s">
        <v>4016</v>
      </c>
      <c r="E1187" s="179">
        <v>2</v>
      </c>
      <c r="F1187" s="178" t="s">
        <v>2516</v>
      </c>
      <c r="G1187" s="180" t="e">
        <f t="shared" si="210"/>
        <v>#REF!</v>
      </c>
      <c r="H1187" s="181" t="e">
        <f t="shared" si="209"/>
        <v>#REF!</v>
      </c>
      <c r="I1187" s="182" t="e">
        <f>#REF!</f>
        <v>#REF!</v>
      </c>
      <c r="J1187" s="181" t="e">
        <f t="shared" si="211"/>
        <v>#REF!</v>
      </c>
      <c r="K1187" s="182" t="e">
        <f>#REF!</f>
        <v>#REF!</v>
      </c>
      <c r="L1187" s="181" t="e">
        <f t="shared" si="212"/>
        <v>#REF!</v>
      </c>
      <c r="M1187" s="182" t="e">
        <f>#REF!</f>
        <v>#REF!</v>
      </c>
      <c r="N1187" s="181" t="e">
        <f t="shared" si="213"/>
        <v>#REF!</v>
      </c>
      <c r="O1187" s="183" t="s">
        <v>2169</v>
      </c>
    </row>
    <row r="1188" spans="2:15" ht="18" customHeight="1" x14ac:dyDescent="0.2">
      <c r="B1188" s="200" t="s">
        <v>4016</v>
      </c>
      <c r="C1188" s="177" t="s">
        <v>3010</v>
      </c>
      <c r="D1188" s="177" t="s">
        <v>4016</v>
      </c>
      <c r="E1188" s="179">
        <v>2</v>
      </c>
      <c r="F1188" s="178" t="s">
        <v>2599</v>
      </c>
      <c r="G1188" s="180" t="e">
        <f t="shared" si="210"/>
        <v>#REF!</v>
      </c>
      <c r="H1188" s="181" t="e">
        <f t="shared" si="209"/>
        <v>#REF!</v>
      </c>
      <c r="I1188" s="182" t="e">
        <f>#REF!</f>
        <v>#REF!</v>
      </c>
      <c r="J1188" s="181" t="e">
        <f t="shared" si="211"/>
        <v>#REF!</v>
      </c>
      <c r="K1188" s="182" t="e">
        <f>#REF!</f>
        <v>#REF!</v>
      </c>
      <c r="L1188" s="181" t="e">
        <f t="shared" si="212"/>
        <v>#REF!</v>
      </c>
      <c r="M1188" s="182" t="e">
        <f>#REF!</f>
        <v>#REF!</v>
      </c>
      <c r="N1188" s="181" t="e">
        <f t="shared" si="213"/>
        <v>#REF!</v>
      </c>
      <c r="O1188" s="183" t="s">
        <v>589</v>
      </c>
    </row>
    <row r="1189" spans="2:15" ht="18" customHeight="1" x14ac:dyDescent="0.2">
      <c r="B1189" s="200" t="s">
        <v>4016</v>
      </c>
      <c r="C1189" s="177" t="s">
        <v>3035</v>
      </c>
      <c r="D1189" s="177" t="s">
        <v>4016</v>
      </c>
      <c r="E1189" s="179">
        <v>1</v>
      </c>
      <c r="F1189" s="178" t="s">
        <v>2599</v>
      </c>
      <c r="G1189" s="180" t="e">
        <f t="shared" si="210"/>
        <v>#REF!</v>
      </c>
      <c r="H1189" s="181" t="e">
        <f t="shared" si="209"/>
        <v>#REF!</v>
      </c>
      <c r="I1189" s="182" t="e">
        <f>#REF!</f>
        <v>#REF!</v>
      </c>
      <c r="J1189" s="181" t="e">
        <f t="shared" si="211"/>
        <v>#REF!</v>
      </c>
      <c r="K1189" s="182" t="e">
        <f>#REF!</f>
        <v>#REF!</v>
      </c>
      <c r="L1189" s="181" t="e">
        <f t="shared" si="212"/>
        <v>#REF!</v>
      </c>
      <c r="M1189" s="182" t="e">
        <f>#REF!</f>
        <v>#REF!</v>
      </c>
      <c r="N1189" s="181" t="e">
        <f t="shared" si="213"/>
        <v>#REF!</v>
      </c>
      <c r="O1189" s="183" t="s">
        <v>2073</v>
      </c>
    </row>
    <row r="1190" spans="2:15" ht="18" customHeight="1" x14ac:dyDescent="0.2">
      <c r="B1190" s="200" t="s">
        <v>4016</v>
      </c>
      <c r="C1190" s="177" t="s">
        <v>1312</v>
      </c>
      <c r="D1190" s="177" t="s">
        <v>3170</v>
      </c>
      <c r="E1190" s="179">
        <v>2</v>
      </c>
      <c r="F1190" s="178" t="s">
        <v>3663</v>
      </c>
      <c r="G1190" s="180" t="e">
        <f t="shared" si="210"/>
        <v>#REF!</v>
      </c>
      <c r="H1190" s="181" t="e">
        <f t="shared" si="209"/>
        <v>#REF!</v>
      </c>
      <c r="I1190" s="182" t="e">
        <f>#REF!</f>
        <v>#REF!</v>
      </c>
      <c r="J1190" s="181" t="e">
        <f t="shared" si="211"/>
        <v>#REF!</v>
      </c>
      <c r="K1190" s="182" t="e">
        <f>#REF!</f>
        <v>#REF!</v>
      </c>
      <c r="L1190" s="181" t="e">
        <f t="shared" si="212"/>
        <v>#REF!</v>
      </c>
      <c r="M1190" s="182" t="e">
        <f>#REF!</f>
        <v>#REF!</v>
      </c>
      <c r="N1190" s="181" t="e">
        <f t="shared" si="213"/>
        <v>#REF!</v>
      </c>
      <c r="O1190" s="183" t="s">
        <v>1366</v>
      </c>
    </row>
    <row r="1191" spans="2:15" ht="18" customHeight="1" x14ac:dyDescent="0.2">
      <c r="B1191" s="200" t="s">
        <v>4016</v>
      </c>
      <c r="C1191" s="177" t="s">
        <v>3655</v>
      </c>
      <c r="D1191" s="177" t="s">
        <v>3170</v>
      </c>
      <c r="E1191" s="179">
        <v>2</v>
      </c>
      <c r="F1191" s="178" t="s">
        <v>3663</v>
      </c>
      <c r="G1191" s="180" t="e">
        <f t="shared" si="210"/>
        <v>#REF!</v>
      </c>
      <c r="H1191" s="181" t="e">
        <f t="shared" si="209"/>
        <v>#REF!</v>
      </c>
      <c r="I1191" s="182" t="e">
        <f>#REF!</f>
        <v>#REF!</v>
      </c>
      <c r="J1191" s="181" t="e">
        <f t="shared" si="211"/>
        <v>#REF!</v>
      </c>
      <c r="K1191" s="182" t="e">
        <f>#REF!</f>
        <v>#REF!</v>
      </c>
      <c r="L1191" s="181" t="e">
        <f t="shared" si="212"/>
        <v>#REF!</v>
      </c>
      <c r="M1191" s="182" t="e">
        <f>#REF!</f>
        <v>#REF!</v>
      </c>
      <c r="N1191" s="181" t="e">
        <f t="shared" si="213"/>
        <v>#REF!</v>
      </c>
      <c r="O1191" s="183" t="s">
        <v>3799</v>
      </c>
    </row>
    <row r="1192" spans="2:15" ht="18" customHeight="1" x14ac:dyDescent="0.2">
      <c r="B1192" s="230"/>
      <c r="C1192" s="211"/>
      <c r="D1192" s="211"/>
      <c r="E1192" s="219"/>
      <c r="F1192" s="212"/>
      <c r="G1192" s="213"/>
      <c r="H1192" s="214"/>
      <c r="I1192" s="215"/>
      <c r="J1192" s="214"/>
      <c r="K1192" s="215"/>
      <c r="L1192" s="214"/>
      <c r="M1192" s="215"/>
      <c r="N1192" s="214"/>
      <c r="O1192" s="216"/>
    </row>
    <row r="1193" spans="2:15" ht="18" customHeight="1" x14ac:dyDescent="0.2">
      <c r="B1193" s="231" t="s">
        <v>4170</v>
      </c>
      <c r="C1193" s="207" t="s">
        <v>211</v>
      </c>
      <c r="D1193" s="207" t="s">
        <v>4175</v>
      </c>
      <c r="E1193" s="179"/>
      <c r="F1193" s="208" t="s">
        <v>884</v>
      </c>
      <c r="G1193" s="180"/>
      <c r="H1193" s="209" t="e">
        <f t="shared" ref="H1193:H1198" si="214">J1193+L1193+N1193</f>
        <v>#REF!</v>
      </c>
      <c r="I1193" s="180"/>
      <c r="J1193" s="181" t="e">
        <f>TRUNC(J1194+J1195+J1196+J1197+J1198)</f>
        <v>#REF!</v>
      </c>
      <c r="K1193" s="180"/>
      <c r="L1193" s="181" t="e">
        <f>TRUNC(L1194+L1195+L1196+L1197+L1198)</f>
        <v>#REF!</v>
      </c>
      <c r="M1193" s="180"/>
      <c r="N1193" s="209" t="e">
        <f>TRUNC(N1194+N1195+N1196+N1197+N1198)</f>
        <v>#REF!</v>
      </c>
      <c r="O1193" s="210" t="s">
        <v>4016</v>
      </c>
    </row>
    <row r="1194" spans="2:15" ht="18" customHeight="1" x14ac:dyDescent="0.2">
      <c r="B1194" s="200" t="s">
        <v>4016</v>
      </c>
      <c r="C1194" s="177" t="s">
        <v>3778</v>
      </c>
      <c r="D1194" s="177" t="s">
        <v>519</v>
      </c>
      <c r="E1194" s="179">
        <f>20/2</f>
        <v>10</v>
      </c>
      <c r="F1194" s="178" t="s">
        <v>2354</v>
      </c>
      <c r="G1194" s="180" t="e">
        <f>I1194+K1194+M1194</f>
        <v>#REF!</v>
      </c>
      <c r="H1194" s="181" t="e">
        <f t="shared" si="214"/>
        <v>#REF!</v>
      </c>
      <c r="I1194" s="182" t="e">
        <f>#REF!</f>
        <v>#REF!</v>
      </c>
      <c r="J1194" s="181" t="e">
        <f t="shared" ref="J1194:J1198" si="215">TRUNC(E1194*I1194,0)</f>
        <v>#REF!</v>
      </c>
      <c r="K1194" s="182" t="e">
        <f>#REF!</f>
        <v>#REF!</v>
      </c>
      <c r="L1194" s="181" t="e">
        <f t="shared" ref="L1194:L1198" si="216">TRUNC(E1194*K1194,0)</f>
        <v>#REF!</v>
      </c>
      <c r="M1194" s="182" t="e">
        <f>#REF!</f>
        <v>#REF!</v>
      </c>
      <c r="N1194" s="181" t="e">
        <f t="shared" ref="N1194:N1198" si="217">TRUNC(E1194*M1194,0)</f>
        <v>#REF!</v>
      </c>
      <c r="O1194" s="183" t="s">
        <v>3439</v>
      </c>
    </row>
    <row r="1195" spans="2:15" ht="18" customHeight="1" x14ac:dyDescent="0.2">
      <c r="B1195" s="200" t="s">
        <v>4016</v>
      </c>
      <c r="C1195" s="177" t="s">
        <v>3778</v>
      </c>
      <c r="D1195" s="177" t="s">
        <v>2551</v>
      </c>
      <c r="E1195" s="179">
        <f>18/2</f>
        <v>9</v>
      </c>
      <c r="F1195" s="178" t="s">
        <v>2354</v>
      </c>
      <c r="G1195" s="180" t="e">
        <f>I1195+K1195+M1195</f>
        <v>#REF!</v>
      </c>
      <c r="H1195" s="181" t="e">
        <f t="shared" si="214"/>
        <v>#REF!</v>
      </c>
      <c r="I1195" s="182" t="e">
        <f>#REF!</f>
        <v>#REF!</v>
      </c>
      <c r="J1195" s="181" t="e">
        <f t="shared" si="215"/>
        <v>#REF!</v>
      </c>
      <c r="K1195" s="182" t="e">
        <f>#REF!</f>
        <v>#REF!</v>
      </c>
      <c r="L1195" s="181" t="e">
        <f t="shared" si="216"/>
        <v>#REF!</v>
      </c>
      <c r="M1195" s="182" t="e">
        <f>#REF!</f>
        <v>#REF!</v>
      </c>
      <c r="N1195" s="181" t="e">
        <f t="shared" si="217"/>
        <v>#REF!</v>
      </c>
      <c r="O1195" s="183" t="s">
        <v>1959</v>
      </c>
    </row>
    <row r="1196" spans="2:15" ht="18" customHeight="1" x14ac:dyDescent="0.2">
      <c r="B1196" s="200" t="s">
        <v>4016</v>
      </c>
      <c r="C1196" s="177" t="s">
        <v>3778</v>
      </c>
      <c r="D1196" s="177" t="s">
        <v>1041</v>
      </c>
      <c r="E1196" s="179">
        <f>2/2</f>
        <v>1</v>
      </c>
      <c r="F1196" s="178" t="s">
        <v>2354</v>
      </c>
      <c r="G1196" s="180" t="e">
        <f>I1196+K1196+M1196</f>
        <v>#REF!</v>
      </c>
      <c r="H1196" s="181" t="e">
        <f t="shared" si="214"/>
        <v>#REF!</v>
      </c>
      <c r="I1196" s="182" t="e">
        <f>#REF!</f>
        <v>#REF!</v>
      </c>
      <c r="J1196" s="181" t="e">
        <f t="shared" si="215"/>
        <v>#REF!</v>
      </c>
      <c r="K1196" s="182" t="e">
        <f>#REF!</f>
        <v>#REF!</v>
      </c>
      <c r="L1196" s="181" t="e">
        <f t="shared" si="216"/>
        <v>#REF!</v>
      </c>
      <c r="M1196" s="182" t="e">
        <f>#REF!</f>
        <v>#REF!</v>
      </c>
      <c r="N1196" s="181" t="e">
        <f t="shared" si="217"/>
        <v>#REF!</v>
      </c>
      <c r="O1196" s="183" t="s">
        <v>3299</v>
      </c>
    </row>
    <row r="1197" spans="2:15" ht="18" customHeight="1" x14ac:dyDescent="0.2">
      <c r="B1197" s="201" t="s">
        <v>4016</v>
      </c>
      <c r="C1197" s="189" t="s">
        <v>3778</v>
      </c>
      <c r="D1197" s="189" t="s">
        <v>617</v>
      </c>
      <c r="E1197" s="191">
        <f>2/2</f>
        <v>1</v>
      </c>
      <c r="F1197" s="184" t="s">
        <v>2354</v>
      </c>
      <c r="G1197" s="185" t="e">
        <f>I1197+K1197+M1197</f>
        <v>#REF!</v>
      </c>
      <c r="H1197" s="186" t="e">
        <f t="shared" si="214"/>
        <v>#REF!</v>
      </c>
      <c r="I1197" s="187" t="e">
        <f>#REF!</f>
        <v>#REF!</v>
      </c>
      <c r="J1197" s="186" t="e">
        <f t="shared" si="215"/>
        <v>#REF!</v>
      </c>
      <c r="K1197" s="187" t="e">
        <f>#REF!</f>
        <v>#REF!</v>
      </c>
      <c r="L1197" s="186" t="e">
        <f t="shared" si="216"/>
        <v>#REF!</v>
      </c>
      <c r="M1197" s="182" t="e">
        <f>#REF!</f>
        <v>#REF!</v>
      </c>
      <c r="N1197" s="186" t="e">
        <f t="shared" si="217"/>
        <v>#REF!</v>
      </c>
      <c r="O1197" s="190" t="s">
        <v>1882</v>
      </c>
    </row>
    <row r="1198" spans="2:15" ht="19.7" customHeight="1" x14ac:dyDescent="0.2">
      <c r="B1198" s="200" t="s">
        <v>4016</v>
      </c>
      <c r="C1198" s="177" t="s">
        <v>3778</v>
      </c>
      <c r="D1198" s="177" t="s">
        <v>350</v>
      </c>
      <c r="E1198" s="179">
        <f>2/2</f>
        <v>1</v>
      </c>
      <c r="F1198" s="178" t="s">
        <v>2354</v>
      </c>
      <c r="G1198" s="180" t="e">
        <f>I1198+K1198+M1198</f>
        <v>#REF!</v>
      </c>
      <c r="H1198" s="181" t="e">
        <f t="shared" si="214"/>
        <v>#REF!</v>
      </c>
      <c r="I1198" s="182" t="e">
        <f>#REF!</f>
        <v>#REF!</v>
      </c>
      <c r="J1198" s="181" t="e">
        <f t="shared" si="215"/>
        <v>#REF!</v>
      </c>
      <c r="K1198" s="182" t="e">
        <f>#REF!</f>
        <v>#REF!</v>
      </c>
      <c r="L1198" s="181" t="e">
        <f t="shared" si="216"/>
        <v>#REF!</v>
      </c>
      <c r="M1198" s="182" t="e">
        <f>#REF!</f>
        <v>#REF!</v>
      </c>
      <c r="N1198" s="181" t="e">
        <f t="shared" si="217"/>
        <v>#REF!</v>
      </c>
      <c r="O1198" s="183" t="s">
        <v>3258</v>
      </c>
    </row>
    <row r="1199" spans="2:15" ht="19.7" customHeight="1" x14ac:dyDescent="0.2">
      <c r="B1199" s="232" t="s">
        <v>4016</v>
      </c>
      <c r="C1199" s="220" t="s">
        <v>4016</v>
      </c>
      <c r="D1199" s="220" t="s">
        <v>4016</v>
      </c>
      <c r="E1199" s="217"/>
      <c r="F1199" s="221" t="s">
        <v>4016</v>
      </c>
      <c r="G1199" s="218"/>
      <c r="H1199" s="217"/>
      <c r="I1199" s="218"/>
      <c r="J1199" s="222"/>
      <c r="K1199" s="218"/>
      <c r="L1199" s="222"/>
      <c r="M1199" s="218"/>
      <c r="N1199" s="222"/>
      <c r="O1199" s="223" t="s">
        <v>4016</v>
      </c>
    </row>
    <row r="1200" spans="2:15" ht="19.7" hidden="1" customHeight="1" x14ac:dyDescent="0.2">
      <c r="B1200" s="46" t="s">
        <v>2253</v>
      </c>
      <c r="C1200" s="31" t="s">
        <v>849</v>
      </c>
      <c r="D1200" s="31" t="s">
        <v>2991</v>
      </c>
      <c r="E1200" s="6"/>
      <c r="F1200" s="47" t="s">
        <v>3257</v>
      </c>
      <c r="G1200" s="5"/>
      <c r="H1200" s="48" t="e">
        <f t="shared" ref="H1200:H1208" si="218">J1200+L1200+N1200</f>
        <v>#REF!</v>
      </c>
      <c r="I1200" s="5"/>
      <c r="J1200" s="32" t="e">
        <f>TRUNC(J1201+J1202+J1203+J1204+J1205+J1206+J1207+J1208)</f>
        <v>#REF!</v>
      </c>
      <c r="K1200" s="5"/>
      <c r="L1200" s="32" t="e">
        <f>TRUNC(L1201+L1202+L1203+L1204+L1205+L1206+L1207+L1208)</f>
        <v>#REF!</v>
      </c>
      <c r="M1200" s="5"/>
      <c r="N1200" s="48" t="e">
        <f>TRUNC(N1201+N1202+N1203+N1204+N1205+N1206+N1207+N1208)</f>
        <v>#REF!</v>
      </c>
      <c r="O1200" s="49" t="s">
        <v>4016</v>
      </c>
    </row>
    <row r="1201" spans="2:15" ht="19.7" hidden="1" customHeight="1" x14ac:dyDescent="0.2">
      <c r="B1201" s="13" t="s">
        <v>4016</v>
      </c>
      <c r="C1201" s="14" t="s">
        <v>3010</v>
      </c>
      <c r="D1201" s="14" t="s">
        <v>4016</v>
      </c>
      <c r="E1201" s="16">
        <v>70</v>
      </c>
      <c r="F1201" s="15" t="s">
        <v>2599</v>
      </c>
      <c r="G1201" s="22" t="e">
        <f t="shared" ref="G1201:G1208" si="219">I1201+K1201+M1201</f>
        <v>#REF!</v>
      </c>
      <c r="H1201" s="26" t="e">
        <f t="shared" si="218"/>
        <v>#REF!</v>
      </c>
      <c r="I1201" s="25" t="e">
        <f>#REF!</f>
        <v>#REF!</v>
      </c>
      <c r="J1201" s="26" t="e">
        <f t="shared" ref="J1201:J1209" si="220">TRUNC(E1201*I1201,0)</f>
        <v>#REF!</v>
      </c>
      <c r="K1201" s="25" t="e">
        <f>#REF!</f>
        <v>#REF!</v>
      </c>
      <c r="L1201" s="26" t="e">
        <f t="shared" ref="L1201:L1209" si="221">TRUNC(E1201*K1201,0)</f>
        <v>#REF!</v>
      </c>
      <c r="M1201" s="25" t="e">
        <f>#REF!</f>
        <v>#REF!</v>
      </c>
      <c r="N1201" s="26" t="e">
        <f t="shared" ref="N1201:N1209" si="222">TRUNC(E1201*M1201,0)</f>
        <v>#REF!</v>
      </c>
      <c r="O1201" s="17" t="s">
        <v>589</v>
      </c>
    </row>
    <row r="1202" spans="2:15" ht="19.7" hidden="1" customHeight="1" x14ac:dyDescent="0.2">
      <c r="B1202" s="13" t="s">
        <v>4016</v>
      </c>
      <c r="C1202" s="14" t="s">
        <v>1314</v>
      </c>
      <c r="D1202" s="14" t="s">
        <v>4016</v>
      </c>
      <c r="E1202" s="16">
        <v>10</v>
      </c>
      <c r="F1202" s="15" t="s">
        <v>2599</v>
      </c>
      <c r="G1202" s="22" t="e">
        <f t="shared" si="219"/>
        <v>#REF!</v>
      </c>
      <c r="H1202" s="26" t="e">
        <f t="shared" si="218"/>
        <v>#REF!</v>
      </c>
      <c r="I1202" s="25" t="e">
        <f>#REF!</f>
        <v>#REF!</v>
      </c>
      <c r="J1202" s="26" t="e">
        <f t="shared" si="220"/>
        <v>#REF!</v>
      </c>
      <c r="K1202" s="25" t="e">
        <f>#REF!</f>
        <v>#REF!</v>
      </c>
      <c r="L1202" s="26" t="e">
        <f t="shared" si="221"/>
        <v>#REF!</v>
      </c>
      <c r="M1202" s="25" t="e">
        <f>#REF!</f>
        <v>#REF!</v>
      </c>
      <c r="N1202" s="26" t="e">
        <f t="shared" si="222"/>
        <v>#REF!</v>
      </c>
      <c r="O1202" s="17" t="s">
        <v>2316</v>
      </c>
    </row>
    <row r="1203" spans="2:15" ht="19.7" hidden="1" customHeight="1" x14ac:dyDescent="0.2">
      <c r="B1203" s="13" t="s">
        <v>4016</v>
      </c>
      <c r="C1203" s="14" t="s">
        <v>1057</v>
      </c>
      <c r="D1203" s="14" t="s">
        <v>4016</v>
      </c>
      <c r="E1203" s="16">
        <v>70</v>
      </c>
      <c r="F1203" s="15" t="s">
        <v>2516</v>
      </c>
      <c r="G1203" s="22" t="e">
        <f t="shared" si="219"/>
        <v>#REF!</v>
      </c>
      <c r="H1203" s="26" t="e">
        <f t="shared" si="218"/>
        <v>#REF!</v>
      </c>
      <c r="I1203" s="25" t="e">
        <f>#REF!</f>
        <v>#REF!</v>
      </c>
      <c r="J1203" s="26" t="e">
        <f t="shared" si="220"/>
        <v>#REF!</v>
      </c>
      <c r="K1203" s="25" t="e">
        <f>#REF!</f>
        <v>#REF!</v>
      </c>
      <c r="L1203" s="26" t="e">
        <f t="shared" si="221"/>
        <v>#REF!</v>
      </c>
      <c r="M1203" s="25" t="e">
        <f>#REF!</f>
        <v>#REF!</v>
      </c>
      <c r="N1203" s="26" t="e">
        <f t="shared" si="222"/>
        <v>#REF!</v>
      </c>
      <c r="O1203" s="17" t="s">
        <v>2169</v>
      </c>
    </row>
    <row r="1204" spans="2:15" ht="19.7" hidden="1" customHeight="1" x14ac:dyDescent="0.2">
      <c r="B1204" s="13" t="s">
        <v>4016</v>
      </c>
      <c r="C1204" s="14" t="s">
        <v>3465</v>
      </c>
      <c r="D1204" s="14" t="s">
        <v>4016</v>
      </c>
      <c r="E1204" s="16">
        <v>70</v>
      </c>
      <c r="F1204" s="15" t="s">
        <v>1081</v>
      </c>
      <c r="G1204" s="22" t="e">
        <f t="shared" si="219"/>
        <v>#REF!</v>
      </c>
      <c r="H1204" s="26" t="e">
        <f t="shared" si="218"/>
        <v>#REF!</v>
      </c>
      <c r="I1204" s="25" t="e">
        <f>#REF!</f>
        <v>#REF!</v>
      </c>
      <c r="J1204" s="26" t="e">
        <f t="shared" si="220"/>
        <v>#REF!</v>
      </c>
      <c r="K1204" s="25" t="e">
        <f>#REF!</f>
        <v>#REF!</v>
      </c>
      <c r="L1204" s="26" t="e">
        <f t="shared" si="221"/>
        <v>#REF!</v>
      </c>
      <c r="M1204" s="25" t="e">
        <f>#REF!</f>
        <v>#REF!</v>
      </c>
      <c r="N1204" s="26" t="e">
        <f t="shared" si="222"/>
        <v>#REF!</v>
      </c>
      <c r="O1204" s="17" t="s">
        <v>678</v>
      </c>
    </row>
    <row r="1205" spans="2:15" ht="19.7" hidden="1" customHeight="1" x14ac:dyDescent="0.2">
      <c r="B1205" s="13" t="s">
        <v>4016</v>
      </c>
      <c r="C1205" s="14" t="s">
        <v>677</v>
      </c>
      <c r="D1205" s="14" t="s">
        <v>4016</v>
      </c>
      <c r="E1205" s="16">
        <v>20</v>
      </c>
      <c r="F1205" s="15" t="s">
        <v>2599</v>
      </c>
      <c r="G1205" s="22" t="e">
        <f t="shared" si="219"/>
        <v>#REF!</v>
      </c>
      <c r="H1205" s="26" t="e">
        <f t="shared" si="218"/>
        <v>#REF!</v>
      </c>
      <c r="I1205" s="25" t="e">
        <f>#REF!</f>
        <v>#REF!</v>
      </c>
      <c r="J1205" s="26" t="e">
        <f t="shared" si="220"/>
        <v>#REF!</v>
      </c>
      <c r="K1205" s="25" t="e">
        <f>#REF!</f>
        <v>#REF!</v>
      </c>
      <c r="L1205" s="26" t="e">
        <f t="shared" si="221"/>
        <v>#REF!</v>
      </c>
      <c r="M1205" s="25" t="e">
        <f>#REF!</f>
        <v>#REF!</v>
      </c>
      <c r="N1205" s="26" t="e">
        <f t="shared" si="222"/>
        <v>#REF!</v>
      </c>
      <c r="O1205" s="17" t="s">
        <v>1530</v>
      </c>
    </row>
    <row r="1206" spans="2:15" ht="19.7" hidden="1" customHeight="1" x14ac:dyDescent="0.2">
      <c r="B1206" s="13" t="s">
        <v>4016</v>
      </c>
      <c r="C1206" s="14" t="s">
        <v>315</v>
      </c>
      <c r="D1206" s="14" t="s">
        <v>3170</v>
      </c>
      <c r="E1206" s="16">
        <v>70</v>
      </c>
      <c r="F1206" s="15" t="s">
        <v>3663</v>
      </c>
      <c r="G1206" s="22" t="e">
        <f t="shared" si="219"/>
        <v>#REF!</v>
      </c>
      <c r="H1206" s="26" t="e">
        <f t="shared" si="218"/>
        <v>#REF!</v>
      </c>
      <c r="I1206" s="25" t="e">
        <f>#REF!</f>
        <v>#REF!</v>
      </c>
      <c r="J1206" s="26" t="e">
        <f t="shared" si="220"/>
        <v>#REF!</v>
      </c>
      <c r="K1206" s="25" t="e">
        <f>#REF!</f>
        <v>#REF!</v>
      </c>
      <c r="L1206" s="26" t="e">
        <f t="shared" si="221"/>
        <v>#REF!</v>
      </c>
      <c r="M1206" s="25" t="e">
        <f>#REF!</f>
        <v>#REF!</v>
      </c>
      <c r="N1206" s="26" t="e">
        <f t="shared" si="222"/>
        <v>#REF!</v>
      </c>
      <c r="O1206" s="17" t="s">
        <v>2839</v>
      </c>
    </row>
    <row r="1207" spans="2:15" ht="19.7" hidden="1" customHeight="1" x14ac:dyDescent="0.2">
      <c r="B1207" s="13" t="s">
        <v>4016</v>
      </c>
      <c r="C1207" s="14" t="s">
        <v>3655</v>
      </c>
      <c r="D1207" s="14" t="s">
        <v>3170</v>
      </c>
      <c r="E1207" s="16">
        <v>70</v>
      </c>
      <c r="F1207" s="15" t="s">
        <v>3663</v>
      </c>
      <c r="G1207" s="22" t="e">
        <f t="shared" si="219"/>
        <v>#REF!</v>
      </c>
      <c r="H1207" s="26" t="e">
        <f t="shared" si="218"/>
        <v>#REF!</v>
      </c>
      <c r="I1207" s="25" t="e">
        <f>#REF!</f>
        <v>#REF!</v>
      </c>
      <c r="J1207" s="26" t="e">
        <f t="shared" si="220"/>
        <v>#REF!</v>
      </c>
      <c r="K1207" s="25" t="e">
        <f>#REF!</f>
        <v>#REF!</v>
      </c>
      <c r="L1207" s="26" t="e">
        <f t="shared" si="221"/>
        <v>#REF!</v>
      </c>
      <c r="M1207" s="25" t="e">
        <f>#REF!</f>
        <v>#REF!</v>
      </c>
      <c r="N1207" s="26" t="e">
        <f t="shared" si="222"/>
        <v>#REF!</v>
      </c>
      <c r="O1207" s="17" t="s">
        <v>3799</v>
      </c>
    </row>
    <row r="1208" spans="2:15" ht="19.7" hidden="1" customHeight="1" x14ac:dyDescent="0.2">
      <c r="B1208" s="13" t="s">
        <v>4016</v>
      </c>
      <c r="C1208" s="14" t="s">
        <v>3540</v>
      </c>
      <c r="D1208" s="14" t="s">
        <v>4016</v>
      </c>
      <c r="E1208" s="16">
        <v>910</v>
      </c>
      <c r="F1208" s="15" t="s">
        <v>2354</v>
      </c>
      <c r="G1208" s="22" t="e">
        <f t="shared" si="219"/>
        <v>#REF!</v>
      </c>
      <c r="H1208" s="26" t="e">
        <f t="shared" si="218"/>
        <v>#REF!</v>
      </c>
      <c r="I1208" s="25" t="e">
        <f>#REF!</f>
        <v>#REF!</v>
      </c>
      <c r="J1208" s="26" t="e">
        <f t="shared" si="220"/>
        <v>#REF!</v>
      </c>
      <c r="K1208" s="25" t="e">
        <f>#REF!</f>
        <v>#REF!</v>
      </c>
      <c r="L1208" s="26" t="e">
        <f t="shared" si="221"/>
        <v>#REF!</v>
      </c>
      <c r="M1208" s="25" t="e">
        <f>#REF!</f>
        <v>#REF!</v>
      </c>
      <c r="N1208" s="26" t="e">
        <f t="shared" si="222"/>
        <v>#REF!</v>
      </c>
      <c r="O1208" s="17" t="s">
        <v>279</v>
      </c>
    </row>
    <row r="1209" spans="2:15" ht="19.7" hidden="1" customHeight="1" x14ac:dyDescent="0.2">
      <c r="B1209" s="13" t="s">
        <v>4016</v>
      </c>
      <c r="C1209" s="14" t="s">
        <v>4016</v>
      </c>
      <c r="D1209" s="14" t="s">
        <v>4016</v>
      </c>
      <c r="E1209" s="16"/>
      <c r="F1209" s="15" t="s">
        <v>4016</v>
      </c>
      <c r="G1209" s="22"/>
      <c r="H1209" s="16"/>
      <c r="I1209" s="22"/>
      <c r="J1209" s="26">
        <f t="shared" si="220"/>
        <v>0</v>
      </c>
      <c r="K1209" s="22"/>
      <c r="L1209" s="26">
        <f t="shared" si="221"/>
        <v>0</v>
      </c>
      <c r="M1209" s="22"/>
      <c r="N1209" s="26">
        <f t="shared" si="222"/>
        <v>0</v>
      </c>
      <c r="O1209" s="17" t="s">
        <v>4016</v>
      </c>
    </row>
    <row r="1210" spans="2:15" ht="19.7" hidden="1" customHeight="1" x14ac:dyDescent="0.2">
      <c r="B1210" s="40" t="s">
        <v>634</v>
      </c>
      <c r="C1210" s="24" t="s">
        <v>849</v>
      </c>
      <c r="D1210" s="24" t="s">
        <v>1557</v>
      </c>
      <c r="E1210" s="16"/>
      <c r="F1210" s="41" t="s">
        <v>884</v>
      </c>
      <c r="G1210" s="22"/>
      <c r="H1210" s="42" t="e">
        <f>J1210+L1210+N1210</f>
        <v>#REF!</v>
      </c>
      <c r="I1210" s="22"/>
      <c r="J1210" s="26" t="e">
        <f>TRUNC(J1211)</f>
        <v>#REF!</v>
      </c>
      <c r="K1210" s="22"/>
      <c r="L1210" s="26" t="e">
        <f>TRUNC(L1211)</f>
        <v>#REF!</v>
      </c>
      <c r="M1210" s="22"/>
      <c r="N1210" s="42" t="e">
        <f>TRUNC(N1211)</f>
        <v>#REF!</v>
      </c>
      <c r="O1210" s="43" t="s">
        <v>4016</v>
      </c>
    </row>
    <row r="1211" spans="2:15" ht="19.7" hidden="1" customHeight="1" x14ac:dyDescent="0.2">
      <c r="B1211" s="13" t="s">
        <v>4016</v>
      </c>
      <c r="C1211" s="14" t="s">
        <v>949</v>
      </c>
      <c r="D1211" s="14" t="s">
        <v>4016</v>
      </c>
      <c r="E1211" s="16">
        <v>13</v>
      </c>
      <c r="F1211" s="15" t="s">
        <v>2354</v>
      </c>
      <c r="G1211" s="22" t="e">
        <f>I1211+K1211+M1211</f>
        <v>#REF!</v>
      </c>
      <c r="H1211" s="26" t="e">
        <f>J1211+L1211+N1211</f>
        <v>#REF!</v>
      </c>
      <c r="I1211" s="25" t="e">
        <f>#REF!</f>
        <v>#REF!</v>
      </c>
      <c r="J1211" s="26" t="e">
        <f>TRUNC(E1211*I1211,0)</f>
        <v>#REF!</v>
      </c>
      <c r="K1211" s="25" t="e">
        <f>#REF!</f>
        <v>#REF!</v>
      </c>
      <c r="L1211" s="26" t="e">
        <f>TRUNC(E1211*K1211,0)</f>
        <v>#REF!</v>
      </c>
      <c r="M1211" s="25" t="e">
        <f>#REF!</f>
        <v>#REF!</v>
      </c>
      <c r="N1211" s="26" t="e">
        <f>TRUNC(E1211*M1211,0)</f>
        <v>#REF!</v>
      </c>
      <c r="O1211" s="17" t="s">
        <v>1104</v>
      </c>
    </row>
    <row r="1212" spans="2:15" ht="19.7" hidden="1" customHeight="1" x14ac:dyDescent="0.2">
      <c r="B1212" s="13" t="s">
        <v>4016</v>
      </c>
      <c r="C1212" s="14" t="s">
        <v>4016</v>
      </c>
      <c r="D1212" s="14" t="s">
        <v>4016</v>
      </c>
      <c r="E1212" s="16"/>
      <c r="F1212" s="15" t="s">
        <v>4016</v>
      </c>
      <c r="G1212" s="22"/>
      <c r="H1212" s="16"/>
      <c r="I1212" s="22"/>
      <c r="J1212" s="26">
        <f>TRUNC(E1212*I1212,0)</f>
        <v>0</v>
      </c>
      <c r="K1212" s="22"/>
      <c r="L1212" s="26">
        <f>TRUNC(E1212*K1212,0)</f>
        <v>0</v>
      </c>
      <c r="M1212" s="22"/>
      <c r="N1212" s="26">
        <f>TRUNC(E1212*M1212,0)</f>
        <v>0</v>
      </c>
      <c r="O1212" s="17" t="s">
        <v>4016</v>
      </c>
    </row>
    <row r="1213" spans="2:15" ht="19.7" hidden="1" customHeight="1" x14ac:dyDescent="0.2">
      <c r="B1213" s="40" t="s">
        <v>1963</v>
      </c>
      <c r="C1213" s="24" t="s">
        <v>849</v>
      </c>
      <c r="D1213" s="24" t="s">
        <v>92</v>
      </c>
      <c r="E1213" s="16"/>
      <c r="F1213" s="41" t="s">
        <v>3257</v>
      </c>
      <c r="G1213" s="22"/>
      <c r="H1213" s="42" t="e">
        <f t="shared" ref="H1213:H1218" si="223">J1213+L1213+N1213</f>
        <v>#REF!</v>
      </c>
      <c r="I1213" s="22"/>
      <c r="J1213" s="26" t="e">
        <f>TRUNC(J1214+J1215+J1216+J1217+J1218)</f>
        <v>#REF!</v>
      </c>
      <c r="K1213" s="22"/>
      <c r="L1213" s="26" t="e">
        <f>TRUNC(L1214+L1215+L1216+L1217+L1218)</f>
        <v>#REF!</v>
      </c>
      <c r="M1213" s="22"/>
      <c r="N1213" s="42" t="e">
        <f>TRUNC(N1214+N1215+N1216+N1217+N1218)</f>
        <v>#REF!</v>
      </c>
      <c r="O1213" s="43" t="s">
        <v>4016</v>
      </c>
    </row>
    <row r="1214" spans="2:15" ht="19.7" hidden="1" customHeight="1" x14ac:dyDescent="0.2">
      <c r="B1214" s="13" t="s">
        <v>4016</v>
      </c>
      <c r="C1214" s="14" t="s">
        <v>3010</v>
      </c>
      <c r="D1214" s="14" t="s">
        <v>4016</v>
      </c>
      <c r="E1214" s="16">
        <v>3</v>
      </c>
      <c r="F1214" s="15" t="s">
        <v>2599</v>
      </c>
      <c r="G1214" s="22" t="e">
        <f>I1214+K1214+M1214</f>
        <v>#REF!</v>
      </c>
      <c r="H1214" s="26" t="e">
        <f t="shared" si="223"/>
        <v>#REF!</v>
      </c>
      <c r="I1214" s="25" t="e">
        <f>#REF!</f>
        <v>#REF!</v>
      </c>
      <c r="J1214" s="26" t="e">
        <f t="shared" ref="J1214:J1219" si="224">TRUNC(E1214*I1214,0)</f>
        <v>#REF!</v>
      </c>
      <c r="K1214" s="25" t="e">
        <f>#REF!</f>
        <v>#REF!</v>
      </c>
      <c r="L1214" s="26" t="e">
        <f t="shared" ref="L1214:L1219" si="225">TRUNC(E1214*K1214,0)</f>
        <v>#REF!</v>
      </c>
      <c r="M1214" s="25" t="e">
        <f>#REF!</f>
        <v>#REF!</v>
      </c>
      <c r="N1214" s="26" t="e">
        <f t="shared" ref="N1214:N1219" si="226">TRUNC(E1214*M1214,0)</f>
        <v>#REF!</v>
      </c>
      <c r="O1214" s="17" t="s">
        <v>589</v>
      </c>
    </row>
    <row r="1215" spans="2:15" ht="19.7" hidden="1" customHeight="1" x14ac:dyDescent="0.2">
      <c r="B1215" s="13" t="s">
        <v>4016</v>
      </c>
      <c r="C1215" s="14" t="s">
        <v>1314</v>
      </c>
      <c r="D1215" s="14" t="s">
        <v>4016</v>
      </c>
      <c r="E1215" s="16">
        <v>1</v>
      </c>
      <c r="F1215" s="15" t="s">
        <v>2599</v>
      </c>
      <c r="G1215" s="22" t="e">
        <f>I1215+K1215+M1215</f>
        <v>#REF!</v>
      </c>
      <c r="H1215" s="26" t="e">
        <f t="shared" si="223"/>
        <v>#REF!</v>
      </c>
      <c r="I1215" s="25" t="e">
        <f>#REF!</f>
        <v>#REF!</v>
      </c>
      <c r="J1215" s="26" t="e">
        <f t="shared" si="224"/>
        <v>#REF!</v>
      </c>
      <c r="K1215" s="25" t="e">
        <f>#REF!</f>
        <v>#REF!</v>
      </c>
      <c r="L1215" s="26" t="e">
        <f t="shared" si="225"/>
        <v>#REF!</v>
      </c>
      <c r="M1215" s="25" t="e">
        <f>#REF!</f>
        <v>#REF!</v>
      </c>
      <c r="N1215" s="26" t="e">
        <f t="shared" si="226"/>
        <v>#REF!</v>
      </c>
      <c r="O1215" s="17" t="s">
        <v>2316</v>
      </c>
    </row>
    <row r="1216" spans="2:15" ht="19.7" hidden="1" customHeight="1" x14ac:dyDescent="0.2">
      <c r="B1216" s="13" t="s">
        <v>4016</v>
      </c>
      <c r="C1216" s="14" t="s">
        <v>1057</v>
      </c>
      <c r="D1216" s="14" t="s">
        <v>4016</v>
      </c>
      <c r="E1216" s="16">
        <v>3</v>
      </c>
      <c r="F1216" s="15" t="s">
        <v>2516</v>
      </c>
      <c r="G1216" s="22" t="e">
        <f>I1216+K1216+M1216</f>
        <v>#REF!</v>
      </c>
      <c r="H1216" s="26" t="e">
        <f t="shared" si="223"/>
        <v>#REF!</v>
      </c>
      <c r="I1216" s="25" t="e">
        <f>#REF!</f>
        <v>#REF!</v>
      </c>
      <c r="J1216" s="26" t="e">
        <f t="shared" si="224"/>
        <v>#REF!</v>
      </c>
      <c r="K1216" s="25" t="e">
        <f>#REF!</f>
        <v>#REF!</v>
      </c>
      <c r="L1216" s="26" t="e">
        <f t="shared" si="225"/>
        <v>#REF!</v>
      </c>
      <c r="M1216" s="25" t="e">
        <f>#REF!</f>
        <v>#REF!</v>
      </c>
      <c r="N1216" s="26" t="e">
        <f t="shared" si="226"/>
        <v>#REF!</v>
      </c>
      <c r="O1216" s="17" t="s">
        <v>2169</v>
      </c>
    </row>
    <row r="1217" spans="2:15" ht="19.7" hidden="1" customHeight="1" x14ac:dyDescent="0.2">
      <c r="B1217" s="13" t="s">
        <v>4016</v>
      </c>
      <c r="C1217" s="14" t="s">
        <v>3465</v>
      </c>
      <c r="D1217" s="14" t="s">
        <v>4016</v>
      </c>
      <c r="E1217" s="16">
        <v>3</v>
      </c>
      <c r="F1217" s="15" t="s">
        <v>1081</v>
      </c>
      <c r="G1217" s="22" t="e">
        <f>I1217+K1217+M1217</f>
        <v>#REF!</v>
      </c>
      <c r="H1217" s="26" t="e">
        <f t="shared" si="223"/>
        <v>#REF!</v>
      </c>
      <c r="I1217" s="25" t="e">
        <f>#REF!</f>
        <v>#REF!</v>
      </c>
      <c r="J1217" s="26" t="e">
        <f t="shared" si="224"/>
        <v>#REF!</v>
      </c>
      <c r="K1217" s="25" t="e">
        <f>#REF!</f>
        <v>#REF!</v>
      </c>
      <c r="L1217" s="26" t="e">
        <f t="shared" si="225"/>
        <v>#REF!</v>
      </c>
      <c r="M1217" s="25" t="e">
        <f>#REF!</f>
        <v>#REF!</v>
      </c>
      <c r="N1217" s="26" t="e">
        <f t="shared" si="226"/>
        <v>#REF!</v>
      </c>
      <c r="O1217" s="17" t="s">
        <v>678</v>
      </c>
    </row>
    <row r="1218" spans="2:15" ht="19.7" hidden="1" customHeight="1" x14ac:dyDescent="0.2">
      <c r="B1218" s="13" t="s">
        <v>4016</v>
      </c>
      <c r="C1218" s="14" t="s">
        <v>3540</v>
      </c>
      <c r="D1218" s="14" t="s">
        <v>4016</v>
      </c>
      <c r="E1218" s="16">
        <v>15</v>
      </c>
      <c r="F1218" s="15" t="s">
        <v>2354</v>
      </c>
      <c r="G1218" s="22" t="e">
        <f>I1218+K1218+M1218</f>
        <v>#REF!</v>
      </c>
      <c r="H1218" s="26" t="e">
        <f t="shared" si="223"/>
        <v>#REF!</v>
      </c>
      <c r="I1218" s="25" t="e">
        <f>#REF!</f>
        <v>#REF!</v>
      </c>
      <c r="J1218" s="26" t="e">
        <f t="shared" si="224"/>
        <v>#REF!</v>
      </c>
      <c r="K1218" s="25" t="e">
        <f>#REF!</f>
        <v>#REF!</v>
      </c>
      <c r="L1218" s="26" t="e">
        <f t="shared" si="225"/>
        <v>#REF!</v>
      </c>
      <c r="M1218" s="25" t="e">
        <f>#REF!</f>
        <v>#REF!</v>
      </c>
      <c r="N1218" s="26" t="e">
        <f t="shared" si="226"/>
        <v>#REF!</v>
      </c>
      <c r="O1218" s="17" t="s">
        <v>279</v>
      </c>
    </row>
    <row r="1219" spans="2:15" ht="19.7" hidden="1" customHeight="1" x14ac:dyDescent="0.2">
      <c r="B1219" s="13" t="s">
        <v>4016</v>
      </c>
      <c r="C1219" s="14" t="s">
        <v>4016</v>
      </c>
      <c r="D1219" s="14" t="s">
        <v>4016</v>
      </c>
      <c r="E1219" s="16"/>
      <c r="F1219" s="15" t="s">
        <v>4016</v>
      </c>
      <c r="G1219" s="22"/>
      <c r="H1219" s="16"/>
      <c r="I1219" s="22"/>
      <c r="J1219" s="26">
        <f t="shared" si="224"/>
        <v>0</v>
      </c>
      <c r="K1219" s="22"/>
      <c r="L1219" s="26">
        <f t="shared" si="225"/>
        <v>0</v>
      </c>
      <c r="M1219" s="22"/>
      <c r="N1219" s="26">
        <f t="shared" si="226"/>
        <v>0</v>
      </c>
      <c r="O1219" s="17" t="s">
        <v>4016</v>
      </c>
    </row>
    <row r="1220" spans="2:15" ht="19.7" hidden="1" customHeight="1" x14ac:dyDescent="0.2">
      <c r="B1220" s="40" t="s">
        <v>3434</v>
      </c>
      <c r="C1220" s="24" t="s">
        <v>849</v>
      </c>
      <c r="D1220" s="24" t="s">
        <v>3417</v>
      </c>
      <c r="E1220" s="16"/>
      <c r="F1220" s="41" t="s">
        <v>884</v>
      </c>
      <c r="G1220" s="22"/>
      <c r="H1220" s="42" t="e">
        <f>J1220+L1220+N1220</f>
        <v>#REF!</v>
      </c>
      <c r="I1220" s="22"/>
      <c r="J1220" s="26" t="e">
        <f>TRUNC(J1221+J1222)</f>
        <v>#REF!</v>
      </c>
      <c r="K1220" s="22"/>
      <c r="L1220" s="26" t="e">
        <f>TRUNC(L1221+L1222)</f>
        <v>#REF!</v>
      </c>
      <c r="M1220" s="22"/>
      <c r="N1220" s="42" t="e">
        <f>TRUNC(N1221+N1222)</f>
        <v>#REF!</v>
      </c>
      <c r="O1220" s="43" t="s">
        <v>4016</v>
      </c>
    </row>
    <row r="1221" spans="2:15" ht="19.7" hidden="1" customHeight="1" x14ac:dyDescent="0.2">
      <c r="B1221" s="13" t="s">
        <v>4016</v>
      </c>
      <c r="C1221" s="14" t="s">
        <v>1362</v>
      </c>
      <c r="D1221" s="14" t="s">
        <v>3918</v>
      </c>
      <c r="E1221" s="16">
        <v>5</v>
      </c>
      <c r="F1221" s="15" t="s">
        <v>2354</v>
      </c>
      <c r="G1221" s="22" t="e">
        <f>I1221+K1221+M1221</f>
        <v>#REF!</v>
      </c>
      <c r="H1221" s="26" t="e">
        <f>J1221+L1221+N1221</f>
        <v>#REF!</v>
      </c>
      <c r="I1221" s="25" t="e">
        <f>#REF!</f>
        <v>#REF!</v>
      </c>
      <c r="J1221" s="26" t="e">
        <f>TRUNC(E1221*I1221,0)</f>
        <v>#REF!</v>
      </c>
      <c r="K1221" s="25" t="e">
        <f>#REF!</f>
        <v>#REF!</v>
      </c>
      <c r="L1221" s="26" t="e">
        <f>TRUNC(E1221*K1221,0)</f>
        <v>#REF!</v>
      </c>
      <c r="M1221" s="25" t="e">
        <f>#REF!</f>
        <v>#REF!</v>
      </c>
      <c r="N1221" s="26" t="e">
        <f>TRUNC(E1221*M1221,0)</f>
        <v>#REF!</v>
      </c>
      <c r="O1221" s="17" t="s">
        <v>1181</v>
      </c>
    </row>
    <row r="1222" spans="2:15" ht="19.7" hidden="1" customHeight="1" x14ac:dyDescent="0.2">
      <c r="B1222" s="13" t="s">
        <v>4016</v>
      </c>
      <c r="C1222" s="14" t="s">
        <v>1362</v>
      </c>
      <c r="D1222" s="14" t="s">
        <v>1041</v>
      </c>
      <c r="E1222" s="16">
        <v>5</v>
      </c>
      <c r="F1222" s="15" t="s">
        <v>2354</v>
      </c>
      <c r="G1222" s="22" t="e">
        <f>I1222+K1222+M1222</f>
        <v>#REF!</v>
      </c>
      <c r="H1222" s="26" t="e">
        <f>J1222+L1222+N1222</f>
        <v>#REF!</v>
      </c>
      <c r="I1222" s="25" t="e">
        <f>#REF!</f>
        <v>#REF!</v>
      </c>
      <c r="J1222" s="26" t="e">
        <f>TRUNC(E1222*I1222,0)</f>
        <v>#REF!</v>
      </c>
      <c r="K1222" s="25" t="e">
        <f>#REF!</f>
        <v>#REF!</v>
      </c>
      <c r="L1222" s="26" t="e">
        <f>TRUNC(E1222*K1222,0)</f>
        <v>#REF!</v>
      </c>
      <c r="M1222" s="25" t="e">
        <f>#REF!</f>
        <v>#REF!</v>
      </c>
      <c r="N1222" s="26" t="e">
        <f>TRUNC(E1222*M1222,0)</f>
        <v>#REF!</v>
      </c>
      <c r="O1222" s="17" t="s">
        <v>3665</v>
      </c>
    </row>
    <row r="1223" spans="2:15" ht="19.7" hidden="1" customHeight="1" x14ac:dyDescent="0.2">
      <c r="B1223" s="13" t="s">
        <v>4016</v>
      </c>
      <c r="C1223" s="14" t="s">
        <v>4016</v>
      </c>
      <c r="D1223" s="14" t="s">
        <v>4016</v>
      </c>
      <c r="E1223" s="16"/>
      <c r="F1223" s="15" t="s">
        <v>4016</v>
      </c>
      <c r="G1223" s="22"/>
      <c r="H1223" s="16"/>
      <c r="I1223" s="22"/>
      <c r="J1223" s="26">
        <f>TRUNC(E1223*I1223,0)</f>
        <v>0</v>
      </c>
      <c r="K1223" s="22"/>
      <c r="L1223" s="26">
        <f>TRUNC(E1223*K1223,0)</f>
        <v>0</v>
      </c>
      <c r="M1223" s="22"/>
      <c r="N1223" s="26">
        <f>TRUNC(E1223*M1223,0)</f>
        <v>0</v>
      </c>
      <c r="O1223" s="17" t="s">
        <v>4016</v>
      </c>
    </row>
    <row r="1224" spans="2:15" ht="19.7" hidden="1" customHeight="1" x14ac:dyDescent="0.2">
      <c r="B1224" s="40" t="s">
        <v>1886</v>
      </c>
      <c r="C1224" s="24" t="s">
        <v>946</v>
      </c>
      <c r="D1224" s="24" t="s">
        <v>1302</v>
      </c>
      <c r="E1224" s="16"/>
      <c r="F1224" s="41" t="s">
        <v>3257</v>
      </c>
      <c r="G1224" s="22"/>
      <c r="H1224" s="42" t="e">
        <f t="shared" ref="H1224:H1232" si="227">J1224+L1224+N1224</f>
        <v>#REF!</v>
      </c>
      <c r="I1224" s="22"/>
      <c r="J1224" s="26" t="e">
        <f>TRUNC(J1225+J1226+J1227+J1228+J1229+J1230+J1231+J1232)</f>
        <v>#REF!</v>
      </c>
      <c r="K1224" s="22"/>
      <c r="L1224" s="26" t="e">
        <f>TRUNC(L1225+L1226+L1227+L1228+L1229+L1230+L1231+L1232)</f>
        <v>#REF!</v>
      </c>
      <c r="M1224" s="22"/>
      <c r="N1224" s="42" t="e">
        <f>TRUNC(N1225+N1226+N1227+N1228+N1229+N1230+N1231+N1232)</f>
        <v>#REF!</v>
      </c>
      <c r="O1224" s="43" t="s">
        <v>4016</v>
      </c>
    </row>
    <row r="1225" spans="2:15" ht="19.7" hidden="1" customHeight="1" x14ac:dyDescent="0.2">
      <c r="B1225" s="13" t="s">
        <v>4016</v>
      </c>
      <c r="C1225" s="14" t="s">
        <v>3010</v>
      </c>
      <c r="D1225" s="14" t="s">
        <v>4016</v>
      </c>
      <c r="E1225" s="16">
        <v>40</v>
      </c>
      <c r="F1225" s="15" t="s">
        <v>2599</v>
      </c>
      <c r="G1225" s="22" t="e">
        <f t="shared" ref="G1225:G1232" si="228">I1225+K1225+M1225</f>
        <v>#REF!</v>
      </c>
      <c r="H1225" s="26" t="e">
        <f t="shared" si="227"/>
        <v>#REF!</v>
      </c>
      <c r="I1225" s="25" t="e">
        <f>#REF!</f>
        <v>#REF!</v>
      </c>
      <c r="J1225" s="26" t="e">
        <f t="shared" ref="J1225:J1233" si="229">TRUNC(E1225*I1225,0)</f>
        <v>#REF!</v>
      </c>
      <c r="K1225" s="25" t="e">
        <f>#REF!</f>
        <v>#REF!</v>
      </c>
      <c r="L1225" s="26" t="e">
        <f t="shared" ref="L1225:L1233" si="230">TRUNC(E1225*K1225,0)</f>
        <v>#REF!</v>
      </c>
      <c r="M1225" s="25" t="e">
        <f>#REF!</f>
        <v>#REF!</v>
      </c>
      <c r="N1225" s="26" t="e">
        <f t="shared" ref="N1225:N1233" si="231">TRUNC(E1225*M1225,0)</f>
        <v>#REF!</v>
      </c>
      <c r="O1225" s="17" t="s">
        <v>589</v>
      </c>
    </row>
    <row r="1226" spans="2:15" ht="19.7" hidden="1" customHeight="1" x14ac:dyDescent="0.2">
      <c r="B1226" s="13" t="s">
        <v>4016</v>
      </c>
      <c r="C1226" s="14" t="s">
        <v>1314</v>
      </c>
      <c r="D1226" s="14" t="s">
        <v>4016</v>
      </c>
      <c r="E1226" s="16">
        <v>1</v>
      </c>
      <c r="F1226" s="15" t="s">
        <v>2599</v>
      </c>
      <c r="G1226" s="22" t="e">
        <f t="shared" si="228"/>
        <v>#REF!</v>
      </c>
      <c r="H1226" s="26" t="e">
        <f t="shared" si="227"/>
        <v>#REF!</v>
      </c>
      <c r="I1226" s="25" t="e">
        <f>#REF!</f>
        <v>#REF!</v>
      </c>
      <c r="J1226" s="26" t="e">
        <f t="shared" si="229"/>
        <v>#REF!</v>
      </c>
      <c r="K1226" s="25" t="e">
        <f>#REF!</f>
        <v>#REF!</v>
      </c>
      <c r="L1226" s="26" t="e">
        <f t="shared" si="230"/>
        <v>#REF!</v>
      </c>
      <c r="M1226" s="25" t="e">
        <f>#REF!</f>
        <v>#REF!</v>
      </c>
      <c r="N1226" s="26" t="e">
        <f t="shared" si="231"/>
        <v>#REF!</v>
      </c>
      <c r="O1226" s="17" t="s">
        <v>2316</v>
      </c>
    </row>
    <row r="1227" spans="2:15" ht="19.7" hidden="1" customHeight="1" x14ac:dyDescent="0.2">
      <c r="B1227" s="13" t="s">
        <v>4016</v>
      </c>
      <c r="C1227" s="14" t="s">
        <v>1057</v>
      </c>
      <c r="D1227" s="14" t="s">
        <v>4016</v>
      </c>
      <c r="E1227" s="16">
        <v>40</v>
      </c>
      <c r="F1227" s="15" t="s">
        <v>2516</v>
      </c>
      <c r="G1227" s="22" t="e">
        <f t="shared" si="228"/>
        <v>#REF!</v>
      </c>
      <c r="H1227" s="26" t="e">
        <f t="shared" si="227"/>
        <v>#REF!</v>
      </c>
      <c r="I1227" s="25" t="e">
        <f>#REF!</f>
        <v>#REF!</v>
      </c>
      <c r="J1227" s="26" t="e">
        <f t="shared" si="229"/>
        <v>#REF!</v>
      </c>
      <c r="K1227" s="25" t="e">
        <f>#REF!</f>
        <v>#REF!</v>
      </c>
      <c r="L1227" s="26" t="e">
        <f t="shared" si="230"/>
        <v>#REF!</v>
      </c>
      <c r="M1227" s="25" t="e">
        <f>#REF!</f>
        <v>#REF!</v>
      </c>
      <c r="N1227" s="26" t="e">
        <f t="shared" si="231"/>
        <v>#REF!</v>
      </c>
      <c r="O1227" s="17" t="s">
        <v>2169</v>
      </c>
    </row>
    <row r="1228" spans="2:15" ht="19.7" hidden="1" customHeight="1" x14ac:dyDescent="0.2">
      <c r="B1228" s="13" t="s">
        <v>4016</v>
      </c>
      <c r="C1228" s="14" t="s">
        <v>3465</v>
      </c>
      <c r="D1228" s="14" t="s">
        <v>4016</v>
      </c>
      <c r="E1228" s="16">
        <v>40</v>
      </c>
      <c r="F1228" s="15" t="s">
        <v>1081</v>
      </c>
      <c r="G1228" s="22" t="e">
        <f t="shared" si="228"/>
        <v>#REF!</v>
      </c>
      <c r="H1228" s="26" t="e">
        <f t="shared" si="227"/>
        <v>#REF!</v>
      </c>
      <c r="I1228" s="25" t="e">
        <f>#REF!</f>
        <v>#REF!</v>
      </c>
      <c r="J1228" s="26" t="e">
        <f t="shared" si="229"/>
        <v>#REF!</v>
      </c>
      <c r="K1228" s="25" t="e">
        <f>#REF!</f>
        <v>#REF!</v>
      </c>
      <c r="L1228" s="26" t="e">
        <f t="shared" si="230"/>
        <v>#REF!</v>
      </c>
      <c r="M1228" s="25" t="e">
        <f>#REF!</f>
        <v>#REF!</v>
      </c>
      <c r="N1228" s="26" t="e">
        <f t="shared" si="231"/>
        <v>#REF!</v>
      </c>
      <c r="O1228" s="17" t="s">
        <v>678</v>
      </c>
    </row>
    <row r="1229" spans="2:15" ht="19.7" hidden="1" customHeight="1" x14ac:dyDescent="0.2">
      <c r="B1229" s="13" t="s">
        <v>4016</v>
      </c>
      <c r="C1229" s="14" t="s">
        <v>3035</v>
      </c>
      <c r="D1229" s="14" t="s">
        <v>4016</v>
      </c>
      <c r="E1229" s="16">
        <v>1</v>
      </c>
      <c r="F1229" s="15" t="s">
        <v>2599</v>
      </c>
      <c r="G1229" s="22" t="e">
        <f t="shared" si="228"/>
        <v>#REF!</v>
      </c>
      <c r="H1229" s="26" t="e">
        <f t="shared" si="227"/>
        <v>#REF!</v>
      </c>
      <c r="I1229" s="25" t="e">
        <f>#REF!</f>
        <v>#REF!</v>
      </c>
      <c r="J1229" s="26" t="e">
        <f t="shared" si="229"/>
        <v>#REF!</v>
      </c>
      <c r="K1229" s="25" t="e">
        <f>#REF!</f>
        <v>#REF!</v>
      </c>
      <c r="L1229" s="26" t="e">
        <f t="shared" si="230"/>
        <v>#REF!</v>
      </c>
      <c r="M1229" s="25" t="e">
        <f>#REF!</f>
        <v>#REF!</v>
      </c>
      <c r="N1229" s="26" t="e">
        <f t="shared" si="231"/>
        <v>#REF!</v>
      </c>
      <c r="O1229" s="17" t="s">
        <v>2073</v>
      </c>
    </row>
    <row r="1230" spans="2:15" ht="19.7" hidden="1" customHeight="1" x14ac:dyDescent="0.2">
      <c r="B1230" s="18" t="s">
        <v>4016</v>
      </c>
      <c r="C1230" s="19" t="s">
        <v>1312</v>
      </c>
      <c r="D1230" s="19" t="s">
        <v>3170</v>
      </c>
      <c r="E1230" s="6">
        <v>40</v>
      </c>
      <c r="F1230" s="20" t="s">
        <v>3663</v>
      </c>
      <c r="G1230" s="5" t="e">
        <f t="shared" si="228"/>
        <v>#REF!</v>
      </c>
      <c r="H1230" s="32" t="e">
        <f t="shared" si="227"/>
        <v>#REF!</v>
      </c>
      <c r="I1230" s="29" t="e">
        <f>#REF!</f>
        <v>#REF!</v>
      </c>
      <c r="J1230" s="32" t="e">
        <f t="shared" si="229"/>
        <v>#REF!</v>
      </c>
      <c r="K1230" s="29" t="e">
        <f>#REF!</f>
        <v>#REF!</v>
      </c>
      <c r="L1230" s="32" t="e">
        <f t="shared" si="230"/>
        <v>#REF!</v>
      </c>
      <c r="M1230" s="29" t="e">
        <f>#REF!</f>
        <v>#REF!</v>
      </c>
      <c r="N1230" s="32" t="e">
        <f t="shared" si="231"/>
        <v>#REF!</v>
      </c>
      <c r="O1230" s="21" t="s">
        <v>1366</v>
      </c>
    </row>
    <row r="1231" spans="2:15" ht="19.7" hidden="1" customHeight="1" x14ac:dyDescent="0.2">
      <c r="B1231" s="13" t="s">
        <v>4016</v>
      </c>
      <c r="C1231" s="14" t="s">
        <v>3655</v>
      </c>
      <c r="D1231" s="14" t="s">
        <v>3170</v>
      </c>
      <c r="E1231" s="16">
        <v>40</v>
      </c>
      <c r="F1231" s="15" t="s">
        <v>3663</v>
      </c>
      <c r="G1231" s="22" t="e">
        <f t="shared" si="228"/>
        <v>#REF!</v>
      </c>
      <c r="H1231" s="26" t="e">
        <f t="shared" si="227"/>
        <v>#REF!</v>
      </c>
      <c r="I1231" s="25" t="e">
        <f>#REF!</f>
        <v>#REF!</v>
      </c>
      <c r="J1231" s="26" t="e">
        <f t="shared" si="229"/>
        <v>#REF!</v>
      </c>
      <c r="K1231" s="25" t="e">
        <f>#REF!</f>
        <v>#REF!</v>
      </c>
      <c r="L1231" s="26" t="e">
        <f t="shared" si="230"/>
        <v>#REF!</v>
      </c>
      <c r="M1231" s="25" t="e">
        <f>#REF!</f>
        <v>#REF!</v>
      </c>
      <c r="N1231" s="26" t="e">
        <f t="shared" si="231"/>
        <v>#REF!</v>
      </c>
      <c r="O1231" s="17" t="s">
        <v>3799</v>
      </c>
    </row>
    <row r="1232" spans="2:15" ht="19.7" hidden="1" customHeight="1" x14ac:dyDescent="0.2">
      <c r="B1232" s="13" t="s">
        <v>4016</v>
      </c>
      <c r="C1232" s="14" t="s">
        <v>3540</v>
      </c>
      <c r="D1232" s="14" t="s">
        <v>4016</v>
      </c>
      <c r="E1232" s="16">
        <v>300</v>
      </c>
      <c r="F1232" s="15" t="s">
        <v>2354</v>
      </c>
      <c r="G1232" s="22" t="e">
        <f t="shared" si="228"/>
        <v>#REF!</v>
      </c>
      <c r="H1232" s="26" t="e">
        <f t="shared" si="227"/>
        <v>#REF!</v>
      </c>
      <c r="I1232" s="25" t="e">
        <f>#REF!</f>
        <v>#REF!</v>
      </c>
      <c r="J1232" s="26" t="e">
        <f t="shared" si="229"/>
        <v>#REF!</v>
      </c>
      <c r="K1232" s="25" t="e">
        <f>#REF!</f>
        <v>#REF!</v>
      </c>
      <c r="L1232" s="26" t="e">
        <f t="shared" si="230"/>
        <v>#REF!</v>
      </c>
      <c r="M1232" s="25" t="e">
        <f>#REF!</f>
        <v>#REF!</v>
      </c>
      <c r="N1232" s="26" t="e">
        <f t="shared" si="231"/>
        <v>#REF!</v>
      </c>
      <c r="O1232" s="17" t="s">
        <v>279</v>
      </c>
    </row>
    <row r="1233" spans="2:15" ht="19.7" hidden="1" customHeight="1" x14ac:dyDescent="0.2">
      <c r="B1233" s="13" t="s">
        <v>4016</v>
      </c>
      <c r="C1233" s="14" t="s">
        <v>4016</v>
      </c>
      <c r="D1233" s="14" t="s">
        <v>4016</v>
      </c>
      <c r="E1233" s="16"/>
      <c r="F1233" s="15" t="s">
        <v>4016</v>
      </c>
      <c r="G1233" s="22"/>
      <c r="H1233" s="16"/>
      <c r="I1233" s="22"/>
      <c r="J1233" s="26">
        <f t="shared" si="229"/>
        <v>0</v>
      </c>
      <c r="K1233" s="22"/>
      <c r="L1233" s="26">
        <f t="shared" si="230"/>
        <v>0</v>
      </c>
      <c r="M1233" s="22"/>
      <c r="N1233" s="26">
        <f t="shared" si="231"/>
        <v>0</v>
      </c>
      <c r="O1233" s="17" t="s">
        <v>4016</v>
      </c>
    </row>
    <row r="1234" spans="2:15" ht="19.7" hidden="1" customHeight="1" x14ac:dyDescent="0.2">
      <c r="B1234" s="40" t="s">
        <v>3298</v>
      </c>
      <c r="C1234" s="24" t="s">
        <v>946</v>
      </c>
      <c r="D1234" s="24" t="s">
        <v>3695</v>
      </c>
      <c r="E1234" s="16"/>
      <c r="F1234" s="41" t="s">
        <v>884</v>
      </c>
      <c r="G1234" s="22"/>
      <c r="H1234" s="42" t="e">
        <f>J1234+L1234+N1234</f>
        <v>#REF!</v>
      </c>
      <c r="I1234" s="22"/>
      <c r="J1234" s="26" t="e">
        <f>TRUNC(J1235+J1236+J1237+J1238)</f>
        <v>#REF!</v>
      </c>
      <c r="K1234" s="22"/>
      <c r="L1234" s="26" t="e">
        <f>TRUNC(L1235+L1236+L1237+L1238)</f>
        <v>#REF!</v>
      </c>
      <c r="M1234" s="22"/>
      <c r="N1234" s="42" t="e">
        <f>TRUNC(N1235+N1236+N1237+N1238)</f>
        <v>#REF!</v>
      </c>
      <c r="O1234" s="43" t="s">
        <v>4016</v>
      </c>
    </row>
    <row r="1235" spans="2:15" ht="19.7" hidden="1" customHeight="1" x14ac:dyDescent="0.2">
      <c r="B1235" s="13" t="s">
        <v>4016</v>
      </c>
      <c r="C1235" s="14" t="s">
        <v>3778</v>
      </c>
      <c r="D1235" s="14" t="s">
        <v>3918</v>
      </c>
      <c r="E1235" s="16">
        <v>4</v>
      </c>
      <c r="F1235" s="15" t="s">
        <v>2354</v>
      </c>
      <c r="G1235" s="22" t="e">
        <f>I1235+K1235+M1235</f>
        <v>#REF!</v>
      </c>
      <c r="H1235" s="26" t="e">
        <f>J1235+L1235+N1235</f>
        <v>#REF!</v>
      </c>
      <c r="I1235" s="25" t="e">
        <f>#REF!</f>
        <v>#REF!</v>
      </c>
      <c r="J1235" s="26" t="e">
        <f>TRUNC(E1235*I1235,0)</f>
        <v>#REF!</v>
      </c>
      <c r="K1235" s="25" t="e">
        <f>#REF!</f>
        <v>#REF!</v>
      </c>
      <c r="L1235" s="26" t="e">
        <f>TRUNC(E1235*K1235,0)</f>
        <v>#REF!</v>
      </c>
      <c r="M1235" s="25" t="e">
        <f>#REF!</f>
        <v>#REF!</v>
      </c>
      <c r="N1235" s="26" t="e">
        <f>TRUNC(E1235*M1235,0)</f>
        <v>#REF!</v>
      </c>
      <c r="O1235" s="17" t="s">
        <v>638</v>
      </c>
    </row>
    <row r="1236" spans="2:15" ht="19.7" hidden="1" customHeight="1" x14ac:dyDescent="0.2">
      <c r="B1236" s="13" t="s">
        <v>4016</v>
      </c>
      <c r="C1236" s="14" t="s">
        <v>3778</v>
      </c>
      <c r="D1236" s="14" t="s">
        <v>1041</v>
      </c>
      <c r="E1236" s="16">
        <v>5</v>
      </c>
      <c r="F1236" s="15" t="s">
        <v>2354</v>
      </c>
      <c r="G1236" s="22" t="e">
        <f>I1236+K1236+M1236</f>
        <v>#REF!</v>
      </c>
      <c r="H1236" s="26" t="e">
        <f>J1236+L1236+N1236</f>
        <v>#REF!</v>
      </c>
      <c r="I1236" s="25" t="e">
        <f>#REF!</f>
        <v>#REF!</v>
      </c>
      <c r="J1236" s="26" t="e">
        <f>TRUNC(E1236*I1236,0)</f>
        <v>#REF!</v>
      </c>
      <c r="K1236" s="25" t="e">
        <f>#REF!</f>
        <v>#REF!</v>
      </c>
      <c r="L1236" s="26" t="e">
        <f>TRUNC(E1236*K1236,0)</f>
        <v>#REF!</v>
      </c>
      <c r="M1236" s="25" t="e">
        <f>#REF!</f>
        <v>#REF!</v>
      </c>
      <c r="N1236" s="26" t="e">
        <f>TRUNC(E1236*M1236,0)</f>
        <v>#REF!</v>
      </c>
      <c r="O1236" s="17" t="s">
        <v>3299</v>
      </c>
    </row>
    <row r="1237" spans="2:15" ht="19.7" hidden="1" customHeight="1" x14ac:dyDescent="0.2">
      <c r="B1237" s="13" t="s">
        <v>4016</v>
      </c>
      <c r="C1237" s="14" t="s">
        <v>3778</v>
      </c>
      <c r="D1237" s="14" t="s">
        <v>617</v>
      </c>
      <c r="E1237" s="16">
        <v>4</v>
      </c>
      <c r="F1237" s="15" t="s">
        <v>2354</v>
      </c>
      <c r="G1237" s="22" t="e">
        <f>I1237+K1237+M1237</f>
        <v>#REF!</v>
      </c>
      <c r="H1237" s="26" t="e">
        <f>J1237+L1237+N1237</f>
        <v>#REF!</v>
      </c>
      <c r="I1237" s="25" t="e">
        <f>#REF!</f>
        <v>#REF!</v>
      </c>
      <c r="J1237" s="26" t="e">
        <f>TRUNC(E1237*I1237,0)</f>
        <v>#REF!</v>
      </c>
      <c r="K1237" s="25" t="e">
        <f>#REF!</f>
        <v>#REF!</v>
      </c>
      <c r="L1237" s="26" t="e">
        <f>TRUNC(E1237*K1237,0)</f>
        <v>#REF!</v>
      </c>
      <c r="M1237" s="25" t="e">
        <f>#REF!</f>
        <v>#REF!</v>
      </c>
      <c r="N1237" s="26" t="e">
        <f>TRUNC(E1237*M1237,0)</f>
        <v>#REF!</v>
      </c>
      <c r="O1237" s="17" t="s">
        <v>1882</v>
      </c>
    </row>
    <row r="1238" spans="2:15" ht="19.7" hidden="1" customHeight="1" x14ac:dyDescent="0.2">
      <c r="B1238" s="13" t="s">
        <v>4016</v>
      </c>
      <c r="C1238" s="14" t="s">
        <v>3778</v>
      </c>
      <c r="D1238" s="14" t="s">
        <v>350</v>
      </c>
      <c r="E1238" s="16">
        <v>2</v>
      </c>
      <c r="F1238" s="15" t="s">
        <v>2354</v>
      </c>
      <c r="G1238" s="22" t="e">
        <f>I1238+K1238+M1238</f>
        <v>#REF!</v>
      </c>
      <c r="H1238" s="26" t="e">
        <f>J1238+L1238+N1238</f>
        <v>#REF!</v>
      </c>
      <c r="I1238" s="25" t="e">
        <f>#REF!</f>
        <v>#REF!</v>
      </c>
      <c r="J1238" s="26" t="e">
        <f>TRUNC(E1238*I1238,0)</f>
        <v>#REF!</v>
      </c>
      <c r="K1238" s="25" t="e">
        <f>#REF!</f>
        <v>#REF!</v>
      </c>
      <c r="L1238" s="26" t="e">
        <f>TRUNC(E1238*K1238,0)</f>
        <v>#REF!</v>
      </c>
      <c r="M1238" s="25" t="e">
        <f>#REF!</f>
        <v>#REF!</v>
      </c>
      <c r="N1238" s="26" t="e">
        <f>TRUNC(E1238*M1238,0)</f>
        <v>#REF!</v>
      </c>
      <c r="O1238" s="17" t="s">
        <v>3258</v>
      </c>
    </row>
    <row r="1239" spans="2:15" ht="19.7" hidden="1" customHeight="1" x14ac:dyDescent="0.2">
      <c r="B1239" s="13" t="s">
        <v>4016</v>
      </c>
      <c r="C1239" s="14" t="s">
        <v>4016</v>
      </c>
      <c r="D1239" s="14" t="s">
        <v>4016</v>
      </c>
      <c r="E1239" s="16"/>
      <c r="F1239" s="15" t="s">
        <v>4016</v>
      </c>
      <c r="G1239" s="22"/>
      <c r="H1239" s="16"/>
      <c r="I1239" s="22"/>
      <c r="J1239" s="26">
        <f>TRUNC(E1239*I1239,0)</f>
        <v>0</v>
      </c>
      <c r="K1239" s="22"/>
      <c r="L1239" s="26">
        <f>TRUNC(E1239*K1239,0)</f>
        <v>0</v>
      </c>
      <c r="M1239" s="22"/>
      <c r="N1239" s="26">
        <f>TRUNC(E1239*M1239,0)</f>
        <v>0</v>
      </c>
      <c r="O1239" s="17" t="s">
        <v>4016</v>
      </c>
    </row>
    <row r="1240" spans="2:15" ht="19.7" hidden="1" customHeight="1" x14ac:dyDescent="0.2">
      <c r="B1240" s="40" t="s">
        <v>1660</v>
      </c>
      <c r="C1240" s="24" t="s">
        <v>946</v>
      </c>
      <c r="D1240" s="24" t="s">
        <v>1577</v>
      </c>
      <c r="E1240" s="16"/>
      <c r="F1240" s="41" t="s">
        <v>884</v>
      </c>
      <c r="G1240" s="22"/>
      <c r="H1240" s="42" t="e">
        <f>J1240+L1240+N1240</f>
        <v>#REF!</v>
      </c>
      <c r="I1240" s="22"/>
      <c r="J1240" s="26" t="e">
        <f>TRUNC(J1241+J1242)</f>
        <v>#REF!</v>
      </c>
      <c r="K1240" s="22"/>
      <c r="L1240" s="26" t="e">
        <f>TRUNC(L1241+L1242)</f>
        <v>#REF!</v>
      </c>
      <c r="M1240" s="22"/>
      <c r="N1240" s="42" t="e">
        <f>TRUNC(N1241+N1242)</f>
        <v>#REF!</v>
      </c>
      <c r="O1240" s="43" t="s">
        <v>4016</v>
      </c>
    </row>
    <row r="1241" spans="2:15" ht="19.7" hidden="1" customHeight="1" x14ac:dyDescent="0.2">
      <c r="B1241" s="13" t="s">
        <v>4016</v>
      </c>
      <c r="C1241" s="14" t="s">
        <v>3778</v>
      </c>
      <c r="D1241" s="14" t="s">
        <v>3918</v>
      </c>
      <c r="E1241" s="44">
        <v>13.5</v>
      </c>
      <c r="F1241" s="15" t="s">
        <v>2354</v>
      </c>
      <c r="G1241" s="22" t="e">
        <f>I1241+K1241+M1241</f>
        <v>#REF!</v>
      </c>
      <c r="H1241" s="26" t="e">
        <f>J1241+L1241+N1241</f>
        <v>#REF!</v>
      </c>
      <c r="I1241" s="25" t="e">
        <f>#REF!</f>
        <v>#REF!</v>
      </c>
      <c r="J1241" s="26" t="e">
        <f>TRUNC(E1241*I1241,0)</f>
        <v>#REF!</v>
      </c>
      <c r="K1241" s="25" t="e">
        <f>#REF!</f>
        <v>#REF!</v>
      </c>
      <c r="L1241" s="26" t="e">
        <f>TRUNC(E1241*K1241,0)</f>
        <v>#REF!</v>
      </c>
      <c r="M1241" s="25" t="e">
        <f>#REF!</f>
        <v>#REF!</v>
      </c>
      <c r="N1241" s="26" t="e">
        <f>TRUNC(E1241*M1241,0)</f>
        <v>#REF!</v>
      </c>
      <c r="O1241" s="17" t="s">
        <v>638</v>
      </c>
    </row>
    <row r="1242" spans="2:15" ht="19.7" hidden="1" customHeight="1" x14ac:dyDescent="0.2">
      <c r="B1242" s="13" t="s">
        <v>4016</v>
      </c>
      <c r="C1242" s="14" t="s">
        <v>3778</v>
      </c>
      <c r="D1242" s="14" t="s">
        <v>1041</v>
      </c>
      <c r="E1242" s="44">
        <v>3.25</v>
      </c>
      <c r="F1242" s="15" t="s">
        <v>2354</v>
      </c>
      <c r="G1242" s="22" t="e">
        <f>I1242+K1242+M1242</f>
        <v>#REF!</v>
      </c>
      <c r="H1242" s="26" t="e">
        <f>J1242+L1242+N1242</f>
        <v>#REF!</v>
      </c>
      <c r="I1242" s="25" t="e">
        <f>#REF!</f>
        <v>#REF!</v>
      </c>
      <c r="J1242" s="26" t="e">
        <f>TRUNC(E1242*I1242,0)</f>
        <v>#REF!</v>
      </c>
      <c r="K1242" s="25" t="e">
        <f>#REF!</f>
        <v>#REF!</v>
      </c>
      <c r="L1242" s="26" t="e">
        <f>TRUNC(E1242*K1242,0)</f>
        <v>#REF!</v>
      </c>
      <c r="M1242" s="25" t="e">
        <f>#REF!</f>
        <v>#REF!</v>
      </c>
      <c r="N1242" s="26" t="e">
        <f>TRUNC(E1242*M1242,0)</f>
        <v>#REF!</v>
      </c>
      <c r="O1242" s="17" t="s">
        <v>3299</v>
      </c>
    </row>
    <row r="1243" spans="2:15" ht="19.7" hidden="1" customHeight="1" x14ac:dyDescent="0.2">
      <c r="B1243" s="13" t="s">
        <v>4016</v>
      </c>
      <c r="C1243" s="14" t="s">
        <v>4016</v>
      </c>
      <c r="D1243" s="14" t="s">
        <v>4016</v>
      </c>
      <c r="E1243" s="16"/>
      <c r="F1243" s="15" t="s">
        <v>4016</v>
      </c>
      <c r="G1243" s="22"/>
      <c r="H1243" s="16"/>
      <c r="I1243" s="22"/>
      <c r="J1243" s="26">
        <f>TRUNC(E1243*I1243,0)</f>
        <v>0</v>
      </c>
      <c r="K1243" s="22"/>
      <c r="L1243" s="26">
        <f>TRUNC(E1243*K1243,0)</f>
        <v>0</v>
      </c>
      <c r="M1243" s="22"/>
      <c r="N1243" s="26">
        <f>TRUNC(E1243*M1243,0)</f>
        <v>0</v>
      </c>
      <c r="O1243" s="17" t="s">
        <v>4016</v>
      </c>
    </row>
    <row r="1244" spans="2:15" ht="19.7" hidden="1" customHeight="1" x14ac:dyDescent="0.2">
      <c r="B1244" s="40" t="s">
        <v>3264</v>
      </c>
      <c r="C1244" s="24" t="s">
        <v>1436</v>
      </c>
      <c r="D1244" s="24" t="s">
        <v>4016</v>
      </c>
      <c r="E1244" s="16"/>
      <c r="F1244" s="41" t="s">
        <v>3257</v>
      </c>
      <c r="G1244" s="22"/>
      <c r="H1244" s="42" t="e">
        <f>J1244+L1244+N1244</f>
        <v>#REF!</v>
      </c>
      <c r="I1244" s="22"/>
      <c r="J1244" s="42" t="e">
        <f>TRUNC(J1245+J1246)</f>
        <v>#REF!</v>
      </c>
      <c r="K1244" s="22"/>
      <c r="L1244" s="42" t="e">
        <f>TRUNC(L1245+L1246)</f>
        <v>#REF!</v>
      </c>
      <c r="M1244" s="22"/>
      <c r="N1244" s="42" t="e">
        <f>TRUNC(N1245+N1246)</f>
        <v>#REF!</v>
      </c>
      <c r="O1244" s="43" t="s">
        <v>4016</v>
      </c>
    </row>
    <row r="1245" spans="2:15" ht="19.7" hidden="1" customHeight="1" x14ac:dyDescent="0.2">
      <c r="B1245" s="13" t="s">
        <v>4016</v>
      </c>
      <c r="C1245" s="14" t="s">
        <v>3239</v>
      </c>
      <c r="D1245" s="14" t="s">
        <v>4016</v>
      </c>
      <c r="E1245" s="16">
        <v>86</v>
      </c>
      <c r="F1245" s="15" t="s">
        <v>2599</v>
      </c>
      <c r="G1245" s="22" t="e">
        <f>I1245+K1245+M1245</f>
        <v>#REF!</v>
      </c>
      <c r="H1245" s="26" t="e">
        <f>J1245+L1245+N1245</f>
        <v>#REF!</v>
      </c>
      <c r="I1245" s="25" t="e">
        <f>'일위대가총괄표 (2)'!G202</f>
        <v>#REF!</v>
      </c>
      <c r="J1245" s="26" t="e">
        <f>TRUNC(E1245*I1245,0)</f>
        <v>#REF!</v>
      </c>
      <c r="K1245" s="25" t="e">
        <f>'일위대가총괄표 (2)'!H202</f>
        <v>#REF!</v>
      </c>
      <c r="L1245" s="26" t="e">
        <f>TRUNC(E1245*K1245,0)</f>
        <v>#REF!</v>
      </c>
      <c r="M1245" s="25" t="e">
        <f>'일위대가총괄표 (2)'!I202</f>
        <v>#REF!</v>
      </c>
      <c r="N1245" s="26" t="e">
        <f>TRUNC(E1245*M1245,0)</f>
        <v>#REF!</v>
      </c>
      <c r="O1245" s="17" t="s">
        <v>3127</v>
      </c>
    </row>
    <row r="1246" spans="2:15" ht="19.7" hidden="1" customHeight="1" x14ac:dyDescent="0.2">
      <c r="B1246" s="13" t="s">
        <v>4016</v>
      </c>
      <c r="C1246" s="14" t="s">
        <v>1799</v>
      </c>
      <c r="D1246" s="14" t="s">
        <v>4016</v>
      </c>
      <c r="E1246" s="16">
        <v>2</v>
      </c>
      <c r="F1246" s="15" t="s">
        <v>2599</v>
      </c>
      <c r="G1246" s="22" t="e">
        <f>I1246+K1246+M1246</f>
        <v>#REF!</v>
      </c>
      <c r="H1246" s="26" t="e">
        <f>J1246+L1246+N1246</f>
        <v>#REF!</v>
      </c>
      <c r="I1246" s="25" t="e">
        <f>'일위대가총괄표 (2)'!G208</f>
        <v>#REF!</v>
      </c>
      <c r="J1246" s="26" t="e">
        <f>TRUNC(E1246*I1246,0)</f>
        <v>#REF!</v>
      </c>
      <c r="K1246" s="25" t="e">
        <f>'일위대가총괄표 (2)'!H208</f>
        <v>#REF!</v>
      </c>
      <c r="L1246" s="26" t="e">
        <f>TRUNC(E1246*K1246,0)</f>
        <v>#REF!</v>
      </c>
      <c r="M1246" s="25" t="e">
        <f>'일위대가총괄표 (2)'!I208</f>
        <v>#REF!</v>
      </c>
      <c r="N1246" s="26" t="e">
        <f>TRUNC(E1246*M1246,0)</f>
        <v>#REF!</v>
      </c>
      <c r="O1246" s="17" t="s">
        <v>3880</v>
      </c>
    </row>
    <row r="1247" spans="2:15" ht="19.7" hidden="1" customHeight="1" x14ac:dyDescent="0.2">
      <c r="B1247" s="13" t="s">
        <v>4016</v>
      </c>
      <c r="C1247" s="14" t="s">
        <v>4016</v>
      </c>
      <c r="D1247" s="14" t="s">
        <v>4016</v>
      </c>
      <c r="E1247" s="16"/>
      <c r="F1247" s="15" t="s">
        <v>4016</v>
      </c>
      <c r="G1247" s="22"/>
      <c r="H1247" s="16"/>
      <c r="I1247" s="22"/>
      <c r="J1247" s="26">
        <f>TRUNC(E1247*I1247,0)</f>
        <v>0</v>
      </c>
      <c r="K1247" s="22"/>
      <c r="L1247" s="26">
        <f>TRUNC(E1247*K1247,0)</f>
        <v>0</v>
      </c>
      <c r="M1247" s="22"/>
      <c r="N1247" s="26">
        <f>TRUNC(E1247*M1247,0)</f>
        <v>0</v>
      </c>
      <c r="O1247" s="17" t="s">
        <v>4016</v>
      </c>
    </row>
    <row r="1248" spans="2:15" ht="19.7" hidden="1" customHeight="1" x14ac:dyDescent="0.2">
      <c r="B1248" s="40" t="s">
        <v>1526</v>
      </c>
      <c r="C1248" s="24" t="s">
        <v>3239</v>
      </c>
      <c r="D1248" s="24" t="s">
        <v>4016</v>
      </c>
      <c r="E1248" s="16"/>
      <c r="F1248" s="41" t="s">
        <v>2599</v>
      </c>
      <c r="G1248" s="22"/>
      <c r="H1248" s="42" t="e">
        <f t="shared" ref="H1248:H1253" si="232">J1248+L1248+N1248</f>
        <v>#REF!</v>
      </c>
      <c r="I1248" s="22"/>
      <c r="J1248" s="42" t="e">
        <f>TRUNC(J1249+J1250+J1251+J1252+J1253)</f>
        <v>#REF!</v>
      </c>
      <c r="K1248" s="22"/>
      <c r="L1248" s="42" t="e">
        <f>TRUNC(L1249+L1250+L1251+L1252+L1253)</f>
        <v>#REF!</v>
      </c>
      <c r="M1248" s="22"/>
      <c r="N1248" s="42" t="e">
        <f>TRUNC(N1249+N1250+N1251+N1252+N1253)</f>
        <v>#REF!</v>
      </c>
      <c r="O1248" s="43" t="s">
        <v>4016</v>
      </c>
    </row>
    <row r="1249" spans="2:15" ht="19.7" hidden="1" customHeight="1" x14ac:dyDescent="0.2">
      <c r="B1249" s="13" t="s">
        <v>4016</v>
      </c>
      <c r="C1249" s="14" t="s">
        <v>2611</v>
      </c>
      <c r="D1249" s="14" t="s">
        <v>487</v>
      </c>
      <c r="E1249" s="16">
        <v>1</v>
      </c>
      <c r="F1249" s="15" t="s">
        <v>2599</v>
      </c>
      <c r="G1249" s="22" t="e">
        <f>I1249+K1249+M1249</f>
        <v>#REF!</v>
      </c>
      <c r="H1249" s="26" t="e">
        <f t="shared" si="232"/>
        <v>#REF!</v>
      </c>
      <c r="I1249" s="25" t="e">
        <f>'일위대가총괄표 (2)'!G203</f>
        <v>#REF!</v>
      </c>
      <c r="J1249" s="26" t="e">
        <f t="shared" ref="J1249:J1254" si="233">TRUNC(E1249*I1249,0)</f>
        <v>#REF!</v>
      </c>
      <c r="K1249" s="25" t="e">
        <f>'일위대가총괄표 (2)'!H203</f>
        <v>#REF!</v>
      </c>
      <c r="L1249" s="26" t="e">
        <f t="shared" ref="L1249:L1254" si="234">TRUNC(E1249*K1249,0)</f>
        <v>#REF!</v>
      </c>
      <c r="M1249" s="25" t="e">
        <f>'일위대가총괄표 (2)'!I203</f>
        <v>#REF!</v>
      </c>
      <c r="N1249" s="26" t="e">
        <f t="shared" ref="N1249:N1254" si="235">TRUNC(E1249*M1249,0)</f>
        <v>#REF!</v>
      </c>
      <c r="O1249" s="17" t="s">
        <v>1544</v>
      </c>
    </row>
    <row r="1250" spans="2:15" ht="19.7" hidden="1" customHeight="1" x14ac:dyDescent="0.2">
      <c r="B1250" s="13" t="s">
        <v>4016</v>
      </c>
      <c r="C1250" s="14" t="s">
        <v>2059</v>
      </c>
      <c r="D1250" s="14" t="s">
        <v>487</v>
      </c>
      <c r="E1250" s="16">
        <v>1</v>
      </c>
      <c r="F1250" s="15" t="s">
        <v>2599</v>
      </c>
      <c r="G1250" s="22" t="e">
        <f>I1250+K1250+M1250</f>
        <v>#REF!</v>
      </c>
      <c r="H1250" s="26" t="e">
        <f t="shared" si="232"/>
        <v>#REF!</v>
      </c>
      <c r="I1250" s="25" t="e">
        <f>'일위대가총괄표 (2)'!G204</f>
        <v>#REF!</v>
      </c>
      <c r="J1250" s="26" t="e">
        <f t="shared" si="233"/>
        <v>#REF!</v>
      </c>
      <c r="K1250" s="25" t="e">
        <f>'일위대가총괄표 (2)'!H204</f>
        <v>#REF!</v>
      </c>
      <c r="L1250" s="26" t="e">
        <f t="shared" si="234"/>
        <v>#REF!</v>
      </c>
      <c r="M1250" s="25" t="e">
        <f>'일위대가총괄표 (2)'!I204</f>
        <v>#REF!</v>
      </c>
      <c r="N1250" s="26" t="e">
        <f t="shared" si="235"/>
        <v>#REF!</v>
      </c>
      <c r="O1250" s="17" t="s">
        <v>2872</v>
      </c>
    </row>
    <row r="1251" spans="2:15" ht="19.7" hidden="1" customHeight="1" x14ac:dyDescent="0.2">
      <c r="B1251" s="13" t="s">
        <v>4016</v>
      </c>
      <c r="C1251" s="14" t="s">
        <v>368</v>
      </c>
      <c r="D1251" s="14" t="s">
        <v>487</v>
      </c>
      <c r="E1251" s="16">
        <v>1</v>
      </c>
      <c r="F1251" s="15" t="s">
        <v>2599</v>
      </c>
      <c r="G1251" s="22" t="e">
        <f>I1251+K1251+M1251</f>
        <v>#REF!</v>
      </c>
      <c r="H1251" s="26" t="e">
        <f t="shared" si="232"/>
        <v>#REF!</v>
      </c>
      <c r="I1251" s="25" t="e">
        <f>'일위대가총괄표 (2)'!G205</f>
        <v>#REF!</v>
      </c>
      <c r="J1251" s="26" t="e">
        <f t="shared" si="233"/>
        <v>#REF!</v>
      </c>
      <c r="K1251" s="25" t="e">
        <f>'일위대가총괄표 (2)'!H205</f>
        <v>#REF!</v>
      </c>
      <c r="L1251" s="26" t="e">
        <f t="shared" si="234"/>
        <v>#REF!</v>
      </c>
      <c r="M1251" s="25" t="e">
        <f>'일위대가총괄표 (2)'!I205</f>
        <v>#REF!</v>
      </c>
      <c r="N1251" s="26" t="e">
        <f t="shared" si="235"/>
        <v>#REF!</v>
      </c>
      <c r="O1251" s="17" t="s">
        <v>303</v>
      </c>
    </row>
    <row r="1252" spans="2:15" ht="19.7" hidden="1" customHeight="1" x14ac:dyDescent="0.2">
      <c r="B1252" s="13" t="s">
        <v>4016</v>
      </c>
      <c r="C1252" s="14" t="s">
        <v>1359</v>
      </c>
      <c r="D1252" s="14" t="s">
        <v>487</v>
      </c>
      <c r="E1252" s="16">
        <v>1</v>
      </c>
      <c r="F1252" s="15" t="s">
        <v>2599</v>
      </c>
      <c r="G1252" s="22" t="e">
        <f>I1252+K1252+M1252</f>
        <v>#REF!</v>
      </c>
      <c r="H1252" s="26" t="e">
        <f t="shared" si="232"/>
        <v>#REF!</v>
      </c>
      <c r="I1252" s="25" t="e">
        <f>'일위대가총괄표 (2)'!G206</f>
        <v>#REF!</v>
      </c>
      <c r="J1252" s="26" t="e">
        <f t="shared" si="233"/>
        <v>#REF!</v>
      </c>
      <c r="K1252" s="25" t="e">
        <f>'일위대가총괄표 (2)'!H206</f>
        <v>#REF!</v>
      </c>
      <c r="L1252" s="26" t="e">
        <f t="shared" si="234"/>
        <v>#REF!</v>
      </c>
      <c r="M1252" s="25" t="e">
        <f>'일위대가총괄표 (2)'!I206</f>
        <v>#REF!</v>
      </c>
      <c r="N1252" s="26" t="e">
        <f t="shared" si="235"/>
        <v>#REF!</v>
      </c>
      <c r="O1252" s="17" t="s">
        <v>3811</v>
      </c>
    </row>
    <row r="1253" spans="2:15" ht="19.7" hidden="1" customHeight="1" x14ac:dyDescent="0.2">
      <c r="B1253" s="13" t="s">
        <v>4016</v>
      </c>
      <c r="C1253" s="14" t="s">
        <v>268</v>
      </c>
      <c r="D1253" s="14" t="s">
        <v>487</v>
      </c>
      <c r="E1253" s="16">
        <v>1</v>
      </c>
      <c r="F1253" s="15" t="s">
        <v>2599</v>
      </c>
      <c r="G1253" s="22" t="e">
        <f>I1253+K1253+M1253</f>
        <v>#REF!</v>
      </c>
      <c r="H1253" s="26" t="e">
        <f t="shared" si="232"/>
        <v>#REF!</v>
      </c>
      <c r="I1253" s="25" t="e">
        <f>'일위대가총괄표 (2)'!G207</f>
        <v>#REF!</v>
      </c>
      <c r="J1253" s="26" t="e">
        <f t="shared" si="233"/>
        <v>#REF!</v>
      </c>
      <c r="K1253" s="25" t="e">
        <f>'일위대가총괄표 (2)'!H207</f>
        <v>#REF!</v>
      </c>
      <c r="L1253" s="26" t="e">
        <f t="shared" si="234"/>
        <v>#REF!</v>
      </c>
      <c r="M1253" s="25" t="e">
        <f>'일위대가총괄표 (2)'!I207</f>
        <v>#REF!</v>
      </c>
      <c r="N1253" s="26" t="e">
        <f t="shared" si="235"/>
        <v>#REF!</v>
      </c>
      <c r="O1253" s="17" t="s">
        <v>1342</v>
      </c>
    </row>
    <row r="1254" spans="2:15" ht="19.7" hidden="1" customHeight="1" x14ac:dyDescent="0.2">
      <c r="B1254" s="13" t="s">
        <v>4016</v>
      </c>
      <c r="C1254" s="14" t="s">
        <v>4016</v>
      </c>
      <c r="D1254" s="14" t="s">
        <v>4016</v>
      </c>
      <c r="E1254" s="16"/>
      <c r="F1254" s="15" t="s">
        <v>4016</v>
      </c>
      <c r="G1254" s="22"/>
      <c r="H1254" s="16"/>
      <c r="I1254" s="22"/>
      <c r="J1254" s="26">
        <f t="shared" si="233"/>
        <v>0</v>
      </c>
      <c r="K1254" s="22"/>
      <c r="L1254" s="26">
        <f t="shared" si="234"/>
        <v>0</v>
      </c>
      <c r="M1254" s="22"/>
      <c r="N1254" s="26">
        <f t="shared" si="235"/>
        <v>0</v>
      </c>
      <c r="O1254" s="17" t="s">
        <v>4016</v>
      </c>
    </row>
    <row r="1255" spans="2:15" ht="19.7" hidden="1" customHeight="1" x14ac:dyDescent="0.2">
      <c r="B1255" s="40" t="s">
        <v>3082</v>
      </c>
      <c r="C1255" s="24" t="s">
        <v>2611</v>
      </c>
      <c r="D1255" s="24" t="s">
        <v>487</v>
      </c>
      <c r="E1255" s="16"/>
      <c r="F1255" s="41" t="s">
        <v>2599</v>
      </c>
      <c r="G1255" s="22"/>
      <c r="H1255" s="42" t="e">
        <f t="shared" ref="H1255:H1260" si="236">J1255+L1255+N1255</f>
        <v>#REF!</v>
      </c>
      <c r="I1255" s="22"/>
      <c r="J1255" s="42" t="e">
        <f>TRUNC(J1256+J1257+J1258+J1259+J1260)</f>
        <v>#REF!</v>
      </c>
      <c r="K1255" s="22"/>
      <c r="L1255" s="42" t="e">
        <f>TRUNC(L1256+L1257+L1258+L1259+L1260)</f>
        <v>#REF!</v>
      </c>
      <c r="M1255" s="22"/>
      <c r="N1255" s="42" t="e">
        <f>TRUNC(N1256+N1257+N1258+N1259+N1260)</f>
        <v>#REF!</v>
      </c>
      <c r="O1255" s="43" t="s">
        <v>4016</v>
      </c>
    </row>
    <row r="1256" spans="2:15" ht="19.7" hidden="1" customHeight="1" x14ac:dyDescent="0.2">
      <c r="B1256" s="13" t="s">
        <v>4016</v>
      </c>
      <c r="C1256" s="14" t="s">
        <v>1669</v>
      </c>
      <c r="D1256" s="14" t="s">
        <v>981</v>
      </c>
      <c r="E1256" s="44">
        <v>0.1</v>
      </c>
      <c r="F1256" s="15" t="s">
        <v>2870</v>
      </c>
      <c r="G1256" s="22" t="e">
        <f>I1256+K1256+M1256</f>
        <v>#REF!</v>
      </c>
      <c r="H1256" s="26" t="e">
        <f t="shared" si="236"/>
        <v>#REF!</v>
      </c>
      <c r="I1256" s="25" t="e">
        <f>#REF!</f>
        <v>#REF!</v>
      </c>
      <c r="J1256" s="26" t="e">
        <f>TRUNC(E1256*I1256,0)</f>
        <v>#REF!</v>
      </c>
      <c r="K1256" s="25" t="e">
        <f>#REF!</f>
        <v>#REF!</v>
      </c>
      <c r="L1256" s="26" t="e">
        <f>TRUNC(E1256*K1256,0)</f>
        <v>#REF!</v>
      </c>
      <c r="M1256" s="25" t="e">
        <f>#REF!</f>
        <v>#REF!</v>
      </c>
      <c r="N1256" s="26" t="e">
        <f>TRUNC(E1256*M1256,0)</f>
        <v>#REF!</v>
      </c>
      <c r="O1256" s="17" t="s">
        <v>4016</v>
      </c>
    </row>
    <row r="1257" spans="2:15" ht="19.7" hidden="1" customHeight="1" x14ac:dyDescent="0.2">
      <c r="B1257" s="13" t="s">
        <v>4016</v>
      </c>
      <c r="C1257" s="14" t="s">
        <v>2342</v>
      </c>
      <c r="D1257" s="14" t="s">
        <v>4016</v>
      </c>
      <c r="E1257" s="44">
        <v>0.125</v>
      </c>
      <c r="F1257" s="15" t="s">
        <v>3731</v>
      </c>
      <c r="G1257" s="22" t="e">
        <f>I1257+K1257+M1257</f>
        <v>#REF!</v>
      </c>
      <c r="H1257" s="26" t="e">
        <f t="shared" si="236"/>
        <v>#REF!</v>
      </c>
      <c r="I1257" s="25" t="e">
        <f>#REF!</f>
        <v>#REF!</v>
      </c>
      <c r="J1257" s="26" t="e">
        <f>TRUNC(E1257*I1257,0)</f>
        <v>#REF!</v>
      </c>
      <c r="K1257" s="25" t="e">
        <f>#REF!</f>
        <v>#REF!</v>
      </c>
      <c r="L1257" s="26" t="e">
        <f>TRUNC(E1257*K1257,0)</f>
        <v>#REF!</v>
      </c>
      <c r="M1257" s="25" t="e">
        <f>#REF!</f>
        <v>#REF!</v>
      </c>
      <c r="N1257" s="26" t="e">
        <f>TRUNC(E1257*M1257,0)</f>
        <v>#REF!</v>
      </c>
      <c r="O1257" s="17" t="s">
        <v>4016</v>
      </c>
    </row>
    <row r="1258" spans="2:15" ht="19.7" hidden="1" customHeight="1" x14ac:dyDescent="0.2">
      <c r="B1258" s="13" t="s">
        <v>4016</v>
      </c>
      <c r="C1258" s="14" t="s">
        <v>1028</v>
      </c>
      <c r="D1258" s="14" t="s">
        <v>3983</v>
      </c>
      <c r="E1258" s="16">
        <v>1</v>
      </c>
      <c r="F1258" s="15" t="s">
        <v>802</v>
      </c>
      <c r="G1258" s="22" t="e">
        <f>I1258+K1258+M1258</f>
        <v>#REF!</v>
      </c>
      <c r="H1258" s="26" t="e">
        <f t="shared" si="236"/>
        <v>#REF!</v>
      </c>
      <c r="I1258" s="22"/>
      <c r="J1258" s="26">
        <f>TRUNC(E1258*1/100*I1258,0)</f>
        <v>0</v>
      </c>
      <c r="K1258" s="22" t="e">
        <f>H1257+H1256</f>
        <v>#REF!</v>
      </c>
      <c r="L1258" s="26" t="e">
        <f>TRUNC(E1258*1/100*K1258,0)</f>
        <v>#REF!</v>
      </c>
      <c r="M1258" s="22"/>
      <c r="N1258" s="26">
        <f>TRUNC(E1258*1/100*M1258,0)</f>
        <v>0</v>
      </c>
      <c r="O1258" s="17" t="s">
        <v>4016</v>
      </c>
    </row>
    <row r="1259" spans="2:15" ht="19.7" hidden="1" customHeight="1" x14ac:dyDescent="0.2">
      <c r="B1259" s="13" t="s">
        <v>4016</v>
      </c>
      <c r="C1259" s="14" t="s">
        <v>3787</v>
      </c>
      <c r="D1259" s="14" t="s">
        <v>574</v>
      </c>
      <c r="E1259" s="16">
        <v>1</v>
      </c>
      <c r="F1259" s="15" t="s">
        <v>802</v>
      </c>
      <c r="G1259" s="22" t="e">
        <f>I1259+K1259+M1259</f>
        <v>#REF!</v>
      </c>
      <c r="H1259" s="26" t="e">
        <f t="shared" si="236"/>
        <v>#REF!</v>
      </c>
      <c r="I1259" s="22"/>
      <c r="J1259" s="26">
        <f>TRUNC(E1259*1/100*I1259,0)</f>
        <v>0</v>
      </c>
      <c r="K1259" s="22"/>
      <c r="L1259" s="26">
        <f>TRUNC(E1259*1/100*K1259,0)</f>
        <v>0</v>
      </c>
      <c r="M1259" s="22" t="e">
        <f>J1258+J1257+J1256</f>
        <v>#REF!</v>
      </c>
      <c r="N1259" s="26" t="e">
        <f>TRUNC(E1259*1/100*M1259,0)</f>
        <v>#REF!</v>
      </c>
      <c r="O1259" s="17" t="s">
        <v>4016</v>
      </c>
    </row>
    <row r="1260" spans="2:15" ht="19.7" hidden="1" customHeight="1" x14ac:dyDescent="0.2">
      <c r="B1260" s="18" t="s">
        <v>4016</v>
      </c>
      <c r="C1260" s="19" t="s">
        <v>2142</v>
      </c>
      <c r="D1260" s="19" t="s">
        <v>3983</v>
      </c>
      <c r="E1260" s="6">
        <v>3</v>
      </c>
      <c r="F1260" s="20" t="s">
        <v>802</v>
      </c>
      <c r="G1260" s="5" t="e">
        <f>I1260+K1260+M1260</f>
        <v>#REF!</v>
      </c>
      <c r="H1260" s="32" t="e">
        <f t="shared" si="236"/>
        <v>#REF!</v>
      </c>
      <c r="I1260" s="5"/>
      <c r="J1260" s="32">
        <f>TRUNC(E1260*1/100*I1260,0)</f>
        <v>0</v>
      </c>
      <c r="K1260" s="5"/>
      <c r="L1260" s="32">
        <f>TRUNC(E1260*1/100*K1260,0)</f>
        <v>0</v>
      </c>
      <c r="M1260" s="5" t="e">
        <f>H1259+H1258+H1257+H1256</f>
        <v>#REF!</v>
      </c>
      <c r="N1260" s="32" t="e">
        <f>TRUNC(E1260*1/100*M1260,0)</f>
        <v>#REF!</v>
      </c>
      <c r="O1260" s="21" t="s">
        <v>4016</v>
      </c>
    </row>
    <row r="1261" spans="2:15" ht="19.7" hidden="1" customHeight="1" x14ac:dyDescent="0.2">
      <c r="B1261" s="13" t="s">
        <v>4016</v>
      </c>
      <c r="C1261" s="14" t="s">
        <v>4016</v>
      </c>
      <c r="D1261" s="14" t="s">
        <v>4016</v>
      </c>
      <c r="E1261" s="16"/>
      <c r="F1261" s="15" t="s">
        <v>4016</v>
      </c>
      <c r="G1261" s="22"/>
      <c r="H1261" s="16"/>
      <c r="I1261" s="22"/>
      <c r="J1261" s="26">
        <f>TRUNC(E1261*I1261,0)</f>
        <v>0</v>
      </c>
      <c r="K1261" s="22"/>
      <c r="L1261" s="26">
        <f>TRUNC(E1261*K1261,0)</f>
        <v>0</v>
      </c>
      <c r="M1261" s="22"/>
      <c r="N1261" s="26">
        <f>TRUNC(E1261*M1261,0)</f>
        <v>0</v>
      </c>
      <c r="O1261" s="17" t="s">
        <v>4016</v>
      </c>
    </row>
    <row r="1262" spans="2:15" ht="19.7" hidden="1" customHeight="1" x14ac:dyDescent="0.2">
      <c r="B1262" s="40" t="s">
        <v>282</v>
      </c>
      <c r="C1262" s="24" t="s">
        <v>2059</v>
      </c>
      <c r="D1262" s="24" t="s">
        <v>487</v>
      </c>
      <c r="E1262" s="16"/>
      <c r="F1262" s="41" t="s">
        <v>2599</v>
      </c>
      <c r="G1262" s="22"/>
      <c r="H1262" s="42" t="e">
        <f t="shared" ref="H1262:H1268" si="237">J1262+L1262+N1262</f>
        <v>#REF!</v>
      </c>
      <c r="I1262" s="22"/>
      <c r="J1262" s="42" t="e">
        <f>TRUNC(J1263+J1264+J1265+J1266+J1267+J1268)</f>
        <v>#REF!</v>
      </c>
      <c r="K1262" s="22"/>
      <c r="L1262" s="42" t="e">
        <f>TRUNC(L1263+L1264+L1265+L1266+L1267+L1268)</f>
        <v>#REF!</v>
      </c>
      <c r="M1262" s="22"/>
      <c r="N1262" s="42" t="e">
        <f>TRUNC(N1263+N1264+N1265+N1266+N1267+N1268)</f>
        <v>#REF!</v>
      </c>
      <c r="O1262" s="43" t="s">
        <v>4016</v>
      </c>
    </row>
    <row r="1263" spans="2:15" ht="19.7" hidden="1" customHeight="1" x14ac:dyDescent="0.2">
      <c r="B1263" s="13" t="s">
        <v>4016</v>
      </c>
      <c r="C1263" s="14" t="s">
        <v>1669</v>
      </c>
      <c r="D1263" s="14" t="s">
        <v>981</v>
      </c>
      <c r="E1263" s="44">
        <v>0.2</v>
      </c>
      <c r="F1263" s="15" t="s">
        <v>2870</v>
      </c>
      <c r="G1263" s="22" t="e">
        <f t="shared" ref="G1263:G1268" si="238">I1263+K1263+M1263</f>
        <v>#REF!</v>
      </c>
      <c r="H1263" s="26" t="e">
        <f t="shared" si="237"/>
        <v>#REF!</v>
      </c>
      <c r="I1263" s="25" t="e">
        <f>#REF!</f>
        <v>#REF!</v>
      </c>
      <c r="J1263" s="26" t="e">
        <f>TRUNC(E1263*I1263,0)</f>
        <v>#REF!</v>
      </c>
      <c r="K1263" s="25" t="e">
        <f>#REF!</f>
        <v>#REF!</v>
      </c>
      <c r="L1263" s="26" t="e">
        <f>TRUNC(E1263*K1263,0)</f>
        <v>#REF!</v>
      </c>
      <c r="M1263" s="25" t="e">
        <f>#REF!</f>
        <v>#REF!</v>
      </c>
      <c r="N1263" s="26" t="e">
        <f>TRUNC(E1263*M1263,0)</f>
        <v>#REF!</v>
      </c>
      <c r="O1263" s="17" t="s">
        <v>4016</v>
      </c>
    </row>
    <row r="1264" spans="2:15" ht="19.7" hidden="1" customHeight="1" x14ac:dyDescent="0.2">
      <c r="B1264" s="13" t="s">
        <v>4016</v>
      </c>
      <c r="C1264" s="14" t="s">
        <v>663</v>
      </c>
      <c r="D1264" s="14" t="s">
        <v>4016</v>
      </c>
      <c r="E1264" s="44">
        <v>0.375</v>
      </c>
      <c r="F1264" s="15" t="s">
        <v>3731</v>
      </c>
      <c r="G1264" s="22" t="e">
        <f t="shared" si="238"/>
        <v>#REF!</v>
      </c>
      <c r="H1264" s="26" t="e">
        <f t="shared" si="237"/>
        <v>#REF!</v>
      </c>
      <c r="I1264" s="25" t="e">
        <f>#REF!</f>
        <v>#REF!</v>
      </c>
      <c r="J1264" s="26" t="e">
        <f>TRUNC(E1264*I1264,0)</f>
        <v>#REF!</v>
      </c>
      <c r="K1264" s="25" t="e">
        <f>#REF!</f>
        <v>#REF!</v>
      </c>
      <c r="L1264" s="26" t="e">
        <f>TRUNC(E1264*K1264,0)</f>
        <v>#REF!</v>
      </c>
      <c r="M1264" s="25" t="e">
        <f>#REF!</f>
        <v>#REF!</v>
      </c>
      <c r="N1264" s="26" t="e">
        <f>TRUNC(E1264*M1264,0)</f>
        <v>#REF!</v>
      </c>
      <c r="O1264" s="17" t="s">
        <v>4016</v>
      </c>
    </row>
    <row r="1265" spans="2:15" ht="19.7" hidden="1" customHeight="1" x14ac:dyDescent="0.2">
      <c r="B1265" s="13" t="s">
        <v>4016</v>
      </c>
      <c r="C1265" s="14" t="s">
        <v>2342</v>
      </c>
      <c r="D1265" s="14" t="s">
        <v>4016</v>
      </c>
      <c r="E1265" s="44">
        <v>2.5000000000000001E-2</v>
      </c>
      <c r="F1265" s="15" t="s">
        <v>3731</v>
      </c>
      <c r="G1265" s="22" t="e">
        <f t="shared" si="238"/>
        <v>#REF!</v>
      </c>
      <c r="H1265" s="26" t="e">
        <f t="shared" si="237"/>
        <v>#REF!</v>
      </c>
      <c r="I1265" s="25" t="e">
        <f>#REF!</f>
        <v>#REF!</v>
      </c>
      <c r="J1265" s="26" t="e">
        <f>TRUNC(E1265*I1265,0)</f>
        <v>#REF!</v>
      </c>
      <c r="K1265" s="25" t="e">
        <f>#REF!</f>
        <v>#REF!</v>
      </c>
      <c r="L1265" s="26" t="e">
        <f>TRUNC(E1265*K1265,0)</f>
        <v>#REF!</v>
      </c>
      <c r="M1265" s="25" t="e">
        <f>#REF!</f>
        <v>#REF!</v>
      </c>
      <c r="N1265" s="26" t="e">
        <f>TRUNC(E1265*M1265,0)</f>
        <v>#REF!</v>
      </c>
      <c r="O1265" s="17" t="s">
        <v>4016</v>
      </c>
    </row>
    <row r="1266" spans="2:15" ht="19.7" hidden="1" customHeight="1" x14ac:dyDescent="0.2">
      <c r="B1266" s="13" t="s">
        <v>4016</v>
      </c>
      <c r="C1266" s="14" t="s">
        <v>1028</v>
      </c>
      <c r="D1266" s="14" t="s">
        <v>3983</v>
      </c>
      <c r="E1266" s="16">
        <v>1</v>
      </c>
      <c r="F1266" s="15" t="s">
        <v>802</v>
      </c>
      <c r="G1266" s="22" t="e">
        <f t="shared" si="238"/>
        <v>#REF!</v>
      </c>
      <c r="H1266" s="26" t="e">
        <f t="shared" si="237"/>
        <v>#REF!</v>
      </c>
      <c r="I1266" s="22"/>
      <c r="J1266" s="26">
        <f>TRUNC(E1266*1/100*I1266,0)</f>
        <v>0</v>
      </c>
      <c r="K1266" s="22" t="e">
        <f>H1265+H1264+H1263</f>
        <v>#REF!</v>
      </c>
      <c r="L1266" s="26" t="e">
        <f>TRUNC(E1266*1/100*K1266,0)</f>
        <v>#REF!</v>
      </c>
      <c r="M1266" s="22"/>
      <c r="N1266" s="26">
        <f>TRUNC(E1266*1/100*M1266,0)</f>
        <v>0</v>
      </c>
      <c r="O1266" s="17" t="s">
        <v>4016</v>
      </c>
    </row>
    <row r="1267" spans="2:15" ht="19.7" hidden="1" customHeight="1" x14ac:dyDescent="0.2">
      <c r="B1267" s="13" t="s">
        <v>4016</v>
      </c>
      <c r="C1267" s="14" t="s">
        <v>3787</v>
      </c>
      <c r="D1267" s="14" t="s">
        <v>574</v>
      </c>
      <c r="E1267" s="16">
        <v>1</v>
      </c>
      <c r="F1267" s="15" t="s">
        <v>802</v>
      </c>
      <c r="G1267" s="22" t="e">
        <f t="shared" si="238"/>
        <v>#REF!</v>
      </c>
      <c r="H1267" s="26" t="e">
        <f t="shared" si="237"/>
        <v>#REF!</v>
      </c>
      <c r="I1267" s="22"/>
      <c r="J1267" s="26">
        <f>TRUNC(E1267*1/100*I1267,0)</f>
        <v>0</v>
      </c>
      <c r="K1267" s="22"/>
      <c r="L1267" s="26">
        <f>TRUNC(E1267*1/100*K1267,0)</f>
        <v>0</v>
      </c>
      <c r="M1267" s="22" t="e">
        <f>J1266+J1265+J1264+J1263</f>
        <v>#REF!</v>
      </c>
      <c r="N1267" s="26" t="e">
        <f>TRUNC(E1267*1/100*M1267,0)</f>
        <v>#REF!</v>
      </c>
      <c r="O1267" s="17" t="s">
        <v>4016</v>
      </c>
    </row>
    <row r="1268" spans="2:15" ht="19.7" hidden="1" customHeight="1" x14ac:dyDescent="0.2">
      <c r="B1268" s="13" t="s">
        <v>4016</v>
      </c>
      <c r="C1268" s="14" t="s">
        <v>2142</v>
      </c>
      <c r="D1268" s="14" t="s">
        <v>3983</v>
      </c>
      <c r="E1268" s="16">
        <v>3</v>
      </c>
      <c r="F1268" s="15" t="s">
        <v>802</v>
      </c>
      <c r="G1268" s="22" t="e">
        <f t="shared" si="238"/>
        <v>#REF!</v>
      </c>
      <c r="H1268" s="26" t="e">
        <f t="shared" si="237"/>
        <v>#REF!</v>
      </c>
      <c r="I1268" s="22"/>
      <c r="J1268" s="26">
        <f>TRUNC(E1268*1/100*I1268,0)</f>
        <v>0</v>
      </c>
      <c r="K1268" s="22"/>
      <c r="L1268" s="26">
        <f>TRUNC(E1268*1/100*K1268,0)</f>
        <v>0</v>
      </c>
      <c r="M1268" s="22" t="e">
        <f>H1267+H1266+H1265+H1264+H1263</f>
        <v>#REF!</v>
      </c>
      <c r="N1268" s="26" t="e">
        <f>TRUNC(E1268*1/100*M1268,0)</f>
        <v>#REF!</v>
      </c>
      <c r="O1268" s="17" t="s">
        <v>4016</v>
      </c>
    </row>
    <row r="1269" spans="2:15" ht="19.7" hidden="1" customHeight="1" x14ac:dyDescent="0.2">
      <c r="B1269" s="13" t="s">
        <v>4016</v>
      </c>
      <c r="C1269" s="14" t="s">
        <v>4016</v>
      </c>
      <c r="D1269" s="14" t="s">
        <v>4016</v>
      </c>
      <c r="E1269" s="16"/>
      <c r="F1269" s="15" t="s">
        <v>4016</v>
      </c>
      <c r="G1269" s="22"/>
      <c r="H1269" s="16"/>
      <c r="I1269" s="22"/>
      <c r="J1269" s="26">
        <f>TRUNC(E1269*I1269,0)</f>
        <v>0</v>
      </c>
      <c r="K1269" s="22"/>
      <c r="L1269" s="26">
        <f>TRUNC(E1269*K1269,0)</f>
        <v>0</v>
      </c>
      <c r="M1269" s="22"/>
      <c r="N1269" s="26">
        <f>TRUNC(E1269*M1269,0)</f>
        <v>0</v>
      </c>
      <c r="O1269" s="17" t="s">
        <v>4016</v>
      </c>
    </row>
    <row r="1270" spans="2:15" ht="19.7" hidden="1" customHeight="1" x14ac:dyDescent="0.2">
      <c r="B1270" s="40" t="s">
        <v>2835</v>
      </c>
      <c r="C1270" s="24" t="s">
        <v>368</v>
      </c>
      <c r="D1270" s="24" t="s">
        <v>487</v>
      </c>
      <c r="E1270" s="16"/>
      <c r="F1270" s="41" t="s">
        <v>2599</v>
      </c>
      <c r="G1270" s="22"/>
      <c r="H1270" s="42" t="e">
        <f t="shared" ref="H1270:H1276" si="239">J1270+L1270+N1270</f>
        <v>#REF!</v>
      </c>
      <c r="I1270" s="22"/>
      <c r="J1270" s="42" t="e">
        <f>TRUNC(J1271+J1272+J1273+J1274+J1275+J1276)</f>
        <v>#REF!</v>
      </c>
      <c r="K1270" s="22"/>
      <c r="L1270" s="42" t="e">
        <f>TRUNC(L1271+L1272+L1273+L1274+L1275+L1276)</f>
        <v>#REF!</v>
      </c>
      <c r="M1270" s="22"/>
      <c r="N1270" s="42" t="e">
        <f>TRUNC(N1271+N1272+N1273+N1274+N1275+N1276)</f>
        <v>#REF!</v>
      </c>
      <c r="O1270" s="43" t="s">
        <v>4016</v>
      </c>
    </row>
    <row r="1271" spans="2:15" ht="19.7" hidden="1" customHeight="1" x14ac:dyDescent="0.2">
      <c r="B1271" s="13" t="s">
        <v>4016</v>
      </c>
      <c r="C1271" s="14" t="s">
        <v>222</v>
      </c>
      <c r="D1271" s="14" t="s">
        <v>4016</v>
      </c>
      <c r="E1271" s="16">
        <v>35</v>
      </c>
      <c r="F1271" s="15" t="s">
        <v>3976</v>
      </c>
      <c r="G1271" s="22" t="e">
        <f t="shared" ref="G1271:G1276" si="240">I1271+K1271+M1271</f>
        <v>#REF!</v>
      </c>
      <c r="H1271" s="26" t="e">
        <f t="shared" si="239"/>
        <v>#REF!</v>
      </c>
      <c r="I1271" s="25" t="e">
        <f>#REF!</f>
        <v>#REF!</v>
      </c>
      <c r="J1271" s="26" t="e">
        <f>TRUNC(E1271*I1271,0)</f>
        <v>#REF!</v>
      </c>
      <c r="K1271" s="25" t="e">
        <f>#REF!</f>
        <v>#REF!</v>
      </c>
      <c r="L1271" s="26" t="e">
        <f>TRUNC(E1271*K1271,0)</f>
        <v>#REF!</v>
      </c>
      <c r="M1271" s="25" t="e">
        <f>#REF!</f>
        <v>#REF!</v>
      </c>
      <c r="N1271" s="26" t="e">
        <f>TRUNC(E1271*M1271,0)</f>
        <v>#REF!</v>
      </c>
      <c r="O1271" s="17" t="s">
        <v>4016</v>
      </c>
    </row>
    <row r="1272" spans="2:15" ht="19.7" hidden="1" customHeight="1" x14ac:dyDescent="0.2">
      <c r="B1272" s="13" t="s">
        <v>4016</v>
      </c>
      <c r="C1272" s="14" t="s">
        <v>1669</v>
      </c>
      <c r="D1272" s="14" t="s">
        <v>981</v>
      </c>
      <c r="E1272" s="44">
        <v>0.5</v>
      </c>
      <c r="F1272" s="15" t="s">
        <v>2870</v>
      </c>
      <c r="G1272" s="22" t="e">
        <f t="shared" si="240"/>
        <v>#REF!</v>
      </c>
      <c r="H1272" s="26" t="e">
        <f t="shared" si="239"/>
        <v>#REF!</v>
      </c>
      <c r="I1272" s="25" t="e">
        <f>#REF!</f>
        <v>#REF!</v>
      </c>
      <c r="J1272" s="26" t="e">
        <f>TRUNC(E1272*I1272,0)</f>
        <v>#REF!</v>
      </c>
      <c r="K1272" s="25" t="e">
        <f>#REF!</f>
        <v>#REF!</v>
      </c>
      <c r="L1272" s="26" t="e">
        <f>TRUNC(E1272*K1272,0)</f>
        <v>#REF!</v>
      </c>
      <c r="M1272" s="25" t="e">
        <f>#REF!</f>
        <v>#REF!</v>
      </c>
      <c r="N1272" s="26" t="e">
        <f>TRUNC(E1272*M1272,0)</f>
        <v>#REF!</v>
      </c>
      <c r="O1272" s="17" t="s">
        <v>4016</v>
      </c>
    </row>
    <row r="1273" spans="2:15" ht="19.7" hidden="1" customHeight="1" x14ac:dyDescent="0.2">
      <c r="B1273" s="13" t="s">
        <v>4016</v>
      </c>
      <c r="C1273" s="14" t="s">
        <v>663</v>
      </c>
      <c r="D1273" s="14" t="s">
        <v>4016</v>
      </c>
      <c r="E1273" s="44">
        <v>2.5000000000000001E-2</v>
      </c>
      <c r="F1273" s="15" t="s">
        <v>3731</v>
      </c>
      <c r="G1273" s="22" t="e">
        <f t="shared" si="240"/>
        <v>#REF!</v>
      </c>
      <c r="H1273" s="26" t="e">
        <f t="shared" si="239"/>
        <v>#REF!</v>
      </c>
      <c r="I1273" s="25" t="e">
        <f>#REF!</f>
        <v>#REF!</v>
      </c>
      <c r="J1273" s="26" t="e">
        <f>TRUNC(E1273*I1273,0)</f>
        <v>#REF!</v>
      </c>
      <c r="K1273" s="25" t="e">
        <f>#REF!</f>
        <v>#REF!</v>
      </c>
      <c r="L1273" s="26" t="e">
        <f>TRUNC(E1273*K1273,0)</f>
        <v>#REF!</v>
      </c>
      <c r="M1273" s="25" t="e">
        <f>#REF!</f>
        <v>#REF!</v>
      </c>
      <c r="N1273" s="26" t="e">
        <f>TRUNC(E1273*M1273,0)</f>
        <v>#REF!</v>
      </c>
      <c r="O1273" s="17" t="s">
        <v>4016</v>
      </c>
    </row>
    <row r="1274" spans="2:15" ht="19.7" hidden="1" customHeight="1" x14ac:dyDescent="0.2">
      <c r="B1274" s="13" t="s">
        <v>4016</v>
      </c>
      <c r="C1274" s="14" t="s">
        <v>1028</v>
      </c>
      <c r="D1274" s="14" t="s">
        <v>3983</v>
      </c>
      <c r="E1274" s="16">
        <v>1</v>
      </c>
      <c r="F1274" s="15" t="s">
        <v>802</v>
      </c>
      <c r="G1274" s="22" t="e">
        <f t="shared" si="240"/>
        <v>#REF!</v>
      </c>
      <c r="H1274" s="26" t="e">
        <f t="shared" si="239"/>
        <v>#REF!</v>
      </c>
      <c r="I1274" s="22"/>
      <c r="J1274" s="26">
        <f>TRUNC(E1274*1/100*I1274,0)</f>
        <v>0</v>
      </c>
      <c r="K1274" s="22" t="e">
        <f>H1273+H1272+H1271</f>
        <v>#REF!</v>
      </c>
      <c r="L1274" s="26" t="e">
        <f>TRUNC(E1274*1/100*K1274,0)</f>
        <v>#REF!</v>
      </c>
      <c r="M1274" s="22"/>
      <c r="N1274" s="26">
        <f>TRUNC(E1274*1/100*M1274,0)</f>
        <v>0</v>
      </c>
      <c r="O1274" s="17" t="s">
        <v>4016</v>
      </c>
    </row>
    <row r="1275" spans="2:15" ht="19.7" hidden="1" customHeight="1" x14ac:dyDescent="0.2">
      <c r="B1275" s="13" t="s">
        <v>4016</v>
      </c>
      <c r="C1275" s="14" t="s">
        <v>3787</v>
      </c>
      <c r="D1275" s="14" t="s">
        <v>574</v>
      </c>
      <c r="E1275" s="16">
        <v>1</v>
      </c>
      <c r="F1275" s="15" t="s">
        <v>802</v>
      </c>
      <c r="G1275" s="22" t="e">
        <f t="shared" si="240"/>
        <v>#REF!</v>
      </c>
      <c r="H1275" s="26" t="e">
        <f t="shared" si="239"/>
        <v>#REF!</v>
      </c>
      <c r="I1275" s="22"/>
      <c r="J1275" s="26">
        <f>TRUNC(E1275*1/100*I1275,0)</f>
        <v>0</v>
      </c>
      <c r="K1275" s="22"/>
      <c r="L1275" s="26">
        <f>TRUNC(E1275*1/100*K1275,0)</f>
        <v>0</v>
      </c>
      <c r="M1275" s="22" t="e">
        <f>J1274+J1273+J1272+J1271</f>
        <v>#REF!</v>
      </c>
      <c r="N1275" s="26" t="e">
        <f>TRUNC(E1275*1/100*M1275,0)</f>
        <v>#REF!</v>
      </c>
      <c r="O1275" s="17" t="s">
        <v>4016</v>
      </c>
    </row>
    <row r="1276" spans="2:15" ht="19.7" hidden="1" customHeight="1" x14ac:dyDescent="0.2">
      <c r="B1276" s="13" t="s">
        <v>4016</v>
      </c>
      <c r="C1276" s="14" t="s">
        <v>2142</v>
      </c>
      <c r="D1276" s="14" t="s">
        <v>3983</v>
      </c>
      <c r="E1276" s="16">
        <v>3</v>
      </c>
      <c r="F1276" s="15" t="s">
        <v>802</v>
      </c>
      <c r="G1276" s="22" t="e">
        <f t="shared" si="240"/>
        <v>#REF!</v>
      </c>
      <c r="H1276" s="26" t="e">
        <f t="shared" si="239"/>
        <v>#REF!</v>
      </c>
      <c r="I1276" s="22"/>
      <c r="J1276" s="26">
        <f>TRUNC(E1276*1/100*I1276,0)</f>
        <v>0</v>
      </c>
      <c r="K1276" s="22"/>
      <c r="L1276" s="26">
        <f>TRUNC(E1276*1/100*K1276,0)</f>
        <v>0</v>
      </c>
      <c r="M1276" s="22" t="e">
        <f>H1275+H1274+H1273+H1272+H1271</f>
        <v>#REF!</v>
      </c>
      <c r="N1276" s="26" t="e">
        <f>TRUNC(E1276*1/100*M1276,0)</f>
        <v>#REF!</v>
      </c>
      <c r="O1276" s="17" t="s">
        <v>4016</v>
      </c>
    </row>
    <row r="1277" spans="2:15" ht="19.7" hidden="1" customHeight="1" x14ac:dyDescent="0.2">
      <c r="B1277" s="13" t="s">
        <v>4016</v>
      </c>
      <c r="C1277" s="14" t="s">
        <v>4016</v>
      </c>
      <c r="D1277" s="14" t="s">
        <v>4016</v>
      </c>
      <c r="E1277" s="16"/>
      <c r="F1277" s="15" t="s">
        <v>4016</v>
      </c>
      <c r="G1277" s="22"/>
      <c r="H1277" s="16"/>
      <c r="I1277" s="22"/>
      <c r="J1277" s="26">
        <f>TRUNC(E1277*I1277,0)</f>
        <v>0</v>
      </c>
      <c r="K1277" s="22"/>
      <c r="L1277" s="26">
        <f>TRUNC(E1277*K1277,0)</f>
        <v>0</v>
      </c>
      <c r="M1277" s="22"/>
      <c r="N1277" s="26">
        <f>TRUNC(E1277*M1277,0)</f>
        <v>0</v>
      </c>
      <c r="O1277" s="17" t="s">
        <v>4016</v>
      </c>
    </row>
    <row r="1278" spans="2:15" ht="19.7" hidden="1" customHeight="1" x14ac:dyDescent="0.2">
      <c r="B1278" s="40" t="s">
        <v>1321</v>
      </c>
      <c r="C1278" s="24" t="s">
        <v>1359</v>
      </c>
      <c r="D1278" s="24" t="s">
        <v>487</v>
      </c>
      <c r="E1278" s="16"/>
      <c r="F1278" s="41" t="s">
        <v>2599</v>
      </c>
      <c r="G1278" s="22"/>
      <c r="H1278" s="42" t="e">
        <f t="shared" ref="H1278:H1284" si="241">J1278+L1278+N1278</f>
        <v>#REF!</v>
      </c>
      <c r="I1278" s="22"/>
      <c r="J1278" s="42" t="e">
        <f>TRUNC(J1279+J1280+J1281+J1282+J1283+J1284)</f>
        <v>#REF!</v>
      </c>
      <c r="K1278" s="22"/>
      <c r="L1278" s="42" t="e">
        <f>TRUNC(L1279+L1280+L1281+L1282+L1283+L1284)</f>
        <v>#REF!</v>
      </c>
      <c r="M1278" s="22"/>
      <c r="N1278" s="42" t="e">
        <f>TRUNC(N1279+N1280+N1281+N1282+N1283+N1284)</f>
        <v>#REF!</v>
      </c>
      <c r="O1278" s="43" t="s">
        <v>4016</v>
      </c>
    </row>
    <row r="1279" spans="2:15" ht="19.7" hidden="1" customHeight="1" x14ac:dyDescent="0.2">
      <c r="B1279" s="13" t="s">
        <v>4016</v>
      </c>
      <c r="C1279" s="14" t="s">
        <v>222</v>
      </c>
      <c r="D1279" s="14" t="s">
        <v>4016</v>
      </c>
      <c r="E1279" s="44">
        <v>0.9</v>
      </c>
      <c r="F1279" s="15" t="s">
        <v>3976</v>
      </c>
      <c r="G1279" s="22" t="e">
        <f t="shared" ref="G1279:G1284" si="242">I1279+K1279+M1279</f>
        <v>#REF!</v>
      </c>
      <c r="H1279" s="26" t="e">
        <f t="shared" si="241"/>
        <v>#REF!</v>
      </c>
      <c r="I1279" s="25" t="e">
        <f>#REF!</f>
        <v>#REF!</v>
      </c>
      <c r="J1279" s="26" t="e">
        <f>TRUNC(E1279*I1279,0)</f>
        <v>#REF!</v>
      </c>
      <c r="K1279" s="25" t="e">
        <f>#REF!</f>
        <v>#REF!</v>
      </c>
      <c r="L1279" s="26" t="e">
        <f>TRUNC(E1279*K1279,0)</f>
        <v>#REF!</v>
      </c>
      <c r="M1279" s="25" t="e">
        <f>#REF!</f>
        <v>#REF!</v>
      </c>
      <c r="N1279" s="26" t="e">
        <f>TRUNC(E1279*M1279,0)</f>
        <v>#REF!</v>
      </c>
      <c r="O1279" s="17" t="s">
        <v>4016</v>
      </c>
    </row>
    <row r="1280" spans="2:15" ht="19.7" hidden="1" customHeight="1" x14ac:dyDescent="0.2">
      <c r="B1280" s="13" t="s">
        <v>4016</v>
      </c>
      <c r="C1280" s="14" t="s">
        <v>663</v>
      </c>
      <c r="D1280" s="14" t="s">
        <v>4016</v>
      </c>
      <c r="E1280" s="44">
        <v>0.125</v>
      </c>
      <c r="F1280" s="15" t="s">
        <v>3731</v>
      </c>
      <c r="G1280" s="22" t="e">
        <f t="shared" si="242"/>
        <v>#REF!</v>
      </c>
      <c r="H1280" s="26" t="e">
        <f t="shared" si="241"/>
        <v>#REF!</v>
      </c>
      <c r="I1280" s="25" t="e">
        <f>#REF!</f>
        <v>#REF!</v>
      </c>
      <c r="J1280" s="26" t="e">
        <f>TRUNC(E1280*I1280,0)</f>
        <v>#REF!</v>
      </c>
      <c r="K1280" s="25" t="e">
        <f>#REF!</f>
        <v>#REF!</v>
      </c>
      <c r="L1280" s="26" t="e">
        <f>TRUNC(E1280*K1280,0)</f>
        <v>#REF!</v>
      </c>
      <c r="M1280" s="25" t="e">
        <f>#REF!</f>
        <v>#REF!</v>
      </c>
      <c r="N1280" s="26" t="e">
        <f>TRUNC(E1280*M1280,0)</f>
        <v>#REF!</v>
      </c>
      <c r="O1280" s="17" t="s">
        <v>4016</v>
      </c>
    </row>
    <row r="1281" spans="2:15" ht="19.7" hidden="1" customHeight="1" x14ac:dyDescent="0.2">
      <c r="B1281" s="13" t="s">
        <v>4016</v>
      </c>
      <c r="C1281" s="14" t="s">
        <v>2342</v>
      </c>
      <c r="D1281" s="14" t="s">
        <v>4016</v>
      </c>
      <c r="E1281" s="44">
        <v>2.5000000000000001E-2</v>
      </c>
      <c r="F1281" s="15" t="s">
        <v>3731</v>
      </c>
      <c r="G1281" s="22" t="e">
        <f t="shared" si="242"/>
        <v>#REF!</v>
      </c>
      <c r="H1281" s="26" t="e">
        <f t="shared" si="241"/>
        <v>#REF!</v>
      </c>
      <c r="I1281" s="25" t="e">
        <f>#REF!</f>
        <v>#REF!</v>
      </c>
      <c r="J1281" s="26" t="e">
        <f>TRUNC(E1281*I1281,0)</f>
        <v>#REF!</v>
      </c>
      <c r="K1281" s="25" t="e">
        <f>#REF!</f>
        <v>#REF!</v>
      </c>
      <c r="L1281" s="26" t="e">
        <f>TRUNC(E1281*K1281,0)</f>
        <v>#REF!</v>
      </c>
      <c r="M1281" s="25" t="e">
        <f>#REF!</f>
        <v>#REF!</v>
      </c>
      <c r="N1281" s="26" t="e">
        <f>TRUNC(E1281*M1281,0)</f>
        <v>#REF!</v>
      </c>
      <c r="O1281" s="17" t="s">
        <v>4016</v>
      </c>
    </row>
    <row r="1282" spans="2:15" ht="19.7" hidden="1" customHeight="1" x14ac:dyDescent="0.2">
      <c r="B1282" s="13" t="s">
        <v>4016</v>
      </c>
      <c r="C1282" s="14" t="s">
        <v>1028</v>
      </c>
      <c r="D1282" s="14" t="s">
        <v>3983</v>
      </c>
      <c r="E1282" s="16">
        <v>1</v>
      </c>
      <c r="F1282" s="15" t="s">
        <v>802</v>
      </c>
      <c r="G1282" s="22" t="e">
        <f t="shared" si="242"/>
        <v>#REF!</v>
      </c>
      <c r="H1282" s="26" t="e">
        <f t="shared" si="241"/>
        <v>#REF!</v>
      </c>
      <c r="I1282" s="22"/>
      <c r="J1282" s="26">
        <f>TRUNC(E1282*1/100*I1282,0)</f>
        <v>0</v>
      </c>
      <c r="K1282" s="22" t="e">
        <f>H1281+H1280+H1279</f>
        <v>#REF!</v>
      </c>
      <c r="L1282" s="26" t="e">
        <f>TRUNC(E1282*1/100*K1282,0)</f>
        <v>#REF!</v>
      </c>
      <c r="M1282" s="22"/>
      <c r="N1282" s="26">
        <f>TRUNC(E1282*1/100*M1282,0)</f>
        <v>0</v>
      </c>
      <c r="O1282" s="17" t="s">
        <v>4016</v>
      </c>
    </row>
    <row r="1283" spans="2:15" ht="19.7" hidden="1" customHeight="1" x14ac:dyDescent="0.2">
      <c r="B1283" s="13" t="s">
        <v>4016</v>
      </c>
      <c r="C1283" s="14" t="s">
        <v>3787</v>
      </c>
      <c r="D1283" s="14" t="s">
        <v>574</v>
      </c>
      <c r="E1283" s="16">
        <v>1</v>
      </c>
      <c r="F1283" s="15" t="s">
        <v>802</v>
      </c>
      <c r="G1283" s="22" t="e">
        <f t="shared" si="242"/>
        <v>#REF!</v>
      </c>
      <c r="H1283" s="26" t="e">
        <f t="shared" si="241"/>
        <v>#REF!</v>
      </c>
      <c r="I1283" s="22"/>
      <c r="J1283" s="26">
        <f>TRUNC(E1283*1/100*I1283,0)</f>
        <v>0</v>
      </c>
      <c r="K1283" s="22"/>
      <c r="L1283" s="26">
        <f>TRUNC(E1283*1/100*K1283,0)</f>
        <v>0</v>
      </c>
      <c r="M1283" s="22" t="e">
        <f>J1282+J1281+J1280+J1279</f>
        <v>#REF!</v>
      </c>
      <c r="N1283" s="26" t="e">
        <f>TRUNC(E1283*1/100*M1283,0)</f>
        <v>#REF!</v>
      </c>
      <c r="O1283" s="17" t="s">
        <v>4016</v>
      </c>
    </row>
    <row r="1284" spans="2:15" ht="19.7" hidden="1" customHeight="1" x14ac:dyDescent="0.2">
      <c r="B1284" s="13" t="s">
        <v>4016</v>
      </c>
      <c r="C1284" s="14" t="s">
        <v>2142</v>
      </c>
      <c r="D1284" s="14" t="s">
        <v>3983</v>
      </c>
      <c r="E1284" s="16">
        <v>3</v>
      </c>
      <c r="F1284" s="15" t="s">
        <v>802</v>
      </c>
      <c r="G1284" s="22" t="e">
        <f t="shared" si="242"/>
        <v>#REF!</v>
      </c>
      <c r="H1284" s="26" t="e">
        <f t="shared" si="241"/>
        <v>#REF!</v>
      </c>
      <c r="I1284" s="22"/>
      <c r="J1284" s="26">
        <f>TRUNC(E1284*1/100*I1284,0)</f>
        <v>0</v>
      </c>
      <c r="K1284" s="22"/>
      <c r="L1284" s="26">
        <f>TRUNC(E1284*1/100*K1284,0)</f>
        <v>0</v>
      </c>
      <c r="M1284" s="22" t="e">
        <f>H1283+H1282+H1281+H1280+H1279</f>
        <v>#REF!</v>
      </c>
      <c r="N1284" s="26" t="e">
        <f>TRUNC(E1284*1/100*M1284,0)</f>
        <v>#REF!</v>
      </c>
      <c r="O1284" s="17" t="s">
        <v>4016</v>
      </c>
    </row>
    <row r="1285" spans="2:15" ht="19.7" hidden="1" customHeight="1" x14ac:dyDescent="0.2">
      <c r="B1285" s="13" t="s">
        <v>4016</v>
      </c>
      <c r="C1285" s="14" t="s">
        <v>4016</v>
      </c>
      <c r="D1285" s="14" t="s">
        <v>4016</v>
      </c>
      <c r="E1285" s="16"/>
      <c r="F1285" s="15" t="s">
        <v>4016</v>
      </c>
      <c r="G1285" s="22"/>
      <c r="H1285" s="16"/>
      <c r="I1285" s="22"/>
      <c r="J1285" s="26">
        <f>TRUNC(E1285*I1285,0)</f>
        <v>0</v>
      </c>
      <c r="K1285" s="22"/>
      <c r="L1285" s="26">
        <f>TRUNC(E1285*K1285,0)</f>
        <v>0</v>
      </c>
      <c r="M1285" s="22"/>
      <c r="N1285" s="26">
        <f>TRUNC(E1285*M1285,0)</f>
        <v>0</v>
      </c>
      <c r="O1285" s="17" t="s">
        <v>4016</v>
      </c>
    </row>
    <row r="1286" spans="2:15" ht="19.7" hidden="1" customHeight="1" x14ac:dyDescent="0.2">
      <c r="B1286" s="40" t="s">
        <v>3779</v>
      </c>
      <c r="C1286" s="24" t="s">
        <v>268</v>
      </c>
      <c r="D1286" s="24" t="s">
        <v>487</v>
      </c>
      <c r="E1286" s="16"/>
      <c r="F1286" s="41" t="s">
        <v>2599</v>
      </c>
      <c r="G1286" s="22"/>
      <c r="H1286" s="42" t="e">
        <f t="shared" ref="H1286:H1291" si="243">J1286+L1286+N1286</f>
        <v>#REF!</v>
      </c>
      <c r="I1286" s="22"/>
      <c r="J1286" s="42" t="e">
        <f>TRUNC(J1287+J1288+J1289+J1290+J1291)</f>
        <v>#REF!</v>
      </c>
      <c r="K1286" s="22"/>
      <c r="L1286" s="42" t="e">
        <f>TRUNC(L1287+L1288+L1289+L1290+L1291)</f>
        <v>#REF!</v>
      </c>
      <c r="M1286" s="22"/>
      <c r="N1286" s="42" t="e">
        <f>TRUNC(N1287+N1288+N1289+N1290+N1291)</f>
        <v>#REF!</v>
      </c>
      <c r="O1286" s="43" t="s">
        <v>4016</v>
      </c>
    </row>
    <row r="1287" spans="2:15" ht="19.7" hidden="1" customHeight="1" x14ac:dyDescent="0.2">
      <c r="B1287" s="13" t="s">
        <v>4016</v>
      </c>
      <c r="C1287" s="14" t="s">
        <v>663</v>
      </c>
      <c r="D1287" s="14" t="s">
        <v>4016</v>
      </c>
      <c r="E1287" s="44">
        <v>0.125</v>
      </c>
      <c r="F1287" s="15" t="s">
        <v>3731</v>
      </c>
      <c r="G1287" s="22" t="e">
        <f>I1287+K1287+M1287</f>
        <v>#REF!</v>
      </c>
      <c r="H1287" s="26" t="e">
        <f t="shared" si="243"/>
        <v>#REF!</v>
      </c>
      <c r="I1287" s="25" t="e">
        <f>#REF!</f>
        <v>#REF!</v>
      </c>
      <c r="J1287" s="26" t="e">
        <f>TRUNC(E1287*I1287,0)</f>
        <v>#REF!</v>
      </c>
      <c r="K1287" s="25" t="e">
        <f>#REF!</f>
        <v>#REF!</v>
      </c>
      <c r="L1287" s="26" t="e">
        <f>TRUNC(E1287*K1287,0)</f>
        <v>#REF!</v>
      </c>
      <c r="M1287" s="25" t="e">
        <f>#REF!</f>
        <v>#REF!</v>
      </c>
      <c r="N1287" s="26" t="e">
        <f>TRUNC(E1287*M1287,0)</f>
        <v>#REF!</v>
      </c>
      <c r="O1287" s="17" t="s">
        <v>4016</v>
      </c>
    </row>
    <row r="1288" spans="2:15" ht="19.7" hidden="1" customHeight="1" x14ac:dyDescent="0.2">
      <c r="B1288" s="13" t="s">
        <v>4016</v>
      </c>
      <c r="C1288" s="14" t="s">
        <v>2342</v>
      </c>
      <c r="D1288" s="14" t="s">
        <v>4016</v>
      </c>
      <c r="E1288" s="44">
        <v>0.125</v>
      </c>
      <c r="F1288" s="15" t="s">
        <v>3731</v>
      </c>
      <c r="G1288" s="22" t="e">
        <f>I1288+K1288+M1288</f>
        <v>#REF!</v>
      </c>
      <c r="H1288" s="26" t="e">
        <f t="shared" si="243"/>
        <v>#REF!</v>
      </c>
      <c r="I1288" s="25" t="e">
        <f>#REF!</f>
        <v>#REF!</v>
      </c>
      <c r="J1288" s="26" t="e">
        <f>TRUNC(E1288*I1288,0)</f>
        <v>#REF!</v>
      </c>
      <c r="K1288" s="25" t="e">
        <f>#REF!</f>
        <v>#REF!</v>
      </c>
      <c r="L1288" s="26" t="e">
        <f>TRUNC(E1288*K1288,0)</f>
        <v>#REF!</v>
      </c>
      <c r="M1288" s="25" t="e">
        <f>#REF!</f>
        <v>#REF!</v>
      </c>
      <c r="N1288" s="26" t="e">
        <f>TRUNC(E1288*M1288,0)</f>
        <v>#REF!</v>
      </c>
      <c r="O1288" s="17" t="s">
        <v>4016</v>
      </c>
    </row>
    <row r="1289" spans="2:15" ht="19.7" hidden="1" customHeight="1" x14ac:dyDescent="0.2">
      <c r="B1289" s="13" t="s">
        <v>4016</v>
      </c>
      <c r="C1289" s="14" t="s">
        <v>1028</v>
      </c>
      <c r="D1289" s="14" t="s">
        <v>3983</v>
      </c>
      <c r="E1289" s="16">
        <v>1</v>
      </c>
      <c r="F1289" s="15" t="s">
        <v>802</v>
      </c>
      <c r="G1289" s="22" t="e">
        <f>I1289+K1289+M1289</f>
        <v>#REF!</v>
      </c>
      <c r="H1289" s="26" t="e">
        <f t="shared" si="243"/>
        <v>#REF!</v>
      </c>
      <c r="I1289" s="22"/>
      <c r="J1289" s="26">
        <f>TRUNC(E1289*1/100*I1289,0)</f>
        <v>0</v>
      </c>
      <c r="K1289" s="22" t="e">
        <f>H1288+H1287</f>
        <v>#REF!</v>
      </c>
      <c r="L1289" s="26" t="e">
        <f>TRUNC(E1289*1/100*K1289,0)</f>
        <v>#REF!</v>
      </c>
      <c r="M1289" s="22"/>
      <c r="N1289" s="26">
        <f>TRUNC(E1289*1/100*M1289,0)</f>
        <v>0</v>
      </c>
      <c r="O1289" s="17" t="s">
        <v>4016</v>
      </c>
    </row>
    <row r="1290" spans="2:15" ht="19.7" hidden="1" customHeight="1" x14ac:dyDescent="0.2">
      <c r="B1290" s="18" t="s">
        <v>4016</v>
      </c>
      <c r="C1290" s="19" t="s">
        <v>3787</v>
      </c>
      <c r="D1290" s="19" t="s">
        <v>574</v>
      </c>
      <c r="E1290" s="6">
        <v>1</v>
      </c>
      <c r="F1290" s="20" t="s">
        <v>802</v>
      </c>
      <c r="G1290" s="5" t="e">
        <f>I1290+K1290+M1290</f>
        <v>#REF!</v>
      </c>
      <c r="H1290" s="32" t="e">
        <f t="shared" si="243"/>
        <v>#REF!</v>
      </c>
      <c r="I1290" s="5"/>
      <c r="J1290" s="32">
        <f>TRUNC(E1290*1/100*I1290,0)</f>
        <v>0</v>
      </c>
      <c r="K1290" s="5"/>
      <c r="L1290" s="32">
        <f>TRUNC(E1290*1/100*K1290,0)</f>
        <v>0</v>
      </c>
      <c r="M1290" s="5" t="e">
        <f>J1289+J1288+J1287</f>
        <v>#REF!</v>
      </c>
      <c r="N1290" s="32" t="e">
        <f>TRUNC(E1290*1/100*M1290,0)</f>
        <v>#REF!</v>
      </c>
      <c r="O1290" s="21" t="s">
        <v>4016</v>
      </c>
    </row>
    <row r="1291" spans="2:15" ht="19.7" hidden="1" customHeight="1" x14ac:dyDescent="0.2">
      <c r="B1291" s="13" t="s">
        <v>4016</v>
      </c>
      <c r="C1291" s="14" t="s">
        <v>2142</v>
      </c>
      <c r="D1291" s="14" t="s">
        <v>3983</v>
      </c>
      <c r="E1291" s="16">
        <v>3</v>
      </c>
      <c r="F1291" s="15" t="s">
        <v>802</v>
      </c>
      <c r="G1291" s="22" t="e">
        <f>I1291+K1291+M1291</f>
        <v>#REF!</v>
      </c>
      <c r="H1291" s="26" t="e">
        <f t="shared" si="243"/>
        <v>#REF!</v>
      </c>
      <c r="I1291" s="22"/>
      <c r="J1291" s="26">
        <f>TRUNC(E1291*1/100*I1291,0)</f>
        <v>0</v>
      </c>
      <c r="K1291" s="22"/>
      <c r="L1291" s="26">
        <f>TRUNC(E1291*1/100*K1291,0)</f>
        <v>0</v>
      </c>
      <c r="M1291" s="22" t="e">
        <f>H1290+H1289+H1288+H1287</f>
        <v>#REF!</v>
      </c>
      <c r="N1291" s="26" t="e">
        <f>TRUNC(E1291*1/100*M1291,0)</f>
        <v>#REF!</v>
      </c>
      <c r="O1291" s="17" t="s">
        <v>4016</v>
      </c>
    </row>
    <row r="1292" spans="2:15" ht="19.7" hidden="1" customHeight="1" x14ac:dyDescent="0.2">
      <c r="B1292" s="13" t="s">
        <v>4016</v>
      </c>
      <c r="C1292" s="14" t="s">
        <v>4016</v>
      </c>
      <c r="D1292" s="14" t="s">
        <v>4016</v>
      </c>
      <c r="E1292" s="16"/>
      <c r="F1292" s="15" t="s">
        <v>4016</v>
      </c>
      <c r="G1292" s="22"/>
      <c r="H1292" s="16"/>
      <c r="I1292" s="22"/>
      <c r="J1292" s="26">
        <f>TRUNC(E1292*I1292,0)</f>
        <v>0</v>
      </c>
      <c r="K1292" s="22"/>
      <c r="L1292" s="26">
        <f>TRUNC(E1292*K1292,0)</f>
        <v>0</v>
      </c>
      <c r="M1292" s="22"/>
      <c r="N1292" s="26">
        <f>TRUNC(E1292*M1292,0)</f>
        <v>0</v>
      </c>
      <c r="O1292" s="17" t="s">
        <v>4016</v>
      </c>
    </row>
    <row r="1293" spans="2:15" ht="19.7" hidden="1" customHeight="1" x14ac:dyDescent="0.2">
      <c r="B1293" s="40" t="s">
        <v>1496</v>
      </c>
      <c r="C1293" s="24" t="s">
        <v>1799</v>
      </c>
      <c r="D1293" s="24" t="s">
        <v>4016</v>
      </c>
      <c r="E1293" s="16"/>
      <c r="F1293" s="41" t="s">
        <v>2599</v>
      </c>
      <c r="G1293" s="22"/>
      <c r="H1293" s="42" t="e">
        <f>J1293+L1293+N1293</f>
        <v>#REF!</v>
      </c>
      <c r="I1293" s="22"/>
      <c r="J1293" s="42" t="e">
        <f>TRUNC(J1294+J1295)</f>
        <v>#REF!</v>
      </c>
      <c r="K1293" s="22"/>
      <c r="L1293" s="42" t="e">
        <f>TRUNC(L1294+L1295)</f>
        <v>#REF!</v>
      </c>
      <c r="M1293" s="22"/>
      <c r="N1293" s="42" t="e">
        <f>TRUNC(N1294+N1295)</f>
        <v>#REF!</v>
      </c>
      <c r="O1293" s="43" t="s">
        <v>4016</v>
      </c>
    </row>
    <row r="1294" spans="2:15" ht="19.7" hidden="1" customHeight="1" x14ac:dyDescent="0.2">
      <c r="B1294" s="13" t="s">
        <v>4016</v>
      </c>
      <c r="C1294" s="14" t="s">
        <v>1979</v>
      </c>
      <c r="D1294" s="14" t="s">
        <v>491</v>
      </c>
      <c r="E1294" s="16">
        <v>1</v>
      </c>
      <c r="F1294" s="15" t="s">
        <v>2599</v>
      </c>
      <c r="G1294" s="22" t="e">
        <f>I1294+K1294+M1294</f>
        <v>#REF!</v>
      </c>
      <c r="H1294" s="26" t="e">
        <f>J1294+L1294+N1294</f>
        <v>#REF!</v>
      </c>
      <c r="I1294" s="25" t="e">
        <f>'일위대가총괄표 (2)'!G209</f>
        <v>#REF!</v>
      </c>
      <c r="J1294" s="26" t="e">
        <f>TRUNC(E1294*I1294,0)</f>
        <v>#REF!</v>
      </c>
      <c r="K1294" s="25" t="e">
        <f>'일위대가총괄표 (2)'!H209</f>
        <v>#REF!</v>
      </c>
      <c r="L1294" s="26" t="e">
        <f>TRUNC(E1294*K1294,0)</f>
        <v>#REF!</v>
      </c>
      <c r="M1294" s="25" t="e">
        <f>'일위대가총괄표 (2)'!I209</f>
        <v>#REF!</v>
      </c>
      <c r="N1294" s="26" t="e">
        <f>TRUNC(E1294*M1294,0)</f>
        <v>#REF!</v>
      </c>
      <c r="O1294" s="17" t="s">
        <v>1476</v>
      </c>
    </row>
    <row r="1295" spans="2:15" ht="19.7" hidden="1" customHeight="1" x14ac:dyDescent="0.2">
      <c r="B1295" s="13" t="s">
        <v>4016</v>
      </c>
      <c r="C1295" s="14" t="s">
        <v>2877</v>
      </c>
      <c r="D1295" s="14" t="s">
        <v>491</v>
      </c>
      <c r="E1295" s="16">
        <v>1</v>
      </c>
      <c r="F1295" s="15" t="s">
        <v>2599</v>
      </c>
      <c r="G1295" s="22" t="e">
        <f>I1295+K1295+M1295</f>
        <v>#REF!</v>
      </c>
      <c r="H1295" s="26" t="e">
        <f>J1295+L1295+N1295</f>
        <v>#REF!</v>
      </c>
      <c r="I1295" s="25" t="e">
        <f>'일위대가총괄표 (2)'!G210</f>
        <v>#REF!</v>
      </c>
      <c r="J1295" s="26" t="e">
        <f>TRUNC(E1295*I1295,0)</f>
        <v>#REF!</v>
      </c>
      <c r="K1295" s="25" t="e">
        <f>'일위대가총괄표 (2)'!H210</f>
        <v>#REF!</v>
      </c>
      <c r="L1295" s="26" t="e">
        <f>TRUNC(E1295*K1295,0)</f>
        <v>#REF!</v>
      </c>
      <c r="M1295" s="25" t="e">
        <f>'일위대가총괄표 (2)'!I210</f>
        <v>#REF!</v>
      </c>
      <c r="N1295" s="26" t="e">
        <f>TRUNC(E1295*M1295,0)</f>
        <v>#REF!</v>
      </c>
      <c r="O1295" s="17" t="s">
        <v>3606</v>
      </c>
    </row>
    <row r="1296" spans="2:15" ht="19.7" hidden="1" customHeight="1" x14ac:dyDescent="0.2">
      <c r="B1296" s="13" t="s">
        <v>4016</v>
      </c>
      <c r="C1296" s="14" t="s">
        <v>4016</v>
      </c>
      <c r="D1296" s="14" t="s">
        <v>4016</v>
      </c>
      <c r="E1296" s="16"/>
      <c r="F1296" s="15" t="s">
        <v>4016</v>
      </c>
      <c r="G1296" s="22"/>
      <c r="H1296" s="16"/>
      <c r="I1296" s="22"/>
      <c r="J1296" s="26">
        <f>TRUNC(E1296*I1296,0)</f>
        <v>0</v>
      </c>
      <c r="K1296" s="22"/>
      <c r="L1296" s="26">
        <f>TRUNC(E1296*K1296,0)</f>
        <v>0</v>
      </c>
      <c r="M1296" s="22"/>
      <c r="N1296" s="26">
        <f>TRUNC(E1296*M1296,0)</f>
        <v>0</v>
      </c>
      <c r="O1296" s="17" t="s">
        <v>4016</v>
      </c>
    </row>
    <row r="1297" spans="2:15" ht="19.7" hidden="1" customHeight="1" x14ac:dyDescent="0.2">
      <c r="B1297" s="40" t="s">
        <v>3923</v>
      </c>
      <c r="C1297" s="24" t="s">
        <v>1979</v>
      </c>
      <c r="D1297" s="24" t="s">
        <v>491</v>
      </c>
      <c r="E1297" s="16"/>
      <c r="F1297" s="41" t="s">
        <v>2599</v>
      </c>
      <c r="G1297" s="22"/>
      <c r="H1297" s="42" t="e">
        <f t="shared" ref="H1297:H1304" si="244">J1297+L1297+N1297</f>
        <v>#REF!</v>
      </c>
      <c r="I1297" s="22"/>
      <c r="J1297" s="42" t="e">
        <f>TRUNC(J1298+J1299+J1300+J1301+J1302+J1303+J1304)</f>
        <v>#REF!</v>
      </c>
      <c r="K1297" s="22"/>
      <c r="L1297" s="42" t="e">
        <f>TRUNC(L1298+L1299+L1300+L1301+L1302+L1303+L1304)</f>
        <v>#REF!</v>
      </c>
      <c r="M1297" s="22"/>
      <c r="N1297" s="42" t="e">
        <f>TRUNC(N1298+N1299+N1300+N1301+N1302+N1303+N1304)</f>
        <v>#REF!</v>
      </c>
      <c r="O1297" s="43" t="s">
        <v>4016</v>
      </c>
    </row>
    <row r="1298" spans="2:15" ht="19.7" hidden="1" customHeight="1" x14ac:dyDescent="0.2">
      <c r="B1298" s="13" t="s">
        <v>4016</v>
      </c>
      <c r="C1298" s="14" t="s">
        <v>222</v>
      </c>
      <c r="D1298" s="14" t="s">
        <v>4016</v>
      </c>
      <c r="E1298" s="44">
        <v>40.5</v>
      </c>
      <c r="F1298" s="15" t="s">
        <v>3976</v>
      </c>
      <c r="G1298" s="22" t="e">
        <f t="shared" ref="G1298:G1304" si="245">I1298+K1298+M1298</f>
        <v>#REF!</v>
      </c>
      <c r="H1298" s="26" t="e">
        <f t="shared" si="244"/>
        <v>#REF!</v>
      </c>
      <c r="I1298" s="25" t="e">
        <f>#REF!</f>
        <v>#REF!</v>
      </c>
      <c r="J1298" s="26" t="e">
        <f>TRUNC(E1298*I1298,0)</f>
        <v>#REF!</v>
      </c>
      <c r="K1298" s="25" t="e">
        <f>#REF!</f>
        <v>#REF!</v>
      </c>
      <c r="L1298" s="26" t="e">
        <f>TRUNC(E1298*K1298,0)</f>
        <v>#REF!</v>
      </c>
      <c r="M1298" s="25" t="e">
        <f>#REF!</f>
        <v>#REF!</v>
      </c>
      <c r="N1298" s="26" t="e">
        <f>TRUNC(E1298*M1298,0)</f>
        <v>#REF!</v>
      </c>
      <c r="O1298" s="17" t="s">
        <v>4016</v>
      </c>
    </row>
    <row r="1299" spans="2:15" ht="19.7" hidden="1" customHeight="1" x14ac:dyDescent="0.2">
      <c r="B1299" s="13" t="s">
        <v>4016</v>
      </c>
      <c r="C1299" s="14" t="s">
        <v>1669</v>
      </c>
      <c r="D1299" s="14" t="s">
        <v>981</v>
      </c>
      <c r="E1299" s="44">
        <v>0.6</v>
      </c>
      <c r="F1299" s="15" t="s">
        <v>2870</v>
      </c>
      <c r="G1299" s="22" t="e">
        <f t="shared" si="245"/>
        <v>#REF!</v>
      </c>
      <c r="H1299" s="26" t="e">
        <f t="shared" si="244"/>
        <v>#REF!</v>
      </c>
      <c r="I1299" s="25" t="e">
        <f>#REF!</f>
        <v>#REF!</v>
      </c>
      <c r="J1299" s="26" t="e">
        <f>TRUNC(E1299*I1299,0)</f>
        <v>#REF!</v>
      </c>
      <c r="K1299" s="25" t="e">
        <f>#REF!</f>
        <v>#REF!</v>
      </c>
      <c r="L1299" s="26" t="e">
        <f>TRUNC(E1299*K1299,0)</f>
        <v>#REF!</v>
      </c>
      <c r="M1299" s="25" t="e">
        <f>#REF!</f>
        <v>#REF!</v>
      </c>
      <c r="N1299" s="26" t="e">
        <f>TRUNC(E1299*M1299,0)</f>
        <v>#REF!</v>
      </c>
      <c r="O1299" s="17" t="s">
        <v>4016</v>
      </c>
    </row>
    <row r="1300" spans="2:15" ht="19.7" hidden="1" customHeight="1" x14ac:dyDescent="0.2">
      <c r="B1300" s="13" t="s">
        <v>4016</v>
      </c>
      <c r="C1300" s="14" t="s">
        <v>2781</v>
      </c>
      <c r="D1300" s="14" t="s">
        <v>4016</v>
      </c>
      <c r="E1300" s="44">
        <v>6.25E-2</v>
      </c>
      <c r="F1300" s="15" t="s">
        <v>3731</v>
      </c>
      <c r="G1300" s="22" t="e">
        <f t="shared" si="245"/>
        <v>#REF!</v>
      </c>
      <c r="H1300" s="26" t="e">
        <f t="shared" si="244"/>
        <v>#REF!</v>
      </c>
      <c r="I1300" s="25" t="e">
        <f>#REF!</f>
        <v>#REF!</v>
      </c>
      <c r="J1300" s="26" t="e">
        <f>TRUNC(E1300*I1300,0)</f>
        <v>#REF!</v>
      </c>
      <c r="K1300" s="25" t="e">
        <f>#REF!</f>
        <v>#REF!</v>
      </c>
      <c r="L1300" s="26" t="e">
        <f>TRUNC(E1300*K1300,0)</f>
        <v>#REF!</v>
      </c>
      <c r="M1300" s="25" t="e">
        <f>#REF!</f>
        <v>#REF!</v>
      </c>
      <c r="N1300" s="26" t="e">
        <f>TRUNC(E1300*M1300,0)</f>
        <v>#REF!</v>
      </c>
      <c r="O1300" s="17" t="s">
        <v>4016</v>
      </c>
    </row>
    <row r="1301" spans="2:15" ht="19.7" hidden="1" customHeight="1" x14ac:dyDescent="0.2">
      <c r="B1301" s="13" t="s">
        <v>4016</v>
      </c>
      <c r="C1301" s="14" t="s">
        <v>663</v>
      </c>
      <c r="D1301" s="14" t="s">
        <v>4016</v>
      </c>
      <c r="E1301" s="44">
        <v>0.125</v>
      </c>
      <c r="F1301" s="15" t="s">
        <v>3731</v>
      </c>
      <c r="G1301" s="22" t="e">
        <f t="shared" si="245"/>
        <v>#REF!</v>
      </c>
      <c r="H1301" s="26" t="e">
        <f t="shared" si="244"/>
        <v>#REF!</v>
      </c>
      <c r="I1301" s="25" t="e">
        <f>#REF!</f>
        <v>#REF!</v>
      </c>
      <c r="J1301" s="26" t="e">
        <f>TRUNC(E1301*I1301,0)</f>
        <v>#REF!</v>
      </c>
      <c r="K1301" s="25" t="e">
        <f>#REF!</f>
        <v>#REF!</v>
      </c>
      <c r="L1301" s="26" t="e">
        <f>TRUNC(E1301*K1301,0)</f>
        <v>#REF!</v>
      </c>
      <c r="M1301" s="25" t="e">
        <f>#REF!</f>
        <v>#REF!</v>
      </c>
      <c r="N1301" s="26" t="e">
        <f>TRUNC(E1301*M1301,0)</f>
        <v>#REF!</v>
      </c>
      <c r="O1301" s="17" t="s">
        <v>4016</v>
      </c>
    </row>
    <row r="1302" spans="2:15" ht="19.7" hidden="1" customHeight="1" x14ac:dyDescent="0.2">
      <c r="B1302" s="13" t="s">
        <v>4016</v>
      </c>
      <c r="C1302" s="14" t="s">
        <v>1028</v>
      </c>
      <c r="D1302" s="14" t="s">
        <v>3983</v>
      </c>
      <c r="E1302" s="16">
        <v>1</v>
      </c>
      <c r="F1302" s="15" t="s">
        <v>802</v>
      </c>
      <c r="G1302" s="22" t="e">
        <f t="shared" si="245"/>
        <v>#REF!</v>
      </c>
      <c r="H1302" s="26" t="e">
        <f t="shared" si="244"/>
        <v>#REF!</v>
      </c>
      <c r="I1302" s="22"/>
      <c r="J1302" s="26">
        <f>TRUNC(E1302*1/100*I1302,0)</f>
        <v>0</v>
      </c>
      <c r="K1302" s="22" t="e">
        <f>H1301+H1300+H1299+H1298</f>
        <v>#REF!</v>
      </c>
      <c r="L1302" s="26" t="e">
        <f>TRUNC(E1302*1/100*K1302,0)</f>
        <v>#REF!</v>
      </c>
      <c r="M1302" s="22"/>
      <c r="N1302" s="26">
        <f>TRUNC(E1302*1/100*M1302,0)</f>
        <v>0</v>
      </c>
      <c r="O1302" s="17" t="s">
        <v>4016</v>
      </c>
    </row>
    <row r="1303" spans="2:15" ht="19.7" hidden="1" customHeight="1" x14ac:dyDescent="0.2">
      <c r="B1303" s="13" t="s">
        <v>4016</v>
      </c>
      <c r="C1303" s="14" t="s">
        <v>3787</v>
      </c>
      <c r="D1303" s="14" t="s">
        <v>574</v>
      </c>
      <c r="E1303" s="16">
        <v>3</v>
      </c>
      <c r="F1303" s="15" t="s">
        <v>802</v>
      </c>
      <c r="G1303" s="22" t="e">
        <f t="shared" si="245"/>
        <v>#REF!</v>
      </c>
      <c r="H1303" s="26" t="e">
        <f t="shared" si="244"/>
        <v>#REF!</v>
      </c>
      <c r="I1303" s="22"/>
      <c r="J1303" s="26">
        <f>TRUNC(E1303*1/100*I1303,0)</f>
        <v>0</v>
      </c>
      <c r="K1303" s="22"/>
      <c r="L1303" s="26">
        <f>TRUNC(E1303*1/100*K1303,0)</f>
        <v>0</v>
      </c>
      <c r="M1303" s="22" t="e">
        <f>J1302+J1301+J1300+J1299+J1298</f>
        <v>#REF!</v>
      </c>
      <c r="N1303" s="26" t="e">
        <f>TRUNC(E1303*1/100*M1303,0)</f>
        <v>#REF!</v>
      </c>
      <c r="O1303" s="17" t="s">
        <v>4016</v>
      </c>
    </row>
    <row r="1304" spans="2:15" ht="19.7" hidden="1" customHeight="1" x14ac:dyDescent="0.2">
      <c r="B1304" s="13" t="s">
        <v>4016</v>
      </c>
      <c r="C1304" s="14" t="s">
        <v>2142</v>
      </c>
      <c r="D1304" s="14" t="s">
        <v>3983</v>
      </c>
      <c r="E1304" s="16">
        <v>3</v>
      </c>
      <c r="F1304" s="15" t="s">
        <v>802</v>
      </c>
      <c r="G1304" s="22" t="e">
        <f t="shared" si="245"/>
        <v>#REF!</v>
      </c>
      <c r="H1304" s="26" t="e">
        <f t="shared" si="244"/>
        <v>#REF!</v>
      </c>
      <c r="I1304" s="22"/>
      <c r="J1304" s="26">
        <f>TRUNC(E1304*1/100*I1304,0)</f>
        <v>0</v>
      </c>
      <c r="K1304" s="22"/>
      <c r="L1304" s="26">
        <f>TRUNC(E1304*1/100*K1304,0)</f>
        <v>0</v>
      </c>
      <c r="M1304" s="22" t="e">
        <f>H1303+H1302+H1301+H1300+H1299+H1298</f>
        <v>#REF!</v>
      </c>
      <c r="N1304" s="26" t="e">
        <f>TRUNC(E1304*1/100*M1304,0)</f>
        <v>#REF!</v>
      </c>
      <c r="O1304" s="17" t="s">
        <v>4016</v>
      </c>
    </row>
    <row r="1305" spans="2:15" ht="19.7" hidden="1" customHeight="1" x14ac:dyDescent="0.2">
      <c r="B1305" s="13" t="s">
        <v>4016</v>
      </c>
      <c r="C1305" s="14" t="s">
        <v>4016</v>
      </c>
      <c r="D1305" s="14" t="s">
        <v>4016</v>
      </c>
      <c r="E1305" s="16"/>
      <c r="F1305" s="15" t="s">
        <v>4016</v>
      </c>
      <c r="G1305" s="22"/>
      <c r="H1305" s="16"/>
      <c r="I1305" s="22"/>
      <c r="J1305" s="26">
        <f>TRUNC(E1305*I1305,0)</f>
        <v>0</v>
      </c>
      <c r="K1305" s="22"/>
      <c r="L1305" s="26">
        <f>TRUNC(E1305*K1305,0)</f>
        <v>0</v>
      </c>
      <c r="M1305" s="22"/>
      <c r="N1305" s="26">
        <f>TRUNC(E1305*M1305,0)</f>
        <v>0</v>
      </c>
      <c r="O1305" s="17" t="s">
        <v>4016</v>
      </c>
    </row>
    <row r="1306" spans="2:15" ht="19.7" hidden="1" customHeight="1" x14ac:dyDescent="0.2">
      <c r="B1306" s="40" t="s">
        <v>1010</v>
      </c>
      <c r="C1306" s="24" t="s">
        <v>2877</v>
      </c>
      <c r="D1306" s="24" t="s">
        <v>491</v>
      </c>
      <c r="E1306" s="16"/>
      <c r="F1306" s="41" t="s">
        <v>2599</v>
      </c>
      <c r="G1306" s="22"/>
      <c r="H1306" s="42" t="e">
        <f t="shared" ref="H1306:H1314" si="246">J1306+L1306+N1306</f>
        <v>#REF!</v>
      </c>
      <c r="I1306" s="22"/>
      <c r="J1306" s="42" t="e">
        <f>TRUNC(J1307+J1308+J1309+J1310+J1311+J1312+J1313+J1314)</f>
        <v>#REF!</v>
      </c>
      <c r="K1306" s="22"/>
      <c r="L1306" s="42" t="e">
        <f>TRUNC(L1307+L1308+L1309+L1310+L1311+L1312+L1313+L1314)</f>
        <v>#REF!</v>
      </c>
      <c r="M1306" s="22"/>
      <c r="N1306" s="42" t="e">
        <f>TRUNC(N1307+N1308+N1309+N1310+N1311+N1312+N1313+N1314)</f>
        <v>#REF!</v>
      </c>
      <c r="O1306" s="43" t="s">
        <v>4016</v>
      </c>
    </row>
    <row r="1307" spans="2:15" ht="19.7" hidden="1" customHeight="1" x14ac:dyDescent="0.2">
      <c r="B1307" s="13" t="s">
        <v>4016</v>
      </c>
      <c r="C1307" s="14" t="s">
        <v>222</v>
      </c>
      <c r="D1307" s="14" t="s">
        <v>4016</v>
      </c>
      <c r="E1307" s="44">
        <v>26.3</v>
      </c>
      <c r="F1307" s="15" t="s">
        <v>3976</v>
      </c>
      <c r="G1307" s="22" t="e">
        <f t="shared" ref="G1307:G1314" si="247">I1307+K1307+M1307</f>
        <v>#REF!</v>
      </c>
      <c r="H1307" s="26" t="e">
        <f t="shared" si="246"/>
        <v>#REF!</v>
      </c>
      <c r="I1307" s="25" t="e">
        <f>#REF!</f>
        <v>#REF!</v>
      </c>
      <c r="J1307" s="26" t="e">
        <f>TRUNC(E1307*I1307,0)</f>
        <v>#REF!</v>
      </c>
      <c r="K1307" s="25" t="e">
        <f>#REF!</f>
        <v>#REF!</v>
      </c>
      <c r="L1307" s="26" t="e">
        <f>TRUNC(E1307*K1307,0)</f>
        <v>#REF!</v>
      </c>
      <c r="M1307" s="25" t="e">
        <f>#REF!</f>
        <v>#REF!</v>
      </c>
      <c r="N1307" s="26" t="e">
        <f>TRUNC(E1307*M1307,0)</f>
        <v>#REF!</v>
      </c>
      <c r="O1307" s="17" t="s">
        <v>4016</v>
      </c>
    </row>
    <row r="1308" spans="2:15" ht="19.7" hidden="1" customHeight="1" x14ac:dyDescent="0.2">
      <c r="B1308" s="13" t="s">
        <v>4016</v>
      </c>
      <c r="C1308" s="14" t="s">
        <v>1400</v>
      </c>
      <c r="D1308" s="14" t="s">
        <v>4016</v>
      </c>
      <c r="E1308" s="44">
        <v>1.2500000000000001E-2</v>
      </c>
      <c r="F1308" s="15" t="s">
        <v>3731</v>
      </c>
      <c r="G1308" s="22" t="e">
        <f t="shared" si="247"/>
        <v>#REF!</v>
      </c>
      <c r="H1308" s="26" t="e">
        <f t="shared" si="246"/>
        <v>#REF!</v>
      </c>
      <c r="I1308" s="25" t="e">
        <f>#REF!</f>
        <v>#REF!</v>
      </c>
      <c r="J1308" s="26" t="e">
        <f>TRUNC(E1308*I1308,0)</f>
        <v>#REF!</v>
      </c>
      <c r="K1308" s="25" t="e">
        <f>#REF!</f>
        <v>#REF!</v>
      </c>
      <c r="L1308" s="26" t="e">
        <f>TRUNC(E1308*K1308,0)</f>
        <v>#REF!</v>
      </c>
      <c r="M1308" s="25" t="e">
        <f>#REF!</f>
        <v>#REF!</v>
      </c>
      <c r="N1308" s="26" t="e">
        <f>TRUNC(E1308*M1308,0)</f>
        <v>#REF!</v>
      </c>
      <c r="O1308" s="17" t="s">
        <v>4016</v>
      </c>
    </row>
    <row r="1309" spans="2:15" ht="19.7" hidden="1" customHeight="1" x14ac:dyDescent="0.2">
      <c r="B1309" s="13" t="s">
        <v>4016</v>
      </c>
      <c r="C1309" s="14" t="s">
        <v>2781</v>
      </c>
      <c r="D1309" s="14" t="s">
        <v>4016</v>
      </c>
      <c r="E1309" s="44">
        <v>1.2500000000000001E-2</v>
      </c>
      <c r="F1309" s="15" t="s">
        <v>3731</v>
      </c>
      <c r="G1309" s="22" t="e">
        <f t="shared" si="247"/>
        <v>#REF!</v>
      </c>
      <c r="H1309" s="26" t="e">
        <f t="shared" si="246"/>
        <v>#REF!</v>
      </c>
      <c r="I1309" s="25" t="e">
        <f>#REF!</f>
        <v>#REF!</v>
      </c>
      <c r="J1309" s="26" t="e">
        <f>TRUNC(E1309*I1309,0)</f>
        <v>#REF!</v>
      </c>
      <c r="K1309" s="25" t="e">
        <f>#REF!</f>
        <v>#REF!</v>
      </c>
      <c r="L1309" s="26" t="e">
        <f>TRUNC(E1309*K1309,0)</f>
        <v>#REF!</v>
      </c>
      <c r="M1309" s="25" t="e">
        <f>#REF!</f>
        <v>#REF!</v>
      </c>
      <c r="N1309" s="26" t="e">
        <f>TRUNC(E1309*M1309,0)</f>
        <v>#REF!</v>
      </c>
      <c r="O1309" s="17" t="s">
        <v>4016</v>
      </c>
    </row>
    <row r="1310" spans="2:15" ht="19.7" hidden="1" customHeight="1" x14ac:dyDescent="0.2">
      <c r="B1310" s="13" t="s">
        <v>4016</v>
      </c>
      <c r="C1310" s="14" t="s">
        <v>663</v>
      </c>
      <c r="D1310" s="14" t="s">
        <v>4016</v>
      </c>
      <c r="E1310" s="44">
        <v>0.05</v>
      </c>
      <c r="F1310" s="15" t="s">
        <v>3731</v>
      </c>
      <c r="G1310" s="22" t="e">
        <f t="shared" si="247"/>
        <v>#REF!</v>
      </c>
      <c r="H1310" s="26" t="e">
        <f t="shared" si="246"/>
        <v>#REF!</v>
      </c>
      <c r="I1310" s="25" t="e">
        <f>#REF!</f>
        <v>#REF!</v>
      </c>
      <c r="J1310" s="26" t="e">
        <f>TRUNC(E1310*I1310,0)</f>
        <v>#REF!</v>
      </c>
      <c r="K1310" s="25" t="e">
        <f>#REF!</f>
        <v>#REF!</v>
      </c>
      <c r="L1310" s="26" t="e">
        <f>TRUNC(E1310*K1310,0)</f>
        <v>#REF!</v>
      </c>
      <c r="M1310" s="25" t="e">
        <f>#REF!</f>
        <v>#REF!</v>
      </c>
      <c r="N1310" s="26" t="e">
        <f>TRUNC(E1310*M1310,0)</f>
        <v>#REF!</v>
      </c>
      <c r="O1310" s="17" t="s">
        <v>4016</v>
      </c>
    </row>
    <row r="1311" spans="2:15" ht="19.7" hidden="1" customHeight="1" x14ac:dyDescent="0.2">
      <c r="B1311" s="13" t="s">
        <v>4016</v>
      </c>
      <c r="C1311" s="14" t="s">
        <v>2342</v>
      </c>
      <c r="D1311" s="14" t="s">
        <v>4016</v>
      </c>
      <c r="E1311" s="44">
        <v>1.2500000000000001E-2</v>
      </c>
      <c r="F1311" s="15" t="s">
        <v>3731</v>
      </c>
      <c r="G1311" s="22" t="e">
        <f t="shared" si="247"/>
        <v>#REF!</v>
      </c>
      <c r="H1311" s="26" t="e">
        <f t="shared" si="246"/>
        <v>#REF!</v>
      </c>
      <c r="I1311" s="25" t="e">
        <f>#REF!</f>
        <v>#REF!</v>
      </c>
      <c r="J1311" s="26" t="e">
        <f>TRUNC(E1311*I1311,0)</f>
        <v>#REF!</v>
      </c>
      <c r="K1311" s="25" t="e">
        <f>#REF!</f>
        <v>#REF!</v>
      </c>
      <c r="L1311" s="26" t="e">
        <f>TRUNC(E1311*K1311,0)</f>
        <v>#REF!</v>
      </c>
      <c r="M1311" s="25" t="e">
        <f>#REF!</f>
        <v>#REF!</v>
      </c>
      <c r="N1311" s="26" t="e">
        <f>TRUNC(E1311*M1311,0)</f>
        <v>#REF!</v>
      </c>
      <c r="O1311" s="17" t="s">
        <v>4016</v>
      </c>
    </row>
    <row r="1312" spans="2:15" ht="19.7" hidden="1" customHeight="1" x14ac:dyDescent="0.2">
      <c r="B1312" s="13" t="s">
        <v>4016</v>
      </c>
      <c r="C1312" s="14" t="s">
        <v>1028</v>
      </c>
      <c r="D1312" s="14" t="s">
        <v>3983</v>
      </c>
      <c r="E1312" s="16">
        <v>1</v>
      </c>
      <c r="F1312" s="15" t="s">
        <v>802</v>
      </c>
      <c r="G1312" s="22" t="e">
        <f t="shared" si="247"/>
        <v>#REF!</v>
      </c>
      <c r="H1312" s="26" t="e">
        <f t="shared" si="246"/>
        <v>#REF!</v>
      </c>
      <c r="I1312" s="22"/>
      <c r="J1312" s="26">
        <f>TRUNC(E1312*1/100*I1312,0)</f>
        <v>0</v>
      </c>
      <c r="K1312" s="22" t="e">
        <f>H1311+H1310+H1309+H1308+H1307</f>
        <v>#REF!</v>
      </c>
      <c r="L1312" s="26" t="e">
        <f>TRUNC(E1312*1/100*K1312,0)</f>
        <v>#REF!</v>
      </c>
      <c r="M1312" s="22"/>
      <c r="N1312" s="26">
        <f>TRUNC(E1312*1/100*M1312,0)</f>
        <v>0</v>
      </c>
      <c r="O1312" s="17" t="s">
        <v>4016</v>
      </c>
    </row>
    <row r="1313" spans="2:15" ht="19.7" hidden="1" customHeight="1" x14ac:dyDescent="0.2">
      <c r="B1313" s="13" t="s">
        <v>4016</v>
      </c>
      <c r="C1313" s="14" t="s">
        <v>3787</v>
      </c>
      <c r="D1313" s="14" t="s">
        <v>574</v>
      </c>
      <c r="E1313" s="16">
        <v>3</v>
      </c>
      <c r="F1313" s="15" t="s">
        <v>802</v>
      </c>
      <c r="G1313" s="22" t="e">
        <f t="shared" si="247"/>
        <v>#REF!</v>
      </c>
      <c r="H1313" s="26" t="e">
        <f t="shared" si="246"/>
        <v>#REF!</v>
      </c>
      <c r="I1313" s="22"/>
      <c r="J1313" s="26">
        <f>TRUNC(E1313*1/100*I1313,0)</f>
        <v>0</v>
      </c>
      <c r="K1313" s="22"/>
      <c r="L1313" s="26">
        <f>TRUNC(E1313*1/100*K1313,0)</f>
        <v>0</v>
      </c>
      <c r="M1313" s="22" t="e">
        <f>J1312+J1311+J1310+J1309+J1308+J1307</f>
        <v>#REF!</v>
      </c>
      <c r="N1313" s="26" t="e">
        <f>TRUNC(E1313*1/100*M1313,0)</f>
        <v>#REF!</v>
      </c>
      <c r="O1313" s="17" t="s">
        <v>4016</v>
      </c>
    </row>
    <row r="1314" spans="2:15" ht="19.7" hidden="1" customHeight="1" x14ac:dyDescent="0.2">
      <c r="B1314" s="13" t="s">
        <v>4016</v>
      </c>
      <c r="C1314" s="14" t="s">
        <v>2142</v>
      </c>
      <c r="D1314" s="14" t="s">
        <v>3983</v>
      </c>
      <c r="E1314" s="16">
        <v>3</v>
      </c>
      <c r="F1314" s="15" t="s">
        <v>802</v>
      </c>
      <c r="G1314" s="22" t="e">
        <f t="shared" si="247"/>
        <v>#REF!</v>
      </c>
      <c r="H1314" s="26" t="e">
        <f t="shared" si="246"/>
        <v>#REF!</v>
      </c>
      <c r="I1314" s="22"/>
      <c r="J1314" s="26">
        <f>TRUNC(E1314*1/100*I1314,0)</f>
        <v>0</v>
      </c>
      <c r="K1314" s="22"/>
      <c r="L1314" s="26">
        <f>TRUNC(E1314*1/100*K1314,0)</f>
        <v>0</v>
      </c>
      <c r="M1314" s="22" t="e">
        <f>H1313+H1312+H1311+H1310+H1309+H1308+H1307</f>
        <v>#REF!</v>
      </c>
      <c r="N1314" s="26" t="e">
        <f>TRUNC(E1314*1/100*M1314,0)</f>
        <v>#REF!</v>
      </c>
      <c r="O1314" s="17" t="s">
        <v>4016</v>
      </c>
    </row>
    <row r="1315" spans="2:15" ht="19.7" hidden="1" customHeight="1" x14ac:dyDescent="0.2">
      <c r="B1315" s="13" t="s">
        <v>4016</v>
      </c>
      <c r="C1315" s="14" t="s">
        <v>4016</v>
      </c>
      <c r="D1315" s="14" t="s">
        <v>4016</v>
      </c>
      <c r="E1315" s="16"/>
      <c r="F1315" s="15" t="s">
        <v>4016</v>
      </c>
      <c r="G1315" s="22"/>
      <c r="H1315" s="16"/>
      <c r="I1315" s="22"/>
      <c r="J1315" s="26">
        <f>TRUNC(E1315*I1315,0)</f>
        <v>0</v>
      </c>
      <c r="K1315" s="22"/>
      <c r="L1315" s="26">
        <f>TRUNC(E1315*K1315,0)</f>
        <v>0</v>
      </c>
      <c r="M1315" s="22"/>
      <c r="N1315" s="26">
        <f>TRUNC(E1315*M1315,0)</f>
        <v>0</v>
      </c>
      <c r="O1315" s="17" t="s">
        <v>4016</v>
      </c>
    </row>
    <row r="1316" spans="2:15" ht="19.7" hidden="1" customHeight="1" x14ac:dyDescent="0.2">
      <c r="B1316" s="40" t="s">
        <v>3625</v>
      </c>
      <c r="C1316" s="24" t="s">
        <v>2650</v>
      </c>
      <c r="D1316" s="24" t="s">
        <v>4016</v>
      </c>
      <c r="E1316" s="16"/>
      <c r="F1316" s="41" t="s">
        <v>3257</v>
      </c>
      <c r="G1316" s="22"/>
      <c r="H1316" s="42" t="e">
        <f t="shared" ref="H1316:H1321" si="248">J1316+L1316+N1316</f>
        <v>#REF!</v>
      </c>
      <c r="I1316" s="22"/>
      <c r="J1316" s="42" t="e">
        <f>TRUNC(J1317+J1318+J1319+J1320+J1321)</f>
        <v>#REF!</v>
      </c>
      <c r="K1316" s="22"/>
      <c r="L1316" s="42" t="e">
        <f>TRUNC(L1317+L1318+L1319+L1320+L1321)</f>
        <v>#REF!</v>
      </c>
      <c r="M1316" s="22"/>
      <c r="N1316" s="42" t="e">
        <f>TRUNC(N1317+N1318+N1319+N1320+N1321)</f>
        <v>#REF!</v>
      </c>
      <c r="O1316" s="43" t="s">
        <v>3296</v>
      </c>
    </row>
    <row r="1317" spans="2:15" ht="19.7" hidden="1" customHeight="1" x14ac:dyDescent="0.2">
      <c r="B1317" s="13" t="s">
        <v>4016</v>
      </c>
      <c r="C1317" s="14" t="s">
        <v>3408</v>
      </c>
      <c r="D1317" s="14" t="s">
        <v>4016</v>
      </c>
      <c r="E1317" s="16">
        <v>1</v>
      </c>
      <c r="F1317" s="15" t="s">
        <v>3257</v>
      </c>
      <c r="G1317" s="22">
        <f>I1317+K1317+M1317</f>
        <v>618108920</v>
      </c>
      <c r="H1317" s="26">
        <f t="shared" si="248"/>
        <v>618108920</v>
      </c>
      <c r="I1317" s="25">
        <f>단가산출총괄표!G88</f>
        <v>618108920</v>
      </c>
      <c r="J1317" s="26">
        <f t="shared" ref="J1317:J1322" si="249">TRUNC(E1317*I1317,0)</f>
        <v>618108920</v>
      </c>
      <c r="K1317" s="25">
        <f>단가산출총괄표!H88</f>
        <v>0</v>
      </c>
      <c r="L1317" s="26">
        <f t="shared" ref="L1317:L1322" si="250">TRUNC(E1317*K1317,0)</f>
        <v>0</v>
      </c>
      <c r="M1317" s="25">
        <f>단가산출총괄표!I88</f>
        <v>0</v>
      </c>
      <c r="N1317" s="26">
        <f t="shared" ref="N1317:N1322" si="251">TRUNC(E1317*M1317,0)</f>
        <v>0</v>
      </c>
      <c r="O1317" s="17" t="s">
        <v>3097</v>
      </c>
    </row>
    <row r="1318" spans="2:15" ht="19.7" hidden="1" customHeight="1" x14ac:dyDescent="0.2">
      <c r="B1318" s="13" t="s">
        <v>4016</v>
      </c>
      <c r="C1318" s="14" t="s">
        <v>1666</v>
      </c>
      <c r="D1318" s="14" t="s">
        <v>142</v>
      </c>
      <c r="E1318" s="16">
        <v>1</v>
      </c>
      <c r="F1318" s="15" t="s">
        <v>3257</v>
      </c>
      <c r="G1318" s="22">
        <f>I1318+K1318+M1318</f>
        <v>6181089</v>
      </c>
      <c r="H1318" s="26">
        <f t="shared" si="248"/>
        <v>6181089</v>
      </c>
      <c r="I1318" s="25">
        <f>'일위대가총괄표 (2)'!G212</f>
        <v>6181089</v>
      </c>
      <c r="J1318" s="26">
        <f t="shared" si="249"/>
        <v>6181089</v>
      </c>
      <c r="K1318" s="25">
        <f>'일위대가총괄표 (2)'!H212</f>
        <v>0</v>
      </c>
      <c r="L1318" s="26">
        <f t="shared" si="250"/>
        <v>0</v>
      </c>
      <c r="M1318" s="25">
        <f>'일위대가총괄표 (2)'!I212</f>
        <v>0</v>
      </c>
      <c r="N1318" s="26">
        <f t="shared" si="251"/>
        <v>0</v>
      </c>
      <c r="O1318" s="17" t="s">
        <v>3742</v>
      </c>
    </row>
    <row r="1319" spans="2:15" ht="19.7" hidden="1" customHeight="1" x14ac:dyDescent="0.2">
      <c r="B1319" s="13" t="s">
        <v>4016</v>
      </c>
      <c r="C1319" s="14" t="s">
        <v>3401</v>
      </c>
      <c r="D1319" s="14" t="s">
        <v>142</v>
      </c>
      <c r="E1319" s="16">
        <v>1</v>
      </c>
      <c r="F1319" s="15" t="s">
        <v>3257</v>
      </c>
      <c r="G1319" s="22">
        <f>I1319+K1319+M1319</f>
        <v>6181089</v>
      </c>
      <c r="H1319" s="26">
        <f t="shared" si="248"/>
        <v>6181089</v>
      </c>
      <c r="I1319" s="25">
        <f>'일위대가총괄표 (2)'!G213</f>
        <v>6181089</v>
      </c>
      <c r="J1319" s="26">
        <f t="shared" si="249"/>
        <v>6181089</v>
      </c>
      <c r="K1319" s="25">
        <f>'일위대가총괄표 (2)'!H213</f>
        <v>0</v>
      </c>
      <c r="L1319" s="26">
        <f t="shared" si="250"/>
        <v>0</v>
      </c>
      <c r="M1319" s="25">
        <f>'일위대가총괄표 (2)'!I213</f>
        <v>0</v>
      </c>
      <c r="N1319" s="26">
        <f t="shared" si="251"/>
        <v>0</v>
      </c>
      <c r="O1319" s="17" t="s">
        <v>1165</v>
      </c>
    </row>
    <row r="1320" spans="2:15" ht="19.7" hidden="1" customHeight="1" x14ac:dyDescent="0.2">
      <c r="B1320" s="18" t="s">
        <v>4016</v>
      </c>
      <c r="C1320" s="19" t="s">
        <v>2678</v>
      </c>
      <c r="D1320" s="19" t="s">
        <v>489</v>
      </c>
      <c r="E1320" s="6">
        <v>1</v>
      </c>
      <c r="F1320" s="20" t="s">
        <v>3257</v>
      </c>
      <c r="G1320" s="5" t="e">
        <f>I1320+K1320+M1320</f>
        <v>#REF!</v>
      </c>
      <c r="H1320" s="32" t="e">
        <f t="shared" si="248"/>
        <v>#REF!</v>
      </c>
      <c r="I1320" s="29" t="e">
        <f>'일위대가총괄표 (2)'!G214</f>
        <v>#REF!</v>
      </c>
      <c r="J1320" s="32" t="e">
        <f t="shared" si="249"/>
        <v>#REF!</v>
      </c>
      <c r="K1320" s="29" t="e">
        <f>'일위대가총괄표 (2)'!H214</f>
        <v>#REF!</v>
      </c>
      <c r="L1320" s="32" t="e">
        <f t="shared" si="250"/>
        <v>#REF!</v>
      </c>
      <c r="M1320" s="29" t="e">
        <f>'일위대가총괄표 (2)'!I214</f>
        <v>#REF!</v>
      </c>
      <c r="N1320" s="32" t="e">
        <f t="shared" si="251"/>
        <v>#REF!</v>
      </c>
      <c r="O1320" s="21" t="s">
        <v>2461</v>
      </c>
    </row>
    <row r="1321" spans="2:15" ht="19.7" hidden="1" customHeight="1" x14ac:dyDescent="0.2">
      <c r="B1321" s="13" t="s">
        <v>4016</v>
      </c>
      <c r="C1321" s="14" t="s">
        <v>105</v>
      </c>
      <c r="D1321" s="14" t="s">
        <v>3114</v>
      </c>
      <c r="E1321" s="16">
        <v>1</v>
      </c>
      <c r="F1321" s="15" t="s">
        <v>3257</v>
      </c>
      <c r="G1321" s="22" t="e">
        <f>I1321+K1321+M1321</f>
        <v>#REF!</v>
      </c>
      <c r="H1321" s="26" t="e">
        <f t="shared" si="248"/>
        <v>#REF!</v>
      </c>
      <c r="I1321" s="25" t="e">
        <f>'일위대가총괄표 (2)'!G215</f>
        <v>#REF!</v>
      </c>
      <c r="J1321" s="26" t="e">
        <f t="shared" si="249"/>
        <v>#REF!</v>
      </c>
      <c r="K1321" s="25" t="e">
        <f>'일위대가총괄표 (2)'!H215</f>
        <v>#REF!</v>
      </c>
      <c r="L1321" s="26" t="e">
        <f t="shared" si="250"/>
        <v>#REF!</v>
      </c>
      <c r="M1321" s="25" t="e">
        <f>'일위대가총괄표 (2)'!I215</f>
        <v>#REF!</v>
      </c>
      <c r="N1321" s="26" t="e">
        <f t="shared" si="251"/>
        <v>#REF!</v>
      </c>
      <c r="O1321" s="17" t="s">
        <v>898</v>
      </c>
    </row>
    <row r="1322" spans="2:15" ht="19.7" hidden="1" customHeight="1" x14ac:dyDescent="0.2">
      <c r="B1322" s="13" t="s">
        <v>4016</v>
      </c>
      <c r="C1322" s="14" t="s">
        <v>4016</v>
      </c>
      <c r="D1322" s="14" t="s">
        <v>4016</v>
      </c>
      <c r="E1322" s="16"/>
      <c r="F1322" s="15" t="s">
        <v>4016</v>
      </c>
      <c r="G1322" s="22"/>
      <c r="H1322" s="16"/>
      <c r="I1322" s="22"/>
      <c r="J1322" s="26">
        <f t="shared" si="249"/>
        <v>0</v>
      </c>
      <c r="K1322" s="22"/>
      <c r="L1322" s="26">
        <f t="shared" si="250"/>
        <v>0</v>
      </c>
      <c r="M1322" s="22"/>
      <c r="N1322" s="26">
        <f t="shared" si="251"/>
        <v>0</v>
      </c>
      <c r="O1322" s="17" t="s">
        <v>4016</v>
      </c>
    </row>
    <row r="1323" spans="2:15" ht="19.7" hidden="1" customHeight="1" x14ac:dyDescent="0.2">
      <c r="B1323" s="40" t="s">
        <v>1126</v>
      </c>
      <c r="C1323" s="24" t="s">
        <v>1666</v>
      </c>
      <c r="D1323" s="24" t="s">
        <v>142</v>
      </c>
      <c r="E1323" s="16"/>
      <c r="F1323" s="41" t="s">
        <v>3257</v>
      </c>
      <c r="G1323" s="22"/>
      <c r="H1323" s="42">
        <f>J1323+L1323+N1323</f>
        <v>6181089</v>
      </c>
      <c r="I1323" s="22"/>
      <c r="J1323" s="42">
        <f>TRUNC(J1324)</f>
        <v>6181089</v>
      </c>
      <c r="K1323" s="22"/>
      <c r="L1323" s="26">
        <f>TRUNC(L1324)</f>
        <v>0</v>
      </c>
      <c r="M1323" s="22"/>
      <c r="N1323" s="26">
        <f>TRUNC(N1324)</f>
        <v>0</v>
      </c>
      <c r="O1323" s="43" t="s">
        <v>4016</v>
      </c>
    </row>
    <row r="1324" spans="2:15" ht="19.7" hidden="1" customHeight="1" x14ac:dyDescent="0.2">
      <c r="B1324" s="13" t="s">
        <v>4016</v>
      </c>
      <c r="C1324" s="14" t="s">
        <v>3408</v>
      </c>
      <c r="D1324" s="14" t="s">
        <v>4016</v>
      </c>
      <c r="E1324" s="44">
        <v>0.01</v>
      </c>
      <c r="F1324" s="15" t="s">
        <v>3257</v>
      </c>
      <c r="G1324" s="22">
        <f>I1324+K1324+M1324</f>
        <v>618108920</v>
      </c>
      <c r="H1324" s="26">
        <f>J1324+L1324+N1324</f>
        <v>6181089</v>
      </c>
      <c r="I1324" s="25">
        <f>단가산출총괄표!G88</f>
        <v>618108920</v>
      </c>
      <c r="J1324" s="26">
        <f>TRUNC(E1324*I1324,0)</f>
        <v>6181089</v>
      </c>
      <c r="K1324" s="25">
        <f>단가산출총괄표!H88</f>
        <v>0</v>
      </c>
      <c r="L1324" s="26">
        <f>TRUNC(E1324*K1324,0)</f>
        <v>0</v>
      </c>
      <c r="M1324" s="25">
        <f>단가산출총괄표!I88</f>
        <v>0</v>
      </c>
      <c r="N1324" s="26">
        <f>TRUNC(E1324*M1324,0)</f>
        <v>0</v>
      </c>
      <c r="O1324" s="17" t="s">
        <v>3097</v>
      </c>
    </row>
    <row r="1325" spans="2:15" ht="19.7" hidden="1" customHeight="1" x14ac:dyDescent="0.2">
      <c r="B1325" s="13" t="s">
        <v>4016</v>
      </c>
      <c r="C1325" s="14" t="s">
        <v>4016</v>
      </c>
      <c r="D1325" s="14" t="s">
        <v>4016</v>
      </c>
      <c r="E1325" s="16"/>
      <c r="F1325" s="15" t="s">
        <v>4016</v>
      </c>
      <c r="G1325" s="22"/>
      <c r="H1325" s="16"/>
      <c r="I1325" s="22"/>
      <c r="J1325" s="26">
        <f>TRUNC(E1325*I1325,0)</f>
        <v>0</v>
      </c>
      <c r="K1325" s="22"/>
      <c r="L1325" s="26">
        <f>TRUNC(E1325*K1325,0)</f>
        <v>0</v>
      </c>
      <c r="M1325" s="22"/>
      <c r="N1325" s="26">
        <f>TRUNC(E1325*M1325,0)</f>
        <v>0</v>
      </c>
      <c r="O1325" s="17" t="s">
        <v>4016</v>
      </c>
    </row>
    <row r="1326" spans="2:15" ht="19.7" hidden="1" customHeight="1" x14ac:dyDescent="0.2">
      <c r="B1326" s="40" t="s">
        <v>3723</v>
      </c>
      <c r="C1326" s="24" t="s">
        <v>3401</v>
      </c>
      <c r="D1326" s="24" t="s">
        <v>142</v>
      </c>
      <c r="E1326" s="16"/>
      <c r="F1326" s="41" t="s">
        <v>3257</v>
      </c>
      <c r="G1326" s="22"/>
      <c r="H1326" s="42">
        <f>J1326+L1326+N1326</f>
        <v>6181089</v>
      </c>
      <c r="I1326" s="22"/>
      <c r="J1326" s="42">
        <f>TRUNC(J1327)</f>
        <v>6181089</v>
      </c>
      <c r="K1326" s="22"/>
      <c r="L1326" s="26">
        <f>TRUNC(L1327)</f>
        <v>0</v>
      </c>
      <c r="M1326" s="22"/>
      <c r="N1326" s="26">
        <f>TRUNC(N1327)</f>
        <v>0</v>
      </c>
      <c r="O1326" s="43" t="s">
        <v>4016</v>
      </c>
    </row>
    <row r="1327" spans="2:15" ht="19.7" hidden="1" customHeight="1" x14ac:dyDescent="0.2">
      <c r="B1327" s="13" t="s">
        <v>4016</v>
      </c>
      <c r="C1327" s="14" t="s">
        <v>3408</v>
      </c>
      <c r="D1327" s="14" t="s">
        <v>4016</v>
      </c>
      <c r="E1327" s="44">
        <v>0.01</v>
      </c>
      <c r="F1327" s="15" t="s">
        <v>3257</v>
      </c>
      <c r="G1327" s="22">
        <f>I1327+K1327+M1327</f>
        <v>618108920</v>
      </c>
      <c r="H1327" s="26">
        <f>J1327+L1327+N1327</f>
        <v>6181089</v>
      </c>
      <c r="I1327" s="25">
        <f>단가산출총괄표!G88</f>
        <v>618108920</v>
      </c>
      <c r="J1327" s="26">
        <f>TRUNC(E1327*I1327,0)</f>
        <v>6181089</v>
      </c>
      <c r="K1327" s="25">
        <f>단가산출총괄표!H88</f>
        <v>0</v>
      </c>
      <c r="L1327" s="26">
        <f>TRUNC(E1327*K1327,0)</f>
        <v>0</v>
      </c>
      <c r="M1327" s="25">
        <f>단가산출총괄표!I88</f>
        <v>0</v>
      </c>
      <c r="N1327" s="26">
        <f>TRUNC(E1327*M1327,0)</f>
        <v>0</v>
      </c>
      <c r="O1327" s="17" t="s">
        <v>3097</v>
      </c>
    </row>
    <row r="1328" spans="2:15" ht="19.7" hidden="1" customHeight="1" x14ac:dyDescent="0.2">
      <c r="B1328" s="13" t="s">
        <v>4016</v>
      </c>
      <c r="C1328" s="14" t="s">
        <v>4016</v>
      </c>
      <c r="D1328" s="14" t="s">
        <v>4016</v>
      </c>
      <c r="E1328" s="16"/>
      <c r="F1328" s="15" t="s">
        <v>4016</v>
      </c>
      <c r="G1328" s="22"/>
      <c r="H1328" s="16"/>
      <c r="I1328" s="22"/>
      <c r="J1328" s="26">
        <f>TRUNC(E1328*I1328,0)</f>
        <v>0</v>
      </c>
      <c r="K1328" s="22"/>
      <c r="L1328" s="26">
        <f>TRUNC(E1328*K1328,0)</f>
        <v>0</v>
      </c>
      <c r="M1328" s="22"/>
      <c r="N1328" s="26">
        <f>TRUNC(E1328*M1328,0)</f>
        <v>0</v>
      </c>
      <c r="O1328" s="17" t="s">
        <v>4016</v>
      </c>
    </row>
    <row r="1329" spans="2:15" ht="19.7" hidden="1" customHeight="1" x14ac:dyDescent="0.2">
      <c r="B1329" s="40" t="s">
        <v>861</v>
      </c>
      <c r="C1329" s="24" t="s">
        <v>2678</v>
      </c>
      <c r="D1329" s="24" t="s">
        <v>489</v>
      </c>
      <c r="E1329" s="16"/>
      <c r="F1329" s="41" t="s">
        <v>3257</v>
      </c>
      <c r="G1329" s="22"/>
      <c r="H1329" s="42" t="e">
        <f>J1329+L1329+N1329</f>
        <v>#REF!</v>
      </c>
      <c r="I1329" s="22"/>
      <c r="J1329" s="42" t="e">
        <f>TRUNC(J1330)</f>
        <v>#REF!</v>
      </c>
      <c r="K1329" s="22"/>
      <c r="L1329" s="42" t="e">
        <f>TRUNC(L1330)</f>
        <v>#REF!</v>
      </c>
      <c r="M1329" s="22"/>
      <c r="N1329" s="42" t="e">
        <f>TRUNC(N1330)</f>
        <v>#REF!</v>
      </c>
      <c r="O1329" s="43" t="s">
        <v>4016</v>
      </c>
    </row>
    <row r="1330" spans="2:15" ht="19.7" hidden="1" customHeight="1" x14ac:dyDescent="0.2">
      <c r="B1330" s="13" t="s">
        <v>4016</v>
      </c>
      <c r="C1330" s="14" t="s">
        <v>1436</v>
      </c>
      <c r="D1330" s="14" t="s">
        <v>4016</v>
      </c>
      <c r="E1330" s="44">
        <v>0.01</v>
      </c>
      <c r="F1330" s="15" t="s">
        <v>3257</v>
      </c>
      <c r="G1330" s="22" t="e">
        <f>I1330+K1330+M1330</f>
        <v>#REF!</v>
      </c>
      <c r="H1330" s="26" t="e">
        <f>J1330+L1330+N1330</f>
        <v>#REF!</v>
      </c>
      <c r="I1330" s="25" t="e">
        <f>'일위대가총괄표 (2)'!G201</f>
        <v>#REF!</v>
      </c>
      <c r="J1330" s="26" t="e">
        <f>TRUNC(E1330*I1330,0)</f>
        <v>#REF!</v>
      </c>
      <c r="K1330" s="25" t="e">
        <f>'일위대가총괄표 (2)'!H201</f>
        <v>#REF!</v>
      </c>
      <c r="L1330" s="26" t="e">
        <f>TRUNC(E1330*K1330,0)</f>
        <v>#REF!</v>
      </c>
      <c r="M1330" s="25" t="e">
        <f>'일위대가총괄표 (2)'!I201</f>
        <v>#REF!</v>
      </c>
      <c r="N1330" s="26" t="e">
        <f>TRUNC(E1330*M1330,0)</f>
        <v>#REF!</v>
      </c>
      <c r="O1330" s="17" t="s">
        <v>1635</v>
      </c>
    </row>
    <row r="1331" spans="2:15" ht="19.7" hidden="1" customHeight="1" x14ac:dyDescent="0.2">
      <c r="B1331" s="13" t="s">
        <v>4016</v>
      </c>
      <c r="C1331" s="14" t="s">
        <v>4016</v>
      </c>
      <c r="D1331" s="14" t="s">
        <v>4016</v>
      </c>
      <c r="E1331" s="16"/>
      <c r="F1331" s="15" t="s">
        <v>4016</v>
      </c>
      <c r="G1331" s="22"/>
      <c r="H1331" s="16"/>
      <c r="I1331" s="22"/>
      <c r="J1331" s="26">
        <f>TRUNC(E1331*I1331,0)</f>
        <v>0</v>
      </c>
      <c r="K1331" s="22"/>
      <c r="L1331" s="26">
        <f>TRUNC(E1331*K1331,0)</f>
        <v>0</v>
      </c>
      <c r="M1331" s="22"/>
      <c r="N1331" s="26">
        <f>TRUNC(E1331*M1331,0)</f>
        <v>0</v>
      </c>
      <c r="O1331" s="17" t="s">
        <v>4016</v>
      </c>
    </row>
    <row r="1332" spans="2:15" ht="19.7" hidden="1" customHeight="1" x14ac:dyDescent="0.2">
      <c r="B1332" s="40" t="s">
        <v>2433</v>
      </c>
      <c r="C1332" s="24" t="s">
        <v>105</v>
      </c>
      <c r="D1332" s="24" t="s">
        <v>3114</v>
      </c>
      <c r="E1332" s="16"/>
      <c r="F1332" s="41" t="s">
        <v>3257</v>
      </c>
      <c r="G1332" s="22"/>
      <c r="H1332" s="42" t="e">
        <f>J1332+L1332+N1332</f>
        <v>#REF!</v>
      </c>
      <c r="I1332" s="22"/>
      <c r="J1332" s="42" t="e">
        <f>TRUNC(J1333+J1334+J1335+J1336)</f>
        <v>#REF!</v>
      </c>
      <c r="K1332" s="22"/>
      <c r="L1332" s="42" t="e">
        <f>TRUNC(L1333+L1334+L1335+L1336)</f>
        <v>#REF!</v>
      </c>
      <c r="M1332" s="22"/>
      <c r="N1332" s="42" t="e">
        <f>TRUNC(N1333+N1334+N1335+N1336)</f>
        <v>#REF!</v>
      </c>
      <c r="O1332" s="43" t="s">
        <v>4016</v>
      </c>
    </row>
    <row r="1333" spans="2:15" ht="19.7" hidden="1" customHeight="1" x14ac:dyDescent="0.2">
      <c r="B1333" s="13" t="s">
        <v>4016</v>
      </c>
      <c r="C1333" s="14" t="s">
        <v>3408</v>
      </c>
      <c r="D1333" s="14" t="s">
        <v>4016</v>
      </c>
      <c r="E1333" s="44">
        <v>0.01</v>
      </c>
      <c r="F1333" s="15" t="s">
        <v>3257</v>
      </c>
      <c r="G1333" s="22">
        <f>I1333+K1333+M1333</f>
        <v>618108920</v>
      </c>
      <c r="H1333" s="26">
        <f>J1333+L1333+N1333</f>
        <v>6181089</v>
      </c>
      <c r="I1333" s="25">
        <f>단가산출총괄표!G88</f>
        <v>618108920</v>
      </c>
      <c r="J1333" s="26">
        <f>TRUNC(E1333*I1333,0)</f>
        <v>6181089</v>
      </c>
      <c r="K1333" s="25">
        <f>단가산출총괄표!H88</f>
        <v>0</v>
      </c>
      <c r="L1333" s="26">
        <f>TRUNC(E1333*K1333,0)</f>
        <v>0</v>
      </c>
      <c r="M1333" s="25">
        <f>단가산출총괄표!I88</f>
        <v>0</v>
      </c>
      <c r="N1333" s="26">
        <f>TRUNC(E1333*M1333,0)</f>
        <v>0</v>
      </c>
      <c r="O1333" s="17" t="s">
        <v>3097</v>
      </c>
    </row>
    <row r="1334" spans="2:15" ht="19.7" hidden="1" customHeight="1" x14ac:dyDescent="0.2">
      <c r="B1334" s="13" t="s">
        <v>4016</v>
      </c>
      <c r="C1334" s="14" t="s">
        <v>1666</v>
      </c>
      <c r="D1334" s="14" t="s">
        <v>142</v>
      </c>
      <c r="E1334" s="44">
        <v>0.01</v>
      </c>
      <c r="F1334" s="15" t="s">
        <v>3257</v>
      </c>
      <c r="G1334" s="22">
        <f>I1334+K1334+M1334</f>
        <v>6181089</v>
      </c>
      <c r="H1334" s="26">
        <f>J1334+L1334+N1334</f>
        <v>61810</v>
      </c>
      <c r="I1334" s="25">
        <f>'일위대가총괄표 (2)'!G212</f>
        <v>6181089</v>
      </c>
      <c r="J1334" s="26">
        <f>TRUNC(E1334*I1334,0)</f>
        <v>61810</v>
      </c>
      <c r="K1334" s="25">
        <f>'일위대가총괄표 (2)'!H212</f>
        <v>0</v>
      </c>
      <c r="L1334" s="26">
        <f>TRUNC(E1334*K1334,0)</f>
        <v>0</v>
      </c>
      <c r="M1334" s="25">
        <f>'일위대가총괄표 (2)'!I212</f>
        <v>0</v>
      </c>
      <c r="N1334" s="26">
        <f>TRUNC(E1334*M1334,0)</f>
        <v>0</v>
      </c>
      <c r="O1334" s="17" t="s">
        <v>3742</v>
      </c>
    </row>
    <row r="1335" spans="2:15" ht="19.7" hidden="1" customHeight="1" x14ac:dyDescent="0.2">
      <c r="B1335" s="13" t="s">
        <v>4016</v>
      </c>
      <c r="C1335" s="14" t="s">
        <v>3401</v>
      </c>
      <c r="D1335" s="14" t="s">
        <v>142</v>
      </c>
      <c r="E1335" s="44">
        <v>0.01</v>
      </c>
      <c r="F1335" s="15" t="s">
        <v>3257</v>
      </c>
      <c r="G1335" s="22">
        <f>I1335+K1335+M1335</f>
        <v>6181089</v>
      </c>
      <c r="H1335" s="26">
        <f>J1335+L1335+N1335</f>
        <v>61810</v>
      </c>
      <c r="I1335" s="25">
        <f>'일위대가총괄표 (2)'!G213</f>
        <v>6181089</v>
      </c>
      <c r="J1335" s="26">
        <f>TRUNC(E1335*I1335,0)</f>
        <v>61810</v>
      </c>
      <c r="K1335" s="25">
        <f>'일위대가총괄표 (2)'!H213</f>
        <v>0</v>
      </c>
      <c r="L1335" s="26">
        <f>TRUNC(E1335*K1335,0)</f>
        <v>0</v>
      </c>
      <c r="M1335" s="25">
        <f>'일위대가총괄표 (2)'!I213</f>
        <v>0</v>
      </c>
      <c r="N1335" s="26">
        <f>TRUNC(E1335*M1335,0)</f>
        <v>0</v>
      </c>
      <c r="O1335" s="17" t="s">
        <v>1165</v>
      </c>
    </row>
    <row r="1336" spans="2:15" ht="19.7" hidden="1" customHeight="1" x14ac:dyDescent="0.2">
      <c r="B1336" s="13" t="s">
        <v>4016</v>
      </c>
      <c r="C1336" s="14" t="s">
        <v>2678</v>
      </c>
      <c r="D1336" s="14" t="s">
        <v>489</v>
      </c>
      <c r="E1336" s="44">
        <v>0.01</v>
      </c>
      <c r="F1336" s="15" t="s">
        <v>3257</v>
      </c>
      <c r="G1336" s="22" t="e">
        <f>I1336+K1336+M1336</f>
        <v>#REF!</v>
      </c>
      <c r="H1336" s="26" t="e">
        <f>J1336+L1336+N1336</f>
        <v>#REF!</v>
      </c>
      <c r="I1336" s="25" t="e">
        <f>'일위대가총괄표 (2)'!G214</f>
        <v>#REF!</v>
      </c>
      <c r="J1336" s="26" t="e">
        <f>TRUNC(E1336*I1336,0)</f>
        <v>#REF!</v>
      </c>
      <c r="K1336" s="25" t="e">
        <f>'일위대가총괄표 (2)'!H214</f>
        <v>#REF!</v>
      </c>
      <c r="L1336" s="26" t="e">
        <f>TRUNC(E1336*K1336,0)</f>
        <v>#REF!</v>
      </c>
      <c r="M1336" s="25" t="e">
        <f>'일위대가총괄표 (2)'!I214</f>
        <v>#REF!</v>
      </c>
      <c r="N1336" s="26" t="e">
        <f>TRUNC(E1336*M1336,0)</f>
        <v>#REF!</v>
      </c>
      <c r="O1336" s="17" t="s">
        <v>2461</v>
      </c>
    </row>
    <row r="1337" spans="2:15" ht="19.7" hidden="1" customHeight="1" x14ac:dyDescent="0.2">
      <c r="B1337" s="13" t="s">
        <v>4016</v>
      </c>
      <c r="C1337" s="14" t="s">
        <v>4016</v>
      </c>
      <c r="D1337" s="14" t="s">
        <v>4016</v>
      </c>
      <c r="E1337" s="16"/>
      <c r="F1337" s="15" t="s">
        <v>4016</v>
      </c>
      <c r="G1337" s="22"/>
      <c r="H1337" s="16"/>
      <c r="I1337" s="22"/>
      <c r="J1337" s="26">
        <f>TRUNC(E1337*I1337,0)</f>
        <v>0</v>
      </c>
      <c r="K1337" s="22"/>
      <c r="L1337" s="26">
        <f>TRUNC(E1337*K1337,0)</f>
        <v>0</v>
      </c>
      <c r="M1337" s="22"/>
      <c r="N1337" s="26">
        <f>TRUNC(E1337*M1337,0)</f>
        <v>0</v>
      </c>
      <c r="O1337" s="17" t="s">
        <v>4016</v>
      </c>
    </row>
    <row r="1338" spans="2:15" ht="19.7" hidden="1" customHeight="1" x14ac:dyDescent="0.2">
      <c r="B1338" s="40" t="s">
        <v>3198</v>
      </c>
      <c r="C1338" s="24" t="s">
        <v>3713</v>
      </c>
      <c r="D1338" s="24" t="s">
        <v>475</v>
      </c>
      <c r="E1338" s="16"/>
      <c r="F1338" s="41" t="s">
        <v>2516</v>
      </c>
      <c r="G1338" s="22"/>
      <c r="H1338" s="42" t="e">
        <f>J1338+L1338+N1338</f>
        <v>#REF!</v>
      </c>
      <c r="I1338" s="22"/>
      <c r="J1338" s="42" t="e">
        <f>TRUNC(J1339+J1340+J1341+J1342)</f>
        <v>#REF!</v>
      </c>
      <c r="K1338" s="22"/>
      <c r="L1338" s="26" t="e">
        <f>TRUNC(L1339+L1340+L1341+L1342)</f>
        <v>#REF!</v>
      </c>
      <c r="M1338" s="22"/>
      <c r="N1338" s="42" t="e">
        <f>TRUNC(N1339+N1340+N1341+N1342)</f>
        <v>#REF!</v>
      </c>
      <c r="O1338" s="43" t="s">
        <v>4016</v>
      </c>
    </row>
    <row r="1339" spans="2:15" ht="19.7" hidden="1" customHeight="1" x14ac:dyDescent="0.2">
      <c r="B1339" s="13" t="s">
        <v>4016</v>
      </c>
      <c r="C1339" s="14" t="s">
        <v>2529</v>
      </c>
      <c r="D1339" s="14" t="s">
        <v>2558</v>
      </c>
      <c r="E1339" s="16">
        <v>1</v>
      </c>
      <c r="F1339" s="15" t="s">
        <v>2467</v>
      </c>
      <c r="G1339" s="22" t="e">
        <f>I1339+K1339+M1339</f>
        <v>#REF!</v>
      </c>
      <c r="H1339" s="26" t="e">
        <f>J1339+L1339+N1339</f>
        <v>#REF!</v>
      </c>
      <c r="I1339" s="25" t="e">
        <f>#REF!</f>
        <v>#REF!</v>
      </c>
      <c r="J1339" s="26" t="e">
        <f>TRUNC(E1339*I1339,0)</f>
        <v>#REF!</v>
      </c>
      <c r="K1339" s="25" t="e">
        <f>#REF!</f>
        <v>#REF!</v>
      </c>
      <c r="L1339" s="26" t="e">
        <f>TRUNC(E1339*K1339,0)</f>
        <v>#REF!</v>
      </c>
      <c r="M1339" s="25" t="e">
        <f>#REF!</f>
        <v>#REF!</v>
      </c>
      <c r="N1339" s="26" t="e">
        <f>TRUNC(E1339*M1339,0)</f>
        <v>#REF!</v>
      </c>
      <c r="O1339" s="17" t="s">
        <v>3767</v>
      </c>
    </row>
    <row r="1340" spans="2:15" ht="19.7" hidden="1" customHeight="1" x14ac:dyDescent="0.2">
      <c r="B1340" s="13" t="s">
        <v>4016</v>
      </c>
      <c r="C1340" s="14" t="s">
        <v>2526</v>
      </c>
      <c r="D1340" s="14" t="s">
        <v>4016</v>
      </c>
      <c r="E1340" s="44">
        <v>0.20799999999999999</v>
      </c>
      <c r="F1340" s="15" t="s">
        <v>3731</v>
      </c>
      <c r="G1340" s="22" t="e">
        <f>I1340+K1340+M1340</f>
        <v>#REF!</v>
      </c>
      <c r="H1340" s="26" t="e">
        <f>J1340+L1340+N1340</f>
        <v>#REF!</v>
      </c>
      <c r="I1340" s="25" t="e">
        <f>#REF!</f>
        <v>#REF!</v>
      </c>
      <c r="J1340" s="26" t="e">
        <f>TRUNC(E1340*I1340,0)</f>
        <v>#REF!</v>
      </c>
      <c r="K1340" s="25" t="e">
        <f>#REF!</f>
        <v>#REF!</v>
      </c>
      <c r="L1340" s="26" t="e">
        <f>TRUNC(E1340*K1340,0)</f>
        <v>#REF!</v>
      </c>
      <c r="M1340" s="25" t="e">
        <f>#REF!</f>
        <v>#REF!</v>
      </c>
      <c r="N1340" s="26" t="e">
        <f>TRUNC(E1340*M1340,0)</f>
        <v>#REF!</v>
      </c>
      <c r="O1340" s="17" t="s">
        <v>2160</v>
      </c>
    </row>
    <row r="1341" spans="2:15" ht="19.7" hidden="1" customHeight="1" x14ac:dyDescent="0.2">
      <c r="B1341" s="13" t="s">
        <v>4016</v>
      </c>
      <c r="C1341" s="14" t="s">
        <v>2526</v>
      </c>
      <c r="D1341" s="14" t="s">
        <v>4016</v>
      </c>
      <c r="E1341" s="44">
        <v>0.29699999999999999</v>
      </c>
      <c r="F1341" s="15" t="s">
        <v>3731</v>
      </c>
      <c r="G1341" s="22" t="e">
        <f>I1341+K1341+M1341</f>
        <v>#REF!</v>
      </c>
      <c r="H1341" s="26" t="e">
        <f>J1341+L1341+N1341</f>
        <v>#REF!</v>
      </c>
      <c r="I1341" s="25" t="e">
        <f>#REF!</f>
        <v>#REF!</v>
      </c>
      <c r="J1341" s="26" t="e">
        <f>TRUNC(E1341*I1341,0)</f>
        <v>#REF!</v>
      </c>
      <c r="K1341" s="25" t="e">
        <f>#REF!</f>
        <v>#REF!</v>
      </c>
      <c r="L1341" s="26" t="e">
        <f>TRUNC(E1341*K1341,0)</f>
        <v>#REF!</v>
      </c>
      <c r="M1341" s="25" t="e">
        <f>#REF!</f>
        <v>#REF!</v>
      </c>
      <c r="N1341" s="26" t="e">
        <f>TRUNC(E1341*M1341,0)</f>
        <v>#REF!</v>
      </c>
      <c r="O1341" s="17" t="s">
        <v>3514</v>
      </c>
    </row>
    <row r="1342" spans="2:15" ht="19.7" hidden="1" customHeight="1" x14ac:dyDescent="0.2">
      <c r="B1342" s="13" t="s">
        <v>4016</v>
      </c>
      <c r="C1342" s="14" t="s">
        <v>3787</v>
      </c>
      <c r="D1342" s="14" t="s">
        <v>574</v>
      </c>
      <c r="E1342" s="16">
        <v>3</v>
      </c>
      <c r="F1342" s="15" t="s">
        <v>802</v>
      </c>
      <c r="G1342" s="22" t="e">
        <f>I1342+K1342+M1342</f>
        <v>#REF!</v>
      </c>
      <c r="H1342" s="26" t="e">
        <f>J1342+L1342+N1342</f>
        <v>#REF!</v>
      </c>
      <c r="I1342" s="22"/>
      <c r="J1342" s="26">
        <f>TRUNC(E1342*1/100*I1342,0)</f>
        <v>0</v>
      </c>
      <c r="K1342" s="22"/>
      <c r="L1342" s="26">
        <f>TRUNC(E1342*1/100*K1342,0)</f>
        <v>0</v>
      </c>
      <c r="M1342" s="22" t="e">
        <f>J1341+J1340+J1339</f>
        <v>#REF!</v>
      </c>
      <c r="N1342" s="26" t="e">
        <f>TRUNC(E1342*1/100*M1342,0)</f>
        <v>#REF!</v>
      </c>
      <c r="O1342" s="17" t="s">
        <v>4016</v>
      </c>
    </row>
    <row r="1343" spans="2:15" ht="19.7" hidden="1" customHeight="1" x14ac:dyDescent="0.2">
      <c r="B1343" s="13" t="s">
        <v>4016</v>
      </c>
      <c r="C1343" s="14" t="s">
        <v>4016</v>
      </c>
      <c r="D1343" s="14" t="s">
        <v>4016</v>
      </c>
      <c r="E1343" s="16"/>
      <c r="F1343" s="15" t="s">
        <v>4016</v>
      </c>
      <c r="G1343" s="22"/>
      <c r="H1343" s="16"/>
      <c r="I1343" s="22"/>
      <c r="J1343" s="26">
        <f>TRUNC(E1343*I1343,0)</f>
        <v>0</v>
      </c>
      <c r="K1343" s="22"/>
      <c r="L1343" s="26">
        <f>TRUNC(E1343*K1343,0)</f>
        <v>0</v>
      </c>
      <c r="M1343" s="22"/>
      <c r="N1343" s="26">
        <f>TRUNC(E1343*M1343,0)</f>
        <v>0</v>
      </c>
      <c r="O1343" s="17" t="s">
        <v>4016</v>
      </c>
    </row>
    <row r="1344" spans="2:15" ht="19.7" hidden="1" customHeight="1" x14ac:dyDescent="0.2">
      <c r="B1344" s="40" t="s">
        <v>1749</v>
      </c>
      <c r="C1344" s="24" t="s">
        <v>493</v>
      </c>
      <c r="D1344" s="24" t="s">
        <v>459</v>
      </c>
      <c r="E1344" s="16"/>
      <c r="F1344" s="41" t="s">
        <v>2937</v>
      </c>
      <c r="G1344" s="22"/>
      <c r="H1344" s="42" t="e">
        <f t="shared" ref="H1344:H1350" si="252">J1344+L1344+N1344</f>
        <v>#REF!</v>
      </c>
      <c r="I1344" s="22"/>
      <c r="J1344" s="42" t="e">
        <f>TRUNC(J1345+J1346+J1347+J1348+J1349+J1350)</f>
        <v>#REF!</v>
      </c>
      <c r="K1344" s="22"/>
      <c r="L1344" s="42" t="e">
        <f>TRUNC(L1345+L1346+L1347+L1348+L1349+L1350)</f>
        <v>#REF!</v>
      </c>
      <c r="M1344" s="22"/>
      <c r="N1344" s="42" t="e">
        <f>TRUNC(N1345+N1346+N1347+N1348+N1349+N1350)</f>
        <v>#REF!</v>
      </c>
      <c r="O1344" s="43" t="s">
        <v>4016</v>
      </c>
    </row>
    <row r="1345" spans="2:15" ht="19.7" hidden="1" customHeight="1" x14ac:dyDescent="0.2">
      <c r="B1345" s="13" t="s">
        <v>4016</v>
      </c>
      <c r="C1345" s="14" t="s">
        <v>594</v>
      </c>
      <c r="D1345" s="14" t="s">
        <v>4016</v>
      </c>
      <c r="E1345" s="44">
        <v>0.02</v>
      </c>
      <c r="F1345" s="15" t="s">
        <v>3731</v>
      </c>
      <c r="G1345" s="22" t="e">
        <f t="shared" ref="G1345:G1350" si="253">I1345+K1345+M1345</f>
        <v>#REF!</v>
      </c>
      <c r="H1345" s="26" t="e">
        <f t="shared" si="252"/>
        <v>#REF!</v>
      </c>
      <c r="I1345" s="25" t="e">
        <f>#REF!</f>
        <v>#REF!</v>
      </c>
      <c r="J1345" s="26" t="e">
        <f t="shared" ref="J1345:J1351" si="254">TRUNC(E1345*I1345,0)</f>
        <v>#REF!</v>
      </c>
      <c r="K1345" s="25" t="e">
        <f>#REF!</f>
        <v>#REF!</v>
      </c>
      <c r="L1345" s="26" t="e">
        <f t="shared" ref="L1345:L1351" si="255">TRUNC(E1345*K1345,0)</f>
        <v>#REF!</v>
      </c>
      <c r="M1345" s="25" t="e">
        <f>#REF!</f>
        <v>#REF!</v>
      </c>
      <c r="N1345" s="26" t="e">
        <f t="shared" ref="N1345:N1351" si="256">TRUNC(E1345*M1345,0)</f>
        <v>#REF!</v>
      </c>
      <c r="O1345" s="17" t="s">
        <v>4016</v>
      </c>
    </row>
    <row r="1346" spans="2:15" ht="19.7" hidden="1" customHeight="1" x14ac:dyDescent="0.2">
      <c r="B1346" s="13" t="s">
        <v>4016</v>
      </c>
      <c r="C1346" s="14" t="s">
        <v>218</v>
      </c>
      <c r="D1346" s="14" t="s">
        <v>4016</v>
      </c>
      <c r="E1346" s="44">
        <v>0.05</v>
      </c>
      <c r="F1346" s="15" t="s">
        <v>3731</v>
      </c>
      <c r="G1346" s="22" t="e">
        <f t="shared" si="253"/>
        <v>#REF!</v>
      </c>
      <c r="H1346" s="26" t="e">
        <f t="shared" si="252"/>
        <v>#REF!</v>
      </c>
      <c r="I1346" s="25" t="e">
        <f>#REF!</f>
        <v>#REF!</v>
      </c>
      <c r="J1346" s="26" t="e">
        <f t="shared" si="254"/>
        <v>#REF!</v>
      </c>
      <c r="K1346" s="25" t="e">
        <f>#REF!</f>
        <v>#REF!</v>
      </c>
      <c r="L1346" s="26" t="e">
        <f t="shared" si="255"/>
        <v>#REF!</v>
      </c>
      <c r="M1346" s="25" t="e">
        <f>#REF!</f>
        <v>#REF!</v>
      </c>
      <c r="N1346" s="26" t="e">
        <f t="shared" si="256"/>
        <v>#REF!</v>
      </c>
      <c r="O1346" s="17" t="s">
        <v>4016</v>
      </c>
    </row>
    <row r="1347" spans="2:15" ht="19.7" hidden="1" customHeight="1" x14ac:dyDescent="0.2">
      <c r="B1347" s="13" t="s">
        <v>4016</v>
      </c>
      <c r="C1347" s="14" t="s">
        <v>265</v>
      </c>
      <c r="D1347" s="14" t="s">
        <v>4016</v>
      </c>
      <c r="E1347" s="44">
        <v>0.03</v>
      </c>
      <c r="F1347" s="15" t="s">
        <v>3731</v>
      </c>
      <c r="G1347" s="22" t="e">
        <f t="shared" si="253"/>
        <v>#REF!</v>
      </c>
      <c r="H1347" s="26" t="e">
        <f t="shared" si="252"/>
        <v>#REF!</v>
      </c>
      <c r="I1347" s="25" t="e">
        <f>#REF!</f>
        <v>#REF!</v>
      </c>
      <c r="J1347" s="26" t="e">
        <f t="shared" si="254"/>
        <v>#REF!</v>
      </c>
      <c r="K1347" s="25" t="e">
        <f>#REF!</f>
        <v>#REF!</v>
      </c>
      <c r="L1347" s="26" t="e">
        <f t="shared" si="255"/>
        <v>#REF!</v>
      </c>
      <c r="M1347" s="25" t="e">
        <f>#REF!</f>
        <v>#REF!</v>
      </c>
      <c r="N1347" s="26" t="e">
        <f t="shared" si="256"/>
        <v>#REF!</v>
      </c>
      <c r="O1347" s="17" t="s">
        <v>4016</v>
      </c>
    </row>
    <row r="1348" spans="2:15" ht="19.7" hidden="1" customHeight="1" x14ac:dyDescent="0.2">
      <c r="B1348" s="13" t="s">
        <v>4016</v>
      </c>
      <c r="C1348" s="14" t="s">
        <v>1251</v>
      </c>
      <c r="D1348" s="14" t="s">
        <v>3559</v>
      </c>
      <c r="E1348" s="44">
        <v>0.28999999999999998</v>
      </c>
      <c r="F1348" s="15" t="s">
        <v>2999</v>
      </c>
      <c r="G1348" s="22" t="e">
        <f t="shared" si="253"/>
        <v>#REF!</v>
      </c>
      <c r="H1348" s="26" t="e">
        <f t="shared" si="252"/>
        <v>#REF!</v>
      </c>
      <c r="I1348" s="25" t="e">
        <f>#REF!</f>
        <v>#REF!</v>
      </c>
      <c r="J1348" s="26" t="e">
        <f t="shared" si="254"/>
        <v>#REF!</v>
      </c>
      <c r="K1348" s="25" t="e">
        <f>#REF!</f>
        <v>#REF!</v>
      </c>
      <c r="L1348" s="26" t="e">
        <f t="shared" si="255"/>
        <v>#REF!</v>
      </c>
      <c r="M1348" s="25" t="e">
        <f>#REF!</f>
        <v>#REF!</v>
      </c>
      <c r="N1348" s="26" t="e">
        <f t="shared" si="256"/>
        <v>#REF!</v>
      </c>
      <c r="O1348" s="17" t="s">
        <v>4016</v>
      </c>
    </row>
    <row r="1349" spans="2:15" ht="19.7" hidden="1" customHeight="1" x14ac:dyDescent="0.2">
      <c r="B1349" s="13" t="s">
        <v>4016</v>
      </c>
      <c r="C1349" s="14" t="s">
        <v>1261</v>
      </c>
      <c r="D1349" s="14" t="s">
        <v>601</v>
      </c>
      <c r="E1349" s="44">
        <v>0.28999999999999998</v>
      </c>
      <c r="F1349" s="15" t="s">
        <v>2999</v>
      </c>
      <c r="G1349" s="22" t="e">
        <f t="shared" si="253"/>
        <v>#REF!</v>
      </c>
      <c r="H1349" s="26" t="e">
        <f t="shared" si="252"/>
        <v>#REF!</v>
      </c>
      <c r="I1349" s="25" t="e">
        <f>#REF!</f>
        <v>#REF!</v>
      </c>
      <c r="J1349" s="26" t="e">
        <f t="shared" si="254"/>
        <v>#REF!</v>
      </c>
      <c r="K1349" s="25" t="e">
        <f>#REF!</f>
        <v>#REF!</v>
      </c>
      <c r="L1349" s="26" t="e">
        <f t="shared" si="255"/>
        <v>#REF!</v>
      </c>
      <c r="M1349" s="25" t="e">
        <f>#REF!</f>
        <v>#REF!</v>
      </c>
      <c r="N1349" s="26" t="e">
        <f t="shared" si="256"/>
        <v>#REF!</v>
      </c>
      <c r="O1349" s="17" t="s">
        <v>4016</v>
      </c>
    </row>
    <row r="1350" spans="2:15" ht="19.7" hidden="1" customHeight="1" x14ac:dyDescent="0.2">
      <c r="B1350" s="18" t="s">
        <v>4016</v>
      </c>
      <c r="C1350" s="19" t="s">
        <v>2821</v>
      </c>
      <c r="D1350" s="19" t="s">
        <v>2000</v>
      </c>
      <c r="E1350" s="6">
        <v>1</v>
      </c>
      <c r="F1350" s="20" t="s">
        <v>2937</v>
      </c>
      <c r="G1350" s="5">
        <f t="shared" si="253"/>
        <v>4254</v>
      </c>
      <c r="H1350" s="32">
        <f t="shared" si="252"/>
        <v>4254</v>
      </c>
      <c r="I1350" s="29">
        <f>단가산출총괄표!G79</f>
        <v>1683</v>
      </c>
      <c r="J1350" s="32">
        <f t="shared" si="254"/>
        <v>1683</v>
      </c>
      <c r="K1350" s="29">
        <f>단가산출총괄표!H79</f>
        <v>1472</v>
      </c>
      <c r="L1350" s="32">
        <f t="shared" si="255"/>
        <v>1472</v>
      </c>
      <c r="M1350" s="29">
        <f>단가산출총괄표!I79</f>
        <v>1099</v>
      </c>
      <c r="N1350" s="32">
        <f t="shared" si="256"/>
        <v>1099</v>
      </c>
      <c r="O1350" s="21" t="s">
        <v>3223</v>
      </c>
    </row>
    <row r="1351" spans="2:15" ht="19.7" hidden="1" customHeight="1" x14ac:dyDescent="0.2">
      <c r="B1351" s="13" t="s">
        <v>4016</v>
      </c>
      <c r="C1351" s="14" t="s">
        <v>4016</v>
      </c>
      <c r="D1351" s="14" t="s">
        <v>4016</v>
      </c>
      <c r="E1351" s="16"/>
      <c r="F1351" s="15" t="s">
        <v>4016</v>
      </c>
      <c r="G1351" s="22"/>
      <c r="H1351" s="16"/>
      <c r="I1351" s="22"/>
      <c r="J1351" s="26">
        <f t="shared" si="254"/>
        <v>0</v>
      </c>
      <c r="K1351" s="22"/>
      <c r="L1351" s="26">
        <f t="shared" si="255"/>
        <v>0</v>
      </c>
      <c r="M1351" s="22"/>
      <c r="N1351" s="26">
        <f t="shared" si="256"/>
        <v>0</v>
      </c>
      <c r="O1351" s="17" t="s">
        <v>4016</v>
      </c>
    </row>
    <row r="1352" spans="2:15" ht="19.7" hidden="1" customHeight="1" x14ac:dyDescent="0.2">
      <c r="B1352" s="40" t="s">
        <v>3034</v>
      </c>
      <c r="C1352" s="24" t="s">
        <v>1027</v>
      </c>
      <c r="D1352" s="24" t="s">
        <v>4016</v>
      </c>
      <c r="E1352" s="16"/>
      <c r="F1352" s="41" t="s">
        <v>3257</v>
      </c>
      <c r="G1352" s="22"/>
      <c r="H1352" s="42" t="e">
        <f t="shared" ref="H1352:H1358" si="257">J1352+L1352+N1352</f>
        <v>#REF!</v>
      </c>
      <c r="I1352" s="22"/>
      <c r="J1352" s="42" t="e">
        <f>TRUNC(J1353+J1354+J1355+J1356+J1357+J1358)</f>
        <v>#REF!</v>
      </c>
      <c r="K1352" s="22"/>
      <c r="L1352" s="42" t="e">
        <f>TRUNC(L1353+L1354+L1355+L1356+L1357+L1358)</f>
        <v>#REF!</v>
      </c>
      <c r="M1352" s="22"/>
      <c r="N1352" s="42" t="e">
        <f>TRUNC(N1353+N1354+N1355+N1356+N1357+N1358)</f>
        <v>#REF!</v>
      </c>
      <c r="O1352" s="43" t="s">
        <v>4016</v>
      </c>
    </row>
    <row r="1353" spans="2:15" ht="19.7" hidden="1" customHeight="1" x14ac:dyDescent="0.2">
      <c r="B1353" s="13" t="s">
        <v>4016</v>
      </c>
      <c r="C1353" s="14" t="s">
        <v>1170</v>
      </c>
      <c r="D1353" s="14" t="s">
        <v>4016</v>
      </c>
      <c r="E1353" s="16">
        <v>1</v>
      </c>
      <c r="F1353" s="15" t="s">
        <v>3257</v>
      </c>
      <c r="G1353" s="22">
        <f t="shared" ref="G1353:G1358" si="258">I1353+K1353+M1353</f>
        <v>5163338</v>
      </c>
      <c r="H1353" s="26">
        <f t="shared" si="257"/>
        <v>5163338</v>
      </c>
      <c r="I1353" s="25">
        <f>단가산출총괄표!G90</f>
        <v>0</v>
      </c>
      <c r="J1353" s="26">
        <f t="shared" ref="J1353:J1359" si="259">TRUNC(E1353*I1353,0)</f>
        <v>0</v>
      </c>
      <c r="K1353" s="25">
        <f>단가산출총괄표!H90</f>
        <v>0</v>
      </c>
      <c r="L1353" s="26">
        <f t="shared" ref="L1353:L1359" si="260">TRUNC(E1353*K1353,0)</f>
        <v>0</v>
      </c>
      <c r="M1353" s="25">
        <f>단가산출총괄표!I90</f>
        <v>5163338</v>
      </c>
      <c r="N1353" s="26">
        <f t="shared" ref="N1353:N1359" si="261">TRUNC(E1353*M1353,0)</f>
        <v>5163338</v>
      </c>
      <c r="O1353" s="17" t="s">
        <v>3412</v>
      </c>
    </row>
    <row r="1354" spans="2:15" ht="19.7" hidden="1" customHeight="1" x14ac:dyDescent="0.2">
      <c r="B1354" s="13" t="s">
        <v>4016</v>
      </c>
      <c r="C1354" s="14" t="s">
        <v>3452</v>
      </c>
      <c r="D1354" s="14" t="s">
        <v>4016</v>
      </c>
      <c r="E1354" s="16">
        <v>2</v>
      </c>
      <c r="F1354" s="15" t="s">
        <v>2516</v>
      </c>
      <c r="G1354" s="22">
        <f t="shared" si="258"/>
        <v>3549438</v>
      </c>
      <c r="H1354" s="26">
        <f t="shared" si="257"/>
        <v>7098876</v>
      </c>
      <c r="I1354" s="25">
        <f>단가산출총괄표!G91</f>
        <v>0</v>
      </c>
      <c r="J1354" s="26">
        <f t="shared" si="259"/>
        <v>0</v>
      </c>
      <c r="K1354" s="25">
        <f>단가산출총괄표!H91</f>
        <v>0</v>
      </c>
      <c r="L1354" s="26">
        <f t="shared" si="260"/>
        <v>0</v>
      </c>
      <c r="M1354" s="25">
        <f>단가산출총괄표!I91</f>
        <v>3549438</v>
      </c>
      <c r="N1354" s="26">
        <f t="shared" si="261"/>
        <v>7098876</v>
      </c>
      <c r="O1354" s="17" t="s">
        <v>1980</v>
      </c>
    </row>
    <row r="1355" spans="2:15" ht="19.7" hidden="1" customHeight="1" x14ac:dyDescent="0.2">
      <c r="B1355" s="13" t="s">
        <v>4016</v>
      </c>
      <c r="C1355" s="14" t="s">
        <v>1439</v>
      </c>
      <c r="D1355" s="14" t="s">
        <v>4016</v>
      </c>
      <c r="E1355" s="16">
        <v>2</v>
      </c>
      <c r="F1355" s="15" t="s">
        <v>3257</v>
      </c>
      <c r="G1355" s="22">
        <f t="shared" si="258"/>
        <v>11160000</v>
      </c>
      <c r="H1355" s="26">
        <f t="shared" si="257"/>
        <v>22320000</v>
      </c>
      <c r="I1355" s="25">
        <f>단가산출총괄표!G92</f>
        <v>0</v>
      </c>
      <c r="J1355" s="26">
        <f t="shared" si="259"/>
        <v>0</v>
      </c>
      <c r="K1355" s="25">
        <f>단가산출총괄표!H92</f>
        <v>0</v>
      </c>
      <c r="L1355" s="26">
        <f t="shared" si="260"/>
        <v>0</v>
      </c>
      <c r="M1355" s="25">
        <f>단가산출총괄표!I92</f>
        <v>11160000</v>
      </c>
      <c r="N1355" s="26">
        <f t="shared" si="261"/>
        <v>22320000</v>
      </c>
      <c r="O1355" s="17" t="s">
        <v>3319</v>
      </c>
    </row>
    <row r="1356" spans="2:15" ht="19.7" hidden="1" customHeight="1" x14ac:dyDescent="0.2">
      <c r="B1356" s="13" t="s">
        <v>4016</v>
      </c>
      <c r="C1356" s="14" t="s">
        <v>1351</v>
      </c>
      <c r="D1356" s="14" t="s">
        <v>2502</v>
      </c>
      <c r="E1356" s="16">
        <v>1</v>
      </c>
      <c r="F1356" s="15" t="s">
        <v>3257</v>
      </c>
      <c r="G1356" s="22" t="e">
        <f t="shared" si="258"/>
        <v>#REF!</v>
      </c>
      <c r="H1356" s="26" t="e">
        <f t="shared" si="257"/>
        <v>#REF!</v>
      </c>
      <c r="I1356" s="25" t="e">
        <f>'일위대가총괄표 (2)'!G220</f>
        <v>#REF!</v>
      </c>
      <c r="J1356" s="26" t="e">
        <f t="shared" si="259"/>
        <v>#REF!</v>
      </c>
      <c r="K1356" s="25" t="e">
        <f>'일위대가총괄표 (2)'!H220</f>
        <v>#REF!</v>
      </c>
      <c r="L1356" s="26" t="e">
        <f t="shared" si="260"/>
        <v>#REF!</v>
      </c>
      <c r="M1356" s="25" t="e">
        <f>'일위대가총괄표 (2)'!I220</f>
        <v>#REF!</v>
      </c>
      <c r="N1356" s="26" t="e">
        <f t="shared" si="261"/>
        <v>#REF!</v>
      </c>
      <c r="O1356" s="17" t="s">
        <v>1948</v>
      </c>
    </row>
    <row r="1357" spans="2:15" ht="19.7" hidden="1" customHeight="1" x14ac:dyDescent="0.2">
      <c r="B1357" s="13" t="s">
        <v>4016</v>
      </c>
      <c r="C1357" s="14" t="s">
        <v>2157</v>
      </c>
      <c r="D1357" s="14" t="s">
        <v>4016</v>
      </c>
      <c r="E1357" s="16">
        <v>1</v>
      </c>
      <c r="F1357" s="15" t="s">
        <v>3257</v>
      </c>
      <c r="G1357" s="22">
        <f t="shared" si="258"/>
        <v>70913525</v>
      </c>
      <c r="H1357" s="26">
        <f t="shared" si="257"/>
        <v>70913525</v>
      </c>
      <c r="I1357" s="25">
        <f>단가산출총괄표!G93</f>
        <v>70913525</v>
      </c>
      <c r="J1357" s="26">
        <f t="shared" si="259"/>
        <v>70913525</v>
      </c>
      <c r="K1357" s="25">
        <f>단가산출총괄표!H93</f>
        <v>0</v>
      </c>
      <c r="L1357" s="26">
        <f t="shared" si="260"/>
        <v>0</v>
      </c>
      <c r="M1357" s="25">
        <f>단가산출총괄표!I93</f>
        <v>0</v>
      </c>
      <c r="N1357" s="26">
        <f t="shared" si="261"/>
        <v>0</v>
      </c>
      <c r="O1357" s="17" t="s">
        <v>1874</v>
      </c>
    </row>
    <row r="1358" spans="2:15" ht="19.7" hidden="1" customHeight="1" x14ac:dyDescent="0.2">
      <c r="B1358" s="13" t="s">
        <v>4016</v>
      </c>
      <c r="C1358" s="14" t="s">
        <v>453</v>
      </c>
      <c r="D1358" s="14" t="s">
        <v>4016</v>
      </c>
      <c r="E1358" s="16">
        <v>-1</v>
      </c>
      <c r="F1358" s="15" t="s">
        <v>3257</v>
      </c>
      <c r="G1358" s="22">
        <f t="shared" si="258"/>
        <v>101989</v>
      </c>
      <c r="H1358" s="26">
        <f t="shared" si="257"/>
        <v>-101989</v>
      </c>
      <c r="I1358" s="22"/>
      <c r="J1358" s="26">
        <f t="shared" si="259"/>
        <v>0</v>
      </c>
      <c r="K1358" s="22"/>
      <c r="L1358" s="26">
        <f t="shared" si="260"/>
        <v>0</v>
      </c>
      <c r="M1358" s="22">
        <v>101989</v>
      </c>
      <c r="N1358" s="26">
        <f t="shared" si="261"/>
        <v>-101989</v>
      </c>
      <c r="O1358" s="17" t="s">
        <v>4016</v>
      </c>
    </row>
    <row r="1359" spans="2:15" ht="19.7" hidden="1" customHeight="1" x14ac:dyDescent="0.2">
      <c r="B1359" s="13" t="s">
        <v>4016</v>
      </c>
      <c r="C1359" s="14" t="s">
        <v>4016</v>
      </c>
      <c r="D1359" s="14" t="s">
        <v>4016</v>
      </c>
      <c r="E1359" s="16"/>
      <c r="F1359" s="15" t="s">
        <v>4016</v>
      </c>
      <c r="G1359" s="22"/>
      <c r="H1359" s="16"/>
      <c r="I1359" s="22"/>
      <c r="J1359" s="26">
        <f t="shared" si="259"/>
        <v>0</v>
      </c>
      <c r="K1359" s="22"/>
      <c r="L1359" s="26">
        <f t="shared" si="260"/>
        <v>0</v>
      </c>
      <c r="M1359" s="22"/>
      <c r="N1359" s="26">
        <f t="shared" si="261"/>
        <v>0</v>
      </c>
      <c r="O1359" s="17" t="s">
        <v>4016</v>
      </c>
    </row>
    <row r="1360" spans="2:15" ht="19.7" hidden="1" customHeight="1" x14ac:dyDescent="0.2">
      <c r="B1360" s="40" t="s">
        <v>1576</v>
      </c>
      <c r="C1360" s="24" t="s">
        <v>741</v>
      </c>
      <c r="D1360" s="24" t="s">
        <v>1429</v>
      </c>
      <c r="E1360" s="16"/>
      <c r="F1360" s="41" t="s">
        <v>1502</v>
      </c>
      <c r="G1360" s="22"/>
      <c r="H1360" s="42">
        <f>J1360+L1360+N1360</f>
        <v>5800</v>
      </c>
      <c r="I1360" s="22"/>
      <c r="J1360" s="26">
        <f>TRUNC(J1361+J1362)</f>
        <v>0</v>
      </c>
      <c r="K1360" s="22"/>
      <c r="L1360" s="26">
        <f>TRUNC(L1361+L1362)</f>
        <v>0</v>
      </c>
      <c r="M1360" s="22"/>
      <c r="N1360" s="42">
        <f>TRUNC(N1361+N1362)</f>
        <v>5800</v>
      </c>
      <c r="O1360" s="43" t="s">
        <v>4016</v>
      </c>
    </row>
    <row r="1361" spans="2:15" ht="19.7" hidden="1" customHeight="1" x14ac:dyDescent="0.2">
      <c r="B1361" s="13" t="s">
        <v>4016</v>
      </c>
      <c r="C1361" s="14" t="s">
        <v>1828</v>
      </c>
      <c r="D1361" s="14" t="s">
        <v>4016</v>
      </c>
      <c r="E1361" s="16">
        <v>1</v>
      </c>
      <c r="F1361" s="15" t="s">
        <v>1502</v>
      </c>
      <c r="G1361" s="22">
        <f>I1361+K1361+M1361</f>
        <v>8180</v>
      </c>
      <c r="H1361" s="26">
        <f>J1361+L1361+N1361</f>
        <v>8180</v>
      </c>
      <c r="I1361" s="22"/>
      <c r="J1361" s="26">
        <f>TRUNC(E1361*I1361,0)</f>
        <v>0</v>
      </c>
      <c r="K1361" s="22"/>
      <c r="L1361" s="26">
        <f>TRUNC(E1361*K1361,0)</f>
        <v>0</v>
      </c>
      <c r="M1361" s="22">
        <v>8180</v>
      </c>
      <c r="N1361" s="26">
        <f>TRUNC(E1361*M1361,0)</f>
        <v>8180</v>
      </c>
      <c r="O1361" s="17" t="s">
        <v>4016</v>
      </c>
    </row>
    <row r="1362" spans="2:15" ht="19.7" hidden="1" customHeight="1" x14ac:dyDescent="0.2">
      <c r="B1362" s="13" t="s">
        <v>4016</v>
      </c>
      <c r="C1362" s="14" t="s">
        <v>3042</v>
      </c>
      <c r="D1362" s="14" t="s">
        <v>4016</v>
      </c>
      <c r="E1362" s="16">
        <v>1</v>
      </c>
      <c r="F1362" s="15" t="s">
        <v>1502</v>
      </c>
      <c r="G1362" s="22">
        <f>I1362+K1362+M1362</f>
        <v>-2380</v>
      </c>
      <c r="H1362" s="26">
        <f>J1362+L1362+N1362</f>
        <v>-2380</v>
      </c>
      <c r="I1362" s="22"/>
      <c r="J1362" s="26">
        <f>TRUNC(E1362*I1362,0)</f>
        <v>0</v>
      </c>
      <c r="K1362" s="22"/>
      <c r="L1362" s="26">
        <f>TRUNC(E1362*K1362,0)</f>
        <v>0</v>
      </c>
      <c r="M1362" s="22">
        <v>-2380</v>
      </c>
      <c r="N1362" s="26">
        <f>TRUNC(E1362*M1362,0)</f>
        <v>-2380</v>
      </c>
      <c r="O1362" s="17" t="s">
        <v>4016</v>
      </c>
    </row>
    <row r="1363" spans="2:15" ht="19.7" hidden="1" customHeight="1" x14ac:dyDescent="0.2">
      <c r="B1363" s="13" t="s">
        <v>4016</v>
      </c>
      <c r="C1363" s="14" t="s">
        <v>4016</v>
      </c>
      <c r="D1363" s="14" t="s">
        <v>4016</v>
      </c>
      <c r="E1363" s="16"/>
      <c r="F1363" s="15" t="s">
        <v>4016</v>
      </c>
      <c r="G1363" s="22"/>
      <c r="H1363" s="16"/>
      <c r="I1363" s="22"/>
      <c r="J1363" s="26">
        <f>TRUNC(E1363*I1363,0)</f>
        <v>0</v>
      </c>
      <c r="K1363" s="22"/>
      <c r="L1363" s="26">
        <f>TRUNC(E1363*K1363,0)</f>
        <v>0</v>
      </c>
      <c r="M1363" s="22"/>
      <c r="N1363" s="26">
        <f>TRUNC(E1363*M1363,0)</f>
        <v>0</v>
      </c>
      <c r="O1363" s="17" t="s">
        <v>4016</v>
      </c>
    </row>
    <row r="1364" spans="2:15" ht="19.7" hidden="1" customHeight="1" x14ac:dyDescent="0.2">
      <c r="B1364" s="40" t="s">
        <v>3490</v>
      </c>
      <c r="C1364" s="24" t="s">
        <v>1351</v>
      </c>
      <c r="D1364" s="24" t="s">
        <v>2502</v>
      </c>
      <c r="E1364" s="16"/>
      <c r="F1364" s="41" t="s">
        <v>3257</v>
      </c>
      <c r="G1364" s="22"/>
      <c r="H1364" s="42" t="e">
        <f>J1364+L1364+N1364</f>
        <v>#REF!</v>
      </c>
      <c r="I1364" s="22"/>
      <c r="J1364" s="26" t="e">
        <f>TRUNC(J1365+J1366+J1367+J1368)</f>
        <v>#REF!</v>
      </c>
      <c r="K1364" s="22"/>
      <c r="L1364" s="42" t="e">
        <f>TRUNC(L1365+L1366+L1367+L1368)</f>
        <v>#REF!</v>
      </c>
      <c r="M1364" s="22"/>
      <c r="N1364" s="42" t="e">
        <f>TRUNC(N1365+N1366+N1367+N1368)</f>
        <v>#REF!</v>
      </c>
      <c r="O1364" s="43" t="s">
        <v>4016</v>
      </c>
    </row>
    <row r="1365" spans="2:15" ht="19.7" hidden="1" customHeight="1" x14ac:dyDescent="0.2">
      <c r="B1365" s="13" t="s">
        <v>4016</v>
      </c>
      <c r="C1365" s="14" t="s">
        <v>261</v>
      </c>
      <c r="D1365" s="14" t="s">
        <v>1437</v>
      </c>
      <c r="E1365" s="16">
        <v>5</v>
      </c>
      <c r="F1365" s="15" t="s">
        <v>1081</v>
      </c>
      <c r="G1365" s="22" t="e">
        <f>I1365+K1365+M1365</f>
        <v>#REF!</v>
      </c>
      <c r="H1365" s="26" t="e">
        <f>J1365+L1365+N1365</f>
        <v>#REF!</v>
      </c>
      <c r="I1365" s="25" t="e">
        <f>#REF!</f>
        <v>#REF!</v>
      </c>
      <c r="J1365" s="26" t="e">
        <f>TRUNC(E1365*I1365,0)</f>
        <v>#REF!</v>
      </c>
      <c r="K1365" s="25" t="e">
        <f>#REF!</f>
        <v>#REF!</v>
      </c>
      <c r="L1365" s="26" t="e">
        <f>TRUNC(E1365*K1365,0)</f>
        <v>#REF!</v>
      </c>
      <c r="M1365" s="25" t="e">
        <f>#REF!</f>
        <v>#REF!</v>
      </c>
      <c r="N1365" s="26" t="e">
        <f>TRUNC(E1365*M1365,0)</f>
        <v>#REF!</v>
      </c>
      <c r="O1365" s="17" t="s">
        <v>4016</v>
      </c>
    </row>
    <row r="1366" spans="2:15" ht="19.7" hidden="1" customHeight="1" x14ac:dyDescent="0.2">
      <c r="B1366" s="13" t="s">
        <v>4016</v>
      </c>
      <c r="C1366" s="14" t="s">
        <v>3980</v>
      </c>
      <c r="D1366" s="14" t="s">
        <v>664</v>
      </c>
      <c r="E1366" s="16">
        <v>5</v>
      </c>
      <c r="F1366" s="15" t="s">
        <v>1081</v>
      </c>
      <c r="G1366" s="22" t="e">
        <f>I1366+K1366+M1366</f>
        <v>#REF!</v>
      </c>
      <c r="H1366" s="26" t="e">
        <f>J1366+L1366+N1366</f>
        <v>#REF!</v>
      </c>
      <c r="I1366" s="25" t="e">
        <f>#REF!</f>
        <v>#REF!</v>
      </c>
      <c r="J1366" s="26" t="e">
        <f>TRUNC(E1366*I1366,0)</f>
        <v>#REF!</v>
      </c>
      <c r="K1366" s="25" t="e">
        <f>#REF!</f>
        <v>#REF!</v>
      </c>
      <c r="L1366" s="26" t="e">
        <f>TRUNC(E1366*K1366,0)</f>
        <v>#REF!</v>
      </c>
      <c r="M1366" s="25" t="e">
        <f>#REF!</f>
        <v>#REF!</v>
      </c>
      <c r="N1366" s="26" t="e">
        <f>TRUNC(E1366*M1366,0)</f>
        <v>#REF!</v>
      </c>
      <c r="O1366" s="17" t="s">
        <v>4016</v>
      </c>
    </row>
    <row r="1367" spans="2:15" ht="19.7" hidden="1" customHeight="1" x14ac:dyDescent="0.2">
      <c r="B1367" s="13" t="s">
        <v>4016</v>
      </c>
      <c r="C1367" s="14" t="s">
        <v>921</v>
      </c>
      <c r="D1367" s="14" t="s">
        <v>872</v>
      </c>
      <c r="E1367" s="16">
        <v>80</v>
      </c>
      <c r="F1367" s="15" t="s">
        <v>1081</v>
      </c>
      <c r="G1367" s="22" t="e">
        <f>I1367+K1367+M1367</f>
        <v>#REF!</v>
      </c>
      <c r="H1367" s="26" t="e">
        <f>J1367+L1367+N1367</f>
        <v>#REF!</v>
      </c>
      <c r="I1367" s="25" t="e">
        <f>#REF!</f>
        <v>#REF!</v>
      </c>
      <c r="J1367" s="26" t="e">
        <f>TRUNC(E1367*I1367,0)</f>
        <v>#REF!</v>
      </c>
      <c r="K1367" s="25" t="e">
        <f>#REF!</f>
        <v>#REF!</v>
      </c>
      <c r="L1367" s="26" t="e">
        <f>TRUNC(E1367*K1367,0)</f>
        <v>#REF!</v>
      </c>
      <c r="M1367" s="25" t="e">
        <f>#REF!</f>
        <v>#REF!</v>
      </c>
      <c r="N1367" s="26" t="e">
        <f>TRUNC(E1367*M1367,0)</f>
        <v>#REF!</v>
      </c>
      <c r="O1367" s="17" t="s">
        <v>4016</v>
      </c>
    </row>
    <row r="1368" spans="2:15" ht="19.7" hidden="1" customHeight="1" x14ac:dyDescent="0.2">
      <c r="B1368" s="13" t="s">
        <v>4016</v>
      </c>
      <c r="C1368" s="14" t="s">
        <v>2404</v>
      </c>
      <c r="D1368" s="14" t="s">
        <v>1846</v>
      </c>
      <c r="E1368" s="16">
        <v>5</v>
      </c>
      <c r="F1368" s="15" t="s">
        <v>802</v>
      </c>
      <c r="G1368" s="22" t="e">
        <f>I1368+K1368+M1368</f>
        <v>#REF!</v>
      </c>
      <c r="H1368" s="26" t="e">
        <f>J1368+L1368+N1368</f>
        <v>#REF!</v>
      </c>
      <c r="I1368" s="22"/>
      <c r="J1368" s="26">
        <f>TRUNC(E1368*1/100*I1368,0)</f>
        <v>0</v>
      </c>
      <c r="K1368" s="22"/>
      <c r="L1368" s="26">
        <f>TRUNC(E1368*1/100*K1368,0)</f>
        <v>0</v>
      </c>
      <c r="M1368" s="22" t="e">
        <f>L1367+L1366+L1365</f>
        <v>#REF!</v>
      </c>
      <c r="N1368" s="26" t="e">
        <f>TRUNC(E1368*1/100*M1368,0)</f>
        <v>#REF!</v>
      </c>
      <c r="O1368" s="17" t="s">
        <v>4016</v>
      </c>
    </row>
    <row r="1369" spans="2:15" ht="19.7" hidden="1" customHeight="1" x14ac:dyDescent="0.2">
      <c r="B1369" s="13" t="s">
        <v>4016</v>
      </c>
      <c r="C1369" s="14" t="s">
        <v>4016</v>
      </c>
      <c r="D1369" s="14" t="s">
        <v>4016</v>
      </c>
      <c r="E1369" s="16"/>
      <c r="F1369" s="15" t="s">
        <v>4016</v>
      </c>
      <c r="G1369" s="22"/>
      <c r="H1369" s="16"/>
      <c r="I1369" s="22"/>
      <c r="J1369" s="26">
        <f>TRUNC(E1369*I1369,0)</f>
        <v>0</v>
      </c>
      <c r="K1369" s="22"/>
      <c r="L1369" s="26">
        <f>TRUNC(E1369*K1369,0)</f>
        <v>0</v>
      </c>
      <c r="M1369" s="22"/>
      <c r="N1369" s="26">
        <f>TRUNC(E1369*M1369,0)</f>
        <v>0</v>
      </c>
      <c r="O1369" s="17" t="s">
        <v>4016</v>
      </c>
    </row>
    <row r="1370" spans="2:15" ht="19.7" hidden="1" customHeight="1" x14ac:dyDescent="0.2">
      <c r="B1370" s="40" t="s">
        <v>1915</v>
      </c>
      <c r="C1370" s="24" t="s">
        <v>1708</v>
      </c>
      <c r="D1370" s="24" t="s">
        <v>621</v>
      </c>
      <c r="E1370" s="16"/>
      <c r="F1370" s="41" t="s">
        <v>2762</v>
      </c>
      <c r="G1370" s="22"/>
      <c r="H1370" s="42" t="e">
        <f>J1370+L1370+N1370</f>
        <v>#REF!</v>
      </c>
      <c r="I1370" s="22"/>
      <c r="J1370" s="26">
        <f>TRUNC(J1371)</f>
        <v>0</v>
      </c>
      <c r="K1370" s="22"/>
      <c r="L1370" s="26">
        <f>TRUNC(L1371)</f>
        <v>0</v>
      </c>
      <c r="M1370" s="22"/>
      <c r="N1370" s="42" t="e">
        <f>TRUNC(N1371)</f>
        <v>#REF!</v>
      </c>
      <c r="O1370" s="43" t="s">
        <v>3296</v>
      </c>
    </row>
    <row r="1371" spans="2:15" ht="19.7" hidden="1" customHeight="1" x14ac:dyDescent="0.2">
      <c r="B1371" s="13" t="s">
        <v>4016</v>
      </c>
      <c r="C1371" s="14" t="s">
        <v>2838</v>
      </c>
      <c r="D1371" s="14" t="s">
        <v>3557</v>
      </c>
      <c r="E1371" s="16">
        <v>1</v>
      </c>
      <c r="F1371" s="15" t="s">
        <v>2870</v>
      </c>
      <c r="G1371" s="22" t="e">
        <f>I1371+K1371+M1371</f>
        <v>#REF!</v>
      </c>
      <c r="H1371" s="26" t="e">
        <f>J1371+L1371+N1371</f>
        <v>#REF!</v>
      </c>
      <c r="I1371" s="25"/>
      <c r="J1371" s="26">
        <f>TRUNC(E1371*I1371,0)</f>
        <v>0</v>
      </c>
      <c r="K1371" s="25"/>
      <c r="L1371" s="26">
        <f>TRUNC(E1371*K1371,0)</f>
        <v>0</v>
      </c>
      <c r="M1371" s="25" t="e">
        <f>#REF!</f>
        <v>#REF!</v>
      </c>
      <c r="N1371" s="26" t="e">
        <f>TRUNC(E1371*M1371,0)</f>
        <v>#REF!</v>
      </c>
      <c r="O1371" s="17" t="s">
        <v>4016</v>
      </c>
    </row>
    <row r="1372" spans="2:15" ht="19.7" hidden="1" customHeight="1" x14ac:dyDescent="0.2">
      <c r="B1372" s="13" t="s">
        <v>4016</v>
      </c>
      <c r="C1372" s="14" t="s">
        <v>4016</v>
      </c>
      <c r="D1372" s="14" t="s">
        <v>4016</v>
      </c>
      <c r="E1372" s="16"/>
      <c r="F1372" s="15" t="s">
        <v>4016</v>
      </c>
      <c r="G1372" s="22"/>
      <c r="H1372" s="16"/>
      <c r="I1372" s="22"/>
      <c r="J1372" s="26">
        <f>TRUNC(E1372*I1372,0)</f>
        <v>0</v>
      </c>
      <c r="K1372" s="22"/>
      <c r="L1372" s="26">
        <f>TRUNC(E1372*K1372,0)</f>
        <v>0</v>
      </c>
      <c r="M1372" s="22"/>
      <c r="N1372" s="26">
        <f>TRUNC(E1372*M1372,0)</f>
        <v>0</v>
      </c>
      <c r="O1372" s="17" t="s">
        <v>4016</v>
      </c>
    </row>
    <row r="1373" spans="2:15" ht="19.7" hidden="1" customHeight="1" x14ac:dyDescent="0.2">
      <c r="B1373" s="40" t="s">
        <v>3385</v>
      </c>
      <c r="C1373" s="24" t="s">
        <v>3451</v>
      </c>
      <c r="D1373" s="24" t="s">
        <v>2346</v>
      </c>
      <c r="E1373" s="16"/>
      <c r="F1373" s="41" t="s">
        <v>2762</v>
      </c>
      <c r="G1373" s="22"/>
      <c r="H1373" s="42" t="e">
        <f>J1373+L1373+N1373</f>
        <v>#REF!</v>
      </c>
      <c r="I1373" s="22"/>
      <c r="J1373" s="26">
        <f>TRUNC(J1374+J1375)</f>
        <v>0</v>
      </c>
      <c r="K1373" s="22"/>
      <c r="L1373" s="26">
        <f>TRUNC(L1374+L1375)</f>
        <v>0</v>
      </c>
      <c r="M1373" s="22"/>
      <c r="N1373" s="42" t="e">
        <f>TRUNC(N1374+N1375)</f>
        <v>#REF!</v>
      </c>
      <c r="O1373" s="43" t="s">
        <v>3296</v>
      </c>
    </row>
    <row r="1374" spans="2:15" ht="19.7" hidden="1" customHeight="1" x14ac:dyDescent="0.2">
      <c r="B1374" s="13" t="s">
        <v>4016</v>
      </c>
      <c r="C1374" s="14" t="s">
        <v>2838</v>
      </c>
      <c r="D1374" s="14" t="s">
        <v>2662</v>
      </c>
      <c r="E1374" s="16">
        <v>1</v>
      </c>
      <c r="F1374" s="15" t="s">
        <v>2870</v>
      </c>
      <c r="G1374" s="22" t="e">
        <f>I1374+K1374+M1374</f>
        <v>#REF!</v>
      </c>
      <c r="H1374" s="26" t="e">
        <f>J1374+L1374+N1374</f>
        <v>#REF!</v>
      </c>
      <c r="I1374" s="25"/>
      <c r="J1374" s="26">
        <f>TRUNC(E1374*I1374,0)</f>
        <v>0</v>
      </c>
      <c r="K1374" s="25"/>
      <c r="L1374" s="26">
        <f>TRUNC(E1374*K1374,0)</f>
        <v>0</v>
      </c>
      <c r="M1374" s="25" t="e">
        <f>#REF!</f>
        <v>#REF!</v>
      </c>
      <c r="N1374" s="26" t="e">
        <f>TRUNC(E1374*M1374,0)</f>
        <v>#REF!</v>
      </c>
      <c r="O1374" s="17" t="s">
        <v>4016</v>
      </c>
    </row>
    <row r="1375" spans="2:15" ht="19.7" hidden="1" customHeight="1" x14ac:dyDescent="0.2">
      <c r="B1375" s="13" t="s">
        <v>4016</v>
      </c>
      <c r="C1375" s="14" t="s">
        <v>611</v>
      </c>
      <c r="D1375" s="14" t="s">
        <v>2953</v>
      </c>
      <c r="E1375" s="16">
        <v>1</v>
      </c>
      <c r="F1375" s="15" t="s">
        <v>2870</v>
      </c>
      <c r="G1375" s="22" t="e">
        <f>I1375+K1375+M1375</f>
        <v>#REF!</v>
      </c>
      <c r="H1375" s="26" t="e">
        <f>J1375+L1375+N1375</f>
        <v>#REF!</v>
      </c>
      <c r="I1375" s="25"/>
      <c r="J1375" s="26">
        <f>TRUNC(E1375*I1375,0)</f>
        <v>0</v>
      </c>
      <c r="K1375" s="25"/>
      <c r="L1375" s="26">
        <f>TRUNC(E1375*K1375,0)</f>
        <v>0</v>
      </c>
      <c r="M1375" s="25" t="e">
        <f>#REF!</f>
        <v>#REF!</v>
      </c>
      <c r="N1375" s="26" t="e">
        <f>TRUNC(E1375*M1375,0)</f>
        <v>#REF!</v>
      </c>
      <c r="O1375" s="17" t="s">
        <v>4016</v>
      </c>
    </row>
    <row r="1376" spans="2:15" ht="19.7" hidden="1" customHeight="1" x14ac:dyDescent="0.2">
      <c r="B1376" s="13" t="s">
        <v>4016</v>
      </c>
      <c r="C1376" s="14" t="s">
        <v>4016</v>
      </c>
      <c r="D1376" s="14" t="s">
        <v>4016</v>
      </c>
      <c r="E1376" s="16"/>
      <c r="F1376" s="15" t="s">
        <v>4016</v>
      </c>
      <c r="G1376" s="22"/>
      <c r="H1376" s="16"/>
      <c r="I1376" s="22"/>
      <c r="J1376" s="26">
        <f>TRUNC(E1376*I1376,0)</f>
        <v>0</v>
      </c>
      <c r="K1376" s="22"/>
      <c r="L1376" s="26">
        <f>TRUNC(E1376*K1376,0)</f>
        <v>0</v>
      </c>
      <c r="M1376" s="22"/>
      <c r="N1376" s="26">
        <f>TRUNC(E1376*M1376,0)</f>
        <v>0</v>
      </c>
      <c r="O1376" s="17" t="s">
        <v>4016</v>
      </c>
    </row>
    <row r="1377" spans="2:15" ht="19.7" hidden="1" customHeight="1" x14ac:dyDescent="0.2">
      <c r="B1377" s="40" t="s">
        <v>1803</v>
      </c>
      <c r="C1377" s="24" t="s">
        <v>3451</v>
      </c>
      <c r="D1377" s="24" t="s">
        <v>943</v>
      </c>
      <c r="E1377" s="16"/>
      <c r="F1377" s="41" t="s">
        <v>2762</v>
      </c>
      <c r="G1377" s="22"/>
      <c r="H1377" s="42" t="e">
        <f>J1377+L1377+N1377</f>
        <v>#REF!</v>
      </c>
      <c r="I1377" s="22"/>
      <c r="J1377" s="26">
        <f>TRUNC(J1378+J1379)</f>
        <v>0</v>
      </c>
      <c r="K1377" s="22"/>
      <c r="L1377" s="26">
        <f>TRUNC(L1378+L1379)</f>
        <v>0</v>
      </c>
      <c r="M1377" s="22"/>
      <c r="N1377" s="42" t="e">
        <f>TRUNC(N1378+N1379)</f>
        <v>#REF!</v>
      </c>
      <c r="O1377" s="43" t="s">
        <v>3296</v>
      </c>
    </row>
    <row r="1378" spans="2:15" ht="19.7" hidden="1" customHeight="1" x14ac:dyDescent="0.2">
      <c r="B1378" s="13" t="s">
        <v>4016</v>
      </c>
      <c r="C1378" s="14" t="s">
        <v>2838</v>
      </c>
      <c r="D1378" s="14" t="s">
        <v>943</v>
      </c>
      <c r="E1378" s="16">
        <v>1</v>
      </c>
      <c r="F1378" s="15" t="s">
        <v>2870</v>
      </c>
      <c r="G1378" s="22" t="e">
        <f>I1378+K1378+M1378</f>
        <v>#REF!</v>
      </c>
      <c r="H1378" s="26" t="e">
        <f>J1378+L1378+N1378</f>
        <v>#REF!</v>
      </c>
      <c r="I1378" s="25"/>
      <c r="J1378" s="26">
        <f>TRUNC(E1378*I1378,0)</f>
        <v>0</v>
      </c>
      <c r="K1378" s="25"/>
      <c r="L1378" s="26">
        <f>TRUNC(E1378*K1378,0)</f>
        <v>0</v>
      </c>
      <c r="M1378" s="25" t="e">
        <f>#REF!</f>
        <v>#REF!</v>
      </c>
      <c r="N1378" s="26" t="e">
        <f>TRUNC(E1378*M1378,0)</f>
        <v>#REF!</v>
      </c>
      <c r="O1378" s="17" t="s">
        <v>4016</v>
      </c>
    </row>
    <row r="1379" spans="2:15" ht="19.7" hidden="1" customHeight="1" x14ac:dyDescent="0.2">
      <c r="B1379" s="13" t="s">
        <v>4016</v>
      </c>
      <c r="C1379" s="14" t="s">
        <v>611</v>
      </c>
      <c r="D1379" s="14" t="s">
        <v>2953</v>
      </c>
      <c r="E1379" s="16">
        <v>1</v>
      </c>
      <c r="F1379" s="15" t="s">
        <v>2870</v>
      </c>
      <c r="G1379" s="22" t="e">
        <f>I1379+K1379+M1379</f>
        <v>#REF!</v>
      </c>
      <c r="H1379" s="26" t="e">
        <f>J1379+L1379+N1379</f>
        <v>#REF!</v>
      </c>
      <c r="I1379" s="25"/>
      <c r="J1379" s="26">
        <f>TRUNC(E1379*I1379,0)</f>
        <v>0</v>
      </c>
      <c r="K1379" s="25"/>
      <c r="L1379" s="26">
        <f>TRUNC(E1379*K1379,0)</f>
        <v>0</v>
      </c>
      <c r="M1379" s="25" t="e">
        <f>#REF!</f>
        <v>#REF!</v>
      </c>
      <c r="N1379" s="26" t="e">
        <f>TRUNC(E1379*M1379,0)</f>
        <v>#REF!</v>
      </c>
      <c r="O1379" s="17" t="s">
        <v>4016</v>
      </c>
    </row>
    <row r="1380" spans="2:15" x14ac:dyDescent="0.2">
      <c r="B1380" s="18" t="s">
        <v>4016</v>
      </c>
      <c r="C1380" s="19" t="s">
        <v>4016</v>
      </c>
      <c r="D1380" s="19" t="s">
        <v>4016</v>
      </c>
      <c r="E1380" s="6"/>
      <c r="F1380" s="20" t="s">
        <v>4016</v>
      </c>
      <c r="G1380" s="5"/>
      <c r="H1380" s="6"/>
      <c r="I1380" s="5"/>
      <c r="J1380" s="32">
        <f>TRUNC(E1380*I1380,0)</f>
        <v>0</v>
      </c>
      <c r="K1380" s="5"/>
      <c r="L1380" s="32">
        <f>TRUNC(E1380*K1380,0)</f>
        <v>0</v>
      </c>
      <c r="M1380" s="5"/>
      <c r="N1380" s="32">
        <f>TRUNC(E1380*M1380,0)</f>
        <v>0</v>
      </c>
      <c r="O1380" s="21" t="s">
        <v>4016</v>
      </c>
    </row>
    <row r="1381" spans="2:15" x14ac:dyDescent="0.2">
      <c r="B1381" s="8"/>
      <c r="C1381" s="8"/>
      <c r="D1381" s="8"/>
      <c r="E1381" s="8"/>
      <c r="F1381" s="8"/>
      <c r="G1381" s="8"/>
      <c r="H1381" s="8"/>
      <c r="I1381" s="8"/>
      <c r="J1381" s="8"/>
      <c r="K1381" s="8"/>
      <c r="L1381" s="8"/>
      <c r="M1381" s="8"/>
      <c r="N1381" s="8"/>
      <c r="O1381" s="8"/>
    </row>
  </sheetData>
  <mergeCells count="11">
    <mergeCell ref="O3:O4"/>
    <mergeCell ref="B1:O2"/>
    <mergeCell ref="B3:B4"/>
    <mergeCell ref="C3:C4"/>
    <mergeCell ref="D3:D4"/>
    <mergeCell ref="E3:E4"/>
    <mergeCell ref="F3:F4"/>
    <mergeCell ref="G3:H3"/>
    <mergeCell ref="I3:J3"/>
    <mergeCell ref="K3:L3"/>
    <mergeCell ref="M3:N3"/>
  </mergeCells>
  <phoneticPr fontId="4" type="noConversion"/>
  <printOptions horizontalCentered="1"/>
  <pageMargins left="0.39370078740157483" right="0.39370078740157483" top="0.47244094488188981" bottom="0.33" header="0.51181102362204722" footer="0.51181102362204722"/>
  <pageSetup paperSize="9" scale="81"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1" manualBreakCount="1">
    <brk id="1380" min="2" max="1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C85"/>
  <sheetViews>
    <sheetView view="pageBreakPreview" zoomScaleNormal="100" zoomScaleSheetLayoutView="100" workbookViewId="0">
      <pane ySplit="3" topLeftCell="A4" activePane="bottomLeft" state="frozen"/>
      <selection activeCell="F90" sqref="F90:F91"/>
      <selection pane="bottomLeft" activeCell="F90" sqref="F90:F91"/>
    </sheetView>
  </sheetViews>
  <sheetFormatPr defaultRowHeight="12.75" x14ac:dyDescent="0.2"/>
  <cols>
    <col min="1" max="1" width="0.85546875" customWidth="1"/>
    <col min="2" max="2" width="7.28515625" customWidth="1"/>
    <col min="3" max="3" width="31.5703125" customWidth="1"/>
    <col min="4" max="4" width="28.7109375" customWidth="1"/>
    <col min="5" max="5" width="10.42578125" customWidth="1"/>
    <col min="6" max="9" width="19.5703125" customWidth="1"/>
    <col min="10" max="10" width="18.28515625" customWidth="1"/>
  </cols>
  <sheetData>
    <row r="1" spans="2:29" ht="24.95" customHeight="1" x14ac:dyDescent="0.2">
      <c r="B1" s="235" t="s">
        <v>1555</v>
      </c>
      <c r="C1" s="235"/>
      <c r="D1" s="235"/>
      <c r="E1" s="235"/>
      <c r="F1" s="235"/>
      <c r="G1" s="235"/>
      <c r="H1" s="235"/>
      <c r="I1" s="235"/>
      <c r="J1" s="235"/>
    </row>
    <row r="2" spans="2:29" ht="9.9499999999999993" customHeight="1" x14ac:dyDescent="0.2">
      <c r="B2" s="236"/>
      <c r="C2" s="236"/>
      <c r="D2" s="236"/>
      <c r="E2" s="236"/>
      <c r="F2" s="236"/>
      <c r="G2" s="236"/>
      <c r="H2" s="236"/>
      <c r="I2" s="236"/>
      <c r="J2" s="236"/>
    </row>
    <row r="3" spans="2:29" ht="27.95" customHeight="1" x14ac:dyDescent="0.2">
      <c r="B3" s="9" t="s">
        <v>1015</v>
      </c>
      <c r="C3" s="1" t="s">
        <v>2590</v>
      </c>
      <c r="D3" s="1" t="s">
        <v>3165</v>
      </c>
      <c r="E3" s="1" t="s">
        <v>1460</v>
      </c>
      <c r="F3" s="1" t="s">
        <v>3864</v>
      </c>
      <c r="G3" s="1" t="s">
        <v>3433</v>
      </c>
      <c r="H3" s="1" t="s">
        <v>2474</v>
      </c>
      <c r="I3" s="1" t="s">
        <v>275</v>
      </c>
      <c r="J3" s="2" t="s">
        <v>886</v>
      </c>
      <c r="Z3" t="s">
        <v>2539</v>
      </c>
      <c r="AA3" t="s">
        <v>2928</v>
      </c>
      <c r="AB3" t="s">
        <v>3975</v>
      </c>
      <c r="AC3" t="s">
        <v>2788</v>
      </c>
    </row>
    <row r="4" spans="2:29" s="132" customFormat="1" ht="19.7" customHeight="1" x14ac:dyDescent="0.2">
      <c r="B4" s="153" t="s">
        <v>844</v>
      </c>
      <c r="C4" s="62" t="s">
        <v>2879</v>
      </c>
      <c r="D4" s="62" t="s">
        <v>1902</v>
      </c>
      <c r="E4" s="63" t="s">
        <v>2986</v>
      </c>
      <c r="F4" s="64">
        <f t="shared" ref="F4:F35" si="0">G4+H4+I4</f>
        <v>19678</v>
      </c>
      <c r="G4" s="64">
        <f>단가산출1!D5</f>
        <v>8881</v>
      </c>
      <c r="H4" s="64">
        <f>단가산출1!E5</f>
        <v>5021</v>
      </c>
      <c r="I4" s="64">
        <f>단가산출1!F5</f>
        <v>5776</v>
      </c>
      <c r="J4" s="65" t="s">
        <v>4016</v>
      </c>
      <c r="Z4" s="147">
        <v>20816</v>
      </c>
      <c r="AA4" s="147">
        <v>9419</v>
      </c>
      <c r="AB4" s="147">
        <v>5304</v>
      </c>
      <c r="AC4" s="147">
        <v>6093</v>
      </c>
    </row>
    <row r="5" spans="2:29" s="132" customFormat="1" ht="19.7" customHeight="1" x14ac:dyDescent="0.2">
      <c r="B5" s="152" t="s">
        <v>1432</v>
      </c>
      <c r="C5" s="151" t="s">
        <v>2879</v>
      </c>
      <c r="D5" s="151" t="s">
        <v>3952</v>
      </c>
      <c r="E5" s="150" t="s">
        <v>2986</v>
      </c>
      <c r="F5" s="149">
        <f t="shared" si="0"/>
        <v>45481</v>
      </c>
      <c r="G5" s="149">
        <f>단가산출1!D149</f>
        <v>20337</v>
      </c>
      <c r="H5" s="149">
        <f>단가산출1!E149</f>
        <v>11437</v>
      </c>
      <c r="I5" s="149">
        <f>단가산출1!F149</f>
        <v>13707</v>
      </c>
      <c r="J5" s="148" t="s">
        <v>4016</v>
      </c>
      <c r="Z5" s="147">
        <v>45484</v>
      </c>
      <c r="AA5" s="147">
        <v>20340</v>
      </c>
      <c r="AB5" s="147">
        <v>11437</v>
      </c>
      <c r="AC5" s="147">
        <v>13707</v>
      </c>
    </row>
    <row r="6" spans="2:29" ht="19.7" hidden="1" customHeight="1" x14ac:dyDescent="0.2">
      <c r="B6" s="13" t="s">
        <v>844</v>
      </c>
      <c r="C6" s="14" t="s">
        <v>2879</v>
      </c>
      <c r="D6" s="14" t="s">
        <v>1902</v>
      </c>
      <c r="E6" s="15" t="s">
        <v>2986</v>
      </c>
      <c r="F6" s="26">
        <f t="shared" si="0"/>
        <v>23871</v>
      </c>
      <c r="G6" s="26">
        <f>단가산출1!D321</f>
        <v>12822</v>
      </c>
      <c r="H6" s="26">
        <f>단가산출1!E321</f>
        <v>5900</v>
      </c>
      <c r="I6" s="26">
        <f>단가산출1!F321</f>
        <v>5149</v>
      </c>
      <c r="J6" s="17" t="s">
        <v>4016</v>
      </c>
      <c r="Z6" s="12">
        <v>23871</v>
      </c>
      <c r="AA6" s="12">
        <v>12822</v>
      </c>
      <c r="AB6" s="12">
        <v>5900</v>
      </c>
      <c r="AC6" s="12">
        <v>5149</v>
      </c>
    </row>
    <row r="7" spans="2:29" ht="19.7" hidden="1" customHeight="1" x14ac:dyDescent="0.2">
      <c r="B7" s="13" t="s">
        <v>1432</v>
      </c>
      <c r="C7" s="14" t="s">
        <v>2879</v>
      </c>
      <c r="D7" s="14" t="s">
        <v>3952</v>
      </c>
      <c r="E7" s="15" t="s">
        <v>2986</v>
      </c>
      <c r="F7" s="26">
        <f t="shared" si="0"/>
        <v>54359</v>
      </c>
      <c r="G7" s="26">
        <f>단가산출1!D465</f>
        <v>28839</v>
      </c>
      <c r="H7" s="26">
        <f>단가산출1!E465</f>
        <v>13278</v>
      </c>
      <c r="I7" s="26">
        <f>단가산출1!F465</f>
        <v>12242</v>
      </c>
      <c r="J7" s="17" t="s">
        <v>4016</v>
      </c>
      <c r="Z7" s="12">
        <v>54359</v>
      </c>
      <c r="AA7" s="12">
        <v>28839</v>
      </c>
      <c r="AB7" s="12">
        <v>13278</v>
      </c>
      <c r="AC7" s="12">
        <v>12242</v>
      </c>
    </row>
    <row r="8" spans="2:29" ht="19.7" hidden="1" customHeight="1" x14ac:dyDescent="0.2">
      <c r="B8" s="13" t="s">
        <v>3231</v>
      </c>
      <c r="C8" s="14" t="s">
        <v>637</v>
      </c>
      <c r="D8" s="14" t="s">
        <v>1902</v>
      </c>
      <c r="E8" s="15" t="s">
        <v>2986</v>
      </c>
      <c r="F8" s="26">
        <f t="shared" si="0"/>
        <v>20816</v>
      </c>
      <c r="G8" s="26">
        <f>단가산출1!D637</f>
        <v>9419</v>
      </c>
      <c r="H8" s="26">
        <f>단가산출1!E637</f>
        <v>5304</v>
      </c>
      <c r="I8" s="26">
        <f>단가산출1!F637</f>
        <v>6093</v>
      </c>
      <c r="J8" s="17" t="s">
        <v>4016</v>
      </c>
      <c r="Z8" s="12">
        <v>20816</v>
      </c>
      <c r="AA8" s="12">
        <v>9419</v>
      </c>
      <c r="AB8" s="12">
        <v>5304</v>
      </c>
      <c r="AC8" s="12">
        <v>6093</v>
      </c>
    </row>
    <row r="9" spans="2:29" ht="19.7" hidden="1" customHeight="1" x14ac:dyDescent="0.2">
      <c r="B9" s="13" t="s">
        <v>1878</v>
      </c>
      <c r="C9" s="14" t="s">
        <v>637</v>
      </c>
      <c r="D9" s="14" t="s">
        <v>3952</v>
      </c>
      <c r="E9" s="15" t="s">
        <v>2986</v>
      </c>
      <c r="F9" s="26">
        <f t="shared" si="0"/>
        <v>35169</v>
      </c>
      <c r="G9" s="26">
        <f>단가산출1!D781</f>
        <v>15760</v>
      </c>
      <c r="H9" s="26">
        <f>단가산출1!E781</f>
        <v>8872</v>
      </c>
      <c r="I9" s="26">
        <f>단가산출1!F781</f>
        <v>10537</v>
      </c>
      <c r="J9" s="17" t="s">
        <v>4016</v>
      </c>
      <c r="Z9" s="12">
        <v>35169</v>
      </c>
      <c r="AA9" s="12">
        <v>15760</v>
      </c>
      <c r="AB9" s="12">
        <v>8872</v>
      </c>
      <c r="AC9" s="12">
        <v>10537</v>
      </c>
    </row>
    <row r="10" spans="2:29" ht="19.7" hidden="1" customHeight="1" x14ac:dyDescent="0.2">
      <c r="B10" s="13" t="s">
        <v>3546</v>
      </c>
      <c r="C10" s="14" t="s">
        <v>3172</v>
      </c>
      <c r="D10" s="14" t="s">
        <v>1902</v>
      </c>
      <c r="E10" s="15" t="s">
        <v>2986</v>
      </c>
      <c r="F10" s="26">
        <f t="shared" si="0"/>
        <v>13940</v>
      </c>
      <c r="G10" s="26">
        <f>단가산출1!D953</f>
        <v>6365</v>
      </c>
      <c r="H10" s="26">
        <f>단가산출1!E953</f>
        <v>3594</v>
      </c>
      <c r="I10" s="26">
        <f>단가산출1!F953</f>
        <v>3981</v>
      </c>
      <c r="J10" s="17" t="s">
        <v>4016</v>
      </c>
      <c r="Z10" s="12">
        <v>13940</v>
      </c>
      <c r="AA10" s="12">
        <v>6365</v>
      </c>
      <c r="AB10" s="12">
        <v>3594</v>
      </c>
      <c r="AC10" s="12">
        <v>3981</v>
      </c>
    </row>
    <row r="11" spans="2:29" ht="19.7" hidden="1" customHeight="1" x14ac:dyDescent="0.2">
      <c r="B11" s="13" t="s">
        <v>1013</v>
      </c>
      <c r="C11" s="14" t="s">
        <v>3172</v>
      </c>
      <c r="D11" s="14" t="s">
        <v>3952</v>
      </c>
      <c r="E11" s="15" t="s">
        <v>2986</v>
      </c>
      <c r="F11" s="26">
        <f t="shared" si="0"/>
        <v>28282</v>
      </c>
      <c r="G11" s="26">
        <f>단가산출1!D1097</f>
        <v>12703</v>
      </c>
      <c r="H11" s="26">
        <f>단가산출1!E1097</f>
        <v>7160</v>
      </c>
      <c r="I11" s="26">
        <f>단가산출1!F1097</f>
        <v>8419</v>
      </c>
      <c r="J11" s="17" t="s">
        <v>4016</v>
      </c>
      <c r="Z11" s="12">
        <v>28282</v>
      </c>
      <c r="AA11" s="12">
        <v>12703</v>
      </c>
      <c r="AB11" s="12">
        <v>7160</v>
      </c>
      <c r="AC11" s="12">
        <v>8419</v>
      </c>
    </row>
    <row r="12" spans="2:29" ht="19.7" hidden="1" customHeight="1" x14ac:dyDescent="0.2">
      <c r="B12" s="13" t="s">
        <v>3341</v>
      </c>
      <c r="C12" s="14" t="s">
        <v>655</v>
      </c>
      <c r="D12" s="14" t="s">
        <v>1902</v>
      </c>
      <c r="E12" s="15" t="s">
        <v>2986</v>
      </c>
      <c r="F12" s="26">
        <f t="shared" si="0"/>
        <v>19097</v>
      </c>
      <c r="G12" s="26">
        <f>단가산출1!D1269</f>
        <v>8656</v>
      </c>
      <c r="H12" s="26">
        <f>단가산출1!E1269</f>
        <v>4876</v>
      </c>
      <c r="I12" s="26">
        <f>단가산출1!F1269</f>
        <v>5565</v>
      </c>
      <c r="J12" s="17" t="s">
        <v>4016</v>
      </c>
      <c r="Z12" s="12">
        <v>19097</v>
      </c>
      <c r="AA12" s="12">
        <v>8656</v>
      </c>
      <c r="AB12" s="12">
        <v>4876</v>
      </c>
      <c r="AC12" s="12">
        <v>5565</v>
      </c>
    </row>
    <row r="13" spans="2:29" ht="19.7" hidden="1" customHeight="1" x14ac:dyDescent="0.2">
      <c r="B13" s="13" t="s">
        <v>1734</v>
      </c>
      <c r="C13" s="14" t="s">
        <v>655</v>
      </c>
      <c r="D13" s="14" t="s">
        <v>3952</v>
      </c>
      <c r="E13" s="15" t="s">
        <v>2986</v>
      </c>
      <c r="F13" s="26">
        <f t="shared" si="0"/>
        <v>38596</v>
      </c>
      <c r="G13" s="26">
        <f>단가산출1!D1413</f>
        <v>17284</v>
      </c>
      <c r="H13" s="26">
        <f>단가산출1!E1413</f>
        <v>9724</v>
      </c>
      <c r="I13" s="26">
        <f>단가산출1!F1413</f>
        <v>11588</v>
      </c>
      <c r="J13" s="17" t="s">
        <v>4016</v>
      </c>
      <c r="Z13" s="12">
        <v>38596</v>
      </c>
      <c r="AA13" s="12">
        <v>17284</v>
      </c>
      <c r="AB13" s="12">
        <v>9724</v>
      </c>
      <c r="AC13" s="12">
        <v>11588</v>
      </c>
    </row>
    <row r="14" spans="2:29" ht="19.7" hidden="1" customHeight="1" x14ac:dyDescent="0.2">
      <c r="B14" s="13" t="s">
        <v>3890</v>
      </c>
      <c r="C14" s="14" t="s">
        <v>3158</v>
      </c>
      <c r="D14" s="14" t="s">
        <v>1902</v>
      </c>
      <c r="E14" s="15" t="s">
        <v>2986</v>
      </c>
      <c r="F14" s="26">
        <f t="shared" si="0"/>
        <v>17377</v>
      </c>
      <c r="G14" s="26">
        <f>단가산출1!D1585</f>
        <v>7891</v>
      </c>
      <c r="H14" s="26">
        <f>단가산출1!E1585</f>
        <v>4449</v>
      </c>
      <c r="I14" s="26">
        <f>단가산출1!F1585</f>
        <v>5037</v>
      </c>
      <c r="J14" s="17" t="s">
        <v>4016</v>
      </c>
      <c r="Z14" s="12">
        <v>17377</v>
      </c>
      <c r="AA14" s="12">
        <v>7891</v>
      </c>
      <c r="AB14" s="12">
        <v>4449</v>
      </c>
      <c r="AC14" s="12">
        <v>5037</v>
      </c>
    </row>
    <row r="15" spans="2:29" ht="19.7" hidden="1" customHeight="1" x14ac:dyDescent="0.2">
      <c r="B15" s="13" t="s">
        <v>1650</v>
      </c>
      <c r="C15" s="14" t="s">
        <v>3158</v>
      </c>
      <c r="D15" s="14" t="s">
        <v>3952</v>
      </c>
      <c r="E15" s="15" t="s">
        <v>2986</v>
      </c>
      <c r="F15" s="26">
        <f t="shared" si="0"/>
        <v>35169</v>
      </c>
      <c r="G15" s="26">
        <f>단가산출1!D1729</f>
        <v>15760</v>
      </c>
      <c r="H15" s="26">
        <f>단가산출1!E1729</f>
        <v>8872</v>
      </c>
      <c r="I15" s="26">
        <f>단가산출1!F1729</f>
        <v>10537</v>
      </c>
      <c r="J15" s="17" t="s">
        <v>4016</v>
      </c>
      <c r="Z15" s="12">
        <v>35169</v>
      </c>
      <c r="AA15" s="12">
        <v>15760</v>
      </c>
      <c r="AB15" s="12">
        <v>8872</v>
      </c>
      <c r="AC15" s="12">
        <v>10537</v>
      </c>
    </row>
    <row r="16" spans="2:29" ht="19.7" hidden="1" customHeight="1" x14ac:dyDescent="0.2">
      <c r="B16" s="13" t="s">
        <v>4010</v>
      </c>
      <c r="C16" s="14" t="s">
        <v>1578</v>
      </c>
      <c r="D16" s="14" t="s">
        <v>1618</v>
      </c>
      <c r="E16" s="15" t="s">
        <v>2986</v>
      </c>
      <c r="F16" s="26">
        <f t="shared" si="0"/>
        <v>9044</v>
      </c>
      <c r="G16" s="26">
        <f>단가산출1!D1901</f>
        <v>4247</v>
      </c>
      <c r="H16" s="26">
        <f>단가산출1!E1901</f>
        <v>2261</v>
      </c>
      <c r="I16" s="26">
        <f>단가산출1!F1901</f>
        <v>2536</v>
      </c>
      <c r="J16" s="17" t="s">
        <v>4016</v>
      </c>
      <c r="Z16" s="12">
        <v>9044</v>
      </c>
      <c r="AA16" s="12">
        <v>4247</v>
      </c>
      <c r="AB16" s="12">
        <v>2261</v>
      </c>
      <c r="AC16" s="12">
        <v>2536</v>
      </c>
    </row>
    <row r="17" spans="2:29" ht="19.7" hidden="1" customHeight="1" x14ac:dyDescent="0.2">
      <c r="B17" s="13" t="s">
        <v>378</v>
      </c>
      <c r="C17" s="14" t="s">
        <v>1055</v>
      </c>
      <c r="D17" s="14" t="s">
        <v>2107</v>
      </c>
      <c r="E17" s="15" t="s">
        <v>2937</v>
      </c>
      <c r="F17" s="26">
        <f t="shared" si="0"/>
        <v>9584</v>
      </c>
      <c r="G17" s="26">
        <f>단가산출1!D2050</f>
        <v>5131</v>
      </c>
      <c r="H17" s="26">
        <f>단가산출1!E2050</f>
        <v>1038</v>
      </c>
      <c r="I17" s="26">
        <f>단가산출1!F2050</f>
        <v>3415</v>
      </c>
      <c r="J17" s="17" t="s">
        <v>4016</v>
      </c>
      <c r="Z17" s="12">
        <v>9584</v>
      </c>
      <c r="AA17" s="12">
        <v>5131</v>
      </c>
      <c r="AB17" s="12">
        <v>1038</v>
      </c>
      <c r="AC17" s="12">
        <v>3415</v>
      </c>
    </row>
    <row r="18" spans="2:29" ht="19.7" hidden="1" customHeight="1" x14ac:dyDescent="0.2">
      <c r="B18" s="13" t="s">
        <v>2215</v>
      </c>
      <c r="C18" s="14" t="s">
        <v>3430</v>
      </c>
      <c r="D18" s="14" t="s">
        <v>2107</v>
      </c>
      <c r="E18" s="15" t="s">
        <v>2937</v>
      </c>
      <c r="F18" s="26">
        <f t="shared" si="0"/>
        <v>2268</v>
      </c>
      <c r="G18" s="26">
        <f>단가산출1!D2110</f>
        <v>1572</v>
      </c>
      <c r="H18" s="26">
        <f>단가산출1!E2110</f>
        <v>546</v>
      </c>
      <c r="I18" s="26">
        <f>단가산출1!F2110</f>
        <v>150</v>
      </c>
      <c r="J18" s="17" t="s">
        <v>3454</v>
      </c>
      <c r="Z18" s="12">
        <v>2268</v>
      </c>
      <c r="AA18" s="12">
        <v>1572</v>
      </c>
      <c r="AB18" s="12">
        <v>546</v>
      </c>
      <c r="AC18" s="12">
        <v>150</v>
      </c>
    </row>
    <row r="19" spans="2:29" ht="19.7" hidden="1" customHeight="1" x14ac:dyDescent="0.2">
      <c r="B19" s="13" t="s">
        <v>815</v>
      </c>
      <c r="C19" s="14" t="s">
        <v>3247</v>
      </c>
      <c r="D19" s="14" t="s">
        <v>3842</v>
      </c>
      <c r="E19" s="15" t="s">
        <v>2937</v>
      </c>
      <c r="F19" s="26">
        <f t="shared" si="0"/>
        <v>14259</v>
      </c>
      <c r="G19" s="26">
        <f>단가산출1!D2165</f>
        <v>11375</v>
      </c>
      <c r="H19" s="26">
        <f>단가산출1!E2165</f>
        <v>1087</v>
      </c>
      <c r="I19" s="26">
        <f>단가산출1!F2165</f>
        <v>1797</v>
      </c>
      <c r="J19" s="17" t="s">
        <v>4016</v>
      </c>
      <c r="Z19" s="12">
        <v>14259</v>
      </c>
      <c r="AA19" s="12">
        <v>11375</v>
      </c>
      <c r="AB19" s="12">
        <v>1087</v>
      </c>
      <c r="AC19" s="12">
        <v>1797</v>
      </c>
    </row>
    <row r="20" spans="2:29" ht="19.7" hidden="1" customHeight="1" x14ac:dyDescent="0.2">
      <c r="B20" s="13" t="s">
        <v>2503</v>
      </c>
      <c r="C20" s="14" t="s">
        <v>1761</v>
      </c>
      <c r="D20" s="14" t="s">
        <v>3208</v>
      </c>
      <c r="E20" s="15" t="s">
        <v>1081</v>
      </c>
      <c r="F20" s="26">
        <f t="shared" si="0"/>
        <v>1017681</v>
      </c>
      <c r="G20" s="26">
        <f>단가산출1!D2195</f>
        <v>758236</v>
      </c>
      <c r="H20" s="26">
        <f>단가산출1!E2195</f>
        <v>101037</v>
      </c>
      <c r="I20" s="26">
        <f>단가산출1!F2195</f>
        <v>158408</v>
      </c>
      <c r="J20" s="17" t="s">
        <v>4016</v>
      </c>
      <c r="Z20" s="12">
        <v>1017681</v>
      </c>
      <c r="AA20" s="12">
        <v>758236</v>
      </c>
      <c r="AB20" s="12">
        <v>101037</v>
      </c>
      <c r="AC20" s="12">
        <v>158408</v>
      </c>
    </row>
    <row r="21" spans="2:29" ht="19.7" hidden="1" customHeight="1" x14ac:dyDescent="0.2">
      <c r="B21" s="13" t="s">
        <v>66</v>
      </c>
      <c r="C21" s="14" t="s">
        <v>1761</v>
      </c>
      <c r="D21" s="14" t="s">
        <v>3595</v>
      </c>
      <c r="E21" s="15" t="s">
        <v>1081</v>
      </c>
      <c r="F21" s="26">
        <f t="shared" si="0"/>
        <v>1330797</v>
      </c>
      <c r="G21" s="26">
        <f>단가산출1!D2378</f>
        <v>886534</v>
      </c>
      <c r="H21" s="26">
        <f>단가산출1!E2378</f>
        <v>160672</v>
      </c>
      <c r="I21" s="26">
        <f>단가산출1!F2378</f>
        <v>283591</v>
      </c>
      <c r="J21" s="17" t="s">
        <v>4016</v>
      </c>
      <c r="Z21" s="12">
        <v>1330797</v>
      </c>
      <c r="AA21" s="12">
        <v>886534</v>
      </c>
      <c r="AB21" s="12">
        <v>160672</v>
      </c>
      <c r="AC21" s="12">
        <v>283591</v>
      </c>
    </row>
    <row r="22" spans="2:29" ht="19.7" hidden="1" customHeight="1" x14ac:dyDescent="0.2">
      <c r="B22" s="13" t="s">
        <v>2333</v>
      </c>
      <c r="C22" s="14" t="s">
        <v>1761</v>
      </c>
      <c r="D22" s="14" t="s">
        <v>825</v>
      </c>
      <c r="E22" s="15" t="s">
        <v>1081</v>
      </c>
      <c r="F22" s="26">
        <f t="shared" si="0"/>
        <v>1350924</v>
      </c>
      <c r="G22" s="26">
        <f>단가산출1!D2561</f>
        <v>888527</v>
      </c>
      <c r="H22" s="26">
        <f>단가산출1!E2561</f>
        <v>167611</v>
      </c>
      <c r="I22" s="26">
        <f>단가산출1!F2561</f>
        <v>294786</v>
      </c>
      <c r="J22" s="17" t="s">
        <v>4016</v>
      </c>
      <c r="Z22" s="12">
        <v>1350924</v>
      </c>
      <c r="AA22" s="12">
        <v>888527</v>
      </c>
      <c r="AB22" s="12">
        <v>167611</v>
      </c>
      <c r="AC22" s="12">
        <v>294786</v>
      </c>
    </row>
    <row r="23" spans="2:29" ht="19.7" hidden="1" customHeight="1" x14ac:dyDescent="0.2">
      <c r="B23" s="13" t="s">
        <v>716</v>
      </c>
      <c r="C23" s="14" t="s">
        <v>1761</v>
      </c>
      <c r="D23" s="14" t="s">
        <v>3873</v>
      </c>
      <c r="E23" s="15" t="s">
        <v>1081</v>
      </c>
      <c r="F23" s="26">
        <f t="shared" si="0"/>
        <v>1521998</v>
      </c>
      <c r="G23" s="26">
        <f>단가산출1!D2744</f>
        <v>946451</v>
      </c>
      <c r="H23" s="26">
        <f>단가산출1!E2744</f>
        <v>182726</v>
      </c>
      <c r="I23" s="26">
        <f>단가산출1!F2744</f>
        <v>392821</v>
      </c>
      <c r="J23" s="17" t="s">
        <v>4016</v>
      </c>
      <c r="Z23" s="12">
        <v>1521998</v>
      </c>
      <c r="AA23" s="12">
        <v>946451</v>
      </c>
      <c r="AB23" s="12">
        <v>182726</v>
      </c>
      <c r="AC23" s="12">
        <v>392821</v>
      </c>
    </row>
    <row r="24" spans="2:29" ht="19.7" hidden="1" customHeight="1" x14ac:dyDescent="0.2">
      <c r="B24" s="13" t="s">
        <v>2916</v>
      </c>
      <c r="C24" s="14" t="s">
        <v>1761</v>
      </c>
      <c r="D24" s="14" t="s">
        <v>2544</v>
      </c>
      <c r="E24" s="15" t="s">
        <v>1081</v>
      </c>
      <c r="F24" s="26">
        <f t="shared" si="0"/>
        <v>1494415</v>
      </c>
      <c r="G24" s="26">
        <f>단가산출1!D2927</f>
        <v>941909</v>
      </c>
      <c r="H24" s="26">
        <f>단가산출1!E2927</f>
        <v>179499</v>
      </c>
      <c r="I24" s="26">
        <f>단가산출1!F2927</f>
        <v>373007</v>
      </c>
      <c r="J24" s="17" t="s">
        <v>4016</v>
      </c>
      <c r="Z24" s="12">
        <v>1494415</v>
      </c>
      <c r="AA24" s="12">
        <v>941909</v>
      </c>
      <c r="AB24" s="12">
        <v>179499</v>
      </c>
      <c r="AC24" s="12">
        <v>373007</v>
      </c>
    </row>
    <row r="25" spans="2:29" ht="19.7" hidden="1" customHeight="1" x14ac:dyDescent="0.2">
      <c r="B25" s="13" t="s">
        <v>606</v>
      </c>
      <c r="C25" s="14" t="s">
        <v>1761</v>
      </c>
      <c r="D25" s="14" t="s">
        <v>3314</v>
      </c>
      <c r="E25" s="15" t="s">
        <v>1081</v>
      </c>
      <c r="F25" s="26">
        <f t="shared" si="0"/>
        <v>1205462</v>
      </c>
      <c r="G25" s="26">
        <f>단가산출1!D3074</f>
        <v>870641</v>
      </c>
      <c r="H25" s="26">
        <f>단가산출1!E3074</f>
        <v>123450</v>
      </c>
      <c r="I25" s="26">
        <f>단가산출1!F3074</f>
        <v>211371</v>
      </c>
      <c r="J25" s="17" t="s">
        <v>4016</v>
      </c>
      <c r="Z25" s="12">
        <v>1205462</v>
      </c>
      <c r="AA25" s="12">
        <v>870641</v>
      </c>
      <c r="AB25" s="12">
        <v>123450</v>
      </c>
      <c r="AC25" s="12">
        <v>211371</v>
      </c>
    </row>
    <row r="26" spans="2:29" ht="19.7" hidden="1" customHeight="1" x14ac:dyDescent="0.2">
      <c r="B26" s="13" t="s">
        <v>2995</v>
      </c>
      <c r="C26" s="14" t="s">
        <v>1761</v>
      </c>
      <c r="D26" s="14" t="s">
        <v>416</v>
      </c>
      <c r="E26" s="15" t="s">
        <v>1081</v>
      </c>
      <c r="F26" s="26">
        <f t="shared" si="0"/>
        <v>1231831</v>
      </c>
      <c r="G26" s="26">
        <f>단가산출1!D3257</f>
        <v>862696</v>
      </c>
      <c r="H26" s="26">
        <f>단가산출1!E3257</f>
        <v>126988</v>
      </c>
      <c r="I26" s="26">
        <f>단가산출1!F3257</f>
        <v>242147</v>
      </c>
      <c r="J26" s="17" t="s">
        <v>4016</v>
      </c>
      <c r="Z26" s="12">
        <v>1231831</v>
      </c>
      <c r="AA26" s="12">
        <v>862696</v>
      </c>
      <c r="AB26" s="12">
        <v>126988</v>
      </c>
      <c r="AC26" s="12">
        <v>242147</v>
      </c>
    </row>
    <row r="27" spans="2:29" ht="19.7" hidden="1" customHeight="1" x14ac:dyDescent="0.2">
      <c r="B27" s="13" t="s">
        <v>3424</v>
      </c>
      <c r="C27" s="14" t="s">
        <v>3404</v>
      </c>
      <c r="D27" s="14" t="s">
        <v>6</v>
      </c>
      <c r="E27" s="15" t="s">
        <v>1495</v>
      </c>
      <c r="F27" s="26">
        <f t="shared" si="0"/>
        <v>5896</v>
      </c>
      <c r="G27" s="26">
        <f>단가산출1!D3440</f>
        <v>2086</v>
      </c>
      <c r="H27" s="26">
        <f>단가산출1!E3440</f>
        <v>3743</v>
      </c>
      <c r="I27" s="26">
        <f>단가산출1!F3440</f>
        <v>67</v>
      </c>
      <c r="J27" s="17" t="s">
        <v>2867</v>
      </c>
      <c r="Z27" s="12">
        <v>5896</v>
      </c>
      <c r="AA27" s="12">
        <v>2086</v>
      </c>
      <c r="AB27" s="12">
        <v>3743</v>
      </c>
      <c r="AC27" s="12">
        <v>67</v>
      </c>
    </row>
    <row r="28" spans="2:29" ht="19.7" hidden="1" customHeight="1" x14ac:dyDescent="0.2">
      <c r="B28" s="18" t="s">
        <v>1242</v>
      </c>
      <c r="C28" s="19" t="s">
        <v>704</v>
      </c>
      <c r="D28" s="19" t="s">
        <v>4016</v>
      </c>
      <c r="E28" s="20" t="s">
        <v>1495</v>
      </c>
      <c r="F28" s="32">
        <f t="shared" si="0"/>
        <v>2013</v>
      </c>
      <c r="G28" s="32">
        <f>단가산출1!D3483</f>
        <v>1132</v>
      </c>
      <c r="H28" s="32">
        <f>단가산출1!E3483</f>
        <v>814</v>
      </c>
      <c r="I28" s="32">
        <f>단가산출1!F3483</f>
        <v>67</v>
      </c>
      <c r="J28" s="21" t="s">
        <v>4016</v>
      </c>
      <c r="Z28" s="12">
        <v>2013</v>
      </c>
      <c r="AA28" s="12">
        <v>1132</v>
      </c>
      <c r="AB28" s="12">
        <v>814</v>
      </c>
      <c r="AC28" s="12">
        <v>67</v>
      </c>
    </row>
    <row r="29" spans="2:29" ht="19.7" hidden="1" customHeight="1" x14ac:dyDescent="0.2">
      <c r="B29" s="13" t="s">
        <v>3837</v>
      </c>
      <c r="C29" s="14" t="s">
        <v>1761</v>
      </c>
      <c r="D29" s="14" t="s">
        <v>354</v>
      </c>
      <c r="E29" s="15" t="s">
        <v>1081</v>
      </c>
      <c r="F29" s="26">
        <f t="shared" si="0"/>
        <v>867213</v>
      </c>
      <c r="G29" s="26">
        <f>단가산출1!D3558</f>
        <v>657171</v>
      </c>
      <c r="H29" s="26">
        <f>단가산출1!E3558</f>
        <v>77542</v>
      </c>
      <c r="I29" s="26">
        <f>단가산출1!F3558</f>
        <v>132500</v>
      </c>
      <c r="J29" s="17" t="s">
        <v>4016</v>
      </c>
      <c r="Z29" s="12">
        <v>867213</v>
      </c>
      <c r="AA29" s="12">
        <v>657171</v>
      </c>
      <c r="AB29" s="12">
        <v>77542</v>
      </c>
      <c r="AC29" s="12">
        <v>132500</v>
      </c>
    </row>
    <row r="30" spans="2:29" ht="19.7" hidden="1" customHeight="1" x14ac:dyDescent="0.2">
      <c r="B30" s="13" t="s">
        <v>1545</v>
      </c>
      <c r="C30" s="14" t="s">
        <v>2311</v>
      </c>
      <c r="D30" s="14" t="s">
        <v>439</v>
      </c>
      <c r="E30" s="15" t="s">
        <v>2937</v>
      </c>
      <c r="F30" s="26">
        <f t="shared" si="0"/>
        <v>16212</v>
      </c>
      <c r="G30" s="26">
        <f>단가산출1!D3741</f>
        <v>12550</v>
      </c>
      <c r="H30" s="26">
        <f>단가산출1!E3741</f>
        <v>1380</v>
      </c>
      <c r="I30" s="26">
        <f>단가산출1!F3741</f>
        <v>2282</v>
      </c>
      <c r="J30" s="17" t="s">
        <v>4016</v>
      </c>
      <c r="Z30" s="12">
        <v>16212</v>
      </c>
      <c r="AA30" s="12">
        <v>12550</v>
      </c>
      <c r="AB30" s="12">
        <v>1380</v>
      </c>
      <c r="AC30" s="12">
        <v>2282</v>
      </c>
    </row>
    <row r="31" spans="2:29" ht="19.7" hidden="1" customHeight="1" x14ac:dyDescent="0.2">
      <c r="B31" s="13" t="s">
        <v>3020</v>
      </c>
      <c r="C31" s="14" t="s">
        <v>3105</v>
      </c>
      <c r="D31" s="14" t="s">
        <v>439</v>
      </c>
      <c r="E31" s="15" t="s">
        <v>2937</v>
      </c>
      <c r="F31" s="26">
        <f t="shared" si="0"/>
        <v>13288</v>
      </c>
      <c r="G31" s="26">
        <f>단가산출1!D3771</f>
        <v>7015</v>
      </c>
      <c r="H31" s="26">
        <f>단가산출1!E3771</f>
        <v>2944</v>
      </c>
      <c r="I31" s="26">
        <f>단가산출1!F3771</f>
        <v>3329</v>
      </c>
      <c r="J31" s="17" t="s">
        <v>4016</v>
      </c>
      <c r="Z31" s="12">
        <v>13288</v>
      </c>
      <c r="AA31" s="12">
        <v>7015</v>
      </c>
      <c r="AB31" s="12">
        <v>2944</v>
      </c>
      <c r="AC31" s="12">
        <v>3329</v>
      </c>
    </row>
    <row r="32" spans="2:29" ht="19.7" hidden="1" customHeight="1" x14ac:dyDescent="0.2">
      <c r="B32" s="13" t="s">
        <v>1348</v>
      </c>
      <c r="C32" s="14" t="s">
        <v>2337</v>
      </c>
      <c r="D32" s="14" t="s">
        <v>2705</v>
      </c>
      <c r="E32" s="15" t="s">
        <v>2870</v>
      </c>
      <c r="F32" s="26">
        <f t="shared" si="0"/>
        <v>25574</v>
      </c>
      <c r="G32" s="26">
        <f>단가산출1!D3821</f>
        <v>17702</v>
      </c>
      <c r="H32" s="26">
        <f>단가산출1!E3821</f>
        <v>1936</v>
      </c>
      <c r="I32" s="26">
        <f>단가산출1!F3821</f>
        <v>5936</v>
      </c>
      <c r="J32" s="17" t="s">
        <v>4016</v>
      </c>
      <c r="Z32" s="12">
        <v>25574</v>
      </c>
      <c r="AA32" s="12">
        <v>17702</v>
      </c>
      <c r="AB32" s="12">
        <v>1936</v>
      </c>
      <c r="AC32" s="12">
        <v>5936</v>
      </c>
    </row>
    <row r="33" spans="2:29" ht="19.7" hidden="1" customHeight="1" x14ac:dyDescent="0.2">
      <c r="B33" s="13" t="s">
        <v>3722</v>
      </c>
      <c r="C33" s="14" t="s">
        <v>3574</v>
      </c>
      <c r="D33" s="14" t="s">
        <v>4016</v>
      </c>
      <c r="E33" s="15" t="s">
        <v>2937</v>
      </c>
      <c r="F33" s="26">
        <f t="shared" si="0"/>
        <v>566828</v>
      </c>
      <c r="G33" s="26">
        <f>단가산출1!D3853</f>
        <v>367903</v>
      </c>
      <c r="H33" s="26">
        <f>단가산출1!E3853</f>
        <v>198925</v>
      </c>
      <c r="I33" s="26">
        <f>단가산출1!F3853</f>
        <v>0</v>
      </c>
      <c r="J33" s="17" t="s">
        <v>4016</v>
      </c>
      <c r="Z33" s="12">
        <v>566828</v>
      </c>
      <c r="AA33" s="12">
        <v>367903</v>
      </c>
      <c r="AB33" s="12">
        <v>198925</v>
      </c>
    </row>
    <row r="34" spans="2:29" ht="19.7" hidden="1" customHeight="1" x14ac:dyDescent="0.2">
      <c r="B34" s="13" t="s">
        <v>1939</v>
      </c>
      <c r="C34" s="14" t="s">
        <v>3846</v>
      </c>
      <c r="D34" s="14" t="s">
        <v>3773</v>
      </c>
      <c r="E34" s="15" t="s">
        <v>1495</v>
      </c>
      <c r="F34" s="26">
        <f t="shared" si="0"/>
        <v>27577</v>
      </c>
      <c r="G34" s="26">
        <f>단가산출1!D3902</f>
        <v>22969</v>
      </c>
      <c r="H34" s="26">
        <f>단가산출1!E3902</f>
        <v>2450</v>
      </c>
      <c r="I34" s="26">
        <f>단가산출1!F3902</f>
        <v>2158</v>
      </c>
      <c r="J34" s="17" t="s">
        <v>4016</v>
      </c>
      <c r="Z34" s="12">
        <v>27577</v>
      </c>
      <c r="AA34" s="12">
        <v>22969</v>
      </c>
      <c r="AB34" s="12">
        <v>2450</v>
      </c>
      <c r="AC34" s="12">
        <v>2158</v>
      </c>
    </row>
    <row r="35" spans="2:29" ht="19.7" hidden="1" customHeight="1" x14ac:dyDescent="0.2">
      <c r="B35" s="13" t="s">
        <v>3703</v>
      </c>
      <c r="C35" s="14" t="s">
        <v>2512</v>
      </c>
      <c r="D35" s="14" t="s">
        <v>4016</v>
      </c>
      <c r="E35" s="15" t="s">
        <v>411</v>
      </c>
      <c r="F35" s="26">
        <f t="shared" si="0"/>
        <v>1531066</v>
      </c>
      <c r="G35" s="26">
        <f>단가산출1!D3936</f>
        <v>876254</v>
      </c>
      <c r="H35" s="26">
        <f>단가산출1!E3936</f>
        <v>199807</v>
      </c>
      <c r="I35" s="26">
        <f>단가산출1!F3936</f>
        <v>455005</v>
      </c>
      <c r="J35" s="17" t="s">
        <v>4016</v>
      </c>
      <c r="Z35" s="12">
        <v>1531066</v>
      </c>
      <c r="AA35" s="12">
        <v>876254</v>
      </c>
      <c r="AB35" s="12">
        <v>199807</v>
      </c>
      <c r="AC35" s="12">
        <v>455005</v>
      </c>
    </row>
    <row r="36" spans="2:29" ht="19.7" hidden="1" customHeight="1" x14ac:dyDescent="0.2">
      <c r="B36" s="13" t="s">
        <v>1990</v>
      </c>
      <c r="C36" s="14" t="s">
        <v>1731</v>
      </c>
      <c r="D36" s="14" t="s">
        <v>2833</v>
      </c>
      <c r="E36" s="15" t="s">
        <v>2937</v>
      </c>
      <c r="F36" s="26">
        <f t="shared" ref="F36:F57" si="1">G36+H36+I36</f>
        <v>5095</v>
      </c>
      <c r="G36" s="26">
        <f>단가산출1!D4119</f>
        <v>2583</v>
      </c>
      <c r="H36" s="26">
        <f>단가산출1!E4119</f>
        <v>1020</v>
      </c>
      <c r="I36" s="26">
        <f>단가산출1!F4119</f>
        <v>1492</v>
      </c>
      <c r="J36" s="17" t="s">
        <v>4016</v>
      </c>
      <c r="Z36" s="12">
        <v>5095</v>
      </c>
      <c r="AA36" s="12">
        <v>2583</v>
      </c>
      <c r="AB36" s="12">
        <v>1020</v>
      </c>
      <c r="AC36" s="12">
        <v>1492</v>
      </c>
    </row>
    <row r="37" spans="2:29" ht="19.7" hidden="1" customHeight="1" x14ac:dyDescent="0.2">
      <c r="B37" s="13" t="s">
        <v>2373</v>
      </c>
      <c r="C37" s="14" t="s">
        <v>1504</v>
      </c>
      <c r="D37" s="14" t="s">
        <v>649</v>
      </c>
      <c r="E37" s="15" t="s">
        <v>2986</v>
      </c>
      <c r="F37" s="26">
        <f t="shared" si="1"/>
        <v>2454</v>
      </c>
      <c r="G37" s="26">
        <f>단가산출1!D4200</f>
        <v>1787</v>
      </c>
      <c r="H37" s="26">
        <f>단가산출1!E4200</f>
        <v>376</v>
      </c>
      <c r="I37" s="26">
        <f>단가산출1!F4200</f>
        <v>291</v>
      </c>
      <c r="J37" s="17" t="s">
        <v>4016</v>
      </c>
      <c r="Z37" s="12">
        <v>2454</v>
      </c>
      <c r="AA37" s="12">
        <v>1787</v>
      </c>
      <c r="AB37" s="12">
        <v>376</v>
      </c>
      <c r="AC37" s="12">
        <v>291</v>
      </c>
    </row>
    <row r="38" spans="2:29" ht="19.7" hidden="1" customHeight="1" x14ac:dyDescent="0.2">
      <c r="B38" s="13" t="s">
        <v>236</v>
      </c>
      <c r="C38" s="14" t="s">
        <v>3156</v>
      </c>
      <c r="D38" s="14" t="s">
        <v>2208</v>
      </c>
      <c r="E38" s="15" t="s">
        <v>1495</v>
      </c>
      <c r="F38" s="26">
        <f t="shared" si="1"/>
        <v>6015</v>
      </c>
      <c r="G38" s="26">
        <f>단가산출1!D4246</f>
        <v>4529</v>
      </c>
      <c r="H38" s="26">
        <f>단가산출1!E4246</f>
        <v>837</v>
      </c>
      <c r="I38" s="26">
        <f>단가산출1!F4246</f>
        <v>649</v>
      </c>
      <c r="J38" s="17" t="s">
        <v>4016</v>
      </c>
      <c r="Z38" s="12">
        <v>6015</v>
      </c>
      <c r="AA38" s="12">
        <v>4529</v>
      </c>
      <c r="AB38" s="12">
        <v>837</v>
      </c>
      <c r="AC38" s="12">
        <v>649</v>
      </c>
    </row>
    <row r="39" spans="2:29" ht="19.7" hidden="1" customHeight="1" x14ac:dyDescent="0.2">
      <c r="B39" s="13" t="s">
        <v>2834</v>
      </c>
      <c r="C39" s="14" t="s">
        <v>3156</v>
      </c>
      <c r="D39" s="14" t="s">
        <v>870</v>
      </c>
      <c r="E39" s="15" t="s">
        <v>1495</v>
      </c>
      <c r="F39" s="26">
        <f t="shared" si="1"/>
        <v>3247</v>
      </c>
      <c r="G39" s="26">
        <f>단가산출1!D4285</f>
        <v>2445</v>
      </c>
      <c r="H39" s="26">
        <f>단가산출1!E4285</f>
        <v>452</v>
      </c>
      <c r="I39" s="26">
        <f>단가산출1!F4285</f>
        <v>350</v>
      </c>
      <c r="J39" s="17" t="s">
        <v>4016</v>
      </c>
      <c r="Z39" s="12">
        <v>3247</v>
      </c>
      <c r="AA39" s="12">
        <v>2445</v>
      </c>
      <c r="AB39" s="12">
        <v>452</v>
      </c>
      <c r="AC39" s="12">
        <v>350</v>
      </c>
    </row>
    <row r="40" spans="2:29" ht="19.7" hidden="1" customHeight="1" x14ac:dyDescent="0.2">
      <c r="B40" s="13" t="s">
        <v>512</v>
      </c>
      <c r="C40" s="14" t="s">
        <v>2821</v>
      </c>
      <c r="D40" s="14" t="s">
        <v>2000</v>
      </c>
      <c r="E40" s="15" t="s">
        <v>2937</v>
      </c>
      <c r="F40" s="26">
        <f t="shared" si="1"/>
        <v>4254</v>
      </c>
      <c r="G40" s="26">
        <f>단가산출1!D4324</f>
        <v>1683</v>
      </c>
      <c r="H40" s="26">
        <f>단가산출1!E4324</f>
        <v>1472</v>
      </c>
      <c r="I40" s="26">
        <f>단가산출1!F4324</f>
        <v>1099</v>
      </c>
      <c r="J40" s="17" t="s">
        <v>4016</v>
      </c>
      <c r="Z40" s="12">
        <v>4254</v>
      </c>
      <c r="AA40" s="12">
        <v>1683</v>
      </c>
      <c r="AB40" s="12">
        <v>1472</v>
      </c>
      <c r="AC40" s="12">
        <v>1099</v>
      </c>
    </row>
    <row r="41" spans="2:29" ht="19.7" hidden="1" customHeight="1" x14ac:dyDescent="0.2">
      <c r="B41" s="13" t="s">
        <v>2047</v>
      </c>
      <c r="C41" s="14" t="s">
        <v>2824</v>
      </c>
      <c r="D41" s="14" t="s">
        <v>4016</v>
      </c>
      <c r="E41" s="15" t="s">
        <v>1081</v>
      </c>
      <c r="F41" s="26">
        <f t="shared" si="1"/>
        <v>56147</v>
      </c>
      <c r="G41" s="26">
        <f>단가산출1!D4341</f>
        <v>49419</v>
      </c>
      <c r="H41" s="26">
        <f>단가산출1!E4341</f>
        <v>3925</v>
      </c>
      <c r="I41" s="26">
        <f>단가산출1!F4341</f>
        <v>2803</v>
      </c>
      <c r="J41" s="17" t="s">
        <v>4016</v>
      </c>
      <c r="Z41" s="12">
        <v>56147</v>
      </c>
      <c r="AA41" s="12">
        <v>49419</v>
      </c>
      <c r="AB41" s="12">
        <v>3925</v>
      </c>
      <c r="AC41" s="12">
        <v>2803</v>
      </c>
    </row>
    <row r="42" spans="2:29" ht="19.7" hidden="1" customHeight="1" x14ac:dyDescent="0.2">
      <c r="B42" s="13" t="s">
        <v>341</v>
      </c>
      <c r="C42" s="14" t="s">
        <v>325</v>
      </c>
      <c r="D42" s="14" t="s">
        <v>1031</v>
      </c>
      <c r="E42" s="15" t="s">
        <v>2986</v>
      </c>
      <c r="F42" s="26">
        <f t="shared" si="1"/>
        <v>7688</v>
      </c>
      <c r="G42" s="26">
        <f>단가산출1!D4373</f>
        <v>6429</v>
      </c>
      <c r="H42" s="26">
        <f>단가산출1!E4373</f>
        <v>831</v>
      </c>
      <c r="I42" s="26">
        <f>단가산출1!F4373</f>
        <v>428</v>
      </c>
      <c r="J42" s="17" t="s">
        <v>4016</v>
      </c>
      <c r="Z42" s="12">
        <v>7688</v>
      </c>
      <c r="AA42" s="12">
        <v>6429</v>
      </c>
      <c r="AB42" s="12">
        <v>831</v>
      </c>
      <c r="AC42" s="12">
        <v>428</v>
      </c>
    </row>
    <row r="43" spans="2:29" ht="19.7" hidden="1" customHeight="1" x14ac:dyDescent="0.2">
      <c r="B43" s="13" t="s">
        <v>2732</v>
      </c>
      <c r="C43" s="14" t="s">
        <v>1100</v>
      </c>
      <c r="D43" s="14" t="s">
        <v>3075</v>
      </c>
      <c r="E43" s="15" t="s">
        <v>2986</v>
      </c>
      <c r="F43" s="26">
        <f t="shared" si="1"/>
        <v>6404</v>
      </c>
      <c r="G43" s="26">
        <f>단가산출1!D4433</f>
        <v>5356</v>
      </c>
      <c r="H43" s="26">
        <f>단가산출1!E4433</f>
        <v>691</v>
      </c>
      <c r="I43" s="26">
        <f>단가산출1!F4433</f>
        <v>357</v>
      </c>
      <c r="J43" s="17" t="s">
        <v>4016</v>
      </c>
      <c r="Z43" s="12">
        <v>6404</v>
      </c>
      <c r="AA43" s="12">
        <v>5356</v>
      </c>
      <c r="AB43" s="12">
        <v>691</v>
      </c>
      <c r="AC43" s="12">
        <v>357</v>
      </c>
    </row>
    <row r="44" spans="2:29" ht="19.7" hidden="1" customHeight="1" x14ac:dyDescent="0.2">
      <c r="B44" s="13" t="s">
        <v>902</v>
      </c>
      <c r="C44" s="14" t="s">
        <v>2805</v>
      </c>
      <c r="D44" s="14" t="s">
        <v>1196</v>
      </c>
      <c r="E44" s="15" t="s">
        <v>2986</v>
      </c>
      <c r="F44" s="26">
        <f t="shared" si="1"/>
        <v>2752</v>
      </c>
      <c r="G44" s="26">
        <f>단가산출1!D4493</f>
        <v>1808</v>
      </c>
      <c r="H44" s="26">
        <f>단가산출1!E4493</f>
        <v>426</v>
      </c>
      <c r="I44" s="26">
        <f>단가산출1!F4493</f>
        <v>518</v>
      </c>
      <c r="J44" s="17" t="s">
        <v>4016</v>
      </c>
      <c r="Z44" s="12">
        <v>2752</v>
      </c>
      <c r="AA44" s="12">
        <v>1808</v>
      </c>
      <c r="AB44" s="12">
        <v>426</v>
      </c>
      <c r="AC44" s="12">
        <v>518</v>
      </c>
    </row>
    <row r="45" spans="2:29" ht="19.7" hidden="1" customHeight="1" x14ac:dyDescent="0.2">
      <c r="B45" s="13" t="s">
        <v>2677</v>
      </c>
      <c r="C45" s="14" t="s">
        <v>1305</v>
      </c>
      <c r="D45" s="14" t="s">
        <v>297</v>
      </c>
      <c r="E45" s="15" t="s">
        <v>2937</v>
      </c>
      <c r="F45" s="26">
        <f t="shared" si="1"/>
        <v>14451</v>
      </c>
      <c r="G45" s="26">
        <f>단가산출1!D4576</f>
        <v>10656</v>
      </c>
      <c r="H45" s="26">
        <f>단가산출1!E4576</f>
        <v>2186</v>
      </c>
      <c r="I45" s="26">
        <f>단가산출1!F4576</f>
        <v>1609</v>
      </c>
      <c r="J45" s="17" t="s">
        <v>4016</v>
      </c>
      <c r="Z45" s="12">
        <v>14451</v>
      </c>
      <c r="AA45" s="12">
        <v>10656</v>
      </c>
      <c r="AB45" s="12">
        <v>2186</v>
      </c>
      <c r="AC45" s="12">
        <v>1609</v>
      </c>
    </row>
    <row r="46" spans="2:29" ht="19.7" hidden="1" customHeight="1" x14ac:dyDescent="0.2">
      <c r="B46" s="146" t="s">
        <v>912</v>
      </c>
      <c r="C46" s="54" t="s">
        <v>3897</v>
      </c>
      <c r="D46" s="54" t="s">
        <v>4016</v>
      </c>
      <c r="E46" s="55" t="s">
        <v>1495</v>
      </c>
      <c r="F46" s="75">
        <f t="shared" si="1"/>
        <v>108205</v>
      </c>
      <c r="G46" s="75">
        <f>단가산출1!D4620</f>
        <v>26956</v>
      </c>
      <c r="H46" s="75">
        <f>단가산출1!E4620</f>
        <v>80628</v>
      </c>
      <c r="I46" s="75">
        <f>단가산출1!F4620</f>
        <v>621</v>
      </c>
      <c r="J46" s="145" t="s">
        <v>4016</v>
      </c>
      <c r="Z46" s="12">
        <v>95158</v>
      </c>
      <c r="AA46" s="12">
        <v>26956</v>
      </c>
      <c r="AB46" s="12">
        <v>67581</v>
      </c>
      <c r="AC46" s="12">
        <v>621</v>
      </c>
    </row>
    <row r="47" spans="2:29" ht="19.7" hidden="1" customHeight="1" x14ac:dyDescent="0.2">
      <c r="B47" s="13" t="s">
        <v>1365</v>
      </c>
      <c r="C47" s="14" t="s">
        <v>2667</v>
      </c>
      <c r="D47" s="14" t="s">
        <v>910</v>
      </c>
      <c r="E47" s="15" t="s">
        <v>2937</v>
      </c>
      <c r="F47" s="26">
        <f t="shared" si="1"/>
        <v>5562</v>
      </c>
      <c r="G47" s="26">
        <f>단가산출1!D4736</f>
        <v>2870</v>
      </c>
      <c r="H47" s="26">
        <f>단가산출1!E4736</f>
        <v>1116</v>
      </c>
      <c r="I47" s="26">
        <f>단가산출1!F4736</f>
        <v>1576</v>
      </c>
      <c r="J47" s="17" t="s">
        <v>4016</v>
      </c>
      <c r="Z47" s="12">
        <v>5562</v>
      </c>
      <c r="AA47" s="12">
        <v>2870</v>
      </c>
      <c r="AB47" s="12">
        <v>1116</v>
      </c>
      <c r="AC47" s="12">
        <v>1576</v>
      </c>
    </row>
    <row r="48" spans="2:29" ht="19.7" hidden="1" customHeight="1" x14ac:dyDescent="0.2">
      <c r="B48" s="13" t="s">
        <v>3033</v>
      </c>
      <c r="C48" s="14" t="s">
        <v>2493</v>
      </c>
      <c r="D48" s="14" t="s">
        <v>3979</v>
      </c>
      <c r="E48" s="15" t="s">
        <v>2937</v>
      </c>
      <c r="F48" s="26">
        <f t="shared" si="1"/>
        <v>75446</v>
      </c>
      <c r="G48" s="26">
        <f>단가산출1!D4817</f>
        <v>47914</v>
      </c>
      <c r="H48" s="26">
        <f>단가산출1!E4817</f>
        <v>13115</v>
      </c>
      <c r="I48" s="26">
        <f>단가산출1!F4817</f>
        <v>14417</v>
      </c>
      <c r="J48" s="17" t="s">
        <v>4016</v>
      </c>
      <c r="Z48" s="12">
        <v>75446</v>
      </c>
      <c r="AA48" s="12">
        <v>47914</v>
      </c>
      <c r="AB48" s="12">
        <v>13115</v>
      </c>
      <c r="AC48" s="12">
        <v>14417</v>
      </c>
    </row>
    <row r="49" spans="2:29" ht="19.7" hidden="1" customHeight="1" x14ac:dyDescent="0.2">
      <c r="B49" s="13" t="s">
        <v>1941</v>
      </c>
      <c r="C49" s="14" t="s">
        <v>3408</v>
      </c>
      <c r="D49" s="14" t="s">
        <v>4016</v>
      </c>
      <c r="E49" s="15" t="s">
        <v>3257</v>
      </c>
      <c r="F49" s="26">
        <f t="shared" si="1"/>
        <v>618108920</v>
      </c>
      <c r="G49" s="26">
        <f>단가산출1!D4883</f>
        <v>618108920</v>
      </c>
      <c r="H49" s="26">
        <f>단가산출1!E4883</f>
        <v>0</v>
      </c>
      <c r="I49" s="26">
        <f>단가산출1!F4883</f>
        <v>0</v>
      </c>
      <c r="J49" s="17" t="s">
        <v>4016</v>
      </c>
      <c r="Z49" s="12">
        <v>618108920</v>
      </c>
      <c r="AA49" s="12">
        <v>618108920</v>
      </c>
    </row>
    <row r="50" spans="2:29" ht="19.7" hidden="1" customHeight="1" x14ac:dyDescent="0.2">
      <c r="B50" s="13" t="s">
        <v>3728</v>
      </c>
      <c r="C50" s="14" t="s">
        <v>1304</v>
      </c>
      <c r="D50" s="14" t="s">
        <v>4016</v>
      </c>
      <c r="E50" s="15" t="s">
        <v>2870</v>
      </c>
      <c r="F50" s="26">
        <f t="shared" si="1"/>
        <v>17005</v>
      </c>
      <c r="G50" s="26">
        <f>단가산출1!D4920</f>
        <v>0</v>
      </c>
      <c r="H50" s="26">
        <f>단가산출1!E4920</f>
        <v>0</v>
      </c>
      <c r="I50" s="26">
        <f>단가산출1!F4920</f>
        <v>17005</v>
      </c>
      <c r="J50" s="17" t="s">
        <v>4016</v>
      </c>
      <c r="Z50" s="12">
        <v>17005</v>
      </c>
      <c r="AC50" s="12">
        <v>17005</v>
      </c>
    </row>
    <row r="51" spans="2:29" ht="19.7" hidden="1" customHeight="1" x14ac:dyDescent="0.2">
      <c r="B51" s="13" t="s">
        <v>1223</v>
      </c>
      <c r="C51" s="14" t="s">
        <v>1170</v>
      </c>
      <c r="D51" s="14" t="s">
        <v>4016</v>
      </c>
      <c r="E51" s="15" t="s">
        <v>3257</v>
      </c>
      <c r="F51" s="26">
        <f t="shared" si="1"/>
        <v>5163338</v>
      </c>
      <c r="G51" s="26">
        <f>단가산출1!D4939</f>
        <v>0</v>
      </c>
      <c r="H51" s="26">
        <f>단가산출1!E4939</f>
        <v>0</v>
      </c>
      <c r="I51" s="26">
        <f>단가산출1!F4939</f>
        <v>5163338</v>
      </c>
      <c r="J51" s="17" t="s">
        <v>4016</v>
      </c>
      <c r="Z51" s="12">
        <v>5163338</v>
      </c>
      <c r="AC51" s="12">
        <v>5163338</v>
      </c>
    </row>
    <row r="52" spans="2:29" ht="19.7" hidden="1" customHeight="1" x14ac:dyDescent="0.2">
      <c r="B52" s="13" t="s">
        <v>3416</v>
      </c>
      <c r="C52" s="14" t="s">
        <v>3452</v>
      </c>
      <c r="D52" s="14" t="s">
        <v>4016</v>
      </c>
      <c r="E52" s="15" t="s">
        <v>2516</v>
      </c>
      <c r="F52" s="26">
        <f t="shared" si="1"/>
        <v>3549438</v>
      </c>
      <c r="G52" s="26">
        <f>단가산출1!D4989</f>
        <v>0</v>
      </c>
      <c r="H52" s="26">
        <f>단가산출1!E4989</f>
        <v>0</v>
      </c>
      <c r="I52" s="26">
        <f>단가산출1!F4989</f>
        <v>3549438</v>
      </c>
      <c r="J52" s="17" t="s">
        <v>4016</v>
      </c>
      <c r="Z52" s="12">
        <v>3549438</v>
      </c>
      <c r="AC52" s="12">
        <v>3549438</v>
      </c>
    </row>
    <row r="53" spans="2:29" ht="19.7" hidden="1" customHeight="1" x14ac:dyDescent="0.2">
      <c r="B53" s="13" t="s">
        <v>1540</v>
      </c>
      <c r="C53" s="14" t="s">
        <v>1439</v>
      </c>
      <c r="D53" s="14" t="s">
        <v>4016</v>
      </c>
      <c r="E53" s="15" t="s">
        <v>3257</v>
      </c>
      <c r="F53" s="26">
        <f t="shared" si="1"/>
        <v>11160000</v>
      </c>
      <c r="G53" s="26">
        <f>단가산출1!D5013</f>
        <v>0</v>
      </c>
      <c r="H53" s="26">
        <f>단가산출1!E5013</f>
        <v>0</v>
      </c>
      <c r="I53" s="26">
        <f>단가산출1!F5013</f>
        <v>11160000</v>
      </c>
      <c r="J53" s="17" t="s">
        <v>4016</v>
      </c>
      <c r="Z53" s="12">
        <v>11160000</v>
      </c>
      <c r="AC53" s="12">
        <v>11160000</v>
      </c>
    </row>
    <row r="54" spans="2:29" ht="19.7" hidden="1" customHeight="1" x14ac:dyDescent="0.2">
      <c r="B54" s="13" t="s">
        <v>3833</v>
      </c>
      <c r="C54" s="14" t="s">
        <v>2157</v>
      </c>
      <c r="D54" s="14" t="s">
        <v>4016</v>
      </c>
      <c r="E54" s="15" t="s">
        <v>3257</v>
      </c>
      <c r="F54" s="26">
        <f t="shared" si="1"/>
        <v>70913525</v>
      </c>
      <c r="G54" s="26">
        <f>단가산출1!D5049</f>
        <v>70913525</v>
      </c>
      <c r="H54" s="26">
        <f>단가산출1!E5049</f>
        <v>0</v>
      </c>
      <c r="I54" s="26">
        <f>단가산출1!F5049</f>
        <v>0</v>
      </c>
      <c r="J54" s="17" t="s">
        <v>4016</v>
      </c>
      <c r="Z54" s="12">
        <v>70913525</v>
      </c>
      <c r="AA54" s="12">
        <v>70913525</v>
      </c>
    </row>
    <row r="55" spans="2:29" ht="19.7" hidden="1" customHeight="1" x14ac:dyDescent="0.2">
      <c r="B55" s="144" t="s">
        <v>1591</v>
      </c>
      <c r="C55" s="52" t="s">
        <v>571</v>
      </c>
      <c r="D55" s="52" t="s">
        <v>846</v>
      </c>
      <c r="E55" s="66" t="s">
        <v>3257</v>
      </c>
      <c r="F55" s="37">
        <f t="shared" si="1"/>
        <v>912254545</v>
      </c>
      <c r="G55" s="37">
        <f>단가산출1!D5060</f>
        <v>0</v>
      </c>
      <c r="H55" s="37">
        <f>단가산출1!E5060</f>
        <v>0</v>
      </c>
      <c r="I55" s="37">
        <f>단가산출1!F5060</f>
        <v>912254545</v>
      </c>
      <c r="J55" s="53" t="s">
        <v>4016</v>
      </c>
      <c r="Z55" s="12">
        <v>912254545</v>
      </c>
      <c r="AC55" s="12">
        <v>912254545</v>
      </c>
    </row>
    <row r="56" spans="2:29" ht="19.7" hidden="1" customHeight="1" x14ac:dyDescent="0.2">
      <c r="B56" s="143">
        <v>89</v>
      </c>
      <c r="C56" s="142" t="s">
        <v>4041</v>
      </c>
      <c r="D56" s="141" t="s">
        <v>4040</v>
      </c>
      <c r="E56" s="140" t="s">
        <v>2937</v>
      </c>
      <c r="F56" s="139">
        <f t="shared" si="1"/>
        <v>19440</v>
      </c>
      <c r="G56" s="139">
        <f>단가산출1!D5297</f>
        <v>8568</v>
      </c>
      <c r="H56" s="139">
        <f>단가산출1!E5297</f>
        <v>6123</v>
      </c>
      <c r="I56" s="139">
        <f>단가산출1!F5297</f>
        <v>4749</v>
      </c>
      <c r="J56" s="138"/>
    </row>
    <row r="57" spans="2:29" ht="19.7" hidden="1" customHeight="1" x14ac:dyDescent="0.2">
      <c r="B57" s="137">
        <v>90</v>
      </c>
      <c r="C57" s="136" t="s">
        <v>4039</v>
      </c>
      <c r="D57" s="136"/>
      <c r="E57" s="135" t="s">
        <v>4038</v>
      </c>
      <c r="F57" s="134">
        <f t="shared" si="1"/>
        <v>28600000</v>
      </c>
      <c r="G57" s="134"/>
      <c r="H57" s="134"/>
      <c r="I57" s="134">
        <f>단가산출1!F5383</f>
        <v>28600000</v>
      </c>
      <c r="J57" s="133"/>
    </row>
    <row r="85" spans="6:6" x14ac:dyDescent="0.2">
      <c r="F85" s="131" t="s">
        <v>4104</v>
      </c>
    </row>
  </sheetData>
  <mergeCells count="1">
    <mergeCell ref="B1:J2"/>
  </mergeCells>
  <phoneticPr fontId="4" type="noConversion"/>
  <pageMargins left="0.78740157480314965" right="7.874015748031496E-2" top="0.47244094488188976" bottom="0.78740157480314965" header="0.5" footer="0.5"/>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1" manualBreakCount="1">
    <brk id="28" min="1"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M5401"/>
  <sheetViews>
    <sheetView view="pageBreakPreview" zoomScale="115" zoomScaleNormal="100" zoomScaleSheetLayoutView="115" workbookViewId="0">
      <pane ySplit="3" topLeftCell="A163" activePane="bottomLeft" state="frozen"/>
      <selection activeCell="F90" sqref="F90:F91"/>
      <selection pane="bottomLeft" activeCell="F90" sqref="F90:F91"/>
    </sheetView>
  </sheetViews>
  <sheetFormatPr defaultRowHeight="12.75" x14ac:dyDescent="0.2"/>
  <cols>
    <col min="1" max="1" width="0.85546875" customWidth="1"/>
    <col min="2" max="2" width="122" customWidth="1"/>
    <col min="3" max="3" width="14.42578125" customWidth="1"/>
    <col min="4" max="4" width="13" bestFit="1" customWidth="1"/>
    <col min="5" max="5" width="11.5703125" customWidth="1"/>
    <col min="6" max="6" width="14.85546875" customWidth="1"/>
  </cols>
  <sheetData>
    <row r="1" spans="2:6" ht="24.95" customHeight="1" x14ac:dyDescent="0.2">
      <c r="B1" s="235" t="s">
        <v>2442</v>
      </c>
      <c r="C1" s="235"/>
      <c r="D1" s="235"/>
      <c r="E1" s="235"/>
      <c r="F1" s="235"/>
    </row>
    <row r="2" spans="2:6" ht="9.9499999999999993" customHeight="1" x14ac:dyDescent="0.2">
      <c r="B2" s="236"/>
      <c r="C2" s="236"/>
      <c r="D2" s="236"/>
      <c r="E2" s="236"/>
      <c r="F2" s="236"/>
    </row>
    <row r="3" spans="2:6" ht="27.95" customHeight="1" x14ac:dyDescent="0.2">
      <c r="B3" s="9" t="s">
        <v>1901</v>
      </c>
      <c r="C3" s="1" t="s">
        <v>1585</v>
      </c>
      <c r="D3" s="1" t="s">
        <v>3433</v>
      </c>
      <c r="E3" s="1" t="s">
        <v>2474</v>
      </c>
      <c r="F3" s="2" t="s">
        <v>1887</v>
      </c>
    </row>
    <row r="4" spans="2:6" ht="11.25" customHeight="1" x14ac:dyDescent="0.2">
      <c r="B4" s="36" t="s">
        <v>4016</v>
      </c>
      <c r="C4" s="3"/>
      <c r="D4" s="3"/>
      <c r="E4" s="3"/>
      <c r="F4" s="4"/>
    </row>
    <row r="5" spans="2:6" ht="11.25" customHeight="1" x14ac:dyDescent="0.2">
      <c r="B5" s="33" t="s">
        <v>4103</v>
      </c>
      <c r="C5" s="34">
        <f>D5+E5+F5</f>
        <v>19678</v>
      </c>
      <c r="D5" s="34">
        <f>D147</f>
        <v>8881</v>
      </c>
      <c r="E5" s="34">
        <f>E147</f>
        <v>5021</v>
      </c>
      <c r="F5" s="35">
        <f>F147</f>
        <v>5776</v>
      </c>
    </row>
    <row r="6" spans="2:6" ht="11.25" customHeight="1" x14ac:dyDescent="0.2">
      <c r="B6" s="36" t="s">
        <v>4016</v>
      </c>
      <c r="C6" s="3"/>
      <c r="D6" s="3"/>
      <c r="E6" s="3"/>
      <c r="F6" s="4"/>
    </row>
    <row r="7" spans="2:6" ht="11.25" customHeight="1" x14ac:dyDescent="0.2">
      <c r="B7" s="36" t="s">
        <v>3392</v>
      </c>
      <c r="C7" s="3"/>
      <c r="D7" s="3"/>
      <c r="E7" s="3"/>
      <c r="F7" s="4"/>
    </row>
    <row r="8" spans="2:6" ht="11.25" customHeight="1" x14ac:dyDescent="0.2">
      <c r="B8" s="36" t="s">
        <v>4016</v>
      </c>
      <c r="C8" s="3"/>
      <c r="D8" s="3"/>
      <c r="E8" s="3"/>
      <c r="F8" s="4"/>
    </row>
    <row r="9" spans="2:6" ht="11.25" customHeight="1" x14ac:dyDescent="0.2">
      <c r="B9" s="36" t="s">
        <v>2559</v>
      </c>
      <c r="C9" s="3"/>
      <c r="D9" s="3"/>
      <c r="E9" s="3"/>
      <c r="F9" s="4"/>
    </row>
    <row r="10" spans="2:6" ht="11.25" customHeight="1" x14ac:dyDescent="0.2">
      <c r="B10" s="36" t="s">
        <v>920</v>
      </c>
      <c r="C10" s="3"/>
      <c r="D10" s="3"/>
      <c r="E10" s="3"/>
      <c r="F10" s="4"/>
    </row>
    <row r="11" spans="2:6" ht="11.25" customHeight="1" x14ac:dyDescent="0.2">
      <c r="B11" s="36" t="s">
        <v>4016</v>
      </c>
      <c r="C11" s="3"/>
      <c r="D11" s="3"/>
      <c r="E11" s="3"/>
      <c r="F11" s="4"/>
    </row>
    <row r="12" spans="2:6" ht="11.25" customHeight="1" x14ac:dyDescent="0.2">
      <c r="B12" s="164" t="s">
        <v>4102</v>
      </c>
      <c r="C12" s="3"/>
      <c r="D12" s="3"/>
      <c r="E12" s="3"/>
      <c r="F12" s="4"/>
    </row>
    <row r="13" spans="2:6" ht="11.25" customHeight="1" x14ac:dyDescent="0.2">
      <c r="B13" s="36" t="s">
        <v>4016</v>
      </c>
      <c r="C13" s="3"/>
      <c r="D13" s="3"/>
      <c r="E13" s="3"/>
      <c r="F13" s="4"/>
    </row>
    <row r="14" spans="2:6" ht="11.25" customHeight="1" x14ac:dyDescent="0.2">
      <c r="B14" s="36" t="s">
        <v>3603</v>
      </c>
      <c r="C14" s="3"/>
      <c r="D14" s="3"/>
      <c r="E14" s="3"/>
      <c r="F14" s="4"/>
    </row>
    <row r="15" spans="2:6" ht="11.25" customHeight="1" x14ac:dyDescent="0.2">
      <c r="B15" s="36" t="s">
        <v>4016</v>
      </c>
      <c r="C15" s="3"/>
      <c r="D15" s="3"/>
      <c r="E15" s="3"/>
      <c r="F15" s="4"/>
    </row>
    <row r="16" spans="2:6" ht="11.25" customHeight="1" x14ac:dyDescent="0.2">
      <c r="B16" s="170" t="s">
        <v>4101</v>
      </c>
      <c r="C16" s="3"/>
      <c r="D16" s="3"/>
      <c r="E16" s="3"/>
      <c r="F16" s="4"/>
    </row>
    <row r="17" spans="2:6" ht="11.25" customHeight="1" x14ac:dyDescent="0.2">
      <c r="B17" s="36" t="s">
        <v>4016</v>
      </c>
      <c r="C17" s="3"/>
      <c r="D17" s="3"/>
      <c r="E17" s="3"/>
      <c r="F17" s="4"/>
    </row>
    <row r="18" spans="2:6" ht="11.25" customHeight="1" x14ac:dyDescent="0.2">
      <c r="B18" s="36" t="s">
        <v>929</v>
      </c>
      <c r="C18" s="3"/>
      <c r="D18" s="3"/>
      <c r="E18" s="3"/>
      <c r="F18" s="4"/>
    </row>
    <row r="19" spans="2:6" ht="11.25" customHeight="1" x14ac:dyDescent="0.2">
      <c r="B19" s="36" t="s">
        <v>4016</v>
      </c>
      <c r="C19" s="3"/>
      <c r="D19" s="3"/>
      <c r="E19" s="3"/>
      <c r="F19" s="4"/>
    </row>
    <row r="20" spans="2:6" ht="11.25" customHeight="1" x14ac:dyDescent="0.2">
      <c r="B20" s="36" t="s">
        <v>1192</v>
      </c>
      <c r="C20" s="3"/>
      <c r="D20" s="3"/>
      <c r="E20" s="3"/>
      <c r="F20" s="4"/>
    </row>
    <row r="21" spans="2:6" ht="11.25" customHeight="1" x14ac:dyDescent="0.2">
      <c r="B21" s="36" t="s">
        <v>4016</v>
      </c>
      <c r="C21" s="3"/>
      <c r="D21" s="3"/>
      <c r="E21" s="3"/>
      <c r="F21" s="4"/>
    </row>
    <row r="22" spans="2:6" ht="11.25" customHeight="1" x14ac:dyDescent="0.2">
      <c r="B22" s="36" t="s">
        <v>1087</v>
      </c>
      <c r="C22" s="3"/>
      <c r="D22" s="3"/>
      <c r="E22" s="3"/>
      <c r="F22" s="4"/>
    </row>
    <row r="23" spans="2:6" ht="11.25" customHeight="1" x14ac:dyDescent="0.2">
      <c r="B23" s="36" t="s">
        <v>4016</v>
      </c>
      <c r="C23" s="3"/>
      <c r="D23" s="3"/>
      <c r="E23" s="3"/>
      <c r="F23" s="4"/>
    </row>
    <row r="24" spans="2:6" ht="11.25" customHeight="1" x14ac:dyDescent="0.2">
      <c r="B24" s="36" t="s">
        <v>3004</v>
      </c>
      <c r="C24" s="3"/>
      <c r="D24" s="3"/>
      <c r="E24" s="3"/>
      <c r="F24" s="4"/>
    </row>
    <row r="25" spans="2:6" ht="11.25" customHeight="1" x14ac:dyDescent="0.2">
      <c r="B25" s="36" t="s">
        <v>4016</v>
      </c>
      <c r="C25" s="3"/>
      <c r="D25" s="3"/>
      <c r="E25" s="3"/>
      <c r="F25" s="4"/>
    </row>
    <row r="26" spans="2:6" ht="11.25" customHeight="1" x14ac:dyDescent="0.2">
      <c r="B26" s="36" t="s">
        <v>281</v>
      </c>
      <c r="C26" s="3"/>
      <c r="D26" s="3"/>
      <c r="E26" s="3"/>
      <c r="F26" s="4"/>
    </row>
    <row r="27" spans="2:6" ht="11.25" customHeight="1" x14ac:dyDescent="0.2">
      <c r="B27" s="36" t="s">
        <v>4016</v>
      </c>
      <c r="C27" s="3"/>
      <c r="D27" s="3"/>
      <c r="E27" s="3"/>
      <c r="F27" s="4"/>
    </row>
    <row r="28" spans="2:6" ht="11.25" customHeight="1" x14ac:dyDescent="0.2">
      <c r="B28" s="170" t="s">
        <v>4071</v>
      </c>
      <c r="C28" s="3"/>
      <c r="D28" s="3"/>
      <c r="E28" s="3"/>
      <c r="F28" s="4"/>
    </row>
    <row r="29" spans="2:6" ht="11.25" customHeight="1" x14ac:dyDescent="0.2">
      <c r="B29" s="36" t="s">
        <v>4016</v>
      </c>
      <c r="C29" s="3"/>
      <c r="D29" s="3"/>
      <c r="E29" s="3"/>
      <c r="F29" s="4"/>
    </row>
    <row r="30" spans="2:6" ht="11.25" customHeight="1" x14ac:dyDescent="0.2">
      <c r="B30" s="36" t="s">
        <v>1889</v>
      </c>
      <c r="C30" s="3"/>
      <c r="D30" s="3"/>
      <c r="E30" s="3"/>
      <c r="F30" s="4"/>
    </row>
    <row r="31" spans="2:6" ht="11.25" customHeight="1" x14ac:dyDescent="0.2">
      <c r="B31" s="36" t="s">
        <v>4016</v>
      </c>
      <c r="C31" s="3"/>
      <c r="D31" s="3"/>
      <c r="E31" s="3"/>
      <c r="F31" s="4"/>
    </row>
    <row r="32" spans="2:6" ht="11.25" customHeight="1" x14ac:dyDescent="0.2">
      <c r="B32" s="36" t="s">
        <v>335</v>
      </c>
      <c r="C32" s="3"/>
      <c r="D32" s="3"/>
      <c r="E32" s="3"/>
      <c r="F32" s="4"/>
    </row>
    <row r="33" spans="2:6" ht="11.25" customHeight="1" x14ac:dyDescent="0.2">
      <c r="B33" s="36" t="s">
        <v>4016</v>
      </c>
      <c r="C33" s="3"/>
      <c r="D33" s="3"/>
      <c r="E33" s="3"/>
      <c r="F33" s="4"/>
    </row>
    <row r="34" spans="2:6" ht="11.25" customHeight="1" x14ac:dyDescent="0.2">
      <c r="B34" s="36" t="s">
        <v>2001</v>
      </c>
      <c r="C34" s="3"/>
      <c r="D34" s="3"/>
      <c r="E34" s="3"/>
      <c r="F34" s="4"/>
    </row>
    <row r="35" spans="2:6" ht="11.25" customHeight="1" x14ac:dyDescent="0.2">
      <c r="B35" s="36" t="s">
        <v>4016</v>
      </c>
      <c r="C35" s="3"/>
      <c r="D35" s="3"/>
      <c r="E35" s="3"/>
      <c r="F35" s="4"/>
    </row>
    <row r="36" spans="2:6" ht="11.25" customHeight="1" x14ac:dyDescent="0.2">
      <c r="B36" s="170" t="s">
        <v>4070</v>
      </c>
      <c r="C36" s="3"/>
      <c r="D36" s="3"/>
      <c r="E36" s="3"/>
      <c r="F36" s="4"/>
    </row>
    <row r="37" spans="2:6" ht="11.25" customHeight="1" x14ac:dyDescent="0.2">
      <c r="B37" s="36" t="s">
        <v>4016</v>
      </c>
      <c r="C37" s="3"/>
      <c r="D37" s="3"/>
      <c r="E37" s="3"/>
      <c r="F37" s="4"/>
    </row>
    <row r="38" spans="2:6" ht="11.25" customHeight="1" x14ac:dyDescent="0.2">
      <c r="B38" s="170" t="s">
        <v>4100</v>
      </c>
      <c r="C38" s="3"/>
      <c r="D38" s="3"/>
      <c r="E38" s="3"/>
      <c r="F38" s="4"/>
    </row>
    <row r="39" spans="2:6" ht="11.25" customHeight="1" x14ac:dyDescent="0.2">
      <c r="B39" s="36" t="s">
        <v>4016</v>
      </c>
      <c r="C39" s="3"/>
      <c r="D39" s="3"/>
      <c r="E39" s="3"/>
      <c r="F39" s="4"/>
    </row>
    <row r="40" spans="2:6" ht="11.25" customHeight="1" x14ac:dyDescent="0.2">
      <c r="B40" s="36" t="s">
        <v>3959</v>
      </c>
      <c r="C40" s="3"/>
      <c r="D40" s="3"/>
      <c r="E40" s="3"/>
      <c r="F40" s="4"/>
    </row>
    <row r="41" spans="2:6" ht="11.25" customHeight="1" x14ac:dyDescent="0.2">
      <c r="B41" s="36" t="s">
        <v>4016</v>
      </c>
      <c r="C41" s="3"/>
      <c r="D41" s="3"/>
      <c r="E41" s="3"/>
      <c r="F41" s="4"/>
    </row>
    <row r="42" spans="2:6" ht="11.25" customHeight="1" x14ac:dyDescent="0.2">
      <c r="B42" s="36" t="s">
        <v>1981</v>
      </c>
      <c r="C42" s="3"/>
      <c r="D42" s="3"/>
      <c r="E42" s="3"/>
      <c r="F42" s="4"/>
    </row>
    <row r="43" spans="2:6" ht="11.25" customHeight="1" x14ac:dyDescent="0.2">
      <c r="B43" s="36" t="s">
        <v>4016</v>
      </c>
      <c r="C43" s="3"/>
      <c r="D43" s="3"/>
      <c r="E43" s="3"/>
      <c r="F43" s="4"/>
    </row>
    <row r="44" spans="2:6" ht="11.25" customHeight="1" x14ac:dyDescent="0.2">
      <c r="B44" s="36" t="s">
        <v>1494</v>
      </c>
      <c r="C44" s="3"/>
      <c r="D44" s="3"/>
      <c r="E44" s="3"/>
      <c r="F44" s="4"/>
    </row>
    <row r="45" spans="2:6" ht="11.25" customHeight="1" x14ac:dyDescent="0.2">
      <c r="B45" s="36" t="s">
        <v>4016</v>
      </c>
      <c r="C45" s="3"/>
      <c r="D45" s="3"/>
      <c r="E45" s="3"/>
      <c r="F45" s="4"/>
    </row>
    <row r="46" spans="2:6" ht="11.25" customHeight="1" x14ac:dyDescent="0.2">
      <c r="B46" s="36" t="s">
        <v>1134</v>
      </c>
      <c r="C46" s="3"/>
      <c r="D46" s="3"/>
      <c r="E46" s="3"/>
      <c r="F46" s="4"/>
    </row>
    <row r="47" spans="2:6" ht="11.25" customHeight="1" x14ac:dyDescent="0.2">
      <c r="B47" s="36" t="s">
        <v>4016</v>
      </c>
      <c r="C47" s="3"/>
      <c r="D47" s="3"/>
      <c r="E47" s="3"/>
      <c r="F47" s="4"/>
    </row>
    <row r="48" spans="2:6" ht="11.25" customHeight="1" x14ac:dyDescent="0.2">
      <c r="B48" s="36" t="s">
        <v>3910</v>
      </c>
      <c r="C48" s="3"/>
      <c r="D48" s="3"/>
      <c r="E48" s="3"/>
      <c r="F48" s="4"/>
    </row>
    <row r="49" spans="2:6" ht="11.25" customHeight="1" x14ac:dyDescent="0.2">
      <c r="B49" s="36" t="s">
        <v>4016</v>
      </c>
      <c r="C49" s="3"/>
      <c r="D49" s="3"/>
      <c r="E49" s="3"/>
      <c r="F49" s="4"/>
    </row>
    <row r="50" spans="2:6" ht="11.25" customHeight="1" x14ac:dyDescent="0.2">
      <c r="B50" s="36" t="s">
        <v>1889</v>
      </c>
      <c r="C50" s="3"/>
      <c r="D50" s="3"/>
      <c r="E50" s="3"/>
      <c r="F50" s="4"/>
    </row>
    <row r="51" spans="2:6" ht="11.25" customHeight="1" x14ac:dyDescent="0.2">
      <c r="B51" s="36" t="s">
        <v>4016</v>
      </c>
      <c r="C51" s="3"/>
      <c r="D51" s="3"/>
      <c r="E51" s="3"/>
      <c r="F51" s="4"/>
    </row>
    <row r="52" spans="2:6" ht="11.25" customHeight="1" x14ac:dyDescent="0.2">
      <c r="B52" s="36" t="s">
        <v>335</v>
      </c>
      <c r="C52" s="3"/>
      <c r="D52" s="3"/>
      <c r="E52" s="3"/>
      <c r="F52" s="4"/>
    </row>
    <row r="53" spans="2:6" ht="11.25" customHeight="1" x14ac:dyDescent="0.2">
      <c r="B53" s="36" t="s">
        <v>4016</v>
      </c>
      <c r="C53" s="3"/>
      <c r="D53" s="3"/>
      <c r="E53" s="3"/>
      <c r="F53" s="4"/>
    </row>
    <row r="54" spans="2:6" ht="11.25" customHeight="1" x14ac:dyDescent="0.2">
      <c r="B54" s="36" t="s">
        <v>2001</v>
      </c>
      <c r="C54" s="3"/>
      <c r="D54" s="3"/>
      <c r="E54" s="3"/>
      <c r="F54" s="4"/>
    </row>
    <row r="55" spans="2:6" ht="11.25" customHeight="1" x14ac:dyDescent="0.2">
      <c r="B55" s="36" t="s">
        <v>4016</v>
      </c>
      <c r="C55" s="3"/>
      <c r="D55" s="3"/>
      <c r="E55" s="3"/>
      <c r="F55" s="4"/>
    </row>
    <row r="56" spans="2:6" ht="11.25" customHeight="1" x14ac:dyDescent="0.2">
      <c r="B56" s="36" t="s">
        <v>14</v>
      </c>
      <c r="C56" s="3"/>
      <c r="D56" s="3"/>
      <c r="E56" s="3"/>
      <c r="F56" s="4"/>
    </row>
    <row r="57" spans="2:6" ht="11.25" customHeight="1" x14ac:dyDescent="0.2">
      <c r="B57" s="36" t="s">
        <v>4016</v>
      </c>
      <c r="C57" s="3"/>
      <c r="D57" s="3"/>
      <c r="E57" s="3"/>
      <c r="F57" s="4"/>
    </row>
    <row r="58" spans="2:6" ht="11.25" customHeight="1" x14ac:dyDescent="0.2">
      <c r="B58" s="36" t="s">
        <v>1693</v>
      </c>
      <c r="C58" s="3"/>
      <c r="D58" s="3"/>
      <c r="E58" s="3"/>
      <c r="F58" s="4"/>
    </row>
    <row r="59" spans="2:6" ht="11.25" customHeight="1" x14ac:dyDescent="0.2">
      <c r="B59" s="36" t="s">
        <v>4016</v>
      </c>
      <c r="C59" s="3"/>
      <c r="D59" s="3"/>
      <c r="E59" s="3"/>
      <c r="F59" s="4"/>
    </row>
    <row r="60" spans="2:6" ht="11.25" customHeight="1" x14ac:dyDescent="0.2">
      <c r="B60" s="36" t="s">
        <v>3351</v>
      </c>
      <c r="C60" s="3"/>
      <c r="D60" s="3"/>
      <c r="E60" s="3"/>
      <c r="F60" s="4"/>
    </row>
    <row r="61" spans="2:6" ht="11.25" customHeight="1" x14ac:dyDescent="0.2">
      <c r="B61" s="36" t="s">
        <v>4016</v>
      </c>
      <c r="C61" s="3"/>
      <c r="D61" s="3"/>
      <c r="E61" s="3"/>
      <c r="F61" s="4"/>
    </row>
    <row r="62" spans="2:6" ht="11.25" customHeight="1" x14ac:dyDescent="0.2">
      <c r="B62" s="170" t="s">
        <v>4087</v>
      </c>
      <c r="C62" s="3"/>
      <c r="D62" s="3"/>
      <c r="E62" s="3"/>
      <c r="F62" s="4"/>
    </row>
    <row r="63" spans="2:6" ht="11.25" customHeight="1" x14ac:dyDescent="0.2">
      <c r="B63" s="36" t="s">
        <v>4016</v>
      </c>
      <c r="C63" s="3"/>
      <c r="D63" s="3"/>
      <c r="E63" s="3"/>
      <c r="F63" s="4"/>
    </row>
    <row r="64" spans="2:6" ht="11.25" customHeight="1" x14ac:dyDescent="0.2">
      <c r="B64" s="36" t="s">
        <v>597</v>
      </c>
      <c r="C64" s="3"/>
      <c r="D64" s="3"/>
      <c r="E64" s="3"/>
      <c r="F64" s="4"/>
    </row>
    <row r="65" spans="2:8" ht="11.25" customHeight="1" x14ac:dyDescent="0.2">
      <c r="B65" s="36" t="s">
        <v>4016</v>
      </c>
      <c r="C65" s="3"/>
      <c r="D65" s="3"/>
      <c r="E65" s="3"/>
      <c r="F65" s="4"/>
    </row>
    <row r="66" spans="2:8" ht="11.25" customHeight="1" x14ac:dyDescent="0.2">
      <c r="B66" s="170" t="s">
        <v>4093</v>
      </c>
      <c r="C66" s="3"/>
      <c r="D66" s="3"/>
      <c r="E66" s="3"/>
      <c r="F66" s="4"/>
    </row>
    <row r="67" spans="2:8" ht="11.25" customHeight="1" x14ac:dyDescent="0.2">
      <c r="B67" s="36" t="s">
        <v>4016</v>
      </c>
      <c r="C67" s="3"/>
      <c r="D67" s="3"/>
      <c r="E67" s="3"/>
      <c r="F67" s="4"/>
    </row>
    <row r="68" spans="2:8" ht="11.25" customHeight="1" x14ac:dyDescent="0.2">
      <c r="B68" s="170" t="s">
        <v>4099</v>
      </c>
      <c r="C68" s="3"/>
      <c r="D68" s="3"/>
      <c r="E68" s="3"/>
      <c r="F68" s="4"/>
    </row>
    <row r="69" spans="2:8" ht="11.25" customHeight="1" x14ac:dyDescent="0.2">
      <c r="B69" s="36" t="s">
        <v>4016</v>
      </c>
      <c r="C69" s="3"/>
      <c r="D69" s="3"/>
      <c r="E69" s="3"/>
      <c r="F69" s="4"/>
    </row>
    <row r="70" spans="2:8" ht="11.25" customHeight="1" x14ac:dyDescent="0.2">
      <c r="B70" s="170" t="s">
        <v>4098</v>
      </c>
      <c r="C70" s="3"/>
      <c r="D70" s="3"/>
      <c r="E70" s="3"/>
      <c r="F70" s="4"/>
    </row>
    <row r="71" spans="2:8" ht="11.25" customHeight="1" x14ac:dyDescent="0.2">
      <c r="B71" s="36" t="s">
        <v>4016</v>
      </c>
      <c r="C71" s="3"/>
      <c r="D71" s="3"/>
      <c r="E71" s="3"/>
      <c r="F71" s="4"/>
    </row>
    <row r="72" spans="2:8" ht="11.25" customHeight="1" x14ac:dyDescent="0.2">
      <c r="B72" s="36" t="s">
        <v>4097</v>
      </c>
      <c r="C72" s="3"/>
      <c r="D72" s="3"/>
      <c r="E72" s="3"/>
      <c r="F72" s="4"/>
      <c r="H72">
        <f>TRUNC(47849/18.87)</f>
        <v>2535</v>
      </c>
    </row>
    <row r="73" spans="2:8" ht="11.25" customHeight="1" x14ac:dyDescent="0.2">
      <c r="B73" s="36" t="s">
        <v>4096</v>
      </c>
      <c r="C73" s="3"/>
      <c r="D73" s="3"/>
      <c r="E73" s="3"/>
      <c r="F73" s="4"/>
      <c r="H73">
        <f>TRUNC(50476/18.87)</f>
        <v>2674</v>
      </c>
    </row>
    <row r="74" spans="2:8" ht="11.25" customHeight="1" x14ac:dyDescent="0.2">
      <c r="B74" s="36" t="s">
        <v>4095</v>
      </c>
      <c r="C74" s="3"/>
      <c r="D74" s="3"/>
      <c r="E74" s="3"/>
      <c r="F74" s="4"/>
      <c r="H74">
        <f>TRUNC(105510/18.87)</f>
        <v>5591</v>
      </c>
    </row>
    <row r="75" spans="2:8" ht="11.25" customHeight="1" x14ac:dyDescent="0.2">
      <c r="B75" s="36" t="s">
        <v>4094</v>
      </c>
      <c r="C75" s="77">
        <f>D75+E75+F75</f>
        <v>10800</v>
      </c>
      <c r="D75" s="169">
        <f>H72</f>
        <v>2535</v>
      </c>
      <c r="E75" s="169">
        <f>H73</f>
        <v>2674</v>
      </c>
      <c r="F75" s="173">
        <f>H74</f>
        <v>5591</v>
      </c>
    </row>
    <row r="76" spans="2:8" ht="11.25" customHeight="1" x14ac:dyDescent="0.2">
      <c r="B76" s="36" t="s">
        <v>4016</v>
      </c>
      <c r="C76" s="3"/>
      <c r="D76" s="3"/>
      <c r="E76" s="3"/>
      <c r="F76" s="4"/>
    </row>
    <row r="77" spans="2:8" ht="11.25" customHeight="1" x14ac:dyDescent="0.2">
      <c r="B77" s="36" t="s">
        <v>3824</v>
      </c>
      <c r="C77" s="3"/>
      <c r="D77" s="3"/>
      <c r="E77" s="3"/>
      <c r="F77" s="4"/>
    </row>
    <row r="78" spans="2:8" ht="11.25" customHeight="1" x14ac:dyDescent="0.2">
      <c r="B78" s="36" t="s">
        <v>4016</v>
      </c>
      <c r="C78" s="3"/>
      <c r="D78" s="3"/>
      <c r="E78" s="3"/>
      <c r="F78" s="4"/>
    </row>
    <row r="79" spans="2:8" ht="11.25" customHeight="1" x14ac:dyDescent="0.2">
      <c r="B79" s="170" t="s">
        <v>4087</v>
      </c>
      <c r="C79" s="3"/>
      <c r="D79" s="3"/>
      <c r="E79" s="3"/>
      <c r="F79" s="4"/>
    </row>
    <row r="80" spans="2:8" ht="11.25" customHeight="1" x14ac:dyDescent="0.2">
      <c r="B80" s="36" t="s">
        <v>4016</v>
      </c>
      <c r="C80" s="3"/>
      <c r="D80" s="3"/>
      <c r="E80" s="3"/>
      <c r="F80" s="4"/>
    </row>
    <row r="81" spans="2:8" ht="11.25" customHeight="1" x14ac:dyDescent="0.2">
      <c r="B81" s="36" t="s">
        <v>597</v>
      </c>
      <c r="C81" s="3"/>
      <c r="D81" s="3"/>
      <c r="E81" s="3"/>
      <c r="F81" s="4"/>
    </row>
    <row r="82" spans="2:8" ht="11.25" customHeight="1" x14ac:dyDescent="0.2">
      <c r="B82" s="36" t="s">
        <v>4016</v>
      </c>
      <c r="C82" s="3"/>
      <c r="D82" s="3"/>
      <c r="E82" s="3"/>
      <c r="F82" s="4"/>
    </row>
    <row r="83" spans="2:8" ht="11.25" customHeight="1" x14ac:dyDescent="0.2">
      <c r="B83" s="170" t="s">
        <v>4093</v>
      </c>
      <c r="C83" s="3"/>
      <c r="D83" s="3"/>
      <c r="E83" s="3"/>
      <c r="F83" s="4"/>
    </row>
    <row r="84" spans="2:8" ht="11.25" customHeight="1" x14ac:dyDescent="0.2">
      <c r="B84" s="36" t="s">
        <v>4016</v>
      </c>
      <c r="C84" s="3"/>
      <c r="D84" s="3"/>
      <c r="E84" s="3"/>
      <c r="F84" s="4"/>
    </row>
    <row r="85" spans="2:8" ht="11.25" customHeight="1" x14ac:dyDescent="0.2">
      <c r="B85" s="170" t="s">
        <v>4092</v>
      </c>
      <c r="C85" s="3"/>
      <c r="D85" s="3"/>
      <c r="E85" s="3"/>
      <c r="F85" s="4"/>
    </row>
    <row r="86" spans="2:8" ht="11.25" customHeight="1" x14ac:dyDescent="0.2">
      <c r="B86" s="36" t="s">
        <v>4016</v>
      </c>
      <c r="C86" s="3"/>
      <c r="D86" s="3"/>
      <c r="E86" s="3"/>
      <c r="F86" s="4"/>
    </row>
    <row r="87" spans="2:8" ht="11.25" customHeight="1" x14ac:dyDescent="0.2">
      <c r="B87" s="36" t="s">
        <v>170</v>
      </c>
      <c r="C87" s="3"/>
      <c r="D87" s="3"/>
      <c r="E87" s="3"/>
      <c r="F87" s="4"/>
    </row>
    <row r="88" spans="2:8" ht="11.25" customHeight="1" x14ac:dyDescent="0.2">
      <c r="B88" s="36" t="s">
        <v>4016</v>
      </c>
      <c r="C88" s="3"/>
      <c r="D88" s="3"/>
      <c r="E88" s="3"/>
      <c r="F88" s="4"/>
    </row>
    <row r="89" spans="2:8" ht="11.25" customHeight="1" x14ac:dyDescent="0.2">
      <c r="B89" s="170" t="s">
        <v>4091</v>
      </c>
      <c r="C89" s="3"/>
      <c r="D89" s="3"/>
      <c r="E89" s="3"/>
      <c r="F89" s="4"/>
      <c r="H89">
        <f>TRUNC(120749*0.042)</f>
        <v>5071</v>
      </c>
    </row>
    <row r="90" spans="2:8" ht="11.25" customHeight="1" x14ac:dyDescent="0.2">
      <c r="B90" s="164" t="s">
        <v>4090</v>
      </c>
      <c r="C90" s="3"/>
      <c r="D90" s="3"/>
      <c r="E90" s="3"/>
      <c r="F90" s="4"/>
      <c r="H90">
        <f>TRUNC(43799*0.042)</f>
        <v>1839</v>
      </c>
    </row>
    <row r="91" spans="2:8" ht="11.25" customHeight="1" x14ac:dyDescent="0.2">
      <c r="B91" s="164" t="s">
        <v>4089</v>
      </c>
      <c r="C91" s="3"/>
      <c r="D91" s="3"/>
      <c r="E91" s="3"/>
      <c r="F91" s="4"/>
      <c r="H91">
        <f>TRUNC(209*0.042)</f>
        <v>8</v>
      </c>
    </row>
    <row r="92" spans="2:8" ht="11.25" customHeight="1" x14ac:dyDescent="0.2">
      <c r="B92" s="170" t="s">
        <v>4088</v>
      </c>
      <c r="C92" s="77">
        <f>D92+E92+F92</f>
        <v>6918</v>
      </c>
      <c r="D92" s="169">
        <f>H89</f>
        <v>5071</v>
      </c>
      <c r="E92" s="169">
        <f>H90</f>
        <v>1839</v>
      </c>
      <c r="F92" s="173">
        <f>H91</f>
        <v>8</v>
      </c>
    </row>
    <row r="93" spans="2:8" ht="11.25" customHeight="1" x14ac:dyDescent="0.2">
      <c r="B93" s="36" t="s">
        <v>4016</v>
      </c>
      <c r="C93" s="3"/>
      <c r="D93" s="3"/>
      <c r="E93" s="3"/>
      <c r="F93" s="4"/>
    </row>
    <row r="94" spans="2:8" ht="11.25" customHeight="1" x14ac:dyDescent="0.2">
      <c r="B94" s="36" t="s">
        <v>3133</v>
      </c>
      <c r="C94" s="3"/>
      <c r="D94" s="3"/>
      <c r="E94" s="3"/>
      <c r="F94" s="4"/>
    </row>
    <row r="95" spans="2:8" ht="11.25" customHeight="1" x14ac:dyDescent="0.2">
      <c r="B95" s="36" t="s">
        <v>4016</v>
      </c>
      <c r="C95" s="3"/>
      <c r="D95" s="3"/>
      <c r="E95" s="3"/>
      <c r="F95" s="4"/>
    </row>
    <row r="96" spans="2:8" ht="11.25" customHeight="1" x14ac:dyDescent="0.2">
      <c r="B96" s="28" t="s">
        <v>170</v>
      </c>
      <c r="C96" s="6"/>
      <c r="D96" s="6"/>
      <c r="E96" s="6"/>
      <c r="F96" s="7"/>
    </row>
    <row r="97" spans="2:6" ht="11.25" customHeight="1" x14ac:dyDescent="0.2">
      <c r="B97" s="36" t="s">
        <v>4016</v>
      </c>
      <c r="C97" s="3"/>
      <c r="D97" s="3"/>
      <c r="E97" s="3"/>
      <c r="F97" s="4"/>
    </row>
    <row r="98" spans="2:6" ht="11.25" customHeight="1" x14ac:dyDescent="0.2">
      <c r="B98" s="36" t="s">
        <v>3497</v>
      </c>
      <c r="C98" s="3"/>
      <c r="D98" s="3"/>
      <c r="E98" s="3"/>
      <c r="F98" s="4"/>
    </row>
    <row r="99" spans="2:6" ht="11.25" customHeight="1" x14ac:dyDescent="0.2">
      <c r="B99" s="36" t="s">
        <v>4016</v>
      </c>
      <c r="C99" s="3"/>
      <c r="D99" s="3"/>
      <c r="E99" s="3"/>
      <c r="F99" s="4"/>
    </row>
    <row r="100" spans="2:6" ht="11.25" customHeight="1" x14ac:dyDescent="0.2">
      <c r="B100" s="36" t="s">
        <v>2826</v>
      </c>
      <c r="C100" s="3"/>
      <c r="D100" s="3"/>
      <c r="E100" s="3"/>
      <c r="F100" s="4"/>
    </row>
    <row r="101" spans="2:6" ht="11.25" customHeight="1" x14ac:dyDescent="0.2">
      <c r="B101" s="36" t="s">
        <v>1383</v>
      </c>
      <c r="C101" s="3"/>
      <c r="D101" s="3"/>
      <c r="E101" s="3"/>
      <c r="F101" s="4"/>
    </row>
    <row r="102" spans="2:6" ht="11.25" customHeight="1" x14ac:dyDescent="0.2">
      <c r="B102" s="36" t="s">
        <v>283</v>
      </c>
      <c r="C102" s="3"/>
      <c r="D102" s="3"/>
      <c r="E102" s="3"/>
      <c r="F102" s="4"/>
    </row>
    <row r="103" spans="2:6" ht="11.25" customHeight="1" x14ac:dyDescent="0.2">
      <c r="B103" s="36" t="s">
        <v>3893</v>
      </c>
      <c r="C103" s="37">
        <f>D103+E103+F103</f>
        <v>822</v>
      </c>
      <c r="D103" s="3">
        <v>603</v>
      </c>
      <c r="E103" s="3">
        <v>218</v>
      </c>
      <c r="F103" s="4">
        <v>1</v>
      </c>
    </row>
    <row r="104" spans="2:6" ht="11.25" customHeight="1" x14ac:dyDescent="0.2">
      <c r="B104" s="36" t="s">
        <v>4016</v>
      </c>
      <c r="C104" s="3"/>
      <c r="D104" s="3"/>
      <c r="E104" s="3"/>
      <c r="F104" s="4"/>
    </row>
    <row r="105" spans="2:6" ht="11.25" customHeight="1" x14ac:dyDescent="0.2">
      <c r="B105" s="36" t="s">
        <v>1525</v>
      </c>
      <c r="C105" s="3"/>
      <c r="D105" s="3"/>
      <c r="E105" s="3"/>
      <c r="F105" s="4"/>
    </row>
    <row r="106" spans="2:6" ht="11.25" customHeight="1" x14ac:dyDescent="0.2">
      <c r="B106" s="36" t="s">
        <v>4016</v>
      </c>
      <c r="C106" s="3"/>
      <c r="D106" s="3"/>
      <c r="E106" s="3"/>
      <c r="F106" s="4"/>
    </row>
    <row r="107" spans="2:6" ht="11.25" customHeight="1" x14ac:dyDescent="0.2">
      <c r="B107" s="170" t="s">
        <v>4087</v>
      </c>
      <c r="C107" s="3"/>
      <c r="D107" s="3"/>
      <c r="E107" s="3"/>
      <c r="F107" s="4"/>
    </row>
    <row r="108" spans="2:6" ht="11.25" customHeight="1" x14ac:dyDescent="0.2">
      <c r="B108" s="36" t="s">
        <v>4016</v>
      </c>
      <c r="C108" s="3"/>
      <c r="D108" s="3"/>
      <c r="E108" s="3"/>
      <c r="F108" s="4"/>
    </row>
    <row r="109" spans="2:6" ht="11.25" customHeight="1" x14ac:dyDescent="0.2">
      <c r="B109" s="36" t="s">
        <v>597</v>
      </c>
      <c r="C109" s="3"/>
      <c r="D109" s="3"/>
      <c r="E109" s="3"/>
      <c r="F109" s="4"/>
    </row>
    <row r="110" spans="2:6" ht="11.25" customHeight="1" x14ac:dyDescent="0.2">
      <c r="B110" s="36" t="s">
        <v>4016</v>
      </c>
      <c r="C110" s="3"/>
      <c r="D110" s="3"/>
      <c r="E110" s="3"/>
      <c r="F110" s="4"/>
    </row>
    <row r="111" spans="2:6" ht="11.25" customHeight="1" x14ac:dyDescent="0.2">
      <c r="B111" s="170" t="s">
        <v>4086</v>
      </c>
      <c r="C111" s="3"/>
      <c r="D111" s="3"/>
      <c r="E111" s="3"/>
      <c r="F111" s="4"/>
    </row>
    <row r="112" spans="2:6" ht="11.25" customHeight="1" x14ac:dyDescent="0.2">
      <c r="B112" s="36" t="s">
        <v>4016</v>
      </c>
      <c r="C112" s="3"/>
      <c r="D112" s="3"/>
      <c r="E112" s="3"/>
      <c r="F112" s="4"/>
    </row>
    <row r="113" spans="2:9" ht="11.25" customHeight="1" x14ac:dyDescent="0.2">
      <c r="B113" s="36" t="s">
        <v>4085</v>
      </c>
      <c r="C113" s="3"/>
      <c r="D113" s="3"/>
      <c r="E113" s="3"/>
      <c r="F113" s="4"/>
      <c r="I113">
        <f>TRUNC(189313*(0.1/8)*(2.34/60))</f>
        <v>92</v>
      </c>
    </row>
    <row r="114" spans="2:9" ht="11.25" customHeight="1" x14ac:dyDescent="0.2">
      <c r="B114" s="36" t="s">
        <v>4084</v>
      </c>
      <c r="C114" s="3"/>
      <c r="D114" s="3"/>
      <c r="E114" s="3"/>
      <c r="F114" s="4"/>
      <c r="I114">
        <f>TRUNC(148510*(0.2/8)*(2.34/60))</f>
        <v>144</v>
      </c>
    </row>
    <row r="115" spans="2:9" ht="11.25" customHeight="1" x14ac:dyDescent="0.2">
      <c r="B115" s="36" t="s">
        <v>4083</v>
      </c>
      <c r="C115" s="3"/>
      <c r="D115" s="3"/>
      <c r="E115" s="3"/>
      <c r="F115" s="4"/>
      <c r="I115">
        <f>TRUNC(195285*(0.1/8)*(2.34/60))</f>
        <v>95</v>
      </c>
    </row>
    <row r="116" spans="2:9" ht="11.25" customHeight="1" x14ac:dyDescent="0.2">
      <c r="B116" s="36" t="s">
        <v>4082</v>
      </c>
      <c r="C116" s="3"/>
      <c r="D116" s="3"/>
      <c r="E116" s="3"/>
      <c r="F116" s="4"/>
      <c r="I116">
        <f>TRUNC(142459*(0.1/8)*(2.34/60))</f>
        <v>69</v>
      </c>
    </row>
    <row r="117" spans="2:9" ht="11.25" customHeight="1" x14ac:dyDescent="0.2">
      <c r="B117" s="36" t="s">
        <v>4081</v>
      </c>
      <c r="C117" s="77">
        <f>D117+E117+F117</f>
        <v>400</v>
      </c>
      <c r="D117" s="169">
        <f>I113+I114+I115+I116</f>
        <v>400</v>
      </c>
      <c r="E117" s="169"/>
      <c r="F117" s="173"/>
    </row>
    <row r="118" spans="2:9" ht="11.25" customHeight="1" x14ac:dyDescent="0.2">
      <c r="B118" s="36" t="s">
        <v>4016</v>
      </c>
      <c r="C118" s="3"/>
      <c r="D118" s="3"/>
      <c r="E118" s="3"/>
      <c r="F118" s="4"/>
    </row>
    <row r="119" spans="2:9" ht="11.25" customHeight="1" x14ac:dyDescent="0.2">
      <c r="B119" s="36" t="s">
        <v>698</v>
      </c>
      <c r="C119" s="3"/>
      <c r="D119" s="3"/>
      <c r="E119" s="3"/>
      <c r="F119" s="4"/>
    </row>
    <row r="120" spans="2:9" ht="11.25" customHeight="1" x14ac:dyDescent="0.2">
      <c r="B120" s="36" t="s">
        <v>4016</v>
      </c>
      <c r="C120" s="3"/>
      <c r="D120" s="3"/>
      <c r="E120" s="3"/>
      <c r="F120" s="4"/>
    </row>
    <row r="121" spans="2:9" ht="11.25" customHeight="1" x14ac:dyDescent="0.2">
      <c r="B121" s="36" t="s">
        <v>3227</v>
      </c>
      <c r="C121" s="3"/>
      <c r="D121" s="3"/>
      <c r="E121" s="3"/>
      <c r="F121" s="4"/>
    </row>
    <row r="122" spans="2:9" ht="11.25" customHeight="1" x14ac:dyDescent="0.2">
      <c r="B122" s="36" t="s">
        <v>4016</v>
      </c>
      <c r="C122" s="3"/>
      <c r="D122" s="3"/>
      <c r="E122" s="3"/>
      <c r="F122" s="4"/>
    </row>
    <row r="123" spans="2:9" ht="11.25" customHeight="1" x14ac:dyDescent="0.2">
      <c r="B123" s="36" t="s">
        <v>787</v>
      </c>
      <c r="C123" s="3"/>
      <c r="D123" s="3"/>
      <c r="E123" s="3"/>
      <c r="F123" s="4"/>
    </row>
    <row r="124" spans="2:9" ht="11.25" customHeight="1" x14ac:dyDescent="0.2">
      <c r="B124" s="36" t="s">
        <v>4016</v>
      </c>
      <c r="C124" s="3"/>
      <c r="D124" s="3"/>
      <c r="E124" s="3"/>
      <c r="F124" s="4"/>
    </row>
    <row r="125" spans="2:9" ht="11.25" customHeight="1" x14ac:dyDescent="0.2">
      <c r="B125" s="36" t="s">
        <v>2029</v>
      </c>
      <c r="C125" s="3"/>
      <c r="D125" s="3"/>
      <c r="E125" s="3"/>
      <c r="F125" s="4"/>
    </row>
    <row r="126" spans="2:9" ht="11.25" customHeight="1" x14ac:dyDescent="0.2">
      <c r="B126" s="36" t="s">
        <v>4016</v>
      </c>
      <c r="C126" s="3"/>
      <c r="D126" s="3"/>
      <c r="E126" s="3"/>
      <c r="F126" s="4"/>
    </row>
    <row r="127" spans="2:9" ht="11.25" customHeight="1" x14ac:dyDescent="0.2">
      <c r="B127" s="36" t="s">
        <v>2708</v>
      </c>
      <c r="C127" s="3"/>
      <c r="D127" s="3"/>
      <c r="E127" s="3"/>
      <c r="F127" s="4"/>
    </row>
    <row r="128" spans="2:9" ht="11.25" customHeight="1" x14ac:dyDescent="0.2">
      <c r="B128" s="36" t="s">
        <v>4016</v>
      </c>
      <c r="C128" s="3"/>
      <c r="D128" s="3"/>
      <c r="E128" s="3"/>
      <c r="F128" s="4"/>
    </row>
    <row r="129" spans="2:6" ht="11.25" customHeight="1" x14ac:dyDescent="0.2">
      <c r="B129" s="36" t="s">
        <v>3188</v>
      </c>
      <c r="C129" s="3"/>
      <c r="D129" s="3"/>
      <c r="E129" s="3"/>
      <c r="F129" s="4"/>
    </row>
    <row r="130" spans="2:6" ht="11.25" customHeight="1" x14ac:dyDescent="0.2">
      <c r="B130" s="36" t="s">
        <v>3564</v>
      </c>
      <c r="C130" s="3"/>
      <c r="D130" s="3"/>
      <c r="E130" s="3"/>
      <c r="F130" s="4"/>
    </row>
    <row r="131" spans="2:6" ht="11.25" customHeight="1" x14ac:dyDescent="0.2">
      <c r="B131" s="36" t="s">
        <v>290</v>
      </c>
      <c r="C131" s="3"/>
      <c r="D131" s="3"/>
      <c r="E131" s="3"/>
      <c r="F131" s="4"/>
    </row>
    <row r="132" spans="2:6" ht="11.25" customHeight="1" x14ac:dyDescent="0.2">
      <c r="B132" s="36" t="s">
        <v>4016</v>
      </c>
      <c r="C132" s="3"/>
      <c r="D132" s="3"/>
      <c r="E132" s="3"/>
      <c r="F132" s="4"/>
    </row>
    <row r="133" spans="2:6" ht="11.25" customHeight="1" x14ac:dyDescent="0.2">
      <c r="B133" s="36" t="s">
        <v>862</v>
      </c>
      <c r="C133" s="3"/>
      <c r="D133" s="3"/>
      <c r="E133" s="3"/>
      <c r="F133" s="4"/>
    </row>
    <row r="134" spans="2:6" ht="11.25" customHeight="1" x14ac:dyDescent="0.2">
      <c r="B134" s="36" t="s">
        <v>474</v>
      </c>
      <c r="C134" s="3"/>
      <c r="D134" s="3"/>
      <c r="E134" s="3"/>
      <c r="F134" s="4"/>
    </row>
    <row r="135" spans="2:6" ht="11.25" customHeight="1" x14ac:dyDescent="0.2">
      <c r="B135" s="36" t="s">
        <v>1826</v>
      </c>
      <c r="C135" s="3"/>
      <c r="D135" s="3"/>
      <c r="E135" s="3"/>
      <c r="F135" s="4"/>
    </row>
    <row r="136" spans="2:6" ht="11.25" customHeight="1" x14ac:dyDescent="0.2">
      <c r="B136" s="36" t="s">
        <v>4016</v>
      </c>
      <c r="C136" s="3"/>
      <c r="D136" s="3"/>
      <c r="E136" s="3"/>
      <c r="F136" s="4"/>
    </row>
    <row r="137" spans="2:6" ht="11.25" customHeight="1" x14ac:dyDescent="0.2">
      <c r="B137" s="36" t="s">
        <v>2031</v>
      </c>
      <c r="C137" s="3"/>
      <c r="D137" s="3"/>
      <c r="E137" s="3"/>
      <c r="F137" s="4"/>
    </row>
    <row r="138" spans="2:6" ht="11.25" customHeight="1" x14ac:dyDescent="0.2">
      <c r="B138" s="36" t="s">
        <v>1006</v>
      </c>
      <c r="C138" s="3"/>
      <c r="D138" s="3"/>
      <c r="E138" s="3"/>
      <c r="F138" s="4"/>
    </row>
    <row r="139" spans="2:6" ht="11.25" customHeight="1" x14ac:dyDescent="0.2">
      <c r="B139" s="36" t="s">
        <v>3095</v>
      </c>
      <c r="C139" s="3"/>
      <c r="D139" s="3"/>
      <c r="E139" s="3"/>
      <c r="F139" s="4"/>
    </row>
    <row r="140" spans="2:6" ht="11.25" customHeight="1" x14ac:dyDescent="0.2">
      <c r="B140" s="36" t="s">
        <v>2722</v>
      </c>
      <c r="C140" s="37">
        <f>D140+E140+F140</f>
        <v>738</v>
      </c>
      <c r="D140" s="3">
        <v>272</v>
      </c>
      <c r="E140" s="3">
        <v>290</v>
      </c>
      <c r="F140" s="4">
        <v>176</v>
      </c>
    </row>
    <row r="141" spans="2:6" ht="11.25" customHeight="1" x14ac:dyDescent="0.2">
      <c r="B141" s="36" t="s">
        <v>4016</v>
      </c>
      <c r="C141" s="3"/>
      <c r="D141" s="3"/>
      <c r="E141" s="3"/>
      <c r="F141" s="4"/>
    </row>
    <row r="142" spans="2:6" ht="11.25" customHeight="1" x14ac:dyDescent="0.2">
      <c r="B142" s="36" t="s">
        <v>726</v>
      </c>
      <c r="C142" s="3"/>
      <c r="D142" s="3"/>
      <c r="E142" s="3"/>
      <c r="F142" s="4"/>
    </row>
    <row r="143" spans="2:6" ht="11.25" customHeight="1" x14ac:dyDescent="0.2">
      <c r="B143" s="36" t="s">
        <v>4016</v>
      </c>
      <c r="C143" s="3"/>
      <c r="D143" s="3"/>
      <c r="E143" s="3"/>
      <c r="F143" s="4"/>
    </row>
    <row r="144" spans="2:6" ht="11.25" customHeight="1" x14ac:dyDescent="0.2">
      <c r="B144" s="36" t="s">
        <v>4080</v>
      </c>
      <c r="C144" s="3"/>
      <c r="D144" s="3"/>
      <c r="E144" s="3"/>
      <c r="F144" s="4"/>
    </row>
    <row r="145" spans="2:6" ht="11.25" customHeight="1" x14ac:dyDescent="0.2">
      <c r="B145" s="36" t="s">
        <v>4079</v>
      </c>
      <c r="C145" s="3"/>
      <c r="D145" s="3"/>
      <c r="E145" s="3"/>
      <c r="F145" s="4"/>
    </row>
    <row r="146" spans="2:6" ht="11.25" customHeight="1" x14ac:dyDescent="0.2">
      <c r="B146" s="36" t="s">
        <v>4078</v>
      </c>
      <c r="C146" s="3"/>
      <c r="D146" s="3"/>
      <c r="E146" s="3"/>
      <c r="F146" s="4"/>
    </row>
    <row r="147" spans="2:6" ht="11.25" customHeight="1" x14ac:dyDescent="0.2">
      <c r="B147" s="36" t="s">
        <v>4077</v>
      </c>
      <c r="C147" s="37">
        <f>D147+E147+F147</f>
        <v>19678</v>
      </c>
      <c r="D147" s="3">
        <f>SUM(D75:D146)</f>
        <v>8881</v>
      </c>
      <c r="E147" s="3">
        <f>SUM(E75:E146)</f>
        <v>5021</v>
      </c>
      <c r="F147" s="4">
        <f>SUM(F75:F146)</f>
        <v>5776</v>
      </c>
    </row>
    <row r="148" spans="2:6" ht="11.25" customHeight="1" x14ac:dyDescent="0.2">
      <c r="B148" s="36" t="s">
        <v>4016</v>
      </c>
      <c r="C148" s="3"/>
      <c r="D148" s="3"/>
      <c r="E148" s="3"/>
      <c r="F148" s="4"/>
    </row>
    <row r="149" spans="2:6" ht="11.25" customHeight="1" x14ac:dyDescent="0.2">
      <c r="B149" s="33" t="s">
        <v>4076</v>
      </c>
      <c r="C149" s="34">
        <f>D149+E149+F149</f>
        <v>45481</v>
      </c>
      <c r="D149" s="34">
        <f>D319</f>
        <v>20337</v>
      </c>
      <c r="E149" s="34">
        <f>E319</f>
        <v>11437</v>
      </c>
      <c r="F149" s="35">
        <f>F319</f>
        <v>13707</v>
      </c>
    </row>
    <row r="150" spans="2:6" ht="11.25" customHeight="1" x14ac:dyDescent="0.2">
      <c r="B150" s="36" t="s">
        <v>4016</v>
      </c>
      <c r="C150" s="3"/>
      <c r="D150" s="3"/>
      <c r="E150" s="3"/>
      <c r="F150" s="4"/>
    </row>
    <row r="151" spans="2:6" ht="11.25" customHeight="1" x14ac:dyDescent="0.2">
      <c r="B151" s="36" t="s">
        <v>3392</v>
      </c>
      <c r="C151" s="3"/>
      <c r="D151" s="3"/>
      <c r="E151" s="3"/>
      <c r="F151" s="4"/>
    </row>
    <row r="152" spans="2:6" ht="11.25" customHeight="1" x14ac:dyDescent="0.2">
      <c r="B152" s="36" t="s">
        <v>4016</v>
      </c>
      <c r="C152" s="3"/>
      <c r="D152" s="3"/>
      <c r="E152" s="3"/>
      <c r="F152" s="4"/>
    </row>
    <row r="153" spans="2:6" ht="11.25" customHeight="1" x14ac:dyDescent="0.2">
      <c r="B153" s="36" t="s">
        <v>2559</v>
      </c>
      <c r="C153" s="3"/>
      <c r="D153" s="3"/>
      <c r="E153" s="3"/>
      <c r="F153" s="4"/>
    </row>
    <row r="154" spans="2:6" ht="11.25" customHeight="1" x14ac:dyDescent="0.2">
      <c r="B154" s="36" t="s">
        <v>920</v>
      </c>
      <c r="C154" s="3"/>
      <c r="D154" s="3"/>
      <c r="E154" s="3"/>
      <c r="F154" s="4"/>
    </row>
    <row r="155" spans="2:6" ht="11.25" customHeight="1" x14ac:dyDescent="0.2">
      <c r="B155" s="36" t="s">
        <v>4016</v>
      </c>
      <c r="C155" s="3"/>
      <c r="D155" s="3"/>
      <c r="E155" s="3"/>
      <c r="F155" s="4"/>
    </row>
    <row r="156" spans="2:6" ht="11.25" customHeight="1" x14ac:dyDescent="0.2">
      <c r="B156" s="170" t="s">
        <v>4075</v>
      </c>
      <c r="C156" s="3"/>
      <c r="D156" s="3"/>
      <c r="E156" s="3"/>
      <c r="F156" s="4"/>
    </row>
    <row r="157" spans="2:6" ht="11.25" customHeight="1" x14ac:dyDescent="0.2">
      <c r="B157" s="36" t="s">
        <v>4016</v>
      </c>
      <c r="C157" s="3"/>
      <c r="D157" s="3"/>
      <c r="E157" s="3"/>
      <c r="F157" s="4"/>
    </row>
    <row r="158" spans="2:6" ht="11.25" customHeight="1" x14ac:dyDescent="0.2">
      <c r="B158" s="170" t="s">
        <v>4074</v>
      </c>
      <c r="C158" s="3"/>
      <c r="D158" s="3"/>
      <c r="E158" s="3"/>
      <c r="F158" s="4"/>
    </row>
    <row r="159" spans="2:6" ht="11.25" customHeight="1" x14ac:dyDescent="0.2">
      <c r="B159" s="36" t="s">
        <v>4016</v>
      </c>
      <c r="C159" s="3"/>
      <c r="D159" s="3"/>
      <c r="E159" s="3"/>
      <c r="F159" s="4"/>
    </row>
    <row r="160" spans="2:6" ht="11.25" customHeight="1" x14ac:dyDescent="0.2">
      <c r="B160" s="36" t="s">
        <v>1331</v>
      </c>
      <c r="C160" s="3"/>
      <c r="D160" s="3"/>
      <c r="E160" s="3"/>
      <c r="F160" s="4"/>
    </row>
    <row r="161" spans="2:6" ht="11.25" customHeight="1" x14ac:dyDescent="0.2">
      <c r="B161" s="36" t="s">
        <v>4016</v>
      </c>
      <c r="C161" s="3"/>
      <c r="D161" s="3"/>
      <c r="E161" s="3"/>
      <c r="F161" s="4"/>
    </row>
    <row r="162" spans="2:6" ht="11.25" customHeight="1" x14ac:dyDescent="0.2">
      <c r="B162" s="170" t="s">
        <v>4073</v>
      </c>
      <c r="C162" s="3"/>
      <c r="D162" s="3"/>
      <c r="E162" s="3"/>
      <c r="F162" s="4"/>
    </row>
    <row r="163" spans="2:6" ht="11.25" customHeight="1" x14ac:dyDescent="0.2">
      <c r="B163" s="36" t="s">
        <v>4016</v>
      </c>
      <c r="C163" s="3"/>
      <c r="D163" s="3"/>
      <c r="E163" s="3"/>
      <c r="F163" s="4"/>
    </row>
    <row r="164" spans="2:6" ht="11.25" customHeight="1" x14ac:dyDescent="0.2">
      <c r="B164" s="36" t="s">
        <v>929</v>
      </c>
      <c r="C164" s="3"/>
      <c r="D164" s="3"/>
      <c r="E164" s="3"/>
      <c r="F164" s="4"/>
    </row>
    <row r="165" spans="2:6" ht="11.25" customHeight="1" x14ac:dyDescent="0.2">
      <c r="B165" s="36" t="s">
        <v>4016</v>
      </c>
      <c r="C165" s="3"/>
      <c r="D165" s="3"/>
      <c r="E165" s="3"/>
      <c r="F165" s="4"/>
    </row>
    <row r="166" spans="2:6" ht="11.25" customHeight="1" x14ac:dyDescent="0.2">
      <c r="B166" s="36" t="s">
        <v>1192</v>
      </c>
      <c r="C166" s="3"/>
      <c r="D166" s="3"/>
      <c r="E166" s="3"/>
      <c r="F166" s="4"/>
    </row>
    <row r="167" spans="2:6" ht="11.25" customHeight="1" x14ac:dyDescent="0.2">
      <c r="B167" s="36" t="s">
        <v>4016</v>
      </c>
      <c r="C167" s="3"/>
      <c r="D167" s="3"/>
      <c r="E167" s="3"/>
      <c r="F167" s="4"/>
    </row>
    <row r="168" spans="2:6" ht="11.25" customHeight="1" x14ac:dyDescent="0.2">
      <c r="B168" s="36" t="s">
        <v>1087</v>
      </c>
      <c r="C168" s="3"/>
      <c r="D168" s="3"/>
      <c r="E168" s="3"/>
      <c r="F168" s="4"/>
    </row>
    <row r="169" spans="2:6" ht="11.25" customHeight="1" x14ac:dyDescent="0.2">
      <c r="B169" s="36" t="s">
        <v>4016</v>
      </c>
      <c r="C169" s="3"/>
      <c r="D169" s="3"/>
      <c r="E169" s="3"/>
      <c r="F169" s="4"/>
    </row>
    <row r="170" spans="2:6" ht="11.25" customHeight="1" x14ac:dyDescent="0.2">
      <c r="B170" s="36" t="s">
        <v>3004</v>
      </c>
      <c r="C170" s="3"/>
      <c r="D170" s="3"/>
      <c r="E170" s="3"/>
      <c r="F170" s="4"/>
    </row>
    <row r="171" spans="2:6" ht="11.25" customHeight="1" x14ac:dyDescent="0.2">
      <c r="B171" s="36" t="s">
        <v>4016</v>
      </c>
      <c r="C171" s="3"/>
      <c r="D171" s="3"/>
      <c r="E171" s="3"/>
      <c r="F171" s="4"/>
    </row>
    <row r="172" spans="2:6" ht="11.25" customHeight="1" x14ac:dyDescent="0.2">
      <c r="B172" s="36" t="s">
        <v>281</v>
      </c>
      <c r="C172" s="3"/>
      <c r="D172" s="3"/>
      <c r="E172" s="3"/>
      <c r="F172" s="4"/>
    </row>
    <row r="173" spans="2:6" ht="11.25" customHeight="1" x14ac:dyDescent="0.2">
      <c r="B173" s="36" t="s">
        <v>4016</v>
      </c>
      <c r="C173" s="3"/>
      <c r="D173" s="3"/>
      <c r="E173" s="3"/>
      <c r="F173" s="4"/>
    </row>
    <row r="174" spans="2:6" ht="11.25" customHeight="1" x14ac:dyDescent="0.2">
      <c r="B174" s="170" t="s">
        <v>4071</v>
      </c>
      <c r="C174" s="3"/>
      <c r="D174" s="3"/>
      <c r="E174" s="3"/>
      <c r="F174" s="4"/>
    </row>
    <row r="175" spans="2:6" ht="11.25" customHeight="1" x14ac:dyDescent="0.2">
      <c r="B175" s="36" t="s">
        <v>4016</v>
      </c>
      <c r="C175" s="3"/>
      <c r="D175" s="3"/>
      <c r="E175" s="3"/>
      <c r="F175" s="4"/>
    </row>
    <row r="176" spans="2:6" ht="11.25" customHeight="1" x14ac:dyDescent="0.2">
      <c r="B176" s="36" t="s">
        <v>1889</v>
      </c>
      <c r="C176" s="3"/>
      <c r="D176" s="3"/>
      <c r="E176" s="3"/>
      <c r="F176" s="4"/>
    </row>
    <row r="177" spans="2:6" ht="11.25" customHeight="1" x14ac:dyDescent="0.2">
      <c r="B177" s="36" t="s">
        <v>4016</v>
      </c>
      <c r="C177" s="3"/>
      <c r="D177" s="3"/>
      <c r="E177" s="3"/>
      <c r="F177" s="4"/>
    </row>
    <row r="178" spans="2:6" ht="11.25" customHeight="1" x14ac:dyDescent="0.2">
      <c r="B178" s="36" t="s">
        <v>335</v>
      </c>
      <c r="C178" s="3"/>
      <c r="D178" s="3"/>
      <c r="E178" s="3"/>
      <c r="F178" s="4"/>
    </row>
    <row r="179" spans="2:6" ht="11.25" customHeight="1" x14ac:dyDescent="0.2">
      <c r="B179" s="36" t="s">
        <v>4016</v>
      </c>
      <c r="C179" s="3"/>
      <c r="D179" s="3"/>
      <c r="E179" s="3"/>
      <c r="F179" s="4"/>
    </row>
    <row r="180" spans="2:6" ht="11.25" customHeight="1" x14ac:dyDescent="0.2">
      <c r="B180" s="36" t="s">
        <v>2001</v>
      </c>
      <c r="C180" s="3"/>
      <c r="D180" s="3"/>
      <c r="E180" s="3"/>
      <c r="F180" s="4"/>
    </row>
    <row r="181" spans="2:6" ht="11.25" customHeight="1" x14ac:dyDescent="0.2">
      <c r="B181" s="36" t="s">
        <v>4016</v>
      </c>
      <c r="C181" s="3"/>
      <c r="D181" s="3"/>
      <c r="E181" s="3"/>
      <c r="F181" s="4"/>
    </row>
    <row r="182" spans="2:6" ht="11.25" customHeight="1" x14ac:dyDescent="0.2">
      <c r="B182" s="170" t="s">
        <v>4070</v>
      </c>
      <c r="C182" s="3"/>
      <c r="D182" s="3"/>
      <c r="E182" s="3"/>
      <c r="F182" s="4"/>
    </row>
    <row r="183" spans="2:6" ht="11.25" customHeight="1" x14ac:dyDescent="0.2">
      <c r="B183" s="36" t="s">
        <v>4016</v>
      </c>
      <c r="C183" s="3"/>
      <c r="D183" s="3"/>
      <c r="E183" s="3"/>
      <c r="F183" s="4"/>
    </row>
    <row r="184" spans="2:6" ht="11.25" customHeight="1" x14ac:dyDescent="0.2">
      <c r="B184" s="170" t="s">
        <v>4072</v>
      </c>
      <c r="C184" s="3"/>
      <c r="D184" s="3"/>
      <c r="E184" s="3"/>
      <c r="F184" s="4"/>
    </row>
    <row r="185" spans="2:6" ht="11.25" customHeight="1" x14ac:dyDescent="0.2">
      <c r="B185" s="36" t="s">
        <v>4016</v>
      </c>
      <c r="C185" s="3"/>
      <c r="D185" s="3"/>
      <c r="E185" s="3"/>
      <c r="F185" s="4"/>
    </row>
    <row r="186" spans="2:6" ht="11.25" customHeight="1" x14ac:dyDescent="0.2">
      <c r="B186" s="36" t="s">
        <v>3536</v>
      </c>
      <c r="C186" s="3"/>
      <c r="D186" s="3"/>
      <c r="E186" s="3"/>
      <c r="F186" s="4"/>
    </row>
    <row r="187" spans="2:6" ht="11.25" customHeight="1" x14ac:dyDescent="0.2">
      <c r="B187" s="36" t="s">
        <v>4016</v>
      </c>
      <c r="C187" s="3"/>
      <c r="D187" s="3"/>
      <c r="E187" s="3"/>
      <c r="F187" s="4"/>
    </row>
    <row r="188" spans="2:6" ht="11.25" customHeight="1" x14ac:dyDescent="0.2">
      <c r="B188" s="36" t="s">
        <v>1087</v>
      </c>
      <c r="C188" s="3"/>
      <c r="D188" s="3"/>
      <c r="E188" s="3"/>
      <c r="F188" s="4"/>
    </row>
    <row r="189" spans="2:6" ht="11.25" customHeight="1" x14ac:dyDescent="0.2">
      <c r="B189" s="36" t="s">
        <v>4016</v>
      </c>
      <c r="C189" s="3"/>
      <c r="D189" s="3"/>
      <c r="E189" s="3"/>
      <c r="F189" s="4"/>
    </row>
    <row r="190" spans="2:6" ht="11.25" customHeight="1" x14ac:dyDescent="0.2">
      <c r="B190" s="36" t="s">
        <v>3004</v>
      </c>
      <c r="C190" s="3"/>
      <c r="D190" s="3"/>
      <c r="E190" s="3"/>
      <c r="F190" s="4"/>
    </row>
    <row r="191" spans="2:6" ht="11.25" customHeight="1" x14ac:dyDescent="0.2">
      <c r="B191" s="36" t="s">
        <v>4016</v>
      </c>
      <c r="C191" s="3"/>
      <c r="D191" s="3"/>
      <c r="E191" s="3"/>
      <c r="F191" s="4"/>
    </row>
    <row r="192" spans="2:6" ht="11.25" customHeight="1" x14ac:dyDescent="0.2">
      <c r="B192" s="36" t="s">
        <v>281</v>
      </c>
      <c r="C192" s="3"/>
      <c r="D192" s="3"/>
      <c r="E192" s="3"/>
      <c r="F192" s="4"/>
    </row>
    <row r="193" spans="2:6" ht="11.25" customHeight="1" x14ac:dyDescent="0.2">
      <c r="B193" s="36" t="s">
        <v>4016</v>
      </c>
      <c r="C193" s="3"/>
      <c r="D193" s="3"/>
      <c r="E193" s="3"/>
      <c r="F193" s="4"/>
    </row>
    <row r="194" spans="2:6" ht="11.25" customHeight="1" x14ac:dyDescent="0.2">
      <c r="B194" s="170" t="s">
        <v>4071</v>
      </c>
      <c r="C194" s="3"/>
      <c r="D194" s="3"/>
      <c r="E194" s="3"/>
      <c r="F194" s="4"/>
    </row>
    <row r="195" spans="2:6" ht="11.25" customHeight="1" x14ac:dyDescent="0.2">
      <c r="B195" s="36" t="s">
        <v>4016</v>
      </c>
      <c r="C195" s="3"/>
      <c r="D195" s="3"/>
      <c r="E195" s="3"/>
      <c r="F195" s="4"/>
    </row>
    <row r="196" spans="2:6" ht="11.25" customHeight="1" x14ac:dyDescent="0.2">
      <c r="B196" s="36" t="s">
        <v>1889</v>
      </c>
      <c r="C196" s="3"/>
      <c r="D196" s="3"/>
      <c r="E196" s="3"/>
      <c r="F196" s="4"/>
    </row>
    <row r="197" spans="2:6" ht="11.25" customHeight="1" x14ac:dyDescent="0.2">
      <c r="B197" s="36" t="s">
        <v>4016</v>
      </c>
      <c r="C197" s="3"/>
      <c r="D197" s="3"/>
      <c r="E197" s="3"/>
      <c r="F197" s="4"/>
    </row>
    <row r="198" spans="2:6" ht="11.25" customHeight="1" x14ac:dyDescent="0.2">
      <c r="B198" s="36" t="s">
        <v>335</v>
      </c>
      <c r="C198" s="3"/>
      <c r="D198" s="3"/>
      <c r="E198" s="3"/>
      <c r="F198" s="4"/>
    </row>
    <row r="199" spans="2:6" ht="11.25" customHeight="1" x14ac:dyDescent="0.2">
      <c r="B199" s="36" t="s">
        <v>4016</v>
      </c>
      <c r="C199" s="3"/>
      <c r="D199" s="3"/>
      <c r="E199" s="3"/>
      <c r="F199" s="4"/>
    </row>
    <row r="200" spans="2:6" ht="11.25" customHeight="1" x14ac:dyDescent="0.2">
      <c r="B200" s="36" t="s">
        <v>2001</v>
      </c>
      <c r="C200" s="3"/>
      <c r="D200" s="3"/>
      <c r="E200" s="3"/>
      <c r="F200" s="4"/>
    </row>
    <row r="201" spans="2:6" ht="11.25" customHeight="1" x14ac:dyDescent="0.2">
      <c r="B201" s="36" t="s">
        <v>4016</v>
      </c>
      <c r="C201" s="3"/>
      <c r="D201" s="3"/>
      <c r="E201" s="3"/>
      <c r="F201" s="4"/>
    </row>
    <row r="202" spans="2:6" ht="11.25" customHeight="1" x14ac:dyDescent="0.2">
      <c r="B202" s="175" t="s">
        <v>4070</v>
      </c>
      <c r="C202" s="6"/>
      <c r="D202" s="6"/>
      <c r="E202" s="6"/>
      <c r="F202" s="7"/>
    </row>
    <row r="203" spans="2:6" ht="11.25" customHeight="1" x14ac:dyDescent="0.2">
      <c r="B203" s="36" t="s">
        <v>4016</v>
      </c>
      <c r="C203" s="3"/>
      <c r="D203" s="3"/>
      <c r="E203" s="3"/>
      <c r="F203" s="4"/>
    </row>
    <row r="204" spans="2:6" ht="11.25" customHeight="1" x14ac:dyDescent="0.2">
      <c r="B204" s="170" t="s">
        <v>4069</v>
      </c>
      <c r="C204" s="3"/>
      <c r="D204" s="3"/>
      <c r="E204" s="3"/>
      <c r="F204" s="4"/>
    </row>
    <row r="205" spans="2:6" ht="11.25" customHeight="1" x14ac:dyDescent="0.2">
      <c r="B205" s="36" t="s">
        <v>4016</v>
      </c>
      <c r="C205" s="3"/>
      <c r="D205" s="3"/>
      <c r="E205" s="3"/>
      <c r="F205" s="4"/>
    </row>
    <row r="206" spans="2:6" ht="11.25" customHeight="1" x14ac:dyDescent="0.2">
      <c r="B206" s="36" t="s">
        <v>2339</v>
      </c>
      <c r="C206" s="3"/>
      <c r="D206" s="3"/>
      <c r="E206" s="3"/>
      <c r="F206" s="4"/>
    </row>
    <row r="207" spans="2:6" ht="11.25" customHeight="1" x14ac:dyDescent="0.2">
      <c r="B207" s="36" t="s">
        <v>4016</v>
      </c>
      <c r="C207" s="3"/>
      <c r="D207" s="3"/>
      <c r="E207" s="3"/>
      <c r="F207" s="4"/>
    </row>
    <row r="208" spans="2:6" ht="11.25" customHeight="1" x14ac:dyDescent="0.2">
      <c r="B208" s="36" t="s">
        <v>1981</v>
      </c>
      <c r="C208" s="3"/>
      <c r="D208" s="3"/>
      <c r="E208" s="3"/>
      <c r="F208" s="4"/>
    </row>
    <row r="209" spans="2:6" ht="11.25" customHeight="1" x14ac:dyDescent="0.2">
      <c r="B209" s="36" t="s">
        <v>4016</v>
      </c>
      <c r="C209" s="3"/>
      <c r="D209" s="3"/>
      <c r="E209" s="3"/>
      <c r="F209" s="4"/>
    </row>
    <row r="210" spans="2:6" ht="11.25" customHeight="1" x14ac:dyDescent="0.2">
      <c r="B210" s="36" t="s">
        <v>1494</v>
      </c>
      <c r="C210" s="3"/>
      <c r="D210" s="3"/>
      <c r="E210" s="3"/>
      <c r="F210" s="4"/>
    </row>
    <row r="211" spans="2:6" ht="11.25" customHeight="1" x14ac:dyDescent="0.2">
      <c r="B211" s="36" t="s">
        <v>4016</v>
      </c>
      <c r="C211" s="3"/>
      <c r="D211" s="3"/>
      <c r="E211" s="3"/>
      <c r="F211" s="4"/>
    </row>
    <row r="212" spans="2:6" ht="11.25" customHeight="1" x14ac:dyDescent="0.2">
      <c r="B212" s="36" t="s">
        <v>1134</v>
      </c>
      <c r="C212" s="3"/>
      <c r="D212" s="3"/>
      <c r="E212" s="3"/>
      <c r="F212" s="4"/>
    </row>
    <row r="213" spans="2:6" ht="11.25" customHeight="1" x14ac:dyDescent="0.2">
      <c r="B213" s="36" t="s">
        <v>4016</v>
      </c>
      <c r="C213" s="3"/>
      <c r="D213" s="3"/>
      <c r="E213" s="3"/>
      <c r="F213" s="4"/>
    </row>
    <row r="214" spans="2:6" ht="11.25" customHeight="1" x14ac:dyDescent="0.2">
      <c r="B214" s="36" t="s">
        <v>3910</v>
      </c>
      <c r="C214" s="3"/>
      <c r="D214" s="3"/>
      <c r="E214" s="3"/>
      <c r="F214" s="4"/>
    </row>
    <row r="215" spans="2:6" ht="11.25" customHeight="1" x14ac:dyDescent="0.2">
      <c r="B215" s="36" t="s">
        <v>4016</v>
      </c>
      <c r="C215" s="3"/>
      <c r="D215" s="3"/>
      <c r="E215" s="3"/>
      <c r="F215" s="4"/>
    </row>
    <row r="216" spans="2:6" ht="11.25" customHeight="1" x14ac:dyDescent="0.2">
      <c r="B216" s="36" t="s">
        <v>1889</v>
      </c>
      <c r="C216" s="3"/>
      <c r="D216" s="3"/>
      <c r="E216" s="3"/>
      <c r="F216" s="4"/>
    </row>
    <row r="217" spans="2:6" ht="11.25" customHeight="1" x14ac:dyDescent="0.2">
      <c r="B217" s="36" t="s">
        <v>4016</v>
      </c>
      <c r="C217" s="3"/>
      <c r="D217" s="3"/>
      <c r="E217" s="3"/>
      <c r="F217" s="4"/>
    </row>
    <row r="218" spans="2:6" ht="11.25" customHeight="1" x14ac:dyDescent="0.2">
      <c r="B218" s="36" t="s">
        <v>335</v>
      </c>
      <c r="C218" s="3"/>
      <c r="D218" s="3"/>
      <c r="E218" s="3"/>
      <c r="F218" s="4"/>
    </row>
    <row r="219" spans="2:6" ht="11.25" customHeight="1" x14ac:dyDescent="0.2">
      <c r="B219" s="36" t="s">
        <v>4016</v>
      </c>
      <c r="C219" s="3"/>
      <c r="D219" s="3"/>
      <c r="E219" s="3"/>
      <c r="F219" s="4"/>
    </row>
    <row r="220" spans="2:6" ht="11.25" customHeight="1" x14ac:dyDescent="0.2">
      <c r="B220" s="36" t="s">
        <v>2001</v>
      </c>
      <c r="C220" s="3"/>
      <c r="D220" s="3"/>
      <c r="E220" s="3"/>
      <c r="F220" s="4"/>
    </row>
    <row r="221" spans="2:6" ht="11.25" customHeight="1" x14ac:dyDescent="0.2">
      <c r="B221" s="36" t="s">
        <v>4016</v>
      </c>
      <c r="C221" s="3"/>
      <c r="D221" s="3"/>
      <c r="E221" s="3"/>
      <c r="F221" s="4"/>
    </row>
    <row r="222" spans="2:6" ht="11.25" customHeight="1" x14ac:dyDescent="0.2">
      <c r="B222" s="36" t="s">
        <v>14</v>
      </c>
      <c r="C222" s="3"/>
      <c r="D222" s="3"/>
      <c r="E222" s="3"/>
      <c r="F222" s="4"/>
    </row>
    <row r="223" spans="2:6" ht="11.25" customHeight="1" x14ac:dyDescent="0.2">
      <c r="B223" s="36" t="s">
        <v>4016</v>
      </c>
      <c r="C223" s="3"/>
      <c r="D223" s="3"/>
      <c r="E223" s="3"/>
      <c r="F223" s="4"/>
    </row>
    <row r="224" spans="2:6" ht="11.25" customHeight="1" x14ac:dyDescent="0.2">
      <c r="B224" s="36" t="s">
        <v>2941</v>
      </c>
      <c r="C224" s="3"/>
      <c r="D224" s="3"/>
      <c r="E224" s="3"/>
      <c r="F224" s="4"/>
    </row>
    <row r="225" spans="2:6" ht="11.25" customHeight="1" x14ac:dyDescent="0.2">
      <c r="B225" s="36" t="s">
        <v>4016</v>
      </c>
      <c r="C225" s="3"/>
      <c r="D225" s="3"/>
      <c r="E225" s="3"/>
      <c r="F225" s="4"/>
    </row>
    <row r="226" spans="2:6" ht="11.25" customHeight="1" x14ac:dyDescent="0.2">
      <c r="B226" s="36" t="s">
        <v>3351</v>
      </c>
      <c r="C226" s="3"/>
      <c r="D226" s="3"/>
      <c r="E226" s="3"/>
      <c r="F226" s="4"/>
    </row>
    <row r="227" spans="2:6" ht="11.25" customHeight="1" x14ac:dyDescent="0.2">
      <c r="B227" s="36" t="s">
        <v>4016</v>
      </c>
      <c r="C227" s="3"/>
      <c r="D227" s="3"/>
      <c r="E227" s="3"/>
      <c r="F227" s="4"/>
    </row>
    <row r="228" spans="2:6" ht="11.25" customHeight="1" x14ac:dyDescent="0.2">
      <c r="B228" s="170" t="s">
        <v>4067</v>
      </c>
      <c r="C228" s="3"/>
      <c r="D228" s="3"/>
      <c r="E228" s="3"/>
      <c r="F228" s="4"/>
    </row>
    <row r="229" spans="2:6" ht="11.25" customHeight="1" x14ac:dyDescent="0.2">
      <c r="B229" s="36" t="s">
        <v>4016</v>
      </c>
      <c r="C229" s="3"/>
      <c r="D229" s="3"/>
      <c r="E229" s="3"/>
      <c r="F229" s="4"/>
    </row>
    <row r="230" spans="2:6" ht="11.25" customHeight="1" x14ac:dyDescent="0.2">
      <c r="B230" s="170" t="s">
        <v>4066</v>
      </c>
      <c r="C230" s="3"/>
      <c r="D230" s="3"/>
      <c r="E230" s="3"/>
      <c r="F230" s="4"/>
    </row>
    <row r="231" spans="2:6" ht="11.25" customHeight="1" x14ac:dyDescent="0.2">
      <c r="B231" s="36" t="s">
        <v>4016</v>
      </c>
      <c r="C231" s="3"/>
      <c r="D231" s="3"/>
      <c r="E231" s="3"/>
      <c r="F231" s="4"/>
    </row>
    <row r="232" spans="2:6" ht="11.25" customHeight="1" x14ac:dyDescent="0.2">
      <c r="B232" s="36" t="s">
        <v>3461</v>
      </c>
      <c r="C232" s="3"/>
      <c r="D232" s="3"/>
      <c r="E232" s="3"/>
      <c r="F232" s="4"/>
    </row>
    <row r="233" spans="2:6" ht="11.25" customHeight="1" x14ac:dyDescent="0.2">
      <c r="B233" s="36" t="s">
        <v>4016</v>
      </c>
      <c r="C233" s="3"/>
      <c r="D233" s="3"/>
      <c r="E233" s="3"/>
      <c r="F233" s="4"/>
    </row>
    <row r="234" spans="2:6" ht="11.25" customHeight="1" x14ac:dyDescent="0.2">
      <c r="B234" s="170" t="s">
        <v>4068</v>
      </c>
      <c r="C234" s="3"/>
      <c r="D234" s="3"/>
      <c r="E234" s="3"/>
      <c r="F234" s="4"/>
    </row>
    <row r="235" spans="2:6" ht="11.25" customHeight="1" x14ac:dyDescent="0.2">
      <c r="B235" s="36" t="s">
        <v>4016</v>
      </c>
      <c r="C235" s="3"/>
      <c r="D235" s="3"/>
      <c r="E235" s="3"/>
      <c r="F235" s="4"/>
    </row>
    <row r="236" spans="2:6" ht="11.25" customHeight="1" x14ac:dyDescent="0.2">
      <c r="B236" s="36" t="s">
        <v>3630</v>
      </c>
      <c r="C236" s="3"/>
      <c r="D236" s="3"/>
      <c r="E236" s="3"/>
      <c r="F236" s="4"/>
    </row>
    <row r="237" spans="2:6" ht="11.25" customHeight="1" x14ac:dyDescent="0.2">
      <c r="B237" s="36" t="s">
        <v>4016</v>
      </c>
      <c r="C237" s="3"/>
      <c r="D237" s="3"/>
      <c r="E237" s="3"/>
      <c r="F237" s="4"/>
    </row>
    <row r="238" spans="2:6" ht="11.25" customHeight="1" x14ac:dyDescent="0.2">
      <c r="B238" s="36" t="s">
        <v>3270</v>
      </c>
      <c r="C238" s="3"/>
      <c r="D238" s="3"/>
      <c r="E238" s="3"/>
      <c r="F238" s="4"/>
    </row>
    <row r="239" spans="2:6" ht="11.25" customHeight="1" x14ac:dyDescent="0.2">
      <c r="B239" s="36" t="s">
        <v>4016</v>
      </c>
      <c r="C239" s="3"/>
      <c r="D239" s="3"/>
      <c r="E239" s="3"/>
      <c r="F239" s="4"/>
    </row>
    <row r="240" spans="2:6" ht="11.25" customHeight="1" x14ac:dyDescent="0.2">
      <c r="B240" s="36" t="s">
        <v>3224</v>
      </c>
      <c r="C240" s="3"/>
      <c r="D240" s="3"/>
      <c r="E240" s="3"/>
      <c r="F240" s="4"/>
    </row>
    <row r="241" spans="2:6" ht="11.25" customHeight="1" x14ac:dyDescent="0.2">
      <c r="B241" s="36" t="s">
        <v>2734</v>
      </c>
      <c r="C241" s="3"/>
      <c r="D241" s="3"/>
      <c r="E241" s="3"/>
      <c r="F241" s="4"/>
    </row>
    <row r="242" spans="2:6" ht="11.25" customHeight="1" x14ac:dyDescent="0.2">
      <c r="B242" s="36" t="s">
        <v>1798</v>
      </c>
      <c r="C242" s="3"/>
      <c r="D242" s="3"/>
      <c r="E242" s="3"/>
      <c r="F242" s="4"/>
    </row>
    <row r="243" spans="2:6" ht="11.25" customHeight="1" x14ac:dyDescent="0.2">
      <c r="B243" s="36" t="s">
        <v>3545</v>
      </c>
      <c r="C243" s="37">
        <f>D243+E243+F243</f>
        <v>26097</v>
      </c>
      <c r="D243" s="3">
        <v>6126</v>
      </c>
      <c r="E243" s="3">
        <v>6462</v>
      </c>
      <c r="F243" s="4">
        <v>13509</v>
      </c>
    </row>
    <row r="244" spans="2:6" ht="11.25" customHeight="1" x14ac:dyDescent="0.2">
      <c r="B244" s="36" t="s">
        <v>4016</v>
      </c>
      <c r="C244" s="3"/>
      <c r="D244" s="3"/>
      <c r="E244" s="3"/>
      <c r="F244" s="4"/>
    </row>
    <row r="245" spans="2:6" ht="11.25" customHeight="1" x14ac:dyDescent="0.2">
      <c r="B245" s="36" t="s">
        <v>4105</v>
      </c>
      <c r="C245" s="3"/>
      <c r="D245" s="3"/>
      <c r="E245" s="3"/>
      <c r="F245" s="4"/>
    </row>
    <row r="246" spans="2:6" ht="11.25" customHeight="1" x14ac:dyDescent="0.2">
      <c r="B246" s="36" t="s">
        <v>4016</v>
      </c>
      <c r="C246" s="3"/>
      <c r="D246" s="3"/>
      <c r="E246" s="3"/>
      <c r="F246" s="4"/>
    </row>
    <row r="247" spans="2:6" ht="11.25" customHeight="1" x14ac:dyDescent="0.2">
      <c r="B247" s="170" t="s">
        <v>4067</v>
      </c>
      <c r="C247" s="3"/>
      <c r="D247" s="3"/>
      <c r="E247" s="3"/>
      <c r="F247" s="4"/>
    </row>
    <row r="248" spans="2:6" ht="11.25" customHeight="1" x14ac:dyDescent="0.2">
      <c r="B248" s="36" t="s">
        <v>4016</v>
      </c>
      <c r="C248" s="3"/>
      <c r="D248" s="3"/>
      <c r="E248" s="3"/>
      <c r="F248" s="4"/>
    </row>
    <row r="249" spans="2:6" ht="11.25" customHeight="1" x14ac:dyDescent="0.2">
      <c r="B249" s="164" t="s">
        <v>4066</v>
      </c>
      <c r="C249" s="3"/>
      <c r="D249" s="3"/>
      <c r="E249" s="3"/>
      <c r="F249" s="4"/>
    </row>
    <row r="250" spans="2:6" ht="11.25" customHeight="1" x14ac:dyDescent="0.2">
      <c r="B250" s="36" t="s">
        <v>4016</v>
      </c>
      <c r="C250" s="3"/>
      <c r="D250" s="3"/>
      <c r="E250" s="3"/>
      <c r="F250" s="4"/>
    </row>
    <row r="251" spans="2:6" ht="11.25" customHeight="1" x14ac:dyDescent="0.2">
      <c r="B251" s="36" t="s">
        <v>3461</v>
      </c>
      <c r="C251" s="3"/>
      <c r="D251" s="3"/>
      <c r="E251" s="3"/>
      <c r="F251" s="4"/>
    </row>
    <row r="252" spans="2:6" ht="11.25" customHeight="1" x14ac:dyDescent="0.2">
      <c r="B252" s="36" t="s">
        <v>4016</v>
      </c>
      <c r="C252" s="3"/>
      <c r="D252" s="3"/>
      <c r="E252" s="3"/>
      <c r="F252" s="4"/>
    </row>
    <row r="253" spans="2:6" ht="11.25" customHeight="1" x14ac:dyDescent="0.2">
      <c r="B253" s="164" t="s">
        <v>4068</v>
      </c>
      <c r="C253" s="3"/>
      <c r="D253" s="3"/>
      <c r="E253" s="3"/>
      <c r="F253" s="4"/>
    </row>
    <row r="254" spans="2:6" ht="11.25" customHeight="1" x14ac:dyDescent="0.2">
      <c r="B254" s="36" t="s">
        <v>4016</v>
      </c>
      <c r="C254" s="3"/>
      <c r="D254" s="3"/>
      <c r="E254" s="3"/>
      <c r="F254" s="4"/>
    </row>
    <row r="255" spans="2:6" ht="11.25" customHeight="1" x14ac:dyDescent="0.2">
      <c r="B255" s="28" t="s">
        <v>1806</v>
      </c>
      <c r="C255" s="6"/>
      <c r="D255" s="6"/>
      <c r="E255" s="6"/>
      <c r="F255" s="7"/>
    </row>
    <row r="256" spans="2:6" ht="11.25" customHeight="1" x14ac:dyDescent="0.2">
      <c r="B256" s="36" t="s">
        <v>4016</v>
      </c>
      <c r="C256" s="3"/>
      <c r="D256" s="3"/>
      <c r="E256" s="3"/>
      <c r="F256" s="4"/>
    </row>
    <row r="257" spans="2:6" ht="11.25" customHeight="1" x14ac:dyDescent="0.2">
      <c r="B257" s="36" t="s">
        <v>170</v>
      </c>
      <c r="C257" s="3"/>
      <c r="D257" s="3"/>
      <c r="E257" s="3"/>
      <c r="F257" s="4"/>
    </row>
    <row r="258" spans="2:6" ht="11.25" customHeight="1" x14ac:dyDescent="0.2">
      <c r="B258" s="36" t="s">
        <v>4016</v>
      </c>
      <c r="C258" s="3"/>
      <c r="D258" s="3"/>
      <c r="E258" s="3"/>
      <c r="F258" s="4"/>
    </row>
    <row r="259" spans="2:6" ht="11.25" customHeight="1" x14ac:dyDescent="0.2">
      <c r="B259" s="36" t="s">
        <v>2457</v>
      </c>
      <c r="C259" s="3"/>
      <c r="D259" s="3"/>
      <c r="E259" s="3"/>
      <c r="F259" s="4"/>
    </row>
    <row r="260" spans="2:6" ht="11.25" customHeight="1" x14ac:dyDescent="0.2">
      <c r="B260" s="36" t="s">
        <v>1142</v>
      </c>
      <c r="C260" s="3"/>
      <c r="D260" s="3"/>
      <c r="E260" s="3"/>
      <c r="F260" s="4"/>
    </row>
    <row r="261" spans="2:6" ht="11.25" customHeight="1" x14ac:dyDescent="0.2">
      <c r="B261" s="36" t="s">
        <v>1212</v>
      </c>
      <c r="C261" s="3"/>
      <c r="D261" s="3"/>
      <c r="E261" s="3"/>
      <c r="F261" s="4"/>
    </row>
    <row r="262" spans="2:6" ht="11.25" customHeight="1" x14ac:dyDescent="0.2">
      <c r="B262" s="36" t="s">
        <v>3438</v>
      </c>
      <c r="C262" s="37">
        <f>D262+E262+F262</f>
        <v>16804</v>
      </c>
      <c r="D262" s="3">
        <v>12316</v>
      </c>
      <c r="E262" s="3">
        <v>4467</v>
      </c>
      <c r="F262" s="4">
        <v>21</v>
      </c>
    </row>
    <row r="263" spans="2:6" ht="11.25" customHeight="1" x14ac:dyDescent="0.2">
      <c r="B263" s="36" t="s">
        <v>4016</v>
      </c>
      <c r="C263" s="3"/>
      <c r="D263" s="3"/>
      <c r="E263" s="3"/>
      <c r="F263" s="4"/>
    </row>
    <row r="264" spans="2:6" ht="11.25" customHeight="1" x14ac:dyDescent="0.2">
      <c r="B264" s="36" t="s">
        <v>3133</v>
      </c>
      <c r="C264" s="3"/>
      <c r="D264" s="3"/>
      <c r="E264" s="3"/>
      <c r="F264" s="4"/>
    </row>
    <row r="265" spans="2:6" ht="11.25" customHeight="1" x14ac:dyDescent="0.2">
      <c r="B265" s="36" t="s">
        <v>4016</v>
      </c>
      <c r="C265" s="3"/>
      <c r="D265" s="3"/>
      <c r="E265" s="3"/>
      <c r="F265" s="4"/>
    </row>
    <row r="266" spans="2:6" ht="11.25" customHeight="1" x14ac:dyDescent="0.2">
      <c r="B266" s="36" t="s">
        <v>170</v>
      </c>
      <c r="C266" s="3"/>
      <c r="D266" s="3"/>
      <c r="E266" s="3"/>
      <c r="F266" s="4"/>
    </row>
    <row r="267" spans="2:6" ht="11.25" customHeight="1" x14ac:dyDescent="0.2">
      <c r="B267" s="36" t="s">
        <v>4016</v>
      </c>
      <c r="C267" s="3"/>
      <c r="D267" s="3"/>
      <c r="E267" s="3"/>
      <c r="F267" s="4"/>
    </row>
    <row r="268" spans="2:6" ht="11.25" customHeight="1" x14ac:dyDescent="0.2">
      <c r="B268" s="36" t="s">
        <v>3497</v>
      </c>
      <c r="C268" s="3"/>
      <c r="D268" s="3"/>
      <c r="E268" s="3"/>
      <c r="F268" s="4"/>
    </row>
    <row r="269" spans="2:6" ht="11.25" customHeight="1" x14ac:dyDescent="0.2">
      <c r="B269" s="36" t="s">
        <v>4016</v>
      </c>
      <c r="C269" s="3"/>
      <c r="D269" s="3"/>
      <c r="E269" s="3"/>
      <c r="F269" s="4"/>
    </row>
    <row r="270" spans="2:6" ht="11.25" customHeight="1" x14ac:dyDescent="0.2">
      <c r="B270" s="36" t="s">
        <v>2826</v>
      </c>
      <c r="C270" s="3"/>
      <c r="D270" s="3"/>
      <c r="E270" s="3"/>
      <c r="F270" s="4"/>
    </row>
    <row r="271" spans="2:6" ht="11.25" customHeight="1" x14ac:dyDescent="0.2">
      <c r="B271" s="36" t="s">
        <v>1383</v>
      </c>
      <c r="C271" s="3"/>
      <c r="D271" s="3"/>
      <c r="E271" s="3"/>
      <c r="F271" s="4"/>
    </row>
    <row r="272" spans="2:6" ht="11.25" customHeight="1" x14ac:dyDescent="0.2">
      <c r="B272" s="36" t="s">
        <v>283</v>
      </c>
      <c r="C272" s="3"/>
      <c r="D272" s="3"/>
      <c r="E272" s="3"/>
      <c r="F272" s="4"/>
    </row>
    <row r="273" spans="2:9" ht="11.25" customHeight="1" x14ac:dyDescent="0.2">
      <c r="B273" s="36" t="s">
        <v>3893</v>
      </c>
      <c r="C273" s="37">
        <f>D273+E273+F273</f>
        <v>822</v>
      </c>
      <c r="D273" s="3">
        <v>603</v>
      </c>
      <c r="E273" s="3">
        <v>218</v>
      </c>
      <c r="F273" s="4">
        <v>1</v>
      </c>
    </row>
    <row r="274" spans="2:9" ht="11.25" customHeight="1" x14ac:dyDescent="0.2">
      <c r="B274" s="36" t="s">
        <v>4016</v>
      </c>
      <c r="C274" s="3"/>
      <c r="D274" s="3"/>
      <c r="E274" s="3"/>
      <c r="F274" s="4"/>
    </row>
    <row r="275" spans="2:9" ht="11.25" customHeight="1" x14ac:dyDescent="0.2">
      <c r="B275" s="36" t="s">
        <v>1525</v>
      </c>
      <c r="C275" s="3"/>
      <c r="D275" s="3"/>
      <c r="E275" s="3"/>
      <c r="F275" s="4"/>
    </row>
    <row r="276" spans="2:9" ht="11.25" customHeight="1" x14ac:dyDescent="0.2">
      <c r="B276" s="36" t="s">
        <v>4016</v>
      </c>
      <c r="C276" s="3"/>
      <c r="D276" s="3"/>
      <c r="E276" s="3"/>
      <c r="F276" s="4"/>
    </row>
    <row r="277" spans="2:9" ht="11.25" customHeight="1" x14ac:dyDescent="0.2">
      <c r="B277" s="170" t="s">
        <v>4067</v>
      </c>
      <c r="C277" s="3"/>
      <c r="D277" s="3"/>
      <c r="E277" s="3"/>
      <c r="F277" s="4"/>
    </row>
    <row r="278" spans="2:9" ht="11.25" customHeight="1" x14ac:dyDescent="0.2">
      <c r="B278" s="164" t="s">
        <v>4016</v>
      </c>
      <c r="C278" s="3"/>
      <c r="D278" s="3"/>
      <c r="E278" s="3"/>
      <c r="F278" s="4"/>
    </row>
    <row r="279" spans="2:9" ht="11.25" customHeight="1" x14ac:dyDescent="0.2">
      <c r="B279" s="164" t="s">
        <v>4066</v>
      </c>
      <c r="C279" s="3"/>
      <c r="D279" s="3"/>
      <c r="E279" s="3"/>
      <c r="F279" s="4"/>
    </row>
    <row r="280" spans="2:9" ht="11.25" customHeight="1" x14ac:dyDescent="0.2">
      <c r="B280" s="164" t="s">
        <v>4016</v>
      </c>
      <c r="C280" s="3"/>
      <c r="D280" s="3"/>
      <c r="E280" s="3"/>
      <c r="F280" s="4"/>
    </row>
    <row r="281" spans="2:9" ht="11.25" customHeight="1" x14ac:dyDescent="0.2">
      <c r="B281" s="174" t="s">
        <v>3461</v>
      </c>
      <c r="C281" s="3"/>
      <c r="D281" s="3"/>
      <c r="E281" s="3"/>
      <c r="F281" s="4"/>
    </row>
    <row r="282" spans="2:9" ht="11.25" customHeight="1" x14ac:dyDescent="0.2">
      <c r="B282" s="164" t="s">
        <v>4016</v>
      </c>
      <c r="C282" s="3"/>
      <c r="D282" s="3"/>
      <c r="E282" s="3"/>
      <c r="F282" s="4"/>
    </row>
    <row r="283" spans="2:9" ht="11.25" customHeight="1" x14ac:dyDescent="0.2">
      <c r="B283" s="164" t="s">
        <v>4065</v>
      </c>
      <c r="C283" s="3"/>
      <c r="D283" s="3"/>
      <c r="E283" s="3"/>
      <c r="F283" s="4"/>
    </row>
    <row r="284" spans="2:9" ht="11.25" customHeight="1" x14ac:dyDescent="0.2">
      <c r="B284" s="36" t="s">
        <v>4016</v>
      </c>
      <c r="C284" s="3"/>
      <c r="D284" s="3"/>
      <c r="E284" s="3"/>
      <c r="F284" s="4"/>
    </row>
    <row r="285" spans="2:9" ht="11.25" customHeight="1" x14ac:dyDescent="0.2">
      <c r="B285" s="170" t="s">
        <v>4064</v>
      </c>
      <c r="C285" s="74"/>
      <c r="D285" s="74"/>
      <c r="E285" s="74"/>
      <c r="F285" s="155"/>
      <c r="I285">
        <f>TRUNC(189313*(0.1/8)*(5.95/60))</f>
        <v>234</v>
      </c>
    </row>
    <row r="286" spans="2:9" ht="11.25" customHeight="1" x14ac:dyDescent="0.2">
      <c r="B286" s="170" t="s">
        <v>4063</v>
      </c>
      <c r="C286" s="74"/>
      <c r="D286" s="74"/>
      <c r="E286" s="74"/>
      <c r="F286" s="155"/>
      <c r="I286">
        <f>TRUNC(148510*(0.2/8)*(5.95/60))</f>
        <v>368</v>
      </c>
    </row>
    <row r="287" spans="2:9" ht="11.25" customHeight="1" x14ac:dyDescent="0.2">
      <c r="B287" s="170" t="s">
        <v>4062</v>
      </c>
      <c r="C287" s="74"/>
      <c r="D287" s="74"/>
      <c r="E287" s="74"/>
      <c r="F287" s="155"/>
      <c r="I287">
        <f>TRUNC(195285*(0.1/8)*(5.95/60))</f>
        <v>242</v>
      </c>
    </row>
    <row r="288" spans="2:9" ht="11.25" customHeight="1" x14ac:dyDescent="0.2">
      <c r="B288" s="170" t="s">
        <v>4061</v>
      </c>
      <c r="C288" s="74"/>
      <c r="D288" s="74"/>
      <c r="E288" s="74"/>
      <c r="F288" s="155"/>
      <c r="I288">
        <f>TRUNC(142459*(0.1/8)*(5.95/60))</f>
        <v>176</v>
      </c>
    </row>
    <row r="289" spans="2:9" ht="11.25" customHeight="1" x14ac:dyDescent="0.2">
      <c r="B289" s="170" t="s">
        <v>4060</v>
      </c>
      <c r="C289" s="73">
        <f>D289+E289+F289</f>
        <v>1020</v>
      </c>
      <c r="D289" s="74">
        <f>I289</f>
        <v>1020</v>
      </c>
      <c r="E289" s="74"/>
      <c r="F289" s="155"/>
      <c r="I289">
        <f>SUM(I285:I288)</f>
        <v>1020</v>
      </c>
    </row>
    <row r="290" spans="2:9" ht="11.25" customHeight="1" x14ac:dyDescent="0.2">
      <c r="B290" s="36" t="s">
        <v>4016</v>
      </c>
      <c r="C290" s="3"/>
      <c r="D290" s="3"/>
      <c r="E290" s="3"/>
      <c r="F290" s="4"/>
    </row>
    <row r="291" spans="2:9" ht="11.25" customHeight="1" x14ac:dyDescent="0.2">
      <c r="B291" s="36" t="s">
        <v>698</v>
      </c>
      <c r="C291" s="3"/>
      <c r="D291" s="3"/>
      <c r="E291" s="3"/>
      <c r="F291" s="4"/>
    </row>
    <row r="292" spans="2:9" ht="11.25" customHeight="1" x14ac:dyDescent="0.2">
      <c r="B292" s="36" t="s">
        <v>4016</v>
      </c>
      <c r="C292" s="3"/>
      <c r="D292" s="3"/>
      <c r="E292" s="3"/>
      <c r="F292" s="4"/>
    </row>
    <row r="293" spans="2:9" ht="11.25" customHeight="1" x14ac:dyDescent="0.2">
      <c r="B293" s="36" t="s">
        <v>3227</v>
      </c>
      <c r="C293" s="3"/>
      <c r="D293" s="3"/>
      <c r="E293" s="3"/>
      <c r="F293" s="4"/>
    </row>
    <row r="294" spans="2:9" ht="11.25" customHeight="1" x14ac:dyDescent="0.2">
      <c r="B294" s="36" t="s">
        <v>4016</v>
      </c>
      <c r="C294" s="3"/>
      <c r="D294" s="3"/>
      <c r="E294" s="3"/>
      <c r="F294" s="4"/>
    </row>
    <row r="295" spans="2:9" ht="11.25" customHeight="1" x14ac:dyDescent="0.2">
      <c r="B295" s="36" t="s">
        <v>787</v>
      </c>
      <c r="C295" s="3"/>
      <c r="D295" s="3"/>
      <c r="E295" s="3"/>
      <c r="F295" s="4"/>
    </row>
    <row r="296" spans="2:9" ht="11.25" customHeight="1" x14ac:dyDescent="0.2">
      <c r="B296" s="36" t="s">
        <v>4016</v>
      </c>
      <c r="C296" s="3"/>
      <c r="D296" s="3"/>
      <c r="E296" s="3"/>
      <c r="F296" s="4"/>
    </row>
    <row r="297" spans="2:9" ht="11.25" customHeight="1" x14ac:dyDescent="0.2">
      <c r="B297" s="36" t="s">
        <v>2029</v>
      </c>
      <c r="C297" s="3"/>
      <c r="D297" s="3"/>
      <c r="E297" s="3"/>
      <c r="F297" s="4"/>
    </row>
    <row r="298" spans="2:9" ht="11.25" customHeight="1" x14ac:dyDescent="0.2">
      <c r="B298" s="36" t="s">
        <v>4016</v>
      </c>
      <c r="C298" s="3"/>
      <c r="D298" s="3"/>
      <c r="E298" s="3"/>
      <c r="F298" s="4"/>
    </row>
    <row r="299" spans="2:9" ht="11.25" customHeight="1" x14ac:dyDescent="0.2">
      <c r="B299" s="36" t="s">
        <v>2708</v>
      </c>
      <c r="C299" s="3"/>
      <c r="D299" s="3"/>
      <c r="E299" s="3"/>
      <c r="F299" s="4"/>
    </row>
    <row r="300" spans="2:9" ht="11.25" customHeight="1" x14ac:dyDescent="0.2">
      <c r="B300" s="36" t="s">
        <v>4016</v>
      </c>
      <c r="C300" s="3"/>
      <c r="D300" s="3"/>
      <c r="E300" s="3"/>
      <c r="F300" s="4"/>
    </row>
    <row r="301" spans="2:9" ht="11.25" customHeight="1" x14ac:dyDescent="0.2">
      <c r="B301" s="36" t="s">
        <v>3188</v>
      </c>
      <c r="C301" s="3"/>
      <c r="D301" s="3"/>
      <c r="E301" s="3"/>
      <c r="F301" s="4"/>
    </row>
    <row r="302" spans="2:9" ht="11.25" customHeight="1" x14ac:dyDescent="0.2">
      <c r="B302" s="36" t="s">
        <v>3564</v>
      </c>
      <c r="C302" s="3"/>
      <c r="D302" s="3"/>
      <c r="E302" s="3"/>
      <c r="F302" s="4"/>
    </row>
    <row r="303" spans="2:9" ht="11.25" customHeight="1" x14ac:dyDescent="0.2">
      <c r="B303" s="36" t="s">
        <v>290</v>
      </c>
      <c r="C303" s="3"/>
      <c r="D303" s="3"/>
      <c r="E303" s="3"/>
      <c r="F303" s="4"/>
    </row>
    <row r="304" spans="2:9" ht="11.25" customHeight="1" x14ac:dyDescent="0.2">
      <c r="B304" s="36" t="s">
        <v>4016</v>
      </c>
      <c r="C304" s="3"/>
      <c r="D304" s="3"/>
      <c r="E304" s="3"/>
      <c r="F304" s="4"/>
    </row>
    <row r="305" spans="2:6" ht="11.25" customHeight="1" x14ac:dyDescent="0.2">
      <c r="B305" s="36" t="s">
        <v>862</v>
      </c>
      <c r="C305" s="3"/>
      <c r="D305" s="3"/>
      <c r="E305" s="3"/>
      <c r="F305" s="4"/>
    </row>
    <row r="306" spans="2:6" ht="11.25" customHeight="1" x14ac:dyDescent="0.2">
      <c r="B306" s="36" t="s">
        <v>474</v>
      </c>
      <c r="C306" s="3"/>
      <c r="D306" s="3"/>
      <c r="E306" s="3"/>
      <c r="F306" s="4"/>
    </row>
    <row r="307" spans="2:6" ht="11.25" customHeight="1" x14ac:dyDescent="0.2">
      <c r="B307" s="36" t="s">
        <v>1826</v>
      </c>
      <c r="C307" s="3"/>
      <c r="D307" s="3"/>
      <c r="E307" s="3"/>
      <c r="F307" s="4"/>
    </row>
    <row r="308" spans="2:6" ht="11.25" customHeight="1" x14ac:dyDescent="0.2">
      <c r="B308" s="36" t="s">
        <v>4016</v>
      </c>
      <c r="C308" s="3"/>
      <c r="D308" s="3"/>
      <c r="E308" s="3"/>
      <c r="F308" s="4"/>
    </row>
    <row r="309" spans="2:6" ht="11.25" customHeight="1" x14ac:dyDescent="0.2">
      <c r="B309" s="36" t="s">
        <v>2031</v>
      </c>
      <c r="C309" s="3"/>
      <c r="D309" s="3"/>
      <c r="E309" s="3"/>
      <c r="F309" s="4"/>
    </row>
    <row r="310" spans="2:6" ht="11.25" customHeight="1" x14ac:dyDescent="0.2">
      <c r="B310" s="36" t="s">
        <v>1006</v>
      </c>
      <c r="C310" s="3"/>
      <c r="D310" s="3"/>
      <c r="E310" s="3"/>
      <c r="F310" s="4"/>
    </row>
    <row r="311" spans="2:6" ht="11.25" customHeight="1" x14ac:dyDescent="0.2">
      <c r="B311" s="36" t="s">
        <v>3095</v>
      </c>
      <c r="C311" s="3"/>
      <c r="D311" s="3"/>
      <c r="E311" s="3"/>
      <c r="F311" s="4"/>
    </row>
    <row r="312" spans="2:6" ht="11.25" customHeight="1" x14ac:dyDescent="0.2">
      <c r="B312" s="36" t="s">
        <v>2722</v>
      </c>
      <c r="C312" s="37">
        <f>D312+E312+F312</f>
        <v>738</v>
      </c>
      <c r="D312" s="3">
        <v>272</v>
      </c>
      <c r="E312" s="3">
        <v>290</v>
      </c>
      <c r="F312" s="4">
        <v>176</v>
      </c>
    </row>
    <row r="313" spans="2:6" ht="11.25" customHeight="1" x14ac:dyDescent="0.2">
      <c r="B313" s="36" t="s">
        <v>4016</v>
      </c>
      <c r="C313" s="3"/>
      <c r="D313" s="3"/>
      <c r="E313" s="3"/>
      <c r="F313" s="4"/>
    </row>
    <row r="314" spans="2:6" ht="11.25" customHeight="1" x14ac:dyDescent="0.2">
      <c r="B314" s="36" t="s">
        <v>726</v>
      </c>
      <c r="C314" s="3"/>
      <c r="D314" s="3"/>
      <c r="E314" s="3"/>
      <c r="F314" s="4"/>
    </row>
    <row r="315" spans="2:6" ht="11.25" customHeight="1" x14ac:dyDescent="0.2">
      <c r="B315" s="36" t="s">
        <v>4016</v>
      </c>
      <c r="C315" s="3"/>
      <c r="D315" s="3"/>
      <c r="E315" s="3"/>
      <c r="F315" s="4"/>
    </row>
    <row r="316" spans="2:6" ht="11.25" customHeight="1" x14ac:dyDescent="0.2">
      <c r="B316" s="170" t="s">
        <v>4059</v>
      </c>
      <c r="C316" s="3"/>
      <c r="D316" s="3"/>
      <c r="E316" s="3"/>
      <c r="F316" s="4"/>
    </row>
    <row r="317" spans="2:6" ht="11.25" customHeight="1" x14ac:dyDescent="0.2">
      <c r="B317" s="36" t="s">
        <v>1243</v>
      </c>
      <c r="C317" s="3"/>
      <c r="D317" s="3"/>
      <c r="E317" s="3"/>
      <c r="F317" s="4"/>
    </row>
    <row r="318" spans="2:6" ht="11.25" customHeight="1" x14ac:dyDescent="0.2">
      <c r="B318" s="36" t="s">
        <v>1206</v>
      </c>
      <c r="C318" s="3"/>
      <c r="D318" s="3"/>
      <c r="E318" s="3"/>
      <c r="F318" s="4"/>
    </row>
    <row r="319" spans="2:6" ht="11.25" customHeight="1" x14ac:dyDescent="0.2">
      <c r="B319" s="170" t="s">
        <v>4058</v>
      </c>
      <c r="C319" s="77">
        <f>D319+E319+F319</f>
        <v>45481</v>
      </c>
      <c r="D319" s="169">
        <f>SUM(D242:D317)</f>
        <v>20337</v>
      </c>
      <c r="E319" s="169">
        <f>SUM(E242:E317)</f>
        <v>11437</v>
      </c>
      <c r="F319" s="173">
        <f>SUM(F242:F317)</f>
        <v>13707</v>
      </c>
    </row>
    <row r="320" spans="2:6" ht="12" customHeight="1" x14ac:dyDescent="0.2">
      <c r="B320" s="36" t="s">
        <v>4016</v>
      </c>
      <c r="C320" s="3"/>
      <c r="D320" s="3"/>
      <c r="E320" s="3"/>
      <c r="F320" s="4"/>
    </row>
    <row r="321" spans="2:6" ht="11.25" hidden="1" customHeight="1" x14ac:dyDescent="0.2">
      <c r="B321" s="33" t="s">
        <v>742</v>
      </c>
      <c r="C321" s="34">
        <v>23871</v>
      </c>
      <c r="D321" s="34">
        <v>12822</v>
      </c>
      <c r="E321" s="34">
        <v>5900</v>
      </c>
      <c r="F321" s="35">
        <v>5149</v>
      </c>
    </row>
    <row r="322" spans="2:6" ht="11.25" hidden="1" customHeight="1" x14ac:dyDescent="0.2">
      <c r="B322" s="36" t="s">
        <v>4016</v>
      </c>
      <c r="C322" s="3"/>
      <c r="D322" s="3"/>
      <c r="E322" s="3"/>
      <c r="F322" s="4"/>
    </row>
    <row r="323" spans="2:6" ht="11.25" hidden="1" customHeight="1" x14ac:dyDescent="0.2">
      <c r="B323" s="36" t="s">
        <v>3392</v>
      </c>
      <c r="C323" s="3"/>
      <c r="D323" s="3"/>
      <c r="E323" s="3"/>
      <c r="F323" s="4"/>
    </row>
    <row r="324" spans="2:6" ht="11.25" hidden="1" customHeight="1" x14ac:dyDescent="0.2">
      <c r="B324" s="36" t="s">
        <v>4016</v>
      </c>
      <c r="C324" s="3"/>
      <c r="D324" s="3"/>
      <c r="E324" s="3"/>
      <c r="F324" s="4"/>
    </row>
    <row r="325" spans="2:6" ht="11.25" hidden="1" customHeight="1" x14ac:dyDescent="0.2">
      <c r="B325" s="36" t="s">
        <v>2559</v>
      </c>
      <c r="C325" s="3"/>
      <c r="D325" s="3"/>
      <c r="E325" s="3"/>
      <c r="F325" s="4"/>
    </row>
    <row r="326" spans="2:6" ht="11.25" hidden="1" customHeight="1" x14ac:dyDescent="0.2">
      <c r="B326" s="36" t="s">
        <v>920</v>
      </c>
      <c r="C326" s="3"/>
      <c r="D326" s="3"/>
      <c r="E326" s="3"/>
      <c r="F326" s="4"/>
    </row>
    <row r="327" spans="2:6" ht="11.25" hidden="1" customHeight="1" x14ac:dyDescent="0.2">
      <c r="B327" s="36" t="s">
        <v>4016</v>
      </c>
      <c r="C327" s="3"/>
      <c r="D327" s="3"/>
      <c r="E327" s="3"/>
      <c r="F327" s="4"/>
    </row>
    <row r="328" spans="2:6" ht="11.25" hidden="1" customHeight="1" x14ac:dyDescent="0.2">
      <c r="B328" s="36" t="s">
        <v>775</v>
      </c>
      <c r="C328" s="3"/>
      <c r="D328" s="3"/>
      <c r="E328" s="3"/>
      <c r="F328" s="4"/>
    </row>
    <row r="329" spans="2:6" ht="11.25" hidden="1" customHeight="1" x14ac:dyDescent="0.2">
      <c r="B329" s="36" t="s">
        <v>4016</v>
      </c>
      <c r="C329" s="3"/>
      <c r="D329" s="3"/>
      <c r="E329" s="3"/>
      <c r="F329" s="4"/>
    </row>
    <row r="330" spans="2:6" ht="11.25" hidden="1" customHeight="1" x14ac:dyDescent="0.2">
      <c r="B330" s="36" t="s">
        <v>3019</v>
      </c>
      <c r="C330" s="3"/>
      <c r="D330" s="3"/>
      <c r="E330" s="3"/>
      <c r="F330" s="4"/>
    </row>
    <row r="331" spans="2:6" ht="11.25" hidden="1" customHeight="1" x14ac:dyDescent="0.2">
      <c r="B331" s="36" t="s">
        <v>4016</v>
      </c>
      <c r="C331" s="3"/>
      <c r="D331" s="3"/>
      <c r="E331" s="3"/>
      <c r="F331" s="4"/>
    </row>
    <row r="332" spans="2:6" ht="11.25" hidden="1" customHeight="1" x14ac:dyDescent="0.2">
      <c r="B332" s="36" t="s">
        <v>1156</v>
      </c>
      <c r="C332" s="3"/>
      <c r="D332" s="3"/>
      <c r="E332" s="3"/>
      <c r="F332" s="4"/>
    </row>
    <row r="333" spans="2:6" ht="11.25" hidden="1" customHeight="1" x14ac:dyDescent="0.2">
      <c r="B333" s="36" t="s">
        <v>4016</v>
      </c>
      <c r="C333" s="3"/>
      <c r="D333" s="3"/>
      <c r="E333" s="3"/>
      <c r="F333" s="4"/>
    </row>
    <row r="334" spans="2:6" ht="11.25" hidden="1" customHeight="1" x14ac:dyDescent="0.2">
      <c r="B334" s="36" t="s">
        <v>929</v>
      </c>
      <c r="C334" s="3"/>
      <c r="D334" s="3"/>
      <c r="E334" s="3"/>
      <c r="F334" s="4"/>
    </row>
    <row r="335" spans="2:6" ht="11.25" hidden="1" customHeight="1" x14ac:dyDescent="0.2">
      <c r="B335" s="36" t="s">
        <v>4016</v>
      </c>
      <c r="C335" s="3"/>
      <c r="D335" s="3"/>
      <c r="E335" s="3"/>
      <c r="F335" s="4"/>
    </row>
    <row r="336" spans="2:6" ht="11.25" hidden="1" customHeight="1" x14ac:dyDescent="0.2">
      <c r="B336" s="36" t="s">
        <v>848</v>
      </c>
      <c r="C336" s="3"/>
      <c r="D336" s="3"/>
      <c r="E336" s="3"/>
      <c r="F336" s="4"/>
    </row>
    <row r="337" spans="2:6" ht="11.25" hidden="1" customHeight="1" x14ac:dyDescent="0.2">
      <c r="B337" s="36" t="s">
        <v>4016</v>
      </c>
      <c r="C337" s="3"/>
      <c r="D337" s="3"/>
      <c r="E337" s="3"/>
      <c r="F337" s="4"/>
    </row>
    <row r="338" spans="2:6" ht="11.25" hidden="1" customHeight="1" x14ac:dyDescent="0.2">
      <c r="B338" s="36" t="s">
        <v>1087</v>
      </c>
      <c r="C338" s="3"/>
      <c r="D338" s="3"/>
      <c r="E338" s="3"/>
      <c r="F338" s="4"/>
    </row>
    <row r="339" spans="2:6" ht="11.25" hidden="1" customHeight="1" x14ac:dyDescent="0.2">
      <c r="B339" s="36" t="s">
        <v>4016</v>
      </c>
      <c r="C339" s="3"/>
      <c r="D339" s="3"/>
      <c r="E339" s="3"/>
      <c r="F339" s="4"/>
    </row>
    <row r="340" spans="2:6" ht="11.25" hidden="1" customHeight="1" x14ac:dyDescent="0.2">
      <c r="B340" s="36" t="s">
        <v>3004</v>
      </c>
      <c r="C340" s="3"/>
      <c r="D340" s="3"/>
      <c r="E340" s="3"/>
      <c r="F340" s="4"/>
    </row>
    <row r="341" spans="2:6" ht="11.25" hidden="1" customHeight="1" x14ac:dyDescent="0.2">
      <c r="B341" s="36" t="s">
        <v>4016</v>
      </c>
      <c r="C341" s="3"/>
      <c r="D341" s="3"/>
      <c r="E341" s="3"/>
      <c r="F341" s="4"/>
    </row>
    <row r="342" spans="2:6" ht="11.25" hidden="1" customHeight="1" x14ac:dyDescent="0.2">
      <c r="B342" s="36" t="s">
        <v>281</v>
      </c>
      <c r="C342" s="3"/>
      <c r="D342" s="3"/>
      <c r="E342" s="3"/>
      <c r="F342" s="4"/>
    </row>
    <row r="343" spans="2:6" ht="11.25" hidden="1" customHeight="1" x14ac:dyDescent="0.2">
      <c r="B343" s="36" t="s">
        <v>4016</v>
      </c>
      <c r="C343" s="3"/>
      <c r="D343" s="3"/>
      <c r="E343" s="3"/>
      <c r="F343" s="4"/>
    </row>
    <row r="344" spans="2:6" ht="11.25" hidden="1" customHeight="1" x14ac:dyDescent="0.2">
      <c r="B344" s="36" t="s">
        <v>909</v>
      </c>
      <c r="C344" s="3"/>
      <c r="D344" s="3"/>
      <c r="E344" s="3"/>
      <c r="F344" s="4"/>
    </row>
    <row r="345" spans="2:6" ht="11.25" hidden="1" customHeight="1" x14ac:dyDescent="0.2">
      <c r="B345" s="36" t="s">
        <v>4016</v>
      </c>
      <c r="C345" s="3"/>
      <c r="D345" s="3"/>
      <c r="E345" s="3"/>
      <c r="F345" s="4"/>
    </row>
    <row r="346" spans="2:6" ht="11.25" hidden="1" customHeight="1" x14ac:dyDescent="0.2">
      <c r="B346" s="36" t="s">
        <v>1889</v>
      </c>
      <c r="C346" s="3"/>
      <c r="D346" s="3"/>
      <c r="E346" s="3"/>
      <c r="F346" s="4"/>
    </row>
    <row r="347" spans="2:6" ht="11.25" hidden="1" customHeight="1" x14ac:dyDescent="0.2">
      <c r="B347" s="36" t="s">
        <v>4016</v>
      </c>
      <c r="C347" s="3"/>
      <c r="D347" s="3"/>
      <c r="E347" s="3"/>
      <c r="F347" s="4"/>
    </row>
    <row r="348" spans="2:6" ht="11.25" hidden="1" customHeight="1" x14ac:dyDescent="0.2">
      <c r="B348" s="36" t="s">
        <v>335</v>
      </c>
      <c r="C348" s="3"/>
      <c r="D348" s="3"/>
      <c r="E348" s="3"/>
      <c r="F348" s="4"/>
    </row>
    <row r="349" spans="2:6" ht="11.25" hidden="1" customHeight="1" x14ac:dyDescent="0.2">
      <c r="B349" s="36" t="s">
        <v>4016</v>
      </c>
      <c r="C349" s="3"/>
      <c r="D349" s="3"/>
      <c r="E349" s="3"/>
      <c r="F349" s="4"/>
    </row>
    <row r="350" spans="2:6" ht="11.25" hidden="1" customHeight="1" x14ac:dyDescent="0.2">
      <c r="B350" s="36" t="s">
        <v>2001</v>
      </c>
      <c r="C350" s="3"/>
      <c r="D350" s="3"/>
      <c r="E350" s="3"/>
      <c r="F350" s="4"/>
    </row>
    <row r="351" spans="2:6" ht="11.25" hidden="1" customHeight="1" x14ac:dyDescent="0.2">
      <c r="B351" s="36" t="s">
        <v>4016</v>
      </c>
      <c r="C351" s="3"/>
      <c r="D351" s="3"/>
      <c r="E351" s="3"/>
      <c r="F351" s="4"/>
    </row>
    <row r="352" spans="2:6" ht="11.25" hidden="1" customHeight="1" x14ac:dyDescent="0.2">
      <c r="B352" s="36" t="s">
        <v>1659</v>
      </c>
      <c r="C352" s="3"/>
      <c r="D352" s="3"/>
      <c r="E352" s="3"/>
      <c r="F352" s="4"/>
    </row>
    <row r="353" spans="2:6" ht="11.25" hidden="1" customHeight="1" x14ac:dyDescent="0.2">
      <c r="B353" s="36" t="s">
        <v>4016</v>
      </c>
      <c r="C353" s="3"/>
      <c r="D353" s="3"/>
      <c r="E353" s="3"/>
      <c r="F353" s="4"/>
    </row>
    <row r="354" spans="2:6" ht="11.25" hidden="1" customHeight="1" x14ac:dyDescent="0.2">
      <c r="B354" s="36" t="s">
        <v>26</v>
      </c>
      <c r="C354" s="3"/>
      <c r="D354" s="3"/>
      <c r="E354" s="3"/>
      <c r="F354" s="4"/>
    </row>
    <row r="355" spans="2:6" ht="11.25" hidden="1" customHeight="1" x14ac:dyDescent="0.2">
      <c r="B355" s="36" t="s">
        <v>4016</v>
      </c>
      <c r="C355" s="3"/>
      <c r="D355" s="3"/>
      <c r="E355" s="3"/>
      <c r="F355" s="4"/>
    </row>
    <row r="356" spans="2:6" ht="11.25" hidden="1" customHeight="1" x14ac:dyDescent="0.2">
      <c r="B356" s="36" t="s">
        <v>1752</v>
      </c>
      <c r="C356" s="3"/>
      <c r="D356" s="3"/>
      <c r="E356" s="3"/>
      <c r="F356" s="4"/>
    </row>
    <row r="357" spans="2:6" ht="11.25" hidden="1" customHeight="1" x14ac:dyDescent="0.2">
      <c r="B357" s="36" t="s">
        <v>4016</v>
      </c>
      <c r="C357" s="3"/>
      <c r="D357" s="3"/>
      <c r="E357" s="3"/>
      <c r="F357" s="4"/>
    </row>
    <row r="358" spans="2:6" ht="11.25" hidden="1" customHeight="1" x14ac:dyDescent="0.2">
      <c r="B358" s="36" t="s">
        <v>1981</v>
      </c>
      <c r="C358" s="3"/>
      <c r="D358" s="3"/>
      <c r="E358" s="3"/>
      <c r="F358" s="4"/>
    </row>
    <row r="359" spans="2:6" ht="11.25" hidden="1" customHeight="1" x14ac:dyDescent="0.2">
      <c r="B359" s="36" t="s">
        <v>4016</v>
      </c>
      <c r="C359" s="3"/>
      <c r="D359" s="3"/>
      <c r="E359" s="3"/>
      <c r="F359" s="4"/>
    </row>
    <row r="360" spans="2:6" ht="11.25" hidden="1" customHeight="1" x14ac:dyDescent="0.2">
      <c r="B360" s="36" t="s">
        <v>1494</v>
      </c>
      <c r="C360" s="3"/>
      <c r="D360" s="3"/>
      <c r="E360" s="3"/>
      <c r="F360" s="4"/>
    </row>
    <row r="361" spans="2:6" ht="11.25" hidden="1" customHeight="1" x14ac:dyDescent="0.2">
      <c r="B361" s="28" t="s">
        <v>4016</v>
      </c>
      <c r="C361" s="6"/>
      <c r="D361" s="6"/>
      <c r="E361" s="6"/>
      <c r="F361" s="7"/>
    </row>
    <row r="362" spans="2:6" ht="11.25" hidden="1" customHeight="1" x14ac:dyDescent="0.2">
      <c r="B362" s="36" t="s">
        <v>1134</v>
      </c>
      <c r="C362" s="3"/>
      <c r="D362" s="3"/>
      <c r="E362" s="3"/>
      <c r="F362" s="4"/>
    </row>
    <row r="363" spans="2:6" ht="11.25" hidden="1" customHeight="1" x14ac:dyDescent="0.2">
      <c r="B363" s="36" t="s">
        <v>4016</v>
      </c>
      <c r="C363" s="3"/>
      <c r="D363" s="3"/>
      <c r="E363" s="3"/>
      <c r="F363" s="4"/>
    </row>
    <row r="364" spans="2:6" ht="11.25" hidden="1" customHeight="1" x14ac:dyDescent="0.2">
      <c r="B364" s="36" t="s">
        <v>3910</v>
      </c>
      <c r="C364" s="3"/>
      <c r="D364" s="3"/>
      <c r="E364" s="3"/>
      <c r="F364" s="4"/>
    </row>
    <row r="365" spans="2:6" ht="11.25" hidden="1" customHeight="1" x14ac:dyDescent="0.2">
      <c r="B365" s="36" t="s">
        <v>4016</v>
      </c>
      <c r="C365" s="3"/>
      <c r="D365" s="3"/>
      <c r="E365" s="3"/>
      <c r="F365" s="4"/>
    </row>
    <row r="366" spans="2:6" ht="11.25" hidden="1" customHeight="1" x14ac:dyDescent="0.2">
      <c r="B366" s="36" t="s">
        <v>1889</v>
      </c>
      <c r="C366" s="3"/>
      <c r="D366" s="3"/>
      <c r="E366" s="3"/>
      <c r="F366" s="4"/>
    </row>
    <row r="367" spans="2:6" ht="11.25" hidden="1" customHeight="1" x14ac:dyDescent="0.2">
      <c r="B367" s="36" t="s">
        <v>4016</v>
      </c>
      <c r="C367" s="3"/>
      <c r="D367" s="3"/>
      <c r="E367" s="3"/>
      <c r="F367" s="4"/>
    </row>
    <row r="368" spans="2:6" ht="11.25" hidden="1" customHeight="1" x14ac:dyDescent="0.2">
      <c r="B368" s="36" t="s">
        <v>335</v>
      </c>
      <c r="C368" s="3"/>
      <c r="D368" s="3"/>
      <c r="E368" s="3"/>
      <c r="F368" s="4"/>
    </row>
    <row r="369" spans="2:6" ht="11.25" hidden="1" customHeight="1" x14ac:dyDescent="0.2">
      <c r="B369" s="36" t="s">
        <v>4016</v>
      </c>
      <c r="C369" s="3"/>
      <c r="D369" s="3"/>
      <c r="E369" s="3"/>
      <c r="F369" s="4"/>
    </row>
    <row r="370" spans="2:6" ht="11.25" hidden="1" customHeight="1" x14ac:dyDescent="0.2">
      <c r="B370" s="36" t="s">
        <v>2001</v>
      </c>
      <c r="C370" s="3"/>
      <c r="D370" s="3"/>
      <c r="E370" s="3"/>
      <c r="F370" s="4"/>
    </row>
    <row r="371" spans="2:6" ht="11.25" hidden="1" customHeight="1" x14ac:dyDescent="0.2">
      <c r="B371" s="36" t="s">
        <v>4016</v>
      </c>
      <c r="C371" s="3"/>
      <c r="D371" s="3"/>
      <c r="E371" s="3"/>
      <c r="F371" s="4"/>
    </row>
    <row r="372" spans="2:6" ht="11.25" hidden="1" customHeight="1" x14ac:dyDescent="0.2">
      <c r="B372" s="36" t="s">
        <v>14</v>
      </c>
      <c r="C372" s="3"/>
      <c r="D372" s="3"/>
      <c r="E372" s="3"/>
      <c r="F372" s="4"/>
    </row>
    <row r="373" spans="2:6" ht="11.25" hidden="1" customHeight="1" x14ac:dyDescent="0.2">
      <c r="B373" s="36" t="s">
        <v>4016</v>
      </c>
      <c r="C373" s="3"/>
      <c r="D373" s="3"/>
      <c r="E373" s="3"/>
      <c r="F373" s="4"/>
    </row>
    <row r="374" spans="2:6" ht="11.25" hidden="1" customHeight="1" x14ac:dyDescent="0.2">
      <c r="B374" s="36" t="s">
        <v>1693</v>
      </c>
      <c r="C374" s="3"/>
      <c r="D374" s="3"/>
      <c r="E374" s="3"/>
      <c r="F374" s="4"/>
    </row>
    <row r="375" spans="2:6" ht="11.25" hidden="1" customHeight="1" x14ac:dyDescent="0.2">
      <c r="B375" s="36" t="s">
        <v>4016</v>
      </c>
      <c r="C375" s="3"/>
      <c r="D375" s="3"/>
      <c r="E375" s="3"/>
      <c r="F375" s="4"/>
    </row>
    <row r="376" spans="2:6" ht="11.25" hidden="1" customHeight="1" x14ac:dyDescent="0.2">
      <c r="B376" s="36" t="s">
        <v>3351</v>
      </c>
      <c r="C376" s="3"/>
      <c r="D376" s="3"/>
      <c r="E376" s="3"/>
      <c r="F376" s="4"/>
    </row>
    <row r="377" spans="2:6" ht="11.25" hidden="1" customHeight="1" x14ac:dyDescent="0.2">
      <c r="B377" s="36" t="s">
        <v>4016</v>
      </c>
      <c r="C377" s="3"/>
      <c r="D377" s="3"/>
      <c r="E377" s="3"/>
      <c r="F377" s="4"/>
    </row>
    <row r="378" spans="2:6" ht="11.25" hidden="1" customHeight="1" x14ac:dyDescent="0.2">
      <c r="B378" s="36" t="s">
        <v>2148</v>
      </c>
      <c r="C378" s="3"/>
      <c r="D378" s="3"/>
      <c r="E378" s="3"/>
      <c r="F378" s="4"/>
    </row>
    <row r="379" spans="2:6" ht="11.25" hidden="1" customHeight="1" x14ac:dyDescent="0.2">
      <c r="B379" s="36" t="s">
        <v>4016</v>
      </c>
      <c r="C379" s="3"/>
      <c r="D379" s="3"/>
      <c r="E379" s="3"/>
      <c r="F379" s="4"/>
    </row>
    <row r="380" spans="2:6" ht="11.25" hidden="1" customHeight="1" x14ac:dyDescent="0.2">
      <c r="B380" s="36" t="s">
        <v>597</v>
      </c>
      <c r="C380" s="3"/>
      <c r="D380" s="3"/>
      <c r="E380" s="3"/>
      <c r="F380" s="4"/>
    </row>
    <row r="381" spans="2:6" ht="11.25" hidden="1" customHeight="1" x14ac:dyDescent="0.2">
      <c r="B381" s="36" t="s">
        <v>4016</v>
      </c>
      <c r="C381" s="3"/>
      <c r="D381" s="3"/>
      <c r="E381" s="3"/>
      <c r="F381" s="4"/>
    </row>
    <row r="382" spans="2:6" ht="11.25" hidden="1" customHeight="1" x14ac:dyDescent="0.2">
      <c r="B382" s="36" t="s">
        <v>1788</v>
      </c>
      <c r="C382" s="3"/>
      <c r="D382" s="3"/>
      <c r="E382" s="3"/>
      <c r="F382" s="4"/>
    </row>
    <row r="383" spans="2:6" ht="11.25" hidden="1" customHeight="1" x14ac:dyDescent="0.2">
      <c r="B383" s="36" t="s">
        <v>4016</v>
      </c>
      <c r="C383" s="3"/>
      <c r="D383" s="3"/>
      <c r="E383" s="3"/>
      <c r="F383" s="4"/>
    </row>
    <row r="384" spans="2:6" ht="11.25" hidden="1" customHeight="1" x14ac:dyDescent="0.2">
      <c r="B384" s="36" t="s">
        <v>3971</v>
      </c>
      <c r="C384" s="3"/>
      <c r="D384" s="3"/>
      <c r="E384" s="3"/>
      <c r="F384" s="4"/>
    </row>
    <row r="385" spans="2:6" ht="11.25" hidden="1" customHeight="1" x14ac:dyDescent="0.2">
      <c r="B385" s="36" t="s">
        <v>4016</v>
      </c>
      <c r="C385" s="3"/>
      <c r="D385" s="3"/>
      <c r="E385" s="3"/>
      <c r="F385" s="4"/>
    </row>
    <row r="386" spans="2:6" ht="11.25" hidden="1" customHeight="1" x14ac:dyDescent="0.2">
      <c r="B386" s="36" t="s">
        <v>55</v>
      </c>
      <c r="C386" s="3"/>
      <c r="D386" s="3"/>
      <c r="E386" s="3"/>
      <c r="F386" s="4"/>
    </row>
    <row r="387" spans="2:6" ht="11.25" hidden="1" customHeight="1" x14ac:dyDescent="0.2">
      <c r="B387" s="36" t="s">
        <v>4016</v>
      </c>
      <c r="C387" s="3"/>
      <c r="D387" s="3"/>
      <c r="E387" s="3"/>
      <c r="F387" s="4"/>
    </row>
    <row r="388" spans="2:6" ht="11.25" hidden="1" customHeight="1" x14ac:dyDescent="0.2">
      <c r="B388" s="36" t="s">
        <v>549</v>
      </c>
      <c r="C388" s="3"/>
      <c r="D388" s="3"/>
      <c r="E388" s="3"/>
      <c r="F388" s="4"/>
    </row>
    <row r="389" spans="2:6" ht="11.25" hidden="1" customHeight="1" x14ac:dyDescent="0.2">
      <c r="B389" s="36" t="s">
        <v>2113</v>
      </c>
      <c r="C389" s="3"/>
      <c r="D389" s="3"/>
      <c r="E389" s="3"/>
      <c r="F389" s="4"/>
    </row>
    <row r="390" spans="2:6" ht="11.25" hidden="1" customHeight="1" x14ac:dyDescent="0.2">
      <c r="B390" s="36" t="s">
        <v>3051</v>
      </c>
      <c r="C390" s="3"/>
      <c r="D390" s="3"/>
      <c r="E390" s="3"/>
      <c r="F390" s="4"/>
    </row>
    <row r="391" spans="2:6" ht="11.25" hidden="1" customHeight="1" x14ac:dyDescent="0.2">
      <c r="B391" s="36" t="s">
        <v>1252</v>
      </c>
      <c r="C391" s="37">
        <f>D391+E391+F391</f>
        <v>9577</v>
      </c>
      <c r="D391" s="3">
        <v>2248</v>
      </c>
      <c r="E391" s="3">
        <v>2371</v>
      </c>
      <c r="F391" s="4">
        <v>4958</v>
      </c>
    </row>
    <row r="392" spans="2:6" ht="11.25" hidden="1" customHeight="1" x14ac:dyDescent="0.2">
      <c r="B392" s="36" t="s">
        <v>4016</v>
      </c>
      <c r="C392" s="3"/>
      <c r="D392" s="3"/>
      <c r="E392" s="3"/>
      <c r="F392" s="4"/>
    </row>
    <row r="393" spans="2:6" ht="11.25" hidden="1" customHeight="1" x14ac:dyDescent="0.2">
      <c r="B393" s="36" t="s">
        <v>3824</v>
      </c>
      <c r="C393" s="3"/>
      <c r="D393" s="3"/>
      <c r="E393" s="3"/>
      <c r="F393" s="4"/>
    </row>
    <row r="394" spans="2:6" ht="11.25" hidden="1" customHeight="1" x14ac:dyDescent="0.2">
      <c r="B394" s="36" t="s">
        <v>4016</v>
      </c>
      <c r="C394" s="3"/>
      <c r="D394" s="3"/>
      <c r="E394" s="3"/>
      <c r="F394" s="4"/>
    </row>
    <row r="395" spans="2:6" ht="11.25" hidden="1" customHeight="1" x14ac:dyDescent="0.2">
      <c r="B395" s="36" t="s">
        <v>2148</v>
      </c>
      <c r="C395" s="3"/>
      <c r="D395" s="3"/>
      <c r="E395" s="3"/>
      <c r="F395" s="4"/>
    </row>
    <row r="396" spans="2:6" ht="11.25" hidden="1" customHeight="1" x14ac:dyDescent="0.2">
      <c r="B396" s="36" t="s">
        <v>4016</v>
      </c>
      <c r="C396" s="3"/>
      <c r="D396" s="3"/>
      <c r="E396" s="3"/>
      <c r="F396" s="4"/>
    </row>
    <row r="397" spans="2:6" ht="11.25" hidden="1" customHeight="1" x14ac:dyDescent="0.2">
      <c r="B397" s="36" t="s">
        <v>597</v>
      </c>
      <c r="C397" s="3"/>
      <c r="D397" s="3"/>
      <c r="E397" s="3"/>
      <c r="F397" s="4"/>
    </row>
    <row r="398" spans="2:6" ht="11.25" hidden="1" customHeight="1" x14ac:dyDescent="0.2">
      <c r="B398" s="36" t="s">
        <v>4016</v>
      </c>
      <c r="C398" s="3"/>
      <c r="D398" s="3"/>
      <c r="E398" s="3"/>
      <c r="F398" s="4"/>
    </row>
    <row r="399" spans="2:6" ht="11.25" hidden="1" customHeight="1" x14ac:dyDescent="0.2">
      <c r="B399" s="36" t="s">
        <v>1788</v>
      </c>
      <c r="C399" s="3"/>
      <c r="D399" s="3"/>
      <c r="E399" s="3"/>
      <c r="F399" s="4"/>
    </row>
    <row r="400" spans="2:6" ht="11.25" hidden="1" customHeight="1" x14ac:dyDescent="0.2">
      <c r="B400" s="36" t="s">
        <v>4016</v>
      </c>
      <c r="C400" s="3"/>
      <c r="D400" s="3"/>
      <c r="E400" s="3"/>
      <c r="F400" s="4"/>
    </row>
    <row r="401" spans="2:6" ht="11.25" hidden="1" customHeight="1" x14ac:dyDescent="0.2">
      <c r="B401" s="36" t="s">
        <v>903</v>
      </c>
      <c r="C401" s="3"/>
      <c r="D401" s="3"/>
      <c r="E401" s="3"/>
      <c r="F401" s="4"/>
    </row>
    <row r="402" spans="2:6" ht="11.25" hidden="1" customHeight="1" x14ac:dyDescent="0.2">
      <c r="B402" s="36" t="s">
        <v>4016</v>
      </c>
      <c r="C402" s="3"/>
      <c r="D402" s="3"/>
      <c r="E402" s="3"/>
      <c r="F402" s="4"/>
    </row>
    <row r="403" spans="2:6" ht="11.25" hidden="1" customHeight="1" x14ac:dyDescent="0.2">
      <c r="B403" s="36" t="s">
        <v>2615</v>
      </c>
      <c r="C403" s="3"/>
      <c r="D403" s="3"/>
      <c r="E403" s="3"/>
      <c r="F403" s="4"/>
    </row>
    <row r="404" spans="2:6" ht="11.25" hidden="1" customHeight="1" x14ac:dyDescent="0.2">
      <c r="B404" s="36" t="s">
        <v>4016</v>
      </c>
      <c r="C404" s="3"/>
      <c r="D404" s="3"/>
      <c r="E404" s="3"/>
      <c r="F404" s="4"/>
    </row>
    <row r="405" spans="2:6" ht="11.25" hidden="1" customHeight="1" x14ac:dyDescent="0.2">
      <c r="B405" s="36" t="s">
        <v>2658</v>
      </c>
      <c r="C405" s="3"/>
      <c r="D405" s="3"/>
      <c r="E405" s="3"/>
      <c r="F405" s="4"/>
    </row>
    <row r="406" spans="2:6" ht="11.25" hidden="1" customHeight="1" x14ac:dyDescent="0.2">
      <c r="B406" s="36" t="s">
        <v>791</v>
      </c>
      <c r="C406" s="3"/>
      <c r="D406" s="3"/>
      <c r="E406" s="3"/>
      <c r="F406" s="4"/>
    </row>
    <row r="407" spans="2:6" ht="11.25" hidden="1" customHeight="1" x14ac:dyDescent="0.2">
      <c r="B407" s="36" t="s">
        <v>3507</v>
      </c>
      <c r="C407" s="3"/>
      <c r="D407" s="3"/>
      <c r="E407" s="3"/>
      <c r="F407" s="4"/>
    </row>
    <row r="408" spans="2:6" ht="11.25" hidden="1" customHeight="1" x14ac:dyDescent="0.2">
      <c r="B408" s="36" t="s">
        <v>13</v>
      </c>
      <c r="C408" s="37">
        <f>D408+E408+F408</f>
        <v>11668</v>
      </c>
      <c r="D408" s="3">
        <v>8791</v>
      </c>
      <c r="E408" s="3">
        <v>2863</v>
      </c>
      <c r="F408" s="4">
        <v>14</v>
      </c>
    </row>
    <row r="409" spans="2:6" ht="11.25" hidden="1" customHeight="1" x14ac:dyDescent="0.2">
      <c r="B409" s="36" t="s">
        <v>4016</v>
      </c>
      <c r="C409" s="3"/>
      <c r="D409" s="3"/>
      <c r="E409" s="3"/>
      <c r="F409" s="4"/>
    </row>
    <row r="410" spans="2:6" ht="11.25" hidden="1" customHeight="1" x14ac:dyDescent="0.2">
      <c r="B410" s="36" t="s">
        <v>3133</v>
      </c>
      <c r="C410" s="3"/>
      <c r="D410" s="3"/>
      <c r="E410" s="3"/>
      <c r="F410" s="4"/>
    </row>
    <row r="411" spans="2:6" ht="11.25" hidden="1" customHeight="1" x14ac:dyDescent="0.2">
      <c r="B411" s="36" t="s">
        <v>4016</v>
      </c>
      <c r="C411" s="3"/>
      <c r="D411" s="3"/>
      <c r="E411" s="3"/>
      <c r="F411" s="4"/>
    </row>
    <row r="412" spans="2:6" ht="11.25" hidden="1" customHeight="1" x14ac:dyDescent="0.2">
      <c r="B412" s="36" t="s">
        <v>2615</v>
      </c>
      <c r="C412" s="3"/>
      <c r="D412" s="3"/>
      <c r="E412" s="3"/>
      <c r="F412" s="4"/>
    </row>
    <row r="413" spans="2:6" ht="11.25" hidden="1" customHeight="1" x14ac:dyDescent="0.2">
      <c r="B413" s="36" t="s">
        <v>4016</v>
      </c>
      <c r="C413" s="3"/>
      <c r="D413" s="3"/>
      <c r="E413" s="3"/>
      <c r="F413" s="4"/>
    </row>
    <row r="414" spans="2:6" ht="11.25" hidden="1" customHeight="1" x14ac:dyDescent="0.2">
      <c r="B414" s="28" t="s">
        <v>3497</v>
      </c>
      <c r="C414" s="6"/>
      <c r="D414" s="6"/>
      <c r="E414" s="6"/>
      <c r="F414" s="7"/>
    </row>
    <row r="415" spans="2:6" ht="11.25" hidden="1" customHeight="1" x14ac:dyDescent="0.2">
      <c r="B415" s="36" t="s">
        <v>4016</v>
      </c>
      <c r="C415" s="3"/>
      <c r="D415" s="3"/>
      <c r="E415" s="3"/>
      <c r="F415" s="4"/>
    </row>
    <row r="416" spans="2:6" ht="11.25" hidden="1" customHeight="1" x14ac:dyDescent="0.2">
      <c r="B416" s="36" t="s">
        <v>3531</v>
      </c>
      <c r="C416" s="3"/>
      <c r="D416" s="3"/>
      <c r="E416" s="3"/>
      <c r="F416" s="4"/>
    </row>
    <row r="417" spans="2:6" ht="11.25" hidden="1" customHeight="1" x14ac:dyDescent="0.2">
      <c r="B417" s="36" t="s">
        <v>1871</v>
      </c>
      <c r="C417" s="3"/>
      <c r="D417" s="3"/>
      <c r="E417" s="3"/>
      <c r="F417" s="4"/>
    </row>
    <row r="418" spans="2:6" ht="11.25" hidden="1" customHeight="1" x14ac:dyDescent="0.2">
      <c r="B418" s="36" t="s">
        <v>1688</v>
      </c>
      <c r="C418" s="3"/>
      <c r="D418" s="3"/>
      <c r="E418" s="3"/>
      <c r="F418" s="4"/>
    </row>
    <row r="419" spans="2:6" ht="11.25" hidden="1" customHeight="1" x14ac:dyDescent="0.2">
      <c r="B419" s="36" t="s">
        <v>3425</v>
      </c>
      <c r="C419" s="37">
        <f>D419+E419+F419</f>
        <v>1533</v>
      </c>
      <c r="D419" s="3">
        <v>1156</v>
      </c>
      <c r="E419" s="3">
        <v>376</v>
      </c>
      <c r="F419" s="4">
        <v>1</v>
      </c>
    </row>
    <row r="420" spans="2:6" ht="11.25" hidden="1" customHeight="1" x14ac:dyDescent="0.2">
      <c r="B420" s="36" t="s">
        <v>4016</v>
      </c>
      <c r="C420" s="3"/>
      <c r="D420" s="3"/>
      <c r="E420" s="3"/>
      <c r="F420" s="4"/>
    </row>
    <row r="421" spans="2:6" ht="11.25" hidden="1" customHeight="1" x14ac:dyDescent="0.2">
      <c r="B421" s="36" t="s">
        <v>1525</v>
      </c>
      <c r="C421" s="3"/>
      <c r="D421" s="3"/>
      <c r="E421" s="3"/>
      <c r="F421" s="4"/>
    </row>
    <row r="422" spans="2:6" ht="11.25" hidden="1" customHeight="1" x14ac:dyDescent="0.2">
      <c r="B422" s="36" t="s">
        <v>4016</v>
      </c>
      <c r="C422" s="3"/>
      <c r="D422" s="3"/>
      <c r="E422" s="3"/>
      <c r="F422" s="4"/>
    </row>
    <row r="423" spans="2:6" ht="11.25" hidden="1" customHeight="1" x14ac:dyDescent="0.2">
      <c r="B423" s="36" t="s">
        <v>2148</v>
      </c>
      <c r="C423" s="3"/>
      <c r="D423" s="3"/>
      <c r="E423" s="3"/>
      <c r="F423" s="4"/>
    </row>
    <row r="424" spans="2:6" ht="11.25" hidden="1" customHeight="1" x14ac:dyDescent="0.2">
      <c r="B424" s="36" t="s">
        <v>4016</v>
      </c>
      <c r="C424" s="3"/>
      <c r="D424" s="3"/>
      <c r="E424" s="3"/>
      <c r="F424" s="4"/>
    </row>
    <row r="425" spans="2:6" ht="11.25" hidden="1" customHeight="1" x14ac:dyDescent="0.2">
      <c r="B425" s="36" t="s">
        <v>597</v>
      </c>
      <c r="C425" s="3"/>
      <c r="D425" s="3"/>
      <c r="E425" s="3"/>
      <c r="F425" s="4"/>
    </row>
    <row r="426" spans="2:6" ht="11.25" hidden="1" customHeight="1" x14ac:dyDescent="0.2">
      <c r="B426" s="36" t="s">
        <v>4016</v>
      </c>
      <c r="C426" s="3"/>
      <c r="D426" s="3"/>
      <c r="E426" s="3"/>
      <c r="F426" s="4"/>
    </row>
    <row r="427" spans="2:6" ht="11.25" hidden="1" customHeight="1" x14ac:dyDescent="0.2">
      <c r="B427" s="36" t="s">
        <v>1481</v>
      </c>
      <c r="C427" s="3"/>
      <c r="D427" s="3"/>
      <c r="E427" s="3"/>
      <c r="F427" s="4"/>
    </row>
    <row r="428" spans="2:6" ht="11.25" hidden="1" customHeight="1" x14ac:dyDescent="0.2">
      <c r="B428" s="36" t="s">
        <v>4016</v>
      </c>
      <c r="C428" s="3"/>
      <c r="D428" s="3"/>
      <c r="E428" s="3"/>
      <c r="F428" s="4"/>
    </row>
    <row r="429" spans="2:6" ht="11.25" hidden="1" customHeight="1" x14ac:dyDescent="0.2">
      <c r="B429" s="36" t="s">
        <v>344</v>
      </c>
      <c r="C429" s="3"/>
      <c r="D429" s="3"/>
      <c r="E429" s="3"/>
      <c r="F429" s="4"/>
    </row>
    <row r="430" spans="2:6" ht="11.25" hidden="1" customHeight="1" x14ac:dyDescent="0.2">
      <c r="B430" s="36" t="s">
        <v>2290</v>
      </c>
      <c r="C430" s="3"/>
      <c r="D430" s="3"/>
      <c r="E430" s="3"/>
      <c r="F430" s="4"/>
    </row>
    <row r="431" spans="2:6" ht="11.25" hidden="1" customHeight="1" x14ac:dyDescent="0.2">
      <c r="B431" s="36" t="s">
        <v>345</v>
      </c>
      <c r="C431" s="3"/>
      <c r="D431" s="3"/>
      <c r="E431" s="3"/>
      <c r="F431" s="4"/>
    </row>
    <row r="432" spans="2:6" ht="11.25" hidden="1" customHeight="1" x14ac:dyDescent="0.2">
      <c r="B432" s="36" t="s">
        <v>1198</v>
      </c>
      <c r="C432" s="3"/>
      <c r="D432" s="3"/>
      <c r="E432" s="3"/>
      <c r="F432" s="4"/>
    </row>
    <row r="433" spans="2:6" ht="11.25" hidden="1" customHeight="1" x14ac:dyDescent="0.2">
      <c r="B433" s="36" t="s">
        <v>1433</v>
      </c>
      <c r="C433" s="37">
        <f>D433+E433+F433</f>
        <v>355</v>
      </c>
      <c r="D433" s="3">
        <v>355</v>
      </c>
      <c r="E433" s="3"/>
      <c r="F433" s="4"/>
    </row>
    <row r="434" spans="2:6" ht="11.25" hidden="1" customHeight="1" x14ac:dyDescent="0.2">
      <c r="B434" s="36" t="s">
        <v>4016</v>
      </c>
      <c r="C434" s="3"/>
      <c r="D434" s="3"/>
      <c r="E434" s="3"/>
      <c r="F434" s="4"/>
    </row>
    <row r="435" spans="2:6" ht="11.25" hidden="1" customHeight="1" x14ac:dyDescent="0.2">
      <c r="B435" s="36" t="s">
        <v>698</v>
      </c>
      <c r="C435" s="3"/>
      <c r="D435" s="3"/>
      <c r="E435" s="3"/>
      <c r="F435" s="4"/>
    </row>
    <row r="436" spans="2:6" ht="11.25" hidden="1" customHeight="1" x14ac:dyDescent="0.2">
      <c r="B436" s="36" t="s">
        <v>4016</v>
      </c>
      <c r="C436" s="3"/>
      <c r="D436" s="3"/>
      <c r="E436" s="3"/>
      <c r="F436" s="4"/>
    </row>
    <row r="437" spans="2:6" ht="11.25" hidden="1" customHeight="1" x14ac:dyDescent="0.2">
      <c r="B437" s="36" t="s">
        <v>3227</v>
      </c>
      <c r="C437" s="3"/>
      <c r="D437" s="3"/>
      <c r="E437" s="3"/>
      <c r="F437" s="4"/>
    </row>
    <row r="438" spans="2:6" ht="11.25" hidden="1" customHeight="1" x14ac:dyDescent="0.2">
      <c r="B438" s="36" t="s">
        <v>4016</v>
      </c>
      <c r="C438" s="3"/>
      <c r="D438" s="3"/>
      <c r="E438" s="3"/>
      <c r="F438" s="4"/>
    </row>
    <row r="439" spans="2:6" ht="11.25" hidden="1" customHeight="1" x14ac:dyDescent="0.2">
      <c r="B439" s="36" t="s">
        <v>787</v>
      </c>
      <c r="C439" s="3"/>
      <c r="D439" s="3"/>
      <c r="E439" s="3"/>
      <c r="F439" s="4"/>
    </row>
    <row r="440" spans="2:6" ht="11.25" hidden="1" customHeight="1" x14ac:dyDescent="0.2">
      <c r="B440" s="36" t="s">
        <v>4016</v>
      </c>
      <c r="C440" s="3"/>
      <c r="D440" s="3"/>
      <c r="E440" s="3"/>
      <c r="F440" s="4"/>
    </row>
    <row r="441" spans="2:6" ht="11.25" hidden="1" customHeight="1" x14ac:dyDescent="0.2">
      <c r="B441" s="36" t="s">
        <v>2029</v>
      </c>
      <c r="C441" s="3"/>
      <c r="D441" s="3"/>
      <c r="E441" s="3"/>
      <c r="F441" s="4"/>
    </row>
    <row r="442" spans="2:6" ht="11.25" hidden="1" customHeight="1" x14ac:dyDescent="0.2">
      <c r="B442" s="36" t="s">
        <v>4016</v>
      </c>
      <c r="C442" s="3"/>
      <c r="D442" s="3"/>
      <c r="E442" s="3"/>
      <c r="F442" s="4"/>
    </row>
    <row r="443" spans="2:6" ht="11.25" hidden="1" customHeight="1" x14ac:dyDescent="0.2">
      <c r="B443" s="36" t="s">
        <v>2708</v>
      </c>
      <c r="C443" s="3"/>
      <c r="D443" s="3"/>
      <c r="E443" s="3"/>
      <c r="F443" s="4"/>
    </row>
    <row r="444" spans="2:6" ht="11.25" hidden="1" customHeight="1" x14ac:dyDescent="0.2">
      <c r="B444" s="36" t="s">
        <v>4016</v>
      </c>
      <c r="C444" s="3"/>
      <c r="D444" s="3"/>
      <c r="E444" s="3"/>
      <c r="F444" s="4"/>
    </row>
    <row r="445" spans="2:6" ht="11.25" hidden="1" customHeight="1" x14ac:dyDescent="0.2">
      <c r="B445" s="36" t="s">
        <v>3188</v>
      </c>
      <c r="C445" s="3"/>
      <c r="D445" s="3"/>
      <c r="E445" s="3"/>
      <c r="F445" s="4"/>
    </row>
    <row r="446" spans="2:6" ht="11.25" hidden="1" customHeight="1" x14ac:dyDescent="0.2">
      <c r="B446" s="36" t="s">
        <v>3564</v>
      </c>
      <c r="C446" s="3"/>
      <c r="D446" s="3"/>
      <c r="E446" s="3"/>
      <c r="F446" s="4"/>
    </row>
    <row r="447" spans="2:6" ht="11.25" hidden="1" customHeight="1" x14ac:dyDescent="0.2">
      <c r="B447" s="36" t="s">
        <v>290</v>
      </c>
      <c r="C447" s="3"/>
      <c r="D447" s="3"/>
      <c r="E447" s="3"/>
      <c r="F447" s="4"/>
    </row>
    <row r="448" spans="2:6" ht="11.25" hidden="1" customHeight="1" x14ac:dyDescent="0.2">
      <c r="B448" s="36" t="s">
        <v>4016</v>
      </c>
      <c r="C448" s="3"/>
      <c r="D448" s="3"/>
      <c r="E448" s="3"/>
      <c r="F448" s="4"/>
    </row>
    <row r="449" spans="2:6" ht="11.25" hidden="1" customHeight="1" x14ac:dyDescent="0.2">
      <c r="B449" s="36" t="s">
        <v>862</v>
      </c>
      <c r="C449" s="3"/>
      <c r="D449" s="3"/>
      <c r="E449" s="3"/>
      <c r="F449" s="4"/>
    </row>
    <row r="450" spans="2:6" ht="11.25" hidden="1" customHeight="1" x14ac:dyDescent="0.2">
      <c r="B450" s="36" t="s">
        <v>474</v>
      </c>
      <c r="C450" s="3"/>
      <c r="D450" s="3"/>
      <c r="E450" s="3"/>
      <c r="F450" s="4"/>
    </row>
    <row r="451" spans="2:6" ht="11.25" hidden="1" customHeight="1" x14ac:dyDescent="0.2">
      <c r="B451" s="36" t="s">
        <v>1826</v>
      </c>
      <c r="C451" s="3"/>
      <c r="D451" s="3"/>
      <c r="E451" s="3"/>
      <c r="F451" s="4"/>
    </row>
    <row r="452" spans="2:6" ht="11.25" hidden="1" customHeight="1" x14ac:dyDescent="0.2">
      <c r="B452" s="36" t="s">
        <v>4016</v>
      </c>
      <c r="C452" s="3"/>
      <c r="D452" s="3"/>
      <c r="E452" s="3"/>
      <c r="F452" s="4"/>
    </row>
    <row r="453" spans="2:6" ht="11.25" hidden="1" customHeight="1" x14ac:dyDescent="0.2">
      <c r="B453" s="36" t="s">
        <v>2031</v>
      </c>
      <c r="C453" s="3"/>
      <c r="D453" s="3"/>
      <c r="E453" s="3"/>
      <c r="F453" s="4"/>
    </row>
    <row r="454" spans="2:6" ht="11.25" hidden="1" customHeight="1" x14ac:dyDescent="0.2">
      <c r="B454" s="36" t="s">
        <v>1006</v>
      </c>
      <c r="C454" s="3"/>
      <c r="D454" s="3"/>
      <c r="E454" s="3"/>
      <c r="F454" s="4"/>
    </row>
    <row r="455" spans="2:6" ht="11.25" hidden="1" customHeight="1" x14ac:dyDescent="0.2">
      <c r="B455" s="36" t="s">
        <v>3095</v>
      </c>
      <c r="C455" s="3"/>
      <c r="D455" s="3"/>
      <c r="E455" s="3"/>
      <c r="F455" s="4"/>
    </row>
    <row r="456" spans="2:6" ht="11.25" hidden="1" customHeight="1" x14ac:dyDescent="0.2">
      <c r="B456" s="36" t="s">
        <v>2722</v>
      </c>
      <c r="C456" s="37">
        <f>D456+E456+F456</f>
        <v>738</v>
      </c>
      <c r="D456" s="3">
        <v>272</v>
      </c>
      <c r="E456" s="3">
        <v>290</v>
      </c>
      <c r="F456" s="4">
        <v>176</v>
      </c>
    </row>
    <row r="457" spans="2:6" ht="11.25" hidden="1" customHeight="1" x14ac:dyDescent="0.2">
      <c r="B457" s="36" t="s">
        <v>4016</v>
      </c>
      <c r="C457" s="3"/>
      <c r="D457" s="3"/>
      <c r="E457" s="3"/>
      <c r="F457" s="4"/>
    </row>
    <row r="458" spans="2:6" ht="11.25" hidden="1" customHeight="1" x14ac:dyDescent="0.2">
      <c r="B458" s="36" t="s">
        <v>726</v>
      </c>
      <c r="C458" s="3"/>
      <c r="D458" s="3"/>
      <c r="E458" s="3"/>
      <c r="F458" s="4"/>
    </row>
    <row r="459" spans="2:6" ht="11.25" hidden="1" customHeight="1" x14ac:dyDescent="0.2">
      <c r="B459" s="36" t="s">
        <v>4016</v>
      </c>
      <c r="C459" s="3"/>
      <c r="D459" s="3"/>
      <c r="E459" s="3"/>
      <c r="F459" s="4"/>
    </row>
    <row r="460" spans="2:6" ht="11.25" hidden="1" customHeight="1" x14ac:dyDescent="0.2">
      <c r="B460" s="36" t="s">
        <v>391</v>
      </c>
      <c r="C460" s="3"/>
      <c r="D460" s="3"/>
      <c r="E460" s="3"/>
      <c r="F460" s="4"/>
    </row>
    <row r="461" spans="2:6" ht="11.25" hidden="1" customHeight="1" x14ac:dyDescent="0.2">
      <c r="B461" s="36" t="s">
        <v>1098</v>
      </c>
      <c r="C461" s="3"/>
      <c r="D461" s="3"/>
      <c r="E461" s="3"/>
      <c r="F461" s="4"/>
    </row>
    <row r="462" spans="2:6" ht="11.25" hidden="1" customHeight="1" x14ac:dyDescent="0.2">
      <c r="B462" s="36" t="s">
        <v>3300</v>
      </c>
      <c r="C462" s="3"/>
      <c r="D462" s="3"/>
      <c r="E462" s="3"/>
      <c r="F462" s="4"/>
    </row>
    <row r="463" spans="2:6" ht="11.25" hidden="1" customHeight="1" x14ac:dyDescent="0.2">
      <c r="B463" s="36" t="s">
        <v>2749</v>
      </c>
      <c r="C463" s="37">
        <f>D463+E463+F463</f>
        <v>23871</v>
      </c>
      <c r="D463" s="3">
        <v>12822</v>
      </c>
      <c r="E463" s="3">
        <v>5900</v>
      </c>
      <c r="F463" s="4">
        <v>5149</v>
      </c>
    </row>
    <row r="464" spans="2:6" ht="11.25" hidden="1" customHeight="1" x14ac:dyDescent="0.2">
      <c r="B464" s="36" t="s">
        <v>4016</v>
      </c>
      <c r="C464" s="3"/>
      <c r="D464" s="3"/>
      <c r="E464" s="3"/>
      <c r="F464" s="4"/>
    </row>
    <row r="465" spans="2:6" ht="11.25" hidden="1" customHeight="1" x14ac:dyDescent="0.2">
      <c r="B465" s="33" t="s">
        <v>1319</v>
      </c>
      <c r="C465" s="34">
        <v>54359</v>
      </c>
      <c r="D465" s="34">
        <v>28839</v>
      </c>
      <c r="E465" s="34">
        <v>13278</v>
      </c>
      <c r="F465" s="35">
        <v>12242</v>
      </c>
    </row>
    <row r="466" spans="2:6" ht="11.25" hidden="1" customHeight="1" x14ac:dyDescent="0.2">
      <c r="B466" s="36" t="s">
        <v>4016</v>
      </c>
      <c r="C466" s="3"/>
      <c r="D466" s="3"/>
      <c r="E466" s="3"/>
      <c r="F466" s="4"/>
    </row>
    <row r="467" spans="2:6" ht="11.25" hidden="1" customHeight="1" x14ac:dyDescent="0.2">
      <c r="B467" s="28" t="s">
        <v>3392</v>
      </c>
      <c r="C467" s="6"/>
      <c r="D467" s="6"/>
      <c r="E467" s="6"/>
      <c r="F467" s="7"/>
    </row>
    <row r="468" spans="2:6" ht="11.25" hidden="1" customHeight="1" x14ac:dyDescent="0.2">
      <c r="B468" s="36" t="s">
        <v>4016</v>
      </c>
      <c r="C468" s="3"/>
      <c r="D468" s="3"/>
      <c r="E468" s="3"/>
      <c r="F468" s="4"/>
    </row>
    <row r="469" spans="2:6" ht="11.25" hidden="1" customHeight="1" x14ac:dyDescent="0.2">
      <c r="B469" s="36" t="s">
        <v>2559</v>
      </c>
      <c r="C469" s="3"/>
      <c r="D469" s="3"/>
      <c r="E469" s="3"/>
      <c r="F469" s="4"/>
    </row>
    <row r="470" spans="2:6" ht="11.25" hidden="1" customHeight="1" x14ac:dyDescent="0.2">
      <c r="B470" s="36" t="s">
        <v>920</v>
      </c>
      <c r="C470" s="3"/>
      <c r="D470" s="3"/>
      <c r="E470" s="3"/>
      <c r="F470" s="4"/>
    </row>
    <row r="471" spans="2:6" ht="11.25" hidden="1" customHeight="1" x14ac:dyDescent="0.2">
      <c r="B471" s="36" t="s">
        <v>4016</v>
      </c>
      <c r="C471" s="3"/>
      <c r="D471" s="3"/>
      <c r="E471" s="3"/>
      <c r="F471" s="4"/>
    </row>
    <row r="472" spans="2:6" ht="11.25" hidden="1" customHeight="1" x14ac:dyDescent="0.2">
      <c r="B472" s="36" t="s">
        <v>2706</v>
      </c>
      <c r="C472" s="3"/>
      <c r="D472" s="3"/>
      <c r="E472" s="3"/>
      <c r="F472" s="4"/>
    </row>
    <row r="473" spans="2:6" ht="11.25" hidden="1" customHeight="1" x14ac:dyDescent="0.2">
      <c r="B473" s="36" t="s">
        <v>4016</v>
      </c>
      <c r="C473" s="3"/>
      <c r="D473" s="3"/>
      <c r="E473" s="3"/>
      <c r="F473" s="4"/>
    </row>
    <row r="474" spans="2:6" ht="11.25" hidden="1" customHeight="1" x14ac:dyDescent="0.2">
      <c r="B474" s="36" t="s">
        <v>144</v>
      </c>
      <c r="C474" s="3"/>
      <c r="D474" s="3"/>
      <c r="E474" s="3"/>
      <c r="F474" s="4"/>
    </row>
    <row r="475" spans="2:6" ht="11.25" hidden="1" customHeight="1" x14ac:dyDescent="0.2">
      <c r="B475" s="36" t="s">
        <v>4016</v>
      </c>
      <c r="C475" s="3"/>
      <c r="D475" s="3"/>
      <c r="E475" s="3"/>
      <c r="F475" s="4"/>
    </row>
    <row r="476" spans="2:6" ht="11.25" hidden="1" customHeight="1" x14ac:dyDescent="0.2">
      <c r="B476" s="36" t="s">
        <v>977</v>
      </c>
      <c r="C476" s="3"/>
      <c r="D476" s="3"/>
      <c r="E476" s="3"/>
      <c r="F476" s="4"/>
    </row>
    <row r="477" spans="2:6" ht="11.25" hidden="1" customHeight="1" x14ac:dyDescent="0.2">
      <c r="B477" s="36" t="s">
        <v>4016</v>
      </c>
      <c r="C477" s="3"/>
      <c r="D477" s="3"/>
      <c r="E477" s="3"/>
      <c r="F477" s="4"/>
    </row>
    <row r="478" spans="2:6" ht="11.25" hidden="1" customHeight="1" x14ac:dyDescent="0.2">
      <c r="B478" s="36" t="s">
        <v>3006</v>
      </c>
      <c r="C478" s="3"/>
      <c r="D478" s="3"/>
      <c r="E478" s="3"/>
      <c r="F478" s="4"/>
    </row>
    <row r="479" spans="2:6" ht="11.25" hidden="1" customHeight="1" x14ac:dyDescent="0.2">
      <c r="B479" s="36" t="s">
        <v>4016</v>
      </c>
      <c r="C479" s="3"/>
      <c r="D479" s="3"/>
      <c r="E479" s="3"/>
      <c r="F479" s="4"/>
    </row>
    <row r="480" spans="2:6" ht="11.25" hidden="1" customHeight="1" x14ac:dyDescent="0.2">
      <c r="B480" s="36" t="s">
        <v>929</v>
      </c>
      <c r="C480" s="3"/>
      <c r="D480" s="3"/>
      <c r="E480" s="3"/>
      <c r="F480" s="4"/>
    </row>
    <row r="481" spans="2:6" ht="11.25" hidden="1" customHeight="1" x14ac:dyDescent="0.2">
      <c r="B481" s="36" t="s">
        <v>4016</v>
      </c>
      <c r="C481" s="3"/>
      <c r="D481" s="3"/>
      <c r="E481" s="3"/>
      <c r="F481" s="4"/>
    </row>
    <row r="482" spans="2:6" ht="11.25" hidden="1" customHeight="1" x14ac:dyDescent="0.2">
      <c r="B482" s="36" t="s">
        <v>848</v>
      </c>
      <c r="C482" s="3"/>
      <c r="D482" s="3"/>
      <c r="E482" s="3"/>
      <c r="F482" s="4"/>
    </row>
    <row r="483" spans="2:6" ht="11.25" hidden="1" customHeight="1" x14ac:dyDescent="0.2">
      <c r="B483" s="36" t="s">
        <v>4016</v>
      </c>
      <c r="C483" s="3"/>
      <c r="D483" s="3"/>
      <c r="E483" s="3"/>
      <c r="F483" s="4"/>
    </row>
    <row r="484" spans="2:6" ht="11.25" hidden="1" customHeight="1" x14ac:dyDescent="0.2">
      <c r="B484" s="36" t="s">
        <v>1087</v>
      </c>
      <c r="C484" s="3"/>
      <c r="D484" s="3"/>
      <c r="E484" s="3"/>
      <c r="F484" s="4"/>
    </row>
    <row r="485" spans="2:6" ht="11.25" hidden="1" customHeight="1" x14ac:dyDescent="0.2">
      <c r="B485" s="36" t="s">
        <v>4016</v>
      </c>
      <c r="C485" s="3"/>
      <c r="D485" s="3"/>
      <c r="E485" s="3"/>
      <c r="F485" s="4"/>
    </row>
    <row r="486" spans="2:6" ht="11.25" hidden="1" customHeight="1" x14ac:dyDescent="0.2">
      <c r="B486" s="36" t="s">
        <v>3004</v>
      </c>
      <c r="C486" s="3"/>
      <c r="D486" s="3"/>
      <c r="E486" s="3"/>
      <c r="F486" s="4"/>
    </row>
    <row r="487" spans="2:6" ht="11.25" hidden="1" customHeight="1" x14ac:dyDescent="0.2">
      <c r="B487" s="36" t="s">
        <v>4016</v>
      </c>
      <c r="C487" s="3"/>
      <c r="D487" s="3"/>
      <c r="E487" s="3"/>
      <c r="F487" s="4"/>
    </row>
    <row r="488" spans="2:6" ht="11.25" hidden="1" customHeight="1" x14ac:dyDescent="0.2">
      <c r="B488" s="36" t="s">
        <v>281</v>
      </c>
      <c r="C488" s="3"/>
      <c r="D488" s="3"/>
      <c r="E488" s="3"/>
      <c r="F488" s="4"/>
    </row>
    <row r="489" spans="2:6" ht="11.25" hidden="1" customHeight="1" x14ac:dyDescent="0.2">
      <c r="B489" s="36" t="s">
        <v>4016</v>
      </c>
      <c r="C489" s="3"/>
      <c r="D489" s="3"/>
      <c r="E489" s="3"/>
      <c r="F489" s="4"/>
    </row>
    <row r="490" spans="2:6" ht="11.25" hidden="1" customHeight="1" x14ac:dyDescent="0.2">
      <c r="B490" s="36" t="s">
        <v>909</v>
      </c>
      <c r="C490" s="3"/>
      <c r="D490" s="3"/>
      <c r="E490" s="3"/>
      <c r="F490" s="4"/>
    </row>
    <row r="491" spans="2:6" ht="11.25" hidden="1" customHeight="1" x14ac:dyDescent="0.2">
      <c r="B491" s="36" t="s">
        <v>4016</v>
      </c>
      <c r="C491" s="3"/>
      <c r="D491" s="3"/>
      <c r="E491" s="3"/>
      <c r="F491" s="4"/>
    </row>
    <row r="492" spans="2:6" ht="11.25" hidden="1" customHeight="1" x14ac:dyDescent="0.2">
      <c r="B492" s="36" t="s">
        <v>1889</v>
      </c>
      <c r="C492" s="3"/>
      <c r="D492" s="3"/>
      <c r="E492" s="3"/>
      <c r="F492" s="4"/>
    </row>
    <row r="493" spans="2:6" ht="11.25" hidden="1" customHeight="1" x14ac:dyDescent="0.2">
      <c r="B493" s="36" t="s">
        <v>4016</v>
      </c>
      <c r="C493" s="3"/>
      <c r="D493" s="3"/>
      <c r="E493" s="3"/>
      <c r="F493" s="4"/>
    </row>
    <row r="494" spans="2:6" ht="11.25" hidden="1" customHeight="1" x14ac:dyDescent="0.2">
      <c r="B494" s="36" t="s">
        <v>335</v>
      </c>
      <c r="C494" s="3"/>
      <c r="D494" s="3"/>
      <c r="E494" s="3"/>
      <c r="F494" s="4"/>
    </row>
    <row r="495" spans="2:6" ht="11.25" hidden="1" customHeight="1" x14ac:dyDescent="0.2">
      <c r="B495" s="36" t="s">
        <v>4016</v>
      </c>
      <c r="C495" s="3"/>
      <c r="D495" s="3"/>
      <c r="E495" s="3"/>
      <c r="F495" s="4"/>
    </row>
    <row r="496" spans="2:6" ht="11.25" hidden="1" customHeight="1" x14ac:dyDescent="0.2">
      <c r="B496" s="36" t="s">
        <v>2001</v>
      </c>
      <c r="C496" s="3"/>
      <c r="D496" s="3"/>
      <c r="E496" s="3"/>
      <c r="F496" s="4"/>
    </row>
    <row r="497" spans="2:6" ht="11.25" hidden="1" customHeight="1" x14ac:dyDescent="0.2">
      <c r="B497" s="36" t="s">
        <v>4016</v>
      </c>
      <c r="C497" s="3"/>
      <c r="D497" s="3"/>
      <c r="E497" s="3"/>
      <c r="F497" s="4"/>
    </row>
    <row r="498" spans="2:6" ht="11.25" hidden="1" customHeight="1" x14ac:dyDescent="0.2">
      <c r="B498" s="36" t="s">
        <v>1659</v>
      </c>
      <c r="C498" s="3"/>
      <c r="D498" s="3"/>
      <c r="E498" s="3"/>
      <c r="F498" s="4"/>
    </row>
    <row r="499" spans="2:6" ht="11.25" hidden="1" customHeight="1" x14ac:dyDescent="0.2">
      <c r="B499" s="36" t="s">
        <v>4016</v>
      </c>
      <c r="C499" s="3"/>
      <c r="D499" s="3"/>
      <c r="E499" s="3"/>
      <c r="F499" s="4"/>
    </row>
    <row r="500" spans="2:6" ht="11.25" hidden="1" customHeight="1" x14ac:dyDescent="0.2">
      <c r="B500" s="36" t="s">
        <v>1103</v>
      </c>
      <c r="C500" s="3"/>
      <c r="D500" s="3"/>
      <c r="E500" s="3"/>
      <c r="F500" s="4"/>
    </row>
    <row r="501" spans="2:6" ht="11.25" hidden="1" customHeight="1" x14ac:dyDescent="0.2">
      <c r="B501" s="36" t="s">
        <v>4016</v>
      </c>
      <c r="C501" s="3"/>
      <c r="D501" s="3"/>
      <c r="E501" s="3"/>
      <c r="F501" s="4"/>
    </row>
    <row r="502" spans="2:6" ht="11.25" hidden="1" customHeight="1" x14ac:dyDescent="0.2">
      <c r="B502" s="36" t="s">
        <v>2646</v>
      </c>
      <c r="C502" s="3"/>
      <c r="D502" s="3"/>
      <c r="E502" s="3"/>
      <c r="F502" s="4"/>
    </row>
    <row r="503" spans="2:6" ht="11.25" hidden="1" customHeight="1" x14ac:dyDescent="0.2">
      <c r="B503" s="36" t="s">
        <v>4016</v>
      </c>
      <c r="C503" s="3"/>
      <c r="D503" s="3"/>
      <c r="E503" s="3"/>
      <c r="F503" s="4"/>
    </row>
    <row r="504" spans="2:6" ht="11.25" hidden="1" customHeight="1" x14ac:dyDescent="0.2">
      <c r="B504" s="36" t="s">
        <v>1087</v>
      </c>
      <c r="C504" s="3"/>
      <c r="D504" s="3"/>
      <c r="E504" s="3"/>
      <c r="F504" s="4"/>
    </row>
    <row r="505" spans="2:6" ht="11.25" hidden="1" customHeight="1" x14ac:dyDescent="0.2">
      <c r="B505" s="36" t="s">
        <v>4016</v>
      </c>
      <c r="C505" s="3"/>
      <c r="D505" s="3"/>
      <c r="E505" s="3"/>
      <c r="F505" s="4"/>
    </row>
    <row r="506" spans="2:6" ht="11.25" hidden="1" customHeight="1" x14ac:dyDescent="0.2">
      <c r="B506" s="36" t="s">
        <v>3004</v>
      </c>
      <c r="C506" s="3"/>
      <c r="D506" s="3"/>
      <c r="E506" s="3"/>
      <c r="F506" s="4"/>
    </row>
    <row r="507" spans="2:6" ht="11.25" hidden="1" customHeight="1" x14ac:dyDescent="0.2">
      <c r="B507" s="36" t="s">
        <v>4016</v>
      </c>
      <c r="C507" s="3"/>
      <c r="D507" s="3"/>
      <c r="E507" s="3"/>
      <c r="F507" s="4"/>
    </row>
    <row r="508" spans="2:6" ht="11.25" hidden="1" customHeight="1" x14ac:dyDescent="0.2">
      <c r="B508" s="36" t="s">
        <v>281</v>
      </c>
      <c r="C508" s="3"/>
      <c r="D508" s="3"/>
      <c r="E508" s="3"/>
      <c r="F508" s="4"/>
    </row>
    <row r="509" spans="2:6" ht="11.25" hidden="1" customHeight="1" x14ac:dyDescent="0.2">
      <c r="B509" s="36" t="s">
        <v>4016</v>
      </c>
      <c r="C509" s="3"/>
      <c r="D509" s="3"/>
      <c r="E509" s="3"/>
      <c r="F509" s="4"/>
    </row>
    <row r="510" spans="2:6" ht="11.25" hidden="1" customHeight="1" x14ac:dyDescent="0.2">
      <c r="B510" s="36" t="s">
        <v>909</v>
      </c>
      <c r="C510" s="3"/>
      <c r="D510" s="3"/>
      <c r="E510" s="3"/>
      <c r="F510" s="4"/>
    </row>
    <row r="511" spans="2:6" ht="11.25" hidden="1" customHeight="1" x14ac:dyDescent="0.2">
      <c r="B511" s="36" t="s">
        <v>4016</v>
      </c>
      <c r="C511" s="3"/>
      <c r="D511" s="3"/>
      <c r="E511" s="3"/>
      <c r="F511" s="4"/>
    </row>
    <row r="512" spans="2:6" ht="11.25" hidden="1" customHeight="1" x14ac:dyDescent="0.2">
      <c r="B512" s="36" t="s">
        <v>1889</v>
      </c>
      <c r="C512" s="3"/>
      <c r="D512" s="3"/>
      <c r="E512" s="3"/>
      <c r="F512" s="4"/>
    </row>
    <row r="513" spans="2:6" ht="11.25" hidden="1" customHeight="1" x14ac:dyDescent="0.2">
      <c r="B513" s="36" t="s">
        <v>4016</v>
      </c>
      <c r="C513" s="3"/>
      <c r="D513" s="3"/>
      <c r="E513" s="3"/>
      <c r="F513" s="4"/>
    </row>
    <row r="514" spans="2:6" ht="11.25" hidden="1" customHeight="1" x14ac:dyDescent="0.2">
      <c r="B514" s="36" t="s">
        <v>335</v>
      </c>
      <c r="C514" s="3"/>
      <c r="D514" s="3"/>
      <c r="E514" s="3"/>
      <c r="F514" s="4"/>
    </row>
    <row r="515" spans="2:6" ht="11.25" hidden="1" customHeight="1" x14ac:dyDescent="0.2">
      <c r="B515" s="36" t="s">
        <v>4016</v>
      </c>
      <c r="C515" s="3"/>
      <c r="D515" s="3"/>
      <c r="E515" s="3"/>
      <c r="F515" s="4"/>
    </row>
    <row r="516" spans="2:6" ht="11.25" hidden="1" customHeight="1" x14ac:dyDescent="0.2">
      <c r="B516" s="36" t="s">
        <v>2001</v>
      </c>
      <c r="C516" s="3"/>
      <c r="D516" s="3"/>
      <c r="E516" s="3"/>
      <c r="F516" s="4"/>
    </row>
    <row r="517" spans="2:6" ht="11.25" hidden="1" customHeight="1" x14ac:dyDescent="0.2">
      <c r="B517" s="36" t="s">
        <v>4016</v>
      </c>
      <c r="C517" s="3"/>
      <c r="D517" s="3"/>
      <c r="E517" s="3"/>
      <c r="F517" s="4"/>
    </row>
    <row r="518" spans="2:6" ht="11.25" hidden="1" customHeight="1" x14ac:dyDescent="0.2">
      <c r="B518" s="36" t="s">
        <v>1659</v>
      </c>
      <c r="C518" s="3"/>
      <c r="D518" s="3"/>
      <c r="E518" s="3"/>
      <c r="F518" s="4"/>
    </row>
    <row r="519" spans="2:6" ht="11.25" hidden="1" customHeight="1" x14ac:dyDescent="0.2">
      <c r="B519" s="36" t="s">
        <v>4016</v>
      </c>
      <c r="C519" s="3"/>
      <c r="D519" s="3"/>
      <c r="E519" s="3"/>
      <c r="F519" s="4"/>
    </row>
    <row r="520" spans="2:6" ht="11.25" hidden="1" customHeight="1" x14ac:dyDescent="0.2">
      <c r="B520" s="28" t="s">
        <v>2735</v>
      </c>
      <c r="C520" s="6"/>
      <c r="D520" s="6"/>
      <c r="E520" s="6"/>
      <c r="F520" s="7"/>
    </row>
    <row r="521" spans="2:6" ht="11.25" hidden="1" customHeight="1" x14ac:dyDescent="0.2">
      <c r="B521" s="36" t="s">
        <v>4016</v>
      </c>
      <c r="C521" s="3"/>
      <c r="D521" s="3"/>
      <c r="E521" s="3"/>
      <c r="F521" s="4"/>
    </row>
    <row r="522" spans="2:6" ht="11.25" hidden="1" customHeight="1" x14ac:dyDescent="0.2">
      <c r="B522" s="36" t="s">
        <v>87</v>
      </c>
      <c r="C522" s="3"/>
      <c r="D522" s="3"/>
      <c r="E522" s="3"/>
      <c r="F522" s="4"/>
    </row>
    <row r="523" spans="2:6" ht="11.25" hidden="1" customHeight="1" x14ac:dyDescent="0.2">
      <c r="B523" s="36" t="s">
        <v>4016</v>
      </c>
      <c r="C523" s="3"/>
      <c r="D523" s="3"/>
      <c r="E523" s="3"/>
      <c r="F523" s="4"/>
    </row>
    <row r="524" spans="2:6" ht="11.25" hidden="1" customHeight="1" x14ac:dyDescent="0.2">
      <c r="B524" s="36" t="s">
        <v>1981</v>
      </c>
      <c r="C524" s="3"/>
      <c r="D524" s="3"/>
      <c r="E524" s="3"/>
      <c r="F524" s="4"/>
    </row>
    <row r="525" spans="2:6" ht="11.25" hidden="1" customHeight="1" x14ac:dyDescent="0.2">
      <c r="B525" s="36" t="s">
        <v>4016</v>
      </c>
      <c r="C525" s="3"/>
      <c r="D525" s="3"/>
      <c r="E525" s="3"/>
      <c r="F525" s="4"/>
    </row>
    <row r="526" spans="2:6" ht="11.25" hidden="1" customHeight="1" x14ac:dyDescent="0.2">
      <c r="B526" s="36" t="s">
        <v>1494</v>
      </c>
      <c r="C526" s="3"/>
      <c r="D526" s="3"/>
      <c r="E526" s="3"/>
      <c r="F526" s="4"/>
    </row>
    <row r="527" spans="2:6" ht="11.25" hidden="1" customHeight="1" x14ac:dyDescent="0.2">
      <c r="B527" s="36" t="s">
        <v>4016</v>
      </c>
      <c r="C527" s="3"/>
      <c r="D527" s="3"/>
      <c r="E527" s="3"/>
      <c r="F527" s="4"/>
    </row>
    <row r="528" spans="2:6" ht="11.25" hidden="1" customHeight="1" x14ac:dyDescent="0.2">
      <c r="B528" s="36" t="s">
        <v>1134</v>
      </c>
      <c r="C528" s="3"/>
      <c r="D528" s="3"/>
      <c r="E528" s="3"/>
      <c r="F528" s="4"/>
    </row>
    <row r="529" spans="2:6" ht="11.25" hidden="1" customHeight="1" x14ac:dyDescent="0.2">
      <c r="B529" s="36" t="s">
        <v>4016</v>
      </c>
      <c r="C529" s="3"/>
      <c r="D529" s="3"/>
      <c r="E529" s="3"/>
      <c r="F529" s="4"/>
    </row>
    <row r="530" spans="2:6" ht="11.25" hidden="1" customHeight="1" x14ac:dyDescent="0.2">
      <c r="B530" s="36" t="s">
        <v>3910</v>
      </c>
      <c r="C530" s="3"/>
      <c r="D530" s="3"/>
      <c r="E530" s="3"/>
      <c r="F530" s="4"/>
    </row>
    <row r="531" spans="2:6" ht="11.25" hidden="1" customHeight="1" x14ac:dyDescent="0.2">
      <c r="B531" s="36" t="s">
        <v>4016</v>
      </c>
      <c r="C531" s="3"/>
      <c r="D531" s="3"/>
      <c r="E531" s="3"/>
      <c r="F531" s="4"/>
    </row>
    <row r="532" spans="2:6" ht="11.25" hidden="1" customHeight="1" x14ac:dyDescent="0.2">
      <c r="B532" s="36" t="s">
        <v>1889</v>
      </c>
      <c r="C532" s="3"/>
      <c r="D532" s="3"/>
      <c r="E532" s="3"/>
      <c r="F532" s="4"/>
    </row>
    <row r="533" spans="2:6" ht="11.25" hidden="1" customHeight="1" x14ac:dyDescent="0.2">
      <c r="B533" s="36" t="s">
        <v>4016</v>
      </c>
      <c r="C533" s="3"/>
      <c r="D533" s="3"/>
      <c r="E533" s="3"/>
      <c r="F533" s="4"/>
    </row>
    <row r="534" spans="2:6" ht="11.25" hidden="1" customHeight="1" x14ac:dyDescent="0.2">
      <c r="B534" s="36" t="s">
        <v>335</v>
      </c>
      <c r="C534" s="3"/>
      <c r="D534" s="3"/>
      <c r="E534" s="3"/>
      <c r="F534" s="4"/>
    </row>
    <row r="535" spans="2:6" ht="11.25" hidden="1" customHeight="1" x14ac:dyDescent="0.2">
      <c r="B535" s="36" t="s">
        <v>4016</v>
      </c>
      <c r="C535" s="3"/>
      <c r="D535" s="3"/>
      <c r="E535" s="3"/>
      <c r="F535" s="4"/>
    </row>
    <row r="536" spans="2:6" ht="11.25" hidden="1" customHeight="1" x14ac:dyDescent="0.2">
      <c r="B536" s="36" t="s">
        <v>2001</v>
      </c>
      <c r="C536" s="3"/>
      <c r="D536" s="3"/>
      <c r="E536" s="3"/>
      <c r="F536" s="4"/>
    </row>
    <row r="537" spans="2:6" ht="11.25" hidden="1" customHeight="1" x14ac:dyDescent="0.2">
      <c r="B537" s="36" t="s">
        <v>4016</v>
      </c>
      <c r="C537" s="3"/>
      <c r="D537" s="3"/>
      <c r="E537" s="3"/>
      <c r="F537" s="4"/>
    </row>
    <row r="538" spans="2:6" ht="11.25" hidden="1" customHeight="1" x14ac:dyDescent="0.2">
      <c r="B538" s="36" t="s">
        <v>14</v>
      </c>
      <c r="C538" s="3"/>
      <c r="D538" s="3"/>
      <c r="E538" s="3"/>
      <c r="F538" s="4"/>
    </row>
    <row r="539" spans="2:6" ht="11.25" hidden="1" customHeight="1" x14ac:dyDescent="0.2">
      <c r="B539" s="36" t="s">
        <v>4016</v>
      </c>
      <c r="C539" s="3"/>
      <c r="D539" s="3"/>
      <c r="E539" s="3"/>
      <c r="F539" s="4"/>
    </row>
    <row r="540" spans="2:6" ht="11.25" hidden="1" customHeight="1" x14ac:dyDescent="0.2">
      <c r="B540" s="36" t="s">
        <v>2941</v>
      </c>
      <c r="C540" s="3"/>
      <c r="D540" s="3"/>
      <c r="E540" s="3"/>
      <c r="F540" s="4"/>
    </row>
    <row r="541" spans="2:6" ht="11.25" hidden="1" customHeight="1" x14ac:dyDescent="0.2">
      <c r="B541" s="36" t="s">
        <v>4016</v>
      </c>
      <c r="C541" s="3"/>
      <c r="D541" s="3"/>
      <c r="E541" s="3"/>
      <c r="F541" s="4"/>
    </row>
    <row r="542" spans="2:6" ht="11.25" hidden="1" customHeight="1" x14ac:dyDescent="0.2">
      <c r="B542" s="36" t="s">
        <v>3351</v>
      </c>
      <c r="C542" s="3"/>
      <c r="D542" s="3"/>
      <c r="E542" s="3"/>
      <c r="F542" s="4"/>
    </row>
    <row r="543" spans="2:6" ht="11.25" hidden="1" customHeight="1" x14ac:dyDescent="0.2">
      <c r="B543" s="36" t="s">
        <v>4016</v>
      </c>
      <c r="C543" s="3"/>
      <c r="D543" s="3"/>
      <c r="E543" s="3"/>
      <c r="F543" s="4"/>
    </row>
    <row r="544" spans="2:6" ht="11.25" hidden="1" customHeight="1" x14ac:dyDescent="0.2">
      <c r="B544" s="36" t="s">
        <v>3932</v>
      </c>
      <c r="C544" s="3"/>
      <c r="D544" s="3"/>
      <c r="E544" s="3"/>
      <c r="F544" s="4"/>
    </row>
    <row r="545" spans="2:6" ht="11.25" hidden="1" customHeight="1" x14ac:dyDescent="0.2">
      <c r="B545" s="36" t="s">
        <v>4016</v>
      </c>
      <c r="C545" s="3"/>
      <c r="D545" s="3"/>
      <c r="E545" s="3"/>
      <c r="F545" s="4"/>
    </row>
    <row r="546" spans="2:6" ht="11.25" hidden="1" customHeight="1" x14ac:dyDescent="0.2">
      <c r="B546" s="36" t="s">
        <v>654</v>
      </c>
      <c r="C546" s="3"/>
      <c r="D546" s="3"/>
      <c r="E546" s="3"/>
      <c r="F546" s="4"/>
    </row>
    <row r="547" spans="2:6" ht="11.25" hidden="1" customHeight="1" x14ac:dyDescent="0.2">
      <c r="B547" s="36" t="s">
        <v>4016</v>
      </c>
      <c r="C547" s="3"/>
      <c r="D547" s="3"/>
      <c r="E547" s="3"/>
      <c r="F547" s="4"/>
    </row>
    <row r="548" spans="2:6" ht="11.25" hidden="1" customHeight="1" x14ac:dyDescent="0.2">
      <c r="B548" s="36" t="s">
        <v>3461</v>
      </c>
      <c r="C548" s="3"/>
      <c r="D548" s="3"/>
      <c r="E548" s="3"/>
      <c r="F548" s="4"/>
    </row>
    <row r="549" spans="2:6" ht="11.25" hidden="1" customHeight="1" x14ac:dyDescent="0.2">
      <c r="B549" s="36" t="s">
        <v>4016</v>
      </c>
      <c r="C549" s="3"/>
      <c r="D549" s="3"/>
      <c r="E549" s="3"/>
      <c r="F549" s="4"/>
    </row>
    <row r="550" spans="2:6" ht="11.25" hidden="1" customHeight="1" x14ac:dyDescent="0.2">
      <c r="B550" s="36" t="s">
        <v>939</v>
      </c>
      <c r="C550" s="3"/>
      <c r="D550" s="3"/>
      <c r="E550" s="3"/>
      <c r="F550" s="4"/>
    </row>
    <row r="551" spans="2:6" ht="11.25" hidden="1" customHeight="1" x14ac:dyDescent="0.2">
      <c r="B551" s="36" t="s">
        <v>4016</v>
      </c>
      <c r="C551" s="3"/>
      <c r="D551" s="3"/>
      <c r="E551" s="3"/>
      <c r="F551" s="4"/>
    </row>
    <row r="552" spans="2:6" ht="11.25" hidden="1" customHeight="1" x14ac:dyDescent="0.2">
      <c r="B552" s="36" t="s">
        <v>2389</v>
      </c>
      <c r="C552" s="3"/>
      <c r="D552" s="3"/>
      <c r="E552" s="3"/>
      <c r="F552" s="4"/>
    </row>
    <row r="553" spans="2:6" ht="11.25" hidden="1" customHeight="1" x14ac:dyDescent="0.2">
      <c r="B553" s="36" t="s">
        <v>4016</v>
      </c>
      <c r="C553" s="3"/>
      <c r="D553" s="3"/>
      <c r="E553" s="3"/>
      <c r="F553" s="4"/>
    </row>
    <row r="554" spans="2:6" ht="11.25" hidden="1" customHeight="1" x14ac:dyDescent="0.2">
      <c r="B554" s="36" t="s">
        <v>2751</v>
      </c>
      <c r="C554" s="3"/>
      <c r="D554" s="3"/>
      <c r="E554" s="3"/>
      <c r="F554" s="4"/>
    </row>
    <row r="555" spans="2:6" ht="11.25" hidden="1" customHeight="1" x14ac:dyDescent="0.2">
      <c r="B555" s="36" t="s">
        <v>4016</v>
      </c>
      <c r="C555" s="3"/>
      <c r="D555" s="3"/>
      <c r="E555" s="3"/>
      <c r="F555" s="4"/>
    </row>
    <row r="556" spans="2:6" ht="11.25" hidden="1" customHeight="1" x14ac:dyDescent="0.2">
      <c r="B556" s="36" t="s">
        <v>1678</v>
      </c>
      <c r="C556" s="3"/>
      <c r="D556" s="3"/>
      <c r="E556" s="3"/>
      <c r="F556" s="4"/>
    </row>
    <row r="557" spans="2:6" ht="11.25" hidden="1" customHeight="1" x14ac:dyDescent="0.2">
      <c r="B557" s="36" t="s">
        <v>1059</v>
      </c>
      <c r="C557" s="3"/>
      <c r="D557" s="3"/>
      <c r="E557" s="3"/>
      <c r="F557" s="4"/>
    </row>
    <row r="558" spans="2:6" ht="11.25" hidden="1" customHeight="1" x14ac:dyDescent="0.2">
      <c r="B558" s="36" t="s">
        <v>1377</v>
      </c>
      <c r="C558" s="3"/>
      <c r="D558" s="3"/>
      <c r="E558" s="3"/>
      <c r="F558" s="4"/>
    </row>
    <row r="559" spans="2:6" ht="11.25" hidden="1" customHeight="1" x14ac:dyDescent="0.2">
      <c r="B559" s="36" t="s">
        <v>2832</v>
      </c>
      <c r="C559" s="37">
        <f>D559+E559+F559</f>
        <v>23240</v>
      </c>
      <c r="D559" s="3">
        <v>5455</v>
      </c>
      <c r="E559" s="3">
        <v>5755</v>
      </c>
      <c r="F559" s="4">
        <v>12030</v>
      </c>
    </row>
    <row r="560" spans="2:6" ht="11.25" hidden="1" customHeight="1" x14ac:dyDescent="0.2">
      <c r="B560" s="36" t="s">
        <v>4016</v>
      </c>
      <c r="C560" s="3"/>
      <c r="D560" s="3"/>
      <c r="E560" s="3"/>
      <c r="F560" s="4"/>
    </row>
    <row r="561" spans="2:6" ht="11.25" hidden="1" customHeight="1" x14ac:dyDescent="0.2">
      <c r="B561" s="36" t="s">
        <v>3824</v>
      </c>
      <c r="C561" s="3"/>
      <c r="D561" s="3"/>
      <c r="E561" s="3"/>
      <c r="F561" s="4"/>
    </row>
    <row r="562" spans="2:6" ht="11.25" hidden="1" customHeight="1" x14ac:dyDescent="0.2">
      <c r="B562" s="36" t="s">
        <v>4016</v>
      </c>
      <c r="C562" s="3"/>
      <c r="D562" s="3"/>
      <c r="E562" s="3"/>
      <c r="F562" s="4"/>
    </row>
    <row r="563" spans="2:6" ht="11.25" hidden="1" customHeight="1" x14ac:dyDescent="0.2">
      <c r="B563" s="36" t="s">
        <v>3932</v>
      </c>
      <c r="C563" s="3"/>
      <c r="D563" s="3"/>
      <c r="E563" s="3"/>
      <c r="F563" s="4"/>
    </row>
    <row r="564" spans="2:6" ht="11.25" hidden="1" customHeight="1" x14ac:dyDescent="0.2">
      <c r="B564" s="36" t="s">
        <v>4016</v>
      </c>
      <c r="C564" s="3"/>
      <c r="D564" s="3"/>
      <c r="E564" s="3"/>
      <c r="F564" s="4"/>
    </row>
    <row r="565" spans="2:6" ht="11.25" hidden="1" customHeight="1" x14ac:dyDescent="0.2">
      <c r="B565" s="36" t="s">
        <v>654</v>
      </c>
      <c r="C565" s="3"/>
      <c r="D565" s="3"/>
      <c r="E565" s="3"/>
      <c r="F565" s="4"/>
    </row>
    <row r="566" spans="2:6" ht="11.25" hidden="1" customHeight="1" x14ac:dyDescent="0.2">
      <c r="B566" s="36" t="s">
        <v>4016</v>
      </c>
      <c r="C566" s="3"/>
      <c r="D566" s="3"/>
      <c r="E566" s="3"/>
      <c r="F566" s="4"/>
    </row>
    <row r="567" spans="2:6" ht="11.25" hidden="1" customHeight="1" x14ac:dyDescent="0.2">
      <c r="B567" s="36" t="s">
        <v>3461</v>
      </c>
      <c r="C567" s="3"/>
      <c r="D567" s="3"/>
      <c r="E567" s="3"/>
      <c r="F567" s="4"/>
    </row>
    <row r="568" spans="2:6" ht="11.25" hidden="1" customHeight="1" x14ac:dyDescent="0.2">
      <c r="B568" s="36" t="s">
        <v>4016</v>
      </c>
      <c r="C568" s="3"/>
      <c r="D568" s="3"/>
      <c r="E568" s="3"/>
      <c r="F568" s="4"/>
    </row>
    <row r="569" spans="2:6" ht="11.25" hidden="1" customHeight="1" x14ac:dyDescent="0.2">
      <c r="B569" s="36" t="s">
        <v>939</v>
      </c>
      <c r="C569" s="3"/>
      <c r="D569" s="3"/>
      <c r="E569" s="3"/>
      <c r="F569" s="4"/>
    </row>
    <row r="570" spans="2:6" ht="11.25" hidden="1" customHeight="1" x14ac:dyDescent="0.2">
      <c r="B570" s="36" t="s">
        <v>4016</v>
      </c>
      <c r="C570" s="3"/>
      <c r="D570" s="3"/>
      <c r="E570" s="3"/>
      <c r="F570" s="4"/>
    </row>
    <row r="571" spans="2:6" ht="11.25" hidden="1" customHeight="1" x14ac:dyDescent="0.2">
      <c r="B571" s="36" t="s">
        <v>2357</v>
      </c>
      <c r="C571" s="3"/>
      <c r="D571" s="3"/>
      <c r="E571" s="3"/>
      <c r="F571" s="4"/>
    </row>
    <row r="572" spans="2:6" ht="11.25" hidden="1" customHeight="1" x14ac:dyDescent="0.2">
      <c r="B572" s="36" t="s">
        <v>4016</v>
      </c>
      <c r="C572" s="3"/>
      <c r="D572" s="3"/>
      <c r="E572" s="3"/>
      <c r="F572" s="4"/>
    </row>
    <row r="573" spans="2:6" ht="11.25" hidden="1" customHeight="1" x14ac:dyDescent="0.2">
      <c r="B573" s="28" t="s">
        <v>2615</v>
      </c>
      <c r="C573" s="6"/>
      <c r="D573" s="6"/>
      <c r="E573" s="6"/>
      <c r="F573" s="7"/>
    </row>
    <row r="574" spans="2:6" ht="11.25" hidden="1" customHeight="1" x14ac:dyDescent="0.2">
      <c r="B574" s="36" t="s">
        <v>4016</v>
      </c>
      <c r="C574" s="3"/>
      <c r="D574" s="3"/>
      <c r="E574" s="3"/>
      <c r="F574" s="4"/>
    </row>
    <row r="575" spans="2:6" ht="11.25" hidden="1" customHeight="1" x14ac:dyDescent="0.2">
      <c r="B575" s="36" t="s">
        <v>3875</v>
      </c>
      <c r="C575" s="3"/>
      <c r="D575" s="3"/>
      <c r="E575" s="3"/>
      <c r="F575" s="4"/>
    </row>
    <row r="576" spans="2:6" ht="11.25" hidden="1" customHeight="1" x14ac:dyDescent="0.2">
      <c r="B576" s="36" t="s">
        <v>1863</v>
      </c>
      <c r="C576" s="3"/>
      <c r="D576" s="3"/>
      <c r="E576" s="3"/>
      <c r="F576" s="4"/>
    </row>
    <row r="577" spans="2:6" ht="11.25" hidden="1" customHeight="1" x14ac:dyDescent="0.2">
      <c r="B577" s="36" t="s">
        <v>434</v>
      </c>
      <c r="C577" s="3"/>
      <c r="D577" s="3"/>
      <c r="E577" s="3"/>
      <c r="F577" s="4"/>
    </row>
    <row r="578" spans="2:6" ht="11.25" hidden="1" customHeight="1" x14ac:dyDescent="0.2">
      <c r="B578" s="36" t="s">
        <v>3593</v>
      </c>
      <c r="C578" s="37">
        <f>D578+E578+F578</f>
        <v>27944</v>
      </c>
      <c r="D578" s="3">
        <v>21052</v>
      </c>
      <c r="E578" s="3">
        <v>6857</v>
      </c>
      <c r="F578" s="4">
        <v>35</v>
      </c>
    </row>
    <row r="579" spans="2:6" ht="11.25" hidden="1" customHeight="1" x14ac:dyDescent="0.2">
      <c r="B579" s="36" t="s">
        <v>4016</v>
      </c>
      <c r="C579" s="3"/>
      <c r="D579" s="3"/>
      <c r="E579" s="3"/>
      <c r="F579" s="4"/>
    </row>
    <row r="580" spans="2:6" ht="11.25" hidden="1" customHeight="1" x14ac:dyDescent="0.2">
      <c r="B580" s="36" t="s">
        <v>3133</v>
      </c>
      <c r="C580" s="3"/>
      <c r="D580" s="3"/>
      <c r="E580" s="3"/>
      <c r="F580" s="4"/>
    </row>
    <row r="581" spans="2:6" ht="11.25" hidden="1" customHeight="1" x14ac:dyDescent="0.2">
      <c r="B581" s="36" t="s">
        <v>4016</v>
      </c>
      <c r="C581" s="3"/>
      <c r="D581" s="3"/>
      <c r="E581" s="3"/>
      <c r="F581" s="4"/>
    </row>
    <row r="582" spans="2:6" ht="11.25" hidden="1" customHeight="1" x14ac:dyDescent="0.2">
      <c r="B582" s="36" t="s">
        <v>2615</v>
      </c>
      <c r="C582" s="3"/>
      <c r="D582" s="3"/>
      <c r="E582" s="3"/>
      <c r="F582" s="4"/>
    </row>
    <row r="583" spans="2:6" ht="11.25" hidden="1" customHeight="1" x14ac:dyDescent="0.2">
      <c r="B583" s="36" t="s">
        <v>4016</v>
      </c>
      <c r="C583" s="3"/>
      <c r="D583" s="3"/>
      <c r="E583" s="3"/>
      <c r="F583" s="4"/>
    </row>
    <row r="584" spans="2:6" ht="11.25" hidden="1" customHeight="1" x14ac:dyDescent="0.2">
      <c r="B584" s="36" t="s">
        <v>3497</v>
      </c>
      <c r="C584" s="3"/>
      <c r="D584" s="3"/>
      <c r="E584" s="3"/>
      <c r="F584" s="4"/>
    </row>
    <row r="585" spans="2:6" ht="11.25" hidden="1" customHeight="1" x14ac:dyDescent="0.2">
      <c r="B585" s="36" t="s">
        <v>4016</v>
      </c>
      <c r="C585" s="3"/>
      <c r="D585" s="3"/>
      <c r="E585" s="3"/>
      <c r="F585" s="4"/>
    </row>
    <row r="586" spans="2:6" ht="11.25" hidden="1" customHeight="1" x14ac:dyDescent="0.2">
      <c r="B586" s="36" t="s">
        <v>3531</v>
      </c>
      <c r="C586" s="3"/>
      <c r="D586" s="3"/>
      <c r="E586" s="3"/>
      <c r="F586" s="4"/>
    </row>
    <row r="587" spans="2:6" ht="11.25" hidden="1" customHeight="1" x14ac:dyDescent="0.2">
      <c r="B587" s="36" t="s">
        <v>1871</v>
      </c>
      <c r="C587" s="3"/>
      <c r="D587" s="3"/>
      <c r="E587" s="3"/>
      <c r="F587" s="4"/>
    </row>
    <row r="588" spans="2:6" ht="11.25" hidden="1" customHeight="1" x14ac:dyDescent="0.2">
      <c r="B588" s="36" t="s">
        <v>1688</v>
      </c>
      <c r="C588" s="3"/>
      <c r="D588" s="3"/>
      <c r="E588" s="3"/>
      <c r="F588" s="4"/>
    </row>
    <row r="589" spans="2:6" ht="11.25" hidden="1" customHeight="1" x14ac:dyDescent="0.2">
      <c r="B589" s="36" t="s">
        <v>3425</v>
      </c>
      <c r="C589" s="37">
        <f>D589+E589+F589</f>
        <v>1533</v>
      </c>
      <c r="D589" s="3">
        <v>1156</v>
      </c>
      <c r="E589" s="3">
        <v>376</v>
      </c>
      <c r="F589" s="4">
        <v>1</v>
      </c>
    </row>
    <row r="590" spans="2:6" ht="11.25" hidden="1" customHeight="1" x14ac:dyDescent="0.2">
      <c r="B590" s="36" t="s">
        <v>4016</v>
      </c>
      <c r="C590" s="3"/>
      <c r="D590" s="3"/>
      <c r="E590" s="3"/>
      <c r="F590" s="4"/>
    </row>
    <row r="591" spans="2:6" ht="11.25" hidden="1" customHeight="1" x14ac:dyDescent="0.2">
      <c r="B591" s="36" t="s">
        <v>1525</v>
      </c>
      <c r="C591" s="3"/>
      <c r="D591" s="3"/>
      <c r="E591" s="3"/>
      <c r="F591" s="4"/>
    </row>
    <row r="592" spans="2:6" ht="11.25" hidden="1" customHeight="1" x14ac:dyDescent="0.2">
      <c r="B592" s="36" t="s">
        <v>4016</v>
      </c>
      <c r="C592" s="3"/>
      <c r="D592" s="3"/>
      <c r="E592" s="3"/>
      <c r="F592" s="4"/>
    </row>
    <row r="593" spans="2:6" ht="11.25" hidden="1" customHeight="1" x14ac:dyDescent="0.2">
      <c r="B593" s="36" t="s">
        <v>3932</v>
      </c>
      <c r="C593" s="3"/>
      <c r="D593" s="3"/>
      <c r="E593" s="3"/>
      <c r="F593" s="4"/>
    </row>
    <row r="594" spans="2:6" ht="11.25" hidden="1" customHeight="1" x14ac:dyDescent="0.2">
      <c r="B594" s="36" t="s">
        <v>4016</v>
      </c>
      <c r="C594" s="3"/>
      <c r="D594" s="3"/>
      <c r="E594" s="3"/>
      <c r="F594" s="4"/>
    </row>
    <row r="595" spans="2:6" ht="11.25" hidden="1" customHeight="1" x14ac:dyDescent="0.2">
      <c r="B595" s="36" t="s">
        <v>654</v>
      </c>
      <c r="C595" s="3"/>
      <c r="D595" s="3"/>
      <c r="E595" s="3"/>
      <c r="F595" s="4"/>
    </row>
    <row r="596" spans="2:6" ht="11.25" hidden="1" customHeight="1" x14ac:dyDescent="0.2">
      <c r="B596" s="36" t="s">
        <v>4016</v>
      </c>
      <c r="C596" s="3"/>
      <c r="D596" s="3"/>
      <c r="E596" s="3"/>
      <c r="F596" s="4"/>
    </row>
    <row r="597" spans="2:6" ht="11.25" hidden="1" customHeight="1" x14ac:dyDescent="0.2">
      <c r="B597" s="36" t="s">
        <v>3461</v>
      </c>
      <c r="C597" s="3"/>
      <c r="D597" s="3"/>
      <c r="E597" s="3"/>
      <c r="F597" s="4"/>
    </row>
    <row r="598" spans="2:6" ht="11.25" hidden="1" customHeight="1" x14ac:dyDescent="0.2">
      <c r="B598" s="36" t="s">
        <v>4016</v>
      </c>
      <c r="C598" s="3"/>
      <c r="D598" s="3"/>
      <c r="E598" s="3"/>
      <c r="F598" s="4"/>
    </row>
    <row r="599" spans="2:6" ht="11.25" hidden="1" customHeight="1" x14ac:dyDescent="0.2">
      <c r="B599" s="36" t="s">
        <v>1297</v>
      </c>
      <c r="C599" s="3"/>
      <c r="D599" s="3"/>
      <c r="E599" s="3"/>
      <c r="F599" s="4"/>
    </row>
    <row r="600" spans="2:6" ht="11.25" hidden="1" customHeight="1" x14ac:dyDescent="0.2">
      <c r="B600" s="36" t="s">
        <v>4016</v>
      </c>
      <c r="C600" s="3"/>
      <c r="D600" s="3"/>
      <c r="E600" s="3"/>
      <c r="F600" s="4"/>
    </row>
    <row r="601" spans="2:6" ht="11.25" hidden="1" customHeight="1" x14ac:dyDescent="0.2">
      <c r="B601" s="36" t="s">
        <v>3090</v>
      </c>
      <c r="C601" s="3"/>
      <c r="D601" s="3"/>
      <c r="E601" s="3"/>
      <c r="F601" s="4"/>
    </row>
    <row r="602" spans="2:6" ht="11.25" hidden="1" customHeight="1" x14ac:dyDescent="0.2">
      <c r="B602" s="36" t="s">
        <v>1159</v>
      </c>
      <c r="C602" s="3"/>
      <c r="D602" s="3"/>
      <c r="E602" s="3"/>
      <c r="F602" s="4"/>
    </row>
    <row r="603" spans="2:6" ht="11.25" hidden="1" customHeight="1" x14ac:dyDescent="0.2">
      <c r="B603" s="36" t="s">
        <v>2887</v>
      </c>
      <c r="C603" s="3"/>
      <c r="D603" s="3"/>
      <c r="E603" s="3"/>
      <c r="F603" s="4"/>
    </row>
    <row r="604" spans="2:6" ht="11.25" hidden="1" customHeight="1" x14ac:dyDescent="0.2">
      <c r="B604" s="36" t="s">
        <v>1896</v>
      </c>
      <c r="C604" s="3"/>
      <c r="D604" s="3"/>
      <c r="E604" s="3"/>
      <c r="F604" s="4"/>
    </row>
    <row r="605" spans="2:6" ht="11.25" hidden="1" customHeight="1" x14ac:dyDescent="0.2">
      <c r="B605" s="36" t="s">
        <v>1227</v>
      </c>
      <c r="C605" s="37">
        <f>D605+E605+F605</f>
        <v>904</v>
      </c>
      <c r="D605" s="3">
        <v>904</v>
      </c>
      <c r="E605" s="3"/>
      <c r="F605" s="4"/>
    </row>
    <row r="606" spans="2:6" ht="11.25" hidden="1" customHeight="1" x14ac:dyDescent="0.2">
      <c r="B606" s="36" t="s">
        <v>4016</v>
      </c>
      <c r="C606" s="3"/>
      <c r="D606" s="3"/>
      <c r="E606" s="3"/>
      <c r="F606" s="4"/>
    </row>
    <row r="607" spans="2:6" ht="11.25" hidden="1" customHeight="1" x14ac:dyDescent="0.2">
      <c r="B607" s="36" t="s">
        <v>698</v>
      </c>
      <c r="C607" s="3"/>
      <c r="D607" s="3"/>
      <c r="E607" s="3"/>
      <c r="F607" s="4"/>
    </row>
    <row r="608" spans="2:6" ht="11.25" hidden="1" customHeight="1" x14ac:dyDescent="0.2">
      <c r="B608" s="36" t="s">
        <v>4016</v>
      </c>
      <c r="C608" s="3"/>
      <c r="D608" s="3"/>
      <c r="E608" s="3"/>
      <c r="F608" s="4"/>
    </row>
    <row r="609" spans="2:6" ht="11.25" hidden="1" customHeight="1" x14ac:dyDescent="0.2">
      <c r="B609" s="36" t="s">
        <v>3227</v>
      </c>
      <c r="C609" s="3"/>
      <c r="D609" s="3"/>
      <c r="E609" s="3"/>
      <c r="F609" s="4"/>
    </row>
    <row r="610" spans="2:6" ht="11.25" hidden="1" customHeight="1" x14ac:dyDescent="0.2">
      <c r="B610" s="36" t="s">
        <v>4016</v>
      </c>
      <c r="C610" s="3"/>
      <c r="D610" s="3"/>
      <c r="E610" s="3"/>
      <c r="F610" s="4"/>
    </row>
    <row r="611" spans="2:6" ht="11.25" hidden="1" customHeight="1" x14ac:dyDescent="0.2">
      <c r="B611" s="36" t="s">
        <v>787</v>
      </c>
      <c r="C611" s="3"/>
      <c r="D611" s="3"/>
      <c r="E611" s="3"/>
      <c r="F611" s="4"/>
    </row>
    <row r="612" spans="2:6" ht="11.25" hidden="1" customHeight="1" x14ac:dyDescent="0.2">
      <c r="B612" s="36" t="s">
        <v>4016</v>
      </c>
      <c r="C612" s="3"/>
      <c r="D612" s="3"/>
      <c r="E612" s="3"/>
      <c r="F612" s="4"/>
    </row>
    <row r="613" spans="2:6" ht="11.25" hidden="1" customHeight="1" x14ac:dyDescent="0.2">
      <c r="B613" s="36" t="s">
        <v>2029</v>
      </c>
      <c r="C613" s="3"/>
      <c r="D613" s="3"/>
      <c r="E613" s="3"/>
      <c r="F613" s="4"/>
    </row>
    <row r="614" spans="2:6" ht="11.25" hidden="1" customHeight="1" x14ac:dyDescent="0.2">
      <c r="B614" s="36" t="s">
        <v>4016</v>
      </c>
      <c r="C614" s="3"/>
      <c r="D614" s="3"/>
      <c r="E614" s="3"/>
      <c r="F614" s="4"/>
    </row>
    <row r="615" spans="2:6" ht="11.25" hidden="1" customHeight="1" x14ac:dyDescent="0.2">
      <c r="B615" s="36" t="s">
        <v>2708</v>
      </c>
      <c r="C615" s="3"/>
      <c r="D615" s="3"/>
      <c r="E615" s="3"/>
      <c r="F615" s="4"/>
    </row>
    <row r="616" spans="2:6" ht="11.25" hidden="1" customHeight="1" x14ac:dyDescent="0.2">
      <c r="B616" s="36" t="s">
        <v>4016</v>
      </c>
      <c r="C616" s="3"/>
      <c r="D616" s="3"/>
      <c r="E616" s="3"/>
      <c r="F616" s="4"/>
    </row>
    <row r="617" spans="2:6" ht="11.25" hidden="1" customHeight="1" x14ac:dyDescent="0.2">
      <c r="B617" s="36" t="s">
        <v>3188</v>
      </c>
      <c r="C617" s="3"/>
      <c r="D617" s="3"/>
      <c r="E617" s="3"/>
      <c r="F617" s="4"/>
    </row>
    <row r="618" spans="2:6" ht="11.25" hidden="1" customHeight="1" x14ac:dyDescent="0.2">
      <c r="B618" s="36" t="s">
        <v>3564</v>
      </c>
      <c r="C618" s="3"/>
      <c r="D618" s="3"/>
      <c r="E618" s="3"/>
      <c r="F618" s="4"/>
    </row>
    <row r="619" spans="2:6" ht="11.25" hidden="1" customHeight="1" x14ac:dyDescent="0.2">
      <c r="B619" s="36" t="s">
        <v>290</v>
      </c>
      <c r="C619" s="3"/>
      <c r="D619" s="3"/>
      <c r="E619" s="3"/>
      <c r="F619" s="4"/>
    </row>
    <row r="620" spans="2:6" ht="11.25" hidden="1" customHeight="1" x14ac:dyDescent="0.2">
      <c r="B620" s="36" t="s">
        <v>4016</v>
      </c>
      <c r="C620" s="3"/>
      <c r="D620" s="3"/>
      <c r="E620" s="3"/>
      <c r="F620" s="4"/>
    </row>
    <row r="621" spans="2:6" ht="11.25" hidden="1" customHeight="1" x14ac:dyDescent="0.2">
      <c r="B621" s="36" t="s">
        <v>862</v>
      </c>
      <c r="C621" s="3"/>
      <c r="D621" s="3"/>
      <c r="E621" s="3"/>
      <c r="F621" s="4"/>
    </row>
    <row r="622" spans="2:6" ht="11.25" hidden="1" customHeight="1" x14ac:dyDescent="0.2">
      <c r="B622" s="36" t="s">
        <v>474</v>
      </c>
      <c r="C622" s="3"/>
      <c r="D622" s="3"/>
      <c r="E622" s="3"/>
      <c r="F622" s="4"/>
    </row>
    <row r="623" spans="2:6" ht="11.25" hidden="1" customHeight="1" x14ac:dyDescent="0.2">
      <c r="B623" s="36" t="s">
        <v>1826</v>
      </c>
      <c r="C623" s="3"/>
      <c r="D623" s="3"/>
      <c r="E623" s="3"/>
      <c r="F623" s="4"/>
    </row>
    <row r="624" spans="2:6" ht="11.25" hidden="1" customHeight="1" x14ac:dyDescent="0.2">
      <c r="B624" s="36" t="s">
        <v>4016</v>
      </c>
      <c r="C624" s="3"/>
      <c r="D624" s="3"/>
      <c r="E624" s="3"/>
      <c r="F624" s="4"/>
    </row>
    <row r="625" spans="2:6" ht="11.25" hidden="1" customHeight="1" x14ac:dyDescent="0.2">
      <c r="B625" s="36" t="s">
        <v>2031</v>
      </c>
      <c r="C625" s="3"/>
      <c r="D625" s="3"/>
      <c r="E625" s="3"/>
      <c r="F625" s="4"/>
    </row>
    <row r="626" spans="2:6" ht="11.25" hidden="1" customHeight="1" x14ac:dyDescent="0.2">
      <c r="B626" s="28" t="s">
        <v>1006</v>
      </c>
      <c r="C626" s="6"/>
      <c r="D626" s="6"/>
      <c r="E626" s="6"/>
      <c r="F626" s="7"/>
    </row>
    <row r="627" spans="2:6" ht="11.25" hidden="1" customHeight="1" x14ac:dyDescent="0.2">
      <c r="B627" s="36" t="s">
        <v>3095</v>
      </c>
      <c r="C627" s="3"/>
      <c r="D627" s="3"/>
      <c r="E627" s="3"/>
      <c r="F627" s="4"/>
    </row>
    <row r="628" spans="2:6" ht="11.25" hidden="1" customHeight="1" x14ac:dyDescent="0.2">
      <c r="B628" s="36" t="s">
        <v>2722</v>
      </c>
      <c r="C628" s="37">
        <f>D628+E628+F628</f>
        <v>738</v>
      </c>
      <c r="D628" s="3">
        <v>272</v>
      </c>
      <c r="E628" s="3">
        <v>290</v>
      </c>
      <c r="F628" s="4">
        <v>176</v>
      </c>
    </row>
    <row r="629" spans="2:6" ht="11.25" hidden="1" customHeight="1" x14ac:dyDescent="0.2">
      <c r="B629" s="36" t="s">
        <v>4016</v>
      </c>
      <c r="C629" s="3"/>
      <c r="D629" s="3"/>
      <c r="E629" s="3"/>
      <c r="F629" s="4"/>
    </row>
    <row r="630" spans="2:6" ht="11.25" hidden="1" customHeight="1" x14ac:dyDescent="0.2">
      <c r="B630" s="36" t="s">
        <v>726</v>
      </c>
      <c r="C630" s="3"/>
      <c r="D630" s="3"/>
      <c r="E630" s="3"/>
      <c r="F630" s="4"/>
    </row>
    <row r="631" spans="2:6" ht="11.25" hidden="1" customHeight="1" x14ac:dyDescent="0.2">
      <c r="B631" s="36" t="s">
        <v>4016</v>
      </c>
      <c r="C631" s="3"/>
      <c r="D631" s="3"/>
      <c r="E631" s="3"/>
      <c r="F631" s="4"/>
    </row>
    <row r="632" spans="2:6" ht="11.25" hidden="1" customHeight="1" x14ac:dyDescent="0.2">
      <c r="B632" s="36" t="s">
        <v>3793</v>
      </c>
      <c r="C632" s="3"/>
      <c r="D632" s="3"/>
      <c r="E632" s="3"/>
      <c r="F632" s="4"/>
    </row>
    <row r="633" spans="2:6" ht="11.25" hidden="1" customHeight="1" x14ac:dyDescent="0.2">
      <c r="B633" s="36" t="s">
        <v>3581</v>
      </c>
      <c r="C633" s="3"/>
      <c r="D633" s="3"/>
      <c r="E633" s="3"/>
      <c r="F633" s="4"/>
    </row>
    <row r="634" spans="2:6" ht="11.25" hidden="1" customHeight="1" x14ac:dyDescent="0.2">
      <c r="B634" s="36" t="s">
        <v>3849</v>
      </c>
      <c r="C634" s="3"/>
      <c r="D634" s="3"/>
      <c r="E634" s="3"/>
      <c r="F634" s="4"/>
    </row>
    <row r="635" spans="2:6" ht="11.25" hidden="1" customHeight="1" x14ac:dyDescent="0.2">
      <c r="B635" s="36" t="s">
        <v>364</v>
      </c>
      <c r="C635" s="37">
        <f>D635+E635+F635</f>
        <v>54359</v>
      </c>
      <c r="D635" s="3">
        <v>28839</v>
      </c>
      <c r="E635" s="3">
        <v>13278</v>
      </c>
      <c r="F635" s="4">
        <v>12242</v>
      </c>
    </row>
    <row r="636" spans="2:6" ht="11.25" hidden="1" customHeight="1" x14ac:dyDescent="0.2">
      <c r="B636" s="36" t="s">
        <v>4016</v>
      </c>
      <c r="C636" s="3"/>
      <c r="D636" s="3"/>
      <c r="E636" s="3"/>
      <c r="F636" s="4"/>
    </row>
    <row r="637" spans="2:6" ht="11.25" hidden="1" customHeight="1" x14ac:dyDescent="0.2">
      <c r="B637" s="33" t="s">
        <v>289</v>
      </c>
      <c r="C637" s="34">
        <v>20816</v>
      </c>
      <c r="D637" s="34">
        <v>9419</v>
      </c>
      <c r="E637" s="34">
        <v>5304</v>
      </c>
      <c r="F637" s="35">
        <v>6093</v>
      </c>
    </row>
    <row r="638" spans="2:6" ht="11.25" hidden="1" customHeight="1" x14ac:dyDescent="0.2">
      <c r="B638" s="36" t="s">
        <v>4016</v>
      </c>
      <c r="C638" s="3"/>
      <c r="D638" s="3"/>
      <c r="E638" s="3"/>
      <c r="F638" s="4"/>
    </row>
    <row r="639" spans="2:6" ht="11.25" hidden="1" customHeight="1" x14ac:dyDescent="0.2">
      <c r="B639" s="36" t="s">
        <v>3392</v>
      </c>
      <c r="C639" s="3"/>
      <c r="D639" s="3"/>
      <c r="E639" s="3"/>
      <c r="F639" s="4"/>
    </row>
    <row r="640" spans="2:6" ht="11.25" hidden="1" customHeight="1" x14ac:dyDescent="0.2">
      <c r="B640" s="36" t="s">
        <v>4016</v>
      </c>
      <c r="C640" s="3"/>
      <c r="D640" s="3"/>
      <c r="E640" s="3"/>
      <c r="F640" s="4"/>
    </row>
    <row r="641" spans="2:6" ht="11.25" hidden="1" customHeight="1" x14ac:dyDescent="0.2">
      <c r="B641" s="36" t="s">
        <v>2559</v>
      </c>
      <c r="C641" s="3"/>
      <c r="D641" s="3"/>
      <c r="E641" s="3"/>
      <c r="F641" s="4"/>
    </row>
    <row r="642" spans="2:6" ht="11.25" hidden="1" customHeight="1" x14ac:dyDescent="0.2">
      <c r="B642" s="36" t="s">
        <v>920</v>
      </c>
      <c r="C642" s="3"/>
      <c r="D642" s="3"/>
      <c r="E642" s="3"/>
      <c r="F642" s="4"/>
    </row>
    <row r="643" spans="2:6" ht="11.25" hidden="1" customHeight="1" x14ac:dyDescent="0.2">
      <c r="B643" s="36" t="s">
        <v>4016</v>
      </c>
      <c r="C643" s="3"/>
      <c r="D643" s="3"/>
      <c r="E643" s="3"/>
      <c r="F643" s="4"/>
    </row>
    <row r="644" spans="2:6" ht="11.25" hidden="1" customHeight="1" x14ac:dyDescent="0.2">
      <c r="B644" s="36" t="s">
        <v>1584</v>
      </c>
      <c r="C644" s="3"/>
      <c r="D644" s="3"/>
      <c r="E644" s="3"/>
      <c r="F644" s="4"/>
    </row>
    <row r="645" spans="2:6" ht="11.25" hidden="1" customHeight="1" x14ac:dyDescent="0.2">
      <c r="B645" s="36" t="s">
        <v>4016</v>
      </c>
      <c r="C645" s="3"/>
      <c r="D645" s="3"/>
      <c r="E645" s="3"/>
      <c r="F645" s="4"/>
    </row>
    <row r="646" spans="2:6" ht="11.25" hidden="1" customHeight="1" x14ac:dyDescent="0.2">
      <c r="B646" s="36" t="s">
        <v>3603</v>
      </c>
      <c r="C646" s="3"/>
      <c r="D646" s="3"/>
      <c r="E646" s="3"/>
      <c r="F646" s="4"/>
    </row>
    <row r="647" spans="2:6" ht="11.25" hidden="1" customHeight="1" x14ac:dyDescent="0.2">
      <c r="B647" s="36" t="s">
        <v>4016</v>
      </c>
      <c r="C647" s="3"/>
      <c r="D647" s="3"/>
      <c r="E647" s="3"/>
      <c r="F647" s="4"/>
    </row>
    <row r="648" spans="2:6" ht="11.25" hidden="1" customHeight="1" x14ac:dyDescent="0.2">
      <c r="B648" s="36" t="s">
        <v>3823</v>
      </c>
      <c r="C648" s="3"/>
      <c r="D648" s="3"/>
      <c r="E648" s="3"/>
      <c r="F648" s="4"/>
    </row>
    <row r="649" spans="2:6" ht="11.25" hidden="1" customHeight="1" x14ac:dyDescent="0.2">
      <c r="B649" s="36" t="s">
        <v>4016</v>
      </c>
      <c r="C649" s="3"/>
      <c r="D649" s="3"/>
      <c r="E649" s="3"/>
      <c r="F649" s="4"/>
    </row>
    <row r="650" spans="2:6" ht="11.25" hidden="1" customHeight="1" x14ac:dyDescent="0.2">
      <c r="B650" s="36" t="s">
        <v>929</v>
      </c>
      <c r="C650" s="3"/>
      <c r="D650" s="3"/>
      <c r="E650" s="3"/>
      <c r="F650" s="4"/>
    </row>
    <row r="651" spans="2:6" ht="11.25" hidden="1" customHeight="1" x14ac:dyDescent="0.2">
      <c r="B651" s="36" t="s">
        <v>4016</v>
      </c>
      <c r="C651" s="3"/>
      <c r="D651" s="3"/>
      <c r="E651" s="3"/>
      <c r="F651" s="4"/>
    </row>
    <row r="652" spans="2:6" ht="11.25" hidden="1" customHeight="1" x14ac:dyDescent="0.2">
      <c r="B652" s="36" t="s">
        <v>1192</v>
      </c>
      <c r="C652" s="3"/>
      <c r="D652" s="3"/>
      <c r="E652" s="3"/>
      <c r="F652" s="4"/>
    </row>
    <row r="653" spans="2:6" ht="11.25" hidden="1" customHeight="1" x14ac:dyDescent="0.2">
      <c r="B653" s="36" t="s">
        <v>4016</v>
      </c>
      <c r="C653" s="3"/>
      <c r="D653" s="3"/>
      <c r="E653" s="3"/>
      <c r="F653" s="4"/>
    </row>
    <row r="654" spans="2:6" ht="11.25" hidden="1" customHeight="1" x14ac:dyDescent="0.2">
      <c r="B654" s="36" t="s">
        <v>1087</v>
      </c>
      <c r="C654" s="3"/>
      <c r="D654" s="3"/>
      <c r="E654" s="3"/>
      <c r="F654" s="4"/>
    </row>
    <row r="655" spans="2:6" ht="11.25" hidden="1" customHeight="1" x14ac:dyDescent="0.2">
      <c r="B655" s="36" t="s">
        <v>4016</v>
      </c>
      <c r="C655" s="3"/>
      <c r="D655" s="3"/>
      <c r="E655" s="3"/>
      <c r="F655" s="4"/>
    </row>
    <row r="656" spans="2:6" ht="11.25" hidden="1" customHeight="1" x14ac:dyDescent="0.2">
      <c r="B656" s="36" t="s">
        <v>3004</v>
      </c>
      <c r="C656" s="3"/>
      <c r="D656" s="3"/>
      <c r="E656" s="3"/>
      <c r="F656" s="4"/>
    </row>
    <row r="657" spans="2:6" ht="11.25" hidden="1" customHeight="1" x14ac:dyDescent="0.2">
      <c r="B657" s="36" t="s">
        <v>4016</v>
      </c>
      <c r="C657" s="3"/>
      <c r="D657" s="3"/>
      <c r="E657" s="3"/>
      <c r="F657" s="4"/>
    </row>
    <row r="658" spans="2:6" ht="11.25" hidden="1" customHeight="1" x14ac:dyDescent="0.2">
      <c r="B658" s="36" t="s">
        <v>281</v>
      </c>
      <c r="C658" s="3"/>
      <c r="D658" s="3"/>
      <c r="E658" s="3"/>
      <c r="F658" s="4"/>
    </row>
    <row r="659" spans="2:6" ht="11.25" hidden="1" customHeight="1" x14ac:dyDescent="0.2">
      <c r="B659" s="36" t="s">
        <v>4016</v>
      </c>
      <c r="C659" s="3"/>
      <c r="D659" s="3"/>
      <c r="E659" s="3"/>
      <c r="F659" s="4"/>
    </row>
    <row r="660" spans="2:6" ht="11.25" hidden="1" customHeight="1" x14ac:dyDescent="0.2">
      <c r="B660" s="36" t="s">
        <v>3612</v>
      </c>
      <c r="C660" s="3"/>
      <c r="D660" s="3"/>
      <c r="E660" s="3"/>
      <c r="F660" s="4"/>
    </row>
    <row r="661" spans="2:6" ht="11.25" hidden="1" customHeight="1" x14ac:dyDescent="0.2">
      <c r="B661" s="36" t="s">
        <v>4016</v>
      </c>
      <c r="C661" s="3"/>
      <c r="D661" s="3"/>
      <c r="E661" s="3"/>
      <c r="F661" s="4"/>
    </row>
    <row r="662" spans="2:6" ht="11.25" hidden="1" customHeight="1" x14ac:dyDescent="0.2">
      <c r="B662" s="36" t="s">
        <v>1889</v>
      </c>
      <c r="C662" s="3"/>
      <c r="D662" s="3"/>
      <c r="E662" s="3"/>
      <c r="F662" s="4"/>
    </row>
    <row r="663" spans="2:6" ht="11.25" hidden="1" customHeight="1" x14ac:dyDescent="0.2">
      <c r="B663" s="36" t="s">
        <v>4016</v>
      </c>
      <c r="C663" s="3"/>
      <c r="D663" s="3"/>
      <c r="E663" s="3"/>
      <c r="F663" s="4"/>
    </row>
    <row r="664" spans="2:6" ht="11.25" hidden="1" customHeight="1" x14ac:dyDescent="0.2">
      <c r="B664" s="36" t="s">
        <v>335</v>
      </c>
      <c r="C664" s="3"/>
      <c r="D664" s="3"/>
      <c r="E664" s="3"/>
      <c r="F664" s="4"/>
    </row>
    <row r="665" spans="2:6" ht="11.25" hidden="1" customHeight="1" x14ac:dyDescent="0.2">
      <c r="B665" s="36" t="s">
        <v>4016</v>
      </c>
      <c r="C665" s="3"/>
      <c r="D665" s="3"/>
      <c r="E665" s="3"/>
      <c r="F665" s="4"/>
    </row>
    <row r="666" spans="2:6" ht="11.25" hidden="1" customHeight="1" x14ac:dyDescent="0.2">
      <c r="B666" s="36" t="s">
        <v>2001</v>
      </c>
      <c r="C666" s="3"/>
      <c r="D666" s="3"/>
      <c r="E666" s="3"/>
      <c r="F666" s="4"/>
    </row>
    <row r="667" spans="2:6" ht="11.25" hidden="1" customHeight="1" x14ac:dyDescent="0.2">
      <c r="B667" s="36" t="s">
        <v>4016</v>
      </c>
      <c r="C667" s="3"/>
      <c r="D667" s="3"/>
      <c r="E667" s="3"/>
      <c r="F667" s="4"/>
    </row>
    <row r="668" spans="2:6" ht="11.25" hidden="1" customHeight="1" x14ac:dyDescent="0.2">
      <c r="B668" s="36" t="s">
        <v>426</v>
      </c>
      <c r="C668" s="3"/>
      <c r="D668" s="3"/>
      <c r="E668" s="3"/>
      <c r="F668" s="4"/>
    </row>
    <row r="669" spans="2:6" ht="11.25" hidden="1" customHeight="1" x14ac:dyDescent="0.2">
      <c r="B669" s="36" t="s">
        <v>4016</v>
      </c>
      <c r="C669" s="3"/>
      <c r="D669" s="3"/>
      <c r="E669" s="3"/>
      <c r="F669" s="4"/>
    </row>
    <row r="670" spans="2:6" ht="11.25" hidden="1" customHeight="1" x14ac:dyDescent="0.2">
      <c r="B670" s="36" t="s">
        <v>3106</v>
      </c>
      <c r="C670" s="3"/>
      <c r="D670" s="3"/>
      <c r="E670" s="3"/>
      <c r="F670" s="4"/>
    </row>
    <row r="671" spans="2:6" ht="11.25" hidden="1" customHeight="1" x14ac:dyDescent="0.2">
      <c r="B671" s="36" t="s">
        <v>4016</v>
      </c>
      <c r="C671" s="3"/>
      <c r="D671" s="3"/>
      <c r="E671" s="3"/>
      <c r="F671" s="4"/>
    </row>
    <row r="672" spans="2:6" ht="11.25" hidden="1" customHeight="1" x14ac:dyDescent="0.2">
      <c r="B672" s="36" t="s">
        <v>3959</v>
      </c>
      <c r="C672" s="3"/>
      <c r="D672" s="3"/>
      <c r="E672" s="3"/>
      <c r="F672" s="4"/>
    </row>
    <row r="673" spans="2:6" ht="11.25" hidden="1" customHeight="1" x14ac:dyDescent="0.2">
      <c r="B673" s="36" t="s">
        <v>4016</v>
      </c>
      <c r="C673" s="3"/>
      <c r="D673" s="3"/>
      <c r="E673" s="3"/>
      <c r="F673" s="4"/>
    </row>
    <row r="674" spans="2:6" ht="11.25" hidden="1" customHeight="1" x14ac:dyDescent="0.2">
      <c r="B674" s="36" t="s">
        <v>1981</v>
      </c>
      <c r="C674" s="3"/>
      <c r="D674" s="3"/>
      <c r="E674" s="3"/>
      <c r="F674" s="4"/>
    </row>
    <row r="675" spans="2:6" ht="11.25" hidden="1" customHeight="1" x14ac:dyDescent="0.2">
      <c r="B675" s="36" t="s">
        <v>4016</v>
      </c>
      <c r="C675" s="3"/>
      <c r="D675" s="3"/>
      <c r="E675" s="3"/>
      <c r="F675" s="4"/>
    </row>
    <row r="676" spans="2:6" ht="11.25" hidden="1" customHeight="1" x14ac:dyDescent="0.2">
      <c r="B676" s="36" t="s">
        <v>1494</v>
      </c>
      <c r="C676" s="3"/>
      <c r="D676" s="3"/>
      <c r="E676" s="3"/>
      <c r="F676" s="4"/>
    </row>
    <row r="677" spans="2:6" ht="11.25" hidden="1" customHeight="1" x14ac:dyDescent="0.2">
      <c r="B677" s="36" t="s">
        <v>4016</v>
      </c>
      <c r="C677" s="3"/>
      <c r="D677" s="3"/>
      <c r="E677" s="3"/>
      <c r="F677" s="4"/>
    </row>
    <row r="678" spans="2:6" ht="11.25" hidden="1" customHeight="1" x14ac:dyDescent="0.2">
      <c r="B678" s="36" t="s">
        <v>1134</v>
      </c>
      <c r="C678" s="3"/>
      <c r="D678" s="3"/>
      <c r="E678" s="3"/>
      <c r="F678" s="4"/>
    </row>
    <row r="679" spans="2:6" ht="11.25" hidden="1" customHeight="1" x14ac:dyDescent="0.2">
      <c r="B679" s="28" t="s">
        <v>4016</v>
      </c>
      <c r="C679" s="6"/>
      <c r="D679" s="6"/>
      <c r="E679" s="6"/>
      <c r="F679" s="7"/>
    </row>
    <row r="680" spans="2:6" ht="11.25" hidden="1" customHeight="1" x14ac:dyDescent="0.2">
      <c r="B680" s="36" t="s">
        <v>3910</v>
      </c>
      <c r="C680" s="3"/>
      <c r="D680" s="3"/>
      <c r="E680" s="3"/>
      <c r="F680" s="4"/>
    </row>
    <row r="681" spans="2:6" ht="11.25" hidden="1" customHeight="1" x14ac:dyDescent="0.2">
      <c r="B681" s="36" t="s">
        <v>4016</v>
      </c>
      <c r="C681" s="3"/>
      <c r="D681" s="3"/>
      <c r="E681" s="3"/>
      <c r="F681" s="4"/>
    </row>
    <row r="682" spans="2:6" ht="11.25" hidden="1" customHeight="1" x14ac:dyDescent="0.2">
      <c r="B682" s="36" t="s">
        <v>1889</v>
      </c>
      <c r="C682" s="3"/>
      <c r="D682" s="3"/>
      <c r="E682" s="3"/>
      <c r="F682" s="4"/>
    </row>
    <row r="683" spans="2:6" ht="11.25" hidden="1" customHeight="1" x14ac:dyDescent="0.2">
      <c r="B683" s="36" t="s">
        <v>4016</v>
      </c>
      <c r="C683" s="3"/>
      <c r="D683" s="3"/>
      <c r="E683" s="3"/>
      <c r="F683" s="4"/>
    </row>
    <row r="684" spans="2:6" ht="11.25" hidden="1" customHeight="1" x14ac:dyDescent="0.2">
      <c r="B684" s="36" t="s">
        <v>335</v>
      </c>
      <c r="C684" s="3"/>
      <c r="D684" s="3"/>
      <c r="E684" s="3"/>
      <c r="F684" s="4"/>
    </row>
    <row r="685" spans="2:6" ht="11.25" hidden="1" customHeight="1" x14ac:dyDescent="0.2">
      <c r="B685" s="36" t="s">
        <v>4016</v>
      </c>
      <c r="C685" s="3"/>
      <c r="D685" s="3"/>
      <c r="E685" s="3"/>
      <c r="F685" s="4"/>
    </row>
    <row r="686" spans="2:6" ht="11.25" hidden="1" customHeight="1" x14ac:dyDescent="0.2">
      <c r="B686" s="36" t="s">
        <v>2001</v>
      </c>
      <c r="C686" s="3"/>
      <c r="D686" s="3"/>
      <c r="E686" s="3"/>
      <c r="F686" s="4"/>
    </row>
    <row r="687" spans="2:6" ht="11.25" hidden="1" customHeight="1" x14ac:dyDescent="0.2">
      <c r="B687" s="36" t="s">
        <v>4016</v>
      </c>
      <c r="C687" s="3"/>
      <c r="D687" s="3"/>
      <c r="E687" s="3"/>
      <c r="F687" s="4"/>
    </row>
    <row r="688" spans="2:6" ht="11.25" hidden="1" customHeight="1" x14ac:dyDescent="0.2">
      <c r="B688" s="36" t="s">
        <v>14</v>
      </c>
      <c r="C688" s="3"/>
      <c r="D688" s="3"/>
      <c r="E688" s="3"/>
      <c r="F688" s="4"/>
    </row>
    <row r="689" spans="2:6" ht="11.25" hidden="1" customHeight="1" x14ac:dyDescent="0.2">
      <c r="B689" s="36" t="s">
        <v>4016</v>
      </c>
      <c r="C689" s="3"/>
      <c r="D689" s="3"/>
      <c r="E689" s="3"/>
      <c r="F689" s="4"/>
    </row>
    <row r="690" spans="2:6" ht="11.25" hidden="1" customHeight="1" x14ac:dyDescent="0.2">
      <c r="B690" s="36" t="s">
        <v>1693</v>
      </c>
      <c r="C690" s="3"/>
      <c r="D690" s="3"/>
      <c r="E690" s="3"/>
      <c r="F690" s="4"/>
    </row>
    <row r="691" spans="2:6" ht="11.25" hidden="1" customHeight="1" x14ac:dyDescent="0.2">
      <c r="B691" s="36" t="s">
        <v>4016</v>
      </c>
      <c r="C691" s="3"/>
      <c r="D691" s="3"/>
      <c r="E691" s="3"/>
      <c r="F691" s="4"/>
    </row>
    <row r="692" spans="2:6" ht="11.25" hidden="1" customHeight="1" x14ac:dyDescent="0.2">
      <c r="B692" s="36" t="s">
        <v>3351</v>
      </c>
      <c r="C692" s="3"/>
      <c r="D692" s="3"/>
      <c r="E692" s="3"/>
      <c r="F692" s="4"/>
    </row>
    <row r="693" spans="2:6" ht="11.25" hidden="1" customHeight="1" x14ac:dyDescent="0.2">
      <c r="B693" s="36" t="s">
        <v>4016</v>
      </c>
      <c r="C693" s="3"/>
      <c r="D693" s="3"/>
      <c r="E693" s="3"/>
      <c r="F693" s="4"/>
    </row>
    <row r="694" spans="2:6" ht="11.25" hidden="1" customHeight="1" x14ac:dyDescent="0.2">
      <c r="B694" s="36" t="s">
        <v>2487</v>
      </c>
      <c r="C694" s="3"/>
      <c r="D694" s="3"/>
      <c r="E694" s="3"/>
      <c r="F694" s="4"/>
    </row>
    <row r="695" spans="2:6" ht="11.25" hidden="1" customHeight="1" x14ac:dyDescent="0.2">
      <c r="B695" s="36" t="s">
        <v>4016</v>
      </c>
      <c r="C695" s="3"/>
      <c r="D695" s="3"/>
      <c r="E695" s="3"/>
      <c r="F695" s="4"/>
    </row>
    <row r="696" spans="2:6" ht="11.25" hidden="1" customHeight="1" x14ac:dyDescent="0.2">
      <c r="B696" s="36" t="s">
        <v>597</v>
      </c>
      <c r="C696" s="3"/>
      <c r="D696" s="3"/>
      <c r="E696" s="3"/>
      <c r="F696" s="4"/>
    </row>
    <row r="697" spans="2:6" ht="11.25" hidden="1" customHeight="1" x14ac:dyDescent="0.2">
      <c r="B697" s="36" t="s">
        <v>4016</v>
      </c>
      <c r="C697" s="3"/>
      <c r="D697" s="3"/>
      <c r="E697" s="3"/>
      <c r="F697" s="4"/>
    </row>
    <row r="698" spans="2:6" ht="11.25" hidden="1" customHeight="1" x14ac:dyDescent="0.2">
      <c r="B698" s="36" t="s">
        <v>3067</v>
      </c>
      <c r="C698" s="3"/>
      <c r="D698" s="3"/>
      <c r="E698" s="3"/>
      <c r="F698" s="4"/>
    </row>
    <row r="699" spans="2:6" ht="11.25" hidden="1" customHeight="1" x14ac:dyDescent="0.2">
      <c r="B699" s="36" t="s">
        <v>4016</v>
      </c>
      <c r="C699" s="3"/>
      <c r="D699" s="3"/>
      <c r="E699" s="3"/>
      <c r="F699" s="4"/>
    </row>
    <row r="700" spans="2:6" ht="11.25" hidden="1" customHeight="1" x14ac:dyDescent="0.2">
      <c r="B700" s="36" t="s">
        <v>2733</v>
      </c>
      <c r="C700" s="3"/>
      <c r="D700" s="3"/>
      <c r="E700" s="3"/>
      <c r="F700" s="4"/>
    </row>
    <row r="701" spans="2:6" ht="11.25" hidden="1" customHeight="1" x14ac:dyDescent="0.2">
      <c r="B701" s="36" t="s">
        <v>4016</v>
      </c>
      <c r="C701" s="3"/>
      <c r="D701" s="3"/>
      <c r="E701" s="3"/>
      <c r="F701" s="4"/>
    </row>
    <row r="702" spans="2:6" ht="11.25" hidden="1" customHeight="1" x14ac:dyDescent="0.2">
      <c r="B702" s="36" t="s">
        <v>3183</v>
      </c>
      <c r="C702" s="3"/>
      <c r="D702" s="3"/>
      <c r="E702" s="3"/>
      <c r="F702" s="4"/>
    </row>
    <row r="703" spans="2:6" ht="11.25" hidden="1" customHeight="1" x14ac:dyDescent="0.2">
      <c r="B703" s="36" t="s">
        <v>4016</v>
      </c>
      <c r="C703" s="3"/>
      <c r="D703" s="3"/>
      <c r="E703" s="3"/>
      <c r="F703" s="4"/>
    </row>
    <row r="704" spans="2:6" ht="11.25" hidden="1" customHeight="1" x14ac:dyDescent="0.2">
      <c r="B704" s="36" t="s">
        <v>2066</v>
      </c>
      <c r="C704" s="3"/>
      <c r="D704" s="3"/>
      <c r="E704" s="3"/>
      <c r="F704" s="4"/>
    </row>
    <row r="705" spans="2:6" ht="11.25" hidden="1" customHeight="1" x14ac:dyDescent="0.2">
      <c r="B705" s="36" t="s">
        <v>2715</v>
      </c>
      <c r="C705" s="3"/>
      <c r="D705" s="3"/>
      <c r="E705" s="3"/>
      <c r="F705" s="4"/>
    </row>
    <row r="706" spans="2:6" ht="11.25" hidden="1" customHeight="1" x14ac:dyDescent="0.2">
      <c r="B706" s="36" t="s">
        <v>438</v>
      </c>
      <c r="C706" s="3"/>
      <c r="D706" s="3"/>
      <c r="E706" s="3"/>
      <c r="F706" s="4"/>
    </row>
    <row r="707" spans="2:6" ht="11.25" hidden="1" customHeight="1" x14ac:dyDescent="0.2">
      <c r="B707" s="36" t="s">
        <v>3336</v>
      </c>
      <c r="C707" s="37">
        <f>D707+E707+F707</f>
        <v>11412</v>
      </c>
      <c r="D707" s="3">
        <v>2679</v>
      </c>
      <c r="E707" s="3">
        <v>2826</v>
      </c>
      <c r="F707" s="4">
        <v>5907</v>
      </c>
    </row>
    <row r="708" spans="2:6" ht="11.25" hidden="1" customHeight="1" x14ac:dyDescent="0.2">
      <c r="B708" s="36" t="s">
        <v>4016</v>
      </c>
      <c r="C708" s="3"/>
      <c r="D708" s="3"/>
      <c r="E708" s="3"/>
      <c r="F708" s="4"/>
    </row>
    <row r="709" spans="2:6" ht="11.25" hidden="1" customHeight="1" x14ac:dyDescent="0.2">
      <c r="B709" s="36" t="s">
        <v>3824</v>
      </c>
      <c r="C709" s="3"/>
      <c r="D709" s="3"/>
      <c r="E709" s="3"/>
      <c r="F709" s="4"/>
    </row>
    <row r="710" spans="2:6" ht="11.25" hidden="1" customHeight="1" x14ac:dyDescent="0.2">
      <c r="B710" s="36" t="s">
        <v>4016</v>
      </c>
      <c r="C710" s="3"/>
      <c r="D710" s="3"/>
      <c r="E710" s="3"/>
      <c r="F710" s="4"/>
    </row>
    <row r="711" spans="2:6" ht="11.25" hidden="1" customHeight="1" x14ac:dyDescent="0.2">
      <c r="B711" s="36" t="s">
        <v>2487</v>
      </c>
      <c r="C711" s="3"/>
      <c r="D711" s="3"/>
      <c r="E711" s="3"/>
      <c r="F711" s="4"/>
    </row>
    <row r="712" spans="2:6" ht="11.25" hidden="1" customHeight="1" x14ac:dyDescent="0.2">
      <c r="B712" s="36" t="s">
        <v>4016</v>
      </c>
      <c r="C712" s="3"/>
      <c r="D712" s="3"/>
      <c r="E712" s="3"/>
      <c r="F712" s="4"/>
    </row>
    <row r="713" spans="2:6" ht="11.25" hidden="1" customHeight="1" x14ac:dyDescent="0.2">
      <c r="B713" s="36" t="s">
        <v>597</v>
      </c>
      <c r="C713" s="3"/>
      <c r="D713" s="3"/>
      <c r="E713" s="3"/>
      <c r="F713" s="4"/>
    </row>
    <row r="714" spans="2:6" ht="11.25" hidden="1" customHeight="1" x14ac:dyDescent="0.2">
      <c r="B714" s="36" t="s">
        <v>4016</v>
      </c>
      <c r="C714" s="3"/>
      <c r="D714" s="3"/>
      <c r="E714" s="3"/>
      <c r="F714" s="4"/>
    </row>
    <row r="715" spans="2:6" ht="11.25" hidden="1" customHeight="1" x14ac:dyDescent="0.2">
      <c r="B715" s="36" t="s">
        <v>3067</v>
      </c>
      <c r="C715" s="3"/>
      <c r="D715" s="3"/>
      <c r="E715" s="3"/>
      <c r="F715" s="4"/>
    </row>
    <row r="716" spans="2:6" ht="11.25" hidden="1" customHeight="1" x14ac:dyDescent="0.2">
      <c r="B716" s="36" t="s">
        <v>4016</v>
      </c>
      <c r="C716" s="3"/>
      <c r="D716" s="3"/>
      <c r="E716" s="3"/>
      <c r="F716" s="4"/>
    </row>
    <row r="717" spans="2:6" ht="11.25" hidden="1" customHeight="1" x14ac:dyDescent="0.2">
      <c r="B717" s="36" t="s">
        <v>70</v>
      </c>
      <c r="C717" s="3"/>
      <c r="D717" s="3"/>
      <c r="E717" s="3"/>
      <c r="F717" s="4"/>
    </row>
    <row r="718" spans="2:6" ht="11.25" hidden="1" customHeight="1" x14ac:dyDescent="0.2">
      <c r="B718" s="36" t="s">
        <v>4016</v>
      </c>
      <c r="C718" s="3"/>
      <c r="D718" s="3"/>
      <c r="E718" s="3"/>
      <c r="F718" s="4"/>
    </row>
    <row r="719" spans="2:6" ht="11.25" hidden="1" customHeight="1" x14ac:dyDescent="0.2">
      <c r="B719" s="36" t="s">
        <v>170</v>
      </c>
      <c r="C719" s="3"/>
      <c r="D719" s="3"/>
      <c r="E719" s="3"/>
      <c r="F719" s="4"/>
    </row>
    <row r="720" spans="2:6" ht="11.25" hidden="1" customHeight="1" x14ac:dyDescent="0.2">
      <c r="B720" s="36" t="s">
        <v>4016</v>
      </c>
      <c r="C720" s="3"/>
      <c r="D720" s="3"/>
      <c r="E720" s="3"/>
      <c r="F720" s="4"/>
    </row>
    <row r="721" spans="2:6" ht="11.25" hidden="1" customHeight="1" x14ac:dyDescent="0.2">
      <c r="B721" s="36" t="s">
        <v>1393</v>
      </c>
      <c r="C721" s="3"/>
      <c r="D721" s="3"/>
      <c r="E721" s="3"/>
      <c r="F721" s="4"/>
    </row>
    <row r="722" spans="2:6" ht="11.25" hidden="1" customHeight="1" x14ac:dyDescent="0.2">
      <c r="B722" s="36" t="s">
        <v>2213</v>
      </c>
      <c r="C722" s="3"/>
      <c r="D722" s="3"/>
      <c r="E722" s="3"/>
      <c r="F722" s="4"/>
    </row>
    <row r="723" spans="2:6" ht="11.25" hidden="1" customHeight="1" x14ac:dyDescent="0.2">
      <c r="B723" s="36" t="s">
        <v>3689</v>
      </c>
      <c r="C723" s="3"/>
      <c r="D723" s="3"/>
      <c r="E723" s="3"/>
      <c r="F723" s="4"/>
    </row>
    <row r="724" spans="2:6" ht="11.25" hidden="1" customHeight="1" x14ac:dyDescent="0.2">
      <c r="B724" s="36" t="s">
        <v>1094</v>
      </c>
      <c r="C724" s="37">
        <f>D724+E724+F724</f>
        <v>7412</v>
      </c>
      <c r="D724" s="3">
        <v>5433</v>
      </c>
      <c r="E724" s="3">
        <v>1970</v>
      </c>
      <c r="F724" s="4">
        <v>9</v>
      </c>
    </row>
    <row r="725" spans="2:6" ht="11.25" hidden="1" customHeight="1" x14ac:dyDescent="0.2">
      <c r="B725" s="36" t="s">
        <v>4016</v>
      </c>
      <c r="C725" s="3"/>
      <c r="D725" s="3"/>
      <c r="E725" s="3"/>
      <c r="F725" s="4"/>
    </row>
    <row r="726" spans="2:6" ht="11.25" hidden="1" customHeight="1" x14ac:dyDescent="0.2">
      <c r="B726" s="36" t="s">
        <v>3133</v>
      </c>
      <c r="C726" s="3"/>
      <c r="D726" s="3"/>
      <c r="E726" s="3"/>
      <c r="F726" s="4"/>
    </row>
    <row r="727" spans="2:6" ht="11.25" hidden="1" customHeight="1" x14ac:dyDescent="0.2">
      <c r="B727" s="36" t="s">
        <v>4016</v>
      </c>
      <c r="C727" s="3"/>
      <c r="D727" s="3"/>
      <c r="E727" s="3"/>
      <c r="F727" s="4"/>
    </row>
    <row r="728" spans="2:6" ht="11.25" hidden="1" customHeight="1" x14ac:dyDescent="0.2">
      <c r="B728" s="36" t="s">
        <v>170</v>
      </c>
      <c r="C728" s="3"/>
      <c r="D728" s="3"/>
      <c r="E728" s="3"/>
      <c r="F728" s="4"/>
    </row>
    <row r="729" spans="2:6" ht="11.25" hidden="1" customHeight="1" x14ac:dyDescent="0.2">
      <c r="B729" s="36" t="s">
        <v>4016</v>
      </c>
      <c r="C729" s="3"/>
      <c r="D729" s="3"/>
      <c r="E729" s="3"/>
      <c r="F729" s="4"/>
    </row>
    <row r="730" spans="2:6" ht="11.25" hidden="1" customHeight="1" x14ac:dyDescent="0.2">
      <c r="B730" s="36" t="s">
        <v>3497</v>
      </c>
      <c r="C730" s="3"/>
      <c r="D730" s="3"/>
      <c r="E730" s="3"/>
      <c r="F730" s="4"/>
    </row>
    <row r="731" spans="2:6" ht="11.25" hidden="1" customHeight="1" x14ac:dyDescent="0.2">
      <c r="B731" s="36" t="s">
        <v>4016</v>
      </c>
      <c r="C731" s="3"/>
      <c r="D731" s="3"/>
      <c r="E731" s="3"/>
      <c r="F731" s="4"/>
    </row>
    <row r="732" spans="2:6" ht="11.25" hidden="1" customHeight="1" x14ac:dyDescent="0.2">
      <c r="B732" s="28" t="s">
        <v>2826</v>
      </c>
      <c r="C732" s="6"/>
      <c r="D732" s="6"/>
      <c r="E732" s="6"/>
      <c r="F732" s="7"/>
    </row>
    <row r="733" spans="2:6" ht="11.25" hidden="1" customHeight="1" x14ac:dyDescent="0.2">
      <c r="B733" s="36" t="s">
        <v>1383</v>
      </c>
      <c r="C733" s="3"/>
      <c r="D733" s="3"/>
      <c r="E733" s="3"/>
      <c r="F733" s="4"/>
    </row>
    <row r="734" spans="2:6" ht="11.25" hidden="1" customHeight="1" x14ac:dyDescent="0.2">
      <c r="B734" s="36" t="s">
        <v>283</v>
      </c>
      <c r="C734" s="3"/>
      <c r="D734" s="3"/>
      <c r="E734" s="3"/>
      <c r="F734" s="4"/>
    </row>
    <row r="735" spans="2:6" ht="11.25" hidden="1" customHeight="1" x14ac:dyDescent="0.2">
      <c r="B735" s="36" t="s">
        <v>3893</v>
      </c>
      <c r="C735" s="37">
        <f>D735+E735+F735</f>
        <v>822</v>
      </c>
      <c r="D735" s="3">
        <v>603</v>
      </c>
      <c r="E735" s="3">
        <v>218</v>
      </c>
      <c r="F735" s="4">
        <v>1</v>
      </c>
    </row>
    <row r="736" spans="2:6" ht="11.25" hidden="1" customHeight="1" x14ac:dyDescent="0.2">
      <c r="B736" s="36" t="s">
        <v>4016</v>
      </c>
      <c r="C736" s="3"/>
      <c r="D736" s="3"/>
      <c r="E736" s="3"/>
      <c r="F736" s="4"/>
    </row>
    <row r="737" spans="2:6" ht="11.25" hidden="1" customHeight="1" x14ac:dyDescent="0.2">
      <c r="B737" s="36" t="s">
        <v>1525</v>
      </c>
      <c r="C737" s="3"/>
      <c r="D737" s="3"/>
      <c r="E737" s="3"/>
      <c r="F737" s="4"/>
    </row>
    <row r="738" spans="2:6" ht="11.25" hidden="1" customHeight="1" x14ac:dyDescent="0.2">
      <c r="B738" s="36" t="s">
        <v>4016</v>
      </c>
      <c r="C738" s="3"/>
      <c r="D738" s="3"/>
      <c r="E738" s="3"/>
      <c r="F738" s="4"/>
    </row>
    <row r="739" spans="2:6" ht="11.25" hidden="1" customHeight="1" x14ac:dyDescent="0.2">
      <c r="B739" s="36" t="s">
        <v>2487</v>
      </c>
      <c r="C739" s="3"/>
      <c r="D739" s="3"/>
      <c r="E739" s="3"/>
      <c r="F739" s="4"/>
    </row>
    <row r="740" spans="2:6" ht="11.25" hidden="1" customHeight="1" x14ac:dyDescent="0.2">
      <c r="B740" s="36" t="s">
        <v>4016</v>
      </c>
      <c r="C740" s="3"/>
      <c r="D740" s="3"/>
      <c r="E740" s="3"/>
      <c r="F740" s="4"/>
    </row>
    <row r="741" spans="2:6" ht="11.25" hidden="1" customHeight="1" x14ac:dyDescent="0.2">
      <c r="B741" s="36" t="s">
        <v>597</v>
      </c>
      <c r="C741" s="3"/>
      <c r="D741" s="3"/>
      <c r="E741" s="3"/>
      <c r="F741" s="4"/>
    </row>
    <row r="742" spans="2:6" ht="11.25" hidden="1" customHeight="1" x14ac:dyDescent="0.2">
      <c r="B742" s="36" t="s">
        <v>4016</v>
      </c>
      <c r="C742" s="3"/>
      <c r="D742" s="3"/>
      <c r="E742" s="3"/>
      <c r="F742" s="4"/>
    </row>
    <row r="743" spans="2:6" ht="11.25" hidden="1" customHeight="1" x14ac:dyDescent="0.2">
      <c r="B743" s="36" t="s">
        <v>3712</v>
      </c>
      <c r="C743" s="3"/>
      <c r="D743" s="3"/>
      <c r="E743" s="3"/>
      <c r="F743" s="4"/>
    </row>
    <row r="744" spans="2:6" ht="11.25" hidden="1" customHeight="1" x14ac:dyDescent="0.2">
      <c r="B744" s="36" t="s">
        <v>4016</v>
      </c>
      <c r="C744" s="3"/>
      <c r="D744" s="3"/>
      <c r="E744" s="3"/>
      <c r="F744" s="4"/>
    </row>
    <row r="745" spans="2:6" ht="11.25" hidden="1" customHeight="1" x14ac:dyDescent="0.2">
      <c r="B745" s="36" t="s">
        <v>22</v>
      </c>
      <c r="C745" s="3"/>
      <c r="D745" s="3"/>
      <c r="E745" s="3"/>
      <c r="F745" s="4"/>
    </row>
    <row r="746" spans="2:6" ht="11.25" hidden="1" customHeight="1" x14ac:dyDescent="0.2">
      <c r="B746" s="36" t="s">
        <v>2449</v>
      </c>
      <c r="C746" s="3"/>
      <c r="D746" s="3"/>
      <c r="E746" s="3"/>
      <c r="F746" s="4"/>
    </row>
    <row r="747" spans="2:6" ht="11.25" hidden="1" customHeight="1" x14ac:dyDescent="0.2">
      <c r="B747" s="36" t="s">
        <v>2276</v>
      </c>
      <c r="C747" s="3"/>
      <c r="D747" s="3"/>
      <c r="E747" s="3"/>
      <c r="F747" s="4"/>
    </row>
    <row r="748" spans="2:6" ht="11.25" hidden="1" customHeight="1" x14ac:dyDescent="0.2">
      <c r="B748" s="36" t="s">
        <v>2321</v>
      </c>
      <c r="C748" s="3"/>
      <c r="D748" s="3"/>
      <c r="E748" s="3"/>
      <c r="F748" s="4"/>
    </row>
    <row r="749" spans="2:6" ht="11.25" hidden="1" customHeight="1" x14ac:dyDescent="0.2">
      <c r="B749" s="36" t="s">
        <v>3891</v>
      </c>
      <c r="C749" s="37">
        <f>D749+E749+F749</f>
        <v>432</v>
      </c>
      <c r="D749" s="3">
        <v>432</v>
      </c>
      <c r="E749" s="3"/>
      <c r="F749" s="4"/>
    </row>
    <row r="750" spans="2:6" ht="11.25" hidden="1" customHeight="1" x14ac:dyDescent="0.2">
      <c r="B750" s="36" t="s">
        <v>4016</v>
      </c>
      <c r="C750" s="3"/>
      <c r="D750" s="3"/>
      <c r="E750" s="3"/>
      <c r="F750" s="4"/>
    </row>
    <row r="751" spans="2:6" ht="11.25" hidden="1" customHeight="1" x14ac:dyDescent="0.2">
      <c r="B751" s="36" t="s">
        <v>698</v>
      </c>
      <c r="C751" s="3"/>
      <c r="D751" s="3"/>
      <c r="E751" s="3"/>
      <c r="F751" s="4"/>
    </row>
    <row r="752" spans="2:6" ht="11.25" hidden="1" customHeight="1" x14ac:dyDescent="0.2">
      <c r="B752" s="36" t="s">
        <v>4016</v>
      </c>
      <c r="C752" s="3"/>
      <c r="D752" s="3"/>
      <c r="E752" s="3"/>
      <c r="F752" s="4"/>
    </row>
    <row r="753" spans="2:6" ht="11.25" hidden="1" customHeight="1" x14ac:dyDescent="0.2">
      <c r="B753" s="36" t="s">
        <v>3227</v>
      </c>
      <c r="C753" s="3"/>
      <c r="D753" s="3"/>
      <c r="E753" s="3"/>
      <c r="F753" s="4"/>
    </row>
    <row r="754" spans="2:6" ht="11.25" hidden="1" customHeight="1" x14ac:dyDescent="0.2">
      <c r="B754" s="36" t="s">
        <v>4016</v>
      </c>
      <c r="C754" s="3"/>
      <c r="D754" s="3"/>
      <c r="E754" s="3"/>
      <c r="F754" s="4"/>
    </row>
    <row r="755" spans="2:6" ht="11.25" hidden="1" customHeight="1" x14ac:dyDescent="0.2">
      <c r="B755" s="36" t="s">
        <v>787</v>
      </c>
      <c r="C755" s="3"/>
      <c r="D755" s="3"/>
      <c r="E755" s="3"/>
      <c r="F755" s="4"/>
    </row>
    <row r="756" spans="2:6" ht="11.25" hidden="1" customHeight="1" x14ac:dyDescent="0.2">
      <c r="B756" s="36" t="s">
        <v>4016</v>
      </c>
      <c r="C756" s="3"/>
      <c r="D756" s="3"/>
      <c r="E756" s="3"/>
      <c r="F756" s="4"/>
    </row>
    <row r="757" spans="2:6" ht="11.25" hidden="1" customHeight="1" x14ac:dyDescent="0.2">
      <c r="B757" s="36" t="s">
        <v>2029</v>
      </c>
      <c r="C757" s="3"/>
      <c r="D757" s="3"/>
      <c r="E757" s="3"/>
      <c r="F757" s="4"/>
    </row>
    <row r="758" spans="2:6" ht="11.25" hidden="1" customHeight="1" x14ac:dyDescent="0.2">
      <c r="B758" s="36" t="s">
        <v>4016</v>
      </c>
      <c r="C758" s="3"/>
      <c r="D758" s="3"/>
      <c r="E758" s="3"/>
      <c r="F758" s="4"/>
    </row>
    <row r="759" spans="2:6" ht="11.25" hidden="1" customHeight="1" x14ac:dyDescent="0.2">
      <c r="B759" s="36" t="s">
        <v>2708</v>
      </c>
      <c r="C759" s="3"/>
      <c r="D759" s="3"/>
      <c r="E759" s="3"/>
      <c r="F759" s="4"/>
    </row>
    <row r="760" spans="2:6" ht="11.25" hidden="1" customHeight="1" x14ac:dyDescent="0.2">
      <c r="B760" s="36" t="s">
        <v>4016</v>
      </c>
      <c r="C760" s="3"/>
      <c r="D760" s="3"/>
      <c r="E760" s="3"/>
      <c r="F760" s="4"/>
    </row>
    <row r="761" spans="2:6" ht="11.25" hidden="1" customHeight="1" x14ac:dyDescent="0.2">
      <c r="B761" s="36" t="s">
        <v>3188</v>
      </c>
      <c r="C761" s="3"/>
      <c r="D761" s="3"/>
      <c r="E761" s="3"/>
      <c r="F761" s="4"/>
    </row>
    <row r="762" spans="2:6" ht="11.25" hidden="1" customHeight="1" x14ac:dyDescent="0.2">
      <c r="B762" s="36" t="s">
        <v>3564</v>
      </c>
      <c r="C762" s="3"/>
      <c r="D762" s="3"/>
      <c r="E762" s="3"/>
      <c r="F762" s="4"/>
    </row>
    <row r="763" spans="2:6" ht="11.25" hidden="1" customHeight="1" x14ac:dyDescent="0.2">
      <c r="B763" s="36" t="s">
        <v>290</v>
      </c>
      <c r="C763" s="3"/>
      <c r="D763" s="3"/>
      <c r="E763" s="3"/>
      <c r="F763" s="4"/>
    </row>
    <row r="764" spans="2:6" ht="11.25" hidden="1" customHeight="1" x14ac:dyDescent="0.2">
      <c r="B764" s="36" t="s">
        <v>4016</v>
      </c>
      <c r="C764" s="3"/>
      <c r="D764" s="3"/>
      <c r="E764" s="3"/>
      <c r="F764" s="4"/>
    </row>
    <row r="765" spans="2:6" ht="11.25" hidden="1" customHeight="1" x14ac:dyDescent="0.2">
      <c r="B765" s="36" t="s">
        <v>862</v>
      </c>
      <c r="C765" s="3"/>
      <c r="D765" s="3"/>
      <c r="E765" s="3"/>
      <c r="F765" s="4"/>
    </row>
    <row r="766" spans="2:6" ht="11.25" hidden="1" customHeight="1" x14ac:dyDescent="0.2">
      <c r="B766" s="36" t="s">
        <v>474</v>
      </c>
      <c r="C766" s="3"/>
      <c r="D766" s="3"/>
      <c r="E766" s="3"/>
      <c r="F766" s="4"/>
    </row>
    <row r="767" spans="2:6" ht="11.25" hidden="1" customHeight="1" x14ac:dyDescent="0.2">
      <c r="B767" s="36" t="s">
        <v>1826</v>
      </c>
      <c r="C767" s="3"/>
      <c r="D767" s="3"/>
      <c r="E767" s="3"/>
      <c r="F767" s="4"/>
    </row>
    <row r="768" spans="2:6" ht="11.25" hidden="1" customHeight="1" x14ac:dyDescent="0.2">
      <c r="B768" s="36" t="s">
        <v>4016</v>
      </c>
      <c r="C768" s="3"/>
      <c r="D768" s="3"/>
      <c r="E768" s="3"/>
      <c r="F768" s="4"/>
    </row>
    <row r="769" spans="2:6" ht="11.25" hidden="1" customHeight="1" x14ac:dyDescent="0.2">
      <c r="B769" s="36" t="s">
        <v>2031</v>
      </c>
      <c r="C769" s="3"/>
      <c r="D769" s="3"/>
      <c r="E769" s="3"/>
      <c r="F769" s="4"/>
    </row>
    <row r="770" spans="2:6" ht="11.25" hidden="1" customHeight="1" x14ac:dyDescent="0.2">
      <c r="B770" s="36" t="s">
        <v>1006</v>
      </c>
      <c r="C770" s="3"/>
      <c r="D770" s="3"/>
      <c r="E770" s="3"/>
      <c r="F770" s="4"/>
    </row>
    <row r="771" spans="2:6" ht="11.25" hidden="1" customHeight="1" x14ac:dyDescent="0.2">
      <c r="B771" s="36" t="s">
        <v>3095</v>
      </c>
      <c r="C771" s="3"/>
      <c r="D771" s="3"/>
      <c r="E771" s="3"/>
      <c r="F771" s="4"/>
    </row>
    <row r="772" spans="2:6" ht="11.25" hidden="1" customHeight="1" x14ac:dyDescent="0.2">
      <c r="B772" s="36" t="s">
        <v>2722</v>
      </c>
      <c r="C772" s="37">
        <f>D772+E772+F772</f>
        <v>738</v>
      </c>
      <c r="D772" s="3">
        <v>272</v>
      </c>
      <c r="E772" s="3">
        <v>290</v>
      </c>
      <c r="F772" s="4">
        <v>176</v>
      </c>
    </row>
    <row r="773" spans="2:6" ht="11.25" hidden="1" customHeight="1" x14ac:dyDescent="0.2">
      <c r="B773" s="36" t="s">
        <v>4016</v>
      </c>
      <c r="C773" s="3"/>
      <c r="D773" s="3"/>
      <c r="E773" s="3"/>
      <c r="F773" s="4"/>
    </row>
    <row r="774" spans="2:6" ht="11.25" hidden="1" customHeight="1" x14ac:dyDescent="0.2">
      <c r="B774" s="36" t="s">
        <v>726</v>
      </c>
      <c r="C774" s="3"/>
      <c r="D774" s="3"/>
      <c r="E774" s="3"/>
      <c r="F774" s="4"/>
    </row>
    <row r="775" spans="2:6" ht="11.25" hidden="1" customHeight="1" x14ac:dyDescent="0.2">
      <c r="B775" s="36" t="s">
        <v>4016</v>
      </c>
      <c r="C775" s="3"/>
      <c r="D775" s="3"/>
      <c r="E775" s="3"/>
      <c r="F775" s="4"/>
    </row>
    <row r="776" spans="2:6" ht="11.25" hidden="1" customHeight="1" x14ac:dyDescent="0.2">
      <c r="B776" s="36" t="s">
        <v>3571</v>
      </c>
      <c r="C776" s="3"/>
      <c r="D776" s="3"/>
      <c r="E776" s="3"/>
      <c r="F776" s="4"/>
    </row>
    <row r="777" spans="2:6" ht="11.25" hidden="1" customHeight="1" x14ac:dyDescent="0.2">
      <c r="B777" s="36" t="s">
        <v>3309</v>
      </c>
      <c r="C777" s="3"/>
      <c r="D777" s="3"/>
      <c r="E777" s="3"/>
      <c r="F777" s="4"/>
    </row>
    <row r="778" spans="2:6" ht="11.25" hidden="1" customHeight="1" x14ac:dyDescent="0.2">
      <c r="B778" s="36" t="s">
        <v>1466</v>
      </c>
      <c r="C778" s="3"/>
      <c r="D778" s="3"/>
      <c r="E778" s="3"/>
      <c r="F778" s="4"/>
    </row>
    <row r="779" spans="2:6" ht="11.25" hidden="1" customHeight="1" x14ac:dyDescent="0.2">
      <c r="B779" s="36" t="s">
        <v>2866</v>
      </c>
      <c r="C779" s="37">
        <f>D779+E779+F779</f>
        <v>20816</v>
      </c>
      <c r="D779" s="3">
        <v>9419</v>
      </c>
      <c r="E779" s="3">
        <v>5304</v>
      </c>
      <c r="F779" s="4">
        <v>6093</v>
      </c>
    </row>
    <row r="780" spans="2:6" ht="11.25" hidden="1" customHeight="1" x14ac:dyDescent="0.2">
      <c r="B780" s="36" t="s">
        <v>4016</v>
      </c>
      <c r="C780" s="3"/>
      <c r="D780" s="3"/>
      <c r="E780" s="3"/>
      <c r="F780" s="4"/>
    </row>
    <row r="781" spans="2:6" ht="11.25" hidden="1" customHeight="1" x14ac:dyDescent="0.2">
      <c r="B781" s="33" t="s">
        <v>16</v>
      </c>
      <c r="C781" s="34">
        <v>35169</v>
      </c>
      <c r="D781" s="34">
        <v>15760</v>
      </c>
      <c r="E781" s="34">
        <v>8872</v>
      </c>
      <c r="F781" s="35">
        <v>10537</v>
      </c>
    </row>
    <row r="782" spans="2:6" ht="11.25" hidden="1" customHeight="1" x14ac:dyDescent="0.2">
      <c r="B782" s="36" t="s">
        <v>4016</v>
      </c>
      <c r="C782" s="3"/>
      <c r="D782" s="3"/>
      <c r="E782" s="3"/>
      <c r="F782" s="4"/>
    </row>
    <row r="783" spans="2:6" ht="11.25" hidden="1" customHeight="1" x14ac:dyDescent="0.2">
      <c r="B783" s="36" t="s">
        <v>3392</v>
      </c>
      <c r="C783" s="3"/>
      <c r="D783" s="3"/>
      <c r="E783" s="3"/>
      <c r="F783" s="4"/>
    </row>
    <row r="784" spans="2:6" ht="11.25" hidden="1" customHeight="1" x14ac:dyDescent="0.2">
      <c r="B784" s="36" t="s">
        <v>4016</v>
      </c>
      <c r="C784" s="3"/>
      <c r="D784" s="3"/>
      <c r="E784" s="3"/>
      <c r="F784" s="4"/>
    </row>
    <row r="785" spans="2:6" ht="11.25" hidden="1" customHeight="1" x14ac:dyDescent="0.2">
      <c r="B785" s="28" t="s">
        <v>2559</v>
      </c>
      <c r="C785" s="6"/>
      <c r="D785" s="6"/>
      <c r="E785" s="6"/>
      <c r="F785" s="7"/>
    </row>
    <row r="786" spans="2:6" ht="11.25" hidden="1" customHeight="1" x14ac:dyDescent="0.2">
      <c r="B786" s="36" t="s">
        <v>920</v>
      </c>
      <c r="C786" s="3"/>
      <c r="D786" s="3"/>
      <c r="E786" s="3"/>
      <c r="F786" s="4"/>
    </row>
    <row r="787" spans="2:6" ht="11.25" hidden="1" customHeight="1" x14ac:dyDescent="0.2">
      <c r="B787" s="36" t="s">
        <v>4016</v>
      </c>
      <c r="C787" s="3"/>
      <c r="D787" s="3"/>
      <c r="E787" s="3"/>
      <c r="F787" s="4"/>
    </row>
    <row r="788" spans="2:6" ht="11.25" hidden="1" customHeight="1" x14ac:dyDescent="0.2">
      <c r="B788" s="36" t="s">
        <v>1408</v>
      </c>
      <c r="C788" s="3"/>
      <c r="D788" s="3"/>
      <c r="E788" s="3"/>
      <c r="F788" s="4"/>
    </row>
    <row r="789" spans="2:6" ht="11.25" hidden="1" customHeight="1" x14ac:dyDescent="0.2">
      <c r="B789" s="36" t="s">
        <v>4016</v>
      </c>
      <c r="C789" s="3"/>
      <c r="D789" s="3"/>
      <c r="E789" s="3"/>
      <c r="F789" s="4"/>
    </row>
    <row r="790" spans="2:6" ht="11.25" hidden="1" customHeight="1" x14ac:dyDescent="0.2">
      <c r="B790" s="36" t="s">
        <v>2395</v>
      </c>
      <c r="C790" s="3"/>
      <c r="D790" s="3"/>
      <c r="E790" s="3"/>
      <c r="F790" s="4"/>
    </row>
    <row r="791" spans="2:6" ht="11.25" hidden="1" customHeight="1" x14ac:dyDescent="0.2">
      <c r="B791" s="36" t="s">
        <v>4016</v>
      </c>
      <c r="C791" s="3"/>
      <c r="D791" s="3"/>
      <c r="E791" s="3"/>
      <c r="F791" s="4"/>
    </row>
    <row r="792" spans="2:6" ht="11.25" hidden="1" customHeight="1" x14ac:dyDescent="0.2">
      <c r="B792" s="36" t="s">
        <v>1331</v>
      </c>
      <c r="C792" s="3"/>
      <c r="D792" s="3"/>
      <c r="E792" s="3"/>
      <c r="F792" s="4"/>
    </row>
    <row r="793" spans="2:6" ht="11.25" hidden="1" customHeight="1" x14ac:dyDescent="0.2">
      <c r="B793" s="36" t="s">
        <v>4016</v>
      </c>
      <c r="C793" s="3"/>
      <c r="D793" s="3"/>
      <c r="E793" s="3"/>
      <c r="F793" s="4"/>
    </row>
    <row r="794" spans="2:6" ht="11.25" hidden="1" customHeight="1" x14ac:dyDescent="0.2">
      <c r="B794" s="36" t="s">
        <v>521</v>
      </c>
      <c r="C794" s="3"/>
      <c r="D794" s="3"/>
      <c r="E794" s="3"/>
      <c r="F794" s="4"/>
    </row>
    <row r="795" spans="2:6" ht="11.25" hidden="1" customHeight="1" x14ac:dyDescent="0.2">
      <c r="B795" s="36" t="s">
        <v>4016</v>
      </c>
      <c r="C795" s="3"/>
      <c r="D795" s="3"/>
      <c r="E795" s="3"/>
      <c r="F795" s="4"/>
    </row>
    <row r="796" spans="2:6" ht="11.25" hidden="1" customHeight="1" x14ac:dyDescent="0.2">
      <c r="B796" s="36" t="s">
        <v>929</v>
      </c>
      <c r="C796" s="3"/>
      <c r="D796" s="3"/>
      <c r="E796" s="3"/>
      <c r="F796" s="4"/>
    </row>
    <row r="797" spans="2:6" ht="11.25" hidden="1" customHeight="1" x14ac:dyDescent="0.2">
      <c r="B797" s="36" t="s">
        <v>4016</v>
      </c>
      <c r="C797" s="3"/>
      <c r="D797" s="3"/>
      <c r="E797" s="3"/>
      <c r="F797" s="4"/>
    </row>
    <row r="798" spans="2:6" ht="11.25" hidden="1" customHeight="1" x14ac:dyDescent="0.2">
      <c r="B798" s="36" t="s">
        <v>1192</v>
      </c>
      <c r="C798" s="3"/>
      <c r="D798" s="3"/>
      <c r="E798" s="3"/>
      <c r="F798" s="4"/>
    </row>
    <row r="799" spans="2:6" ht="11.25" hidden="1" customHeight="1" x14ac:dyDescent="0.2">
      <c r="B799" s="36" t="s">
        <v>4016</v>
      </c>
      <c r="C799" s="3"/>
      <c r="D799" s="3"/>
      <c r="E799" s="3"/>
      <c r="F799" s="4"/>
    </row>
    <row r="800" spans="2:6" ht="11.25" hidden="1" customHeight="1" x14ac:dyDescent="0.2">
      <c r="B800" s="36" t="s">
        <v>1087</v>
      </c>
      <c r="C800" s="3"/>
      <c r="D800" s="3"/>
      <c r="E800" s="3"/>
      <c r="F800" s="4"/>
    </row>
    <row r="801" spans="2:6" ht="11.25" hidden="1" customHeight="1" x14ac:dyDescent="0.2">
      <c r="B801" s="36" t="s">
        <v>4016</v>
      </c>
      <c r="C801" s="3"/>
      <c r="D801" s="3"/>
      <c r="E801" s="3"/>
      <c r="F801" s="4"/>
    </row>
    <row r="802" spans="2:6" ht="11.25" hidden="1" customHeight="1" x14ac:dyDescent="0.2">
      <c r="B802" s="36" t="s">
        <v>3004</v>
      </c>
      <c r="C802" s="3"/>
      <c r="D802" s="3"/>
      <c r="E802" s="3"/>
      <c r="F802" s="4"/>
    </row>
    <row r="803" spans="2:6" ht="11.25" hidden="1" customHeight="1" x14ac:dyDescent="0.2">
      <c r="B803" s="36" t="s">
        <v>4016</v>
      </c>
      <c r="C803" s="3"/>
      <c r="D803" s="3"/>
      <c r="E803" s="3"/>
      <c r="F803" s="4"/>
    </row>
    <row r="804" spans="2:6" ht="11.25" hidden="1" customHeight="1" x14ac:dyDescent="0.2">
      <c r="B804" s="36" t="s">
        <v>281</v>
      </c>
      <c r="C804" s="3"/>
      <c r="D804" s="3"/>
      <c r="E804" s="3"/>
      <c r="F804" s="4"/>
    </row>
    <row r="805" spans="2:6" ht="11.25" hidden="1" customHeight="1" x14ac:dyDescent="0.2">
      <c r="B805" s="36" t="s">
        <v>4016</v>
      </c>
      <c r="C805" s="3"/>
      <c r="D805" s="3"/>
      <c r="E805" s="3"/>
      <c r="F805" s="4"/>
    </row>
    <row r="806" spans="2:6" ht="11.25" hidden="1" customHeight="1" x14ac:dyDescent="0.2">
      <c r="B806" s="36" t="s">
        <v>3612</v>
      </c>
      <c r="C806" s="3"/>
      <c r="D806" s="3"/>
      <c r="E806" s="3"/>
      <c r="F806" s="4"/>
    </row>
    <row r="807" spans="2:6" ht="11.25" hidden="1" customHeight="1" x14ac:dyDescent="0.2">
      <c r="B807" s="36" t="s">
        <v>4016</v>
      </c>
      <c r="C807" s="3"/>
      <c r="D807" s="3"/>
      <c r="E807" s="3"/>
      <c r="F807" s="4"/>
    </row>
    <row r="808" spans="2:6" ht="11.25" hidden="1" customHeight="1" x14ac:dyDescent="0.2">
      <c r="B808" s="36" t="s">
        <v>1889</v>
      </c>
      <c r="C808" s="3"/>
      <c r="D808" s="3"/>
      <c r="E808" s="3"/>
      <c r="F808" s="4"/>
    </row>
    <row r="809" spans="2:6" ht="11.25" hidden="1" customHeight="1" x14ac:dyDescent="0.2">
      <c r="B809" s="36" t="s">
        <v>4016</v>
      </c>
      <c r="C809" s="3"/>
      <c r="D809" s="3"/>
      <c r="E809" s="3"/>
      <c r="F809" s="4"/>
    </row>
    <row r="810" spans="2:6" ht="11.25" hidden="1" customHeight="1" x14ac:dyDescent="0.2">
      <c r="B810" s="36" t="s">
        <v>335</v>
      </c>
      <c r="C810" s="3"/>
      <c r="D810" s="3"/>
      <c r="E810" s="3"/>
      <c r="F810" s="4"/>
    </row>
    <row r="811" spans="2:6" ht="11.25" hidden="1" customHeight="1" x14ac:dyDescent="0.2">
      <c r="B811" s="36" t="s">
        <v>4016</v>
      </c>
      <c r="C811" s="3"/>
      <c r="D811" s="3"/>
      <c r="E811" s="3"/>
      <c r="F811" s="4"/>
    </row>
    <row r="812" spans="2:6" ht="11.25" hidden="1" customHeight="1" x14ac:dyDescent="0.2">
      <c r="B812" s="36" t="s">
        <v>2001</v>
      </c>
      <c r="C812" s="3"/>
      <c r="D812" s="3"/>
      <c r="E812" s="3"/>
      <c r="F812" s="4"/>
    </row>
    <row r="813" spans="2:6" ht="11.25" hidden="1" customHeight="1" x14ac:dyDescent="0.2">
      <c r="B813" s="36" t="s">
        <v>4016</v>
      </c>
      <c r="C813" s="3"/>
      <c r="D813" s="3"/>
      <c r="E813" s="3"/>
      <c r="F813" s="4"/>
    </row>
    <row r="814" spans="2:6" ht="11.25" hidden="1" customHeight="1" x14ac:dyDescent="0.2">
      <c r="B814" s="36" t="s">
        <v>426</v>
      </c>
      <c r="C814" s="3"/>
      <c r="D814" s="3"/>
      <c r="E814" s="3"/>
      <c r="F814" s="4"/>
    </row>
    <row r="815" spans="2:6" ht="11.25" hidden="1" customHeight="1" x14ac:dyDescent="0.2">
      <c r="B815" s="36" t="s">
        <v>4016</v>
      </c>
      <c r="C815" s="3"/>
      <c r="D815" s="3"/>
      <c r="E815" s="3"/>
      <c r="F815" s="4"/>
    </row>
    <row r="816" spans="2:6" ht="11.25" hidden="1" customHeight="1" x14ac:dyDescent="0.2">
      <c r="B816" s="36" t="s">
        <v>3180</v>
      </c>
      <c r="C816" s="3"/>
      <c r="D816" s="3"/>
      <c r="E816" s="3"/>
      <c r="F816" s="4"/>
    </row>
    <row r="817" spans="2:6" ht="11.25" hidden="1" customHeight="1" x14ac:dyDescent="0.2">
      <c r="B817" s="36" t="s">
        <v>4016</v>
      </c>
      <c r="C817" s="3"/>
      <c r="D817" s="3"/>
      <c r="E817" s="3"/>
      <c r="F817" s="4"/>
    </row>
    <row r="818" spans="2:6" ht="11.25" hidden="1" customHeight="1" x14ac:dyDescent="0.2">
      <c r="B818" s="36" t="s">
        <v>3536</v>
      </c>
      <c r="C818" s="3"/>
      <c r="D818" s="3"/>
      <c r="E818" s="3"/>
      <c r="F818" s="4"/>
    </row>
    <row r="819" spans="2:6" ht="11.25" hidden="1" customHeight="1" x14ac:dyDescent="0.2">
      <c r="B819" s="36" t="s">
        <v>4016</v>
      </c>
      <c r="C819" s="3"/>
      <c r="D819" s="3"/>
      <c r="E819" s="3"/>
      <c r="F819" s="4"/>
    </row>
    <row r="820" spans="2:6" ht="11.25" hidden="1" customHeight="1" x14ac:dyDescent="0.2">
      <c r="B820" s="36" t="s">
        <v>1087</v>
      </c>
      <c r="C820" s="3"/>
      <c r="D820" s="3"/>
      <c r="E820" s="3"/>
      <c r="F820" s="4"/>
    </row>
    <row r="821" spans="2:6" ht="11.25" hidden="1" customHeight="1" x14ac:dyDescent="0.2">
      <c r="B821" s="36" t="s">
        <v>4016</v>
      </c>
      <c r="C821" s="3"/>
      <c r="D821" s="3"/>
      <c r="E821" s="3"/>
      <c r="F821" s="4"/>
    </row>
    <row r="822" spans="2:6" ht="11.25" hidden="1" customHeight="1" x14ac:dyDescent="0.2">
      <c r="B822" s="36" t="s">
        <v>3004</v>
      </c>
      <c r="C822" s="3"/>
      <c r="D822" s="3"/>
      <c r="E822" s="3"/>
      <c r="F822" s="4"/>
    </row>
    <row r="823" spans="2:6" ht="11.25" hidden="1" customHeight="1" x14ac:dyDescent="0.2">
      <c r="B823" s="36" t="s">
        <v>4016</v>
      </c>
      <c r="C823" s="3"/>
      <c r="D823" s="3"/>
      <c r="E823" s="3"/>
      <c r="F823" s="4"/>
    </row>
    <row r="824" spans="2:6" ht="11.25" hidden="1" customHeight="1" x14ac:dyDescent="0.2">
      <c r="B824" s="36" t="s">
        <v>281</v>
      </c>
      <c r="C824" s="3"/>
      <c r="D824" s="3"/>
      <c r="E824" s="3"/>
      <c r="F824" s="4"/>
    </row>
    <row r="825" spans="2:6" ht="11.25" hidden="1" customHeight="1" x14ac:dyDescent="0.2">
      <c r="B825" s="36" t="s">
        <v>4016</v>
      </c>
      <c r="C825" s="3"/>
      <c r="D825" s="3"/>
      <c r="E825" s="3"/>
      <c r="F825" s="4"/>
    </row>
    <row r="826" spans="2:6" ht="11.25" hidden="1" customHeight="1" x14ac:dyDescent="0.2">
      <c r="B826" s="36" t="s">
        <v>3612</v>
      </c>
      <c r="C826" s="3"/>
      <c r="D826" s="3"/>
      <c r="E826" s="3"/>
      <c r="F826" s="4"/>
    </row>
    <row r="827" spans="2:6" ht="11.25" hidden="1" customHeight="1" x14ac:dyDescent="0.2">
      <c r="B827" s="36" t="s">
        <v>4016</v>
      </c>
      <c r="C827" s="3"/>
      <c r="D827" s="3"/>
      <c r="E827" s="3"/>
      <c r="F827" s="4"/>
    </row>
    <row r="828" spans="2:6" ht="11.25" hidden="1" customHeight="1" x14ac:dyDescent="0.2">
      <c r="B828" s="36" t="s">
        <v>1889</v>
      </c>
      <c r="C828" s="3"/>
      <c r="D828" s="3"/>
      <c r="E828" s="3"/>
      <c r="F828" s="4"/>
    </row>
    <row r="829" spans="2:6" ht="11.25" hidden="1" customHeight="1" x14ac:dyDescent="0.2">
      <c r="B829" s="36" t="s">
        <v>4016</v>
      </c>
      <c r="C829" s="3"/>
      <c r="D829" s="3"/>
      <c r="E829" s="3"/>
      <c r="F829" s="4"/>
    </row>
    <row r="830" spans="2:6" ht="11.25" hidden="1" customHeight="1" x14ac:dyDescent="0.2">
      <c r="B830" s="36" t="s">
        <v>335</v>
      </c>
      <c r="C830" s="3"/>
      <c r="D830" s="3"/>
      <c r="E830" s="3"/>
      <c r="F830" s="4"/>
    </row>
    <row r="831" spans="2:6" ht="11.25" hidden="1" customHeight="1" x14ac:dyDescent="0.2">
      <c r="B831" s="36" t="s">
        <v>4016</v>
      </c>
      <c r="C831" s="3"/>
      <c r="D831" s="3"/>
      <c r="E831" s="3"/>
      <c r="F831" s="4"/>
    </row>
    <row r="832" spans="2:6" ht="11.25" hidden="1" customHeight="1" x14ac:dyDescent="0.2">
      <c r="B832" s="36" t="s">
        <v>2001</v>
      </c>
      <c r="C832" s="3"/>
      <c r="D832" s="3"/>
      <c r="E832" s="3"/>
      <c r="F832" s="4"/>
    </row>
    <row r="833" spans="2:6" ht="11.25" hidden="1" customHeight="1" x14ac:dyDescent="0.2">
      <c r="B833" s="36" t="s">
        <v>4016</v>
      </c>
      <c r="C833" s="3"/>
      <c r="D833" s="3"/>
      <c r="E833" s="3"/>
      <c r="F833" s="4"/>
    </row>
    <row r="834" spans="2:6" ht="11.25" hidden="1" customHeight="1" x14ac:dyDescent="0.2">
      <c r="B834" s="36" t="s">
        <v>426</v>
      </c>
      <c r="C834" s="3"/>
      <c r="D834" s="3"/>
      <c r="E834" s="3"/>
      <c r="F834" s="4"/>
    </row>
    <row r="835" spans="2:6" ht="11.25" hidden="1" customHeight="1" x14ac:dyDescent="0.2">
      <c r="B835" s="36" t="s">
        <v>4016</v>
      </c>
      <c r="C835" s="3"/>
      <c r="D835" s="3"/>
      <c r="E835" s="3"/>
      <c r="F835" s="4"/>
    </row>
    <row r="836" spans="2:6" ht="11.25" hidden="1" customHeight="1" x14ac:dyDescent="0.2">
      <c r="B836" s="36" t="s">
        <v>1763</v>
      </c>
      <c r="C836" s="3"/>
      <c r="D836" s="3"/>
      <c r="E836" s="3"/>
      <c r="F836" s="4"/>
    </row>
    <row r="837" spans="2:6" ht="11.25" hidden="1" customHeight="1" x14ac:dyDescent="0.2">
      <c r="B837" s="36" t="s">
        <v>4016</v>
      </c>
      <c r="C837" s="3"/>
      <c r="D837" s="3"/>
      <c r="E837" s="3"/>
      <c r="F837" s="4"/>
    </row>
    <row r="838" spans="2:6" ht="11.25" hidden="1" customHeight="1" x14ac:dyDescent="0.2">
      <c r="B838" s="28" t="s">
        <v>2339</v>
      </c>
      <c r="C838" s="6"/>
      <c r="D838" s="6"/>
      <c r="E838" s="6"/>
      <c r="F838" s="7"/>
    </row>
    <row r="839" spans="2:6" ht="11.25" hidden="1" customHeight="1" x14ac:dyDescent="0.2">
      <c r="B839" s="36" t="s">
        <v>4016</v>
      </c>
      <c r="C839" s="3"/>
      <c r="D839" s="3"/>
      <c r="E839" s="3"/>
      <c r="F839" s="4"/>
    </row>
    <row r="840" spans="2:6" ht="11.25" hidden="1" customHeight="1" x14ac:dyDescent="0.2">
      <c r="B840" s="36" t="s">
        <v>1981</v>
      </c>
      <c r="C840" s="3"/>
      <c r="D840" s="3"/>
      <c r="E840" s="3"/>
      <c r="F840" s="4"/>
    </row>
    <row r="841" spans="2:6" ht="11.25" hidden="1" customHeight="1" x14ac:dyDescent="0.2">
      <c r="B841" s="36" t="s">
        <v>4016</v>
      </c>
      <c r="C841" s="3"/>
      <c r="D841" s="3"/>
      <c r="E841" s="3"/>
      <c r="F841" s="4"/>
    </row>
    <row r="842" spans="2:6" ht="11.25" hidden="1" customHeight="1" x14ac:dyDescent="0.2">
      <c r="B842" s="36" t="s">
        <v>1494</v>
      </c>
      <c r="C842" s="3"/>
      <c r="D842" s="3"/>
      <c r="E842" s="3"/>
      <c r="F842" s="4"/>
    </row>
    <row r="843" spans="2:6" ht="11.25" hidden="1" customHeight="1" x14ac:dyDescent="0.2">
      <c r="B843" s="36" t="s">
        <v>4016</v>
      </c>
      <c r="C843" s="3"/>
      <c r="D843" s="3"/>
      <c r="E843" s="3"/>
      <c r="F843" s="4"/>
    </row>
    <row r="844" spans="2:6" ht="11.25" hidden="1" customHeight="1" x14ac:dyDescent="0.2">
      <c r="B844" s="36" t="s">
        <v>1134</v>
      </c>
      <c r="C844" s="3"/>
      <c r="D844" s="3"/>
      <c r="E844" s="3"/>
      <c r="F844" s="4"/>
    </row>
    <row r="845" spans="2:6" ht="11.25" hidden="1" customHeight="1" x14ac:dyDescent="0.2">
      <c r="B845" s="36" t="s">
        <v>4016</v>
      </c>
      <c r="C845" s="3"/>
      <c r="D845" s="3"/>
      <c r="E845" s="3"/>
      <c r="F845" s="4"/>
    </row>
    <row r="846" spans="2:6" ht="11.25" hidden="1" customHeight="1" x14ac:dyDescent="0.2">
      <c r="B846" s="36" t="s">
        <v>3910</v>
      </c>
      <c r="C846" s="3"/>
      <c r="D846" s="3"/>
      <c r="E846" s="3"/>
      <c r="F846" s="4"/>
    </row>
    <row r="847" spans="2:6" ht="11.25" hidden="1" customHeight="1" x14ac:dyDescent="0.2">
      <c r="B847" s="36" t="s">
        <v>4016</v>
      </c>
      <c r="C847" s="3"/>
      <c r="D847" s="3"/>
      <c r="E847" s="3"/>
      <c r="F847" s="4"/>
    </row>
    <row r="848" spans="2:6" ht="11.25" hidden="1" customHeight="1" x14ac:dyDescent="0.2">
      <c r="B848" s="36" t="s">
        <v>1889</v>
      </c>
      <c r="C848" s="3"/>
      <c r="D848" s="3"/>
      <c r="E848" s="3"/>
      <c r="F848" s="4"/>
    </row>
    <row r="849" spans="2:6" ht="11.25" hidden="1" customHeight="1" x14ac:dyDescent="0.2">
      <c r="B849" s="36" t="s">
        <v>4016</v>
      </c>
      <c r="C849" s="3"/>
      <c r="D849" s="3"/>
      <c r="E849" s="3"/>
      <c r="F849" s="4"/>
    </row>
    <row r="850" spans="2:6" ht="11.25" hidden="1" customHeight="1" x14ac:dyDescent="0.2">
      <c r="B850" s="36" t="s">
        <v>335</v>
      </c>
      <c r="C850" s="3"/>
      <c r="D850" s="3"/>
      <c r="E850" s="3"/>
      <c r="F850" s="4"/>
    </row>
    <row r="851" spans="2:6" ht="11.25" hidden="1" customHeight="1" x14ac:dyDescent="0.2">
      <c r="B851" s="36" t="s">
        <v>4016</v>
      </c>
      <c r="C851" s="3"/>
      <c r="D851" s="3"/>
      <c r="E851" s="3"/>
      <c r="F851" s="4"/>
    </row>
    <row r="852" spans="2:6" ht="11.25" hidden="1" customHeight="1" x14ac:dyDescent="0.2">
      <c r="B852" s="36" t="s">
        <v>2001</v>
      </c>
      <c r="C852" s="3"/>
      <c r="D852" s="3"/>
      <c r="E852" s="3"/>
      <c r="F852" s="4"/>
    </row>
    <row r="853" spans="2:6" ht="11.25" hidden="1" customHeight="1" x14ac:dyDescent="0.2">
      <c r="B853" s="36" t="s">
        <v>4016</v>
      </c>
      <c r="C853" s="3"/>
      <c r="D853" s="3"/>
      <c r="E853" s="3"/>
      <c r="F853" s="4"/>
    </row>
    <row r="854" spans="2:6" ht="11.25" hidden="1" customHeight="1" x14ac:dyDescent="0.2">
      <c r="B854" s="36" t="s">
        <v>14</v>
      </c>
      <c r="C854" s="3"/>
      <c r="D854" s="3"/>
      <c r="E854" s="3"/>
      <c r="F854" s="4"/>
    </row>
    <row r="855" spans="2:6" ht="11.25" hidden="1" customHeight="1" x14ac:dyDescent="0.2">
      <c r="B855" s="36" t="s">
        <v>4016</v>
      </c>
      <c r="C855" s="3"/>
      <c r="D855" s="3"/>
      <c r="E855" s="3"/>
      <c r="F855" s="4"/>
    </row>
    <row r="856" spans="2:6" ht="11.25" hidden="1" customHeight="1" x14ac:dyDescent="0.2">
      <c r="B856" s="36" t="s">
        <v>2941</v>
      </c>
      <c r="C856" s="3"/>
      <c r="D856" s="3"/>
      <c r="E856" s="3"/>
      <c r="F856" s="4"/>
    </row>
    <row r="857" spans="2:6" ht="11.25" hidden="1" customHeight="1" x14ac:dyDescent="0.2">
      <c r="B857" s="36" t="s">
        <v>4016</v>
      </c>
      <c r="C857" s="3"/>
      <c r="D857" s="3"/>
      <c r="E857" s="3"/>
      <c r="F857" s="4"/>
    </row>
    <row r="858" spans="2:6" ht="11.25" hidden="1" customHeight="1" x14ac:dyDescent="0.2">
      <c r="B858" s="36" t="s">
        <v>3351</v>
      </c>
      <c r="C858" s="3"/>
      <c r="D858" s="3"/>
      <c r="E858" s="3"/>
      <c r="F858" s="4"/>
    </row>
    <row r="859" spans="2:6" ht="11.25" hidden="1" customHeight="1" x14ac:dyDescent="0.2">
      <c r="B859" s="36" t="s">
        <v>4016</v>
      </c>
      <c r="C859" s="3"/>
      <c r="D859" s="3"/>
      <c r="E859" s="3"/>
      <c r="F859" s="4"/>
    </row>
    <row r="860" spans="2:6" ht="11.25" hidden="1" customHeight="1" x14ac:dyDescent="0.2">
      <c r="B860" s="36" t="s">
        <v>1279</v>
      </c>
      <c r="C860" s="3"/>
      <c r="D860" s="3"/>
      <c r="E860" s="3"/>
      <c r="F860" s="4"/>
    </row>
    <row r="861" spans="2:6" ht="11.25" hidden="1" customHeight="1" x14ac:dyDescent="0.2">
      <c r="B861" s="36" t="s">
        <v>4016</v>
      </c>
      <c r="C861" s="3"/>
      <c r="D861" s="3"/>
      <c r="E861" s="3"/>
      <c r="F861" s="4"/>
    </row>
    <row r="862" spans="2:6" ht="11.25" hidden="1" customHeight="1" x14ac:dyDescent="0.2">
      <c r="B862" s="36" t="s">
        <v>3447</v>
      </c>
      <c r="C862" s="3"/>
      <c r="D862" s="3"/>
      <c r="E862" s="3"/>
      <c r="F862" s="4"/>
    </row>
    <row r="863" spans="2:6" ht="11.25" hidden="1" customHeight="1" x14ac:dyDescent="0.2">
      <c r="B863" s="36" t="s">
        <v>4016</v>
      </c>
      <c r="C863" s="3"/>
      <c r="D863" s="3"/>
      <c r="E863" s="3"/>
      <c r="F863" s="4"/>
    </row>
    <row r="864" spans="2:6" ht="11.25" hidden="1" customHeight="1" x14ac:dyDescent="0.2">
      <c r="B864" s="36" t="s">
        <v>3461</v>
      </c>
      <c r="C864" s="3"/>
      <c r="D864" s="3"/>
      <c r="E864" s="3"/>
      <c r="F864" s="4"/>
    </row>
    <row r="865" spans="2:6" ht="11.25" hidden="1" customHeight="1" x14ac:dyDescent="0.2">
      <c r="B865" s="36" t="s">
        <v>4016</v>
      </c>
      <c r="C865" s="3"/>
      <c r="D865" s="3"/>
      <c r="E865" s="3"/>
      <c r="F865" s="4"/>
    </row>
    <row r="866" spans="2:6" ht="11.25" hidden="1" customHeight="1" x14ac:dyDescent="0.2">
      <c r="B866" s="36" t="s">
        <v>2756</v>
      </c>
      <c r="C866" s="3"/>
      <c r="D866" s="3"/>
      <c r="E866" s="3"/>
      <c r="F866" s="4"/>
    </row>
    <row r="867" spans="2:6" ht="11.25" hidden="1" customHeight="1" x14ac:dyDescent="0.2">
      <c r="B867" s="36" t="s">
        <v>4016</v>
      </c>
      <c r="C867" s="3"/>
      <c r="D867" s="3"/>
      <c r="E867" s="3"/>
      <c r="F867" s="4"/>
    </row>
    <row r="868" spans="2:6" ht="11.25" hidden="1" customHeight="1" x14ac:dyDescent="0.2">
      <c r="B868" s="36" t="s">
        <v>2492</v>
      </c>
      <c r="C868" s="3"/>
      <c r="D868" s="3"/>
      <c r="E868" s="3"/>
      <c r="F868" s="4"/>
    </row>
    <row r="869" spans="2:6" ht="11.25" hidden="1" customHeight="1" x14ac:dyDescent="0.2">
      <c r="B869" s="36" t="s">
        <v>4016</v>
      </c>
      <c r="C869" s="3"/>
      <c r="D869" s="3"/>
      <c r="E869" s="3"/>
      <c r="F869" s="4"/>
    </row>
    <row r="870" spans="2:6" ht="11.25" hidden="1" customHeight="1" x14ac:dyDescent="0.2">
      <c r="B870" s="36" t="s">
        <v>1152</v>
      </c>
      <c r="C870" s="3"/>
      <c r="D870" s="3"/>
      <c r="E870" s="3"/>
      <c r="F870" s="4"/>
    </row>
    <row r="871" spans="2:6" ht="11.25" hidden="1" customHeight="1" x14ac:dyDescent="0.2">
      <c r="B871" s="36" t="s">
        <v>4016</v>
      </c>
      <c r="C871" s="3"/>
      <c r="D871" s="3"/>
      <c r="E871" s="3"/>
      <c r="F871" s="4"/>
    </row>
    <row r="872" spans="2:6" ht="11.25" hidden="1" customHeight="1" x14ac:dyDescent="0.2">
      <c r="B872" s="36" t="s">
        <v>2218</v>
      </c>
      <c r="C872" s="3"/>
      <c r="D872" s="3"/>
      <c r="E872" s="3"/>
      <c r="F872" s="4"/>
    </row>
    <row r="873" spans="2:6" ht="11.25" hidden="1" customHeight="1" x14ac:dyDescent="0.2">
      <c r="B873" s="36" t="s">
        <v>1186</v>
      </c>
      <c r="C873" s="3"/>
      <c r="D873" s="3"/>
      <c r="E873" s="3"/>
      <c r="F873" s="4"/>
    </row>
    <row r="874" spans="2:6" ht="11.25" hidden="1" customHeight="1" x14ac:dyDescent="0.2">
      <c r="B874" s="36" t="s">
        <v>456</v>
      </c>
      <c r="C874" s="3"/>
      <c r="D874" s="3"/>
      <c r="E874" s="3"/>
      <c r="F874" s="4"/>
    </row>
    <row r="875" spans="2:6" ht="11.25" hidden="1" customHeight="1" x14ac:dyDescent="0.2">
      <c r="B875" s="36" t="s">
        <v>792</v>
      </c>
      <c r="C875" s="37">
        <f>D875+E875+F875</f>
        <v>19983</v>
      </c>
      <c r="D875" s="3">
        <v>4691</v>
      </c>
      <c r="E875" s="3">
        <v>4948</v>
      </c>
      <c r="F875" s="4">
        <v>10344</v>
      </c>
    </row>
    <row r="876" spans="2:6" ht="11.25" hidden="1" customHeight="1" x14ac:dyDescent="0.2">
      <c r="B876" s="36" t="s">
        <v>4016</v>
      </c>
      <c r="C876" s="3"/>
      <c r="D876" s="3"/>
      <c r="E876" s="3"/>
      <c r="F876" s="4"/>
    </row>
    <row r="877" spans="2:6" ht="11.25" hidden="1" customHeight="1" x14ac:dyDescent="0.2">
      <c r="B877" s="36" t="s">
        <v>3824</v>
      </c>
      <c r="C877" s="3"/>
      <c r="D877" s="3"/>
      <c r="E877" s="3"/>
      <c r="F877" s="4"/>
    </row>
    <row r="878" spans="2:6" ht="11.25" hidden="1" customHeight="1" x14ac:dyDescent="0.2">
      <c r="B878" s="36" t="s">
        <v>4016</v>
      </c>
      <c r="C878" s="3"/>
      <c r="D878" s="3"/>
      <c r="E878" s="3"/>
      <c r="F878" s="4"/>
    </row>
    <row r="879" spans="2:6" ht="11.25" hidden="1" customHeight="1" x14ac:dyDescent="0.2">
      <c r="B879" s="36" t="s">
        <v>1279</v>
      </c>
      <c r="C879" s="3"/>
      <c r="D879" s="3"/>
      <c r="E879" s="3"/>
      <c r="F879" s="4"/>
    </row>
    <row r="880" spans="2:6" ht="11.25" hidden="1" customHeight="1" x14ac:dyDescent="0.2">
      <c r="B880" s="36" t="s">
        <v>4016</v>
      </c>
      <c r="C880" s="3"/>
      <c r="D880" s="3"/>
      <c r="E880" s="3"/>
      <c r="F880" s="4"/>
    </row>
    <row r="881" spans="2:6" ht="11.25" hidden="1" customHeight="1" x14ac:dyDescent="0.2">
      <c r="B881" s="36" t="s">
        <v>3447</v>
      </c>
      <c r="C881" s="3"/>
      <c r="D881" s="3"/>
      <c r="E881" s="3"/>
      <c r="F881" s="4"/>
    </row>
    <row r="882" spans="2:6" ht="11.25" hidden="1" customHeight="1" x14ac:dyDescent="0.2">
      <c r="B882" s="36" t="s">
        <v>4016</v>
      </c>
      <c r="C882" s="3"/>
      <c r="D882" s="3"/>
      <c r="E882" s="3"/>
      <c r="F882" s="4"/>
    </row>
    <row r="883" spans="2:6" ht="11.25" hidden="1" customHeight="1" x14ac:dyDescent="0.2">
      <c r="B883" s="36" t="s">
        <v>3461</v>
      </c>
      <c r="C883" s="3"/>
      <c r="D883" s="3"/>
      <c r="E883" s="3"/>
      <c r="F883" s="4"/>
    </row>
    <row r="884" spans="2:6" ht="11.25" hidden="1" customHeight="1" x14ac:dyDescent="0.2">
      <c r="B884" s="36" t="s">
        <v>4016</v>
      </c>
      <c r="C884" s="3"/>
      <c r="D884" s="3"/>
      <c r="E884" s="3"/>
      <c r="F884" s="4"/>
    </row>
    <row r="885" spans="2:6" ht="11.25" hidden="1" customHeight="1" x14ac:dyDescent="0.2">
      <c r="B885" s="36" t="s">
        <v>2756</v>
      </c>
      <c r="C885" s="3"/>
      <c r="D885" s="3"/>
      <c r="E885" s="3"/>
      <c r="F885" s="4"/>
    </row>
    <row r="886" spans="2:6" ht="11.25" hidden="1" customHeight="1" x14ac:dyDescent="0.2">
      <c r="B886" s="36" t="s">
        <v>4016</v>
      </c>
      <c r="C886" s="3"/>
      <c r="D886" s="3"/>
      <c r="E886" s="3"/>
      <c r="F886" s="4"/>
    </row>
    <row r="887" spans="2:6" ht="11.25" hidden="1" customHeight="1" x14ac:dyDescent="0.2">
      <c r="B887" s="36" t="s">
        <v>1034</v>
      </c>
      <c r="C887" s="3"/>
      <c r="D887" s="3"/>
      <c r="E887" s="3"/>
      <c r="F887" s="4"/>
    </row>
    <row r="888" spans="2:6" ht="11.25" hidden="1" customHeight="1" x14ac:dyDescent="0.2">
      <c r="B888" s="36" t="s">
        <v>4016</v>
      </c>
      <c r="C888" s="3"/>
      <c r="D888" s="3"/>
      <c r="E888" s="3"/>
      <c r="F888" s="4"/>
    </row>
    <row r="889" spans="2:6" ht="11.25" hidden="1" customHeight="1" x14ac:dyDescent="0.2">
      <c r="B889" s="36" t="s">
        <v>170</v>
      </c>
      <c r="C889" s="3"/>
      <c r="D889" s="3"/>
      <c r="E889" s="3"/>
      <c r="F889" s="4"/>
    </row>
    <row r="890" spans="2:6" ht="11.25" hidden="1" customHeight="1" x14ac:dyDescent="0.2">
      <c r="B890" s="36" t="s">
        <v>4016</v>
      </c>
      <c r="C890" s="3"/>
      <c r="D890" s="3"/>
      <c r="E890" s="3"/>
      <c r="F890" s="4"/>
    </row>
    <row r="891" spans="2:6" ht="11.25" hidden="1" customHeight="1" x14ac:dyDescent="0.2">
      <c r="B891" s="28" t="s">
        <v>2883</v>
      </c>
      <c r="C891" s="6"/>
      <c r="D891" s="6"/>
      <c r="E891" s="6"/>
      <c r="F891" s="7"/>
    </row>
    <row r="892" spans="2:6" ht="11.25" hidden="1" customHeight="1" x14ac:dyDescent="0.2">
      <c r="B892" s="36" t="s">
        <v>314</v>
      </c>
      <c r="C892" s="3"/>
      <c r="D892" s="3"/>
      <c r="E892" s="3"/>
      <c r="F892" s="4"/>
    </row>
    <row r="893" spans="2:6" ht="11.25" hidden="1" customHeight="1" x14ac:dyDescent="0.2">
      <c r="B893" s="36" t="s">
        <v>1317</v>
      </c>
      <c r="C893" s="3"/>
      <c r="D893" s="3"/>
      <c r="E893" s="3"/>
      <c r="F893" s="4"/>
    </row>
    <row r="894" spans="2:6" ht="11.25" hidden="1" customHeight="1" x14ac:dyDescent="0.2">
      <c r="B894" s="36" t="s">
        <v>2325</v>
      </c>
      <c r="C894" s="37">
        <f>D894+E894+F894</f>
        <v>12850</v>
      </c>
      <c r="D894" s="3">
        <v>9418</v>
      </c>
      <c r="E894" s="3">
        <v>3416</v>
      </c>
      <c r="F894" s="4">
        <v>16</v>
      </c>
    </row>
    <row r="895" spans="2:6" ht="11.25" hidden="1" customHeight="1" x14ac:dyDescent="0.2">
      <c r="B895" s="36" t="s">
        <v>4016</v>
      </c>
      <c r="C895" s="3"/>
      <c r="D895" s="3"/>
      <c r="E895" s="3"/>
      <c r="F895" s="4"/>
    </row>
    <row r="896" spans="2:6" ht="11.25" hidden="1" customHeight="1" x14ac:dyDescent="0.2">
      <c r="B896" s="36" t="s">
        <v>3133</v>
      </c>
      <c r="C896" s="3"/>
      <c r="D896" s="3"/>
      <c r="E896" s="3"/>
      <c r="F896" s="4"/>
    </row>
    <row r="897" spans="2:6" ht="11.25" hidden="1" customHeight="1" x14ac:dyDescent="0.2">
      <c r="B897" s="36" t="s">
        <v>4016</v>
      </c>
      <c r="C897" s="3"/>
      <c r="D897" s="3"/>
      <c r="E897" s="3"/>
      <c r="F897" s="4"/>
    </row>
    <row r="898" spans="2:6" ht="11.25" hidden="1" customHeight="1" x14ac:dyDescent="0.2">
      <c r="B898" s="36" t="s">
        <v>170</v>
      </c>
      <c r="C898" s="3"/>
      <c r="D898" s="3"/>
      <c r="E898" s="3"/>
      <c r="F898" s="4"/>
    </row>
    <row r="899" spans="2:6" ht="11.25" hidden="1" customHeight="1" x14ac:dyDescent="0.2">
      <c r="B899" s="36" t="s">
        <v>4016</v>
      </c>
      <c r="C899" s="3"/>
      <c r="D899" s="3"/>
      <c r="E899" s="3"/>
      <c r="F899" s="4"/>
    </row>
    <row r="900" spans="2:6" ht="11.25" hidden="1" customHeight="1" x14ac:dyDescent="0.2">
      <c r="B900" s="36" t="s">
        <v>3497</v>
      </c>
      <c r="C900" s="3"/>
      <c r="D900" s="3"/>
      <c r="E900" s="3"/>
      <c r="F900" s="4"/>
    </row>
    <row r="901" spans="2:6" ht="11.25" hidden="1" customHeight="1" x14ac:dyDescent="0.2">
      <c r="B901" s="36" t="s">
        <v>4016</v>
      </c>
      <c r="C901" s="3"/>
      <c r="D901" s="3"/>
      <c r="E901" s="3"/>
      <c r="F901" s="4"/>
    </row>
    <row r="902" spans="2:6" ht="11.25" hidden="1" customHeight="1" x14ac:dyDescent="0.2">
      <c r="B902" s="36" t="s">
        <v>2826</v>
      </c>
      <c r="C902" s="3"/>
      <c r="D902" s="3"/>
      <c r="E902" s="3"/>
      <c r="F902" s="4"/>
    </row>
    <row r="903" spans="2:6" ht="11.25" hidden="1" customHeight="1" x14ac:dyDescent="0.2">
      <c r="B903" s="36" t="s">
        <v>1383</v>
      </c>
      <c r="C903" s="3"/>
      <c r="D903" s="3"/>
      <c r="E903" s="3"/>
      <c r="F903" s="4"/>
    </row>
    <row r="904" spans="2:6" ht="11.25" hidden="1" customHeight="1" x14ac:dyDescent="0.2">
      <c r="B904" s="36" t="s">
        <v>283</v>
      </c>
      <c r="C904" s="3"/>
      <c r="D904" s="3"/>
      <c r="E904" s="3"/>
      <c r="F904" s="4"/>
    </row>
    <row r="905" spans="2:6" ht="11.25" hidden="1" customHeight="1" x14ac:dyDescent="0.2">
      <c r="B905" s="36" t="s">
        <v>3893</v>
      </c>
      <c r="C905" s="37">
        <f>D905+E905+F905</f>
        <v>822</v>
      </c>
      <c r="D905" s="3">
        <v>603</v>
      </c>
      <c r="E905" s="3">
        <v>218</v>
      </c>
      <c r="F905" s="4">
        <v>1</v>
      </c>
    </row>
    <row r="906" spans="2:6" ht="11.25" hidden="1" customHeight="1" x14ac:dyDescent="0.2">
      <c r="B906" s="36" t="s">
        <v>4016</v>
      </c>
      <c r="C906" s="3"/>
      <c r="D906" s="3"/>
      <c r="E906" s="3"/>
      <c r="F906" s="4"/>
    </row>
    <row r="907" spans="2:6" ht="11.25" hidden="1" customHeight="1" x14ac:dyDescent="0.2">
      <c r="B907" s="36" t="s">
        <v>1525</v>
      </c>
      <c r="C907" s="3"/>
      <c r="D907" s="3"/>
      <c r="E907" s="3"/>
      <c r="F907" s="4"/>
    </row>
    <row r="908" spans="2:6" ht="11.25" hidden="1" customHeight="1" x14ac:dyDescent="0.2">
      <c r="B908" s="36" t="s">
        <v>4016</v>
      </c>
      <c r="C908" s="3"/>
      <c r="D908" s="3"/>
      <c r="E908" s="3"/>
      <c r="F908" s="4"/>
    </row>
    <row r="909" spans="2:6" ht="11.25" hidden="1" customHeight="1" x14ac:dyDescent="0.2">
      <c r="B909" s="36" t="s">
        <v>1279</v>
      </c>
      <c r="C909" s="3"/>
      <c r="D909" s="3"/>
      <c r="E909" s="3"/>
      <c r="F909" s="4"/>
    </row>
    <row r="910" spans="2:6" ht="11.25" hidden="1" customHeight="1" x14ac:dyDescent="0.2">
      <c r="B910" s="36" t="s">
        <v>4016</v>
      </c>
      <c r="C910" s="3"/>
      <c r="D910" s="3"/>
      <c r="E910" s="3"/>
      <c r="F910" s="4"/>
    </row>
    <row r="911" spans="2:6" ht="11.25" hidden="1" customHeight="1" x14ac:dyDescent="0.2">
      <c r="B911" s="36" t="s">
        <v>3447</v>
      </c>
      <c r="C911" s="3"/>
      <c r="D911" s="3"/>
      <c r="E911" s="3"/>
      <c r="F911" s="4"/>
    </row>
    <row r="912" spans="2:6" ht="11.25" hidden="1" customHeight="1" x14ac:dyDescent="0.2">
      <c r="B912" s="36" t="s">
        <v>4016</v>
      </c>
      <c r="C912" s="3"/>
      <c r="D912" s="3"/>
      <c r="E912" s="3"/>
      <c r="F912" s="4"/>
    </row>
    <row r="913" spans="2:6" ht="11.25" hidden="1" customHeight="1" x14ac:dyDescent="0.2">
      <c r="B913" s="36" t="s">
        <v>3461</v>
      </c>
      <c r="C913" s="3"/>
      <c r="D913" s="3"/>
      <c r="E913" s="3"/>
      <c r="F913" s="4"/>
    </row>
    <row r="914" spans="2:6" ht="11.25" hidden="1" customHeight="1" x14ac:dyDescent="0.2">
      <c r="B914" s="36" t="s">
        <v>4016</v>
      </c>
      <c r="C914" s="3"/>
      <c r="D914" s="3"/>
      <c r="E914" s="3"/>
      <c r="F914" s="4"/>
    </row>
    <row r="915" spans="2:6" ht="11.25" hidden="1" customHeight="1" x14ac:dyDescent="0.2">
      <c r="B915" s="36" t="s">
        <v>3342</v>
      </c>
      <c r="C915" s="3"/>
      <c r="D915" s="3"/>
      <c r="E915" s="3"/>
      <c r="F915" s="4"/>
    </row>
    <row r="916" spans="2:6" ht="11.25" hidden="1" customHeight="1" x14ac:dyDescent="0.2">
      <c r="B916" s="36" t="s">
        <v>4016</v>
      </c>
      <c r="C916" s="3"/>
      <c r="D916" s="3"/>
      <c r="E916" s="3"/>
      <c r="F916" s="4"/>
    </row>
    <row r="917" spans="2:6" ht="11.25" hidden="1" customHeight="1" x14ac:dyDescent="0.2">
      <c r="B917" s="36" t="s">
        <v>3909</v>
      </c>
      <c r="C917" s="3"/>
      <c r="D917" s="3"/>
      <c r="E917" s="3"/>
      <c r="F917" s="4"/>
    </row>
    <row r="918" spans="2:6" ht="11.25" hidden="1" customHeight="1" x14ac:dyDescent="0.2">
      <c r="B918" s="36" t="s">
        <v>580</v>
      </c>
      <c r="C918" s="3"/>
      <c r="D918" s="3"/>
      <c r="E918" s="3"/>
      <c r="F918" s="4"/>
    </row>
    <row r="919" spans="2:6" ht="11.25" hidden="1" customHeight="1" x14ac:dyDescent="0.2">
      <c r="B919" s="36" t="s">
        <v>2863</v>
      </c>
      <c r="C919" s="3"/>
      <c r="D919" s="3"/>
      <c r="E919" s="3"/>
      <c r="F919" s="4"/>
    </row>
    <row r="920" spans="2:6" ht="11.25" hidden="1" customHeight="1" x14ac:dyDescent="0.2">
      <c r="B920" s="36" t="s">
        <v>199</v>
      </c>
      <c r="C920" s="3"/>
      <c r="D920" s="3"/>
      <c r="E920" s="3"/>
      <c r="F920" s="4"/>
    </row>
    <row r="921" spans="2:6" ht="11.25" hidden="1" customHeight="1" x14ac:dyDescent="0.2">
      <c r="B921" s="36" t="s">
        <v>98</v>
      </c>
      <c r="C921" s="37">
        <f>D921+E921+F921</f>
        <v>776</v>
      </c>
      <c r="D921" s="3">
        <v>776</v>
      </c>
      <c r="E921" s="3"/>
      <c r="F921" s="4"/>
    </row>
    <row r="922" spans="2:6" ht="11.25" hidden="1" customHeight="1" x14ac:dyDescent="0.2">
      <c r="B922" s="36" t="s">
        <v>4016</v>
      </c>
      <c r="C922" s="3"/>
      <c r="D922" s="3"/>
      <c r="E922" s="3"/>
      <c r="F922" s="4"/>
    </row>
    <row r="923" spans="2:6" ht="11.25" hidden="1" customHeight="1" x14ac:dyDescent="0.2">
      <c r="B923" s="36" t="s">
        <v>698</v>
      </c>
      <c r="C923" s="3"/>
      <c r="D923" s="3"/>
      <c r="E923" s="3"/>
      <c r="F923" s="4"/>
    </row>
    <row r="924" spans="2:6" ht="11.25" hidden="1" customHeight="1" x14ac:dyDescent="0.2">
      <c r="B924" s="36" t="s">
        <v>4016</v>
      </c>
      <c r="C924" s="3"/>
      <c r="D924" s="3"/>
      <c r="E924" s="3"/>
      <c r="F924" s="4"/>
    </row>
    <row r="925" spans="2:6" ht="11.25" hidden="1" customHeight="1" x14ac:dyDescent="0.2">
      <c r="B925" s="36" t="s">
        <v>3227</v>
      </c>
      <c r="C925" s="3"/>
      <c r="D925" s="3"/>
      <c r="E925" s="3"/>
      <c r="F925" s="4"/>
    </row>
    <row r="926" spans="2:6" ht="11.25" hidden="1" customHeight="1" x14ac:dyDescent="0.2">
      <c r="B926" s="36" t="s">
        <v>4016</v>
      </c>
      <c r="C926" s="3"/>
      <c r="D926" s="3"/>
      <c r="E926" s="3"/>
      <c r="F926" s="4"/>
    </row>
    <row r="927" spans="2:6" ht="11.25" hidden="1" customHeight="1" x14ac:dyDescent="0.2">
      <c r="B927" s="36" t="s">
        <v>787</v>
      </c>
      <c r="C927" s="3"/>
      <c r="D927" s="3"/>
      <c r="E927" s="3"/>
      <c r="F927" s="4"/>
    </row>
    <row r="928" spans="2:6" ht="11.25" hidden="1" customHeight="1" x14ac:dyDescent="0.2">
      <c r="B928" s="36" t="s">
        <v>4016</v>
      </c>
      <c r="C928" s="3"/>
      <c r="D928" s="3"/>
      <c r="E928" s="3"/>
      <c r="F928" s="4"/>
    </row>
    <row r="929" spans="2:6" ht="11.25" hidden="1" customHeight="1" x14ac:dyDescent="0.2">
      <c r="B929" s="36" t="s">
        <v>2029</v>
      </c>
      <c r="C929" s="3"/>
      <c r="D929" s="3"/>
      <c r="E929" s="3"/>
      <c r="F929" s="4"/>
    </row>
    <row r="930" spans="2:6" ht="11.25" hidden="1" customHeight="1" x14ac:dyDescent="0.2">
      <c r="B930" s="36" t="s">
        <v>4016</v>
      </c>
      <c r="C930" s="3"/>
      <c r="D930" s="3"/>
      <c r="E930" s="3"/>
      <c r="F930" s="4"/>
    </row>
    <row r="931" spans="2:6" ht="11.25" hidden="1" customHeight="1" x14ac:dyDescent="0.2">
      <c r="B931" s="36" t="s">
        <v>2708</v>
      </c>
      <c r="C931" s="3"/>
      <c r="D931" s="3"/>
      <c r="E931" s="3"/>
      <c r="F931" s="4"/>
    </row>
    <row r="932" spans="2:6" ht="11.25" hidden="1" customHeight="1" x14ac:dyDescent="0.2">
      <c r="B932" s="36" t="s">
        <v>4016</v>
      </c>
      <c r="C932" s="3"/>
      <c r="D932" s="3"/>
      <c r="E932" s="3"/>
      <c r="F932" s="4"/>
    </row>
    <row r="933" spans="2:6" ht="11.25" hidden="1" customHeight="1" x14ac:dyDescent="0.2">
      <c r="B933" s="36" t="s">
        <v>3188</v>
      </c>
      <c r="C933" s="3"/>
      <c r="D933" s="3"/>
      <c r="E933" s="3"/>
      <c r="F933" s="4"/>
    </row>
    <row r="934" spans="2:6" ht="11.25" hidden="1" customHeight="1" x14ac:dyDescent="0.2">
      <c r="B934" s="36" t="s">
        <v>3564</v>
      </c>
      <c r="C934" s="3"/>
      <c r="D934" s="3"/>
      <c r="E934" s="3"/>
      <c r="F934" s="4"/>
    </row>
    <row r="935" spans="2:6" ht="11.25" hidden="1" customHeight="1" x14ac:dyDescent="0.2">
      <c r="B935" s="36" t="s">
        <v>290</v>
      </c>
      <c r="C935" s="3"/>
      <c r="D935" s="3"/>
      <c r="E935" s="3"/>
      <c r="F935" s="4"/>
    </row>
    <row r="936" spans="2:6" ht="11.25" hidden="1" customHeight="1" x14ac:dyDescent="0.2">
      <c r="B936" s="36" t="s">
        <v>4016</v>
      </c>
      <c r="C936" s="3"/>
      <c r="D936" s="3"/>
      <c r="E936" s="3"/>
      <c r="F936" s="4"/>
    </row>
    <row r="937" spans="2:6" ht="11.25" hidden="1" customHeight="1" x14ac:dyDescent="0.2">
      <c r="B937" s="36" t="s">
        <v>862</v>
      </c>
      <c r="C937" s="3"/>
      <c r="D937" s="3"/>
      <c r="E937" s="3"/>
      <c r="F937" s="4"/>
    </row>
    <row r="938" spans="2:6" ht="11.25" hidden="1" customHeight="1" x14ac:dyDescent="0.2">
      <c r="B938" s="36" t="s">
        <v>474</v>
      </c>
      <c r="C938" s="3"/>
      <c r="D938" s="3"/>
      <c r="E938" s="3"/>
      <c r="F938" s="4"/>
    </row>
    <row r="939" spans="2:6" ht="11.25" hidden="1" customHeight="1" x14ac:dyDescent="0.2">
      <c r="B939" s="36" t="s">
        <v>1826</v>
      </c>
      <c r="C939" s="3"/>
      <c r="D939" s="3"/>
      <c r="E939" s="3"/>
      <c r="F939" s="4"/>
    </row>
    <row r="940" spans="2:6" ht="11.25" hidden="1" customHeight="1" x14ac:dyDescent="0.2">
      <c r="B940" s="36" t="s">
        <v>4016</v>
      </c>
      <c r="C940" s="3"/>
      <c r="D940" s="3"/>
      <c r="E940" s="3"/>
      <c r="F940" s="4"/>
    </row>
    <row r="941" spans="2:6" ht="11.25" hidden="1" customHeight="1" x14ac:dyDescent="0.2">
      <c r="B941" s="36" t="s">
        <v>2031</v>
      </c>
      <c r="C941" s="3"/>
      <c r="D941" s="3"/>
      <c r="E941" s="3"/>
      <c r="F941" s="4"/>
    </row>
    <row r="942" spans="2:6" ht="11.25" hidden="1" customHeight="1" x14ac:dyDescent="0.2">
      <c r="B942" s="36" t="s">
        <v>1006</v>
      </c>
      <c r="C942" s="3"/>
      <c r="D942" s="3"/>
      <c r="E942" s="3"/>
      <c r="F942" s="4"/>
    </row>
    <row r="943" spans="2:6" ht="11.25" hidden="1" customHeight="1" x14ac:dyDescent="0.2">
      <c r="B943" s="36" t="s">
        <v>3095</v>
      </c>
      <c r="C943" s="3"/>
      <c r="D943" s="3"/>
      <c r="E943" s="3"/>
      <c r="F943" s="4"/>
    </row>
    <row r="944" spans="2:6" ht="11.25" hidden="1" customHeight="1" x14ac:dyDescent="0.2">
      <c r="B944" s="28" t="s">
        <v>2722</v>
      </c>
      <c r="C944" s="32">
        <f>D944+E944+F944</f>
        <v>738</v>
      </c>
      <c r="D944" s="6">
        <v>272</v>
      </c>
      <c r="E944" s="6">
        <v>290</v>
      </c>
      <c r="F944" s="7">
        <v>176</v>
      </c>
    </row>
    <row r="945" spans="2:6" ht="11.25" hidden="1" customHeight="1" x14ac:dyDescent="0.2">
      <c r="B945" s="36" t="s">
        <v>4016</v>
      </c>
      <c r="C945" s="3"/>
      <c r="D945" s="3"/>
      <c r="E945" s="3"/>
      <c r="F945" s="4"/>
    </row>
    <row r="946" spans="2:6" ht="11.25" hidden="1" customHeight="1" x14ac:dyDescent="0.2">
      <c r="B946" s="36" t="s">
        <v>726</v>
      </c>
      <c r="C946" s="3"/>
      <c r="D946" s="3"/>
      <c r="E946" s="3"/>
      <c r="F946" s="4"/>
    </row>
    <row r="947" spans="2:6" ht="11.25" hidden="1" customHeight="1" x14ac:dyDescent="0.2">
      <c r="B947" s="36" t="s">
        <v>4016</v>
      </c>
      <c r="C947" s="3"/>
      <c r="D947" s="3"/>
      <c r="E947" s="3"/>
      <c r="F947" s="4"/>
    </row>
    <row r="948" spans="2:6" ht="11.25" hidden="1" customHeight="1" x14ac:dyDescent="0.2">
      <c r="B948" s="36" t="s">
        <v>1589</v>
      </c>
      <c r="C948" s="3"/>
      <c r="D948" s="3"/>
      <c r="E948" s="3"/>
      <c r="F948" s="4"/>
    </row>
    <row r="949" spans="2:6" ht="11.25" hidden="1" customHeight="1" x14ac:dyDescent="0.2">
      <c r="B949" s="36" t="s">
        <v>3784</v>
      </c>
      <c r="C949" s="3"/>
      <c r="D949" s="3"/>
      <c r="E949" s="3"/>
      <c r="F949" s="4"/>
    </row>
    <row r="950" spans="2:6" ht="11.25" hidden="1" customHeight="1" x14ac:dyDescent="0.2">
      <c r="B950" s="36" t="s">
        <v>72</v>
      </c>
      <c r="C950" s="3"/>
      <c r="D950" s="3"/>
      <c r="E950" s="3"/>
      <c r="F950" s="4"/>
    </row>
    <row r="951" spans="2:6" ht="11.25" hidden="1" customHeight="1" x14ac:dyDescent="0.2">
      <c r="B951" s="36" t="s">
        <v>530</v>
      </c>
      <c r="C951" s="37">
        <f>D951+E951+F951</f>
        <v>35169</v>
      </c>
      <c r="D951" s="3">
        <v>15760</v>
      </c>
      <c r="E951" s="3">
        <v>8872</v>
      </c>
      <c r="F951" s="4">
        <v>10537</v>
      </c>
    </row>
    <row r="952" spans="2:6" ht="11.25" hidden="1" customHeight="1" x14ac:dyDescent="0.2">
      <c r="B952" s="36" t="s">
        <v>4016</v>
      </c>
      <c r="C952" s="3"/>
      <c r="D952" s="3"/>
      <c r="E952" s="3"/>
      <c r="F952" s="4"/>
    </row>
    <row r="953" spans="2:6" ht="11.25" hidden="1" customHeight="1" x14ac:dyDescent="0.2">
      <c r="B953" s="33" t="s">
        <v>901</v>
      </c>
      <c r="C953" s="34">
        <v>13940</v>
      </c>
      <c r="D953" s="34">
        <v>6365</v>
      </c>
      <c r="E953" s="34">
        <v>3594</v>
      </c>
      <c r="F953" s="35">
        <v>3981</v>
      </c>
    </row>
    <row r="954" spans="2:6" ht="11.25" hidden="1" customHeight="1" x14ac:dyDescent="0.2">
      <c r="B954" s="36" t="s">
        <v>4016</v>
      </c>
      <c r="C954" s="3"/>
      <c r="D954" s="3"/>
      <c r="E954" s="3"/>
      <c r="F954" s="4"/>
    </row>
    <row r="955" spans="2:6" ht="11.25" hidden="1" customHeight="1" x14ac:dyDescent="0.2">
      <c r="B955" s="36" t="s">
        <v>3392</v>
      </c>
      <c r="C955" s="3"/>
      <c r="D955" s="3"/>
      <c r="E955" s="3"/>
      <c r="F955" s="4"/>
    </row>
    <row r="956" spans="2:6" ht="11.25" hidden="1" customHeight="1" x14ac:dyDescent="0.2">
      <c r="B956" s="36" t="s">
        <v>4016</v>
      </c>
      <c r="C956" s="3"/>
      <c r="D956" s="3"/>
      <c r="E956" s="3"/>
      <c r="F956" s="4"/>
    </row>
    <row r="957" spans="2:6" ht="11.25" hidden="1" customHeight="1" x14ac:dyDescent="0.2">
      <c r="B957" s="36" t="s">
        <v>2559</v>
      </c>
      <c r="C957" s="3"/>
      <c r="D957" s="3"/>
      <c r="E957" s="3"/>
      <c r="F957" s="4"/>
    </row>
    <row r="958" spans="2:6" ht="11.25" hidden="1" customHeight="1" x14ac:dyDescent="0.2">
      <c r="B958" s="36" t="s">
        <v>920</v>
      </c>
      <c r="C958" s="3"/>
      <c r="D958" s="3"/>
      <c r="E958" s="3"/>
      <c r="F958" s="4"/>
    </row>
    <row r="959" spans="2:6" ht="11.25" hidden="1" customHeight="1" x14ac:dyDescent="0.2">
      <c r="B959" s="36" t="s">
        <v>4016</v>
      </c>
      <c r="C959" s="3"/>
      <c r="D959" s="3"/>
      <c r="E959" s="3"/>
      <c r="F959" s="4"/>
    </row>
    <row r="960" spans="2:6" ht="11.25" hidden="1" customHeight="1" x14ac:dyDescent="0.2">
      <c r="B960" s="36" t="s">
        <v>2556</v>
      </c>
      <c r="C960" s="3"/>
      <c r="D960" s="3"/>
      <c r="E960" s="3"/>
      <c r="F960" s="4"/>
    </row>
    <row r="961" spans="2:6" ht="11.25" hidden="1" customHeight="1" x14ac:dyDescent="0.2">
      <c r="B961" s="36" t="s">
        <v>4016</v>
      </c>
      <c r="C961" s="3"/>
      <c r="D961" s="3"/>
      <c r="E961" s="3"/>
      <c r="F961" s="4"/>
    </row>
    <row r="962" spans="2:6" ht="11.25" hidden="1" customHeight="1" x14ac:dyDescent="0.2">
      <c r="B962" s="36" t="s">
        <v>3603</v>
      </c>
      <c r="C962" s="3"/>
      <c r="D962" s="3"/>
      <c r="E962" s="3"/>
      <c r="F962" s="4"/>
    </row>
    <row r="963" spans="2:6" ht="11.25" hidden="1" customHeight="1" x14ac:dyDescent="0.2">
      <c r="B963" s="36" t="s">
        <v>4016</v>
      </c>
      <c r="C963" s="3"/>
      <c r="D963" s="3"/>
      <c r="E963" s="3"/>
      <c r="F963" s="4"/>
    </row>
    <row r="964" spans="2:6" ht="11.25" hidden="1" customHeight="1" x14ac:dyDescent="0.2">
      <c r="B964" s="36" t="s">
        <v>2371</v>
      </c>
      <c r="C964" s="3"/>
      <c r="D964" s="3"/>
      <c r="E964" s="3"/>
      <c r="F964" s="4"/>
    </row>
    <row r="965" spans="2:6" ht="11.25" hidden="1" customHeight="1" x14ac:dyDescent="0.2">
      <c r="B965" s="36" t="s">
        <v>4016</v>
      </c>
      <c r="C965" s="3"/>
      <c r="D965" s="3"/>
      <c r="E965" s="3"/>
      <c r="F965" s="4"/>
    </row>
    <row r="966" spans="2:6" ht="11.25" hidden="1" customHeight="1" x14ac:dyDescent="0.2">
      <c r="B966" s="36" t="s">
        <v>929</v>
      </c>
      <c r="C966" s="3"/>
      <c r="D966" s="3"/>
      <c r="E966" s="3"/>
      <c r="F966" s="4"/>
    </row>
    <row r="967" spans="2:6" ht="11.25" hidden="1" customHeight="1" x14ac:dyDescent="0.2">
      <c r="B967" s="36" t="s">
        <v>4016</v>
      </c>
      <c r="C967" s="3"/>
      <c r="D967" s="3"/>
      <c r="E967" s="3"/>
      <c r="F967" s="4"/>
    </row>
    <row r="968" spans="2:6" ht="11.25" hidden="1" customHeight="1" x14ac:dyDescent="0.2">
      <c r="B968" s="36" t="s">
        <v>1192</v>
      </c>
      <c r="C968" s="3"/>
      <c r="D968" s="3"/>
      <c r="E968" s="3"/>
      <c r="F968" s="4"/>
    </row>
    <row r="969" spans="2:6" ht="11.25" hidden="1" customHeight="1" x14ac:dyDescent="0.2">
      <c r="B969" s="36" t="s">
        <v>4016</v>
      </c>
      <c r="C969" s="3"/>
      <c r="D969" s="3"/>
      <c r="E969" s="3"/>
      <c r="F969" s="4"/>
    </row>
    <row r="970" spans="2:6" ht="11.25" hidden="1" customHeight="1" x14ac:dyDescent="0.2">
      <c r="B970" s="36" t="s">
        <v>1087</v>
      </c>
      <c r="C970" s="3"/>
      <c r="D970" s="3"/>
      <c r="E970" s="3"/>
      <c r="F970" s="4"/>
    </row>
    <row r="971" spans="2:6" ht="11.25" hidden="1" customHeight="1" x14ac:dyDescent="0.2">
      <c r="B971" s="36" t="s">
        <v>4016</v>
      </c>
      <c r="C971" s="3"/>
      <c r="D971" s="3"/>
      <c r="E971" s="3"/>
      <c r="F971" s="4"/>
    </row>
    <row r="972" spans="2:6" ht="11.25" hidden="1" customHeight="1" x14ac:dyDescent="0.2">
      <c r="B972" s="36" t="s">
        <v>3004</v>
      </c>
      <c r="C972" s="3"/>
      <c r="D972" s="3"/>
      <c r="E972" s="3"/>
      <c r="F972" s="4"/>
    </row>
    <row r="973" spans="2:6" ht="11.25" hidden="1" customHeight="1" x14ac:dyDescent="0.2">
      <c r="B973" s="36" t="s">
        <v>4016</v>
      </c>
      <c r="C973" s="3"/>
      <c r="D973" s="3"/>
      <c r="E973" s="3"/>
      <c r="F973" s="4"/>
    </row>
    <row r="974" spans="2:6" ht="11.25" hidden="1" customHeight="1" x14ac:dyDescent="0.2">
      <c r="B974" s="36" t="s">
        <v>281</v>
      </c>
      <c r="C974" s="3"/>
      <c r="D974" s="3"/>
      <c r="E974" s="3"/>
      <c r="F974" s="4"/>
    </row>
    <row r="975" spans="2:6" ht="11.25" hidden="1" customHeight="1" x14ac:dyDescent="0.2">
      <c r="B975" s="36" t="s">
        <v>4016</v>
      </c>
      <c r="C975" s="3"/>
      <c r="D975" s="3"/>
      <c r="E975" s="3"/>
      <c r="F975" s="4"/>
    </row>
    <row r="976" spans="2:6" ht="11.25" hidden="1" customHeight="1" x14ac:dyDescent="0.2">
      <c r="B976" s="36" t="s">
        <v>3612</v>
      </c>
      <c r="C976" s="3"/>
      <c r="D976" s="3"/>
      <c r="E976" s="3"/>
      <c r="F976" s="4"/>
    </row>
    <row r="977" spans="2:6" ht="11.25" hidden="1" customHeight="1" x14ac:dyDescent="0.2">
      <c r="B977" s="36" t="s">
        <v>4016</v>
      </c>
      <c r="C977" s="3"/>
      <c r="D977" s="3"/>
      <c r="E977" s="3"/>
      <c r="F977" s="4"/>
    </row>
    <row r="978" spans="2:6" ht="11.25" hidden="1" customHeight="1" x14ac:dyDescent="0.2">
      <c r="B978" s="36" t="s">
        <v>1889</v>
      </c>
      <c r="C978" s="3"/>
      <c r="D978" s="3"/>
      <c r="E978" s="3"/>
      <c r="F978" s="4"/>
    </row>
    <row r="979" spans="2:6" ht="11.25" hidden="1" customHeight="1" x14ac:dyDescent="0.2">
      <c r="B979" s="36" t="s">
        <v>4016</v>
      </c>
      <c r="C979" s="3"/>
      <c r="D979" s="3"/>
      <c r="E979" s="3"/>
      <c r="F979" s="4"/>
    </row>
    <row r="980" spans="2:6" ht="11.25" hidden="1" customHeight="1" x14ac:dyDescent="0.2">
      <c r="B980" s="36" t="s">
        <v>335</v>
      </c>
      <c r="C980" s="3"/>
      <c r="D980" s="3"/>
      <c r="E980" s="3"/>
      <c r="F980" s="4"/>
    </row>
    <row r="981" spans="2:6" ht="11.25" hidden="1" customHeight="1" x14ac:dyDescent="0.2">
      <c r="B981" s="36" t="s">
        <v>4016</v>
      </c>
      <c r="C981" s="3"/>
      <c r="D981" s="3"/>
      <c r="E981" s="3"/>
      <c r="F981" s="4"/>
    </row>
    <row r="982" spans="2:6" ht="11.25" hidden="1" customHeight="1" x14ac:dyDescent="0.2">
      <c r="B982" s="36" t="s">
        <v>2001</v>
      </c>
      <c r="C982" s="3"/>
      <c r="D982" s="3"/>
      <c r="E982" s="3"/>
      <c r="F982" s="4"/>
    </row>
    <row r="983" spans="2:6" ht="11.25" hidden="1" customHeight="1" x14ac:dyDescent="0.2">
      <c r="B983" s="36" t="s">
        <v>4016</v>
      </c>
      <c r="C983" s="3"/>
      <c r="D983" s="3"/>
      <c r="E983" s="3"/>
      <c r="F983" s="4"/>
    </row>
    <row r="984" spans="2:6" ht="11.25" hidden="1" customHeight="1" x14ac:dyDescent="0.2">
      <c r="B984" s="36" t="s">
        <v>426</v>
      </c>
      <c r="C984" s="3"/>
      <c r="D984" s="3"/>
      <c r="E984" s="3"/>
      <c r="F984" s="4"/>
    </row>
    <row r="985" spans="2:6" ht="11.25" hidden="1" customHeight="1" x14ac:dyDescent="0.2">
      <c r="B985" s="36" t="s">
        <v>4016</v>
      </c>
      <c r="C985" s="3"/>
      <c r="D985" s="3"/>
      <c r="E985" s="3"/>
      <c r="F985" s="4"/>
    </row>
    <row r="986" spans="2:6" ht="11.25" hidden="1" customHeight="1" x14ac:dyDescent="0.2">
      <c r="B986" s="36" t="s">
        <v>3587</v>
      </c>
      <c r="C986" s="3"/>
      <c r="D986" s="3"/>
      <c r="E986" s="3"/>
      <c r="F986" s="4"/>
    </row>
    <row r="987" spans="2:6" ht="11.25" hidden="1" customHeight="1" x14ac:dyDescent="0.2">
      <c r="B987" s="36" t="s">
        <v>4016</v>
      </c>
      <c r="C987" s="3"/>
      <c r="D987" s="3"/>
      <c r="E987" s="3"/>
      <c r="F987" s="4"/>
    </row>
    <row r="988" spans="2:6" ht="11.25" hidden="1" customHeight="1" x14ac:dyDescent="0.2">
      <c r="B988" s="36" t="s">
        <v>3959</v>
      </c>
      <c r="C988" s="3"/>
      <c r="D988" s="3"/>
      <c r="E988" s="3"/>
      <c r="F988" s="4"/>
    </row>
    <row r="989" spans="2:6" ht="11.25" hidden="1" customHeight="1" x14ac:dyDescent="0.2">
      <c r="B989" s="36" t="s">
        <v>4016</v>
      </c>
      <c r="C989" s="3"/>
      <c r="D989" s="3"/>
      <c r="E989" s="3"/>
      <c r="F989" s="4"/>
    </row>
    <row r="990" spans="2:6" ht="11.25" hidden="1" customHeight="1" x14ac:dyDescent="0.2">
      <c r="B990" s="36" t="s">
        <v>1981</v>
      </c>
      <c r="C990" s="3"/>
      <c r="D990" s="3"/>
      <c r="E990" s="3"/>
      <c r="F990" s="4"/>
    </row>
    <row r="991" spans="2:6" ht="11.25" hidden="1" customHeight="1" x14ac:dyDescent="0.2">
      <c r="B991" s="36" t="s">
        <v>4016</v>
      </c>
      <c r="C991" s="3"/>
      <c r="D991" s="3"/>
      <c r="E991" s="3"/>
      <c r="F991" s="4"/>
    </row>
    <row r="992" spans="2:6" ht="11.25" hidden="1" customHeight="1" x14ac:dyDescent="0.2">
      <c r="B992" s="36" t="s">
        <v>1494</v>
      </c>
      <c r="C992" s="3"/>
      <c r="D992" s="3"/>
      <c r="E992" s="3"/>
      <c r="F992" s="4"/>
    </row>
    <row r="993" spans="2:6" ht="11.25" hidden="1" customHeight="1" x14ac:dyDescent="0.2">
      <c r="B993" s="36" t="s">
        <v>4016</v>
      </c>
      <c r="C993" s="3"/>
      <c r="D993" s="3"/>
      <c r="E993" s="3"/>
      <c r="F993" s="4"/>
    </row>
    <row r="994" spans="2:6" ht="11.25" hidden="1" customHeight="1" x14ac:dyDescent="0.2">
      <c r="B994" s="36" t="s">
        <v>1134</v>
      </c>
      <c r="C994" s="3"/>
      <c r="D994" s="3"/>
      <c r="E994" s="3"/>
      <c r="F994" s="4"/>
    </row>
    <row r="995" spans="2:6" ht="11.25" hidden="1" customHeight="1" x14ac:dyDescent="0.2">
      <c r="B995" s="36" t="s">
        <v>4016</v>
      </c>
      <c r="C995" s="3"/>
      <c r="D995" s="3"/>
      <c r="E995" s="3"/>
      <c r="F995" s="4"/>
    </row>
    <row r="996" spans="2:6" ht="11.25" hidden="1" customHeight="1" x14ac:dyDescent="0.2">
      <c r="B996" s="36" t="s">
        <v>3910</v>
      </c>
      <c r="C996" s="3"/>
      <c r="D996" s="3"/>
      <c r="E996" s="3"/>
      <c r="F996" s="4"/>
    </row>
    <row r="997" spans="2:6" ht="11.25" hidden="1" customHeight="1" x14ac:dyDescent="0.2">
      <c r="B997" s="28" t="s">
        <v>4016</v>
      </c>
      <c r="C997" s="6"/>
      <c r="D997" s="6"/>
      <c r="E997" s="6"/>
      <c r="F997" s="7"/>
    </row>
    <row r="998" spans="2:6" ht="11.25" hidden="1" customHeight="1" x14ac:dyDescent="0.2">
      <c r="B998" s="36" t="s">
        <v>1889</v>
      </c>
      <c r="C998" s="3"/>
      <c r="D998" s="3"/>
      <c r="E998" s="3"/>
      <c r="F998" s="4"/>
    </row>
    <row r="999" spans="2:6" ht="11.25" hidden="1" customHeight="1" x14ac:dyDescent="0.2">
      <c r="B999" s="36" t="s">
        <v>4016</v>
      </c>
      <c r="C999" s="3"/>
      <c r="D999" s="3"/>
      <c r="E999" s="3"/>
      <c r="F999" s="4"/>
    </row>
    <row r="1000" spans="2:6" ht="11.25" hidden="1" customHeight="1" x14ac:dyDescent="0.2">
      <c r="B1000" s="36" t="s">
        <v>335</v>
      </c>
      <c r="C1000" s="3"/>
      <c r="D1000" s="3"/>
      <c r="E1000" s="3"/>
      <c r="F1000" s="4"/>
    </row>
    <row r="1001" spans="2:6" ht="11.25" hidden="1" customHeight="1" x14ac:dyDescent="0.2">
      <c r="B1001" s="36" t="s">
        <v>4016</v>
      </c>
      <c r="C1001" s="3"/>
      <c r="D1001" s="3"/>
      <c r="E1001" s="3"/>
      <c r="F1001" s="4"/>
    </row>
    <row r="1002" spans="2:6" ht="11.25" hidden="1" customHeight="1" x14ac:dyDescent="0.2">
      <c r="B1002" s="36" t="s">
        <v>2001</v>
      </c>
      <c r="C1002" s="3"/>
      <c r="D1002" s="3"/>
      <c r="E1002" s="3"/>
      <c r="F1002" s="4"/>
    </row>
    <row r="1003" spans="2:6" ht="11.25" hidden="1" customHeight="1" x14ac:dyDescent="0.2">
      <c r="B1003" s="36" t="s">
        <v>4016</v>
      </c>
      <c r="C1003" s="3"/>
      <c r="D1003" s="3"/>
      <c r="E1003" s="3"/>
      <c r="F1003" s="4"/>
    </row>
    <row r="1004" spans="2:6" ht="11.25" hidden="1" customHeight="1" x14ac:dyDescent="0.2">
      <c r="B1004" s="36" t="s">
        <v>14</v>
      </c>
      <c r="C1004" s="3"/>
      <c r="D1004" s="3"/>
      <c r="E1004" s="3"/>
      <c r="F1004" s="4"/>
    </row>
    <row r="1005" spans="2:6" ht="11.25" hidden="1" customHeight="1" x14ac:dyDescent="0.2">
      <c r="B1005" s="36" t="s">
        <v>4016</v>
      </c>
      <c r="C1005" s="3"/>
      <c r="D1005" s="3"/>
      <c r="E1005" s="3"/>
      <c r="F1005" s="4"/>
    </row>
    <row r="1006" spans="2:6" ht="11.25" hidden="1" customHeight="1" x14ac:dyDescent="0.2">
      <c r="B1006" s="36" t="s">
        <v>1693</v>
      </c>
      <c r="C1006" s="3"/>
      <c r="D1006" s="3"/>
      <c r="E1006" s="3"/>
      <c r="F1006" s="4"/>
    </row>
    <row r="1007" spans="2:6" ht="11.25" hidden="1" customHeight="1" x14ac:dyDescent="0.2">
      <c r="B1007" s="36" t="s">
        <v>4016</v>
      </c>
      <c r="C1007" s="3"/>
      <c r="D1007" s="3"/>
      <c r="E1007" s="3"/>
      <c r="F1007" s="4"/>
    </row>
    <row r="1008" spans="2:6" ht="11.25" hidden="1" customHeight="1" x14ac:dyDescent="0.2">
      <c r="B1008" s="36" t="s">
        <v>3351</v>
      </c>
      <c r="C1008" s="3"/>
      <c r="D1008" s="3"/>
      <c r="E1008" s="3"/>
      <c r="F1008" s="4"/>
    </row>
    <row r="1009" spans="2:6" ht="11.25" hidden="1" customHeight="1" x14ac:dyDescent="0.2">
      <c r="B1009" s="36" t="s">
        <v>4016</v>
      </c>
      <c r="C1009" s="3"/>
      <c r="D1009" s="3"/>
      <c r="E1009" s="3"/>
      <c r="F1009" s="4"/>
    </row>
    <row r="1010" spans="2:6" ht="11.25" hidden="1" customHeight="1" x14ac:dyDescent="0.2">
      <c r="B1010" s="36" t="s">
        <v>1477</v>
      </c>
      <c r="C1010" s="3"/>
      <c r="D1010" s="3"/>
      <c r="E1010" s="3"/>
      <c r="F1010" s="4"/>
    </row>
    <row r="1011" spans="2:6" ht="11.25" hidden="1" customHeight="1" x14ac:dyDescent="0.2">
      <c r="B1011" s="36" t="s">
        <v>4016</v>
      </c>
      <c r="C1011" s="3"/>
      <c r="D1011" s="3"/>
      <c r="E1011" s="3"/>
      <c r="F1011" s="4"/>
    </row>
    <row r="1012" spans="2:6" ht="11.25" hidden="1" customHeight="1" x14ac:dyDescent="0.2">
      <c r="B1012" s="36" t="s">
        <v>597</v>
      </c>
      <c r="C1012" s="3"/>
      <c r="D1012" s="3"/>
      <c r="E1012" s="3"/>
      <c r="F1012" s="4"/>
    </row>
    <row r="1013" spans="2:6" ht="11.25" hidden="1" customHeight="1" x14ac:dyDescent="0.2">
      <c r="B1013" s="36" t="s">
        <v>4016</v>
      </c>
      <c r="C1013" s="3"/>
      <c r="D1013" s="3"/>
      <c r="E1013" s="3"/>
      <c r="F1013" s="4"/>
    </row>
    <row r="1014" spans="2:6" ht="11.25" hidden="1" customHeight="1" x14ac:dyDescent="0.2">
      <c r="B1014" s="36" t="s">
        <v>2367</v>
      </c>
      <c r="C1014" s="3"/>
      <c r="D1014" s="3"/>
      <c r="E1014" s="3"/>
      <c r="F1014" s="4"/>
    </row>
    <row r="1015" spans="2:6" ht="11.25" hidden="1" customHeight="1" x14ac:dyDescent="0.2">
      <c r="B1015" s="36" t="s">
        <v>4016</v>
      </c>
      <c r="C1015" s="3"/>
      <c r="D1015" s="3"/>
      <c r="E1015" s="3"/>
      <c r="F1015" s="4"/>
    </row>
    <row r="1016" spans="2:6" ht="11.25" hidden="1" customHeight="1" x14ac:dyDescent="0.2">
      <c r="B1016" s="36" t="s">
        <v>1204</v>
      </c>
      <c r="C1016" s="3"/>
      <c r="D1016" s="3"/>
      <c r="E1016" s="3"/>
      <c r="F1016" s="4"/>
    </row>
    <row r="1017" spans="2:6" ht="11.25" hidden="1" customHeight="1" x14ac:dyDescent="0.2">
      <c r="B1017" s="36" t="s">
        <v>4016</v>
      </c>
      <c r="C1017" s="3"/>
      <c r="D1017" s="3"/>
      <c r="E1017" s="3"/>
      <c r="F1017" s="4"/>
    </row>
    <row r="1018" spans="2:6" ht="11.25" hidden="1" customHeight="1" x14ac:dyDescent="0.2">
      <c r="B1018" s="36" t="s">
        <v>3707</v>
      </c>
      <c r="C1018" s="3"/>
      <c r="D1018" s="3"/>
      <c r="E1018" s="3"/>
      <c r="F1018" s="4"/>
    </row>
    <row r="1019" spans="2:6" ht="11.25" hidden="1" customHeight="1" x14ac:dyDescent="0.2">
      <c r="B1019" s="36" t="s">
        <v>4016</v>
      </c>
      <c r="C1019" s="3"/>
      <c r="D1019" s="3"/>
      <c r="E1019" s="3"/>
      <c r="F1019" s="4"/>
    </row>
    <row r="1020" spans="2:6" ht="11.25" hidden="1" customHeight="1" x14ac:dyDescent="0.2">
      <c r="B1020" s="36" t="s">
        <v>2221</v>
      </c>
      <c r="C1020" s="3"/>
      <c r="D1020" s="3"/>
      <c r="E1020" s="3"/>
      <c r="F1020" s="4"/>
    </row>
    <row r="1021" spans="2:6" ht="11.25" hidden="1" customHeight="1" x14ac:dyDescent="0.2">
      <c r="B1021" s="36" t="s">
        <v>273</v>
      </c>
      <c r="C1021" s="3"/>
      <c r="D1021" s="3"/>
      <c r="E1021" s="3"/>
      <c r="F1021" s="4"/>
    </row>
    <row r="1022" spans="2:6" ht="11.25" hidden="1" customHeight="1" x14ac:dyDescent="0.2">
      <c r="B1022" s="36" t="s">
        <v>908</v>
      </c>
      <c r="C1022" s="3"/>
      <c r="D1022" s="3"/>
      <c r="E1022" s="3"/>
      <c r="F1022" s="4"/>
    </row>
    <row r="1023" spans="2:6" ht="11.25" hidden="1" customHeight="1" x14ac:dyDescent="0.2">
      <c r="B1023" s="36" t="s">
        <v>3866</v>
      </c>
      <c r="C1023" s="37">
        <f>D1023+E1023+F1023</f>
        <v>7336</v>
      </c>
      <c r="D1023" s="3">
        <v>1722</v>
      </c>
      <c r="E1023" s="3">
        <v>1816</v>
      </c>
      <c r="F1023" s="4">
        <v>3798</v>
      </c>
    </row>
    <row r="1024" spans="2:6" ht="11.25" hidden="1" customHeight="1" x14ac:dyDescent="0.2">
      <c r="B1024" s="36" t="s">
        <v>4016</v>
      </c>
      <c r="C1024" s="3"/>
      <c r="D1024" s="3"/>
      <c r="E1024" s="3"/>
      <c r="F1024" s="4"/>
    </row>
    <row r="1025" spans="2:6" ht="11.25" hidden="1" customHeight="1" x14ac:dyDescent="0.2">
      <c r="B1025" s="36" t="s">
        <v>3824</v>
      </c>
      <c r="C1025" s="3"/>
      <c r="D1025" s="3"/>
      <c r="E1025" s="3"/>
      <c r="F1025" s="4"/>
    </row>
    <row r="1026" spans="2:6" ht="11.25" hidden="1" customHeight="1" x14ac:dyDescent="0.2">
      <c r="B1026" s="36" t="s">
        <v>4016</v>
      </c>
      <c r="C1026" s="3"/>
      <c r="D1026" s="3"/>
      <c r="E1026" s="3"/>
      <c r="F1026" s="4"/>
    </row>
    <row r="1027" spans="2:6" ht="11.25" hidden="1" customHeight="1" x14ac:dyDescent="0.2">
      <c r="B1027" s="36" t="s">
        <v>1477</v>
      </c>
      <c r="C1027" s="3"/>
      <c r="D1027" s="3"/>
      <c r="E1027" s="3"/>
      <c r="F1027" s="4"/>
    </row>
    <row r="1028" spans="2:6" ht="11.25" hidden="1" customHeight="1" x14ac:dyDescent="0.2">
      <c r="B1028" s="36" t="s">
        <v>4016</v>
      </c>
      <c r="C1028" s="3"/>
      <c r="D1028" s="3"/>
      <c r="E1028" s="3"/>
      <c r="F1028" s="4"/>
    </row>
    <row r="1029" spans="2:6" ht="11.25" hidden="1" customHeight="1" x14ac:dyDescent="0.2">
      <c r="B1029" s="36" t="s">
        <v>597</v>
      </c>
      <c r="C1029" s="3"/>
      <c r="D1029" s="3"/>
      <c r="E1029" s="3"/>
      <c r="F1029" s="4"/>
    </row>
    <row r="1030" spans="2:6" ht="11.25" hidden="1" customHeight="1" x14ac:dyDescent="0.2">
      <c r="B1030" s="36" t="s">
        <v>4016</v>
      </c>
      <c r="C1030" s="3"/>
      <c r="D1030" s="3"/>
      <c r="E1030" s="3"/>
      <c r="F1030" s="4"/>
    </row>
    <row r="1031" spans="2:6" ht="11.25" hidden="1" customHeight="1" x14ac:dyDescent="0.2">
      <c r="B1031" s="36" t="s">
        <v>2367</v>
      </c>
      <c r="C1031" s="3"/>
      <c r="D1031" s="3"/>
      <c r="E1031" s="3"/>
      <c r="F1031" s="4"/>
    </row>
    <row r="1032" spans="2:6" ht="11.25" hidden="1" customHeight="1" x14ac:dyDescent="0.2">
      <c r="B1032" s="36" t="s">
        <v>4016</v>
      </c>
      <c r="C1032" s="3"/>
      <c r="D1032" s="3"/>
      <c r="E1032" s="3"/>
      <c r="F1032" s="4"/>
    </row>
    <row r="1033" spans="2:6" ht="11.25" hidden="1" customHeight="1" x14ac:dyDescent="0.2">
      <c r="B1033" s="36" t="s">
        <v>1717</v>
      </c>
      <c r="C1033" s="3"/>
      <c r="D1033" s="3"/>
      <c r="E1033" s="3"/>
      <c r="F1033" s="4"/>
    </row>
    <row r="1034" spans="2:6" ht="11.25" hidden="1" customHeight="1" x14ac:dyDescent="0.2">
      <c r="B1034" s="36" t="s">
        <v>4016</v>
      </c>
      <c r="C1034" s="3"/>
      <c r="D1034" s="3"/>
      <c r="E1034" s="3"/>
      <c r="F1034" s="4"/>
    </row>
    <row r="1035" spans="2:6" ht="11.25" hidden="1" customHeight="1" x14ac:dyDescent="0.2">
      <c r="B1035" s="36" t="s">
        <v>170</v>
      </c>
      <c r="C1035" s="3"/>
      <c r="D1035" s="3"/>
      <c r="E1035" s="3"/>
      <c r="F1035" s="4"/>
    </row>
    <row r="1036" spans="2:6" ht="11.25" hidden="1" customHeight="1" x14ac:dyDescent="0.2">
      <c r="B1036" s="36" t="s">
        <v>4016</v>
      </c>
      <c r="C1036" s="3"/>
      <c r="D1036" s="3"/>
      <c r="E1036" s="3"/>
      <c r="F1036" s="4"/>
    </row>
    <row r="1037" spans="2:6" ht="11.25" hidden="1" customHeight="1" x14ac:dyDescent="0.2">
      <c r="B1037" s="36" t="s">
        <v>152</v>
      </c>
      <c r="C1037" s="3"/>
      <c r="D1037" s="3"/>
      <c r="E1037" s="3"/>
      <c r="F1037" s="4"/>
    </row>
    <row r="1038" spans="2:6" ht="11.25" hidden="1" customHeight="1" x14ac:dyDescent="0.2">
      <c r="B1038" s="36" t="s">
        <v>2255</v>
      </c>
      <c r="C1038" s="3"/>
      <c r="D1038" s="3"/>
      <c r="E1038" s="3"/>
      <c r="F1038" s="4"/>
    </row>
    <row r="1039" spans="2:6" ht="11.25" hidden="1" customHeight="1" x14ac:dyDescent="0.2">
      <c r="B1039" s="36" t="s">
        <v>1149</v>
      </c>
      <c r="C1039" s="3"/>
      <c r="D1039" s="3"/>
      <c r="E1039" s="3"/>
      <c r="F1039" s="4"/>
    </row>
    <row r="1040" spans="2:6" ht="11.25" hidden="1" customHeight="1" x14ac:dyDescent="0.2">
      <c r="B1040" s="36" t="s">
        <v>1809</v>
      </c>
      <c r="C1040" s="37">
        <f>D1040+E1040+F1040</f>
        <v>4777</v>
      </c>
      <c r="D1040" s="3">
        <v>3501</v>
      </c>
      <c r="E1040" s="3">
        <v>1270</v>
      </c>
      <c r="F1040" s="4">
        <v>6</v>
      </c>
    </row>
    <row r="1041" spans="2:6" ht="11.25" hidden="1" customHeight="1" x14ac:dyDescent="0.2">
      <c r="B1041" s="36" t="s">
        <v>4016</v>
      </c>
      <c r="C1041" s="3"/>
      <c r="D1041" s="3"/>
      <c r="E1041" s="3"/>
      <c r="F1041" s="4"/>
    </row>
    <row r="1042" spans="2:6" ht="11.25" hidden="1" customHeight="1" x14ac:dyDescent="0.2">
      <c r="B1042" s="36" t="s">
        <v>3133</v>
      </c>
      <c r="C1042" s="3"/>
      <c r="D1042" s="3"/>
      <c r="E1042" s="3"/>
      <c r="F1042" s="4"/>
    </row>
    <row r="1043" spans="2:6" ht="11.25" hidden="1" customHeight="1" x14ac:dyDescent="0.2">
      <c r="B1043" s="36" t="s">
        <v>4016</v>
      </c>
      <c r="C1043" s="3"/>
      <c r="D1043" s="3"/>
      <c r="E1043" s="3"/>
      <c r="F1043" s="4"/>
    </row>
    <row r="1044" spans="2:6" ht="11.25" hidden="1" customHeight="1" x14ac:dyDescent="0.2">
      <c r="B1044" s="36" t="s">
        <v>170</v>
      </c>
      <c r="C1044" s="3"/>
      <c r="D1044" s="3"/>
      <c r="E1044" s="3"/>
      <c r="F1044" s="4"/>
    </row>
    <row r="1045" spans="2:6" ht="11.25" hidden="1" customHeight="1" x14ac:dyDescent="0.2">
      <c r="B1045" s="36" t="s">
        <v>4016</v>
      </c>
      <c r="C1045" s="3"/>
      <c r="D1045" s="3"/>
      <c r="E1045" s="3"/>
      <c r="F1045" s="4"/>
    </row>
    <row r="1046" spans="2:6" ht="11.25" hidden="1" customHeight="1" x14ac:dyDescent="0.2">
      <c r="B1046" s="36" t="s">
        <v>3497</v>
      </c>
      <c r="C1046" s="3"/>
      <c r="D1046" s="3"/>
      <c r="E1046" s="3"/>
      <c r="F1046" s="4"/>
    </row>
    <row r="1047" spans="2:6" ht="11.25" hidden="1" customHeight="1" x14ac:dyDescent="0.2">
      <c r="B1047" s="36" t="s">
        <v>4016</v>
      </c>
      <c r="C1047" s="3"/>
      <c r="D1047" s="3"/>
      <c r="E1047" s="3"/>
      <c r="F1047" s="4"/>
    </row>
    <row r="1048" spans="2:6" ht="11.25" hidden="1" customHeight="1" x14ac:dyDescent="0.2">
      <c r="B1048" s="36" t="s">
        <v>2826</v>
      </c>
      <c r="C1048" s="3"/>
      <c r="D1048" s="3"/>
      <c r="E1048" s="3"/>
      <c r="F1048" s="4"/>
    </row>
    <row r="1049" spans="2:6" ht="11.25" hidden="1" customHeight="1" x14ac:dyDescent="0.2">
      <c r="B1049" s="36" t="s">
        <v>1383</v>
      </c>
      <c r="C1049" s="3"/>
      <c r="D1049" s="3"/>
      <c r="E1049" s="3"/>
      <c r="F1049" s="4"/>
    </row>
    <row r="1050" spans="2:6" ht="11.25" hidden="1" customHeight="1" x14ac:dyDescent="0.2">
      <c r="B1050" s="28" t="s">
        <v>283</v>
      </c>
      <c r="C1050" s="6"/>
      <c r="D1050" s="6"/>
      <c r="E1050" s="6"/>
      <c r="F1050" s="7"/>
    </row>
    <row r="1051" spans="2:6" ht="11.25" hidden="1" customHeight="1" x14ac:dyDescent="0.2">
      <c r="B1051" s="36" t="s">
        <v>3893</v>
      </c>
      <c r="C1051" s="37">
        <f>D1051+E1051+F1051</f>
        <v>822</v>
      </c>
      <c r="D1051" s="3">
        <v>603</v>
      </c>
      <c r="E1051" s="3">
        <v>218</v>
      </c>
      <c r="F1051" s="4">
        <v>1</v>
      </c>
    </row>
    <row r="1052" spans="2:6" ht="11.25" hidden="1" customHeight="1" x14ac:dyDescent="0.2">
      <c r="B1052" s="36" t="s">
        <v>4016</v>
      </c>
      <c r="C1052" s="3"/>
      <c r="D1052" s="3"/>
      <c r="E1052" s="3"/>
      <c r="F1052" s="4"/>
    </row>
    <row r="1053" spans="2:6" ht="11.25" hidden="1" customHeight="1" x14ac:dyDescent="0.2">
      <c r="B1053" s="36" t="s">
        <v>1525</v>
      </c>
      <c r="C1053" s="3"/>
      <c r="D1053" s="3"/>
      <c r="E1053" s="3"/>
      <c r="F1053" s="4"/>
    </row>
    <row r="1054" spans="2:6" ht="11.25" hidden="1" customHeight="1" x14ac:dyDescent="0.2">
      <c r="B1054" s="36" t="s">
        <v>4016</v>
      </c>
      <c r="C1054" s="3"/>
      <c r="D1054" s="3"/>
      <c r="E1054" s="3"/>
      <c r="F1054" s="4"/>
    </row>
    <row r="1055" spans="2:6" ht="11.25" hidden="1" customHeight="1" x14ac:dyDescent="0.2">
      <c r="B1055" s="36" t="s">
        <v>1477</v>
      </c>
      <c r="C1055" s="3"/>
      <c r="D1055" s="3"/>
      <c r="E1055" s="3"/>
      <c r="F1055" s="4"/>
    </row>
    <row r="1056" spans="2:6" ht="11.25" hidden="1" customHeight="1" x14ac:dyDescent="0.2">
      <c r="B1056" s="36" t="s">
        <v>4016</v>
      </c>
      <c r="C1056" s="3"/>
      <c r="D1056" s="3"/>
      <c r="E1056" s="3"/>
      <c r="F1056" s="4"/>
    </row>
    <row r="1057" spans="2:6" ht="11.25" hidden="1" customHeight="1" x14ac:dyDescent="0.2">
      <c r="B1057" s="36" t="s">
        <v>597</v>
      </c>
      <c r="C1057" s="3"/>
      <c r="D1057" s="3"/>
      <c r="E1057" s="3"/>
      <c r="F1057" s="4"/>
    </row>
    <row r="1058" spans="2:6" ht="11.25" hidden="1" customHeight="1" x14ac:dyDescent="0.2">
      <c r="B1058" s="36" t="s">
        <v>4016</v>
      </c>
      <c r="C1058" s="3"/>
      <c r="D1058" s="3"/>
      <c r="E1058" s="3"/>
      <c r="F1058" s="4"/>
    </row>
    <row r="1059" spans="2:6" ht="11.25" hidden="1" customHeight="1" x14ac:dyDescent="0.2">
      <c r="B1059" s="36" t="s">
        <v>2900</v>
      </c>
      <c r="C1059" s="3"/>
      <c r="D1059" s="3"/>
      <c r="E1059" s="3"/>
      <c r="F1059" s="4"/>
    </row>
    <row r="1060" spans="2:6" ht="11.25" hidden="1" customHeight="1" x14ac:dyDescent="0.2">
      <c r="B1060" s="36" t="s">
        <v>4016</v>
      </c>
      <c r="C1060" s="3"/>
      <c r="D1060" s="3"/>
      <c r="E1060" s="3"/>
      <c r="F1060" s="4"/>
    </row>
    <row r="1061" spans="2:6" ht="11.25" hidden="1" customHeight="1" x14ac:dyDescent="0.2">
      <c r="B1061" s="36" t="s">
        <v>4002</v>
      </c>
      <c r="C1061" s="3"/>
      <c r="D1061" s="3"/>
      <c r="E1061" s="3"/>
      <c r="F1061" s="4"/>
    </row>
    <row r="1062" spans="2:6" ht="11.25" hidden="1" customHeight="1" x14ac:dyDescent="0.2">
      <c r="B1062" s="36" t="s">
        <v>1391</v>
      </c>
      <c r="C1062" s="3"/>
      <c r="D1062" s="3"/>
      <c r="E1062" s="3"/>
      <c r="F1062" s="4"/>
    </row>
    <row r="1063" spans="2:6" ht="11.25" hidden="1" customHeight="1" x14ac:dyDescent="0.2">
      <c r="B1063" s="36" t="s">
        <v>3928</v>
      </c>
      <c r="C1063" s="3"/>
      <c r="D1063" s="3"/>
      <c r="E1063" s="3"/>
      <c r="F1063" s="4"/>
    </row>
    <row r="1064" spans="2:6" ht="11.25" hidden="1" customHeight="1" x14ac:dyDescent="0.2">
      <c r="B1064" s="36" t="s">
        <v>346</v>
      </c>
      <c r="C1064" s="3"/>
      <c r="D1064" s="3"/>
      <c r="E1064" s="3"/>
      <c r="F1064" s="4"/>
    </row>
    <row r="1065" spans="2:6" ht="11.25" hidden="1" customHeight="1" x14ac:dyDescent="0.2">
      <c r="B1065" s="36" t="s">
        <v>2279</v>
      </c>
      <c r="C1065" s="37">
        <f>D1065+E1065+F1065</f>
        <v>267</v>
      </c>
      <c r="D1065" s="3">
        <v>267</v>
      </c>
      <c r="E1065" s="3"/>
      <c r="F1065" s="4"/>
    </row>
    <row r="1066" spans="2:6" ht="11.25" hidden="1" customHeight="1" x14ac:dyDescent="0.2">
      <c r="B1066" s="36" t="s">
        <v>4016</v>
      </c>
      <c r="C1066" s="3"/>
      <c r="D1066" s="3"/>
      <c r="E1066" s="3"/>
      <c r="F1066" s="4"/>
    </row>
    <row r="1067" spans="2:6" ht="11.25" hidden="1" customHeight="1" x14ac:dyDescent="0.2">
      <c r="B1067" s="36" t="s">
        <v>698</v>
      </c>
      <c r="C1067" s="3"/>
      <c r="D1067" s="3"/>
      <c r="E1067" s="3"/>
      <c r="F1067" s="4"/>
    </row>
    <row r="1068" spans="2:6" ht="11.25" hidden="1" customHeight="1" x14ac:dyDescent="0.2">
      <c r="B1068" s="36" t="s">
        <v>4016</v>
      </c>
      <c r="C1068" s="3"/>
      <c r="D1068" s="3"/>
      <c r="E1068" s="3"/>
      <c r="F1068" s="4"/>
    </row>
    <row r="1069" spans="2:6" ht="11.25" hidden="1" customHeight="1" x14ac:dyDescent="0.2">
      <c r="B1069" s="36" t="s">
        <v>3227</v>
      </c>
      <c r="C1069" s="3"/>
      <c r="D1069" s="3"/>
      <c r="E1069" s="3"/>
      <c r="F1069" s="4"/>
    </row>
    <row r="1070" spans="2:6" ht="11.25" hidden="1" customHeight="1" x14ac:dyDescent="0.2">
      <c r="B1070" s="36" t="s">
        <v>4016</v>
      </c>
      <c r="C1070" s="3"/>
      <c r="D1070" s="3"/>
      <c r="E1070" s="3"/>
      <c r="F1070" s="4"/>
    </row>
    <row r="1071" spans="2:6" ht="11.25" hidden="1" customHeight="1" x14ac:dyDescent="0.2">
      <c r="B1071" s="36" t="s">
        <v>787</v>
      </c>
      <c r="C1071" s="3"/>
      <c r="D1071" s="3"/>
      <c r="E1071" s="3"/>
      <c r="F1071" s="4"/>
    </row>
    <row r="1072" spans="2:6" ht="11.25" hidden="1" customHeight="1" x14ac:dyDescent="0.2">
      <c r="B1072" s="36" t="s">
        <v>4016</v>
      </c>
      <c r="C1072" s="3"/>
      <c r="D1072" s="3"/>
      <c r="E1072" s="3"/>
      <c r="F1072" s="4"/>
    </row>
    <row r="1073" spans="2:6" ht="11.25" hidden="1" customHeight="1" x14ac:dyDescent="0.2">
      <c r="B1073" s="36" t="s">
        <v>2029</v>
      </c>
      <c r="C1073" s="3"/>
      <c r="D1073" s="3"/>
      <c r="E1073" s="3"/>
      <c r="F1073" s="4"/>
    </row>
    <row r="1074" spans="2:6" ht="11.25" hidden="1" customHeight="1" x14ac:dyDescent="0.2">
      <c r="B1074" s="36" t="s">
        <v>4016</v>
      </c>
      <c r="C1074" s="3"/>
      <c r="D1074" s="3"/>
      <c r="E1074" s="3"/>
      <c r="F1074" s="4"/>
    </row>
    <row r="1075" spans="2:6" ht="11.25" hidden="1" customHeight="1" x14ac:dyDescent="0.2">
      <c r="B1075" s="36" t="s">
        <v>2708</v>
      </c>
      <c r="C1075" s="3"/>
      <c r="D1075" s="3"/>
      <c r="E1075" s="3"/>
      <c r="F1075" s="4"/>
    </row>
    <row r="1076" spans="2:6" ht="11.25" hidden="1" customHeight="1" x14ac:dyDescent="0.2">
      <c r="B1076" s="36" t="s">
        <v>4016</v>
      </c>
      <c r="C1076" s="3"/>
      <c r="D1076" s="3"/>
      <c r="E1076" s="3"/>
      <c r="F1076" s="4"/>
    </row>
    <row r="1077" spans="2:6" ht="11.25" hidden="1" customHeight="1" x14ac:dyDescent="0.2">
      <c r="B1077" s="36" t="s">
        <v>3188</v>
      </c>
      <c r="C1077" s="3"/>
      <c r="D1077" s="3"/>
      <c r="E1077" s="3"/>
      <c r="F1077" s="4"/>
    </row>
    <row r="1078" spans="2:6" ht="11.25" hidden="1" customHeight="1" x14ac:dyDescent="0.2">
      <c r="B1078" s="36" t="s">
        <v>3564</v>
      </c>
      <c r="C1078" s="3"/>
      <c r="D1078" s="3"/>
      <c r="E1078" s="3"/>
      <c r="F1078" s="4"/>
    </row>
    <row r="1079" spans="2:6" ht="11.25" hidden="1" customHeight="1" x14ac:dyDescent="0.2">
      <c r="B1079" s="36" t="s">
        <v>290</v>
      </c>
      <c r="C1079" s="3"/>
      <c r="D1079" s="3"/>
      <c r="E1079" s="3"/>
      <c r="F1079" s="4"/>
    </row>
    <row r="1080" spans="2:6" ht="11.25" hidden="1" customHeight="1" x14ac:dyDescent="0.2">
      <c r="B1080" s="36" t="s">
        <v>4016</v>
      </c>
      <c r="C1080" s="3"/>
      <c r="D1080" s="3"/>
      <c r="E1080" s="3"/>
      <c r="F1080" s="4"/>
    </row>
    <row r="1081" spans="2:6" ht="11.25" hidden="1" customHeight="1" x14ac:dyDescent="0.2">
      <c r="B1081" s="36" t="s">
        <v>862</v>
      </c>
      <c r="C1081" s="3"/>
      <c r="D1081" s="3"/>
      <c r="E1081" s="3"/>
      <c r="F1081" s="4"/>
    </row>
    <row r="1082" spans="2:6" ht="11.25" hidden="1" customHeight="1" x14ac:dyDescent="0.2">
      <c r="B1082" s="36" t="s">
        <v>474</v>
      </c>
      <c r="C1082" s="3"/>
      <c r="D1082" s="3"/>
      <c r="E1082" s="3"/>
      <c r="F1082" s="4"/>
    </row>
    <row r="1083" spans="2:6" ht="11.25" hidden="1" customHeight="1" x14ac:dyDescent="0.2">
      <c r="B1083" s="36" t="s">
        <v>1826</v>
      </c>
      <c r="C1083" s="3"/>
      <c r="D1083" s="3"/>
      <c r="E1083" s="3"/>
      <c r="F1083" s="4"/>
    </row>
    <row r="1084" spans="2:6" ht="11.25" hidden="1" customHeight="1" x14ac:dyDescent="0.2">
      <c r="B1084" s="36" t="s">
        <v>4016</v>
      </c>
      <c r="C1084" s="3"/>
      <c r="D1084" s="3"/>
      <c r="E1084" s="3"/>
      <c r="F1084" s="4"/>
    </row>
    <row r="1085" spans="2:6" ht="11.25" hidden="1" customHeight="1" x14ac:dyDescent="0.2">
      <c r="B1085" s="36" t="s">
        <v>2031</v>
      </c>
      <c r="C1085" s="3"/>
      <c r="D1085" s="3"/>
      <c r="E1085" s="3"/>
      <c r="F1085" s="4"/>
    </row>
    <row r="1086" spans="2:6" ht="11.25" hidden="1" customHeight="1" x14ac:dyDescent="0.2">
      <c r="B1086" s="36" t="s">
        <v>1006</v>
      </c>
      <c r="C1086" s="3"/>
      <c r="D1086" s="3"/>
      <c r="E1086" s="3"/>
      <c r="F1086" s="4"/>
    </row>
    <row r="1087" spans="2:6" ht="11.25" hidden="1" customHeight="1" x14ac:dyDescent="0.2">
      <c r="B1087" s="36" t="s">
        <v>3095</v>
      </c>
      <c r="C1087" s="3"/>
      <c r="D1087" s="3"/>
      <c r="E1087" s="3"/>
      <c r="F1087" s="4"/>
    </row>
    <row r="1088" spans="2:6" ht="11.25" hidden="1" customHeight="1" x14ac:dyDescent="0.2">
      <c r="B1088" s="36" t="s">
        <v>2722</v>
      </c>
      <c r="C1088" s="37">
        <f>D1088+E1088+F1088</f>
        <v>738</v>
      </c>
      <c r="D1088" s="3">
        <v>272</v>
      </c>
      <c r="E1088" s="3">
        <v>290</v>
      </c>
      <c r="F1088" s="4">
        <v>176</v>
      </c>
    </row>
    <row r="1089" spans="2:6" ht="11.25" hidden="1" customHeight="1" x14ac:dyDescent="0.2">
      <c r="B1089" s="36" t="s">
        <v>4016</v>
      </c>
      <c r="C1089" s="3"/>
      <c r="D1089" s="3"/>
      <c r="E1089" s="3"/>
      <c r="F1089" s="4"/>
    </row>
    <row r="1090" spans="2:6" ht="11.25" hidden="1" customHeight="1" x14ac:dyDescent="0.2">
      <c r="B1090" s="36" t="s">
        <v>726</v>
      </c>
      <c r="C1090" s="3"/>
      <c r="D1090" s="3"/>
      <c r="E1090" s="3"/>
      <c r="F1090" s="4"/>
    </row>
    <row r="1091" spans="2:6" ht="11.25" hidden="1" customHeight="1" x14ac:dyDescent="0.2">
      <c r="B1091" s="36" t="s">
        <v>4016</v>
      </c>
      <c r="C1091" s="3"/>
      <c r="D1091" s="3"/>
      <c r="E1091" s="3"/>
      <c r="F1091" s="4"/>
    </row>
    <row r="1092" spans="2:6" ht="11.25" hidden="1" customHeight="1" x14ac:dyDescent="0.2">
      <c r="B1092" s="36" t="s">
        <v>249</v>
      </c>
      <c r="C1092" s="3"/>
      <c r="D1092" s="3"/>
      <c r="E1092" s="3"/>
      <c r="F1092" s="4"/>
    </row>
    <row r="1093" spans="2:6" ht="11.25" hidden="1" customHeight="1" x14ac:dyDescent="0.2">
      <c r="B1093" s="36" t="s">
        <v>1444</v>
      </c>
      <c r="C1093" s="3"/>
      <c r="D1093" s="3"/>
      <c r="E1093" s="3"/>
      <c r="F1093" s="4"/>
    </row>
    <row r="1094" spans="2:6" ht="11.25" hidden="1" customHeight="1" x14ac:dyDescent="0.2">
      <c r="B1094" s="36" t="s">
        <v>1211</v>
      </c>
      <c r="C1094" s="3"/>
      <c r="D1094" s="3"/>
      <c r="E1094" s="3"/>
      <c r="F1094" s="4"/>
    </row>
    <row r="1095" spans="2:6" ht="11.25" hidden="1" customHeight="1" x14ac:dyDescent="0.2">
      <c r="B1095" s="36" t="s">
        <v>1322</v>
      </c>
      <c r="C1095" s="37">
        <f>D1095+E1095+F1095</f>
        <v>13940</v>
      </c>
      <c r="D1095" s="3">
        <v>6365</v>
      </c>
      <c r="E1095" s="3">
        <v>3594</v>
      </c>
      <c r="F1095" s="4">
        <v>3981</v>
      </c>
    </row>
    <row r="1096" spans="2:6" ht="11.25" hidden="1" customHeight="1" x14ac:dyDescent="0.2">
      <c r="B1096" s="36" t="s">
        <v>4016</v>
      </c>
      <c r="C1096" s="3"/>
      <c r="D1096" s="3"/>
      <c r="E1096" s="3"/>
      <c r="F1096" s="4"/>
    </row>
    <row r="1097" spans="2:6" ht="11.25" hidden="1" customHeight="1" x14ac:dyDescent="0.2">
      <c r="B1097" s="33" t="s">
        <v>629</v>
      </c>
      <c r="C1097" s="34">
        <v>28282</v>
      </c>
      <c r="D1097" s="34">
        <v>12703</v>
      </c>
      <c r="E1097" s="34">
        <v>7160</v>
      </c>
      <c r="F1097" s="35">
        <v>8419</v>
      </c>
    </row>
    <row r="1098" spans="2:6" ht="11.25" hidden="1" customHeight="1" x14ac:dyDescent="0.2">
      <c r="B1098" s="36" t="s">
        <v>4016</v>
      </c>
      <c r="C1098" s="3"/>
      <c r="D1098" s="3"/>
      <c r="E1098" s="3"/>
      <c r="F1098" s="4"/>
    </row>
    <row r="1099" spans="2:6" ht="11.25" hidden="1" customHeight="1" x14ac:dyDescent="0.2">
      <c r="B1099" s="36" t="s">
        <v>3392</v>
      </c>
      <c r="C1099" s="3"/>
      <c r="D1099" s="3"/>
      <c r="E1099" s="3"/>
      <c r="F1099" s="4"/>
    </row>
    <row r="1100" spans="2:6" ht="11.25" hidden="1" customHeight="1" x14ac:dyDescent="0.2">
      <c r="B1100" s="36" t="s">
        <v>4016</v>
      </c>
      <c r="C1100" s="3"/>
      <c r="D1100" s="3"/>
      <c r="E1100" s="3"/>
      <c r="F1100" s="4"/>
    </row>
    <row r="1101" spans="2:6" ht="11.25" hidden="1" customHeight="1" x14ac:dyDescent="0.2">
      <c r="B1101" s="36" t="s">
        <v>2559</v>
      </c>
      <c r="C1101" s="3"/>
      <c r="D1101" s="3"/>
      <c r="E1101" s="3"/>
      <c r="F1101" s="4"/>
    </row>
    <row r="1102" spans="2:6" ht="11.25" hidden="1" customHeight="1" x14ac:dyDescent="0.2">
      <c r="B1102" s="36" t="s">
        <v>920</v>
      </c>
      <c r="C1102" s="3"/>
      <c r="D1102" s="3"/>
      <c r="E1102" s="3"/>
      <c r="F1102" s="4"/>
    </row>
    <row r="1103" spans="2:6" ht="11.25" hidden="1" customHeight="1" x14ac:dyDescent="0.2">
      <c r="B1103" s="28" t="s">
        <v>4016</v>
      </c>
      <c r="C1103" s="6"/>
      <c r="D1103" s="6"/>
      <c r="E1103" s="6"/>
      <c r="F1103" s="7"/>
    </row>
    <row r="1104" spans="2:6" ht="11.25" hidden="1" customHeight="1" x14ac:dyDescent="0.2">
      <c r="B1104" s="36" t="s">
        <v>2499</v>
      </c>
      <c r="C1104" s="3"/>
      <c r="D1104" s="3"/>
      <c r="E1104" s="3"/>
      <c r="F1104" s="4"/>
    </row>
    <row r="1105" spans="2:6" ht="11.25" hidden="1" customHeight="1" x14ac:dyDescent="0.2">
      <c r="B1105" s="36" t="s">
        <v>4016</v>
      </c>
      <c r="C1105" s="3"/>
      <c r="D1105" s="3"/>
      <c r="E1105" s="3"/>
      <c r="F1105" s="4"/>
    </row>
    <row r="1106" spans="2:6" ht="11.25" hidden="1" customHeight="1" x14ac:dyDescent="0.2">
      <c r="B1106" s="36" t="s">
        <v>523</v>
      </c>
      <c r="C1106" s="3"/>
      <c r="D1106" s="3"/>
      <c r="E1106" s="3"/>
      <c r="F1106" s="4"/>
    </row>
    <row r="1107" spans="2:6" ht="11.25" hidden="1" customHeight="1" x14ac:dyDescent="0.2">
      <c r="B1107" s="36" t="s">
        <v>4016</v>
      </c>
      <c r="C1107" s="3"/>
      <c r="D1107" s="3"/>
      <c r="E1107" s="3"/>
      <c r="F1107" s="4"/>
    </row>
    <row r="1108" spans="2:6" ht="11.25" hidden="1" customHeight="1" x14ac:dyDescent="0.2">
      <c r="B1108" s="36" t="s">
        <v>1331</v>
      </c>
      <c r="C1108" s="3"/>
      <c r="D1108" s="3"/>
      <c r="E1108" s="3"/>
      <c r="F1108" s="4"/>
    </row>
    <row r="1109" spans="2:6" ht="11.25" hidden="1" customHeight="1" x14ac:dyDescent="0.2">
      <c r="B1109" s="36" t="s">
        <v>4016</v>
      </c>
      <c r="C1109" s="3"/>
      <c r="D1109" s="3"/>
      <c r="E1109" s="3"/>
      <c r="F1109" s="4"/>
    </row>
    <row r="1110" spans="2:6" ht="11.25" hidden="1" customHeight="1" x14ac:dyDescent="0.2">
      <c r="B1110" s="36" t="s">
        <v>2561</v>
      </c>
      <c r="C1110" s="3"/>
      <c r="D1110" s="3"/>
      <c r="E1110" s="3"/>
      <c r="F1110" s="4"/>
    </row>
    <row r="1111" spans="2:6" ht="11.25" hidden="1" customHeight="1" x14ac:dyDescent="0.2">
      <c r="B1111" s="36" t="s">
        <v>4016</v>
      </c>
      <c r="C1111" s="3"/>
      <c r="D1111" s="3"/>
      <c r="E1111" s="3"/>
      <c r="F1111" s="4"/>
    </row>
    <row r="1112" spans="2:6" ht="11.25" hidden="1" customHeight="1" x14ac:dyDescent="0.2">
      <c r="B1112" s="36" t="s">
        <v>929</v>
      </c>
      <c r="C1112" s="3"/>
      <c r="D1112" s="3"/>
      <c r="E1112" s="3"/>
      <c r="F1112" s="4"/>
    </row>
    <row r="1113" spans="2:6" ht="11.25" hidden="1" customHeight="1" x14ac:dyDescent="0.2">
      <c r="B1113" s="36" t="s">
        <v>4016</v>
      </c>
      <c r="C1113" s="3"/>
      <c r="D1113" s="3"/>
      <c r="E1113" s="3"/>
      <c r="F1113" s="4"/>
    </row>
    <row r="1114" spans="2:6" ht="11.25" hidden="1" customHeight="1" x14ac:dyDescent="0.2">
      <c r="B1114" s="36" t="s">
        <v>1192</v>
      </c>
      <c r="C1114" s="3"/>
      <c r="D1114" s="3"/>
      <c r="E1114" s="3"/>
      <c r="F1114" s="4"/>
    </row>
    <row r="1115" spans="2:6" ht="11.25" hidden="1" customHeight="1" x14ac:dyDescent="0.2">
      <c r="B1115" s="36" t="s">
        <v>4016</v>
      </c>
      <c r="C1115" s="3"/>
      <c r="D1115" s="3"/>
      <c r="E1115" s="3"/>
      <c r="F1115" s="4"/>
    </row>
    <row r="1116" spans="2:6" ht="11.25" hidden="1" customHeight="1" x14ac:dyDescent="0.2">
      <c r="B1116" s="36" t="s">
        <v>1087</v>
      </c>
      <c r="C1116" s="3"/>
      <c r="D1116" s="3"/>
      <c r="E1116" s="3"/>
      <c r="F1116" s="4"/>
    </row>
    <row r="1117" spans="2:6" ht="11.25" hidden="1" customHeight="1" x14ac:dyDescent="0.2">
      <c r="B1117" s="36" t="s">
        <v>4016</v>
      </c>
      <c r="C1117" s="3"/>
      <c r="D1117" s="3"/>
      <c r="E1117" s="3"/>
      <c r="F1117" s="4"/>
    </row>
    <row r="1118" spans="2:6" ht="11.25" hidden="1" customHeight="1" x14ac:dyDescent="0.2">
      <c r="B1118" s="36" t="s">
        <v>3004</v>
      </c>
      <c r="C1118" s="3"/>
      <c r="D1118" s="3"/>
      <c r="E1118" s="3"/>
      <c r="F1118" s="4"/>
    </row>
    <row r="1119" spans="2:6" ht="11.25" hidden="1" customHeight="1" x14ac:dyDescent="0.2">
      <c r="B1119" s="36" t="s">
        <v>4016</v>
      </c>
      <c r="C1119" s="3"/>
      <c r="D1119" s="3"/>
      <c r="E1119" s="3"/>
      <c r="F1119" s="4"/>
    </row>
    <row r="1120" spans="2:6" ht="11.25" hidden="1" customHeight="1" x14ac:dyDescent="0.2">
      <c r="B1120" s="36" t="s">
        <v>281</v>
      </c>
      <c r="C1120" s="3"/>
      <c r="D1120" s="3"/>
      <c r="E1120" s="3"/>
      <c r="F1120" s="4"/>
    </row>
    <row r="1121" spans="2:6" ht="11.25" hidden="1" customHeight="1" x14ac:dyDescent="0.2">
      <c r="B1121" s="36" t="s">
        <v>4016</v>
      </c>
      <c r="C1121" s="3"/>
      <c r="D1121" s="3"/>
      <c r="E1121" s="3"/>
      <c r="F1121" s="4"/>
    </row>
    <row r="1122" spans="2:6" ht="11.25" hidden="1" customHeight="1" x14ac:dyDescent="0.2">
      <c r="B1122" s="36" t="s">
        <v>3612</v>
      </c>
      <c r="C1122" s="3"/>
      <c r="D1122" s="3"/>
      <c r="E1122" s="3"/>
      <c r="F1122" s="4"/>
    </row>
    <row r="1123" spans="2:6" ht="11.25" hidden="1" customHeight="1" x14ac:dyDescent="0.2">
      <c r="B1123" s="36" t="s">
        <v>4016</v>
      </c>
      <c r="C1123" s="3"/>
      <c r="D1123" s="3"/>
      <c r="E1123" s="3"/>
      <c r="F1123" s="4"/>
    </row>
    <row r="1124" spans="2:6" ht="11.25" hidden="1" customHeight="1" x14ac:dyDescent="0.2">
      <c r="B1124" s="36" t="s">
        <v>1889</v>
      </c>
      <c r="C1124" s="3"/>
      <c r="D1124" s="3"/>
      <c r="E1124" s="3"/>
      <c r="F1124" s="4"/>
    </row>
    <row r="1125" spans="2:6" ht="11.25" hidden="1" customHeight="1" x14ac:dyDescent="0.2">
      <c r="B1125" s="36" t="s">
        <v>4016</v>
      </c>
      <c r="C1125" s="3"/>
      <c r="D1125" s="3"/>
      <c r="E1125" s="3"/>
      <c r="F1125" s="4"/>
    </row>
    <row r="1126" spans="2:6" ht="11.25" hidden="1" customHeight="1" x14ac:dyDescent="0.2">
      <c r="B1126" s="36" t="s">
        <v>335</v>
      </c>
      <c r="C1126" s="3"/>
      <c r="D1126" s="3"/>
      <c r="E1126" s="3"/>
      <c r="F1126" s="4"/>
    </row>
    <row r="1127" spans="2:6" ht="11.25" hidden="1" customHeight="1" x14ac:dyDescent="0.2">
      <c r="B1127" s="36" t="s">
        <v>4016</v>
      </c>
      <c r="C1127" s="3"/>
      <c r="D1127" s="3"/>
      <c r="E1127" s="3"/>
      <c r="F1127" s="4"/>
    </row>
    <row r="1128" spans="2:6" ht="11.25" hidden="1" customHeight="1" x14ac:dyDescent="0.2">
      <c r="B1128" s="36" t="s">
        <v>2001</v>
      </c>
      <c r="C1128" s="3"/>
      <c r="D1128" s="3"/>
      <c r="E1128" s="3"/>
      <c r="F1128" s="4"/>
    </row>
    <row r="1129" spans="2:6" ht="11.25" hidden="1" customHeight="1" x14ac:dyDescent="0.2">
      <c r="B1129" s="36" t="s">
        <v>4016</v>
      </c>
      <c r="C1129" s="3"/>
      <c r="D1129" s="3"/>
      <c r="E1129" s="3"/>
      <c r="F1129" s="4"/>
    </row>
    <row r="1130" spans="2:6" ht="11.25" hidden="1" customHeight="1" x14ac:dyDescent="0.2">
      <c r="B1130" s="36" t="s">
        <v>426</v>
      </c>
      <c r="C1130" s="3"/>
      <c r="D1130" s="3"/>
      <c r="E1130" s="3"/>
      <c r="F1130" s="4"/>
    </row>
    <row r="1131" spans="2:6" ht="11.25" hidden="1" customHeight="1" x14ac:dyDescent="0.2">
      <c r="B1131" s="36" t="s">
        <v>4016</v>
      </c>
      <c r="C1131" s="3"/>
      <c r="D1131" s="3"/>
      <c r="E1131" s="3"/>
      <c r="F1131" s="4"/>
    </row>
    <row r="1132" spans="2:6" ht="11.25" hidden="1" customHeight="1" x14ac:dyDescent="0.2">
      <c r="B1132" s="36" t="s">
        <v>3587</v>
      </c>
      <c r="C1132" s="3"/>
      <c r="D1132" s="3"/>
      <c r="E1132" s="3"/>
      <c r="F1132" s="4"/>
    </row>
    <row r="1133" spans="2:6" ht="11.25" hidden="1" customHeight="1" x14ac:dyDescent="0.2">
      <c r="B1133" s="36" t="s">
        <v>4016</v>
      </c>
      <c r="C1133" s="3"/>
      <c r="D1133" s="3"/>
      <c r="E1133" s="3"/>
      <c r="F1133" s="4"/>
    </row>
    <row r="1134" spans="2:6" ht="11.25" hidden="1" customHeight="1" x14ac:dyDescent="0.2">
      <c r="B1134" s="36" t="s">
        <v>3536</v>
      </c>
      <c r="C1134" s="3"/>
      <c r="D1134" s="3"/>
      <c r="E1134" s="3"/>
      <c r="F1134" s="4"/>
    </row>
    <row r="1135" spans="2:6" ht="11.25" hidden="1" customHeight="1" x14ac:dyDescent="0.2">
      <c r="B1135" s="36" t="s">
        <v>4016</v>
      </c>
      <c r="C1135" s="3"/>
      <c r="D1135" s="3"/>
      <c r="E1135" s="3"/>
      <c r="F1135" s="4"/>
    </row>
    <row r="1136" spans="2:6" ht="11.25" hidden="1" customHeight="1" x14ac:dyDescent="0.2">
      <c r="B1136" s="36" t="s">
        <v>1087</v>
      </c>
      <c r="C1136" s="3"/>
      <c r="D1136" s="3"/>
      <c r="E1136" s="3"/>
      <c r="F1136" s="4"/>
    </row>
    <row r="1137" spans="2:6" ht="11.25" hidden="1" customHeight="1" x14ac:dyDescent="0.2">
      <c r="B1137" s="36" t="s">
        <v>4016</v>
      </c>
      <c r="C1137" s="3"/>
      <c r="D1137" s="3"/>
      <c r="E1137" s="3"/>
      <c r="F1137" s="4"/>
    </row>
    <row r="1138" spans="2:6" ht="11.25" hidden="1" customHeight="1" x14ac:dyDescent="0.2">
      <c r="B1138" s="36" t="s">
        <v>3004</v>
      </c>
      <c r="C1138" s="3"/>
      <c r="D1138" s="3"/>
      <c r="E1138" s="3"/>
      <c r="F1138" s="4"/>
    </row>
    <row r="1139" spans="2:6" ht="11.25" hidden="1" customHeight="1" x14ac:dyDescent="0.2">
      <c r="B1139" s="36" t="s">
        <v>4016</v>
      </c>
      <c r="C1139" s="3"/>
      <c r="D1139" s="3"/>
      <c r="E1139" s="3"/>
      <c r="F1139" s="4"/>
    </row>
    <row r="1140" spans="2:6" ht="11.25" hidden="1" customHeight="1" x14ac:dyDescent="0.2">
      <c r="B1140" s="36" t="s">
        <v>281</v>
      </c>
      <c r="C1140" s="3"/>
      <c r="D1140" s="3"/>
      <c r="E1140" s="3"/>
      <c r="F1140" s="4"/>
    </row>
    <row r="1141" spans="2:6" ht="11.25" hidden="1" customHeight="1" x14ac:dyDescent="0.2">
      <c r="B1141" s="36" t="s">
        <v>4016</v>
      </c>
      <c r="C1141" s="3"/>
      <c r="D1141" s="3"/>
      <c r="E1141" s="3"/>
      <c r="F1141" s="4"/>
    </row>
    <row r="1142" spans="2:6" ht="11.25" hidden="1" customHeight="1" x14ac:dyDescent="0.2">
      <c r="B1142" s="36" t="s">
        <v>3612</v>
      </c>
      <c r="C1142" s="3"/>
      <c r="D1142" s="3"/>
      <c r="E1142" s="3"/>
      <c r="F1142" s="4"/>
    </row>
    <row r="1143" spans="2:6" ht="11.25" hidden="1" customHeight="1" x14ac:dyDescent="0.2">
      <c r="B1143" s="36" t="s">
        <v>4016</v>
      </c>
      <c r="C1143" s="3"/>
      <c r="D1143" s="3"/>
      <c r="E1143" s="3"/>
      <c r="F1143" s="4"/>
    </row>
    <row r="1144" spans="2:6" ht="11.25" hidden="1" customHeight="1" x14ac:dyDescent="0.2">
      <c r="B1144" s="36" t="s">
        <v>1889</v>
      </c>
      <c r="C1144" s="3"/>
      <c r="D1144" s="3"/>
      <c r="E1144" s="3"/>
      <c r="F1144" s="4"/>
    </row>
    <row r="1145" spans="2:6" ht="11.25" hidden="1" customHeight="1" x14ac:dyDescent="0.2">
      <c r="B1145" s="36" t="s">
        <v>4016</v>
      </c>
      <c r="C1145" s="3"/>
      <c r="D1145" s="3"/>
      <c r="E1145" s="3"/>
      <c r="F1145" s="4"/>
    </row>
    <row r="1146" spans="2:6" ht="11.25" hidden="1" customHeight="1" x14ac:dyDescent="0.2">
      <c r="B1146" s="36" t="s">
        <v>335</v>
      </c>
      <c r="C1146" s="3"/>
      <c r="D1146" s="3"/>
      <c r="E1146" s="3"/>
      <c r="F1146" s="4"/>
    </row>
    <row r="1147" spans="2:6" ht="11.25" hidden="1" customHeight="1" x14ac:dyDescent="0.2">
      <c r="B1147" s="36" t="s">
        <v>4016</v>
      </c>
      <c r="C1147" s="3"/>
      <c r="D1147" s="3"/>
      <c r="E1147" s="3"/>
      <c r="F1147" s="4"/>
    </row>
    <row r="1148" spans="2:6" ht="11.25" hidden="1" customHeight="1" x14ac:dyDescent="0.2">
      <c r="B1148" s="36" t="s">
        <v>2001</v>
      </c>
      <c r="C1148" s="3"/>
      <c r="D1148" s="3"/>
      <c r="E1148" s="3"/>
      <c r="F1148" s="4"/>
    </row>
    <row r="1149" spans="2:6" ht="11.25" hidden="1" customHeight="1" x14ac:dyDescent="0.2">
      <c r="B1149" s="36" t="s">
        <v>4016</v>
      </c>
      <c r="C1149" s="3"/>
      <c r="D1149" s="3"/>
      <c r="E1149" s="3"/>
      <c r="F1149" s="4"/>
    </row>
    <row r="1150" spans="2:6" ht="11.25" hidden="1" customHeight="1" x14ac:dyDescent="0.2">
      <c r="B1150" s="36" t="s">
        <v>426</v>
      </c>
      <c r="C1150" s="3"/>
      <c r="D1150" s="3"/>
      <c r="E1150" s="3"/>
      <c r="F1150" s="4"/>
    </row>
    <row r="1151" spans="2:6" ht="11.25" hidden="1" customHeight="1" x14ac:dyDescent="0.2">
      <c r="B1151" s="36" t="s">
        <v>4016</v>
      </c>
      <c r="C1151" s="3"/>
      <c r="D1151" s="3"/>
      <c r="E1151" s="3"/>
      <c r="F1151" s="4"/>
    </row>
    <row r="1152" spans="2:6" ht="11.25" hidden="1" customHeight="1" x14ac:dyDescent="0.2">
      <c r="B1152" s="36" t="s">
        <v>1964</v>
      </c>
      <c r="C1152" s="3"/>
      <c r="D1152" s="3"/>
      <c r="E1152" s="3"/>
      <c r="F1152" s="4"/>
    </row>
    <row r="1153" spans="2:6" ht="11.25" hidden="1" customHeight="1" x14ac:dyDescent="0.2">
      <c r="B1153" s="36" t="s">
        <v>4016</v>
      </c>
      <c r="C1153" s="3"/>
      <c r="D1153" s="3"/>
      <c r="E1153" s="3"/>
      <c r="F1153" s="4"/>
    </row>
    <row r="1154" spans="2:6" ht="11.25" hidden="1" customHeight="1" x14ac:dyDescent="0.2">
      <c r="B1154" s="36" t="s">
        <v>2339</v>
      </c>
      <c r="C1154" s="3"/>
      <c r="D1154" s="3"/>
      <c r="E1154" s="3"/>
      <c r="F1154" s="4"/>
    </row>
    <row r="1155" spans="2:6" ht="11.25" hidden="1" customHeight="1" x14ac:dyDescent="0.2">
      <c r="B1155" s="36" t="s">
        <v>4016</v>
      </c>
      <c r="C1155" s="3"/>
      <c r="D1155" s="3"/>
      <c r="E1155" s="3"/>
      <c r="F1155" s="4"/>
    </row>
    <row r="1156" spans="2:6" ht="11.25" hidden="1" customHeight="1" x14ac:dyDescent="0.2">
      <c r="B1156" s="28" t="s">
        <v>1981</v>
      </c>
      <c r="C1156" s="6"/>
      <c r="D1156" s="6"/>
      <c r="E1156" s="6"/>
      <c r="F1156" s="7"/>
    </row>
    <row r="1157" spans="2:6" ht="11.25" hidden="1" customHeight="1" x14ac:dyDescent="0.2">
      <c r="B1157" s="36" t="s">
        <v>4016</v>
      </c>
      <c r="C1157" s="3"/>
      <c r="D1157" s="3"/>
      <c r="E1157" s="3"/>
      <c r="F1157" s="4"/>
    </row>
    <row r="1158" spans="2:6" ht="11.25" hidden="1" customHeight="1" x14ac:dyDescent="0.2">
      <c r="B1158" s="36" t="s">
        <v>1494</v>
      </c>
      <c r="C1158" s="3"/>
      <c r="D1158" s="3"/>
      <c r="E1158" s="3"/>
      <c r="F1158" s="4"/>
    </row>
    <row r="1159" spans="2:6" ht="11.25" hidden="1" customHeight="1" x14ac:dyDescent="0.2">
      <c r="B1159" s="36" t="s">
        <v>4016</v>
      </c>
      <c r="C1159" s="3"/>
      <c r="D1159" s="3"/>
      <c r="E1159" s="3"/>
      <c r="F1159" s="4"/>
    </row>
    <row r="1160" spans="2:6" ht="11.25" hidden="1" customHeight="1" x14ac:dyDescent="0.2">
      <c r="B1160" s="36" t="s">
        <v>1134</v>
      </c>
      <c r="C1160" s="3"/>
      <c r="D1160" s="3"/>
      <c r="E1160" s="3"/>
      <c r="F1160" s="4"/>
    </row>
    <row r="1161" spans="2:6" ht="11.25" hidden="1" customHeight="1" x14ac:dyDescent="0.2">
      <c r="B1161" s="36" t="s">
        <v>4016</v>
      </c>
      <c r="C1161" s="3"/>
      <c r="D1161" s="3"/>
      <c r="E1161" s="3"/>
      <c r="F1161" s="4"/>
    </row>
    <row r="1162" spans="2:6" ht="11.25" hidden="1" customHeight="1" x14ac:dyDescent="0.2">
      <c r="B1162" s="36" t="s">
        <v>3910</v>
      </c>
      <c r="C1162" s="3"/>
      <c r="D1162" s="3"/>
      <c r="E1162" s="3"/>
      <c r="F1162" s="4"/>
    </row>
    <row r="1163" spans="2:6" ht="11.25" hidden="1" customHeight="1" x14ac:dyDescent="0.2">
      <c r="B1163" s="36" t="s">
        <v>4016</v>
      </c>
      <c r="C1163" s="3"/>
      <c r="D1163" s="3"/>
      <c r="E1163" s="3"/>
      <c r="F1163" s="4"/>
    </row>
    <row r="1164" spans="2:6" ht="11.25" hidden="1" customHeight="1" x14ac:dyDescent="0.2">
      <c r="B1164" s="36" t="s">
        <v>1889</v>
      </c>
      <c r="C1164" s="3"/>
      <c r="D1164" s="3"/>
      <c r="E1164" s="3"/>
      <c r="F1164" s="4"/>
    </row>
    <row r="1165" spans="2:6" ht="11.25" hidden="1" customHeight="1" x14ac:dyDescent="0.2">
      <c r="B1165" s="36" t="s">
        <v>4016</v>
      </c>
      <c r="C1165" s="3"/>
      <c r="D1165" s="3"/>
      <c r="E1165" s="3"/>
      <c r="F1165" s="4"/>
    </row>
    <row r="1166" spans="2:6" ht="11.25" hidden="1" customHeight="1" x14ac:dyDescent="0.2">
      <c r="B1166" s="36" t="s">
        <v>335</v>
      </c>
      <c r="C1166" s="3"/>
      <c r="D1166" s="3"/>
      <c r="E1166" s="3"/>
      <c r="F1166" s="4"/>
    </row>
    <row r="1167" spans="2:6" ht="11.25" hidden="1" customHeight="1" x14ac:dyDescent="0.2">
      <c r="B1167" s="36" t="s">
        <v>4016</v>
      </c>
      <c r="C1167" s="3"/>
      <c r="D1167" s="3"/>
      <c r="E1167" s="3"/>
      <c r="F1167" s="4"/>
    </row>
    <row r="1168" spans="2:6" ht="11.25" hidden="1" customHeight="1" x14ac:dyDescent="0.2">
      <c r="B1168" s="36" t="s">
        <v>2001</v>
      </c>
      <c r="C1168" s="3"/>
      <c r="D1168" s="3"/>
      <c r="E1168" s="3"/>
      <c r="F1168" s="4"/>
    </row>
    <row r="1169" spans="2:6" ht="11.25" hidden="1" customHeight="1" x14ac:dyDescent="0.2">
      <c r="B1169" s="36" t="s">
        <v>4016</v>
      </c>
      <c r="C1169" s="3"/>
      <c r="D1169" s="3"/>
      <c r="E1169" s="3"/>
      <c r="F1169" s="4"/>
    </row>
    <row r="1170" spans="2:6" ht="11.25" hidden="1" customHeight="1" x14ac:dyDescent="0.2">
      <c r="B1170" s="36" t="s">
        <v>14</v>
      </c>
      <c r="C1170" s="3"/>
      <c r="D1170" s="3"/>
      <c r="E1170" s="3"/>
      <c r="F1170" s="4"/>
    </row>
    <row r="1171" spans="2:6" ht="11.25" hidden="1" customHeight="1" x14ac:dyDescent="0.2">
      <c r="B1171" s="36" t="s">
        <v>4016</v>
      </c>
      <c r="C1171" s="3"/>
      <c r="D1171" s="3"/>
      <c r="E1171" s="3"/>
      <c r="F1171" s="4"/>
    </row>
    <row r="1172" spans="2:6" ht="11.25" hidden="1" customHeight="1" x14ac:dyDescent="0.2">
      <c r="B1172" s="36" t="s">
        <v>2941</v>
      </c>
      <c r="C1172" s="3"/>
      <c r="D1172" s="3"/>
      <c r="E1172" s="3"/>
      <c r="F1172" s="4"/>
    </row>
    <row r="1173" spans="2:6" ht="11.25" hidden="1" customHeight="1" x14ac:dyDescent="0.2">
      <c r="B1173" s="36" t="s">
        <v>4016</v>
      </c>
      <c r="C1173" s="3"/>
      <c r="D1173" s="3"/>
      <c r="E1173" s="3"/>
      <c r="F1173" s="4"/>
    </row>
    <row r="1174" spans="2:6" ht="11.25" hidden="1" customHeight="1" x14ac:dyDescent="0.2">
      <c r="B1174" s="36" t="s">
        <v>3351</v>
      </c>
      <c r="C1174" s="3"/>
      <c r="D1174" s="3"/>
      <c r="E1174" s="3"/>
      <c r="F1174" s="4"/>
    </row>
    <row r="1175" spans="2:6" ht="11.25" hidden="1" customHeight="1" x14ac:dyDescent="0.2">
      <c r="B1175" s="36" t="s">
        <v>4016</v>
      </c>
      <c r="C1175" s="3"/>
      <c r="D1175" s="3"/>
      <c r="E1175" s="3"/>
      <c r="F1175" s="4"/>
    </row>
    <row r="1176" spans="2:6" ht="11.25" hidden="1" customHeight="1" x14ac:dyDescent="0.2">
      <c r="B1176" s="36" t="s">
        <v>1477</v>
      </c>
      <c r="C1176" s="3"/>
      <c r="D1176" s="3"/>
      <c r="E1176" s="3"/>
      <c r="F1176" s="4"/>
    </row>
    <row r="1177" spans="2:6" ht="11.25" hidden="1" customHeight="1" x14ac:dyDescent="0.2">
      <c r="B1177" s="36" t="s">
        <v>4016</v>
      </c>
      <c r="C1177" s="3"/>
      <c r="D1177" s="3"/>
      <c r="E1177" s="3"/>
      <c r="F1177" s="4"/>
    </row>
    <row r="1178" spans="2:6" ht="11.25" hidden="1" customHeight="1" x14ac:dyDescent="0.2">
      <c r="B1178" s="36" t="s">
        <v>3449</v>
      </c>
      <c r="C1178" s="3"/>
      <c r="D1178" s="3"/>
      <c r="E1178" s="3"/>
      <c r="F1178" s="4"/>
    </row>
    <row r="1179" spans="2:6" ht="11.25" hidden="1" customHeight="1" x14ac:dyDescent="0.2">
      <c r="B1179" s="36" t="s">
        <v>4016</v>
      </c>
      <c r="C1179" s="3"/>
      <c r="D1179" s="3"/>
      <c r="E1179" s="3"/>
      <c r="F1179" s="4"/>
    </row>
    <row r="1180" spans="2:6" ht="11.25" hidden="1" customHeight="1" x14ac:dyDescent="0.2">
      <c r="B1180" s="36" t="s">
        <v>3461</v>
      </c>
      <c r="C1180" s="3"/>
      <c r="D1180" s="3"/>
      <c r="E1180" s="3"/>
      <c r="F1180" s="4"/>
    </row>
    <row r="1181" spans="2:6" ht="11.25" hidden="1" customHeight="1" x14ac:dyDescent="0.2">
      <c r="B1181" s="36" t="s">
        <v>4016</v>
      </c>
      <c r="C1181" s="3"/>
      <c r="D1181" s="3"/>
      <c r="E1181" s="3"/>
      <c r="F1181" s="4"/>
    </row>
    <row r="1182" spans="2:6" ht="11.25" hidden="1" customHeight="1" x14ac:dyDescent="0.2">
      <c r="B1182" s="36" t="s">
        <v>2046</v>
      </c>
      <c r="C1182" s="3"/>
      <c r="D1182" s="3"/>
      <c r="E1182" s="3"/>
      <c r="F1182" s="4"/>
    </row>
    <row r="1183" spans="2:6" ht="11.25" hidden="1" customHeight="1" x14ac:dyDescent="0.2">
      <c r="B1183" s="36" t="s">
        <v>4016</v>
      </c>
      <c r="C1183" s="3"/>
      <c r="D1183" s="3"/>
      <c r="E1183" s="3"/>
      <c r="F1183" s="4"/>
    </row>
    <row r="1184" spans="2:6" ht="11.25" hidden="1" customHeight="1" x14ac:dyDescent="0.2">
      <c r="B1184" s="36" t="s">
        <v>2044</v>
      </c>
      <c r="C1184" s="3"/>
      <c r="D1184" s="3"/>
      <c r="E1184" s="3"/>
      <c r="F1184" s="4"/>
    </row>
    <row r="1185" spans="2:6" ht="11.25" hidden="1" customHeight="1" x14ac:dyDescent="0.2">
      <c r="B1185" s="36" t="s">
        <v>4016</v>
      </c>
      <c r="C1185" s="3"/>
      <c r="D1185" s="3"/>
      <c r="E1185" s="3"/>
      <c r="F1185" s="4"/>
    </row>
    <row r="1186" spans="2:6" ht="11.25" hidden="1" customHeight="1" x14ac:dyDescent="0.2">
      <c r="B1186" s="36" t="s">
        <v>1280</v>
      </c>
      <c r="C1186" s="3"/>
      <c r="D1186" s="3"/>
      <c r="E1186" s="3"/>
      <c r="F1186" s="4"/>
    </row>
    <row r="1187" spans="2:6" ht="11.25" hidden="1" customHeight="1" x14ac:dyDescent="0.2">
      <c r="B1187" s="36" t="s">
        <v>4016</v>
      </c>
      <c r="C1187" s="3"/>
      <c r="D1187" s="3"/>
      <c r="E1187" s="3"/>
      <c r="F1187" s="4"/>
    </row>
    <row r="1188" spans="2:6" ht="11.25" hidden="1" customHeight="1" x14ac:dyDescent="0.2">
      <c r="B1188" s="36" t="s">
        <v>3929</v>
      </c>
      <c r="C1188" s="3"/>
      <c r="D1188" s="3"/>
      <c r="E1188" s="3"/>
      <c r="F1188" s="4"/>
    </row>
    <row r="1189" spans="2:6" ht="11.25" hidden="1" customHeight="1" x14ac:dyDescent="0.2">
      <c r="B1189" s="36" t="s">
        <v>1707</v>
      </c>
      <c r="C1189" s="3"/>
      <c r="D1189" s="3"/>
      <c r="E1189" s="3"/>
      <c r="F1189" s="4"/>
    </row>
    <row r="1190" spans="2:6" ht="11.25" hidden="1" customHeight="1" x14ac:dyDescent="0.2">
      <c r="B1190" s="36" t="s">
        <v>877</v>
      </c>
      <c r="C1190" s="3"/>
      <c r="D1190" s="3"/>
      <c r="E1190" s="3"/>
      <c r="F1190" s="4"/>
    </row>
    <row r="1191" spans="2:6" ht="11.25" hidden="1" customHeight="1" x14ac:dyDescent="0.2">
      <c r="B1191" s="36" t="s">
        <v>3785</v>
      </c>
      <c r="C1191" s="37">
        <f>D1191+E1191+F1191</f>
        <v>15899</v>
      </c>
      <c r="D1191" s="3">
        <v>3732</v>
      </c>
      <c r="E1191" s="3">
        <v>3937</v>
      </c>
      <c r="F1191" s="4">
        <v>8230</v>
      </c>
    </row>
    <row r="1192" spans="2:6" ht="11.25" hidden="1" customHeight="1" x14ac:dyDescent="0.2">
      <c r="B1192" s="36" t="s">
        <v>4016</v>
      </c>
      <c r="C1192" s="3"/>
      <c r="D1192" s="3"/>
      <c r="E1192" s="3"/>
      <c r="F1192" s="4"/>
    </row>
    <row r="1193" spans="2:6" ht="11.25" hidden="1" customHeight="1" x14ac:dyDescent="0.2">
      <c r="B1193" s="36" t="s">
        <v>3824</v>
      </c>
      <c r="C1193" s="3"/>
      <c r="D1193" s="3"/>
      <c r="E1193" s="3"/>
      <c r="F1193" s="4"/>
    </row>
    <row r="1194" spans="2:6" ht="11.25" hidden="1" customHeight="1" x14ac:dyDescent="0.2">
      <c r="B1194" s="36" t="s">
        <v>4016</v>
      </c>
      <c r="C1194" s="3"/>
      <c r="D1194" s="3"/>
      <c r="E1194" s="3"/>
      <c r="F1194" s="4"/>
    </row>
    <row r="1195" spans="2:6" ht="11.25" hidden="1" customHeight="1" x14ac:dyDescent="0.2">
      <c r="B1195" s="36" t="s">
        <v>1477</v>
      </c>
      <c r="C1195" s="3"/>
      <c r="D1195" s="3"/>
      <c r="E1195" s="3"/>
      <c r="F1195" s="4"/>
    </row>
    <row r="1196" spans="2:6" ht="11.25" hidden="1" customHeight="1" x14ac:dyDescent="0.2">
      <c r="B1196" s="36" t="s">
        <v>4016</v>
      </c>
      <c r="C1196" s="3"/>
      <c r="D1196" s="3"/>
      <c r="E1196" s="3"/>
      <c r="F1196" s="4"/>
    </row>
    <row r="1197" spans="2:6" ht="11.25" hidden="1" customHeight="1" x14ac:dyDescent="0.2">
      <c r="B1197" s="36" t="s">
        <v>3449</v>
      </c>
      <c r="C1197" s="3"/>
      <c r="D1197" s="3"/>
      <c r="E1197" s="3"/>
      <c r="F1197" s="4"/>
    </row>
    <row r="1198" spans="2:6" ht="11.25" hidden="1" customHeight="1" x14ac:dyDescent="0.2">
      <c r="B1198" s="36" t="s">
        <v>4016</v>
      </c>
      <c r="C1198" s="3"/>
      <c r="D1198" s="3"/>
      <c r="E1198" s="3"/>
      <c r="F1198" s="4"/>
    </row>
    <row r="1199" spans="2:6" ht="11.25" hidden="1" customHeight="1" x14ac:dyDescent="0.2">
      <c r="B1199" s="36" t="s">
        <v>3461</v>
      </c>
      <c r="C1199" s="3"/>
      <c r="D1199" s="3"/>
      <c r="E1199" s="3"/>
      <c r="F1199" s="4"/>
    </row>
    <row r="1200" spans="2:6" ht="11.25" hidden="1" customHeight="1" x14ac:dyDescent="0.2">
      <c r="B1200" s="36" t="s">
        <v>4016</v>
      </c>
      <c r="C1200" s="3"/>
      <c r="D1200" s="3"/>
      <c r="E1200" s="3"/>
      <c r="F1200" s="4"/>
    </row>
    <row r="1201" spans="2:6" ht="11.25" hidden="1" customHeight="1" x14ac:dyDescent="0.2">
      <c r="B1201" s="36" t="s">
        <v>2046</v>
      </c>
      <c r="C1201" s="3"/>
      <c r="D1201" s="3"/>
      <c r="E1201" s="3"/>
      <c r="F1201" s="4"/>
    </row>
    <row r="1202" spans="2:6" ht="11.25" hidden="1" customHeight="1" x14ac:dyDescent="0.2">
      <c r="B1202" s="36" t="s">
        <v>4016</v>
      </c>
      <c r="C1202" s="3"/>
      <c r="D1202" s="3"/>
      <c r="E1202" s="3"/>
      <c r="F1202" s="4"/>
    </row>
    <row r="1203" spans="2:6" ht="11.25" hidden="1" customHeight="1" x14ac:dyDescent="0.2">
      <c r="B1203" s="36" t="s">
        <v>3597</v>
      </c>
      <c r="C1203" s="3"/>
      <c r="D1203" s="3"/>
      <c r="E1203" s="3"/>
      <c r="F1203" s="4"/>
    </row>
    <row r="1204" spans="2:6" ht="11.25" hidden="1" customHeight="1" x14ac:dyDescent="0.2">
      <c r="B1204" s="36" t="s">
        <v>4016</v>
      </c>
      <c r="C1204" s="3"/>
      <c r="D1204" s="3"/>
      <c r="E1204" s="3"/>
      <c r="F1204" s="4"/>
    </row>
    <row r="1205" spans="2:6" ht="11.25" hidden="1" customHeight="1" x14ac:dyDescent="0.2">
      <c r="B1205" s="36" t="s">
        <v>170</v>
      </c>
      <c r="C1205" s="3"/>
      <c r="D1205" s="3"/>
      <c r="E1205" s="3"/>
      <c r="F1205" s="4"/>
    </row>
    <row r="1206" spans="2:6" ht="11.25" hidden="1" customHeight="1" x14ac:dyDescent="0.2">
      <c r="B1206" s="36" t="s">
        <v>4016</v>
      </c>
      <c r="C1206" s="3"/>
      <c r="D1206" s="3"/>
      <c r="E1206" s="3"/>
      <c r="F1206" s="4"/>
    </row>
    <row r="1207" spans="2:6" ht="11.25" hidden="1" customHeight="1" x14ac:dyDescent="0.2">
      <c r="B1207" s="36" t="s">
        <v>3174</v>
      </c>
      <c r="C1207" s="3"/>
      <c r="D1207" s="3"/>
      <c r="E1207" s="3"/>
      <c r="F1207" s="4"/>
    </row>
    <row r="1208" spans="2:6" ht="11.25" hidden="1" customHeight="1" x14ac:dyDescent="0.2">
      <c r="B1208" s="36" t="s">
        <v>2231</v>
      </c>
      <c r="C1208" s="3"/>
      <c r="D1208" s="3"/>
      <c r="E1208" s="3"/>
      <c r="F1208" s="4"/>
    </row>
    <row r="1209" spans="2:6" ht="11.25" hidden="1" customHeight="1" x14ac:dyDescent="0.2">
      <c r="B1209" s="28" t="s">
        <v>1102</v>
      </c>
      <c r="C1209" s="6"/>
      <c r="D1209" s="6"/>
      <c r="E1209" s="6"/>
      <c r="F1209" s="7"/>
    </row>
    <row r="1210" spans="2:6" ht="11.25" hidden="1" customHeight="1" x14ac:dyDescent="0.2">
      <c r="B1210" s="36" t="s">
        <v>1423</v>
      </c>
      <c r="C1210" s="37">
        <f>D1210+E1210+F1210</f>
        <v>10213</v>
      </c>
      <c r="D1210" s="3">
        <v>7486</v>
      </c>
      <c r="E1210" s="3">
        <v>2715</v>
      </c>
      <c r="F1210" s="4">
        <v>12</v>
      </c>
    </row>
    <row r="1211" spans="2:6" ht="11.25" hidden="1" customHeight="1" x14ac:dyDescent="0.2">
      <c r="B1211" s="36" t="s">
        <v>4016</v>
      </c>
      <c r="C1211" s="3"/>
      <c r="D1211" s="3"/>
      <c r="E1211" s="3"/>
      <c r="F1211" s="4"/>
    </row>
    <row r="1212" spans="2:6" ht="11.25" hidden="1" customHeight="1" x14ac:dyDescent="0.2">
      <c r="B1212" s="36" t="s">
        <v>3133</v>
      </c>
      <c r="C1212" s="3"/>
      <c r="D1212" s="3"/>
      <c r="E1212" s="3"/>
      <c r="F1212" s="4"/>
    </row>
    <row r="1213" spans="2:6" ht="11.25" hidden="1" customHeight="1" x14ac:dyDescent="0.2">
      <c r="B1213" s="36" t="s">
        <v>4016</v>
      </c>
      <c r="C1213" s="3"/>
      <c r="D1213" s="3"/>
      <c r="E1213" s="3"/>
      <c r="F1213" s="4"/>
    </row>
    <row r="1214" spans="2:6" ht="11.25" hidden="1" customHeight="1" x14ac:dyDescent="0.2">
      <c r="B1214" s="36" t="s">
        <v>170</v>
      </c>
      <c r="C1214" s="3"/>
      <c r="D1214" s="3"/>
      <c r="E1214" s="3"/>
      <c r="F1214" s="4"/>
    </row>
    <row r="1215" spans="2:6" ht="11.25" hidden="1" customHeight="1" x14ac:dyDescent="0.2">
      <c r="B1215" s="36" t="s">
        <v>4016</v>
      </c>
      <c r="C1215" s="3"/>
      <c r="D1215" s="3"/>
      <c r="E1215" s="3"/>
      <c r="F1215" s="4"/>
    </row>
    <row r="1216" spans="2:6" ht="11.25" hidden="1" customHeight="1" x14ac:dyDescent="0.2">
      <c r="B1216" s="36" t="s">
        <v>3497</v>
      </c>
      <c r="C1216" s="3"/>
      <c r="D1216" s="3"/>
      <c r="E1216" s="3"/>
      <c r="F1216" s="4"/>
    </row>
    <row r="1217" spans="2:6" ht="11.25" hidden="1" customHeight="1" x14ac:dyDescent="0.2">
      <c r="B1217" s="36" t="s">
        <v>4016</v>
      </c>
      <c r="C1217" s="3"/>
      <c r="D1217" s="3"/>
      <c r="E1217" s="3"/>
      <c r="F1217" s="4"/>
    </row>
    <row r="1218" spans="2:6" ht="11.25" hidden="1" customHeight="1" x14ac:dyDescent="0.2">
      <c r="B1218" s="36" t="s">
        <v>2826</v>
      </c>
      <c r="C1218" s="3"/>
      <c r="D1218" s="3"/>
      <c r="E1218" s="3"/>
      <c r="F1218" s="4"/>
    </row>
    <row r="1219" spans="2:6" ht="11.25" hidden="1" customHeight="1" x14ac:dyDescent="0.2">
      <c r="B1219" s="36" t="s">
        <v>1383</v>
      </c>
      <c r="C1219" s="3"/>
      <c r="D1219" s="3"/>
      <c r="E1219" s="3"/>
      <c r="F1219" s="4"/>
    </row>
    <row r="1220" spans="2:6" ht="11.25" hidden="1" customHeight="1" x14ac:dyDescent="0.2">
      <c r="B1220" s="36" t="s">
        <v>283</v>
      </c>
      <c r="C1220" s="3"/>
      <c r="D1220" s="3"/>
      <c r="E1220" s="3"/>
      <c r="F1220" s="4"/>
    </row>
    <row r="1221" spans="2:6" ht="11.25" hidden="1" customHeight="1" x14ac:dyDescent="0.2">
      <c r="B1221" s="36" t="s">
        <v>3893</v>
      </c>
      <c r="C1221" s="37">
        <f>D1221+E1221+F1221</f>
        <v>822</v>
      </c>
      <c r="D1221" s="3">
        <v>603</v>
      </c>
      <c r="E1221" s="3">
        <v>218</v>
      </c>
      <c r="F1221" s="4">
        <v>1</v>
      </c>
    </row>
    <row r="1222" spans="2:6" ht="11.25" hidden="1" customHeight="1" x14ac:dyDescent="0.2">
      <c r="B1222" s="36" t="s">
        <v>4016</v>
      </c>
      <c r="C1222" s="3"/>
      <c r="D1222" s="3"/>
      <c r="E1222" s="3"/>
      <c r="F1222" s="4"/>
    </row>
    <row r="1223" spans="2:6" ht="11.25" hidden="1" customHeight="1" x14ac:dyDescent="0.2">
      <c r="B1223" s="36" t="s">
        <v>1525</v>
      </c>
      <c r="C1223" s="3"/>
      <c r="D1223" s="3"/>
      <c r="E1223" s="3"/>
      <c r="F1223" s="4"/>
    </row>
    <row r="1224" spans="2:6" ht="11.25" hidden="1" customHeight="1" x14ac:dyDescent="0.2">
      <c r="B1224" s="36" t="s">
        <v>4016</v>
      </c>
      <c r="C1224" s="3"/>
      <c r="D1224" s="3"/>
      <c r="E1224" s="3"/>
      <c r="F1224" s="4"/>
    </row>
    <row r="1225" spans="2:6" ht="11.25" hidden="1" customHeight="1" x14ac:dyDescent="0.2">
      <c r="B1225" s="36" t="s">
        <v>1477</v>
      </c>
      <c r="C1225" s="3"/>
      <c r="D1225" s="3"/>
      <c r="E1225" s="3"/>
      <c r="F1225" s="4"/>
    </row>
    <row r="1226" spans="2:6" ht="11.25" hidden="1" customHeight="1" x14ac:dyDescent="0.2">
      <c r="B1226" s="36" t="s">
        <v>4016</v>
      </c>
      <c r="C1226" s="3"/>
      <c r="D1226" s="3"/>
      <c r="E1226" s="3"/>
      <c r="F1226" s="4"/>
    </row>
    <row r="1227" spans="2:6" ht="11.25" hidden="1" customHeight="1" x14ac:dyDescent="0.2">
      <c r="B1227" s="36" t="s">
        <v>3449</v>
      </c>
      <c r="C1227" s="3"/>
      <c r="D1227" s="3"/>
      <c r="E1227" s="3"/>
      <c r="F1227" s="4"/>
    </row>
    <row r="1228" spans="2:6" ht="11.25" hidden="1" customHeight="1" x14ac:dyDescent="0.2">
      <c r="B1228" s="36" t="s">
        <v>4016</v>
      </c>
      <c r="C1228" s="3"/>
      <c r="D1228" s="3"/>
      <c r="E1228" s="3"/>
      <c r="F1228" s="4"/>
    </row>
    <row r="1229" spans="2:6" ht="11.25" hidden="1" customHeight="1" x14ac:dyDescent="0.2">
      <c r="B1229" s="36" t="s">
        <v>3461</v>
      </c>
      <c r="C1229" s="3"/>
      <c r="D1229" s="3"/>
      <c r="E1229" s="3"/>
      <c r="F1229" s="4"/>
    </row>
    <row r="1230" spans="2:6" ht="11.25" hidden="1" customHeight="1" x14ac:dyDescent="0.2">
      <c r="B1230" s="36" t="s">
        <v>4016</v>
      </c>
      <c r="C1230" s="3"/>
      <c r="D1230" s="3"/>
      <c r="E1230" s="3"/>
      <c r="F1230" s="4"/>
    </row>
    <row r="1231" spans="2:6" ht="11.25" hidden="1" customHeight="1" x14ac:dyDescent="0.2">
      <c r="B1231" s="36" t="s">
        <v>3941</v>
      </c>
      <c r="C1231" s="3"/>
      <c r="D1231" s="3"/>
      <c r="E1231" s="3"/>
      <c r="F1231" s="4"/>
    </row>
    <row r="1232" spans="2:6" ht="11.25" hidden="1" customHeight="1" x14ac:dyDescent="0.2">
      <c r="B1232" s="36" t="s">
        <v>4016</v>
      </c>
      <c r="C1232" s="3"/>
      <c r="D1232" s="3"/>
      <c r="E1232" s="3"/>
      <c r="F1232" s="4"/>
    </row>
    <row r="1233" spans="2:6" ht="11.25" hidden="1" customHeight="1" x14ac:dyDescent="0.2">
      <c r="B1233" s="36" t="s">
        <v>1184</v>
      </c>
      <c r="C1233" s="3"/>
      <c r="D1233" s="3"/>
      <c r="E1233" s="3"/>
      <c r="F1233" s="4"/>
    </row>
    <row r="1234" spans="2:6" ht="11.25" hidden="1" customHeight="1" x14ac:dyDescent="0.2">
      <c r="B1234" s="36" t="s">
        <v>264</v>
      </c>
      <c r="C1234" s="3"/>
      <c r="D1234" s="3"/>
      <c r="E1234" s="3"/>
      <c r="F1234" s="4"/>
    </row>
    <row r="1235" spans="2:6" ht="11.25" hidden="1" customHeight="1" x14ac:dyDescent="0.2">
      <c r="B1235" s="36" t="s">
        <v>410</v>
      </c>
      <c r="C1235" s="3"/>
      <c r="D1235" s="3"/>
      <c r="E1235" s="3"/>
      <c r="F1235" s="4"/>
    </row>
    <row r="1236" spans="2:6" ht="11.25" hidden="1" customHeight="1" x14ac:dyDescent="0.2">
      <c r="B1236" s="36" t="s">
        <v>3770</v>
      </c>
      <c r="C1236" s="3"/>
      <c r="D1236" s="3"/>
      <c r="E1236" s="3"/>
      <c r="F1236" s="4"/>
    </row>
    <row r="1237" spans="2:6" ht="11.25" hidden="1" customHeight="1" x14ac:dyDescent="0.2">
      <c r="B1237" s="36" t="s">
        <v>3927</v>
      </c>
      <c r="C1237" s="37">
        <f>D1237+E1237+F1237</f>
        <v>610</v>
      </c>
      <c r="D1237" s="3">
        <v>610</v>
      </c>
      <c r="E1237" s="3"/>
      <c r="F1237" s="4"/>
    </row>
    <row r="1238" spans="2:6" ht="11.25" hidden="1" customHeight="1" x14ac:dyDescent="0.2">
      <c r="B1238" s="36" t="s">
        <v>4016</v>
      </c>
      <c r="C1238" s="3"/>
      <c r="D1238" s="3"/>
      <c r="E1238" s="3"/>
      <c r="F1238" s="4"/>
    </row>
    <row r="1239" spans="2:6" ht="11.25" hidden="1" customHeight="1" x14ac:dyDescent="0.2">
      <c r="B1239" s="36" t="s">
        <v>698</v>
      </c>
      <c r="C1239" s="3"/>
      <c r="D1239" s="3"/>
      <c r="E1239" s="3"/>
      <c r="F1239" s="4"/>
    </row>
    <row r="1240" spans="2:6" ht="11.25" hidden="1" customHeight="1" x14ac:dyDescent="0.2">
      <c r="B1240" s="36" t="s">
        <v>4016</v>
      </c>
      <c r="C1240" s="3"/>
      <c r="D1240" s="3"/>
      <c r="E1240" s="3"/>
      <c r="F1240" s="4"/>
    </row>
    <row r="1241" spans="2:6" ht="11.25" hidden="1" customHeight="1" x14ac:dyDescent="0.2">
      <c r="B1241" s="36" t="s">
        <v>3227</v>
      </c>
      <c r="C1241" s="3"/>
      <c r="D1241" s="3"/>
      <c r="E1241" s="3"/>
      <c r="F1241" s="4"/>
    </row>
    <row r="1242" spans="2:6" ht="11.25" hidden="1" customHeight="1" x14ac:dyDescent="0.2">
      <c r="B1242" s="36" t="s">
        <v>4016</v>
      </c>
      <c r="C1242" s="3"/>
      <c r="D1242" s="3"/>
      <c r="E1242" s="3"/>
      <c r="F1242" s="4"/>
    </row>
    <row r="1243" spans="2:6" ht="11.25" hidden="1" customHeight="1" x14ac:dyDescent="0.2">
      <c r="B1243" s="36" t="s">
        <v>787</v>
      </c>
      <c r="C1243" s="3"/>
      <c r="D1243" s="3"/>
      <c r="E1243" s="3"/>
      <c r="F1243" s="4"/>
    </row>
    <row r="1244" spans="2:6" ht="11.25" hidden="1" customHeight="1" x14ac:dyDescent="0.2">
      <c r="B1244" s="36" t="s">
        <v>4016</v>
      </c>
      <c r="C1244" s="3"/>
      <c r="D1244" s="3"/>
      <c r="E1244" s="3"/>
      <c r="F1244" s="4"/>
    </row>
    <row r="1245" spans="2:6" ht="11.25" hidden="1" customHeight="1" x14ac:dyDescent="0.2">
      <c r="B1245" s="36" t="s">
        <v>2029</v>
      </c>
      <c r="C1245" s="3"/>
      <c r="D1245" s="3"/>
      <c r="E1245" s="3"/>
      <c r="F1245" s="4"/>
    </row>
    <row r="1246" spans="2:6" ht="11.25" hidden="1" customHeight="1" x14ac:dyDescent="0.2">
      <c r="B1246" s="36" t="s">
        <v>4016</v>
      </c>
      <c r="C1246" s="3"/>
      <c r="D1246" s="3"/>
      <c r="E1246" s="3"/>
      <c r="F1246" s="4"/>
    </row>
    <row r="1247" spans="2:6" ht="11.25" hidden="1" customHeight="1" x14ac:dyDescent="0.2">
      <c r="B1247" s="36" t="s">
        <v>2708</v>
      </c>
      <c r="C1247" s="3"/>
      <c r="D1247" s="3"/>
      <c r="E1247" s="3"/>
      <c r="F1247" s="4"/>
    </row>
    <row r="1248" spans="2:6" ht="11.25" hidden="1" customHeight="1" x14ac:dyDescent="0.2">
      <c r="B1248" s="36" t="s">
        <v>4016</v>
      </c>
      <c r="C1248" s="3"/>
      <c r="D1248" s="3"/>
      <c r="E1248" s="3"/>
      <c r="F1248" s="4"/>
    </row>
    <row r="1249" spans="2:6" ht="11.25" hidden="1" customHeight="1" x14ac:dyDescent="0.2">
      <c r="B1249" s="36" t="s">
        <v>3188</v>
      </c>
      <c r="C1249" s="3"/>
      <c r="D1249" s="3"/>
      <c r="E1249" s="3"/>
      <c r="F1249" s="4"/>
    </row>
    <row r="1250" spans="2:6" ht="11.25" hidden="1" customHeight="1" x14ac:dyDescent="0.2">
      <c r="B1250" s="36" t="s">
        <v>3564</v>
      </c>
      <c r="C1250" s="3"/>
      <c r="D1250" s="3"/>
      <c r="E1250" s="3"/>
      <c r="F1250" s="4"/>
    </row>
    <row r="1251" spans="2:6" ht="11.25" hidden="1" customHeight="1" x14ac:dyDescent="0.2">
      <c r="B1251" s="36" t="s">
        <v>290</v>
      </c>
      <c r="C1251" s="3"/>
      <c r="D1251" s="3"/>
      <c r="E1251" s="3"/>
      <c r="F1251" s="4"/>
    </row>
    <row r="1252" spans="2:6" ht="11.25" hidden="1" customHeight="1" x14ac:dyDescent="0.2">
      <c r="B1252" s="36" t="s">
        <v>4016</v>
      </c>
      <c r="C1252" s="3"/>
      <c r="D1252" s="3"/>
      <c r="E1252" s="3"/>
      <c r="F1252" s="4"/>
    </row>
    <row r="1253" spans="2:6" ht="11.25" hidden="1" customHeight="1" x14ac:dyDescent="0.2">
      <c r="B1253" s="36" t="s">
        <v>862</v>
      </c>
      <c r="C1253" s="3"/>
      <c r="D1253" s="3"/>
      <c r="E1253" s="3"/>
      <c r="F1253" s="4"/>
    </row>
    <row r="1254" spans="2:6" ht="11.25" hidden="1" customHeight="1" x14ac:dyDescent="0.2">
      <c r="B1254" s="36" t="s">
        <v>474</v>
      </c>
      <c r="C1254" s="3"/>
      <c r="D1254" s="3"/>
      <c r="E1254" s="3"/>
      <c r="F1254" s="4"/>
    </row>
    <row r="1255" spans="2:6" ht="11.25" hidden="1" customHeight="1" x14ac:dyDescent="0.2">
      <c r="B1255" s="36" t="s">
        <v>1826</v>
      </c>
      <c r="C1255" s="3"/>
      <c r="D1255" s="3"/>
      <c r="E1255" s="3"/>
      <c r="F1255" s="4"/>
    </row>
    <row r="1256" spans="2:6" ht="11.25" hidden="1" customHeight="1" x14ac:dyDescent="0.2">
      <c r="B1256" s="36" t="s">
        <v>4016</v>
      </c>
      <c r="C1256" s="3"/>
      <c r="D1256" s="3"/>
      <c r="E1256" s="3"/>
      <c r="F1256" s="4"/>
    </row>
    <row r="1257" spans="2:6" ht="11.25" hidden="1" customHeight="1" x14ac:dyDescent="0.2">
      <c r="B1257" s="36" t="s">
        <v>2031</v>
      </c>
      <c r="C1257" s="3"/>
      <c r="D1257" s="3"/>
      <c r="E1257" s="3"/>
      <c r="F1257" s="4"/>
    </row>
    <row r="1258" spans="2:6" ht="11.25" hidden="1" customHeight="1" x14ac:dyDescent="0.2">
      <c r="B1258" s="36" t="s">
        <v>1006</v>
      </c>
      <c r="C1258" s="3"/>
      <c r="D1258" s="3"/>
      <c r="E1258" s="3"/>
      <c r="F1258" s="4"/>
    </row>
    <row r="1259" spans="2:6" ht="11.25" hidden="1" customHeight="1" x14ac:dyDescent="0.2">
      <c r="B1259" s="36" t="s">
        <v>3095</v>
      </c>
      <c r="C1259" s="3"/>
      <c r="D1259" s="3"/>
      <c r="E1259" s="3"/>
      <c r="F1259" s="4"/>
    </row>
    <row r="1260" spans="2:6" ht="11.25" hidden="1" customHeight="1" x14ac:dyDescent="0.2">
      <c r="B1260" s="36" t="s">
        <v>2722</v>
      </c>
      <c r="C1260" s="37">
        <f>D1260+E1260+F1260</f>
        <v>738</v>
      </c>
      <c r="D1260" s="3">
        <v>272</v>
      </c>
      <c r="E1260" s="3">
        <v>290</v>
      </c>
      <c r="F1260" s="4">
        <v>176</v>
      </c>
    </row>
    <row r="1261" spans="2:6" ht="11.25" hidden="1" customHeight="1" x14ac:dyDescent="0.2">
      <c r="B1261" s="36" t="s">
        <v>4016</v>
      </c>
      <c r="C1261" s="3"/>
      <c r="D1261" s="3"/>
      <c r="E1261" s="3"/>
      <c r="F1261" s="4"/>
    </row>
    <row r="1262" spans="2:6" ht="11.25" hidden="1" customHeight="1" x14ac:dyDescent="0.2">
      <c r="B1262" s="28" t="s">
        <v>726</v>
      </c>
      <c r="C1262" s="6"/>
      <c r="D1262" s="6"/>
      <c r="E1262" s="6"/>
      <c r="F1262" s="7"/>
    </row>
    <row r="1263" spans="2:6" ht="11.25" hidden="1" customHeight="1" x14ac:dyDescent="0.2">
      <c r="B1263" s="36" t="s">
        <v>4016</v>
      </c>
      <c r="C1263" s="3"/>
      <c r="D1263" s="3"/>
      <c r="E1263" s="3"/>
      <c r="F1263" s="4"/>
    </row>
    <row r="1264" spans="2:6" ht="11.25" hidden="1" customHeight="1" x14ac:dyDescent="0.2">
      <c r="B1264" s="36" t="s">
        <v>3256</v>
      </c>
      <c r="C1264" s="3"/>
      <c r="D1264" s="3"/>
      <c r="E1264" s="3"/>
      <c r="F1264" s="4"/>
    </row>
    <row r="1265" spans="2:6" ht="11.25" hidden="1" customHeight="1" x14ac:dyDescent="0.2">
      <c r="B1265" s="36" t="s">
        <v>3838</v>
      </c>
      <c r="C1265" s="3"/>
      <c r="D1265" s="3"/>
      <c r="E1265" s="3"/>
      <c r="F1265" s="4"/>
    </row>
    <row r="1266" spans="2:6" ht="11.25" hidden="1" customHeight="1" x14ac:dyDescent="0.2">
      <c r="B1266" s="36" t="s">
        <v>738</v>
      </c>
      <c r="C1266" s="3"/>
      <c r="D1266" s="3"/>
      <c r="E1266" s="3"/>
      <c r="F1266" s="4"/>
    </row>
    <row r="1267" spans="2:6" ht="11.25" hidden="1" customHeight="1" x14ac:dyDescent="0.2">
      <c r="B1267" s="36" t="s">
        <v>2654</v>
      </c>
      <c r="C1267" s="37">
        <f>D1267+E1267+F1267</f>
        <v>28282</v>
      </c>
      <c r="D1267" s="3">
        <v>12703</v>
      </c>
      <c r="E1267" s="3">
        <v>7160</v>
      </c>
      <c r="F1267" s="4">
        <v>8419</v>
      </c>
    </row>
    <row r="1268" spans="2:6" ht="11.25" hidden="1" customHeight="1" x14ac:dyDescent="0.2">
      <c r="B1268" s="36" t="s">
        <v>4016</v>
      </c>
      <c r="C1268" s="3"/>
      <c r="D1268" s="3"/>
      <c r="E1268" s="3"/>
      <c r="F1268" s="4"/>
    </row>
    <row r="1269" spans="2:6" ht="11.25" hidden="1" customHeight="1" x14ac:dyDescent="0.2">
      <c r="B1269" s="33" t="s">
        <v>3467</v>
      </c>
      <c r="C1269" s="34">
        <v>19097</v>
      </c>
      <c r="D1269" s="34">
        <v>8656</v>
      </c>
      <c r="E1269" s="34">
        <v>4876</v>
      </c>
      <c r="F1269" s="35">
        <v>5565</v>
      </c>
    </row>
    <row r="1270" spans="2:6" ht="11.25" hidden="1" customHeight="1" x14ac:dyDescent="0.2">
      <c r="B1270" s="36" t="s">
        <v>4016</v>
      </c>
      <c r="C1270" s="3"/>
      <c r="D1270" s="3"/>
      <c r="E1270" s="3"/>
      <c r="F1270" s="4"/>
    </row>
    <row r="1271" spans="2:6" ht="11.25" hidden="1" customHeight="1" x14ac:dyDescent="0.2">
      <c r="B1271" s="36" t="s">
        <v>3392</v>
      </c>
      <c r="C1271" s="3"/>
      <c r="D1271" s="3"/>
      <c r="E1271" s="3"/>
      <c r="F1271" s="4"/>
    </row>
    <row r="1272" spans="2:6" ht="11.25" hidden="1" customHeight="1" x14ac:dyDescent="0.2">
      <c r="B1272" s="36" t="s">
        <v>4016</v>
      </c>
      <c r="C1272" s="3"/>
      <c r="D1272" s="3"/>
      <c r="E1272" s="3"/>
      <c r="F1272" s="4"/>
    </row>
    <row r="1273" spans="2:6" ht="11.25" hidden="1" customHeight="1" x14ac:dyDescent="0.2">
      <c r="B1273" s="36" t="s">
        <v>2559</v>
      </c>
      <c r="C1273" s="3"/>
      <c r="D1273" s="3"/>
      <c r="E1273" s="3"/>
      <c r="F1273" s="4"/>
    </row>
    <row r="1274" spans="2:6" ht="11.25" hidden="1" customHeight="1" x14ac:dyDescent="0.2">
      <c r="B1274" s="36" t="s">
        <v>920</v>
      </c>
      <c r="C1274" s="3"/>
      <c r="D1274" s="3"/>
      <c r="E1274" s="3"/>
      <c r="F1274" s="4"/>
    </row>
    <row r="1275" spans="2:6" ht="11.25" hidden="1" customHeight="1" x14ac:dyDescent="0.2">
      <c r="B1275" s="36" t="s">
        <v>4016</v>
      </c>
      <c r="C1275" s="3"/>
      <c r="D1275" s="3"/>
      <c r="E1275" s="3"/>
      <c r="F1275" s="4"/>
    </row>
    <row r="1276" spans="2:6" ht="11.25" hidden="1" customHeight="1" x14ac:dyDescent="0.2">
      <c r="B1276" s="36" t="s">
        <v>3141</v>
      </c>
      <c r="C1276" s="3"/>
      <c r="D1276" s="3"/>
      <c r="E1276" s="3"/>
      <c r="F1276" s="4"/>
    </row>
    <row r="1277" spans="2:6" ht="11.25" hidden="1" customHeight="1" x14ac:dyDescent="0.2">
      <c r="B1277" s="36" t="s">
        <v>4016</v>
      </c>
      <c r="C1277" s="3"/>
      <c r="D1277" s="3"/>
      <c r="E1277" s="3"/>
      <c r="F1277" s="4"/>
    </row>
    <row r="1278" spans="2:6" ht="11.25" hidden="1" customHeight="1" x14ac:dyDescent="0.2">
      <c r="B1278" s="36" t="s">
        <v>3603</v>
      </c>
      <c r="C1278" s="3"/>
      <c r="D1278" s="3"/>
      <c r="E1278" s="3"/>
      <c r="F1278" s="4"/>
    </row>
    <row r="1279" spans="2:6" ht="11.25" hidden="1" customHeight="1" x14ac:dyDescent="0.2">
      <c r="B1279" s="36" t="s">
        <v>4016</v>
      </c>
      <c r="C1279" s="3"/>
      <c r="D1279" s="3"/>
      <c r="E1279" s="3"/>
      <c r="F1279" s="4"/>
    </row>
    <row r="1280" spans="2:6" ht="11.25" hidden="1" customHeight="1" x14ac:dyDescent="0.2">
      <c r="B1280" s="36" t="s">
        <v>2975</v>
      </c>
      <c r="C1280" s="3"/>
      <c r="D1280" s="3"/>
      <c r="E1280" s="3"/>
      <c r="F1280" s="4"/>
    </row>
    <row r="1281" spans="2:6" ht="11.25" hidden="1" customHeight="1" x14ac:dyDescent="0.2">
      <c r="B1281" s="36" t="s">
        <v>4016</v>
      </c>
      <c r="C1281" s="3"/>
      <c r="D1281" s="3"/>
      <c r="E1281" s="3"/>
      <c r="F1281" s="4"/>
    </row>
    <row r="1282" spans="2:6" ht="11.25" hidden="1" customHeight="1" x14ac:dyDescent="0.2">
      <c r="B1282" s="36" t="s">
        <v>929</v>
      </c>
      <c r="C1282" s="3"/>
      <c r="D1282" s="3"/>
      <c r="E1282" s="3"/>
      <c r="F1282" s="4"/>
    </row>
    <row r="1283" spans="2:6" ht="11.25" hidden="1" customHeight="1" x14ac:dyDescent="0.2">
      <c r="B1283" s="36" t="s">
        <v>4016</v>
      </c>
      <c r="C1283" s="3"/>
      <c r="D1283" s="3"/>
      <c r="E1283" s="3"/>
      <c r="F1283" s="4"/>
    </row>
    <row r="1284" spans="2:6" ht="11.25" hidden="1" customHeight="1" x14ac:dyDescent="0.2">
      <c r="B1284" s="36" t="s">
        <v>1192</v>
      </c>
      <c r="C1284" s="3"/>
      <c r="D1284" s="3"/>
      <c r="E1284" s="3"/>
      <c r="F1284" s="4"/>
    </row>
    <row r="1285" spans="2:6" ht="11.25" hidden="1" customHeight="1" x14ac:dyDescent="0.2">
      <c r="B1285" s="36" t="s">
        <v>4016</v>
      </c>
      <c r="C1285" s="3"/>
      <c r="D1285" s="3"/>
      <c r="E1285" s="3"/>
      <c r="F1285" s="4"/>
    </row>
    <row r="1286" spans="2:6" ht="11.25" hidden="1" customHeight="1" x14ac:dyDescent="0.2">
      <c r="B1286" s="36" t="s">
        <v>1087</v>
      </c>
      <c r="C1286" s="3"/>
      <c r="D1286" s="3"/>
      <c r="E1286" s="3"/>
      <c r="F1286" s="4"/>
    </row>
    <row r="1287" spans="2:6" ht="11.25" hidden="1" customHeight="1" x14ac:dyDescent="0.2">
      <c r="B1287" s="36" t="s">
        <v>4016</v>
      </c>
      <c r="C1287" s="3"/>
      <c r="D1287" s="3"/>
      <c r="E1287" s="3"/>
      <c r="F1287" s="4"/>
    </row>
    <row r="1288" spans="2:6" ht="11.25" hidden="1" customHeight="1" x14ac:dyDescent="0.2">
      <c r="B1288" s="36" t="s">
        <v>3004</v>
      </c>
      <c r="C1288" s="3"/>
      <c r="D1288" s="3"/>
      <c r="E1288" s="3"/>
      <c r="F1288" s="4"/>
    </row>
    <row r="1289" spans="2:6" ht="11.25" hidden="1" customHeight="1" x14ac:dyDescent="0.2">
      <c r="B1289" s="36" t="s">
        <v>4016</v>
      </c>
      <c r="C1289" s="3"/>
      <c r="D1289" s="3"/>
      <c r="E1289" s="3"/>
      <c r="F1289" s="4"/>
    </row>
    <row r="1290" spans="2:6" ht="11.25" hidden="1" customHeight="1" x14ac:dyDescent="0.2">
      <c r="B1290" s="36" t="s">
        <v>281</v>
      </c>
      <c r="C1290" s="3"/>
      <c r="D1290" s="3"/>
      <c r="E1290" s="3"/>
      <c r="F1290" s="4"/>
    </row>
    <row r="1291" spans="2:6" ht="11.25" hidden="1" customHeight="1" x14ac:dyDescent="0.2">
      <c r="B1291" s="36" t="s">
        <v>4016</v>
      </c>
      <c r="C1291" s="3"/>
      <c r="D1291" s="3"/>
      <c r="E1291" s="3"/>
      <c r="F1291" s="4"/>
    </row>
    <row r="1292" spans="2:6" ht="11.25" hidden="1" customHeight="1" x14ac:dyDescent="0.2">
      <c r="B1292" s="36" t="s">
        <v>3612</v>
      </c>
      <c r="C1292" s="3"/>
      <c r="D1292" s="3"/>
      <c r="E1292" s="3"/>
      <c r="F1292" s="4"/>
    </row>
    <row r="1293" spans="2:6" ht="11.25" hidden="1" customHeight="1" x14ac:dyDescent="0.2">
      <c r="B1293" s="36" t="s">
        <v>4016</v>
      </c>
      <c r="C1293" s="3"/>
      <c r="D1293" s="3"/>
      <c r="E1293" s="3"/>
      <c r="F1293" s="4"/>
    </row>
    <row r="1294" spans="2:6" ht="11.25" hidden="1" customHeight="1" x14ac:dyDescent="0.2">
      <c r="B1294" s="36" t="s">
        <v>1889</v>
      </c>
      <c r="C1294" s="3"/>
      <c r="D1294" s="3"/>
      <c r="E1294" s="3"/>
      <c r="F1294" s="4"/>
    </row>
    <row r="1295" spans="2:6" ht="11.25" hidden="1" customHeight="1" x14ac:dyDescent="0.2">
      <c r="B1295" s="36" t="s">
        <v>4016</v>
      </c>
      <c r="C1295" s="3"/>
      <c r="D1295" s="3"/>
      <c r="E1295" s="3"/>
      <c r="F1295" s="4"/>
    </row>
    <row r="1296" spans="2:6" ht="11.25" hidden="1" customHeight="1" x14ac:dyDescent="0.2">
      <c r="B1296" s="36" t="s">
        <v>335</v>
      </c>
      <c r="C1296" s="3"/>
      <c r="D1296" s="3"/>
      <c r="E1296" s="3"/>
      <c r="F1296" s="4"/>
    </row>
    <row r="1297" spans="2:6" ht="11.25" hidden="1" customHeight="1" x14ac:dyDescent="0.2">
      <c r="B1297" s="36" t="s">
        <v>4016</v>
      </c>
      <c r="C1297" s="3"/>
      <c r="D1297" s="3"/>
      <c r="E1297" s="3"/>
      <c r="F1297" s="4"/>
    </row>
    <row r="1298" spans="2:6" ht="11.25" hidden="1" customHeight="1" x14ac:dyDescent="0.2">
      <c r="B1298" s="36" t="s">
        <v>2001</v>
      </c>
      <c r="C1298" s="3"/>
      <c r="D1298" s="3"/>
      <c r="E1298" s="3"/>
      <c r="F1298" s="4"/>
    </row>
    <row r="1299" spans="2:6" ht="11.25" hidden="1" customHeight="1" x14ac:dyDescent="0.2">
      <c r="B1299" s="36" t="s">
        <v>4016</v>
      </c>
      <c r="C1299" s="3"/>
      <c r="D1299" s="3"/>
      <c r="E1299" s="3"/>
      <c r="F1299" s="4"/>
    </row>
    <row r="1300" spans="2:6" ht="11.25" hidden="1" customHeight="1" x14ac:dyDescent="0.2">
      <c r="B1300" s="36" t="s">
        <v>426</v>
      </c>
      <c r="C1300" s="3"/>
      <c r="D1300" s="3"/>
      <c r="E1300" s="3"/>
      <c r="F1300" s="4"/>
    </row>
    <row r="1301" spans="2:6" ht="11.25" hidden="1" customHeight="1" x14ac:dyDescent="0.2">
      <c r="B1301" s="36" t="s">
        <v>4016</v>
      </c>
      <c r="C1301" s="3"/>
      <c r="D1301" s="3"/>
      <c r="E1301" s="3"/>
      <c r="F1301" s="4"/>
    </row>
    <row r="1302" spans="2:6" ht="11.25" hidden="1" customHeight="1" x14ac:dyDescent="0.2">
      <c r="B1302" s="36" t="s">
        <v>3149</v>
      </c>
      <c r="C1302" s="3"/>
      <c r="D1302" s="3"/>
      <c r="E1302" s="3"/>
      <c r="F1302" s="4"/>
    </row>
    <row r="1303" spans="2:6" ht="11.25" hidden="1" customHeight="1" x14ac:dyDescent="0.2">
      <c r="B1303" s="36" t="s">
        <v>4016</v>
      </c>
      <c r="C1303" s="3"/>
      <c r="D1303" s="3"/>
      <c r="E1303" s="3"/>
      <c r="F1303" s="4"/>
    </row>
    <row r="1304" spans="2:6" ht="11.25" hidden="1" customHeight="1" x14ac:dyDescent="0.2">
      <c r="B1304" s="36" t="s">
        <v>3959</v>
      </c>
      <c r="C1304" s="3"/>
      <c r="D1304" s="3"/>
      <c r="E1304" s="3"/>
      <c r="F1304" s="4"/>
    </row>
    <row r="1305" spans="2:6" ht="11.25" hidden="1" customHeight="1" x14ac:dyDescent="0.2">
      <c r="B1305" s="36" t="s">
        <v>4016</v>
      </c>
      <c r="C1305" s="3"/>
      <c r="D1305" s="3"/>
      <c r="E1305" s="3"/>
      <c r="F1305" s="4"/>
    </row>
    <row r="1306" spans="2:6" ht="11.25" hidden="1" customHeight="1" x14ac:dyDescent="0.2">
      <c r="B1306" s="36" t="s">
        <v>1981</v>
      </c>
      <c r="C1306" s="3"/>
      <c r="D1306" s="3"/>
      <c r="E1306" s="3"/>
      <c r="F1306" s="4"/>
    </row>
    <row r="1307" spans="2:6" ht="11.25" hidden="1" customHeight="1" x14ac:dyDescent="0.2">
      <c r="B1307" s="36" t="s">
        <v>4016</v>
      </c>
      <c r="C1307" s="3"/>
      <c r="D1307" s="3"/>
      <c r="E1307" s="3"/>
      <c r="F1307" s="4"/>
    </row>
    <row r="1308" spans="2:6" ht="11.25" hidden="1" customHeight="1" x14ac:dyDescent="0.2">
      <c r="B1308" s="36" t="s">
        <v>1494</v>
      </c>
      <c r="C1308" s="3"/>
      <c r="D1308" s="3"/>
      <c r="E1308" s="3"/>
      <c r="F1308" s="4"/>
    </row>
    <row r="1309" spans="2:6" ht="11.25" hidden="1" customHeight="1" x14ac:dyDescent="0.2">
      <c r="B1309" s="36" t="s">
        <v>4016</v>
      </c>
      <c r="C1309" s="3"/>
      <c r="D1309" s="3"/>
      <c r="E1309" s="3"/>
      <c r="F1309" s="4"/>
    </row>
    <row r="1310" spans="2:6" ht="11.25" hidden="1" customHeight="1" x14ac:dyDescent="0.2">
      <c r="B1310" s="36" t="s">
        <v>1134</v>
      </c>
      <c r="C1310" s="3"/>
      <c r="D1310" s="3"/>
      <c r="E1310" s="3"/>
      <c r="F1310" s="4"/>
    </row>
    <row r="1311" spans="2:6" ht="11.25" hidden="1" customHeight="1" x14ac:dyDescent="0.2">
      <c r="B1311" s="36" t="s">
        <v>4016</v>
      </c>
      <c r="C1311" s="3"/>
      <c r="D1311" s="3"/>
      <c r="E1311" s="3"/>
      <c r="F1311" s="4"/>
    </row>
    <row r="1312" spans="2:6" ht="11.25" hidden="1" customHeight="1" x14ac:dyDescent="0.2">
      <c r="B1312" s="36" t="s">
        <v>3910</v>
      </c>
      <c r="C1312" s="3"/>
      <c r="D1312" s="3"/>
      <c r="E1312" s="3"/>
      <c r="F1312" s="4"/>
    </row>
    <row r="1313" spans="2:6" ht="11.25" hidden="1" customHeight="1" x14ac:dyDescent="0.2">
      <c r="B1313" s="36" t="s">
        <v>4016</v>
      </c>
      <c r="C1313" s="3"/>
      <c r="D1313" s="3"/>
      <c r="E1313" s="3"/>
      <c r="F1313" s="4"/>
    </row>
    <row r="1314" spans="2:6" ht="11.25" hidden="1" customHeight="1" x14ac:dyDescent="0.2">
      <c r="B1314" s="36" t="s">
        <v>1889</v>
      </c>
      <c r="C1314" s="3"/>
      <c r="D1314" s="3"/>
      <c r="E1314" s="3"/>
      <c r="F1314" s="4"/>
    </row>
    <row r="1315" spans="2:6" ht="11.25" hidden="1" customHeight="1" x14ac:dyDescent="0.2">
      <c r="B1315" s="28" t="s">
        <v>4016</v>
      </c>
      <c r="C1315" s="6"/>
      <c r="D1315" s="6"/>
      <c r="E1315" s="6"/>
      <c r="F1315" s="7"/>
    </row>
    <row r="1316" spans="2:6" ht="11.25" hidden="1" customHeight="1" x14ac:dyDescent="0.2">
      <c r="B1316" s="36" t="s">
        <v>335</v>
      </c>
      <c r="C1316" s="3"/>
      <c r="D1316" s="3"/>
      <c r="E1316" s="3"/>
      <c r="F1316" s="4"/>
    </row>
    <row r="1317" spans="2:6" ht="11.25" hidden="1" customHeight="1" x14ac:dyDescent="0.2">
      <c r="B1317" s="36" t="s">
        <v>4016</v>
      </c>
      <c r="C1317" s="3"/>
      <c r="D1317" s="3"/>
      <c r="E1317" s="3"/>
      <c r="F1317" s="4"/>
    </row>
    <row r="1318" spans="2:6" ht="11.25" hidden="1" customHeight="1" x14ac:dyDescent="0.2">
      <c r="B1318" s="36" t="s">
        <v>2001</v>
      </c>
      <c r="C1318" s="3"/>
      <c r="D1318" s="3"/>
      <c r="E1318" s="3"/>
      <c r="F1318" s="4"/>
    </row>
    <row r="1319" spans="2:6" ht="11.25" hidden="1" customHeight="1" x14ac:dyDescent="0.2">
      <c r="B1319" s="36" t="s">
        <v>4016</v>
      </c>
      <c r="C1319" s="3"/>
      <c r="D1319" s="3"/>
      <c r="E1319" s="3"/>
      <c r="F1319" s="4"/>
    </row>
    <row r="1320" spans="2:6" ht="11.25" hidden="1" customHeight="1" x14ac:dyDescent="0.2">
      <c r="B1320" s="36" t="s">
        <v>14</v>
      </c>
      <c r="C1320" s="3"/>
      <c r="D1320" s="3"/>
      <c r="E1320" s="3"/>
      <c r="F1320" s="4"/>
    </row>
    <row r="1321" spans="2:6" ht="11.25" hidden="1" customHeight="1" x14ac:dyDescent="0.2">
      <c r="B1321" s="36" t="s">
        <v>4016</v>
      </c>
      <c r="C1321" s="3"/>
      <c r="D1321" s="3"/>
      <c r="E1321" s="3"/>
      <c r="F1321" s="4"/>
    </row>
    <row r="1322" spans="2:6" ht="11.25" hidden="1" customHeight="1" x14ac:dyDescent="0.2">
      <c r="B1322" s="36" t="s">
        <v>1693</v>
      </c>
      <c r="C1322" s="3"/>
      <c r="D1322" s="3"/>
      <c r="E1322" s="3"/>
      <c r="F1322" s="4"/>
    </row>
    <row r="1323" spans="2:6" ht="11.25" hidden="1" customHeight="1" x14ac:dyDescent="0.2">
      <c r="B1323" s="36" t="s">
        <v>4016</v>
      </c>
      <c r="C1323" s="3"/>
      <c r="D1323" s="3"/>
      <c r="E1323" s="3"/>
      <c r="F1323" s="4"/>
    </row>
    <row r="1324" spans="2:6" ht="11.25" hidden="1" customHeight="1" x14ac:dyDescent="0.2">
      <c r="B1324" s="36" t="s">
        <v>3351</v>
      </c>
      <c r="C1324" s="3"/>
      <c r="D1324" s="3"/>
      <c r="E1324" s="3"/>
      <c r="F1324" s="4"/>
    </row>
    <row r="1325" spans="2:6" ht="11.25" hidden="1" customHeight="1" x14ac:dyDescent="0.2">
      <c r="B1325" s="36" t="s">
        <v>4016</v>
      </c>
      <c r="C1325" s="3"/>
      <c r="D1325" s="3"/>
      <c r="E1325" s="3"/>
      <c r="F1325" s="4"/>
    </row>
    <row r="1326" spans="2:6" ht="11.25" hidden="1" customHeight="1" x14ac:dyDescent="0.2">
      <c r="B1326" s="36" t="s">
        <v>873</v>
      </c>
      <c r="C1326" s="3"/>
      <c r="D1326" s="3"/>
      <c r="E1326" s="3"/>
      <c r="F1326" s="4"/>
    </row>
    <row r="1327" spans="2:6" ht="11.25" hidden="1" customHeight="1" x14ac:dyDescent="0.2">
      <c r="B1327" s="36" t="s">
        <v>4016</v>
      </c>
      <c r="C1327" s="3"/>
      <c r="D1327" s="3"/>
      <c r="E1327" s="3"/>
      <c r="F1327" s="4"/>
    </row>
    <row r="1328" spans="2:6" ht="11.25" hidden="1" customHeight="1" x14ac:dyDescent="0.2">
      <c r="B1328" s="36" t="s">
        <v>597</v>
      </c>
      <c r="C1328" s="3"/>
      <c r="D1328" s="3"/>
      <c r="E1328" s="3"/>
      <c r="F1328" s="4"/>
    </row>
    <row r="1329" spans="2:6" ht="11.25" hidden="1" customHeight="1" x14ac:dyDescent="0.2">
      <c r="B1329" s="36" t="s">
        <v>4016</v>
      </c>
      <c r="C1329" s="3"/>
      <c r="D1329" s="3"/>
      <c r="E1329" s="3"/>
      <c r="F1329" s="4"/>
    </row>
    <row r="1330" spans="2:6" ht="11.25" hidden="1" customHeight="1" x14ac:dyDescent="0.2">
      <c r="B1330" s="36" t="s">
        <v>156</v>
      </c>
      <c r="C1330" s="3"/>
      <c r="D1330" s="3"/>
      <c r="E1330" s="3"/>
      <c r="F1330" s="4"/>
    </row>
    <row r="1331" spans="2:6" ht="11.25" hidden="1" customHeight="1" x14ac:dyDescent="0.2">
      <c r="B1331" s="36" t="s">
        <v>4016</v>
      </c>
      <c r="C1331" s="3"/>
      <c r="D1331" s="3"/>
      <c r="E1331" s="3"/>
      <c r="F1331" s="4"/>
    </row>
    <row r="1332" spans="2:6" ht="11.25" hidden="1" customHeight="1" x14ac:dyDescent="0.2">
      <c r="B1332" s="36" t="s">
        <v>3340</v>
      </c>
      <c r="C1332" s="3"/>
      <c r="D1332" s="3"/>
      <c r="E1332" s="3"/>
      <c r="F1332" s="4"/>
    </row>
    <row r="1333" spans="2:6" ht="11.25" hidden="1" customHeight="1" x14ac:dyDescent="0.2">
      <c r="B1333" s="36" t="s">
        <v>4016</v>
      </c>
      <c r="C1333" s="3"/>
      <c r="D1333" s="3"/>
      <c r="E1333" s="3"/>
      <c r="F1333" s="4"/>
    </row>
    <row r="1334" spans="2:6" ht="11.25" hidden="1" customHeight="1" x14ac:dyDescent="0.2">
      <c r="B1334" s="36" t="s">
        <v>1239</v>
      </c>
      <c r="C1334" s="3"/>
      <c r="D1334" s="3"/>
      <c r="E1334" s="3"/>
      <c r="F1334" s="4"/>
    </row>
    <row r="1335" spans="2:6" ht="11.25" hidden="1" customHeight="1" x14ac:dyDescent="0.2">
      <c r="B1335" s="36" t="s">
        <v>4016</v>
      </c>
      <c r="C1335" s="3"/>
      <c r="D1335" s="3"/>
      <c r="E1335" s="3"/>
      <c r="F1335" s="4"/>
    </row>
    <row r="1336" spans="2:6" ht="11.25" hidden="1" customHeight="1" x14ac:dyDescent="0.2">
      <c r="B1336" s="36" t="s">
        <v>3068</v>
      </c>
      <c r="C1336" s="3"/>
      <c r="D1336" s="3"/>
      <c r="E1336" s="3"/>
      <c r="F1336" s="4"/>
    </row>
    <row r="1337" spans="2:6" ht="11.25" hidden="1" customHeight="1" x14ac:dyDescent="0.2">
      <c r="B1337" s="36" t="s">
        <v>3648</v>
      </c>
      <c r="C1337" s="3"/>
      <c r="D1337" s="3"/>
      <c r="E1337" s="3"/>
      <c r="F1337" s="4"/>
    </row>
    <row r="1338" spans="2:6" ht="11.25" hidden="1" customHeight="1" x14ac:dyDescent="0.2">
      <c r="B1338" s="36" t="s">
        <v>2977</v>
      </c>
      <c r="C1338" s="3"/>
      <c r="D1338" s="3"/>
      <c r="E1338" s="3"/>
      <c r="F1338" s="4"/>
    </row>
    <row r="1339" spans="2:6" ht="11.25" hidden="1" customHeight="1" x14ac:dyDescent="0.2">
      <c r="B1339" s="36" t="s">
        <v>3947</v>
      </c>
      <c r="C1339" s="37">
        <f>D1339+E1339+F1339</f>
        <v>10393</v>
      </c>
      <c r="D1339" s="3">
        <v>2440</v>
      </c>
      <c r="E1339" s="3">
        <v>2573</v>
      </c>
      <c r="F1339" s="4">
        <v>5380</v>
      </c>
    </row>
    <row r="1340" spans="2:6" ht="11.25" hidden="1" customHeight="1" x14ac:dyDescent="0.2">
      <c r="B1340" s="36" t="s">
        <v>4016</v>
      </c>
      <c r="C1340" s="3"/>
      <c r="D1340" s="3"/>
      <c r="E1340" s="3"/>
      <c r="F1340" s="4"/>
    </row>
    <row r="1341" spans="2:6" ht="11.25" hidden="1" customHeight="1" x14ac:dyDescent="0.2">
      <c r="B1341" s="36" t="s">
        <v>3824</v>
      </c>
      <c r="C1341" s="3"/>
      <c r="D1341" s="3"/>
      <c r="E1341" s="3"/>
      <c r="F1341" s="4"/>
    </row>
    <row r="1342" spans="2:6" ht="11.25" hidden="1" customHeight="1" x14ac:dyDescent="0.2">
      <c r="B1342" s="36" t="s">
        <v>4016</v>
      </c>
      <c r="C1342" s="3"/>
      <c r="D1342" s="3"/>
      <c r="E1342" s="3"/>
      <c r="F1342" s="4"/>
    </row>
    <row r="1343" spans="2:6" ht="11.25" hidden="1" customHeight="1" x14ac:dyDescent="0.2">
      <c r="B1343" s="36" t="s">
        <v>873</v>
      </c>
      <c r="C1343" s="3"/>
      <c r="D1343" s="3"/>
      <c r="E1343" s="3"/>
      <c r="F1343" s="4"/>
    </row>
    <row r="1344" spans="2:6" ht="11.25" hidden="1" customHeight="1" x14ac:dyDescent="0.2">
      <c r="B1344" s="36" t="s">
        <v>4016</v>
      </c>
      <c r="C1344" s="3"/>
      <c r="D1344" s="3"/>
      <c r="E1344" s="3"/>
      <c r="F1344" s="4"/>
    </row>
    <row r="1345" spans="2:6" ht="11.25" hidden="1" customHeight="1" x14ac:dyDescent="0.2">
      <c r="B1345" s="36" t="s">
        <v>597</v>
      </c>
      <c r="C1345" s="3"/>
      <c r="D1345" s="3"/>
      <c r="E1345" s="3"/>
      <c r="F1345" s="4"/>
    </row>
    <row r="1346" spans="2:6" ht="11.25" hidden="1" customHeight="1" x14ac:dyDescent="0.2">
      <c r="B1346" s="36" t="s">
        <v>4016</v>
      </c>
      <c r="C1346" s="3"/>
      <c r="D1346" s="3"/>
      <c r="E1346" s="3"/>
      <c r="F1346" s="4"/>
    </row>
    <row r="1347" spans="2:6" ht="11.25" hidden="1" customHeight="1" x14ac:dyDescent="0.2">
      <c r="B1347" s="36" t="s">
        <v>156</v>
      </c>
      <c r="C1347" s="3"/>
      <c r="D1347" s="3"/>
      <c r="E1347" s="3"/>
      <c r="F1347" s="4"/>
    </row>
    <row r="1348" spans="2:6" ht="11.25" hidden="1" customHeight="1" x14ac:dyDescent="0.2">
      <c r="B1348" s="36" t="s">
        <v>4016</v>
      </c>
      <c r="C1348" s="3"/>
      <c r="D1348" s="3"/>
      <c r="E1348" s="3"/>
      <c r="F1348" s="4"/>
    </row>
    <row r="1349" spans="2:6" ht="11.25" hidden="1" customHeight="1" x14ac:dyDescent="0.2">
      <c r="B1349" s="36" t="s">
        <v>1918</v>
      </c>
      <c r="C1349" s="3"/>
      <c r="D1349" s="3"/>
      <c r="E1349" s="3"/>
      <c r="F1349" s="4"/>
    </row>
    <row r="1350" spans="2:6" ht="11.25" hidden="1" customHeight="1" x14ac:dyDescent="0.2">
      <c r="B1350" s="36" t="s">
        <v>4016</v>
      </c>
      <c r="C1350" s="3"/>
      <c r="D1350" s="3"/>
      <c r="E1350" s="3"/>
      <c r="F1350" s="4"/>
    </row>
    <row r="1351" spans="2:6" ht="11.25" hidden="1" customHeight="1" x14ac:dyDescent="0.2">
      <c r="B1351" s="36" t="s">
        <v>170</v>
      </c>
      <c r="C1351" s="3"/>
      <c r="D1351" s="3"/>
      <c r="E1351" s="3"/>
      <c r="F1351" s="4"/>
    </row>
    <row r="1352" spans="2:6" ht="11.25" hidden="1" customHeight="1" x14ac:dyDescent="0.2">
      <c r="B1352" s="36" t="s">
        <v>4016</v>
      </c>
      <c r="C1352" s="3"/>
      <c r="D1352" s="3"/>
      <c r="E1352" s="3"/>
      <c r="F1352" s="4"/>
    </row>
    <row r="1353" spans="2:6" ht="11.25" hidden="1" customHeight="1" x14ac:dyDescent="0.2">
      <c r="B1353" s="36" t="s">
        <v>2522</v>
      </c>
      <c r="C1353" s="3"/>
      <c r="D1353" s="3"/>
      <c r="E1353" s="3"/>
      <c r="F1353" s="4"/>
    </row>
    <row r="1354" spans="2:6" ht="11.25" hidden="1" customHeight="1" x14ac:dyDescent="0.2">
      <c r="B1354" s="36" t="s">
        <v>2219</v>
      </c>
      <c r="C1354" s="3"/>
      <c r="D1354" s="3"/>
      <c r="E1354" s="3"/>
      <c r="F1354" s="4"/>
    </row>
    <row r="1355" spans="2:6" ht="11.25" hidden="1" customHeight="1" x14ac:dyDescent="0.2">
      <c r="B1355" s="36" t="s">
        <v>3272</v>
      </c>
      <c r="C1355" s="3"/>
      <c r="D1355" s="3"/>
      <c r="E1355" s="3"/>
      <c r="F1355" s="4"/>
    </row>
    <row r="1356" spans="2:6" ht="11.25" hidden="1" customHeight="1" x14ac:dyDescent="0.2">
      <c r="B1356" s="36" t="s">
        <v>3041</v>
      </c>
      <c r="C1356" s="37">
        <f>D1356+E1356+F1356</f>
        <v>6753</v>
      </c>
      <c r="D1356" s="3">
        <v>4950</v>
      </c>
      <c r="E1356" s="3">
        <v>1795</v>
      </c>
      <c r="F1356" s="4">
        <v>8</v>
      </c>
    </row>
    <row r="1357" spans="2:6" ht="11.25" hidden="1" customHeight="1" x14ac:dyDescent="0.2">
      <c r="B1357" s="36" t="s">
        <v>4016</v>
      </c>
      <c r="C1357" s="3"/>
      <c r="D1357" s="3"/>
      <c r="E1357" s="3"/>
      <c r="F1357" s="4"/>
    </row>
    <row r="1358" spans="2:6" ht="11.25" hidden="1" customHeight="1" x14ac:dyDescent="0.2">
      <c r="B1358" s="36" t="s">
        <v>3133</v>
      </c>
      <c r="C1358" s="3"/>
      <c r="D1358" s="3"/>
      <c r="E1358" s="3"/>
      <c r="F1358" s="4"/>
    </row>
    <row r="1359" spans="2:6" ht="11.25" hidden="1" customHeight="1" x14ac:dyDescent="0.2">
      <c r="B1359" s="36" t="s">
        <v>4016</v>
      </c>
      <c r="C1359" s="3"/>
      <c r="D1359" s="3"/>
      <c r="E1359" s="3"/>
      <c r="F1359" s="4"/>
    </row>
    <row r="1360" spans="2:6" ht="11.25" hidden="1" customHeight="1" x14ac:dyDescent="0.2">
      <c r="B1360" s="36" t="s">
        <v>170</v>
      </c>
      <c r="C1360" s="3"/>
      <c r="D1360" s="3"/>
      <c r="E1360" s="3"/>
      <c r="F1360" s="4"/>
    </row>
    <row r="1361" spans="2:6" ht="11.25" hidden="1" customHeight="1" x14ac:dyDescent="0.2">
      <c r="B1361" s="36" t="s">
        <v>4016</v>
      </c>
      <c r="C1361" s="3"/>
      <c r="D1361" s="3"/>
      <c r="E1361" s="3"/>
      <c r="F1361" s="4"/>
    </row>
    <row r="1362" spans="2:6" ht="11.25" hidden="1" customHeight="1" x14ac:dyDescent="0.2">
      <c r="B1362" s="36" t="s">
        <v>3497</v>
      </c>
      <c r="C1362" s="3"/>
      <c r="D1362" s="3"/>
      <c r="E1362" s="3"/>
      <c r="F1362" s="4"/>
    </row>
    <row r="1363" spans="2:6" ht="11.25" hidden="1" customHeight="1" x14ac:dyDescent="0.2">
      <c r="B1363" s="36" t="s">
        <v>4016</v>
      </c>
      <c r="C1363" s="3"/>
      <c r="D1363" s="3"/>
      <c r="E1363" s="3"/>
      <c r="F1363" s="4"/>
    </row>
    <row r="1364" spans="2:6" ht="11.25" hidden="1" customHeight="1" x14ac:dyDescent="0.2">
      <c r="B1364" s="36" t="s">
        <v>2826</v>
      </c>
      <c r="C1364" s="3"/>
      <c r="D1364" s="3"/>
      <c r="E1364" s="3"/>
      <c r="F1364" s="4"/>
    </row>
    <row r="1365" spans="2:6" ht="11.25" hidden="1" customHeight="1" x14ac:dyDescent="0.2">
      <c r="B1365" s="36" t="s">
        <v>1383</v>
      </c>
      <c r="C1365" s="3"/>
      <c r="D1365" s="3"/>
      <c r="E1365" s="3"/>
      <c r="F1365" s="4"/>
    </row>
    <row r="1366" spans="2:6" ht="11.25" hidden="1" customHeight="1" x14ac:dyDescent="0.2">
      <c r="B1366" s="36" t="s">
        <v>283</v>
      </c>
      <c r="C1366" s="3"/>
      <c r="D1366" s="3"/>
      <c r="E1366" s="3"/>
      <c r="F1366" s="4"/>
    </row>
    <row r="1367" spans="2:6" ht="11.25" hidden="1" customHeight="1" x14ac:dyDescent="0.2">
      <c r="B1367" s="36" t="s">
        <v>3893</v>
      </c>
      <c r="C1367" s="37">
        <f>D1367+E1367+F1367</f>
        <v>822</v>
      </c>
      <c r="D1367" s="3">
        <v>603</v>
      </c>
      <c r="E1367" s="3">
        <v>218</v>
      </c>
      <c r="F1367" s="4">
        <v>1</v>
      </c>
    </row>
    <row r="1368" spans="2:6" ht="11.25" hidden="1" customHeight="1" x14ac:dyDescent="0.2">
      <c r="B1368" s="28" t="s">
        <v>4016</v>
      </c>
      <c r="C1368" s="6"/>
      <c r="D1368" s="6"/>
      <c r="E1368" s="6"/>
      <c r="F1368" s="7"/>
    </row>
    <row r="1369" spans="2:6" ht="11.25" hidden="1" customHeight="1" x14ac:dyDescent="0.2">
      <c r="B1369" s="36" t="s">
        <v>1525</v>
      </c>
      <c r="C1369" s="3"/>
      <c r="D1369" s="3"/>
      <c r="E1369" s="3"/>
      <c r="F1369" s="4"/>
    </row>
    <row r="1370" spans="2:6" ht="11.25" hidden="1" customHeight="1" x14ac:dyDescent="0.2">
      <c r="B1370" s="36" t="s">
        <v>4016</v>
      </c>
      <c r="C1370" s="3"/>
      <c r="D1370" s="3"/>
      <c r="E1370" s="3"/>
      <c r="F1370" s="4"/>
    </row>
    <row r="1371" spans="2:6" ht="11.25" hidden="1" customHeight="1" x14ac:dyDescent="0.2">
      <c r="B1371" s="36" t="s">
        <v>873</v>
      </c>
      <c r="C1371" s="3"/>
      <c r="D1371" s="3"/>
      <c r="E1371" s="3"/>
      <c r="F1371" s="4"/>
    </row>
    <row r="1372" spans="2:6" ht="11.25" hidden="1" customHeight="1" x14ac:dyDescent="0.2">
      <c r="B1372" s="36" t="s">
        <v>4016</v>
      </c>
      <c r="C1372" s="3"/>
      <c r="D1372" s="3"/>
      <c r="E1372" s="3"/>
      <c r="F1372" s="4"/>
    </row>
    <row r="1373" spans="2:6" ht="11.25" hidden="1" customHeight="1" x14ac:dyDescent="0.2">
      <c r="B1373" s="36" t="s">
        <v>597</v>
      </c>
      <c r="C1373" s="3"/>
      <c r="D1373" s="3"/>
      <c r="E1373" s="3"/>
      <c r="F1373" s="4"/>
    </row>
    <row r="1374" spans="2:6" ht="11.25" hidden="1" customHeight="1" x14ac:dyDescent="0.2">
      <c r="B1374" s="36" t="s">
        <v>4016</v>
      </c>
      <c r="C1374" s="3"/>
      <c r="D1374" s="3"/>
      <c r="E1374" s="3"/>
      <c r="F1374" s="4"/>
    </row>
    <row r="1375" spans="2:6" ht="11.25" hidden="1" customHeight="1" x14ac:dyDescent="0.2">
      <c r="B1375" s="36" t="s">
        <v>722</v>
      </c>
      <c r="C1375" s="3"/>
      <c r="D1375" s="3"/>
      <c r="E1375" s="3"/>
      <c r="F1375" s="4"/>
    </row>
    <row r="1376" spans="2:6" ht="11.25" hidden="1" customHeight="1" x14ac:dyDescent="0.2">
      <c r="B1376" s="36" t="s">
        <v>4016</v>
      </c>
      <c r="C1376" s="3"/>
      <c r="D1376" s="3"/>
      <c r="E1376" s="3"/>
      <c r="F1376" s="4"/>
    </row>
    <row r="1377" spans="2:6" ht="11.25" hidden="1" customHeight="1" x14ac:dyDescent="0.2">
      <c r="B1377" s="36" t="s">
        <v>813</v>
      </c>
      <c r="C1377" s="3"/>
      <c r="D1377" s="3"/>
      <c r="E1377" s="3"/>
      <c r="F1377" s="4"/>
    </row>
    <row r="1378" spans="2:6" ht="11.25" hidden="1" customHeight="1" x14ac:dyDescent="0.2">
      <c r="B1378" s="36" t="s">
        <v>3159</v>
      </c>
      <c r="C1378" s="3"/>
      <c r="D1378" s="3"/>
      <c r="E1378" s="3"/>
      <c r="F1378" s="4"/>
    </row>
    <row r="1379" spans="2:6" ht="11.25" hidden="1" customHeight="1" x14ac:dyDescent="0.2">
      <c r="B1379" s="36" t="s">
        <v>1811</v>
      </c>
      <c r="C1379" s="3"/>
      <c r="D1379" s="3"/>
      <c r="E1379" s="3"/>
      <c r="F1379" s="4"/>
    </row>
    <row r="1380" spans="2:6" ht="11.25" hidden="1" customHeight="1" x14ac:dyDescent="0.2">
      <c r="B1380" s="36" t="s">
        <v>221</v>
      </c>
      <c r="C1380" s="3"/>
      <c r="D1380" s="3"/>
      <c r="E1380" s="3"/>
      <c r="F1380" s="4"/>
    </row>
    <row r="1381" spans="2:6" ht="11.25" hidden="1" customHeight="1" x14ac:dyDescent="0.2">
      <c r="B1381" s="36" t="s">
        <v>3623</v>
      </c>
      <c r="C1381" s="37">
        <f>D1381+E1381+F1381</f>
        <v>391</v>
      </c>
      <c r="D1381" s="3">
        <v>391</v>
      </c>
      <c r="E1381" s="3"/>
      <c r="F1381" s="4"/>
    </row>
    <row r="1382" spans="2:6" ht="11.25" hidden="1" customHeight="1" x14ac:dyDescent="0.2">
      <c r="B1382" s="36" t="s">
        <v>4016</v>
      </c>
      <c r="C1382" s="3"/>
      <c r="D1382" s="3"/>
      <c r="E1382" s="3"/>
      <c r="F1382" s="4"/>
    </row>
    <row r="1383" spans="2:6" ht="11.25" hidden="1" customHeight="1" x14ac:dyDescent="0.2">
      <c r="B1383" s="36" t="s">
        <v>698</v>
      </c>
      <c r="C1383" s="3"/>
      <c r="D1383" s="3"/>
      <c r="E1383" s="3"/>
      <c r="F1383" s="4"/>
    </row>
    <row r="1384" spans="2:6" ht="11.25" hidden="1" customHeight="1" x14ac:dyDescent="0.2">
      <c r="B1384" s="36" t="s">
        <v>4016</v>
      </c>
      <c r="C1384" s="3"/>
      <c r="D1384" s="3"/>
      <c r="E1384" s="3"/>
      <c r="F1384" s="4"/>
    </row>
    <row r="1385" spans="2:6" ht="11.25" hidden="1" customHeight="1" x14ac:dyDescent="0.2">
      <c r="B1385" s="36" t="s">
        <v>3227</v>
      </c>
      <c r="C1385" s="3"/>
      <c r="D1385" s="3"/>
      <c r="E1385" s="3"/>
      <c r="F1385" s="4"/>
    </row>
    <row r="1386" spans="2:6" ht="11.25" hidden="1" customHeight="1" x14ac:dyDescent="0.2">
      <c r="B1386" s="36" t="s">
        <v>4016</v>
      </c>
      <c r="C1386" s="3"/>
      <c r="D1386" s="3"/>
      <c r="E1386" s="3"/>
      <c r="F1386" s="4"/>
    </row>
    <row r="1387" spans="2:6" ht="11.25" hidden="1" customHeight="1" x14ac:dyDescent="0.2">
      <c r="B1387" s="36" t="s">
        <v>787</v>
      </c>
      <c r="C1387" s="3"/>
      <c r="D1387" s="3"/>
      <c r="E1387" s="3"/>
      <c r="F1387" s="4"/>
    </row>
    <row r="1388" spans="2:6" ht="11.25" hidden="1" customHeight="1" x14ac:dyDescent="0.2">
      <c r="B1388" s="36" t="s">
        <v>4016</v>
      </c>
      <c r="C1388" s="3"/>
      <c r="D1388" s="3"/>
      <c r="E1388" s="3"/>
      <c r="F1388" s="4"/>
    </row>
    <row r="1389" spans="2:6" ht="11.25" hidden="1" customHeight="1" x14ac:dyDescent="0.2">
      <c r="B1389" s="36" t="s">
        <v>2029</v>
      </c>
      <c r="C1389" s="3"/>
      <c r="D1389" s="3"/>
      <c r="E1389" s="3"/>
      <c r="F1389" s="4"/>
    </row>
    <row r="1390" spans="2:6" ht="11.25" hidden="1" customHeight="1" x14ac:dyDescent="0.2">
      <c r="B1390" s="36" t="s">
        <v>4016</v>
      </c>
      <c r="C1390" s="3"/>
      <c r="D1390" s="3"/>
      <c r="E1390" s="3"/>
      <c r="F1390" s="4"/>
    </row>
    <row r="1391" spans="2:6" ht="11.25" hidden="1" customHeight="1" x14ac:dyDescent="0.2">
      <c r="B1391" s="36" t="s">
        <v>2708</v>
      </c>
      <c r="C1391" s="3"/>
      <c r="D1391" s="3"/>
      <c r="E1391" s="3"/>
      <c r="F1391" s="4"/>
    </row>
    <row r="1392" spans="2:6" ht="11.25" hidden="1" customHeight="1" x14ac:dyDescent="0.2">
      <c r="B1392" s="36" t="s">
        <v>4016</v>
      </c>
      <c r="C1392" s="3"/>
      <c r="D1392" s="3"/>
      <c r="E1392" s="3"/>
      <c r="F1392" s="4"/>
    </row>
    <row r="1393" spans="2:6" ht="11.25" hidden="1" customHeight="1" x14ac:dyDescent="0.2">
      <c r="B1393" s="36" t="s">
        <v>3188</v>
      </c>
      <c r="C1393" s="3"/>
      <c r="D1393" s="3"/>
      <c r="E1393" s="3"/>
      <c r="F1393" s="4"/>
    </row>
    <row r="1394" spans="2:6" ht="11.25" hidden="1" customHeight="1" x14ac:dyDescent="0.2">
      <c r="B1394" s="36" t="s">
        <v>3564</v>
      </c>
      <c r="C1394" s="3"/>
      <c r="D1394" s="3"/>
      <c r="E1394" s="3"/>
      <c r="F1394" s="4"/>
    </row>
    <row r="1395" spans="2:6" ht="11.25" hidden="1" customHeight="1" x14ac:dyDescent="0.2">
      <c r="B1395" s="36" t="s">
        <v>290</v>
      </c>
      <c r="C1395" s="3"/>
      <c r="D1395" s="3"/>
      <c r="E1395" s="3"/>
      <c r="F1395" s="4"/>
    </row>
    <row r="1396" spans="2:6" ht="11.25" hidden="1" customHeight="1" x14ac:dyDescent="0.2">
      <c r="B1396" s="36" t="s">
        <v>4016</v>
      </c>
      <c r="C1396" s="3"/>
      <c r="D1396" s="3"/>
      <c r="E1396" s="3"/>
      <c r="F1396" s="4"/>
    </row>
    <row r="1397" spans="2:6" ht="11.25" hidden="1" customHeight="1" x14ac:dyDescent="0.2">
      <c r="B1397" s="36" t="s">
        <v>862</v>
      </c>
      <c r="C1397" s="3"/>
      <c r="D1397" s="3"/>
      <c r="E1397" s="3"/>
      <c r="F1397" s="4"/>
    </row>
    <row r="1398" spans="2:6" ht="11.25" hidden="1" customHeight="1" x14ac:dyDescent="0.2">
      <c r="B1398" s="36" t="s">
        <v>474</v>
      </c>
      <c r="C1398" s="3"/>
      <c r="D1398" s="3"/>
      <c r="E1398" s="3"/>
      <c r="F1398" s="4"/>
    </row>
    <row r="1399" spans="2:6" ht="11.25" hidden="1" customHeight="1" x14ac:dyDescent="0.2">
      <c r="B1399" s="36" t="s">
        <v>1826</v>
      </c>
      <c r="C1399" s="3"/>
      <c r="D1399" s="3"/>
      <c r="E1399" s="3"/>
      <c r="F1399" s="4"/>
    </row>
    <row r="1400" spans="2:6" ht="11.25" hidden="1" customHeight="1" x14ac:dyDescent="0.2">
      <c r="B1400" s="36" t="s">
        <v>4016</v>
      </c>
      <c r="C1400" s="3"/>
      <c r="D1400" s="3"/>
      <c r="E1400" s="3"/>
      <c r="F1400" s="4"/>
    </row>
    <row r="1401" spans="2:6" ht="11.25" hidden="1" customHeight="1" x14ac:dyDescent="0.2">
      <c r="B1401" s="36" t="s">
        <v>2031</v>
      </c>
      <c r="C1401" s="3"/>
      <c r="D1401" s="3"/>
      <c r="E1401" s="3"/>
      <c r="F1401" s="4"/>
    </row>
    <row r="1402" spans="2:6" ht="11.25" hidden="1" customHeight="1" x14ac:dyDescent="0.2">
      <c r="B1402" s="36" t="s">
        <v>1006</v>
      </c>
      <c r="C1402" s="3"/>
      <c r="D1402" s="3"/>
      <c r="E1402" s="3"/>
      <c r="F1402" s="4"/>
    </row>
    <row r="1403" spans="2:6" ht="11.25" hidden="1" customHeight="1" x14ac:dyDescent="0.2">
      <c r="B1403" s="36" t="s">
        <v>3095</v>
      </c>
      <c r="C1403" s="3"/>
      <c r="D1403" s="3"/>
      <c r="E1403" s="3"/>
      <c r="F1403" s="4"/>
    </row>
    <row r="1404" spans="2:6" ht="11.25" hidden="1" customHeight="1" x14ac:dyDescent="0.2">
      <c r="B1404" s="36" t="s">
        <v>2722</v>
      </c>
      <c r="C1404" s="37">
        <f>D1404+E1404+F1404</f>
        <v>738</v>
      </c>
      <c r="D1404" s="3">
        <v>272</v>
      </c>
      <c r="E1404" s="3">
        <v>290</v>
      </c>
      <c r="F1404" s="4">
        <v>176</v>
      </c>
    </row>
    <row r="1405" spans="2:6" ht="11.25" hidden="1" customHeight="1" x14ac:dyDescent="0.2">
      <c r="B1405" s="36" t="s">
        <v>4016</v>
      </c>
      <c r="C1405" s="3"/>
      <c r="D1405" s="3"/>
      <c r="E1405" s="3"/>
      <c r="F1405" s="4"/>
    </row>
    <row r="1406" spans="2:6" ht="11.25" hidden="1" customHeight="1" x14ac:dyDescent="0.2">
      <c r="B1406" s="36" t="s">
        <v>726</v>
      </c>
      <c r="C1406" s="3"/>
      <c r="D1406" s="3"/>
      <c r="E1406" s="3"/>
      <c r="F1406" s="4"/>
    </row>
    <row r="1407" spans="2:6" ht="11.25" hidden="1" customHeight="1" x14ac:dyDescent="0.2">
      <c r="B1407" s="36" t="s">
        <v>4016</v>
      </c>
      <c r="C1407" s="3"/>
      <c r="D1407" s="3"/>
      <c r="E1407" s="3"/>
      <c r="F1407" s="4"/>
    </row>
    <row r="1408" spans="2:6" ht="11.25" hidden="1" customHeight="1" x14ac:dyDescent="0.2">
      <c r="B1408" s="36" t="s">
        <v>3792</v>
      </c>
      <c r="C1408" s="3"/>
      <c r="D1408" s="3"/>
      <c r="E1408" s="3"/>
      <c r="F1408" s="4"/>
    </row>
    <row r="1409" spans="2:6" ht="11.25" hidden="1" customHeight="1" x14ac:dyDescent="0.2">
      <c r="B1409" s="36" t="s">
        <v>824</v>
      </c>
      <c r="C1409" s="3"/>
      <c r="D1409" s="3"/>
      <c r="E1409" s="3"/>
      <c r="F1409" s="4"/>
    </row>
    <row r="1410" spans="2:6" ht="11.25" hidden="1" customHeight="1" x14ac:dyDescent="0.2">
      <c r="B1410" s="36" t="s">
        <v>1687</v>
      </c>
      <c r="C1410" s="3"/>
      <c r="D1410" s="3"/>
      <c r="E1410" s="3"/>
      <c r="F1410" s="4"/>
    </row>
    <row r="1411" spans="2:6" ht="11.25" hidden="1" customHeight="1" x14ac:dyDescent="0.2">
      <c r="B1411" s="36" t="s">
        <v>1246</v>
      </c>
      <c r="C1411" s="37">
        <f>D1411+E1411+F1411</f>
        <v>19097</v>
      </c>
      <c r="D1411" s="3">
        <v>8656</v>
      </c>
      <c r="E1411" s="3">
        <v>4876</v>
      </c>
      <c r="F1411" s="4">
        <v>5565</v>
      </c>
    </row>
    <row r="1412" spans="2:6" ht="11.25" hidden="1" customHeight="1" x14ac:dyDescent="0.2">
      <c r="B1412" s="36" t="s">
        <v>4016</v>
      </c>
      <c r="C1412" s="3"/>
      <c r="D1412" s="3"/>
      <c r="E1412" s="3"/>
      <c r="F1412" s="4"/>
    </row>
    <row r="1413" spans="2:6" ht="11.25" hidden="1" customHeight="1" x14ac:dyDescent="0.2">
      <c r="B1413" s="33" t="s">
        <v>3616</v>
      </c>
      <c r="C1413" s="34">
        <v>38596</v>
      </c>
      <c r="D1413" s="34">
        <v>17284</v>
      </c>
      <c r="E1413" s="34">
        <v>9724</v>
      </c>
      <c r="F1413" s="35">
        <v>11588</v>
      </c>
    </row>
    <row r="1414" spans="2:6" ht="11.25" hidden="1" customHeight="1" x14ac:dyDescent="0.2">
      <c r="B1414" s="36" t="s">
        <v>4016</v>
      </c>
      <c r="C1414" s="3"/>
      <c r="D1414" s="3"/>
      <c r="E1414" s="3"/>
      <c r="F1414" s="4"/>
    </row>
    <row r="1415" spans="2:6" ht="11.25" hidden="1" customHeight="1" x14ac:dyDescent="0.2">
      <c r="B1415" s="36" t="s">
        <v>3392</v>
      </c>
      <c r="C1415" s="3"/>
      <c r="D1415" s="3"/>
      <c r="E1415" s="3"/>
      <c r="F1415" s="4"/>
    </row>
    <row r="1416" spans="2:6" ht="11.25" hidden="1" customHeight="1" x14ac:dyDescent="0.2">
      <c r="B1416" s="36" t="s">
        <v>4016</v>
      </c>
      <c r="C1416" s="3"/>
      <c r="D1416" s="3"/>
      <c r="E1416" s="3"/>
      <c r="F1416" s="4"/>
    </row>
    <row r="1417" spans="2:6" ht="11.25" hidden="1" customHeight="1" x14ac:dyDescent="0.2">
      <c r="B1417" s="36" t="s">
        <v>2559</v>
      </c>
      <c r="C1417" s="3"/>
      <c r="D1417" s="3"/>
      <c r="E1417" s="3"/>
      <c r="F1417" s="4"/>
    </row>
    <row r="1418" spans="2:6" ht="11.25" hidden="1" customHeight="1" x14ac:dyDescent="0.2">
      <c r="B1418" s="36" t="s">
        <v>920</v>
      </c>
      <c r="C1418" s="3"/>
      <c r="D1418" s="3"/>
      <c r="E1418" s="3"/>
      <c r="F1418" s="4"/>
    </row>
    <row r="1419" spans="2:6" ht="11.25" hidden="1" customHeight="1" x14ac:dyDescent="0.2">
      <c r="B1419" s="36" t="s">
        <v>4016</v>
      </c>
      <c r="C1419" s="3"/>
      <c r="D1419" s="3"/>
      <c r="E1419" s="3"/>
      <c r="F1419" s="4"/>
    </row>
    <row r="1420" spans="2:6" ht="11.25" hidden="1" customHeight="1" x14ac:dyDescent="0.2">
      <c r="B1420" s="36" t="s">
        <v>3086</v>
      </c>
      <c r="C1420" s="3"/>
      <c r="D1420" s="3"/>
      <c r="E1420" s="3"/>
      <c r="F1420" s="4"/>
    </row>
    <row r="1421" spans="2:6" ht="11.25" hidden="1" customHeight="1" x14ac:dyDescent="0.2">
      <c r="B1421" s="28" t="s">
        <v>4016</v>
      </c>
      <c r="C1421" s="6"/>
      <c r="D1421" s="6"/>
      <c r="E1421" s="6"/>
      <c r="F1421" s="7"/>
    </row>
    <row r="1422" spans="2:6" ht="11.25" hidden="1" customHeight="1" x14ac:dyDescent="0.2">
      <c r="B1422" s="36" t="s">
        <v>852</v>
      </c>
      <c r="C1422" s="3"/>
      <c r="D1422" s="3"/>
      <c r="E1422" s="3"/>
      <c r="F1422" s="4"/>
    </row>
    <row r="1423" spans="2:6" ht="11.25" hidden="1" customHeight="1" x14ac:dyDescent="0.2">
      <c r="B1423" s="36" t="s">
        <v>4016</v>
      </c>
      <c r="C1423" s="3"/>
      <c r="D1423" s="3"/>
      <c r="E1423" s="3"/>
      <c r="F1423" s="4"/>
    </row>
    <row r="1424" spans="2:6" ht="11.25" hidden="1" customHeight="1" x14ac:dyDescent="0.2">
      <c r="B1424" s="36" t="s">
        <v>1331</v>
      </c>
      <c r="C1424" s="3"/>
      <c r="D1424" s="3"/>
      <c r="E1424" s="3"/>
      <c r="F1424" s="4"/>
    </row>
    <row r="1425" spans="2:6" ht="11.25" hidden="1" customHeight="1" x14ac:dyDescent="0.2">
      <c r="B1425" s="36" t="s">
        <v>4016</v>
      </c>
      <c r="C1425" s="3"/>
      <c r="D1425" s="3"/>
      <c r="E1425" s="3"/>
      <c r="F1425" s="4"/>
    </row>
    <row r="1426" spans="2:6" ht="11.25" hidden="1" customHeight="1" x14ac:dyDescent="0.2">
      <c r="B1426" s="36" t="s">
        <v>3936</v>
      </c>
      <c r="C1426" s="3"/>
      <c r="D1426" s="3"/>
      <c r="E1426" s="3"/>
      <c r="F1426" s="4"/>
    </row>
    <row r="1427" spans="2:6" ht="11.25" hidden="1" customHeight="1" x14ac:dyDescent="0.2">
      <c r="B1427" s="36" t="s">
        <v>4016</v>
      </c>
      <c r="C1427" s="3"/>
      <c r="D1427" s="3"/>
      <c r="E1427" s="3"/>
      <c r="F1427" s="4"/>
    </row>
    <row r="1428" spans="2:6" ht="11.25" hidden="1" customHeight="1" x14ac:dyDescent="0.2">
      <c r="B1428" s="36" t="s">
        <v>929</v>
      </c>
      <c r="C1428" s="3"/>
      <c r="D1428" s="3"/>
      <c r="E1428" s="3"/>
      <c r="F1428" s="4"/>
    </row>
    <row r="1429" spans="2:6" ht="11.25" hidden="1" customHeight="1" x14ac:dyDescent="0.2">
      <c r="B1429" s="36" t="s">
        <v>4016</v>
      </c>
      <c r="C1429" s="3"/>
      <c r="D1429" s="3"/>
      <c r="E1429" s="3"/>
      <c r="F1429" s="4"/>
    </row>
    <row r="1430" spans="2:6" ht="11.25" hidden="1" customHeight="1" x14ac:dyDescent="0.2">
      <c r="B1430" s="36" t="s">
        <v>1192</v>
      </c>
      <c r="C1430" s="3"/>
      <c r="D1430" s="3"/>
      <c r="E1430" s="3"/>
      <c r="F1430" s="4"/>
    </row>
    <row r="1431" spans="2:6" ht="11.25" hidden="1" customHeight="1" x14ac:dyDescent="0.2">
      <c r="B1431" s="36" t="s">
        <v>4016</v>
      </c>
      <c r="C1431" s="3"/>
      <c r="D1431" s="3"/>
      <c r="E1431" s="3"/>
      <c r="F1431" s="4"/>
    </row>
    <row r="1432" spans="2:6" ht="11.25" hidden="1" customHeight="1" x14ac:dyDescent="0.2">
      <c r="B1432" s="36" t="s">
        <v>1087</v>
      </c>
      <c r="C1432" s="3"/>
      <c r="D1432" s="3"/>
      <c r="E1432" s="3"/>
      <c r="F1432" s="4"/>
    </row>
    <row r="1433" spans="2:6" ht="11.25" hidden="1" customHeight="1" x14ac:dyDescent="0.2">
      <c r="B1433" s="36" t="s">
        <v>4016</v>
      </c>
      <c r="C1433" s="3"/>
      <c r="D1433" s="3"/>
      <c r="E1433" s="3"/>
      <c r="F1433" s="4"/>
    </row>
    <row r="1434" spans="2:6" ht="11.25" hidden="1" customHeight="1" x14ac:dyDescent="0.2">
      <c r="B1434" s="36" t="s">
        <v>3004</v>
      </c>
      <c r="C1434" s="3"/>
      <c r="D1434" s="3"/>
      <c r="E1434" s="3"/>
      <c r="F1434" s="4"/>
    </row>
    <row r="1435" spans="2:6" ht="11.25" hidden="1" customHeight="1" x14ac:dyDescent="0.2">
      <c r="B1435" s="36" t="s">
        <v>4016</v>
      </c>
      <c r="C1435" s="3"/>
      <c r="D1435" s="3"/>
      <c r="E1435" s="3"/>
      <c r="F1435" s="4"/>
    </row>
    <row r="1436" spans="2:6" ht="11.25" hidden="1" customHeight="1" x14ac:dyDescent="0.2">
      <c r="B1436" s="36" t="s">
        <v>281</v>
      </c>
      <c r="C1436" s="3"/>
      <c r="D1436" s="3"/>
      <c r="E1436" s="3"/>
      <c r="F1436" s="4"/>
    </row>
    <row r="1437" spans="2:6" ht="11.25" hidden="1" customHeight="1" x14ac:dyDescent="0.2">
      <c r="B1437" s="36" t="s">
        <v>4016</v>
      </c>
      <c r="C1437" s="3"/>
      <c r="D1437" s="3"/>
      <c r="E1437" s="3"/>
      <c r="F1437" s="4"/>
    </row>
    <row r="1438" spans="2:6" ht="11.25" hidden="1" customHeight="1" x14ac:dyDescent="0.2">
      <c r="B1438" s="36" t="s">
        <v>3612</v>
      </c>
      <c r="C1438" s="3"/>
      <c r="D1438" s="3"/>
      <c r="E1438" s="3"/>
      <c r="F1438" s="4"/>
    </row>
    <row r="1439" spans="2:6" ht="11.25" hidden="1" customHeight="1" x14ac:dyDescent="0.2">
      <c r="B1439" s="36" t="s">
        <v>4016</v>
      </c>
      <c r="C1439" s="3"/>
      <c r="D1439" s="3"/>
      <c r="E1439" s="3"/>
      <c r="F1439" s="4"/>
    </row>
    <row r="1440" spans="2:6" ht="11.25" hidden="1" customHeight="1" x14ac:dyDescent="0.2">
      <c r="B1440" s="36" t="s">
        <v>1889</v>
      </c>
      <c r="C1440" s="3"/>
      <c r="D1440" s="3"/>
      <c r="E1440" s="3"/>
      <c r="F1440" s="4"/>
    </row>
    <row r="1441" spans="2:6" ht="11.25" hidden="1" customHeight="1" x14ac:dyDescent="0.2">
      <c r="B1441" s="36" t="s">
        <v>4016</v>
      </c>
      <c r="C1441" s="3"/>
      <c r="D1441" s="3"/>
      <c r="E1441" s="3"/>
      <c r="F1441" s="4"/>
    </row>
    <row r="1442" spans="2:6" ht="11.25" hidden="1" customHeight="1" x14ac:dyDescent="0.2">
      <c r="B1442" s="36" t="s">
        <v>335</v>
      </c>
      <c r="C1442" s="3"/>
      <c r="D1442" s="3"/>
      <c r="E1442" s="3"/>
      <c r="F1442" s="4"/>
    </row>
    <row r="1443" spans="2:6" ht="11.25" hidden="1" customHeight="1" x14ac:dyDescent="0.2">
      <c r="B1443" s="36" t="s">
        <v>4016</v>
      </c>
      <c r="C1443" s="3"/>
      <c r="D1443" s="3"/>
      <c r="E1443" s="3"/>
      <c r="F1443" s="4"/>
    </row>
    <row r="1444" spans="2:6" ht="11.25" hidden="1" customHeight="1" x14ac:dyDescent="0.2">
      <c r="B1444" s="36" t="s">
        <v>2001</v>
      </c>
      <c r="C1444" s="3"/>
      <c r="D1444" s="3"/>
      <c r="E1444" s="3"/>
      <c r="F1444" s="4"/>
    </row>
    <row r="1445" spans="2:6" ht="11.25" hidden="1" customHeight="1" x14ac:dyDescent="0.2">
      <c r="B1445" s="36" t="s">
        <v>4016</v>
      </c>
      <c r="C1445" s="3"/>
      <c r="D1445" s="3"/>
      <c r="E1445" s="3"/>
      <c r="F1445" s="4"/>
    </row>
    <row r="1446" spans="2:6" ht="11.25" hidden="1" customHeight="1" x14ac:dyDescent="0.2">
      <c r="B1446" s="36" t="s">
        <v>426</v>
      </c>
      <c r="C1446" s="3"/>
      <c r="D1446" s="3"/>
      <c r="E1446" s="3"/>
      <c r="F1446" s="4"/>
    </row>
    <row r="1447" spans="2:6" ht="11.25" hidden="1" customHeight="1" x14ac:dyDescent="0.2">
      <c r="B1447" s="36" t="s">
        <v>4016</v>
      </c>
      <c r="C1447" s="3"/>
      <c r="D1447" s="3"/>
      <c r="E1447" s="3"/>
      <c r="F1447" s="4"/>
    </row>
    <row r="1448" spans="2:6" ht="11.25" hidden="1" customHeight="1" x14ac:dyDescent="0.2">
      <c r="B1448" s="36" t="s">
        <v>3149</v>
      </c>
      <c r="C1448" s="3"/>
      <c r="D1448" s="3"/>
      <c r="E1448" s="3"/>
      <c r="F1448" s="4"/>
    </row>
    <row r="1449" spans="2:6" ht="11.25" hidden="1" customHeight="1" x14ac:dyDescent="0.2">
      <c r="B1449" s="36" t="s">
        <v>4016</v>
      </c>
      <c r="C1449" s="3"/>
      <c r="D1449" s="3"/>
      <c r="E1449" s="3"/>
      <c r="F1449" s="4"/>
    </row>
    <row r="1450" spans="2:6" ht="11.25" hidden="1" customHeight="1" x14ac:dyDescent="0.2">
      <c r="B1450" s="36" t="s">
        <v>3536</v>
      </c>
      <c r="C1450" s="3"/>
      <c r="D1450" s="3"/>
      <c r="E1450" s="3"/>
      <c r="F1450" s="4"/>
    </row>
    <row r="1451" spans="2:6" ht="11.25" hidden="1" customHeight="1" x14ac:dyDescent="0.2">
      <c r="B1451" s="36" t="s">
        <v>4016</v>
      </c>
      <c r="C1451" s="3"/>
      <c r="D1451" s="3"/>
      <c r="E1451" s="3"/>
      <c r="F1451" s="4"/>
    </row>
    <row r="1452" spans="2:6" ht="11.25" hidden="1" customHeight="1" x14ac:dyDescent="0.2">
      <c r="B1452" s="36" t="s">
        <v>1087</v>
      </c>
      <c r="C1452" s="3"/>
      <c r="D1452" s="3"/>
      <c r="E1452" s="3"/>
      <c r="F1452" s="4"/>
    </row>
    <row r="1453" spans="2:6" ht="11.25" hidden="1" customHeight="1" x14ac:dyDescent="0.2">
      <c r="B1453" s="36" t="s">
        <v>4016</v>
      </c>
      <c r="C1453" s="3"/>
      <c r="D1453" s="3"/>
      <c r="E1453" s="3"/>
      <c r="F1453" s="4"/>
    </row>
    <row r="1454" spans="2:6" ht="11.25" hidden="1" customHeight="1" x14ac:dyDescent="0.2">
      <c r="B1454" s="36" t="s">
        <v>3004</v>
      </c>
      <c r="C1454" s="3"/>
      <c r="D1454" s="3"/>
      <c r="E1454" s="3"/>
      <c r="F1454" s="4"/>
    </row>
    <row r="1455" spans="2:6" ht="11.25" hidden="1" customHeight="1" x14ac:dyDescent="0.2">
      <c r="B1455" s="36" t="s">
        <v>4016</v>
      </c>
      <c r="C1455" s="3"/>
      <c r="D1455" s="3"/>
      <c r="E1455" s="3"/>
      <c r="F1455" s="4"/>
    </row>
    <row r="1456" spans="2:6" ht="11.25" hidden="1" customHeight="1" x14ac:dyDescent="0.2">
      <c r="B1456" s="36" t="s">
        <v>281</v>
      </c>
      <c r="C1456" s="3"/>
      <c r="D1456" s="3"/>
      <c r="E1456" s="3"/>
      <c r="F1456" s="4"/>
    </row>
    <row r="1457" spans="2:6" ht="11.25" hidden="1" customHeight="1" x14ac:dyDescent="0.2">
      <c r="B1457" s="36" t="s">
        <v>4016</v>
      </c>
      <c r="C1457" s="3"/>
      <c r="D1457" s="3"/>
      <c r="E1457" s="3"/>
      <c r="F1457" s="4"/>
    </row>
    <row r="1458" spans="2:6" ht="11.25" hidden="1" customHeight="1" x14ac:dyDescent="0.2">
      <c r="B1458" s="36" t="s">
        <v>3612</v>
      </c>
      <c r="C1458" s="3"/>
      <c r="D1458" s="3"/>
      <c r="E1458" s="3"/>
      <c r="F1458" s="4"/>
    </row>
    <row r="1459" spans="2:6" ht="11.25" hidden="1" customHeight="1" x14ac:dyDescent="0.2">
      <c r="B1459" s="36" t="s">
        <v>4016</v>
      </c>
      <c r="C1459" s="3"/>
      <c r="D1459" s="3"/>
      <c r="E1459" s="3"/>
      <c r="F1459" s="4"/>
    </row>
    <row r="1460" spans="2:6" ht="11.25" hidden="1" customHeight="1" x14ac:dyDescent="0.2">
      <c r="B1460" s="36" t="s">
        <v>1889</v>
      </c>
      <c r="C1460" s="3"/>
      <c r="D1460" s="3"/>
      <c r="E1460" s="3"/>
      <c r="F1460" s="4"/>
    </row>
    <row r="1461" spans="2:6" ht="11.25" hidden="1" customHeight="1" x14ac:dyDescent="0.2">
      <c r="B1461" s="36" t="s">
        <v>4016</v>
      </c>
      <c r="C1461" s="3"/>
      <c r="D1461" s="3"/>
      <c r="E1461" s="3"/>
      <c r="F1461" s="4"/>
    </row>
    <row r="1462" spans="2:6" ht="11.25" hidden="1" customHeight="1" x14ac:dyDescent="0.2">
      <c r="B1462" s="36" t="s">
        <v>335</v>
      </c>
      <c r="C1462" s="3"/>
      <c r="D1462" s="3"/>
      <c r="E1462" s="3"/>
      <c r="F1462" s="4"/>
    </row>
    <row r="1463" spans="2:6" ht="11.25" hidden="1" customHeight="1" x14ac:dyDescent="0.2">
      <c r="B1463" s="36" t="s">
        <v>4016</v>
      </c>
      <c r="C1463" s="3"/>
      <c r="D1463" s="3"/>
      <c r="E1463" s="3"/>
      <c r="F1463" s="4"/>
    </row>
    <row r="1464" spans="2:6" ht="11.25" hidden="1" customHeight="1" x14ac:dyDescent="0.2">
      <c r="B1464" s="36" t="s">
        <v>2001</v>
      </c>
      <c r="C1464" s="3"/>
      <c r="D1464" s="3"/>
      <c r="E1464" s="3"/>
      <c r="F1464" s="4"/>
    </row>
    <row r="1465" spans="2:6" ht="11.25" hidden="1" customHeight="1" x14ac:dyDescent="0.2">
      <c r="B1465" s="36" t="s">
        <v>4016</v>
      </c>
      <c r="C1465" s="3"/>
      <c r="D1465" s="3"/>
      <c r="E1465" s="3"/>
      <c r="F1465" s="4"/>
    </row>
    <row r="1466" spans="2:6" ht="11.25" hidden="1" customHeight="1" x14ac:dyDescent="0.2">
      <c r="B1466" s="36" t="s">
        <v>426</v>
      </c>
      <c r="C1466" s="3"/>
      <c r="D1466" s="3"/>
      <c r="E1466" s="3"/>
      <c r="F1466" s="4"/>
    </row>
    <row r="1467" spans="2:6" ht="11.25" hidden="1" customHeight="1" x14ac:dyDescent="0.2">
      <c r="B1467" s="36" t="s">
        <v>4016</v>
      </c>
      <c r="C1467" s="3"/>
      <c r="D1467" s="3"/>
      <c r="E1467" s="3"/>
      <c r="F1467" s="4"/>
    </row>
    <row r="1468" spans="2:6" ht="11.25" hidden="1" customHeight="1" x14ac:dyDescent="0.2">
      <c r="B1468" s="36" t="s">
        <v>2964</v>
      </c>
      <c r="C1468" s="3"/>
      <c r="D1468" s="3"/>
      <c r="E1468" s="3"/>
      <c r="F1468" s="4"/>
    </row>
    <row r="1469" spans="2:6" ht="11.25" hidden="1" customHeight="1" x14ac:dyDescent="0.2">
      <c r="B1469" s="36" t="s">
        <v>4016</v>
      </c>
      <c r="C1469" s="3"/>
      <c r="D1469" s="3"/>
      <c r="E1469" s="3"/>
      <c r="F1469" s="4"/>
    </row>
    <row r="1470" spans="2:6" ht="11.25" hidden="1" customHeight="1" x14ac:dyDescent="0.2">
      <c r="B1470" s="36" t="s">
        <v>2339</v>
      </c>
      <c r="C1470" s="3"/>
      <c r="D1470" s="3"/>
      <c r="E1470" s="3"/>
      <c r="F1470" s="4"/>
    </row>
    <row r="1471" spans="2:6" ht="11.25" hidden="1" customHeight="1" x14ac:dyDescent="0.2">
      <c r="B1471" s="36" t="s">
        <v>4016</v>
      </c>
      <c r="C1471" s="3"/>
      <c r="D1471" s="3"/>
      <c r="E1471" s="3"/>
      <c r="F1471" s="4"/>
    </row>
    <row r="1472" spans="2:6" ht="11.25" hidden="1" customHeight="1" x14ac:dyDescent="0.2">
      <c r="B1472" s="36" t="s">
        <v>1981</v>
      </c>
      <c r="C1472" s="3"/>
      <c r="D1472" s="3"/>
      <c r="E1472" s="3"/>
      <c r="F1472" s="4"/>
    </row>
    <row r="1473" spans="2:6" ht="11.25" hidden="1" customHeight="1" x14ac:dyDescent="0.2">
      <c r="B1473" s="36" t="s">
        <v>4016</v>
      </c>
      <c r="C1473" s="3"/>
      <c r="D1473" s="3"/>
      <c r="E1473" s="3"/>
      <c r="F1473" s="4"/>
    </row>
    <row r="1474" spans="2:6" ht="11.25" hidden="1" customHeight="1" x14ac:dyDescent="0.2">
      <c r="B1474" s="28" t="s">
        <v>1494</v>
      </c>
      <c r="C1474" s="6"/>
      <c r="D1474" s="6"/>
      <c r="E1474" s="6"/>
      <c r="F1474" s="7"/>
    </row>
    <row r="1475" spans="2:6" ht="11.25" hidden="1" customHeight="1" x14ac:dyDescent="0.2">
      <c r="B1475" s="36" t="s">
        <v>4016</v>
      </c>
      <c r="C1475" s="3"/>
      <c r="D1475" s="3"/>
      <c r="E1475" s="3"/>
      <c r="F1475" s="4"/>
    </row>
    <row r="1476" spans="2:6" ht="11.25" hidden="1" customHeight="1" x14ac:dyDescent="0.2">
      <c r="B1476" s="36" t="s">
        <v>1134</v>
      </c>
      <c r="C1476" s="3"/>
      <c r="D1476" s="3"/>
      <c r="E1476" s="3"/>
      <c r="F1476" s="4"/>
    </row>
    <row r="1477" spans="2:6" ht="11.25" hidden="1" customHeight="1" x14ac:dyDescent="0.2">
      <c r="B1477" s="36" t="s">
        <v>4016</v>
      </c>
      <c r="C1477" s="3"/>
      <c r="D1477" s="3"/>
      <c r="E1477" s="3"/>
      <c r="F1477" s="4"/>
    </row>
    <row r="1478" spans="2:6" ht="11.25" hidden="1" customHeight="1" x14ac:dyDescent="0.2">
      <c r="B1478" s="36" t="s">
        <v>3910</v>
      </c>
      <c r="C1478" s="3"/>
      <c r="D1478" s="3"/>
      <c r="E1478" s="3"/>
      <c r="F1478" s="4"/>
    </row>
    <row r="1479" spans="2:6" ht="11.25" hidden="1" customHeight="1" x14ac:dyDescent="0.2">
      <c r="B1479" s="36" t="s">
        <v>4016</v>
      </c>
      <c r="C1479" s="3"/>
      <c r="D1479" s="3"/>
      <c r="E1479" s="3"/>
      <c r="F1479" s="4"/>
    </row>
    <row r="1480" spans="2:6" ht="11.25" hidden="1" customHeight="1" x14ac:dyDescent="0.2">
      <c r="B1480" s="36" t="s">
        <v>1889</v>
      </c>
      <c r="C1480" s="3"/>
      <c r="D1480" s="3"/>
      <c r="E1480" s="3"/>
      <c r="F1480" s="4"/>
    </row>
    <row r="1481" spans="2:6" ht="11.25" hidden="1" customHeight="1" x14ac:dyDescent="0.2">
      <c r="B1481" s="36" t="s">
        <v>4016</v>
      </c>
      <c r="C1481" s="3"/>
      <c r="D1481" s="3"/>
      <c r="E1481" s="3"/>
      <c r="F1481" s="4"/>
    </row>
    <row r="1482" spans="2:6" ht="11.25" hidden="1" customHeight="1" x14ac:dyDescent="0.2">
      <c r="B1482" s="36" t="s">
        <v>335</v>
      </c>
      <c r="C1482" s="3"/>
      <c r="D1482" s="3"/>
      <c r="E1482" s="3"/>
      <c r="F1482" s="4"/>
    </row>
    <row r="1483" spans="2:6" ht="11.25" hidden="1" customHeight="1" x14ac:dyDescent="0.2">
      <c r="B1483" s="36" t="s">
        <v>4016</v>
      </c>
      <c r="C1483" s="3"/>
      <c r="D1483" s="3"/>
      <c r="E1483" s="3"/>
      <c r="F1483" s="4"/>
    </row>
    <row r="1484" spans="2:6" ht="11.25" hidden="1" customHeight="1" x14ac:dyDescent="0.2">
      <c r="B1484" s="36" t="s">
        <v>2001</v>
      </c>
      <c r="C1484" s="3"/>
      <c r="D1484" s="3"/>
      <c r="E1484" s="3"/>
      <c r="F1484" s="4"/>
    </row>
    <row r="1485" spans="2:6" ht="11.25" hidden="1" customHeight="1" x14ac:dyDescent="0.2">
      <c r="B1485" s="36" t="s">
        <v>4016</v>
      </c>
      <c r="C1485" s="3"/>
      <c r="D1485" s="3"/>
      <c r="E1485" s="3"/>
      <c r="F1485" s="4"/>
    </row>
    <row r="1486" spans="2:6" ht="11.25" hidden="1" customHeight="1" x14ac:dyDescent="0.2">
      <c r="B1486" s="36" t="s">
        <v>14</v>
      </c>
      <c r="C1486" s="3"/>
      <c r="D1486" s="3"/>
      <c r="E1486" s="3"/>
      <c r="F1486" s="4"/>
    </row>
    <row r="1487" spans="2:6" ht="11.25" hidden="1" customHeight="1" x14ac:dyDescent="0.2">
      <c r="B1487" s="36" t="s">
        <v>4016</v>
      </c>
      <c r="C1487" s="3"/>
      <c r="D1487" s="3"/>
      <c r="E1487" s="3"/>
      <c r="F1487" s="4"/>
    </row>
    <row r="1488" spans="2:6" ht="11.25" hidden="1" customHeight="1" x14ac:dyDescent="0.2">
      <c r="B1488" s="36" t="s">
        <v>2941</v>
      </c>
      <c r="C1488" s="3"/>
      <c r="D1488" s="3"/>
      <c r="E1488" s="3"/>
      <c r="F1488" s="4"/>
    </row>
    <row r="1489" spans="2:6" ht="11.25" hidden="1" customHeight="1" x14ac:dyDescent="0.2">
      <c r="B1489" s="36" t="s">
        <v>4016</v>
      </c>
      <c r="C1489" s="3"/>
      <c r="D1489" s="3"/>
      <c r="E1489" s="3"/>
      <c r="F1489" s="4"/>
    </row>
    <row r="1490" spans="2:6" ht="11.25" hidden="1" customHeight="1" x14ac:dyDescent="0.2">
      <c r="B1490" s="36" t="s">
        <v>3351</v>
      </c>
      <c r="C1490" s="3"/>
      <c r="D1490" s="3"/>
      <c r="E1490" s="3"/>
      <c r="F1490" s="4"/>
    </row>
    <row r="1491" spans="2:6" ht="11.25" hidden="1" customHeight="1" x14ac:dyDescent="0.2">
      <c r="B1491" s="36" t="s">
        <v>4016</v>
      </c>
      <c r="C1491" s="3"/>
      <c r="D1491" s="3"/>
      <c r="E1491" s="3"/>
      <c r="F1491" s="4"/>
    </row>
    <row r="1492" spans="2:6" ht="11.25" hidden="1" customHeight="1" x14ac:dyDescent="0.2">
      <c r="B1492" s="36" t="s">
        <v>873</v>
      </c>
      <c r="C1492" s="3"/>
      <c r="D1492" s="3"/>
      <c r="E1492" s="3"/>
      <c r="F1492" s="4"/>
    </row>
    <row r="1493" spans="2:6" ht="11.25" hidden="1" customHeight="1" x14ac:dyDescent="0.2">
      <c r="B1493" s="36" t="s">
        <v>4016</v>
      </c>
      <c r="C1493" s="3"/>
      <c r="D1493" s="3"/>
      <c r="E1493" s="3"/>
      <c r="F1493" s="4"/>
    </row>
    <row r="1494" spans="2:6" ht="11.25" hidden="1" customHeight="1" x14ac:dyDescent="0.2">
      <c r="B1494" s="36" t="s">
        <v>263</v>
      </c>
      <c r="C1494" s="3"/>
      <c r="D1494" s="3"/>
      <c r="E1494" s="3"/>
      <c r="F1494" s="4"/>
    </row>
    <row r="1495" spans="2:6" ht="11.25" hidden="1" customHeight="1" x14ac:dyDescent="0.2">
      <c r="B1495" s="36" t="s">
        <v>4016</v>
      </c>
      <c r="C1495" s="3"/>
      <c r="D1495" s="3"/>
      <c r="E1495" s="3"/>
      <c r="F1495" s="4"/>
    </row>
    <row r="1496" spans="2:6" ht="11.25" hidden="1" customHeight="1" x14ac:dyDescent="0.2">
      <c r="B1496" s="36" t="s">
        <v>3461</v>
      </c>
      <c r="C1496" s="3"/>
      <c r="D1496" s="3"/>
      <c r="E1496" s="3"/>
      <c r="F1496" s="4"/>
    </row>
    <row r="1497" spans="2:6" ht="11.25" hidden="1" customHeight="1" x14ac:dyDescent="0.2">
      <c r="B1497" s="36" t="s">
        <v>4016</v>
      </c>
      <c r="C1497" s="3"/>
      <c r="D1497" s="3"/>
      <c r="E1497" s="3"/>
      <c r="F1497" s="4"/>
    </row>
    <row r="1498" spans="2:6" ht="11.25" hidden="1" customHeight="1" x14ac:dyDescent="0.2">
      <c r="B1498" s="36" t="s">
        <v>2642</v>
      </c>
      <c r="C1498" s="3"/>
      <c r="D1498" s="3"/>
      <c r="E1498" s="3"/>
      <c r="F1498" s="4"/>
    </row>
    <row r="1499" spans="2:6" ht="11.25" hidden="1" customHeight="1" x14ac:dyDescent="0.2">
      <c r="B1499" s="36" t="s">
        <v>4016</v>
      </c>
      <c r="C1499" s="3"/>
      <c r="D1499" s="3"/>
      <c r="E1499" s="3"/>
      <c r="F1499" s="4"/>
    </row>
    <row r="1500" spans="2:6" ht="11.25" hidden="1" customHeight="1" x14ac:dyDescent="0.2">
      <c r="B1500" s="36" t="s">
        <v>1897</v>
      </c>
      <c r="C1500" s="3"/>
      <c r="D1500" s="3"/>
      <c r="E1500" s="3"/>
      <c r="F1500" s="4"/>
    </row>
    <row r="1501" spans="2:6" ht="11.25" hidden="1" customHeight="1" x14ac:dyDescent="0.2">
      <c r="B1501" s="36" t="s">
        <v>4016</v>
      </c>
      <c r="C1501" s="3"/>
      <c r="D1501" s="3"/>
      <c r="E1501" s="3"/>
      <c r="F1501" s="4"/>
    </row>
    <row r="1502" spans="2:6" ht="11.25" hidden="1" customHeight="1" x14ac:dyDescent="0.2">
      <c r="B1502" s="36" t="s">
        <v>1200</v>
      </c>
      <c r="C1502" s="3"/>
      <c r="D1502" s="3"/>
      <c r="E1502" s="3"/>
      <c r="F1502" s="4"/>
    </row>
    <row r="1503" spans="2:6" ht="11.25" hidden="1" customHeight="1" x14ac:dyDescent="0.2">
      <c r="B1503" s="36" t="s">
        <v>4016</v>
      </c>
      <c r="C1503" s="3"/>
      <c r="D1503" s="3"/>
      <c r="E1503" s="3"/>
      <c r="F1503" s="4"/>
    </row>
    <row r="1504" spans="2:6" ht="11.25" hidden="1" customHeight="1" x14ac:dyDescent="0.2">
      <c r="B1504" s="36" t="s">
        <v>1710</v>
      </c>
      <c r="C1504" s="3"/>
      <c r="D1504" s="3"/>
      <c r="E1504" s="3"/>
      <c r="F1504" s="4"/>
    </row>
    <row r="1505" spans="2:6" ht="11.25" hidden="1" customHeight="1" x14ac:dyDescent="0.2">
      <c r="B1505" s="36" t="s">
        <v>1862</v>
      </c>
      <c r="C1505" s="3"/>
      <c r="D1505" s="3"/>
      <c r="E1505" s="3"/>
      <c r="F1505" s="4"/>
    </row>
    <row r="1506" spans="2:6" ht="11.25" hidden="1" customHeight="1" x14ac:dyDescent="0.2">
      <c r="B1506" s="36" t="s">
        <v>2202</v>
      </c>
      <c r="C1506" s="3"/>
      <c r="D1506" s="3"/>
      <c r="E1506" s="3"/>
      <c r="F1506" s="4"/>
    </row>
    <row r="1507" spans="2:6" ht="11.25" hidden="1" customHeight="1" x14ac:dyDescent="0.2">
      <c r="B1507" s="36" t="s">
        <v>3789</v>
      </c>
      <c r="C1507" s="37">
        <f>D1507+E1507+F1507</f>
        <v>22011</v>
      </c>
      <c r="D1507" s="3">
        <v>5167</v>
      </c>
      <c r="E1507" s="3">
        <v>5450</v>
      </c>
      <c r="F1507" s="4">
        <v>11394</v>
      </c>
    </row>
    <row r="1508" spans="2:6" ht="11.25" hidden="1" customHeight="1" x14ac:dyDescent="0.2">
      <c r="B1508" s="36" t="s">
        <v>4016</v>
      </c>
      <c r="C1508" s="3"/>
      <c r="D1508" s="3"/>
      <c r="E1508" s="3"/>
      <c r="F1508" s="4"/>
    </row>
    <row r="1509" spans="2:6" ht="11.25" hidden="1" customHeight="1" x14ac:dyDescent="0.2">
      <c r="B1509" s="36" t="s">
        <v>3824</v>
      </c>
      <c r="C1509" s="3"/>
      <c r="D1509" s="3"/>
      <c r="E1509" s="3"/>
      <c r="F1509" s="4"/>
    </row>
    <row r="1510" spans="2:6" ht="11.25" hidden="1" customHeight="1" x14ac:dyDescent="0.2">
      <c r="B1510" s="36" t="s">
        <v>4016</v>
      </c>
      <c r="C1510" s="3"/>
      <c r="D1510" s="3"/>
      <c r="E1510" s="3"/>
      <c r="F1510" s="4"/>
    </row>
    <row r="1511" spans="2:6" ht="11.25" hidden="1" customHeight="1" x14ac:dyDescent="0.2">
      <c r="B1511" s="36" t="s">
        <v>873</v>
      </c>
      <c r="C1511" s="3"/>
      <c r="D1511" s="3"/>
      <c r="E1511" s="3"/>
      <c r="F1511" s="4"/>
    </row>
    <row r="1512" spans="2:6" ht="11.25" hidden="1" customHeight="1" x14ac:dyDescent="0.2">
      <c r="B1512" s="36" t="s">
        <v>4016</v>
      </c>
      <c r="C1512" s="3"/>
      <c r="D1512" s="3"/>
      <c r="E1512" s="3"/>
      <c r="F1512" s="4"/>
    </row>
    <row r="1513" spans="2:6" ht="11.25" hidden="1" customHeight="1" x14ac:dyDescent="0.2">
      <c r="B1513" s="36" t="s">
        <v>263</v>
      </c>
      <c r="C1513" s="3"/>
      <c r="D1513" s="3"/>
      <c r="E1513" s="3"/>
      <c r="F1513" s="4"/>
    </row>
    <row r="1514" spans="2:6" ht="11.25" hidden="1" customHeight="1" x14ac:dyDescent="0.2">
      <c r="B1514" s="36" t="s">
        <v>4016</v>
      </c>
      <c r="C1514" s="3"/>
      <c r="D1514" s="3"/>
      <c r="E1514" s="3"/>
      <c r="F1514" s="4"/>
    </row>
    <row r="1515" spans="2:6" ht="11.25" hidden="1" customHeight="1" x14ac:dyDescent="0.2">
      <c r="B1515" s="36" t="s">
        <v>3461</v>
      </c>
      <c r="C1515" s="3"/>
      <c r="D1515" s="3"/>
      <c r="E1515" s="3"/>
      <c r="F1515" s="4"/>
    </row>
    <row r="1516" spans="2:6" ht="11.25" hidden="1" customHeight="1" x14ac:dyDescent="0.2">
      <c r="B1516" s="36" t="s">
        <v>4016</v>
      </c>
      <c r="C1516" s="3"/>
      <c r="D1516" s="3"/>
      <c r="E1516" s="3"/>
      <c r="F1516" s="4"/>
    </row>
    <row r="1517" spans="2:6" ht="11.25" hidden="1" customHeight="1" x14ac:dyDescent="0.2">
      <c r="B1517" s="36" t="s">
        <v>2642</v>
      </c>
      <c r="C1517" s="3"/>
      <c r="D1517" s="3"/>
      <c r="E1517" s="3"/>
      <c r="F1517" s="4"/>
    </row>
    <row r="1518" spans="2:6" ht="11.25" hidden="1" customHeight="1" x14ac:dyDescent="0.2">
      <c r="B1518" s="36" t="s">
        <v>4016</v>
      </c>
      <c r="C1518" s="3"/>
      <c r="D1518" s="3"/>
      <c r="E1518" s="3"/>
      <c r="F1518" s="4"/>
    </row>
    <row r="1519" spans="2:6" ht="11.25" hidden="1" customHeight="1" x14ac:dyDescent="0.2">
      <c r="B1519" s="36" t="s">
        <v>2038</v>
      </c>
      <c r="C1519" s="3"/>
      <c r="D1519" s="3"/>
      <c r="E1519" s="3"/>
      <c r="F1519" s="4"/>
    </row>
    <row r="1520" spans="2:6" ht="11.25" hidden="1" customHeight="1" x14ac:dyDescent="0.2">
      <c r="B1520" s="36" t="s">
        <v>4016</v>
      </c>
      <c r="C1520" s="3"/>
      <c r="D1520" s="3"/>
      <c r="E1520" s="3"/>
      <c r="F1520" s="4"/>
    </row>
    <row r="1521" spans="2:6" ht="11.25" hidden="1" customHeight="1" x14ac:dyDescent="0.2">
      <c r="B1521" s="36" t="s">
        <v>170</v>
      </c>
      <c r="C1521" s="3"/>
      <c r="D1521" s="3"/>
      <c r="E1521" s="3"/>
      <c r="F1521" s="4"/>
    </row>
    <row r="1522" spans="2:6" ht="11.25" hidden="1" customHeight="1" x14ac:dyDescent="0.2">
      <c r="B1522" s="36" t="s">
        <v>4016</v>
      </c>
      <c r="C1522" s="3"/>
      <c r="D1522" s="3"/>
      <c r="E1522" s="3"/>
      <c r="F1522" s="4"/>
    </row>
    <row r="1523" spans="2:6" ht="11.25" hidden="1" customHeight="1" x14ac:dyDescent="0.2">
      <c r="B1523" s="36" t="s">
        <v>3350</v>
      </c>
      <c r="C1523" s="3"/>
      <c r="D1523" s="3"/>
      <c r="E1523" s="3"/>
      <c r="F1523" s="4"/>
    </row>
    <row r="1524" spans="2:6" ht="11.25" hidden="1" customHeight="1" x14ac:dyDescent="0.2">
      <c r="B1524" s="36" t="s">
        <v>2694</v>
      </c>
      <c r="C1524" s="3"/>
      <c r="D1524" s="3"/>
      <c r="E1524" s="3"/>
      <c r="F1524" s="4"/>
    </row>
    <row r="1525" spans="2:6" ht="11.25" hidden="1" customHeight="1" x14ac:dyDescent="0.2">
      <c r="B1525" s="36" t="s">
        <v>3977</v>
      </c>
      <c r="C1525" s="3"/>
      <c r="D1525" s="3"/>
      <c r="E1525" s="3"/>
      <c r="F1525" s="4"/>
    </row>
    <row r="1526" spans="2:6" ht="11.25" hidden="1" customHeight="1" x14ac:dyDescent="0.2">
      <c r="B1526" s="36" t="s">
        <v>769</v>
      </c>
      <c r="C1526" s="37">
        <f>D1526+E1526+F1526</f>
        <v>14167</v>
      </c>
      <c r="D1526" s="3">
        <v>10384</v>
      </c>
      <c r="E1526" s="3">
        <v>3766</v>
      </c>
      <c r="F1526" s="4">
        <v>17</v>
      </c>
    </row>
    <row r="1527" spans="2:6" ht="11.25" hidden="1" customHeight="1" x14ac:dyDescent="0.2">
      <c r="B1527" s="28" t="s">
        <v>4016</v>
      </c>
      <c r="C1527" s="6"/>
      <c r="D1527" s="6"/>
      <c r="E1527" s="6"/>
      <c r="F1527" s="7"/>
    </row>
    <row r="1528" spans="2:6" ht="11.25" hidden="1" customHeight="1" x14ac:dyDescent="0.2">
      <c r="B1528" s="36" t="s">
        <v>3133</v>
      </c>
      <c r="C1528" s="3"/>
      <c r="D1528" s="3"/>
      <c r="E1528" s="3"/>
      <c r="F1528" s="4"/>
    </row>
    <row r="1529" spans="2:6" ht="11.25" hidden="1" customHeight="1" x14ac:dyDescent="0.2">
      <c r="B1529" s="36" t="s">
        <v>4016</v>
      </c>
      <c r="C1529" s="3"/>
      <c r="D1529" s="3"/>
      <c r="E1529" s="3"/>
      <c r="F1529" s="4"/>
    </row>
    <row r="1530" spans="2:6" ht="11.25" hidden="1" customHeight="1" x14ac:dyDescent="0.2">
      <c r="B1530" s="36" t="s">
        <v>170</v>
      </c>
      <c r="C1530" s="3"/>
      <c r="D1530" s="3"/>
      <c r="E1530" s="3"/>
      <c r="F1530" s="4"/>
    </row>
    <row r="1531" spans="2:6" ht="11.25" hidden="1" customHeight="1" x14ac:dyDescent="0.2">
      <c r="B1531" s="36" t="s">
        <v>4016</v>
      </c>
      <c r="C1531" s="3"/>
      <c r="D1531" s="3"/>
      <c r="E1531" s="3"/>
      <c r="F1531" s="4"/>
    </row>
    <row r="1532" spans="2:6" ht="11.25" hidden="1" customHeight="1" x14ac:dyDescent="0.2">
      <c r="B1532" s="36" t="s">
        <v>3497</v>
      </c>
      <c r="C1532" s="3"/>
      <c r="D1532" s="3"/>
      <c r="E1532" s="3"/>
      <c r="F1532" s="4"/>
    </row>
    <row r="1533" spans="2:6" ht="11.25" hidden="1" customHeight="1" x14ac:dyDescent="0.2">
      <c r="B1533" s="36" t="s">
        <v>4016</v>
      </c>
      <c r="C1533" s="3"/>
      <c r="D1533" s="3"/>
      <c r="E1533" s="3"/>
      <c r="F1533" s="4"/>
    </row>
    <row r="1534" spans="2:6" ht="11.25" hidden="1" customHeight="1" x14ac:dyDescent="0.2">
      <c r="B1534" s="36" t="s">
        <v>2826</v>
      </c>
      <c r="C1534" s="3"/>
      <c r="D1534" s="3"/>
      <c r="E1534" s="3"/>
      <c r="F1534" s="4"/>
    </row>
    <row r="1535" spans="2:6" ht="11.25" hidden="1" customHeight="1" x14ac:dyDescent="0.2">
      <c r="B1535" s="36" t="s">
        <v>1383</v>
      </c>
      <c r="C1535" s="3"/>
      <c r="D1535" s="3"/>
      <c r="E1535" s="3"/>
      <c r="F1535" s="4"/>
    </row>
    <row r="1536" spans="2:6" ht="11.25" hidden="1" customHeight="1" x14ac:dyDescent="0.2">
      <c r="B1536" s="36" t="s">
        <v>283</v>
      </c>
      <c r="C1536" s="3"/>
      <c r="D1536" s="3"/>
      <c r="E1536" s="3"/>
      <c r="F1536" s="4"/>
    </row>
    <row r="1537" spans="2:6" ht="11.25" hidden="1" customHeight="1" x14ac:dyDescent="0.2">
      <c r="B1537" s="36" t="s">
        <v>3893</v>
      </c>
      <c r="C1537" s="37">
        <f>D1537+E1537+F1537</f>
        <v>822</v>
      </c>
      <c r="D1537" s="3">
        <v>603</v>
      </c>
      <c r="E1537" s="3">
        <v>218</v>
      </c>
      <c r="F1537" s="4">
        <v>1</v>
      </c>
    </row>
    <row r="1538" spans="2:6" ht="11.25" hidden="1" customHeight="1" x14ac:dyDescent="0.2">
      <c r="B1538" s="36" t="s">
        <v>4016</v>
      </c>
      <c r="C1538" s="3"/>
      <c r="D1538" s="3"/>
      <c r="E1538" s="3"/>
      <c r="F1538" s="4"/>
    </row>
    <row r="1539" spans="2:6" ht="11.25" hidden="1" customHeight="1" x14ac:dyDescent="0.2">
      <c r="B1539" s="36" t="s">
        <v>1525</v>
      </c>
      <c r="C1539" s="3"/>
      <c r="D1539" s="3"/>
      <c r="E1539" s="3"/>
      <c r="F1539" s="4"/>
    </row>
    <row r="1540" spans="2:6" ht="11.25" hidden="1" customHeight="1" x14ac:dyDescent="0.2">
      <c r="B1540" s="36" t="s">
        <v>4016</v>
      </c>
      <c r="C1540" s="3"/>
      <c r="D1540" s="3"/>
      <c r="E1540" s="3"/>
      <c r="F1540" s="4"/>
    </row>
    <row r="1541" spans="2:6" ht="11.25" hidden="1" customHeight="1" x14ac:dyDescent="0.2">
      <c r="B1541" s="36" t="s">
        <v>873</v>
      </c>
      <c r="C1541" s="3"/>
      <c r="D1541" s="3"/>
      <c r="E1541" s="3"/>
      <c r="F1541" s="4"/>
    </row>
    <row r="1542" spans="2:6" ht="11.25" hidden="1" customHeight="1" x14ac:dyDescent="0.2">
      <c r="B1542" s="36" t="s">
        <v>4016</v>
      </c>
      <c r="C1542" s="3"/>
      <c r="D1542" s="3"/>
      <c r="E1542" s="3"/>
      <c r="F1542" s="4"/>
    </row>
    <row r="1543" spans="2:6" ht="11.25" hidden="1" customHeight="1" x14ac:dyDescent="0.2">
      <c r="B1543" s="36" t="s">
        <v>263</v>
      </c>
      <c r="C1543" s="3"/>
      <c r="D1543" s="3"/>
      <c r="E1543" s="3"/>
      <c r="F1543" s="4"/>
    </row>
    <row r="1544" spans="2:6" ht="11.25" hidden="1" customHeight="1" x14ac:dyDescent="0.2">
      <c r="B1544" s="36" t="s">
        <v>4016</v>
      </c>
      <c r="C1544" s="3"/>
      <c r="D1544" s="3"/>
      <c r="E1544" s="3"/>
      <c r="F1544" s="4"/>
    </row>
    <row r="1545" spans="2:6" ht="11.25" hidden="1" customHeight="1" x14ac:dyDescent="0.2">
      <c r="B1545" s="36" t="s">
        <v>3461</v>
      </c>
      <c r="C1545" s="3"/>
      <c r="D1545" s="3"/>
      <c r="E1545" s="3"/>
      <c r="F1545" s="4"/>
    </row>
    <row r="1546" spans="2:6" ht="11.25" hidden="1" customHeight="1" x14ac:dyDescent="0.2">
      <c r="B1546" s="36" t="s">
        <v>4016</v>
      </c>
      <c r="C1546" s="3"/>
      <c r="D1546" s="3"/>
      <c r="E1546" s="3"/>
      <c r="F1546" s="4"/>
    </row>
    <row r="1547" spans="2:6" ht="11.25" hidden="1" customHeight="1" x14ac:dyDescent="0.2">
      <c r="B1547" s="36" t="s">
        <v>3318</v>
      </c>
      <c r="C1547" s="3"/>
      <c r="D1547" s="3"/>
      <c r="E1547" s="3"/>
      <c r="F1547" s="4"/>
    </row>
    <row r="1548" spans="2:6" ht="11.25" hidden="1" customHeight="1" x14ac:dyDescent="0.2">
      <c r="B1548" s="36" t="s">
        <v>4016</v>
      </c>
      <c r="C1548" s="3"/>
      <c r="D1548" s="3"/>
      <c r="E1548" s="3"/>
      <c r="F1548" s="4"/>
    </row>
    <row r="1549" spans="2:6" ht="11.25" hidden="1" customHeight="1" x14ac:dyDescent="0.2">
      <c r="B1549" s="36" t="s">
        <v>3537</v>
      </c>
      <c r="C1549" s="3"/>
      <c r="D1549" s="3"/>
      <c r="E1549" s="3"/>
      <c r="F1549" s="4"/>
    </row>
    <row r="1550" spans="2:6" ht="11.25" hidden="1" customHeight="1" x14ac:dyDescent="0.2">
      <c r="B1550" s="36" t="s">
        <v>3721</v>
      </c>
      <c r="C1550" s="3"/>
      <c r="D1550" s="3"/>
      <c r="E1550" s="3"/>
      <c r="F1550" s="4"/>
    </row>
    <row r="1551" spans="2:6" ht="11.25" hidden="1" customHeight="1" x14ac:dyDescent="0.2">
      <c r="B1551" s="36" t="s">
        <v>3359</v>
      </c>
      <c r="C1551" s="3"/>
      <c r="D1551" s="3"/>
      <c r="E1551" s="3"/>
      <c r="F1551" s="4"/>
    </row>
    <row r="1552" spans="2:6" ht="11.25" hidden="1" customHeight="1" x14ac:dyDescent="0.2">
      <c r="B1552" s="36" t="s">
        <v>1456</v>
      </c>
      <c r="C1552" s="3"/>
      <c r="D1552" s="3"/>
      <c r="E1552" s="3"/>
      <c r="F1552" s="4"/>
    </row>
    <row r="1553" spans="2:6" ht="11.25" hidden="1" customHeight="1" x14ac:dyDescent="0.2">
      <c r="B1553" s="36" t="s">
        <v>3355</v>
      </c>
      <c r="C1553" s="37">
        <f>D1553+E1553+F1553</f>
        <v>858</v>
      </c>
      <c r="D1553" s="3">
        <v>858</v>
      </c>
      <c r="E1553" s="3"/>
      <c r="F1553" s="4"/>
    </row>
    <row r="1554" spans="2:6" ht="11.25" hidden="1" customHeight="1" x14ac:dyDescent="0.2">
      <c r="B1554" s="36" t="s">
        <v>4016</v>
      </c>
      <c r="C1554" s="3"/>
      <c r="D1554" s="3"/>
      <c r="E1554" s="3"/>
      <c r="F1554" s="4"/>
    </row>
    <row r="1555" spans="2:6" ht="11.25" hidden="1" customHeight="1" x14ac:dyDescent="0.2">
      <c r="B1555" s="36" t="s">
        <v>698</v>
      </c>
      <c r="C1555" s="3"/>
      <c r="D1555" s="3"/>
      <c r="E1555" s="3"/>
      <c r="F1555" s="4"/>
    </row>
    <row r="1556" spans="2:6" ht="11.25" hidden="1" customHeight="1" x14ac:dyDescent="0.2">
      <c r="B1556" s="36" t="s">
        <v>4016</v>
      </c>
      <c r="C1556" s="3"/>
      <c r="D1556" s="3"/>
      <c r="E1556" s="3"/>
      <c r="F1556" s="4"/>
    </row>
    <row r="1557" spans="2:6" ht="11.25" hidden="1" customHeight="1" x14ac:dyDescent="0.2">
      <c r="B1557" s="36" t="s">
        <v>3227</v>
      </c>
      <c r="C1557" s="3"/>
      <c r="D1557" s="3"/>
      <c r="E1557" s="3"/>
      <c r="F1557" s="4"/>
    </row>
    <row r="1558" spans="2:6" ht="11.25" hidden="1" customHeight="1" x14ac:dyDescent="0.2">
      <c r="B1558" s="36" t="s">
        <v>4016</v>
      </c>
      <c r="C1558" s="3"/>
      <c r="D1558" s="3"/>
      <c r="E1558" s="3"/>
      <c r="F1558" s="4"/>
    </row>
    <row r="1559" spans="2:6" ht="11.25" hidden="1" customHeight="1" x14ac:dyDescent="0.2">
      <c r="B1559" s="36" t="s">
        <v>787</v>
      </c>
      <c r="C1559" s="3"/>
      <c r="D1559" s="3"/>
      <c r="E1559" s="3"/>
      <c r="F1559" s="4"/>
    </row>
    <row r="1560" spans="2:6" ht="11.25" hidden="1" customHeight="1" x14ac:dyDescent="0.2">
      <c r="B1560" s="36" t="s">
        <v>4016</v>
      </c>
      <c r="C1560" s="3"/>
      <c r="D1560" s="3"/>
      <c r="E1560" s="3"/>
      <c r="F1560" s="4"/>
    </row>
    <row r="1561" spans="2:6" ht="11.25" hidden="1" customHeight="1" x14ac:dyDescent="0.2">
      <c r="B1561" s="36" t="s">
        <v>2029</v>
      </c>
      <c r="C1561" s="3"/>
      <c r="D1561" s="3"/>
      <c r="E1561" s="3"/>
      <c r="F1561" s="4"/>
    </row>
    <row r="1562" spans="2:6" ht="11.25" hidden="1" customHeight="1" x14ac:dyDescent="0.2">
      <c r="B1562" s="36" t="s">
        <v>4016</v>
      </c>
      <c r="C1562" s="3"/>
      <c r="D1562" s="3"/>
      <c r="E1562" s="3"/>
      <c r="F1562" s="4"/>
    </row>
    <row r="1563" spans="2:6" ht="11.25" hidden="1" customHeight="1" x14ac:dyDescent="0.2">
      <c r="B1563" s="36" t="s">
        <v>2708</v>
      </c>
      <c r="C1563" s="3"/>
      <c r="D1563" s="3"/>
      <c r="E1563" s="3"/>
      <c r="F1563" s="4"/>
    </row>
    <row r="1564" spans="2:6" ht="11.25" hidden="1" customHeight="1" x14ac:dyDescent="0.2">
      <c r="B1564" s="36" t="s">
        <v>4016</v>
      </c>
      <c r="C1564" s="3"/>
      <c r="D1564" s="3"/>
      <c r="E1564" s="3"/>
      <c r="F1564" s="4"/>
    </row>
    <row r="1565" spans="2:6" ht="11.25" hidden="1" customHeight="1" x14ac:dyDescent="0.2">
      <c r="B1565" s="36" t="s">
        <v>3188</v>
      </c>
      <c r="C1565" s="3"/>
      <c r="D1565" s="3"/>
      <c r="E1565" s="3"/>
      <c r="F1565" s="4"/>
    </row>
    <row r="1566" spans="2:6" ht="11.25" hidden="1" customHeight="1" x14ac:dyDescent="0.2">
      <c r="B1566" s="36" t="s">
        <v>3564</v>
      </c>
      <c r="C1566" s="3"/>
      <c r="D1566" s="3"/>
      <c r="E1566" s="3"/>
      <c r="F1566" s="4"/>
    </row>
    <row r="1567" spans="2:6" ht="11.25" hidden="1" customHeight="1" x14ac:dyDescent="0.2">
      <c r="B1567" s="36" t="s">
        <v>290</v>
      </c>
      <c r="C1567" s="3"/>
      <c r="D1567" s="3"/>
      <c r="E1567" s="3"/>
      <c r="F1567" s="4"/>
    </row>
    <row r="1568" spans="2:6" ht="11.25" hidden="1" customHeight="1" x14ac:dyDescent="0.2">
      <c r="B1568" s="36" t="s">
        <v>4016</v>
      </c>
      <c r="C1568" s="3"/>
      <c r="D1568" s="3"/>
      <c r="E1568" s="3"/>
      <c r="F1568" s="4"/>
    </row>
    <row r="1569" spans="2:6" ht="11.25" hidden="1" customHeight="1" x14ac:dyDescent="0.2">
      <c r="B1569" s="36" t="s">
        <v>862</v>
      </c>
      <c r="C1569" s="3"/>
      <c r="D1569" s="3"/>
      <c r="E1569" s="3"/>
      <c r="F1569" s="4"/>
    </row>
    <row r="1570" spans="2:6" ht="11.25" hidden="1" customHeight="1" x14ac:dyDescent="0.2">
      <c r="B1570" s="36" t="s">
        <v>474</v>
      </c>
      <c r="C1570" s="3"/>
      <c r="D1570" s="3"/>
      <c r="E1570" s="3"/>
      <c r="F1570" s="4"/>
    </row>
    <row r="1571" spans="2:6" ht="11.25" hidden="1" customHeight="1" x14ac:dyDescent="0.2">
      <c r="B1571" s="36" t="s">
        <v>1826</v>
      </c>
      <c r="C1571" s="3"/>
      <c r="D1571" s="3"/>
      <c r="E1571" s="3"/>
      <c r="F1571" s="4"/>
    </row>
    <row r="1572" spans="2:6" ht="11.25" hidden="1" customHeight="1" x14ac:dyDescent="0.2">
      <c r="B1572" s="36" t="s">
        <v>4016</v>
      </c>
      <c r="C1572" s="3"/>
      <c r="D1572" s="3"/>
      <c r="E1572" s="3"/>
      <c r="F1572" s="4"/>
    </row>
    <row r="1573" spans="2:6" ht="11.25" hidden="1" customHeight="1" x14ac:dyDescent="0.2">
      <c r="B1573" s="36" t="s">
        <v>2031</v>
      </c>
      <c r="C1573" s="3"/>
      <c r="D1573" s="3"/>
      <c r="E1573" s="3"/>
      <c r="F1573" s="4"/>
    </row>
    <row r="1574" spans="2:6" ht="11.25" hidden="1" customHeight="1" x14ac:dyDescent="0.2">
      <c r="B1574" s="36" t="s">
        <v>1006</v>
      </c>
      <c r="C1574" s="3"/>
      <c r="D1574" s="3"/>
      <c r="E1574" s="3"/>
      <c r="F1574" s="4"/>
    </row>
    <row r="1575" spans="2:6" ht="11.25" hidden="1" customHeight="1" x14ac:dyDescent="0.2">
      <c r="B1575" s="36" t="s">
        <v>3095</v>
      </c>
      <c r="C1575" s="3"/>
      <c r="D1575" s="3"/>
      <c r="E1575" s="3"/>
      <c r="F1575" s="4"/>
    </row>
    <row r="1576" spans="2:6" ht="11.25" hidden="1" customHeight="1" x14ac:dyDescent="0.2">
      <c r="B1576" s="36" t="s">
        <v>2722</v>
      </c>
      <c r="C1576" s="37">
        <f>D1576+E1576+F1576</f>
        <v>738</v>
      </c>
      <c r="D1576" s="3">
        <v>272</v>
      </c>
      <c r="E1576" s="3">
        <v>290</v>
      </c>
      <c r="F1576" s="4">
        <v>176</v>
      </c>
    </row>
    <row r="1577" spans="2:6" ht="11.25" hidden="1" customHeight="1" x14ac:dyDescent="0.2">
      <c r="B1577" s="36" t="s">
        <v>4016</v>
      </c>
      <c r="C1577" s="3"/>
      <c r="D1577" s="3"/>
      <c r="E1577" s="3"/>
      <c r="F1577" s="4"/>
    </row>
    <row r="1578" spans="2:6" ht="11.25" hidden="1" customHeight="1" x14ac:dyDescent="0.2">
      <c r="B1578" s="36" t="s">
        <v>726</v>
      </c>
      <c r="C1578" s="3"/>
      <c r="D1578" s="3"/>
      <c r="E1578" s="3"/>
      <c r="F1578" s="4"/>
    </row>
    <row r="1579" spans="2:6" ht="11.25" hidden="1" customHeight="1" x14ac:dyDescent="0.2">
      <c r="B1579" s="36" t="s">
        <v>4016</v>
      </c>
      <c r="C1579" s="3"/>
      <c r="D1579" s="3"/>
      <c r="E1579" s="3"/>
      <c r="F1579" s="4"/>
    </row>
    <row r="1580" spans="2:6" ht="11.25" hidden="1" customHeight="1" x14ac:dyDescent="0.2">
      <c r="B1580" s="28" t="s">
        <v>1256</v>
      </c>
      <c r="C1580" s="6"/>
      <c r="D1580" s="6"/>
      <c r="E1580" s="6"/>
      <c r="F1580" s="7"/>
    </row>
    <row r="1581" spans="2:6" ht="11.25" hidden="1" customHeight="1" x14ac:dyDescent="0.2">
      <c r="B1581" s="36" t="s">
        <v>3190</v>
      </c>
      <c r="C1581" s="3"/>
      <c r="D1581" s="3"/>
      <c r="E1581" s="3"/>
      <c r="F1581" s="4"/>
    </row>
    <row r="1582" spans="2:6" ht="11.25" hidden="1" customHeight="1" x14ac:dyDescent="0.2">
      <c r="B1582" s="36" t="s">
        <v>2851</v>
      </c>
      <c r="C1582" s="3"/>
      <c r="D1582" s="3"/>
      <c r="E1582" s="3"/>
      <c r="F1582" s="4"/>
    </row>
    <row r="1583" spans="2:6" ht="11.25" hidden="1" customHeight="1" x14ac:dyDescent="0.2">
      <c r="B1583" s="36" t="s">
        <v>419</v>
      </c>
      <c r="C1583" s="37">
        <f>D1583+E1583+F1583</f>
        <v>38596</v>
      </c>
      <c r="D1583" s="3">
        <v>17284</v>
      </c>
      <c r="E1583" s="3">
        <v>9724</v>
      </c>
      <c r="F1583" s="4">
        <v>11588</v>
      </c>
    </row>
    <row r="1584" spans="2:6" ht="11.25" hidden="1" customHeight="1" x14ac:dyDescent="0.2">
      <c r="B1584" s="36" t="s">
        <v>4016</v>
      </c>
      <c r="C1584" s="3"/>
      <c r="D1584" s="3"/>
      <c r="E1584" s="3"/>
      <c r="F1584" s="4"/>
    </row>
    <row r="1585" spans="2:6" ht="11.25" hidden="1" customHeight="1" x14ac:dyDescent="0.2">
      <c r="B1585" s="33" t="s">
        <v>853</v>
      </c>
      <c r="C1585" s="34">
        <v>17377</v>
      </c>
      <c r="D1585" s="34">
        <v>7891</v>
      </c>
      <c r="E1585" s="34">
        <v>4449</v>
      </c>
      <c r="F1585" s="35">
        <v>5037</v>
      </c>
    </row>
    <row r="1586" spans="2:6" ht="11.25" hidden="1" customHeight="1" x14ac:dyDescent="0.2">
      <c r="B1586" s="36" t="s">
        <v>4016</v>
      </c>
      <c r="C1586" s="3"/>
      <c r="D1586" s="3"/>
      <c r="E1586" s="3"/>
      <c r="F1586" s="4"/>
    </row>
    <row r="1587" spans="2:6" ht="11.25" hidden="1" customHeight="1" x14ac:dyDescent="0.2">
      <c r="B1587" s="36" t="s">
        <v>3392</v>
      </c>
      <c r="C1587" s="3"/>
      <c r="D1587" s="3"/>
      <c r="E1587" s="3"/>
      <c r="F1587" s="4"/>
    </row>
    <row r="1588" spans="2:6" ht="11.25" hidden="1" customHeight="1" x14ac:dyDescent="0.2">
      <c r="B1588" s="36" t="s">
        <v>4016</v>
      </c>
      <c r="C1588" s="3"/>
      <c r="D1588" s="3"/>
      <c r="E1588" s="3"/>
      <c r="F1588" s="4"/>
    </row>
    <row r="1589" spans="2:6" ht="11.25" hidden="1" customHeight="1" x14ac:dyDescent="0.2">
      <c r="B1589" s="36" t="s">
        <v>2559</v>
      </c>
      <c r="C1589" s="3"/>
      <c r="D1589" s="3"/>
      <c r="E1589" s="3"/>
      <c r="F1589" s="4"/>
    </row>
    <row r="1590" spans="2:6" ht="11.25" hidden="1" customHeight="1" x14ac:dyDescent="0.2">
      <c r="B1590" s="36" t="s">
        <v>920</v>
      </c>
      <c r="C1590" s="3"/>
      <c r="D1590" s="3"/>
      <c r="E1590" s="3"/>
      <c r="F1590" s="4"/>
    </row>
    <row r="1591" spans="2:6" ht="11.25" hidden="1" customHeight="1" x14ac:dyDescent="0.2">
      <c r="B1591" s="36" t="s">
        <v>4016</v>
      </c>
      <c r="C1591" s="3"/>
      <c r="D1591" s="3"/>
      <c r="E1591" s="3"/>
      <c r="F1591" s="4"/>
    </row>
    <row r="1592" spans="2:6" ht="11.25" hidden="1" customHeight="1" x14ac:dyDescent="0.2">
      <c r="B1592" s="36" t="s">
        <v>1428</v>
      </c>
      <c r="C1592" s="3"/>
      <c r="D1592" s="3"/>
      <c r="E1592" s="3"/>
      <c r="F1592" s="4"/>
    </row>
    <row r="1593" spans="2:6" ht="11.25" hidden="1" customHeight="1" x14ac:dyDescent="0.2">
      <c r="B1593" s="36" t="s">
        <v>4016</v>
      </c>
      <c r="C1593" s="3"/>
      <c r="D1593" s="3"/>
      <c r="E1593" s="3"/>
      <c r="F1593" s="4"/>
    </row>
    <row r="1594" spans="2:6" ht="11.25" hidden="1" customHeight="1" x14ac:dyDescent="0.2">
      <c r="B1594" s="36" t="s">
        <v>3603</v>
      </c>
      <c r="C1594" s="3"/>
      <c r="D1594" s="3"/>
      <c r="E1594" s="3"/>
      <c r="F1594" s="4"/>
    </row>
    <row r="1595" spans="2:6" ht="11.25" hidden="1" customHeight="1" x14ac:dyDescent="0.2">
      <c r="B1595" s="36" t="s">
        <v>4016</v>
      </c>
      <c r="C1595" s="3"/>
      <c r="D1595" s="3"/>
      <c r="E1595" s="3"/>
      <c r="F1595" s="4"/>
    </row>
    <row r="1596" spans="2:6" ht="11.25" hidden="1" customHeight="1" x14ac:dyDescent="0.2">
      <c r="B1596" s="36" t="s">
        <v>1156</v>
      </c>
      <c r="C1596" s="3"/>
      <c r="D1596" s="3"/>
      <c r="E1596" s="3"/>
      <c r="F1596" s="4"/>
    </row>
    <row r="1597" spans="2:6" ht="11.25" hidden="1" customHeight="1" x14ac:dyDescent="0.2">
      <c r="B1597" s="36" t="s">
        <v>4016</v>
      </c>
      <c r="C1597" s="3"/>
      <c r="D1597" s="3"/>
      <c r="E1597" s="3"/>
      <c r="F1597" s="4"/>
    </row>
    <row r="1598" spans="2:6" ht="11.25" hidden="1" customHeight="1" x14ac:dyDescent="0.2">
      <c r="B1598" s="36" t="s">
        <v>929</v>
      </c>
      <c r="C1598" s="3"/>
      <c r="D1598" s="3"/>
      <c r="E1598" s="3"/>
      <c r="F1598" s="4"/>
    </row>
    <row r="1599" spans="2:6" ht="11.25" hidden="1" customHeight="1" x14ac:dyDescent="0.2">
      <c r="B1599" s="36" t="s">
        <v>4016</v>
      </c>
      <c r="C1599" s="3"/>
      <c r="D1599" s="3"/>
      <c r="E1599" s="3"/>
      <c r="F1599" s="4"/>
    </row>
    <row r="1600" spans="2:6" ht="11.25" hidden="1" customHeight="1" x14ac:dyDescent="0.2">
      <c r="B1600" s="36" t="s">
        <v>1192</v>
      </c>
      <c r="C1600" s="3"/>
      <c r="D1600" s="3"/>
      <c r="E1600" s="3"/>
      <c r="F1600" s="4"/>
    </row>
    <row r="1601" spans="2:6" ht="11.25" hidden="1" customHeight="1" x14ac:dyDescent="0.2">
      <c r="B1601" s="36" t="s">
        <v>4016</v>
      </c>
      <c r="C1601" s="3"/>
      <c r="D1601" s="3"/>
      <c r="E1601" s="3"/>
      <c r="F1601" s="4"/>
    </row>
    <row r="1602" spans="2:6" ht="11.25" hidden="1" customHeight="1" x14ac:dyDescent="0.2">
      <c r="B1602" s="36" t="s">
        <v>1087</v>
      </c>
      <c r="C1602" s="3"/>
      <c r="D1602" s="3"/>
      <c r="E1602" s="3"/>
      <c r="F1602" s="4"/>
    </row>
    <row r="1603" spans="2:6" ht="11.25" hidden="1" customHeight="1" x14ac:dyDescent="0.2">
      <c r="B1603" s="36" t="s">
        <v>4016</v>
      </c>
      <c r="C1603" s="3"/>
      <c r="D1603" s="3"/>
      <c r="E1603" s="3"/>
      <c r="F1603" s="4"/>
    </row>
    <row r="1604" spans="2:6" ht="11.25" hidden="1" customHeight="1" x14ac:dyDescent="0.2">
      <c r="B1604" s="36" t="s">
        <v>3004</v>
      </c>
      <c r="C1604" s="3"/>
      <c r="D1604" s="3"/>
      <c r="E1604" s="3"/>
      <c r="F1604" s="4"/>
    </row>
    <row r="1605" spans="2:6" ht="11.25" hidden="1" customHeight="1" x14ac:dyDescent="0.2">
      <c r="B1605" s="36" t="s">
        <v>4016</v>
      </c>
      <c r="C1605" s="3"/>
      <c r="D1605" s="3"/>
      <c r="E1605" s="3"/>
      <c r="F1605" s="4"/>
    </row>
    <row r="1606" spans="2:6" ht="11.25" hidden="1" customHeight="1" x14ac:dyDescent="0.2">
      <c r="B1606" s="36" t="s">
        <v>281</v>
      </c>
      <c r="C1606" s="3"/>
      <c r="D1606" s="3"/>
      <c r="E1606" s="3"/>
      <c r="F1606" s="4"/>
    </row>
    <row r="1607" spans="2:6" ht="11.25" hidden="1" customHeight="1" x14ac:dyDescent="0.2">
      <c r="B1607" s="36" t="s">
        <v>4016</v>
      </c>
      <c r="C1607" s="3"/>
      <c r="D1607" s="3"/>
      <c r="E1607" s="3"/>
      <c r="F1607" s="4"/>
    </row>
    <row r="1608" spans="2:6" ht="11.25" hidden="1" customHeight="1" x14ac:dyDescent="0.2">
      <c r="B1608" s="36" t="s">
        <v>3612</v>
      </c>
      <c r="C1608" s="3"/>
      <c r="D1608" s="3"/>
      <c r="E1608" s="3"/>
      <c r="F1608" s="4"/>
    </row>
    <row r="1609" spans="2:6" ht="11.25" hidden="1" customHeight="1" x14ac:dyDescent="0.2">
      <c r="B1609" s="36" t="s">
        <v>4016</v>
      </c>
      <c r="C1609" s="3"/>
      <c r="D1609" s="3"/>
      <c r="E1609" s="3"/>
      <c r="F1609" s="4"/>
    </row>
    <row r="1610" spans="2:6" ht="11.25" hidden="1" customHeight="1" x14ac:dyDescent="0.2">
      <c r="B1610" s="36" t="s">
        <v>1889</v>
      </c>
      <c r="C1610" s="3"/>
      <c r="D1610" s="3"/>
      <c r="E1610" s="3"/>
      <c r="F1610" s="4"/>
    </row>
    <row r="1611" spans="2:6" ht="11.25" hidden="1" customHeight="1" x14ac:dyDescent="0.2">
      <c r="B1611" s="36" t="s">
        <v>4016</v>
      </c>
      <c r="C1611" s="3"/>
      <c r="D1611" s="3"/>
      <c r="E1611" s="3"/>
      <c r="F1611" s="4"/>
    </row>
    <row r="1612" spans="2:6" ht="11.25" hidden="1" customHeight="1" x14ac:dyDescent="0.2">
      <c r="B1612" s="36" t="s">
        <v>335</v>
      </c>
      <c r="C1612" s="3"/>
      <c r="D1612" s="3"/>
      <c r="E1612" s="3"/>
      <c r="F1612" s="4"/>
    </row>
    <row r="1613" spans="2:6" ht="11.25" hidden="1" customHeight="1" x14ac:dyDescent="0.2">
      <c r="B1613" s="36" t="s">
        <v>4016</v>
      </c>
      <c r="C1613" s="3"/>
      <c r="D1613" s="3"/>
      <c r="E1613" s="3"/>
      <c r="F1613" s="4"/>
    </row>
    <row r="1614" spans="2:6" ht="11.25" hidden="1" customHeight="1" x14ac:dyDescent="0.2">
      <c r="B1614" s="36" t="s">
        <v>2001</v>
      </c>
      <c r="C1614" s="3"/>
      <c r="D1614" s="3"/>
      <c r="E1614" s="3"/>
      <c r="F1614" s="4"/>
    </row>
    <row r="1615" spans="2:6" ht="11.25" hidden="1" customHeight="1" x14ac:dyDescent="0.2">
      <c r="B1615" s="36" t="s">
        <v>4016</v>
      </c>
      <c r="C1615" s="3"/>
      <c r="D1615" s="3"/>
      <c r="E1615" s="3"/>
      <c r="F1615" s="4"/>
    </row>
    <row r="1616" spans="2:6" ht="11.25" hidden="1" customHeight="1" x14ac:dyDescent="0.2">
      <c r="B1616" s="36" t="s">
        <v>426</v>
      </c>
      <c r="C1616" s="3"/>
      <c r="D1616" s="3"/>
      <c r="E1616" s="3"/>
      <c r="F1616" s="4"/>
    </row>
    <row r="1617" spans="2:6" ht="11.25" hidden="1" customHeight="1" x14ac:dyDescent="0.2">
      <c r="B1617" s="36" t="s">
        <v>4016</v>
      </c>
      <c r="C1617" s="3"/>
      <c r="D1617" s="3"/>
      <c r="E1617" s="3"/>
      <c r="F1617" s="4"/>
    </row>
    <row r="1618" spans="2:6" ht="11.25" hidden="1" customHeight="1" x14ac:dyDescent="0.2">
      <c r="B1618" s="36" t="s">
        <v>3180</v>
      </c>
      <c r="C1618" s="3"/>
      <c r="D1618" s="3"/>
      <c r="E1618" s="3"/>
      <c r="F1618" s="4"/>
    </row>
    <row r="1619" spans="2:6" ht="11.25" hidden="1" customHeight="1" x14ac:dyDescent="0.2">
      <c r="B1619" s="36" t="s">
        <v>4016</v>
      </c>
      <c r="C1619" s="3"/>
      <c r="D1619" s="3"/>
      <c r="E1619" s="3"/>
      <c r="F1619" s="4"/>
    </row>
    <row r="1620" spans="2:6" ht="11.25" hidden="1" customHeight="1" x14ac:dyDescent="0.2">
      <c r="B1620" s="36" t="s">
        <v>3959</v>
      </c>
      <c r="C1620" s="3"/>
      <c r="D1620" s="3"/>
      <c r="E1620" s="3"/>
      <c r="F1620" s="4"/>
    </row>
    <row r="1621" spans="2:6" ht="11.25" hidden="1" customHeight="1" x14ac:dyDescent="0.2">
      <c r="B1621" s="36" t="s">
        <v>4016</v>
      </c>
      <c r="C1621" s="3"/>
      <c r="D1621" s="3"/>
      <c r="E1621" s="3"/>
      <c r="F1621" s="4"/>
    </row>
    <row r="1622" spans="2:6" ht="11.25" hidden="1" customHeight="1" x14ac:dyDescent="0.2">
      <c r="B1622" s="36" t="s">
        <v>1981</v>
      </c>
      <c r="C1622" s="3"/>
      <c r="D1622" s="3"/>
      <c r="E1622" s="3"/>
      <c r="F1622" s="4"/>
    </row>
    <row r="1623" spans="2:6" ht="11.25" hidden="1" customHeight="1" x14ac:dyDescent="0.2">
      <c r="B1623" s="36" t="s">
        <v>4016</v>
      </c>
      <c r="C1623" s="3"/>
      <c r="D1623" s="3"/>
      <c r="E1623" s="3"/>
      <c r="F1623" s="4"/>
    </row>
    <row r="1624" spans="2:6" ht="11.25" hidden="1" customHeight="1" x14ac:dyDescent="0.2">
      <c r="B1624" s="36" t="s">
        <v>1494</v>
      </c>
      <c r="C1624" s="3"/>
      <c r="D1624" s="3"/>
      <c r="E1624" s="3"/>
      <c r="F1624" s="4"/>
    </row>
    <row r="1625" spans="2:6" ht="11.25" hidden="1" customHeight="1" x14ac:dyDescent="0.2">
      <c r="B1625" s="36" t="s">
        <v>4016</v>
      </c>
      <c r="C1625" s="3"/>
      <c r="D1625" s="3"/>
      <c r="E1625" s="3"/>
      <c r="F1625" s="4"/>
    </row>
    <row r="1626" spans="2:6" ht="11.25" hidden="1" customHeight="1" x14ac:dyDescent="0.2">
      <c r="B1626" s="36" t="s">
        <v>1134</v>
      </c>
      <c r="C1626" s="3"/>
      <c r="D1626" s="3"/>
      <c r="E1626" s="3"/>
      <c r="F1626" s="4"/>
    </row>
    <row r="1627" spans="2:6" ht="11.25" hidden="1" customHeight="1" x14ac:dyDescent="0.2">
      <c r="B1627" s="36" t="s">
        <v>4016</v>
      </c>
      <c r="C1627" s="3"/>
      <c r="D1627" s="3"/>
      <c r="E1627" s="3"/>
      <c r="F1627" s="4"/>
    </row>
    <row r="1628" spans="2:6" ht="11.25" hidden="1" customHeight="1" x14ac:dyDescent="0.2">
      <c r="B1628" s="36" t="s">
        <v>3910</v>
      </c>
      <c r="C1628" s="3"/>
      <c r="D1628" s="3"/>
      <c r="E1628" s="3"/>
      <c r="F1628" s="4"/>
    </row>
    <row r="1629" spans="2:6" ht="11.25" hidden="1" customHeight="1" x14ac:dyDescent="0.2">
      <c r="B1629" s="36" t="s">
        <v>4016</v>
      </c>
      <c r="C1629" s="3"/>
      <c r="D1629" s="3"/>
      <c r="E1629" s="3"/>
      <c r="F1629" s="4"/>
    </row>
    <row r="1630" spans="2:6" ht="11.25" hidden="1" customHeight="1" x14ac:dyDescent="0.2">
      <c r="B1630" s="36" t="s">
        <v>1889</v>
      </c>
      <c r="C1630" s="3"/>
      <c r="D1630" s="3"/>
      <c r="E1630" s="3"/>
      <c r="F1630" s="4"/>
    </row>
    <row r="1631" spans="2:6" ht="11.25" hidden="1" customHeight="1" x14ac:dyDescent="0.2">
      <c r="B1631" s="36" t="s">
        <v>4016</v>
      </c>
      <c r="C1631" s="3"/>
      <c r="D1631" s="3"/>
      <c r="E1631" s="3"/>
      <c r="F1631" s="4"/>
    </row>
    <row r="1632" spans="2:6" ht="11.25" hidden="1" customHeight="1" x14ac:dyDescent="0.2">
      <c r="B1632" s="36" t="s">
        <v>335</v>
      </c>
      <c r="C1632" s="3"/>
      <c r="D1632" s="3"/>
      <c r="E1632" s="3"/>
      <c r="F1632" s="4"/>
    </row>
    <row r="1633" spans="2:6" ht="11.25" hidden="1" customHeight="1" x14ac:dyDescent="0.2">
      <c r="B1633" s="28" t="s">
        <v>4016</v>
      </c>
      <c r="C1633" s="6"/>
      <c r="D1633" s="6"/>
      <c r="E1633" s="6"/>
      <c r="F1633" s="7"/>
    </row>
    <row r="1634" spans="2:6" ht="11.25" hidden="1" customHeight="1" x14ac:dyDescent="0.2">
      <c r="B1634" s="36" t="s">
        <v>2001</v>
      </c>
      <c r="C1634" s="3"/>
      <c r="D1634" s="3"/>
      <c r="E1634" s="3"/>
      <c r="F1634" s="4"/>
    </row>
    <row r="1635" spans="2:6" ht="11.25" hidden="1" customHeight="1" x14ac:dyDescent="0.2">
      <c r="B1635" s="36" t="s">
        <v>4016</v>
      </c>
      <c r="C1635" s="3"/>
      <c r="D1635" s="3"/>
      <c r="E1635" s="3"/>
      <c r="F1635" s="4"/>
    </row>
    <row r="1636" spans="2:6" ht="11.25" hidden="1" customHeight="1" x14ac:dyDescent="0.2">
      <c r="B1636" s="36" t="s">
        <v>14</v>
      </c>
      <c r="C1636" s="3"/>
      <c r="D1636" s="3"/>
      <c r="E1636" s="3"/>
      <c r="F1636" s="4"/>
    </row>
    <row r="1637" spans="2:6" ht="11.25" hidden="1" customHeight="1" x14ac:dyDescent="0.2">
      <c r="B1637" s="36" t="s">
        <v>4016</v>
      </c>
      <c r="C1637" s="3"/>
      <c r="D1637" s="3"/>
      <c r="E1637" s="3"/>
      <c r="F1637" s="4"/>
    </row>
    <row r="1638" spans="2:6" ht="11.25" hidden="1" customHeight="1" x14ac:dyDescent="0.2">
      <c r="B1638" s="36" t="s">
        <v>1693</v>
      </c>
      <c r="C1638" s="3"/>
      <c r="D1638" s="3"/>
      <c r="E1638" s="3"/>
      <c r="F1638" s="4"/>
    </row>
    <row r="1639" spans="2:6" ht="11.25" hidden="1" customHeight="1" x14ac:dyDescent="0.2">
      <c r="B1639" s="36" t="s">
        <v>4016</v>
      </c>
      <c r="C1639" s="3"/>
      <c r="D1639" s="3"/>
      <c r="E1639" s="3"/>
      <c r="F1639" s="4"/>
    </row>
    <row r="1640" spans="2:6" ht="11.25" hidden="1" customHeight="1" x14ac:dyDescent="0.2">
      <c r="B1640" s="36" t="s">
        <v>3351</v>
      </c>
      <c r="C1640" s="3"/>
      <c r="D1640" s="3"/>
      <c r="E1640" s="3"/>
      <c r="F1640" s="4"/>
    </row>
    <row r="1641" spans="2:6" ht="11.25" hidden="1" customHeight="1" x14ac:dyDescent="0.2">
      <c r="B1641" s="36" t="s">
        <v>4016</v>
      </c>
      <c r="C1641" s="3"/>
      <c r="D1641" s="3"/>
      <c r="E1641" s="3"/>
      <c r="F1641" s="4"/>
    </row>
    <row r="1642" spans="2:6" ht="11.25" hidden="1" customHeight="1" x14ac:dyDescent="0.2">
      <c r="B1642" s="36" t="s">
        <v>1279</v>
      </c>
      <c r="C1642" s="3"/>
      <c r="D1642" s="3"/>
      <c r="E1642" s="3"/>
      <c r="F1642" s="4"/>
    </row>
    <row r="1643" spans="2:6" ht="11.25" hidden="1" customHeight="1" x14ac:dyDescent="0.2">
      <c r="B1643" s="36" t="s">
        <v>4016</v>
      </c>
      <c r="C1643" s="3"/>
      <c r="D1643" s="3"/>
      <c r="E1643" s="3"/>
      <c r="F1643" s="4"/>
    </row>
    <row r="1644" spans="2:6" ht="11.25" hidden="1" customHeight="1" x14ac:dyDescent="0.2">
      <c r="B1644" s="36" t="s">
        <v>597</v>
      </c>
      <c r="C1644" s="3"/>
      <c r="D1644" s="3"/>
      <c r="E1644" s="3"/>
      <c r="F1644" s="4"/>
    </row>
    <row r="1645" spans="2:6" ht="11.25" hidden="1" customHeight="1" x14ac:dyDescent="0.2">
      <c r="B1645" s="36" t="s">
        <v>4016</v>
      </c>
      <c r="C1645" s="3"/>
      <c r="D1645" s="3"/>
      <c r="E1645" s="3"/>
      <c r="F1645" s="4"/>
    </row>
    <row r="1646" spans="2:6" ht="11.25" hidden="1" customHeight="1" x14ac:dyDescent="0.2">
      <c r="B1646" s="36" t="s">
        <v>2697</v>
      </c>
      <c r="C1646" s="3"/>
      <c r="D1646" s="3"/>
      <c r="E1646" s="3"/>
      <c r="F1646" s="4"/>
    </row>
    <row r="1647" spans="2:6" ht="11.25" hidden="1" customHeight="1" x14ac:dyDescent="0.2">
      <c r="B1647" s="36" t="s">
        <v>4016</v>
      </c>
      <c r="C1647" s="3"/>
      <c r="D1647" s="3"/>
      <c r="E1647" s="3"/>
      <c r="F1647" s="4"/>
    </row>
    <row r="1648" spans="2:6" ht="11.25" hidden="1" customHeight="1" x14ac:dyDescent="0.2">
      <c r="B1648" s="36" t="s">
        <v>3052</v>
      </c>
      <c r="C1648" s="3"/>
      <c r="D1648" s="3"/>
      <c r="E1648" s="3"/>
      <c r="F1648" s="4"/>
    </row>
    <row r="1649" spans="2:6" ht="11.25" hidden="1" customHeight="1" x14ac:dyDescent="0.2">
      <c r="B1649" s="36" t="s">
        <v>4016</v>
      </c>
      <c r="C1649" s="3"/>
      <c r="D1649" s="3"/>
      <c r="E1649" s="3"/>
      <c r="F1649" s="4"/>
    </row>
    <row r="1650" spans="2:6" ht="11.25" hidden="1" customHeight="1" x14ac:dyDescent="0.2">
      <c r="B1650" s="36" t="s">
        <v>3751</v>
      </c>
      <c r="C1650" s="3"/>
      <c r="D1650" s="3"/>
      <c r="E1650" s="3"/>
      <c r="F1650" s="4"/>
    </row>
    <row r="1651" spans="2:6" ht="11.25" hidden="1" customHeight="1" x14ac:dyDescent="0.2">
      <c r="B1651" s="36" t="s">
        <v>4016</v>
      </c>
      <c r="C1651" s="3"/>
      <c r="D1651" s="3"/>
      <c r="E1651" s="3"/>
      <c r="F1651" s="4"/>
    </row>
    <row r="1652" spans="2:6" ht="11.25" hidden="1" customHeight="1" x14ac:dyDescent="0.2">
      <c r="B1652" s="36" t="s">
        <v>1741</v>
      </c>
      <c r="C1652" s="3"/>
      <c r="D1652" s="3"/>
      <c r="E1652" s="3"/>
      <c r="F1652" s="4"/>
    </row>
    <row r="1653" spans="2:6" ht="11.25" hidden="1" customHeight="1" x14ac:dyDescent="0.2">
      <c r="B1653" s="36" t="s">
        <v>2527</v>
      </c>
      <c r="C1653" s="3"/>
      <c r="D1653" s="3"/>
      <c r="E1653" s="3"/>
      <c r="F1653" s="4"/>
    </row>
    <row r="1654" spans="2:6" ht="11.25" hidden="1" customHeight="1" x14ac:dyDescent="0.2">
      <c r="B1654" s="36" t="s">
        <v>2907</v>
      </c>
      <c r="C1654" s="3"/>
      <c r="D1654" s="3"/>
      <c r="E1654" s="3"/>
      <c r="F1654" s="4"/>
    </row>
    <row r="1655" spans="2:6" ht="11.25" hidden="1" customHeight="1" x14ac:dyDescent="0.2">
      <c r="B1655" s="36" t="s">
        <v>2267</v>
      </c>
      <c r="C1655" s="37">
        <f>D1655+E1655+F1655</f>
        <v>9374</v>
      </c>
      <c r="D1655" s="3">
        <v>2200</v>
      </c>
      <c r="E1655" s="3">
        <v>2321</v>
      </c>
      <c r="F1655" s="4">
        <v>4853</v>
      </c>
    </row>
    <row r="1656" spans="2:6" ht="11.25" hidden="1" customHeight="1" x14ac:dyDescent="0.2">
      <c r="B1656" s="36" t="s">
        <v>4016</v>
      </c>
      <c r="C1656" s="3"/>
      <c r="D1656" s="3"/>
      <c r="E1656" s="3"/>
      <c r="F1656" s="4"/>
    </row>
    <row r="1657" spans="2:6" ht="11.25" hidden="1" customHeight="1" x14ac:dyDescent="0.2">
      <c r="B1657" s="36" t="s">
        <v>3824</v>
      </c>
      <c r="C1657" s="3"/>
      <c r="D1657" s="3"/>
      <c r="E1657" s="3"/>
      <c r="F1657" s="4"/>
    </row>
    <row r="1658" spans="2:6" ht="11.25" hidden="1" customHeight="1" x14ac:dyDescent="0.2">
      <c r="B1658" s="36" t="s">
        <v>4016</v>
      </c>
      <c r="C1658" s="3"/>
      <c r="D1658" s="3"/>
      <c r="E1658" s="3"/>
      <c r="F1658" s="4"/>
    </row>
    <row r="1659" spans="2:6" ht="11.25" hidden="1" customHeight="1" x14ac:dyDescent="0.2">
      <c r="B1659" s="36" t="s">
        <v>1279</v>
      </c>
      <c r="C1659" s="3"/>
      <c r="D1659" s="3"/>
      <c r="E1659" s="3"/>
      <c r="F1659" s="4"/>
    </row>
    <row r="1660" spans="2:6" ht="11.25" hidden="1" customHeight="1" x14ac:dyDescent="0.2">
      <c r="B1660" s="36" t="s">
        <v>4016</v>
      </c>
      <c r="C1660" s="3"/>
      <c r="D1660" s="3"/>
      <c r="E1660" s="3"/>
      <c r="F1660" s="4"/>
    </row>
    <row r="1661" spans="2:6" ht="11.25" hidden="1" customHeight="1" x14ac:dyDescent="0.2">
      <c r="B1661" s="36" t="s">
        <v>597</v>
      </c>
      <c r="C1661" s="3"/>
      <c r="D1661" s="3"/>
      <c r="E1661" s="3"/>
      <c r="F1661" s="4"/>
    </row>
    <row r="1662" spans="2:6" ht="11.25" hidden="1" customHeight="1" x14ac:dyDescent="0.2">
      <c r="B1662" s="36" t="s">
        <v>4016</v>
      </c>
      <c r="C1662" s="3"/>
      <c r="D1662" s="3"/>
      <c r="E1662" s="3"/>
      <c r="F1662" s="4"/>
    </row>
    <row r="1663" spans="2:6" ht="11.25" hidden="1" customHeight="1" x14ac:dyDescent="0.2">
      <c r="B1663" s="36" t="s">
        <v>2697</v>
      </c>
      <c r="C1663" s="3"/>
      <c r="D1663" s="3"/>
      <c r="E1663" s="3"/>
      <c r="F1663" s="4"/>
    </row>
    <row r="1664" spans="2:6" ht="11.25" hidden="1" customHeight="1" x14ac:dyDescent="0.2">
      <c r="B1664" s="36" t="s">
        <v>4016</v>
      </c>
      <c r="C1664" s="3"/>
      <c r="D1664" s="3"/>
      <c r="E1664" s="3"/>
      <c r="F1664" s="4"/>
    </row>
    <row r="1665" spans="2:6" ht="11.25" hidden="1" customHeight="1" x14ac:dyDescent="0.2">
      <c r="B1665" s="36" t="s">
        <v>2796</v>
      </c>
      <c r="C1665" s="3"/>
      <c r="D1665" s="3"/>
      <c r="E1665" s="3"/>
      <c r="F1665" s="4"/>
    </row>
    <row r="1666" spans="2:6" ht="11.25" hidden="1" customHeight="1" x14ac:dyDescent="0.2">
      <c r="B1666" s="36" t="s">
        <v>4016</v>
      </c>
      <c r="C1666" s="3"/>
      <c r="D1666" s="3"/>
      <c r="E1666" s="3"/>
      <c r="F1666" s="4"/>
    </row>
    <row r="1667" spans="2:6" ht="11.25" hidden="1" customHeight="1" x14ac:dyDescent="0.2">
      <c r="B1667" s="36" t="s">
        <v>170</v>
      </c>
      <c r="C1667" s="3"/>
      <c r="D1667" s="3"/>
      <c r="E1667" s="3"/>
      <c r="F1667" s="4"/>
    </row>
    <row r="1668" spans="2:6" ht="11.25" hidden="1" customHeight="1" x14ac:dyDescent="0.2">
      <c r="B1668" s="36" t="s">
        <v>4016</v>
      </c>
      <c r="C1668" s="3"/>
      <c r="D1668" s="3"/>
      <c r="E1668" s="3"/>
      <c r="F1668" s="4"/>
    </row>
    <row r="1669" spans="2:6" ht="11.25" hidden="1" customHeight="1" x14ac:dyDescent="0.2">
      <c r="B1669" s="36" t="s">
        <v>973</v>
      </c>
      <c r="C1669" s="3"/>
      <c r="D1669" s="3"/>
      <c r="E1669" s="3"/>
      <c r="F1669" s="4"/>
    </row>
    <row r="1670" spans="2:6" ht="11.25" hidden="1" customHeight="1" x14ac:dyDescent="0.2">
      <c r="B1670" s="36" t="s">
        <v>1951</v>
      </c>
      <c r="C1670" s="3"/>
      <c r="D1670" s="3"/>
      <c r="E1670" s="3"/>
      <c r="F1670" s="4"/>
    </row>
    <row r="1671" spans="2:6" ht="11.25" hidden="1" customHeight="1" x14ac:dyDescent="0.2">
      <c r="B1671" s="36" t="s">
        <v>3382</v>
      </c>
      <c r="C1671" s="3"/>
      <c r="D1671" s="3"/>
      <c r="E1671" s="3"/>
      <c r="F1671" s="4"/>
    </row>
    <row r="1672" spans="2:6" ht="11.25" hidden="1" customHeight="1" x14ac:dyDescent="0.2">
      <c r="B1672" s="36" t="s">
        <v>102</v>
      </c>
      <c r="C1672" s="37">
        <f>D1672+E1672+F1672</f>
        <v>6094</v>
      </c>
      <c r="D1672" s="3">
        <v>4467</v>
      </c>
      <c r="E1672" s="3">
        <v>1620</v>
      </c>
      <c r="F1672" s="4">
        <v>7</v>
      </c>
    </row>
    <row r="1673" spans="2:6" ht="11.25" hidden="1" customHeight="1" x14ac:dyDescent="0.2">
      <c r="B1673" s="36" t="s">
        <v>4016</v>
      </c>
      <c r="C1673" s="3"/>
      <c r="D1673" s="3"/>
      <c r="E1673" s="3"/>
      <c r="F1673" s="4"/>
    </row>
    <row r="1674" spans="2:6" ht="11.25" hidden="1" customHeight="1" x14ac:dyDescent="0.2">
      <c r="B1674" s="36" t="s">
        <v>3133</v>
      </c>
      <c r="C1674" s="3"/>
      <c r="D1674" s="3"/>
      <c r="E1674" s="3"/>
      <c r="F1674" s="4"/>
    </row>
    <row r="1675" spans="2:6" ht="11.25" hidden="1" customHeight="1" x14ac:dyDescent="0.2">
      <c r="B1675" s="36" t="s">
        <v>4016</v>
      </c>
      <c r="C1675" s="3"/>
      <c r="D1675" s="3"/>
      <c r="E1675" s="3"/>
      <c r="F1675" s="4"/>
    </row>
    <row r="1676" spans="2:6" ht="11.25" hidden="1" customHeight="1" x14ac:dyDescent="0.2">
      <c r="B1676" s="36" t="s">
        <v>170</v>
      </c>
      <c r="C1676" s="3"/>
      <c r="D1676" s="3"/>
      <c r="E1676" s="3"/>
      <c r="F1676" s="4"/>
    </row>
    <row r="1677" spans="2:6" ht="11.25" hidden="1" customHeight="1" x14ac:dyDescent="0.2">
      <c r="B1677" s="36" t="s">
        <v>4016</v>
      </c>
      <c r="C1677" s="3"/>
      <c r="D1677" s="3"/>
      <c r="E1677" s="3"/>
      <c r="F1677" s="4"/>
    </row>
    <row r="1678" spans="2:6" ht="11.25" hidden="1" customHeight="1" x14ac:dyDescent="0.2">
      <c r="B1678" s="36" t="s">
        <v>3497</v>
      </c>
      <c r="C1678" s="3"/>
      <c r="D1678" s="3"/>
      <c r="E1678" s="3"/>
      <c r="F1678" s="4"/>
    </row>
    <row r="1679" spans="2:6" ht="11.25" hidden="1" customHeight="1" x14ac:dyDescent="0.2">
      <c r="B1679" s="36" t="s">
        <v>4016</v>
      </c>
      <c r="C1679" s="3"/>
      <c r="D1679" s="3"/>
      <c r="E1679" s="3"/>
      <c r="F1679" s="4"/>
    </row>
    <row r="1680" spans="2:6" ht="11.25" hidden="1" customHeight="1" x14ac:dyDescent="0.2">
      <c r="B1680" s="36" t="s">
        <v>2826</v>
      </c>
      <c r="C1680" s="3"/>
      <c r="D1680" s="3"/>
      <c r="E1680" s="3"/>
      <c r="F1680" s="4"/>
    </row>
    <row r="1681" spans="2:6" ht="11.25" hidden="1" customHeight="1" x14ac:dyDescent="0.2">
      <c r="B1681" s="36" t="s">
        <v>1383</v>
      </c>
      <c r="C1681" s="3"/>
      <c r="D1681" s="3"/>
      <c r="E1681" s="3"/>
      <c r="F1681" s="4"/>
    </row>
    <row r="1682" spans="2:6" ht="11.25" hidden="1" customHeight="1" x14ac:dyDescent="0.2">
      <c r="B1682" s="36" t="s">
        <v>283</v>
      </c>
      <c r="C1682" s="3"/>
      <c r="D1682" s="3"/>
      <c r="E1682" s="3"/>
      <c r="F1682" s="4"/>
    </row>
    <row r="1683" spans="2:6" ht="11.25" hidden="1" customHeight="1" x14ac:dyDescent="0.2">
      <c r="B1683" s="36" t="s">
        <v>3893</v>
      </c>
      <c r="C1683" s="37">
        <f>D1683+E1683+F1683</f>
        <v>822</v>
      </c>
      <c r="D1683" s="3">
        <v>603</v>
      </c>
      <c r="E1683" s="3">
        <v>218</v>
      </c>
      <c r="F1683" s="4">
        <v>1</v>
      </c>
    </row>
    <row r="1684" spans="2:6" ht="11.25" hidden="1" customHeight="1" x14ac:dyDescent="0.2">
      <c r="B1684" s="36" t="s">
        <v>4016</v>
      </c>
      <c r="C1684" s="3"/>
      <c r="D1684" s="3"/>
      <c r="E1684" s="3"/>
      <c r="F1684" s="4"/>
    </row>
    <row r="1685" spans="2:6" ht="11.25" hidden="1" customHeight="1" x14ac:dyDescent="0.2">
      <c r="B1685" s="36" t="s">
        <v>1525</v>
      </c>
      <c r="C1685" s="3"/>
      <c r="D1685" s="3"/>
      <c r="E1685" s="3"/>
      <c r="F1685" s="4"/>
    </row>
    <row r="1686" spans="2:6" ht="11.25" hidden="1" customHeight="1" x14ac:dyDescent="0.2">
      <c r="B1686" s="28" t="s">
        <v>4016</v>
      </c>
      <c r="C1686" s="6"/>
      <c r="D1686" s="6"/>
      <c r="E1686" s="6"/>
      <c r="F1686" s="7"/>
    </row>
    <row r="1687" spans="2:6" ht="11.25" hidden="1" customHeight="1" x14ac:dyDescent="0.2">
      <c r="B1687" s="36" t="s">
        <v>1279</v>
      </c>
      <c r="C1687" s="3"/>
      <c r="D1687" s="3"/>
      <c r="E1687" s="3"/>
      <c r="F1687" s="4"/>
    </row>
    <row r="1688" spans="2:6" ht="11.25" hidden="1" customHeight="1" x14ac:dyDescent="0.2">
      <c r="B1688" s="36" t="s">
        <v>4016</v>
      </c>
      <c r="C1688" s="3"/>
      <c r="D1688" s="3"/>
      <c r="E1688" s="3"/>
      <c r="F1688" s="4"/>
    </row>
    <row r="1689" spans="2:6" ht="11.25" hidden="1" customHeight="1" x14ac:dyDescent="0.2">
      <c r="B1689" s="36" t="s">
        <v>597</v>
      </c>
      <c r="C1689" s="3"/>
      <c r="D1689" s="3"/>
      <c r="E1689" s="3"/>
      <c r="F1689" s="4"/>
    </row>
    <row r="1690" spans="2:6" ht="11.25" hidden="1" customHeight="1" x14ac:dyDescent="0.2">
      <c r="B1690" s="36" t="s">
        <v>4016</v>
      </c>
      <c r="C1690" s="3"/>
      <c r="D1690" s="3"/>
      <c r="E1690" s="3"/>
      <c r="F1690" s="4"/>
    </row>
    <row r="1691" spans="2:6" ht="11.25" hidden="1" customHeight="1" x14ac:dyDescent="0.2">
      <c r="B1691" s="36" t="s">
        <v>2075</v>
      </c>
      <c r="C1691" s="3"/>
      <c r="D1691" s="3"/>
      <c r="E1691" s="3"/>
      <c r="F1691" s="4"/>
    </row>
    <row r="1692" spans="2:6" ht="11.25" hidden="1" customHeight="1" x14ac:dyDescent="0.2">
      <c r="B1692" s="36" t="s">
        <v>4016</v>
      </c>
      <c r="C1692" s="3"/>
      <c r="D1692" s="3"/>
      <c r="E1692" s="3"/>
      <c r="F1692" s="4"/>
    </row>
    <row r="1693" spans="2:6" ht="11.25" hidden="1" customHeight="1" x14ac:dyDescent="0.2">
      <c r="B1693" s="36" t="s">
        <v>857</v>
      </c>
      <c r="C1693" s="3"/>
      <c r="D1693" s="3"/>
      <c r="E1693" s="3"/>
      <c r="F1693" s="4"/>
    </row>
    <row r="1694" spans="2:6" ht="11.25" hidden="1" customHeight="1" x14ac:dyDescent="0.2">
      <c r="B1694" s="36" t="s">
        <v>3482</v>
      </c>
      <c r="C1694" s="3"/>
      <c r="D1694" s="3"/>
      <c r="E1694" s="3"/>
      <c r="F1694" s="4"/>
    </row>
    <row r="1695" spans="2:6" ht="11.25" hidden="1" customHeight="1" x14ac:dyDescent="0.2">
      <c r="B1695" s="36" t="s">
        <v>1989</v>
      </c>
      <c r="C1695" s="3"/>
      <c r="D1695" s="3"/>
      <c r="E1695" s="3"/>
      <c r="F1695" s="4"/>
    </row>
    <row r="1696" spans="2:6" ht="11.25" hidden="1" customHeight="1" x14ac:dyDescent="0.2">
      <c r="B1696" s="36" t="s">
        <v>2519</v>
      </c>
      <c r="C1696" s="3"/>
      <c r="D1696" s="3"/>
      <c r="E1696" s="3"/>
      <c r="F1696" s="4"/>
    </row>
    <row r="1697" spans="2:6" ht="11.25" hidden="1" customHeight="1" x14ac:dyDescent="0.2">
      <c r="B1697" s="36" t="s">
        <v>750</v>
      </c>
      <c r="C1697" s="37">
        <f>D1697+E1697+F1697</f>
        <v>349</v>
      </c>
      <c r="D1697" s="3">
        <v>349</v>
      </c>
      <c r="E1697" s="3"/>
      <c r="F1697" s="4"/>
    </row>
    <row r="1698" spans="2:6" ht="11.25" hidden="1" customHeight="1" x14ac:dyDescent="0.2">
      <c r="B1698" s="36" t="s">
        <v>4016</v>
      </c>
      <c r="C1698" s="3"/>
      <c r="D1698" s="3"/>
      <c r="E1698" s="3"/>
      <c r="F1698" s="4"/>
    </row>
    <row r="1699" spans="2:6" ht="11.25" hidden="1" customHeight="1" x14ac:dyDescent="0.2">
      <c r="B1699" s="36" t="s">
        <v>698</v>
      </c>
      <c r="C1699" s="3"/>
      <c r="D1699" s="3"/>
      <c r="E1699" s="3"/>
      <c r="F1699" s="4"/>
    </row>
    <row r="1700" spans="2:6" ht="11.25" hidden="1" customHeight="1" x14ac:dyDescent="0.2">
      <c r="B1700" s="36" t="s">
        <v>4016</v>
      </c>
      <c r="C1700" s="3"/>
      <c r="D1700" s="3"/>
      <c r="E1700" s="3"/>
      <c r="F1700" s="4"/>
    </row>
    <row r="1701" spans="2:6" ht="11.25" hidden="1" customHeight="1" x14ac:dyDescent="0.2">
      <c r="B1701" s="36" t="s">
        <v>3227</v>
      </c>
      <c r="C1701" s="3"/>
      <c r="D1701" s="3"/>
      <c r="E1701" s="3"/>
      <c r="F1701" s="4"/>
    </row>
    <row r="1702" spans="2:6" ht="11.25" hidden="1" customHeight="1" x14ac:dyDescent="0.2">
      <c r="B1702" s="36" t="s">
        <v>4016</v>
      </c>
      <c r="C1702" s="3"/>
      <c r="D1702" s="3"/>
      <c r="E1702" s="3"/>
      <c r="F1702" s="4"/>
    </row>
    <row r="1703" spans="2:6" ht="11.25" hidden="1" customHeight="1" x14ac:dyDescent="0.2">
      <c r="B1703" s="36" t="s">
        <v>787</v>
      </c>
      <c r="C1703" s="3"/>
      <c r="D1703" s="3"/>
      <c r="E1703" s="3"/>
      <c r="F1703" s="4"/>
    </row>
    <row r="1704" spans="2:6" ht="11.25" hidden="1" customHeight="1" x14ac:dyDescent="0.2">
      <c r="B1704" s="36" t="s">
        <v>4016</v>
      </c>
      <c r="C1704" s="3"/>
      <c r="D1704" s="3"/>
      <c r="E1704" s="3"/>
      <c r="F1704" s="4"/>
    </row>
    <row r="1705" spans="2:6" ht="11.25" hidden="1" customHeight="1" x14ac:dyDescent="0.2">
      <c r="B1705" s="36" t="s">
        <v>2029</v>
      </c>
      <c r="C1705" s="3"/>
      <c r="D1705" s="3"/>
      <c r="E1705" s="3"/>
      <c r="F1705" s="4"/>
    </row>
    <row r="1706" spans="2:6" ht="11.25" hidden="1" customHeight="1" x14ac:dyDescent="0.2">
      <c r="B1706" s="36" t="s">
        <v>4016</v>
      </c>
      <c r="C1706" s="3"/>
      <c r="D1706" s="3"/>
      <c r="E1706" s="3"/>
      <c r="F1706" s="4"/>
    </row>
    <row r="1707" spans="2:6" ht="11.25" hidden="1" customHeight="1" x14ac:dyDescent="0.2">
      <c r="B1707" s="36" t="s">
        <v>2708</v>
      </c>
      <c r="C1707" s="3"/>
      <c r="D1707" s="3"/>
      <c r="E1707" s="3"/>
      <c r="F1707" s="4"/>
    </row>
    <row r="1708" spans="2:6" ht="11.25" hidden="1" customHeight="1" x14ac:dyDescent="0.2">
      <c r="B1708" s="36" t="s">
        <v>4016</v>
      </c>
      <c r="C1708" s="3"/>
      <c r="D1708" s="3"/>
      <c r="E1708" s="3"/>
      <c r="F1708" s="4"/>
    </row>
    <row r="1709" spans="2:6" ht="11.25" hidden="1" customHeight="1" x14ac:dyDescent="0.2">
      <c r="B1709" s="36" t="s">
        <v>3188</v>
      </c>
      <c r="C1709" s="3"/>
      <c r="D1709" s="3"/>
      <c r="E1709" s="3"/>
      <c r="F1709" s="4"/>
    </row>
    <row r="1710" spans="2:6" ht="11.25" hidden="1" customHeight="1" x14ac:dyDescent="0.2">
      <c r="B1710" s="36" t="s">
        <v>3564</v>
      </c>
      <c r="C1710" s="3"/>
      <c r="D1710" s="3"/>
      <c r="E1710" s="3"/>
      <c r="F1710" s="4"/>
    </row>
    <row r="1711" spans="2:6" ht="11.25" hidden="1" customHeight="1" x14ac:dyDescent="0.2">
      <c r="B1711" s="36" t="s">
        <v>290</v>
      </c>
      <c r="C1711" s="3"/>
      <c r="D1711" s="3"/>
      <c r="E1711" s="3"/>
      <c r="F1711" s="4"/>
    </row>
    <row r="1712" spans="2:6" ht="11.25" hidden="1" customHeight="1" x14ac:dyDescent="0.2">
      <c r="B1712" s="36" t="s">
        <v>4016</v>
      </c>
      <c r="C1712" s="3"/>
      <c r="D1712" s="3"/>
      <c r="E1712" s="3"/>
      <c r="F1712" s="4"/>
    </row>
    <row r="1713" spans="2:6" ht="11.25" hidden="1" customHeight="1" x14ac:dyDescent="0.2">
      <c r="B1713" s="36" t="s">
        <v>862</v>
      </c>
      <c r="C1713" s="3"/>
      <c r="D1713" s="3"/>
      <c r="E1713" s="3"/>
      <c r="F1713" s="4"/>
    </row>
    <row r="1714" spans="2:6" ht="11.25" hidden="1" customHeight="1" x14ac:dyDescent="0.2">
      <c r="B1714" s="36" t="s">
        <v>474</v>
      </c>
      <c r="C1714" s="3"/>
      <c r="D1714" s="3"/>
      <c r="E1714" s="3"/>
      <c r="F1714" s="4"/>
    </row>
    <row r="1715" spans="2:6" ht="11.25" hidden="1" customHeight="1" x14ac:dyDescent="0.2">
      <c r="B1715" s="36" t="s">
        <v>1826</v>
      </c>
      <c r="C1715" s="3"/>
      <c r="D1715" s="3"/>
      <c r="E1715" s="3"/>
      <c r="F1715" s="4"/>
    </row>
    <row r="1716" spans="2:6" ht="11.25" hidden="1" customHeight="1" x14ac:dyDescent="0.2">
      <c r="B1716" s="36" t="s">
        <v>4016</v>
      </c>
      <c r="C1716" s="3"/>
      <c r="D1716" s="3"/>
      <c r="E1716" s="3"/>
      <c r="F1716" s="4"/>
    </row>
    <row r="1717" spans="2:6" ht="11.25" hidden="1" customHeight="1" x14ac:dyDescent="0.2">
      <c r="B1717" s="36" t="s">
        <v>2031</v>
      </c>
      <c r="C1717" s="3"/>
      <c r="D1717" s="3"/>
      <c r="E1717" s="3"/>
      <c r="F1717" s="4"/>
    </row>
    <row r="1718" spans="2:6" ht="11.25" hidden="1" customHeight="1" x14ac:dyDescent="0.2">
      <c r="B1718" s="36" t="s">
        <v>1006</v>
      </c>
      <c r="C1718" s="3"/>
      <c r="D1718" s="3"/>
      <c r="E1718" s="3"/>
      <c r="F1718" s="4"/>
    </row>
    <row r="1719" spans="2:6" ht="11.25" hidden="1" customHeight="1" x14ac:dyDescent="0.2">
      <c r="B1719" s="36" t="s">
        <v>3095</v>
      </c>
      <c r="C1719" s="3"/>
      <c r="D1719" s="3"/>
      <c r="E1719" s="3"/>
      <c r="F1719" s="4"/>
    </row>
    <row r="1720" spans="2:6" ht="11.25" hidden="1" customHeight="1" x14ac:dyDescent="0.2">
      <c r="B1720" s="36" t="s">
        <v>2722</v>
      </c>
      <c r="C1720" s="37">
        <f>D1720+E1720+F1720</f>
        <v>738</v>
      </c>
      <c r="D1720" s="3">
        <v>272</v>
      </c>
      <c r="E1720" s="3">
        <v>290</v>
      </c>
      <c r="F1720" s="4">
        <v>176</v>
      </c>
    </row>
    <row r="1721" spans="2:6" ht="11.25" hidden="1" customHeight="1" x14ac:dyDescent="0.2">
      <c r="B1721" s="36" t="s">
        <v>4016</v>
      </c>
      <c r="C1721" s="3"/>
      <c r="D1721" s="3"/>
      <c r="E1721" s="3"/>
      <c r="F1721" s="4"/>
    </row>
    <row r="1722" spans="2:6" ht="11.25" hidden="1" customHeight="1" x14ac:dyDescent="0.2">
      <c r="B1722" s="36" t="s">
        <v>726</v>
      </c>
      <c r="C1722" s="3"/>
      <c r="D1722" s="3"/>
      <c r="E1722" s="3"/>
      <c r="F1722" s="4"/>
    </row>
    <row r="1723" spans="2:6" ht="11.25" hidden="1" customHeight="1" x14ac:dyDescent="0.2">
      <c r="B1723" s="36" t="s">
        <v>4016</v>
      </c>
      <c r="C1723" s="3"/>
      <c r="D1723" s="3"/>
      <c r="E1723" s="3"/>
      <c r="F1723" s="4"/>
    </row>
    <row r="1724" spans="2:6" ht="11.25" hidden="1" customHeight="1" x14ac:dyDescent="0.2">
      <c r="B1724" s="36" t="s">
        <v>2265</v>
      </c>
      <c r="C1724" s="3"/>
      <c r="D1724" s="3"/>
      <c r="E1724" s="3"/>
      <c r="F1724" s="4"/>
    </row>
    <row r="1725" spans="2:6" ht="11.25" hidden="1" customHeight="1" x14ac:dyDescent="0.2">
      <c r="B1725" s="36" t="s">
        <v>607</v>
      </c>
      <c r="C1725" s="3"/>
      <c r="D1725" s="3"/>
      <c r="E1725" s="3"/>
      <c r="F1725" s="4"/>
    </row>
    <row r="1726" spans="2:6" ht="11.25" hidden="1" customHeight="1" x14ac:dyDescent="0.2">
      <c r="B1726" s="36" t="s">
        <v>2026</v>
      </c>
      <c r="C1726" s="3"/>
      <c r="D1726" s="3"/>
      <c r="E1726" s="3"/>
      <c r="F1726" s="4"/>
    </row>
    <row r="1727" spans="2:6" ht="11.25" hidden="1" customHeight="1" x14ac:dyDescent="0.2">
      <c r="B1727" s="36" t="s">
        <v>1527</v>
      </c>
      <c r="C1727" s="37">
        <f>D1727+E1727+F1727</f>
        <v>17377</v>
      </c>
      <c r="D1727" s="3">
        <v>7891</v>
      </c>
      <c r="E1727" s="3">
        <v>4449</v>
      </c>
      <c r="F1727" s="4">
        <v>5037</v>
      </c>
    </row>
    <row r="1728" spans="2:6" ht="11.25" hidden="1" customHeight="1" x14ac:dyDescent="0.2">
      <c r="B1728" s="36" t="s">
        <v>4016</v>
      </c>
      <c r="C1728" s="3"/>
      <c r="D1728" s="3"/>
      <c r="E1728" s="3"/>
      <c r="F1728" s="4"/>
    </row>
    <row r="1729" spans="2:6" ht="11.25" hidden="1" customHeight="1" x14ac:dyDescent="0.2">
      <c r="B1729" s="33" t="s">
        <v>2962</v>
      </c>
      <c r="C1729" s="34">
        <v>35169</v>
      </c>
      <c r="D1729" s="34">
        <v>15760</v>
      </c>
      <c r="E1729" s="34">
        <v>8872</v>
      </c>
      <c r="F1729" s="35">
        <v>10537</v>
      </c>
    </row>
    <row r="1730" spans="2:6" ht="11.25" hidden="1" customHeight="1" x14ac:dyDescent="0.2">
      <c r="B1730" s="36" t="s">
        <v>4016</v>
      </c>
      <c r="C1730" s="3"/>
      <c r="D1730" s="3"/>
      <c r="E1730" s="3"/>
      <c r="F1730" s="4"/>
    </row>
    <row r="1731" spans="2:6" ht="11.25" hidden="1" customHeight="1" x14ac:dyDescent="0.2">
      <c r="B1731" s="36" t="s">
        <v>3392</v>
      </c>
      <c r="C1731" s="3"/>
      <c r="D1731" s="3"/>
      <c r="E1731" s="3"/>
      <c r="F1731" s="4"/>
    </row>
    <row r="1732" spans="2:6" ht="11.25" hidden="1" customHeight="1" x14ac:dyDescent="0.2">
      <c r="B1732" s="36" t="s">
        <v>4016</v>
      </c>
      <c r="C1732" s="3"/>
      <c r="D1732" s="3"/>
      <c r="E1732" s="3"/>
      <c r="F1732" s="4"/>
    </row>
    <row r="1733" spans="2:6" ht="11.25" hidden="1" customHeight="1" x14ac:dyDescent="0.2">
      <c r="B1733" s="36" t="s">
        <v>2559</v>
      </c>
      <c r="C1733" s="3"/>
      <c r="D1733" s="3"/>
      <c r="E1733" s="3"/>
      <c r="F1733" s="4"/>
    </row>
    <row r="1734" spans="2:6" ht="11.25" hidden="1" customHeight="1" x14ac:dyDescent="0.2">
      <c r="B1734" s="36" t="s">
        <v>920</v>
      </c>
      <c r="C1734" s="3"/>
      <c r="D1734" s="3"/>
      <c r="E1734" s="3"/>
      <c r="F1734" s="4"/>
    </row>
    <row r="1735" spans="2:6" ht="11.25" hidden="1" customHeight="1" x14ac:dyDescent="0.2">
      <c r="B1735" s="36" t="s">
        <v>4016</v>
      </c>
      <c r="C1735" s="3"/>
      <c r="D1735" s="3"/>
      <c r="E1735" s="3"/>
      <c r="F1735" s="4"/>
    </row>
    <row r="1736" spans="2:6" ht="11.25" hidden="1" customHeight="1" x14ac:dyDescent="0.2">
      <c r="B1736" s="36" t="s">
        <v>1408</v>
      </c>
      <c r="C1736" s="3"/>
      <c r="D1736" s="3"/>
      <c r="E1736" s="3"/>
      <c r="F1736" s="4"/>
    </row>
    <row r="1737" spans="2:6" ht="11.25" hidden="1" customHeight="1" x14ac:dyDescent="0.2">
      <c r="B1737" s="36" t="s">
        <v>4016</v>
      </c>
      <c r="C1737" s="3"/>
      <c r="D1737" s="3"/>
      <c r="E1737" s="3"/>
      <c r="F1737" s="4"/>
    </row>
    <row r="1738" spans="2:6" ht="11.25" hidden="1" customHeight="1" x14ac:dyDescent="0.2">
      <c r="B1738" s="36" t="s">
        <v>2395</v>
      </c>
      <c r="C1738" s="3"/>
      <c r="D1738" s="3"/>
      <c r="E1738" s="3"/>
      <c r="F1738" s="4"/>
    </row>
    <row r="1739" spans="2:6" ht="11.25" hidden="1" customHeight="1" x14ac:dyDescent="0.2">
      <c r="B1739" s="28" t="s">
        <v>4016</v>
      </c>
      <c r="C1739" s="6"/>
      <c r="D1739" s="6"/>
      <c r="E1739" s="6"/>
      <c r="F1739" s="7"/>
    </row>
    <row r="1740" spans="2:6" ht="11.25" hidden="1" customHeight="1" x14ac:dyDescent="0.2">
      <c r="B1740" s="36" t="s">
        <v>1331</v>
      </c>
      <c r="C1740" s="3"/>
      <c r="D1740" s="3"/>
      <c r="E1740" s="3"/>
      <c r="F1740" s="4"/>
    </row>
    <row r="1741" spans="2:6" ht="11.25" hidden="1" customHeight="1" x14ac:dyDescent="0.2">
      <c r="B1741" s="36" t="s">
        <v>4016</v>
      </c>
      <c r="C1741" s="3"/>
      <c r="D1741" s="3"/>
      <c r="E1741" s="3"/>
      <c r="F1741" s="4"/>
    </row>
    <row r="1742" spans="2:6" ht="11.25" hidden="1" customHeight="1" x14ac:dyDescent="0.2">
      <c r="B1742" s="36" t="s">
        <v>566</v>
      </c>
      <c r="C1742" s="3"/>
      <c r="D1742" s="3"/>
      <c r="E1742" s="3"/>
      <c r="F1742" s="4"/>
    </row>
    <row r="1743" spans="2:6" ht="11.25" hidden="1" customHeight="1" x14ac:dyDescent="0.2">
      <c r="B1743" s="36" t="s">
        <v>4016</v>
      </c>
      <c r="C1743" s="3"/>
      <c r="D1743" s="3"/>
      <c r="E1743" s="3"/>
      <c r="F1743" s="4"/>
    </row>
    <row r="1744" spans="2:6" ht="11.25" hidden="1" customHeight="1" x14ac:dyDescent="0.2">
      <c r="B1744" s="36" t="s">
        <v>929</v>
      </c>
      <c r="C1744" s="3"/>
      <c r="D1744" s="3"/>
      <c r="E1744" s="3"/>
      <c r="F1744" s="4"/>
    </row>
    <row r="1745" spans="2:6" ht="11.25" hidden="1" customHeight="1" x14ac:dyDescent="0.2">
      <c r="B1745" s="36" t="s">
        <v>4016</v>
      </c>
      <c r="C1745" s="3"/>
      <c r="D1745" s="3"/>
      <c r="E1745" s="3"/>
      <c r="F1745" s="4"/>
    </row>
    <row r="1746" spans="2:6" ht="11.25" hidden="1" customHeight="1" x14ac:dyDescent="0.2">
      <c r="B1746" s="36" t="s">
        <v>1192</v>
      </c>
      <c r="C1746" s="3"/>
      <c r="D1746" s="3"/>
      <c r="E1746" s="3"/>
      <c r="F1746" s="4"/>
    </row>
    <row r="1747" spans="2:6" ht="11.25" hidden="1" customHeight="1" x14ac:dyDescent="0.2">
      <c r="B1747" s="36" t="s">
        <v>4016</v>
      </c>
      <c r="C1747" s="3"/>
      <c r="D1747" s="3"/>
      <c r="E1747" s="3"/>
      <c r="F1747" s="4"/>
    </row>
    <row r="1748" spans="2:6" ht="11.25" hidden="1" customHeight="1" x14ac:dyDescent="0.2">
      <c r="B1748" s="36" t="s">
        <v>1087</v>
      </c>
      <c r="C1748" s="3"/>
      <c r="D1748" s="3"/>
      <c r="E1748" s="3"/>
      <c r="F1748" s="4"/>
    </row>
    <row r="1749" spans="2:6" ht="11.25" hidden="1" customHeight="1" x14ac:dyDescent="0.2">
      <c r="B1749" s="36" t="s">
        <v>4016</v>
      </c>
      <c r="C1749" s="3"/>
      <c r="D1749" s="3"/>
      <c r="E1749" s="3"/>
      <c r="F1749" s="4"/>
    </row>
    <row r="1750" spans="2:6" ht="11.25" hidden="1" customHeight="1" x14ac:dyDescent="0.2">
      <c r="B1750" s="36" t="s">
        <v>3004</v>
      </c>
      <c r="C1750" s="3"/>
      <c r="D1750" s="3"/>
      <c r="E1750" s="3"/>
      <c r="F1750" s="4"/>
    </row>
    <row r="1751" spans="2:6" ht="11.25" hidden="1" customHeight="1" x14ac:dyDescent="0.2">
      <c r="B1751" s="36" t="s">
        <v>4016</v>
      </c>
      <c r="C1751" s="3"/>
      <c r="D1751" s="3"/>
      <c r="E1751" s="3"/>
      <c r="F1751" s="4"/>
    </row>
    <row r="1752" spans="2:6" ht="11.25" hidden="1" customHeight="1" x14ac:dyDescent="0.2">
      <c r="B1752" s="36" t="s">
        <v>281</v>
      </c>
      <c r="C1752" s="3"/>
      <c r="D1752" s="3"/>
      <c r="E1752" s="3"/>
      <c r="F1752" s="4"/>
    </row>
    <row r="1753" spans="2:6" ht="11.25" hidden="1" customHeight="1" x14ac:dyDescent="0.2">
      <c r="B1753" s="36" t="s">
        <v>4016</v>
      </c>
      <c r="C1753" s="3"/>
      <c r="D1753" s="3"/>
      <c r="E1753" s="3"/>
      <c r="F1753" s="4"/>
    </row>
    <row r="1754" spans="2:6" ht="11.25" hidden="1" customHeight="1" x14ac:dyDescent="0.2">
      <c r="B1754" s="36" t="s">
        <v>3612</v>
      </c>
      <c r="C1754" s="3"/>
      <c r="D1754" s="3"/>
      <c r="E1754" s="3"/>
      <c r="F1754" s="4"/>
    </row>
    <row r="1755" spans="2:6" ht="11.25" hidden="1" customHeight="1" x14ac:dyDescent="0.2">
      <c r="B1755" s="36" t="s">
        <v>4016</v>
      </c>
      <c r="C1755" s="3"/>
      <c r="D1755" s="3"/>
      <c r="E1755" s="3"/>
      <c r="F1755" s="4"/>
    </row>
    <row r="1756" spans="2:6" ht="11.25" hidden="1" customHeight="1" x14ac:dyDescent="0.2">
      <c r="B1756" s="36" t="s">
        <v>1889</v>
      </c>
      <c r="C1756" s="3"/>
      <c r="D1756" s="3"/>
      <c r="E1756" s="3"/>
      <c r="F1756" s="4"/>
    </row>
    <row r="1757" spans="2:6" ht="11.25" hidden="1" customHeight="1" x14ac:dyDescent="0.2">
      <c r="B1757" s="36" t="s">
        <v>4016</v>
      </c>
      <c r="C1757" s="3"/>
      <c r="D1757" s="3"/>
      <c r="E1757" s="3"/>
      <c r="F1757" s="4"/>
    </row>
    <row r="1758" spans="2:6" ht="11.25" hidden="1" customHeight="1" x14ac:dyDescent="0.2">
      <c r="B1758" s="36" t="s">
        <v>335</v>
      </c>
      <c r="C1758" s="3"/>
      <c r="D1758" s="3"/>
      <c r="E1758" s="3"/>
      <c r="F1758" s="4"/>
    </row>
    <row r="1759" spans="2:6" ht="11.25" hidden="1" customHeight="1" x14ac:dyDescent="0.2">
      <c r="B1759" s="36" t="s">
        <v>4016</v>
      </c>
      <c r="C1759" s="3"/>
      <c r="D1759" s="3"/>
      <c r="E1759" s="3"/>
      <c r="F1759" s="4"/>
    </row>
    <row r="1760" spans="2:6" ht="11.25" hidden="1" customHeight="1" x14ac:dyDescent="0.2">
      <c r="B1760" s="36" t="s">
        <v>2001</v>
      </c>
      <c r="C1760" s="3"/>
      <c r="D1760" s="3"/>
      <c r="E1760" s="3"/>
      <c r="F1760" s="4"/>
    </row>
    <row r="1761" spans="2:6" ht="11.25" hidden="1" customHeight="1" x14ac:dyDescent="0.2">
      <c r="B1761" s="36" t="s">
        <v>4016</v>
      </c>
      <c r="C1761" s="3"/>
      <c r="D1761" s="3"/>
      <c r="E1761" s="3"/>
      <c r="F1761" s="4"/>
    </row>
    <row r="1762" spans="2:6" ht="11.25" hidden="1" customHeight="1" x14ac:dyDescent="0.2">
      <c r="B1762" s="36" t="s">
        <v>426</v>
      </c>
      <c r="C1762" s="3"/>
      <c r="D1762" s="3"/>
      <c r="E1762" s="3"/>
      <c r="F1762" s="4"/>
    </row>
    <row r="1763" spans="2:6" ht="11.25" hidden="1" customHeight="1" x14ac:dyDescent="0.2">
      <c r="B1763" s="36" t="s">
        <v>4016</v>
      </c>
      <c r="C1763" s="3"/>
      <c r="D1763" s="3"/>
      <c r="E1763" s="3"/>
      <c r="F1763" s="4"/>
    </row>
    <row r="1764" spans="2:6" ht="11.25" hidden="1" customHeight="1" x14ac:dyDescent="0.2">
      <c r="B1764" s="36" t="s">
        <v>3180</v>
      </c>
      <c r="C1764" s="3"/>
      <c r="D1764" s="3"/>
      <c r="E1764" s="3"/>
      <c r="F1764" s="4"/>
    </row>
    <row r="1765" spans="2:6" ht="11.25" hidden="1" customHeight="1" x14ac:dyDescent="0.2">
      <c r="B1765" s="36" t="s">
        <v>4016</v>
      </c>
      <c r="C1765" s="3"/>
      <c r="D1765" s="3"/>
      <c r="E1765" s="3"/>
      <c r="F1765" s="4"/>
    </row>
    <row r="1766" spans="2:6" ht="11.25" hidden="1" customHeight="1" x14ac:dyDescent="0.2">
      <c r="B1766" s="36" t="s">
        <v>3536</v>
      </c>
      <c r="C1766" s="3"/>
      <c r="D1766" s="3"/>
      <c r="E1766" s="3"/>
      <c r="F1766" s="4"/>
    </row>
    <row r="1767" spans="2:6" ht="11.25" hidden="1" customHeight="1" x14ac:dyDescent="0.2">
      <c r="B1767" s="36" t="s">
        <v>4016</v>
      </c>
      <c r="C1767" s="3"/>
      <c r="D1767" s="3"/>
      <c r="E1767" s="3"/>
      <c r="F1767" s="4"/>
    </row>
    <row r="1768" spans="2:6" ht="11.25" hidden="1" customHeight="1" x14ac:dyDescent="0.2">
      <c r="B1768" s="36" t="s">
        <v>1087</v>
      </c>
      <c r="C1768" s="3"/>
      <c r="D1768" s="3"/>
      <c r="E1768" s="3"/>
      <c r="F1768" s="4"/>
    </row>
    <row r="1769" spans="2:6" ht="11.25" hidden="1" customHeight="1" x14ac:dyDescent="0.2">
      <c r="B1769" s="36" t="s">
        <v>4016</v>
      </c>
      <c r="C1769" s="3"/>
      <c r="D1769" s="3"/>
      <c r="E1769" s="3"/>
      <c r="F1769" s="4"/>
    </row>
    <row r="1770" spans="2:6" ht="11.25" hidden="1" customHeight="1" x14ac:dyDescent="0.2">
      <c r="B1770" s="36" t="s">
        <v>3004</v>
      </c>
      <c r="C1770" s="3"/>
      <c r="D1770" s="3"/>
      <c r="E1770" s="3"/>
      <c r="F1770" s="4"/>
    </row>
    <row r="1771" spans="2:6" ht="11.25" hidden="1" customHeight="1" x14ac:dyDescent="0.2">
      <c r="B1771" s="36" t="s">
        <v>4016</v>
      </c>
      <c r="C1771" s="3"/>
      <c r="D1771" s="3"/>
      <c r="E1771" s="3"/>
      <c r="F1771" s="4"/>
    </row>
    <row r="1772" spans="2:6" ht="11.25" hidden="1" customHeight="1" x14ac:dyDescent="0.2">
      <c r="B1772" s="36" t="s">
        <v>281</v>
      </c>
      <c r="C1772" s="3"/>
      <c r="D1772" s="3"/>
      <c r="E1772" s="3"/>
      <c r="F1772" s="4"/>
    </row>
    <row r="1773" spans="2:6" ht="11.25" hidden="1" customHeight="1" x14ac:dyDescent="0.2">
      <c r="B1773" s="36" t="s">
        <v>4016</v>
      </c>
      <c r="C1773" s="3"/>
      <c r="D1773" s="3"/>
      <c r="E1773" s="3"/>
      <c r="F1773" s="4"/>
    </row>
    <row r="1774" spans="2:6" ht="11.25" hidden="1" customHeight="1" x14ac:dyDescent="0.2">
      <c r="B1774" s="36" t="s">
        <v>3612</v>
      </c>
      <c r="C1774" s="3"/>
      <c r="D1774" s="3"/>
      <c r="E1774" s="3"/>
      <c r="F1774" s="4"/>
    </row>
    <row r="1775" spans="2:6" ht="11.25" hidden="1" customHeight="1" x14ac:dyDescent="0.2">
      <c r="B1775" s="36" t="s">
        <v>4016</v>
      </c>
      <c r="C1775" s="3"/>
      <c r="D1775" s="3"/>
      <c r="E1775" s="3"/>
      <c r="F1775" s="4"/>
    </row>
    <row r="1776" spans="2:6" ht="11.25" hidden="1" customHeight="1" x14ac:dyDescent="0.2">
      <c r="B1776" s="36" t="s">
        <v>1889</v>
      </c>
      <c r="C1776" s="3"/>
      <c r="D1776" s="3"/>
      <c r="E1776" s="3"/>
      <c r="F1776" s="4"/>
    </row>
    <row r="1777" spans="2:6" ht="11.25" hidden="1" customHeight="1" x14ac:dyDescent="0.2">
      <c r="B1777" s="36" t="s">
        <v>4016</v>
      </c>
      <c r="C1777" s="3"/>
      <c r="D1777" s="3"/>
      <c r="E1777" s="3"/>
      <c r="F1777" s="4"/>
    </row>
    <row r="1778" spans="2:6" ht="11.25" hidden="1" customHeight="1" x14ac:dyDescent="0.2">
      <c r="B1778" s="36" t="s">
        <v>335</v>
      </c>
      <c r="C1778" s="3"/>
      <c r="D1778" s="3"/>
      <c r="E1778" s="3"/>
      <c r="F1778" s="4"/>
    </row>
    <row r="1779" spans="2:6" ht="11.25" hidden="1" customHeight="1" x14ac:dyDescent="0.2">
      <c r="B1779" s="36" t="s">
        <v>4016</v>
      </c>
      <c r="C1779" s="3"/>
      <c r="D1779" s="3"/>
      <c r="E1779" s="3"/>
      <c r="F1779" s="4"/>
    </row>
    <row r="1780" spans="2:6" ht="11.25" hidden="1" customHeight="1" x14ac:dyDescent="0.2">
      <c r="B1780" s="36" t="s">
        <v>2001</v>
      </c>
      <c r="C1780" s="3"/>
      <c r="D1780" s="3"/>
      <c r="E1780" s="3"/>
      <c r="F1780" s="4"/>
    </row>
    <row r="1781" spans="2:6" ht="11.25" hidden="1" customHeight="1" x14ac:dyDescent="0.2">
      <c r="B1781" s="36" t="s">
        <v>4016</v>
      </c>
      <c r="C1781" s="3"/>
      <c r="D1781" s="3"/>
      <c r="E1781" s="3"/>
      <c r="F1781" s="4"/>
    </row>
    <row r="1782" spans="2:6" ht="11.25" hidden="1" customHeight="1" x14ac:dyDescent="0.2">
      <c r="B1782" s="36" t="s">
        <v>426</v>
      </c>
      <c r="C1782" s="3"/>
      <c r="D1782" s="3"/>
      <c r="E1782" s="3"/>
      <c r="F1782" s="4"/>
    </row>
    <row r="1783" spans="2:6" ht="11.25" hidden="1" customHeight="1" x14ac:dyDescent="0.2">
      <c r="B1783" s="36" t="s">
        <v>4016</v>
      </c>
      <c r="C1783" s="3"/>
      <c r="D1783" s="3"/>
      <c r="E1783" s="3"/>
      <c r="F1783" s="4"/>
    </row>
    <row r="1784" spans="2:6" ht="11.25" hidden="1" customHeight="1" x14ac:dyDescent="0.2">
      <c r="B1784" s="36" t="s">
        <v>1763</v>
      </c>
      <c r="C1784" s="3"/>
      <c r="D1784" s="3"/>
      <c r="E1784" s="3"/>
      <c r="F1784" s="4"/>
    </row>
    <row r="1785" spans="2:6" ht="11.25" hidden="1" customHeight="1" x14ac:dyDescent="0.2">
      <c r="B1785" s="36" t="s">
        <v>4016</v>
      </c>
      <c r="C1785" s="3"/>
      <c r="D1785" s="3"/>
      <c r="E1785" s="3"/>
      <c r="F1785" s="4"/>
    </row>
    <row r="1786" spans="2:6" ht="11.25" hidden="1" customHeight="1" x14ac:dyDescent="0.2">
      <c r="B1786" s="36" t="s">
        <v>2339</v>
      </c>
      <c r="C1786" s="3"/>
      <c r="D1786" s="3"/>
      <c r="E1786" s="3"/>
      <c r="F1786" s="4"/>
    </row>
    <row r="1787" spans="2:6" ht="11.25" hidden="1" customHeight="1" x14ac:dyDescent="0.2">
      <c r="B1787" s="36" t="s">
        <v>4016</v>
      </c>
      <c r="C1787" s="3"/>
      <c r="D1787" s="3"/>
      <c r="E1787" s="3"/>
      <c r="F1787" s="4"/>
    </row>
    <row r="1788" spans="2:6" ht="11.25" hidden="1" customHeight="1" x14ac:dyDescent="0.2">
      <c r="B1788" s="36" t="s">
        <v>1981</v>
      </c>
      <c r="C1788" s="3"/>
      <c r="D1788" s="3"/>
      <c r="E1788" s="3"/>
      <c r="F1788" s="4"/>
    </row>
    <row r="1789" spans="2:6" ht="11.25" hidden="1" customHeight="1" x14ac:dyDescent="0.2">
      <c r="B1789" s="36" t="s">
        <v>4016</v>
      </c>
      <c r="C1789" s="3"/>
      <c r="D1789" s="3"/>
      <c r="E1789" s="3"/>
      <c r="F1789" s="4"/>
    </row>
    <row r="1790" spans="2:6" ht="11.25" hidden="1" customHeight="1" x14ac:dyDescent="0.2">
      <c r="B1790" s="36" t="s">
        <v>1494</v>
      </c>
      <c r="C1790" s="3"/>
      <c r="D1790" s="3"/>
      <c r="E1790" s="3"/>
      <c r="F1790" s="4"/>
    </row>
    <row r="1791" spans="2:6" ht="11.25" hidden="1" customHeight="1" x14ac:dyDescent="0.2">
      <c r="B1791" s="36" t="s">
        <v>4016</v>
      </c>
      <c r="C1791" s="3"/>
      <c r="D1791" s="3"/>
      <c r="E1791" s="3"/>
      <c r="F1791" s="4"/>
    </row>
    <row r="1792" spans="2:6" ht="11.25" hidden="1" customHeight="1" x14ac:dyDescent="0.2">
      <c r="B1792" s="28" t="s">
        <v>1134</v>
      </c>
      <c r="C1792" s="6"/>
      <c r="D1792" s="6"/>
      <c r="E1792" s="6"/>
      <c r="F1792" s="7"/>
    </row>
    <row r="1793" spans="2:6" ht="11.25" hidden="1" customHeight="1" x14ac:dyDescent="0.2">
      <c r="B1793" s="36" t="s">
        <v>4016</v>
      </c>
      <c r="C1793" s="3"/>
      <c r="D1793" s="3"/>
      <c r="E1793" s="3"/>
      <c r="F1793" s="4"/>
    </row>
    <row r="1794" spans="2:6" ht="11.25" hidden="1" customHeight="1" x14ac:dyDescent="0.2">
      <c r="B1794" s="36" t="s">
        <v>3910</v>
      </c>
      <c r="C1794" s="3"/>
      <c r="D1794" s="3"/>
      <c r="E1794" s="3"/>
      <c r="F1794" s="4"/>
    </row>
    <row r="1795" spans="2:6" ht="11.25" hidden="1" customHeight="1" x14ac:dyDescent="0.2">
      <c r="B1795" s="36" t="s">
        <v>4016</v>
      </c>
      <c r="C1795" s="3"/>
      <c r="D1795" s="3"/>
      <c r="E1795" s="3"/>
      <c r="F1795" s="4"/>
    </row>
    <row r="1796" spans="2:6" ht="11.25" hidden="1" customHeight="1" x14ac:dyDescent="0.2">
      <c r="B1796" s="36" t="s">
        <v>1889</v>
      </c>
      <c r="C1796" s="3"/>
      <c r="D1796" s="3"/>
      <c r="E1796" s="3"/>
      <c r="F1796" s="4"/>
    </row>
    <row r="1797" spans="2:6" ht="11.25" hidden="1" customHeight="1" x14ac:dyDescent="0.2">
      <c r="B1797" s="36" t="s">
        <v>4016</v>
      </c>
      <c r="C1797" s="3"/>
      <c r="D1797" s="3"/>
      <c r="E1797" s="3"/>
      <c r="F1797" s="4"/>
    </row>
    <row r="1798" spans="2:6" ht="11.25" hidden="1" customHeight="1" x14ac:dyDescent="0.2">
      <c r="B1798" s="36" t="s">
        <v>335</v>
      </c>
      <c r="C1798" s="3"/>
      <c r="D1798" s="3"/>
      <c r="E1798" s="3"/>
      <c r="F1798" s="4"/>
    </row>
    <row r="1799" spans="2:6" ht="11.25" hidden="1" customHeight="1" x14ac:dyDescent="0.2">
      <c r="B1799" s="36" t="s">
        <v>4016</v>
      </c>
      <c r="C1799" s="3"/>
      <c r="D1799" s="3"/>
      <c r="E1799" s="3"/>
      <c r="F1799" s="4"/>
    </row>
    <row r="1800" spans="2:6" ht="11.25" hidden="1" customHeight="1" x14ac:dyDescent="0.2">
      <c r="B1800" s="36" t="s">
        <v>2001</v>
      </c>
      <c r="C1800" s="3"/>
      <c r="D1800" s="3"/>
      <c r="E1800" s="3"/>
      <c r="F1800" s="4"/>
    </row>
    <row r="1801" spans="2:6" ht="11.25" hidden="1" customHeight="1" x14ac:dyDescent="0.2">
      <c r="B1801" s="36" t="s">
        <v>4016</v>
      </c>
      <c r="C1801" s="3"/>
      <c r="D1801" s="3"/>
      <c r="E1801" s="3"/>
      <c r="F1801" s="4"/>
    </row>
    <row r="1802" spans="2:6" ht="11.25" hidden="1" customHeight="1" x14ac:dyDescent="0.2">
      <c r="B1802" s="36" t="s">
        <v>14</v>
      </c>
      <c r="C1802" s="3"/>
      <c r="D1802" s="3"/>
      <c r="E1802" s="3"/>
      <c r="F1802" s="4"/>
    </row>
    <row r="1803" spans="2:6" ht="11.25" hidden="1" customHeight="1" x14ac:dyDescent="0.2">
      <c r="B1803" s="36" t="s">
        <v>4016</v>
      </c>
      <c r="C1803" s="3"/>
      <c r="D1803" s="3"/>
      <c r="E1803" s="3"/>
      <c r="F1803" s="4"/>
    </row>
    <row r="1804" spans="2:6" ht="11.25" hidden="1" customHeight="1" x14ac:dyDescent="0.2">
      <c r="B1804" s="36" t="s">
        <v>2941</v>
      </c>
      <c r="C1804" s="3"/>
      <c r="D1804" s="3"/>
      <c r="E1804" s="3"/>
      <c r="F1804" s="4"/>
    </row>
    <row r="1805" spans="2:6" ht="11.25" hidden="1" customHeight="1" x14ac:dyDescent="0.2">
      <c r="B1805" s="36" t="s">
        <v>4016</v>
      </c>
      <c r="C1805" s="3"/>
      <c r="D1805" s="3"/>
      <c r="E1805" s="3"/>
      <c r="F1805" s="4"/>
    </row>
    <row r="1806" spans="2:6" ht="11.25" hidden="1" customHeight="1" x14ac:dyDescent="0.2">
      <c r="B1806" s="36" t="s">
        <v>3351</v>
      </c>
      <c r="C1806" s="3"/>
      <c r="D1806" s="3"/>
      <c r="E1806" s="3"/>
      <c r="F1806" s="4"/>
    </row>
    <row r="1807" spans="2:6" ht="11.25" hidden="1" customHeight="1" x14ac:dyDescent="0.2">
      <c r="B1807" s="36" t="s">
        <v>4016</v>
      </c>
      <c r="C1807" s="3"/>
      <c r="D1807" s="3"/>
      <c r="E1807" s="3"/>
      <c r="F1807" s="4"/>
    </row>
    <row r="1808" spans="2:6" ht="11.25" hidden="1" customHeight="1" x14ac:dyDescent="0.2">
      <c r="B1808" s="36" t="s">
        <v>1279</v>
      </c>
      <c r="C1808" s="3"/>
      <c r="D1808" s="3"/>
      <c r="E1808" s="3"/>
      <c r="F1808" s="4"/>
    </row>
    <row r="1809" spans="2:6" ht="11.25" hidden="1" customHeight="1" x14ac:dyDescent="0.2">
      <c r="B1809" s="36" t="s">
        <v>4016</v>
      </c>
      <c r="C1809" s="3"/>
      <c r="D1809" s="3"/>
      <c r="E1809" s="3"/>
      <c r="F1809" s="4"/>
    </row>
    <row r="1810" spans="2:6" ht="11.25" hidden="1" customHeight="1" x14ac:dyDescent="0.2">
      <c r="B1810" s="36" t="s">
        <v>3447</v>
      </c>
      <c r="C1810" s="3"/>
      <c r="D1810" s="3"/>
      <c r="E1810" s="3"/>
      <c r="F1810" s="4"/>
    </row>
    <row r="1811" spans="2:6" ht="11.25" hidden="1" customHeight="1" x14ac:dyDescent="0.2">
      <c r="B1811" s="36" t="s">
        <v>4016</v>
      </c>
      <c r="C1811" s="3"/>
      <c r="D1811" s="3"/>
      <c r="E1811" s="3"/>
      <c r="F1811" s="4"/>
    </row>
    <row r="1812" spans="2:6" ht="11.25" hidden="1" customHeight="1" x14ac:dyDescent="0.2">
      <c r="B1812" s="36" t="s">
        <v>3461</v>
      </c>
      <c r="C1812" s="3"/>
      <c r="D1812" s="3"/>
      <c r="E1812" s="3"/>
      <c r="F1812" s="4"/>
    </row>
    <row r="1813" spans="2:6" ht="11.25" hidden="1" customHeight="1" x14ac:dyDescent="0.2">
      <c r="B1813" s="36" t="s">
        <v>4016</v>
      </c>
      <c r="C1813" s="3"/>
      <c r="D1813" s="3"/>
      <c r="E1813" s="3"/>
      <c r="F1813" s="4"/>
    </row>
    <row r="1814" spans="2:6" ht="11.25" hidden="1" customHeight="1" x14ac:dyDescent="0.2">
      <c r="B1814" s="36" t="s">
        <v>2756</v>
      </c>
      <c r="C1814" s="3"/>
      <c r="D1814" s="3"/>
      <c r="E1814" s="3"/>
      <c r="F1814" s="4"/>
    </row>
    <row r="1815" spans="2:6" ht="11.25" hidden="1" customHeight="1" x14ac:dyDescent="0.2">
      <c r="B1815" s="36" t="s">
        <v>4016</v>
      </c>
      <c r="C1815" s="3"/>
      <c r="D1815" s="3"/>
      <c r="E1815" s="3"/>
      <c r="F1815" s="4"/>
    </row>
    <row r="1816" spans="2:6" ht="11.25" hidden="1" customHeight="1" x14ac:dyDescent="0.2">
      <c r="B1816" s="36" t="s">
        <v>2492</v>
      </c>
      <c r="C1816" s="3"/>
      <c r="D1816" s="3"/>
      <c r="E1816" s="3"/>
      <c r="F1816" s="4"/>
    </row>
    <row r="1817" spans="2:6" ht="11.25" hidden="1" customHeight="1" x14ac:dyDescent="0.2">
      <c r="B1817" s="36" t="s">
        <v>4016</v>
      </c>
      <c r="C1817" s="3"/>
      <c r="D1817" s="3"/>
      <c r="E1817" s="3"/>
      <c r="F1817" s="4"/>
    </row>
    <row r="1818" spans="2:6" ht="11.25" hidden="1" customHeight="1" x14ac:dyDescent="0.2">
      <c r="B1818" s="36" t="s">
        <v>1152</v>
      </c>
      <c r="C1818" s="3"/>
      <c r="D1818" s="3"/>
      <c r="E1818" s="3"/>
      <c r="F1818" s="4"/>
    </row>
    <row r="1819" spans="2:6" ht="11.25" hidden="1" customHeight="1" x14ac:dyDescent="0.2">
      <c r="B1819" s="36" t="s">
        <v>4016</v>
      </c>
      <c r="C1819" s="3"/>
      <c r="D1819" s="3"/>
      <c r="E1819" s="3"/>
      <c r="F1819" s="4"/>
    </row>
    <row r="1820" spans="2:6" ht="11.25" hidden="1" customHeight="1" x14ac:dyDescent="0.2">
      <c r="B1820" s="36" t="s">
        <v>2218</v>
      </c>
      <c r="C1820" s="3"/>
      <c r="D1820" s="3"/>
      <c r="E1820" s="3"/>
      <c r="F1820" s="4"/>
    </row>
    <row r="1821" spans="2:6" ht="11.25" hidden="1" customHeight="1" x14ac:dyDescent="0.2">
      <c r="B1821" s="36" t="s">
        <v>1186</v>
      </c>
      <c r="C1821" s="3"/>
      <c r="D1821" s="3"/>
      <c r="E1821" s="3"/>
      <c r="F1821" s="4"/>
    </row>
    <row r="1822" spans="2:6" ht="11.25" hidden="1" customHeight="1" x14ac:dyDescent="0.2">
      <c r="B1822" s="36" t="s">
        <v>456</v>
      </c>
      <c r="C1822" s="3"/>
      <c r="D1822" s="3"/>
      <c r="E1822" s="3"/>
      <c r="F1822" s="4"/>
    </row>
    <row r="1823" spans="2:6" ht="11.25" hidden="1" customHeight="1" x14ac:dyDescent="0.2">
      <c r="B1823" s="36" t="s">
        <v>792</v>
      </c>
      <c r="C1823" s="37">
        <f>D1823+E1823+F1823</f>
        <v>19983</v>
      </c>
      <c r="D1823" s="3">
        <v>4691</v>
      </c>
      <c r="E1823" s="3">
        <v>4948</v>
      </c>
      <c r="F1823" s="4">
        <v>10344</v>
      </c>
    </row>
    <row r="1824" spans="2:6" ht="11.25" hidden="1" customHeight="1" x14ac:dyDescent="0.2">
      <c r="B1824" s="36" t="s">
        <v>4016</v>
      </c>
      <c r="C1824" s="3"/>
      <c r="D1824" s="3"/>
      <c r="E1824" s="3"/>
      <c r="F1824" s="4"/>
    </row>
    <row r="1825" spans="2:6" ht="11.25" hidden="1" customHeight="1" x14ac:dyDescent="0.2">
      <c r="B1825" s="36" t="s">
        <v>3824</v>
      </c>
      <c r="C1825" s="3"/>
      <c r="D1825" s="3"/>
      <c r="E1825" s="3"/>
      <c r="F1825" s="4"/>
    </row>
    <row r="1826" spans="2:6" ht="11.25" hidden="1" customHeight="1" x14ac:dyDescent="0.2">
      <c r="B1826" s="36" t="s">
        <v>4016</v>
      </c>
      <c r="C1826" s="3"/>
      <c r="D1826" s="3"/>
      <c r="E1826" s="3"/>
      <c r="F1826" s="4"/>
    </row>
    <row r="1827" spans="2:6" ht="11.25" hidden="1" customHeight="1" x14ac:dyDescent="0.2">
      <c r="B1827" s="36" t="s">
        <v>1279</v>
      </c>
      <c r="C1827" s="3"/>
      <c r="D1827" s="3"/>
      <c r="E1827" s="3"/>
      <c r="F1827" s="4"/>
    </row>
    <row r="1828" spans="2:6" ht="11.25" hidden="1" customHeight="1" x14ac:dyDescent="0.2">
      <c r="B1828" s="36" t="s">
        <v>4016</v>
      </c>
      <c r="C1828" s="3"/>
      <c r="D1828" s="3"/>
      <c r="E1828" s="3"/>
      <c r="F1828" s="4"/>
    </row>
    <row r="1829" spans="2:6" ht="11.25" hidden="1" customHeight="1" x14ac:dyDescent="0.2">
      <c r="B1829" s="36" t="s">
        <v>3447</v>
      </c>
      <c r="C1829" s="3"/>
      <c r="D1829" s="3"/>
      <c r="E1829" s="3"/>
      <c r="F1829" s="4"/>
    </row>
    <row r="1830" spans="2:6" ht="11.25" hidden="1" customHeight="1" x14ac:dyDescent="0.2">
      <c r="B1830" s="36" t="s">
        <v>4016</v>
      </c>
      <c r="C1830" s="3"/>
      <c r="D1830" s="3"/>
      <c r="E1830" s="3"/>
      <c r="F1830" s="4"/>
    </row>
    <row r="1831" spans="2:6" ht="11.25" hidden="1" customHeight="1" x14ac:dyDescent="0.2">
      <c r="B1831" s="36" t="s">
        <v>3461</v>
      </c>
      <c r="C1831" s="3"/>
      <c r="D1831" s="3"/>
      <c r="E1831" s="3"/>
      <c r="F1831" s="4"/>
    </row>
    <row r="1832" spans="2:6" ht="11.25" hidden="1" customHeight="1" x14ac:dyDescent="0.2">
      <c r="B1832" s="36" t="s">
        <v>4016</v>
      </c>
      <c r="C1832" s="3"/>
      <c r="D1832" s="3"/>
      <c r="E1832" s="3"/>
      <c r="F1832" s="4"/>
    </row>
    <row r="1833" spans="2:6" ht="11.25" hidden="1" customHeight="1" x14ac:dyDescent="0.2">
      <c r="B1833" s="36" t="s">
        <v>2756</v>
      </c>
      <c r="C1833" s="3"/>
      <c r="D1833" s="3"/>
      <c r="E1833" s="3"/>
      <c r="F1833" s="4"/>
    </row>
    <row r="1834" spans="2:6" ht="11.25" hidden="1" customHeight="1" x14ac:dyDescent="0.2">
      <c r="B1834" s="36" t="s">
        <v>4016</v>
      </c>
      <c r="C1834" s="3"/>
      <c r="D1834" s="3"/>
      <c r="E1834" s="3"/>
      <c r="F1834" s="4"/>
    </row>
    <row r="1835" spans="2:6" ht="11.25" hidden="1" customHeight="1" x14ac:dyDescent="0.2">
      <c r="B1835" s="36" t="s">
        <v>1034</v>
      </c>
      <c r="C1835" s="3"/>
      <c r="D1835" s="3"/>
      <c r="E1835" s="3"/>
      <c r="F1835" s="4"/>
    </row>
    <row r="1836" spans="2:6" ht="11.25" hidden="1" customHeight="1" x14ac:dyDescent="0.2">
      <c r="B1836" s="36" t="s">
        <v>4016</v>
      </c>
      <c r="C1836" s="3"/>
      <c r="D1836" s="3"/>
      <c r="E1836" s="3"/>
      <c r="F1836" s="4"/>
    </row>
    <row r="1837" spans="2:6" ht="11.25" hidden="1" customHeight="1" x14ac:dyDescent="0.2">
      <c r="B1837" s="36" t="s">
        <v>170</v>
      </c>
      <c r="C1837" s="3"/>
      <c r="D1837" s="3"/>
      <c r="E1837" s="3"/>
      <c r="F1837" s="4"/>
    </row>
    <row r="1838" spans="2:6" ht="11.25" hidden="1" customHeight="1" x14ac:dyDescent="0.2">
      <c r="B1838" s="36" t="s">
        <v>4016</v>
      </c>
      <c r="C1838" s="3"/>
      <c r="D1838" s="3"/>
      <c r="E1838" s="3"/>
      <c r="F1838" s="4"/>
    </row>
    <row r="1839" spans="2:6" ht="11.25" hidden="1" customHeight="1" x14ac:dyDescent="0.2">
      <c r="B1839" s="36" t="s">
        <v>2883</v>
      </c>
      <c r="C1839" s="3"/>
      <c r="D1839" s="3"/>
      <c r="E1839" s="3"/>
      <c r="F1839" s="4"/>
    </row>
    <row r="1840" spans="2:6" ht="11.25" hidden="1" customHeight="1" x14ac:dyDescent="0.2">
      <c r="B1840" s="36" t="s">
        <v>314</v>
      </c>
      <c r="C1840" s="3"/>
      <c r="D1840" s="3"/>
      <c r="E1840" s="3"/>
      <c r="F1840" s="4"/>
    </row>
    <row r="1841" spans="2:6" ht="11.25" hidden="1" customHeight="1" x14ac:dyDescent="0.2">
      <c r="B1841" s="36" t="s">
        <v>1317</v>
      </c>
      <c r="C1841" s="3"/>
      <c r="D1841" s="3"/>
      <c r="E1841" s="3"/>
      <c r="F1841" s="4"/>
    </row>
    <row r="1842" spans="2:6" ht="11.25" hidden="1" customHeight="1" x14ac:dyDescent="0.2">
      <c r="B1842" s="36" t="s">
        <v>2325</v>
      </c>
      <c r="C1842" s="37">
        <f>D1842+E1842+F1842</f>
        <v>12850</v>
      </c>
      <c r="D1842" s="3">
        <v>9418</v>
      </c>
      <c r="E1842" s="3">
        <v>3416</v>
      </c>
      <c r="F1842" s="4">
        <v>16</v>
      </c>
    </row>
    <row r="1843" spans="2:6" ht="11.25" hidden="1" customHeight="1" x14ac:dyDescent="0.2">
      <c r="B1843" s="36" t="s">
        <v>4016</v>
      </c>
      <c r="C1843" s="3"/>
      <c r="D1843" s="3"/>
      <c r="E1843" s="3"/>
      <c r="F1843" s="4"/>
    </row>
    <row r="1844" spans="2:6" ht="11.25" hidden="1" customHeight="1" x14ac:dyDescent="0.2">
      <c r="B1844" s="36" t="s">
        <v>3133</v>
      </c>
      <c r="C1844" s="3"/>
      <c r="D1844" s="3"/>
      <c r="E1844" s="3"/>
      <c r="F1844" s="4"/>
    </row>
    <row r="1845" spans="2:6" ht="11.25" hidden="1" customHeight="1" x14ac:dyDescent="0.2">
      <c r="B1845" s="28" t="s">
        <v>4016</v>
      </c>
      <c r="C1845" s="6"/>
      <c r="D1845" s="6"/>
      <c r="E1845" s="6"/>
      <c r="F1845" s="7"/>
    </row>
    <row r="1846" spans="2:6" ht="11.25" hidden="1" customHeight="1" x14ac:dyDescent="0.2">
      <c r="B1846" s="36" t="s">
        <v>170</v>
      </c>
      <c r="C1846" s="3"/>
      <c r="D1846" s="3"/>
      <c r="E1846" s="3"/>
      <c r="F1846" s="4"/>
    </row>
    <row r="1847" spans="2:6" ht="11.25" hidden="1" customHeight="1" x14ac:dyDescent="0.2">
      <c r="B1847" s="36" t="s">
        <v>4016</v>
      </c>
      <c r="C1847" s="3"/>
      <c r="D1847" s="3"/>
      <c r="E1847" s="3"/>
      <c r="F1847" s="4"/>
    </row>
    <row r="1848" spans="2:6" ht="11.25" hidden="1" customHeight="1" x14ac:dyDescent="0.2">
      <c r="B1848" s="36" t="s">
        <v>3497</v>
      </c>
      <c r="C1848" s="3"/>
      <c r="D1848" s="3"/>
      <c r="E1848" s="3"/>
      <c r="F1848" s="4"/>
    </row>
    <row r="1849" spans="2:6" ht="11.25" hidden="1" customHeight="1" x14ac:dyDescent="0.2">
      <c r="B1849" s="36" t="s">
        <v>4016</v>
      </c>
      <c r="C1849" s="3"/>
      <c r="D1849" s="3"/>
      <c r="E1849" s="3"/>
      <c r="F1849" s="4"/>
    </row>
    <row r="1850" spans="2:6" ht="11.25" hidden="1" customHeight="1" x14ac:dyDescent="0.2">
      <c r="B1850" s="36" t="s">
        <v>2826</v>
      </c>
      <c r="C1850" s="3"/>
      <c r="D1850" s="3"/>
      <c r="E1850" s="3"/>
      <c r="F1850" s="4"/>
    </row>
    <row r="1851" spans="2:6" ht="11.25" hidden="1" customHeight="1" x14ac:dyDescent="0.2">
      <c r="B1851" s="36" t="s">
        <v>1383</v>
      </c>
      <c r="C1851" s="3"/>
      <c r="D1851" s="3"/>
      <c r="E1851" s="3"/>
      <c r="F1851" s="4"/>
    </row>
    <row r="1852" spans="2:6" ht="11.25" hidden="1" customHeight="1" x14ac:dyDescent="0.2">
      <c r="B1852" s="36" t="s">
        <v>283</v>
      </c>
      <c r="C1852" s="3"/>
      <c r="D1852" s="3"/>
      <c r="E1852" s="3"/>
      <c r="F1852" s="4"/>
    </row>
    <row r="1853" spans="2:6" ht="11.25" hidden="1" customHeight="1" x14ac:dyDescent="0.2">
      <c r="B1853" s="36" t="s">
        <v>3893</v>
      </c>
      <c r="C1853" s="37">
        <f>D1853+E1853+F1853</f>
        <v>822</v>
      </c>
      <c r="D1853" s="3">
        <v>603</v>
      </c>
      <c r="E1853" s="3">
        <v>218</v>
      </c>
      <c r="F1853" s="4">
        <v>1</v>
      </c>
    </row>
    <row r="1854" spans="2:6" ht="11.25" hidden="1" customHeight="1" x14ac:dyDescent="0.2">
      <c r="B1854" s="36" t="s">
        <v>4016</v>
      </c>
      <c r="C1854" s="3"/>
      <c r="D1854" s="3"/>
      <c r="E1854" s="3"/>
      <c r="F1854" s="4"/>
    </row>
    <row r="1855" spans="2:6" ht="11.25" hidden="1" customHeight="1" x14ac:dyDescent="0.2">
      <c r="B1855" s="36" t="s">
        <v>1525</v>
      </c>
      <c r="C1855" s="3"/>
      <c r="D1855" s="3"/>
      <c r="E1855" s="3"/>
      <c r="F1855" s="4"/>
    </row>
    <row r="1856" spans="2:6" ht="11.25" hidden="1" customHeight="1" x14ac:dyDescent="0.2">
      <c r="B1856" s="36" t="s">
        <v>4016</v>
      </c>
      <c r="C1856" s="3"/>
      <c r="D1856" s="3"/>
      <c r="E1856" s="3"/>
      <c r="F1856" s="4"/>
    </row>
    <row r="1857" spans="2:6" ht="11.25" hidden="1" customHeight="1" x14ac:dyDescent="0.2">
      <c r="B1857" s="36" t="s">
        <v>1279</v>
      </c>
      <c r="C1857" s="3"/>
      <c r="D1857" s="3"/>
      <c r="E1857" s="3"/>
      <c r="F1857" s="4"/>
    </row>
    <row r="1858" spans="2:6" ht="11.25" hidden="1" customHeight="1" x14ac:dyDescent="0.2">
      <c r="B1858" s="36" t="s">
        <v>4016</v>
      </c>
      <c r="C1858" s="3"/>
      <c r="D1858" s="3"/>
      <c r="E1858" s="3"/>
      <c r="F1858" s="4"/>
    </row>
    <row r="1859" spans="2:6" ht="11.25" hidden="1" customHeight="1" x14ac:dyDescent="0.2">
      <c r="B1859" s="36" t="s">
        <v>3447</v>
      </c>
      <c r="C1859" s="3"/>
      <c r="D1859" s="3"/>
      <c r="E1859" s="3"/>
      <c r="F1859" s="4"/>
    </row>
    <row r="1860" spans="2:6" ht="11.25" hidden="1" customHeight="1" x14ac:dyDescent="0.2">
      <c r="B1860" s="36" t="s">
        <v>4016</v>
      </c>
      <c r="C1860" s="3"/>
      <c r="D1860" s="3"/>
      <c r="E1860" s="3"/>
      <c r="F1860" s="4"/>
    </row>
    <row r="1861" spans="2:6" ht="11.25" hidden="1" customHeight="1" x14ac:dyDescent="0.2">
      <c r="B1861" s="36" t="s">
        <v>3461</v>
      </c>
      <c r="C1861" s="3"/>
      <c r="D1861" s="3"/>
      <c r="E1861" s="3"/>
      <c r="F1861" s="4"/>
    </row>
    <row r="1862" spans="2:6" ht="11.25" hidden="1" customHeight="1" x14ac:dyDescent="0.2">
      <c r="B1862" s="36" t="s">
        <v>4016</v>
      </c>
      <c r="C1862" s="3"/>
      <c r="D1862" s="3"/>
      <c r="E1862" s="3"/>
      <c r="F1862" s="4"/>
    </row>
    <row r="1863" spans="2:6" ht="11.25" hidden="1" customHeight="1" x14ac:dyDescent="0.2">
      <c r="B1863" s="36" t="s">
        <v>3342</v>
      </c>
      <c r="C1863" s="3"/>
      <c r="D1863" s="3"/>
      <c r="E1863" s="3"/>
      <c r="F1863" s="4"/>
    </row>
    <row r="1864" spans="2:6" ht="11.25" hidden="1" customHeight="1" x14ac:dyDescent="0.2">
      <c r="B1864" s="36" t="s">
        <v>4016</v>
      </c>
      <c r="C1864" s="3"/>
      <c r="D1864" s="3"/>
      <c r="E1864" s="3"/>
      <c r="F1864" s="4"/>
    </row>
    <row r="1865" spans="2:6" ht="11.25" hidden="1" customHeight="1" x14ac:dyDescent="0.2">
      <c r="B1865" s="36" t="s">
        <v>3909</v>
      </c>
      <c r="C1865" s="3"/>
      <c r="D1865" s="3"/>
      <c r="E1865" s="3"/>
      <c r="F1865" s="4"/>
    </row>
    <row r="1866" spans="2:6" ht="11.25" hidden="1" customHeight="1" x14ac:dyDescent="0.2">
      <c r="B1866" s="36" t="s">
        <v>580</v>
      </c>
      <c r="C1866" s="3"/>
      <c r="D1866" s="3"/>
      <c r="E1866" s="3"/>
      <c r="F1866" s="4"/>
    </row>
    <row r="1867" spans="2:6" ht="11.25" hidden="1" customHeight="1" x14ac:dyDescent="0.2">
      <c r="B1867" s="36" t="s">
        <v>2863</v>
      </c>
      <c r="C1867" s="3"/>
      <c r="D1867" s="3"/>
      <c r="E1867" s="3"/>
      <c r="F1867" s="4"/>
    </row>
    <row r="1868" spans="2:6" ht="11.25" hidden="1" customHeight="1" x14ac:dyDescent="0.2">
      <c r="B1868" s="36" t="s">
        <v>199</v>
      </c>
      <c r="C1868" s="3"/>
      <c r="D1868" s="3"/>
      <c r="E1868" s="3"/>
      <c r="F1868" s="4"/>
    </row>
    <row r="1869" spans="2:6" ht="11.25" hidden="1" customHeight="1" x14ac:dyDescent="0.2">
      <c r="B1869" s="36" t="s">
        <v>98</v>
      </c>
      <c r="C1869" s="37">
        <f>D1869+E1869+F1869</f>
        <v>776</v>
      </c>
      <c r="D1869" s="3">
        <v>776</v>
      </c>
      <c r="E1869" s="3"/>
      <c r="F1869" s="4"/>
    </row>
    <row r="1870" spans="2:6" ht="11.25" hidden="1" customHeight="1" x14ac:dyDescent="0.2">
      <c r="B1870" s="36" t="s">
        <v>4016</v>
      </c>
      <c r="C1870" s="3"/>
      <c r="D1870" s="3"/>
      <c r="E1870" s="3"/>
      <c r="F1870" s="4"/>
    </row>
    <row r="1871" spans="2:6" ht="11.25" hidden="1" customHeight="1" x14ac:dyDescent="0.2">
      <c r="B1871" s="36" t="s">
        <v>698</v>
      </c>
      <c r="C1871" s="3"/>
      <c r="D1871" s="3"/>
      <c r="E1871" s="3"/>
      <c r="F1871" s="4"/>
    </row>
    <row r="1872" spans="2:6" ht="11.25" hidden="1" customHeight="1" x14ac:dyDescent="0.2">
      <c r="B1872" s="36" t="s">
        <v>4016</v>
      </c>
      <c r="C1872" s="3"/>
      <c r="D1872" s="3"/>
      <c r="E1872" s="3"/>
      <c r="F1872" s="4"/>
    </row>
    <row r="1873" spans="2:6" ht="11.25" hidden="1" customHeight="1" x14ac:dyDescent="0.2">
      <c r="B1873" s="36" t="s">
        <v>3227</v>
      </c>
      <c r="C1873" s="3"/>
      <c r="D1873" s="3"/>
      <c r="E1873" s="3"/>
      <c r="F1873" s="4"/>
    </row>
    <row r="1874" spans="2:6" ht="11.25" hidden="1" customHeight="1" x14ac:dyDescent="0.2">
      <c r="B1874" s="36" t="s">
        <v>4016</v>
      </c>
      <c r="C1874" s="3"/>
      <c r="D1874" s="3"/>
      <c r="E1874" s="3"/>
      <c r="F1874" s="4"/>
    </row>
    <row r="1875" spans="2:6" ht="11.25" hidden="1" customHeight="1" x14ac:dyDescent="0.2">
      <c r="B1875" s="36" t="s">
        <v>787</v>
      </c>
      <c r="C1875" s="3"/>
      <c r="D1875" s="3"/>
      <c r="E1875" s="3"/>
      <c r="F1875" s="4"/>
    </row>
    <row r="1876" spans="2:6" ht="11.25" hidden="1" customHeight="1" x14ac:dyDescent="0.2">
      <c r="B1876" s="36" t="s">
        <v>4016</v>
      </c>
      <c r="C1876" s="3"/>
      <c r="D1876" s="3"/>
      <c r="E1876" s="3"/>
      <c r="F1876" s="4"/>
    </row>
    <row r="1877" spans="2:6" ht="11.25" hidden="1" customHeight="1" x14ac:dyDescent="0.2">
      <c r="B1877" s="36" t="s">
        <v>2029</v>
      </c>
      <c r="C1877" s="3"/>
      <c r="D1877" s="3"/>
      <c r="E1877" s="3"/>
      <c r="F1877" s="4"/>
    </row>
    <row r="1878" spans="2:6" ht="11.25" hidden="1" customHeight="1" x14ac:dyDescent="0.2">
      <c r="B1878" s="36" t="s">
        <v>4016</v>
      </c>
      <c r="C1878" s="3"/>
      <c r="D1878" s="3"/>
      <c r="E1878" s="3"/>
      <c r="F1878" s="4"/>
    </row>
    <row r="1879" spans="2:6" ht="11.25" hidden="1" customHeight="1" x14ac:dyDescent="0.2">
      <c r="B1879" s="36" t="s">
        <v>2708</v>
      </c>
      <c r="C1879" s="3"/>
      <c r="D1879" s="3"/>
      <c r="E1879" s="3"/>
      <c r="F1879" s="4"/>
    </row>
    <row r="1880" spans="2:6" ht="11.25" hidden="1" customHeight="1" x14ac:dyDescent="0.2">
      <c r="B1880" s="36" t="s">
        <v>4016</v>
      </c>
      <c r="C1880" s="3"/>
      <c r="D1880" s="3"/>
      <c r="E1880" s="3"/>
      <c r="F1880" s="4"/>
    </row>
    <row r="1881" spans="2:6" ht="11.25" hidden="1" customHeight="1" x14ac:dyDescent="0.2">
      <c r="B1881" s="36" t="s">
        <v>3188</v>
      </c>
      <c r="C1881" s="3"/>
      <c r="D1881" s="3"/>
      <c r="E1881" s="3"/>
      <c r="F1881" s="4"/>
    </row>
    <row r="1882" spans="2:6" ht="11.25" hidden="1" customHeight="1" x14ac:dyDescent="0.2">
      <c r="B1882" s="36" t="s">
        <v>3564</v>
      </c>
      <c r="C1882" s="3"/>
      <c r="D1882" s="3"/>
      <c r="E1882" s="3"/>
      <c r="F1882" s="4"/>
    </row>
    <row r="1883" spans="2:6" ht="11.25" hidden="1" customHeight="1" x14ac:dyDescent="0.2">
      <c r="B1883" s="36" t="s">
        <v>290</v>
      </c>
      <c r="C1883" s="3"/>
      <c r="D1883" s="3"/>
      <c r="E1883" s="3"/>
      <c r="F1883" s="4"/>
    </row>
    <row r="1884" spans="2:6" ht="11.25" hidden="1" customHeight="1" x14ac:dyDescent="0.2">
      <c r="B1884" s="36" t="s">
        <v>4016</v>
      </c>
      <c r="C1884" s="3"/>
      <c r="D1884" s="3"/>
      <c r="E1884" s="3"/>
      <c r="F1884" s="4"/>
    </row>
    <row r="1885" spans="2:6" ht="11.25" hidden="1" customHeight="1" x14ac:dyDescent="0.2">
      <c r="B1885" s="36" t="s">
        <v>862</v>
      </c>
      <c r="C1885" s="3"/>
      <c r="D1885" s="3"/>
      <c r="E1885" s="3"/>
      <c r="F1885" s="4"/>
    </row>
    <row r="1886" spans="2:6" ht="11.25" hidden="1" customHeight="1" x14ac:dyDescent="0.2">
      <c r="B1886" s="36" t="s">
        <v>474</v>
      </c>
      <c r="C1886" s="3"/>
      <c r="D1886" s="3"/>
      <c r="E1886" s="3"/>
      <c r="F1886" s="4"/>
    </row>
    <row r="1887" spans="2:6" ht="11.25" hidden="1" customHeight="1" x14ac:dyDescent="0.2">
      <c r="B1887" s="36" t="s">
        <v>1826</v>
      </c>
      <c r="C1887" s="3"/>
      <c r="D1887" s="3"/>
      <c r="E1887" s="3"/>
      <c r="F1887" s="4"/>
    </row>
    <row r="1888" spans="2:6" ht="11.25" hidden="1" customHeight="1" x14ac:dyDescent="0.2">
      <c r="B1888" s="36" t="s">
        <v>4016</v>
      </c>
      <c r="C1888" s="3"/>
      <c r="D1888" s="3"/>
      <c r="E1888" s="3"/>
      <c r="F1888" s="4"/>
    </row>
    <row r="1889" spans="2:6" ht="11.25" hidden="1" customHeight="1" x14ac:dyDescent="0.2">
      <c r="B1889" s="36" t="s">
        <v>2031</v>
      </c>
      <c r="C1889" s="3"/>
      <c r="D1889" s="3"/>
      <c r="E1889" s="3"/>
      <c r="F1889" s="4"/>
    </row>
    <row r="1890" spans="2:6" ht="11.25" hidden="1" customHeight="1" x14ac:dyDescent="0.2">
      <c r="B1890" s="36" t="s">
        <v>1006</v>
      </c>
      <c r="C1890" s="3"/>
      <c r="D1890" s="3"/>
      <c r="E1890" s="3"/>
      <c r="F1890" s="4"/>
    </row>
    <row r="1891" spans="2:6" ht="11.25" hidden="1" customHeight="1" x14ac:dyDescent="0.2">
      <c r="B1891" s="36" t="s">
        <v>3095</v>
      </c>
      <c r="C1891" s="3"/>
      <c r="D1891" s="3"/>
      <c r="E1891" s="3"/>
      <c r="F1891" s="4"/>
    </row>
    <row r="1892" spans="2:6" ht="11.25" hidden="1" customHeight="1" x14ac:dyDescent="0.2">
      <c r="B1892" s="36" t="s">
        <v>2722</v>
      </c>
      <c r="C1892" s="37">
        <f>D1892+E1892+F1892</f>
        <v>738</v>
      </c>
      <c r="D1892" s="3">
        <v>272</v>
      </c>
      <c r="E1892" s="3">
        <v>290</v>
      </c>
      <c r="F1892" s="4">
        <v>176</v>
      </c>
    </row>
    <row r="1893" spans="2:6" ht="11.25" hidden="1" customHeight="1" x14ac:dyDescent="0.2">
      <c r="B1893" s="36" t="s">
        <v>4016</v>
      </c>
      <c r="C1893" s="3"/>
      <c r="D1893" s="3"/>
      <c r="E1893" s="3"/>
      <c r="F1893" s="4"/>
    </row>
    <row r="1894" spans="2:6" ht="11.25" hidden="1" customHeight="1" x14ac:dyDescent="0.2">
      <c r="B1894" s="36" t="s">
        <v>726</v>
      </c>
      <c r="C1894" s="3"/>
      <c r="D1894" s="3"/>
      <c r="E1894" s="3"/>
      <c r="F1894" s="4"/>
    </row>
    <row r="1895" spans="2:6" ht="11.25" hidden="1" customHeight="1" x14ac:dyDescent="0.2">
      <c r="B1895" s="36" t="s">
        <v>4016</v>
      </c>
      <c r="C1895" s="3"/>
      <c r="D1895" s="3"/>
      <c r="E1895" s="3"/>
      <c r="F1895" s="4"/>
    </row>
    <row r="1896" spans="2:6" ht="11.25" hidden="1" customHeight="1" x14ac:dyDescent="0.2">
      <c r="B1896" s="36" t="s">
        <v>1589</v>
      </c>
      <c r="C1896" s="3"/>
      <c r="D1896" s="3"/>
      <c r="E1896" s="3"/>
      <c r="F1896" s="4"/>
    </row>
    <row r="1897" spans="2:6" ht="11.25" hidden="1" customHeight="1" x14ac:dyDescent="0.2">
      <c r="B1897" s="36" t="s">
        <v>3784</v>
      </c>
      <c r="C1897" s="3"/>
      <c r="D1897" s="3"/>
      <c r="E1897" s="3"/>
      <c r="F1897" s="4"/>
    </row>
    <row r="1898" spans="2:6" ht="11.25" hidden="1" customHeight="1" x14ac:dyDescent="0.2">
      <c r="B1898" s="28" t="s">
        <v>72</v>
      </c>
      <c r="C1898" s="6"/>
      <c r="D1898" s="6"/>
      <c r="E1898" s="6"/>
      <c r="F1898" s="7"/>
    </row>
    <row r="1899" spans="2:6" ht="11.25" hidden="1" customHeight="1" x14ac:dyDescent="0.2">
      <c r="B1899" s="36" t="s">
        <v>530</v>
      </c>
      <c r="C1899" s="37">
        <f>D1899+E1899+F1899</f>
        <v>35169</v>
      </c>
      <c r="D1899" s="3">
        <v>15760</v>
      </c>
      <c r="E1899" s="3">
        <v>8872</v>
      </c>
      <c r="F1899" s="4">
        <v>10537</v>
      </c>
    </row>
    <row r="1900" spans="2:6" ht="11.25" hidden="1" customHeight="1" x14ac:dyDescent="0.2">
      <c r="B1900" s="36" t="s">
        <v>4016</v>
      </c>
      <c r="C1900" s="3"/>
      <c r="D1900" s="3"/>
      <c r="E1900" s="3"/>
      <c r="F1900" s="4"/>
    </row>
    <row r="1901" spans="2:6" ht="11.25" hidden="1" customHeight="1" x14ac:dyDescent="0.2">
      <c r="B1901" s="33" t="s">
        <v>2773</v>
      </c>
      <c r="C1901" s="34">
        <v>9044</v>
      </c>
      <c r="D1901" s="34">
        <v>4247</v>
      </c>
      <c r="E1901" s="34">
        <v>2261</v>
      </c>
      <c r="F1901" s="35">
        <v>2536</v>
      </c>
    </row>
    <row r="1902" spans="2:6" ht="11.25" hidden="1" customHeight="1" x14ac:dyDescent="0.2">
      <c r="B1902" s="36" t="s">
        <v>4016</v>
      </c>
      <c r="C1902" s="3"/>
      <c r="D1902" s="3"/>
      <c r="E1902" s="3"/>
      <c r="F1902" s="4"/>
    </row>
    <row r="1903" spans="2:6" ht="11.25" hidden="1" customHeight="1" x14ac:dyDescent="0.2">
      <c r="B1903" s="36" t="s">
        <v>3392</v>
      </c>
      <c r="C1903" s="3"/>
      <c r="D1903" s="3"/>
      <c r="E1903" s="3"/>
      <c r="F1903" s="4"/>
    </row>
    <row r="1904" spans="2:6" ht="11.25" hidden="1" customHeight="1" x14ac:dyDescent="0.2">
      <c r="B1904" s="36" t="s">
        <v>4016</v>
      </c>
      <c r="C1904" s="3"/>
      <c r="D1904" s="3"/>
      <c r="E1904" s="3"/>
      <c r="F1904" s="4"/>
    </row>
    <row r="1905" spans="2:6" ht="11.25" hidden="1" customHeight="1" x14ac:dyDescent="0.2">
      <c r="B1905" s="36" t="s">
        <v>2559</v>
      </c>
      <c r="C1905" s="3"/>
      <c r="D1905" s="3"/>
      <c r="E1905" s="3"/>
      <c r="F1905" s="4"/>
    </row>
    <row r="1906" spans="2:6" ht="11.25" hidden="1" customHeight="1" x14ac:dyDescent="0.2">
      <c r="B1906" s="36" t="s">
        <v>920</v>
      </c>
      <c r="C1906" s="3"/>
      <c r="D1906" s="3"/>
      <c r="E1906" s="3"/>
      <c r="F1906" s="4"/>
    </row>
    <row r="1907" spans="2:6" ht="11.25" hidden="1" customHeight="1" x14ac:dyDescent="0.2">
      <c r="B1907" s="36" t="s">
        <v>4016</v>
      </c>
      <c r="C1907" s="3"/>
      <c r="D1907" s="3"/>
      <c r="E1907" s="3"/>
      <c r="F1907" s="4"/>
    </row>
    <row r="1908" spans="2:6" ht="11.25" hidden="1" customHeight="1" x14ac:dyDescent="0.2">
      <c r="B1908" s="36" t="s">
        <v>1900</v>
      </c>
      <c r="C1908" s="3"/>
      <c r="D1908" s="3"/>
      <c r="E1908" s="3"/>
      <c r="F1908" s="4"/>
    </row>
    <row r="1909" spans="2:6" ht="11.25" hidden="1" customHeight="1" x14ac:dyDescent="0.2">
      <c r="B1909" s="36" t="s">
        <v>4016</v>
      </c>
      <c r="C1909" s="3"/>
      <c r="D1909" s="3"/>
      <c r="E1909" s="3"/>
      <c r="F1909" s="4"/>
    </row>
    <row r="1910" spans="2:6" ht="11.25" hidden="1" customHeight="1" x14ac:dyDescent="0.2">
      <c r="B1910" s="36" t="s">
        <v>63</v>
      </c>
      <c r="C1910" s="3"/>
      <c r="D1910" s="3"/>
      <c r="E1910" s="3"/>
      <c r="F1910" s="4"/>
    </row>
    <row r="1911" spans="2:6" ht="11.25" hidden="1" customHeight="1" x14ac:dyDescent="0.2">
      <c r="B1911" s="36" t="s">
        <v>4016</v>
      </c>
      <c r="C1911" s="3"/>
      <c r="D1911" s="3"/>
      <c r="E1911" s="3"/>
      <c r="F1911" s="4"/>
    </row>
    <row r="1912" spans="2:6" ht="11.25" hidden="1" customHeight="1" x14ac:dyDescent="0.2">
      <c r="B1912" s="36" t="s">
        <v>3603</v>
      </c>
      <c r="C1912" s="3"/>
      <c r="D1912" s="3"/>
      <c r="E1912" s="3"/>
      <c r="F1912" s="4"/>
    </row>
    <row r="1913" spans="2:6" ht="11.25" hidden="1" customHeight="1" x14ac:dyDescent="0.2">
      <c r="B1913" s="36" t="s">
        <v>4016</v>
      </c>
      <c r="C1913" s="3"/>
      <c r="D1913" s="3"/>
      <c r="E1913" s="3"/>
      <c r="F1913" s="4"/>
    </row>
    <row r="1914" spans="2:6" ht="11.25" hidden="1" customHeight="1" x14ac:dyDescent="0.2">
      <c r="B1914" s="36" t="s">
        <v>2077</v>
      </c>
      <c r="C1914" s="3"/>
      <c r="D1914" s="3"/>
      <c r="E1914" s="3"/>
      <c r="F1914" s="4"/>
    </row>
    <row r="1915" spans="2:6" ht="11.25" hidden="1" customHeight="1" x14ac:dyDescent="0.2">
      <c r="B1915" s="36" t="s">
        <v>4016</v>
      </c>
      <c r="C1915" s="3"/>
      <c r="D1915" s="3"/>
      <c r="E1915" s="3"/>
      <c r="F1915" s="4"/>
    </row>
    <row r="1916" spans="2:6" ht="11.25" hidden="1" customHeight="1" x14ac:dyDescent="0.2">
      <c r="B1916" s="36" t="s">
        <v>929</v>
      </c>
      <c r="C1916" s="3"/>
      <c r="D1916" s="3"/>
      <c r="E1916" s="3"/>
      <c r="F1916" s="4"/>
    </row>
    <row r="1917" spans="2:6" ht="11.25" hidden="1" customHeight="1" x14ac:dyDescent="0.2">
      <c r="B1917" s="36" t="s">
        <v>4016</v>
      </c>
      <c r="C1917" s="3"/>
      <c r="D1917" s="3"/>
      <c r="E1917" s="3"/>
      <c r="F1917" s="4"/>
    </row>
    <row r="1918" spans="2:6" ht="11.25" hidden="1" customHeight="1" x14ac:dyDescent="0.2">
      <c r="B1918" s="36" t="s">
        <v>1192</v>
      </c>
      <c r="C1918" s="3"/>
      <c r="D1918" s="3"/>
      <c r="E1918" s="3"/>
      <c r="F1918" s="4"/>
    </row>
    <row r="1919" spans="2:6" ht="11.25" hidden="1" customHeight="1" x14ac:dyDescent="0.2">
      <c r="B1919" s="36" t="s">
        <v>4016</v>
      </c>
      <c r="C1919" s="3"/>
      <c r="D1919" s="3"/>
      <c r="E1919" s="3"/>
      <c r="F1919" s="4"/>
    </row>
    <row r="1920" spans="2:6" ht="11.25" hidden="1" customHeight="1" x14ac:dyDescent="0.2">
      <c r="B1920" s="36" t="s">
        <v>3139</v>
      </c>
      <c r="C1920" s="3"/>
      <c r="D1920" s="3"/>
      <c r="E1920" s="3"/>
      <c r="F1920" s="4"/>
    </row>
    <row r="1921" spans="2:6" ht="11.25" hidden="1" customHeight="1" x14ac:dyDescent="0.2">
      <c r="B1921" s="36" t="s">
        <v>4016</v>
      </c>
      <c r="C1921" s="3"/>
      <c r="D1921" s="3"/>
      <c r="E1921" s="3"/>
      <c r="F1921" s="4"/>
    </row>
    <row r="1922" spans="2:6" ht="11.25" hidden="1" customHeight="1" x14ac:dyDescent="0.2">
      <c r="B1922" s="36" t="s">
        <v>3004</v>
      </c>
      <c r="C1922" s="3"/>
      <c r="D1922" s="3"/>
      <c r="E1922" s="3"/>
      <c r="F1922" s="4"/>
    </row>
    <row r="1923" spans="2:6" ht="11.25" hidden="1" customHeight="1" x14ac:dyDescent="0.2">
      <c r="B1923" s="36" t="s">
        <v>4016</v>
      </c>
      <c r="C1923" s="3"/>
      <c r="D1923" s="3"/>
      <c r="E1923" s="3"/>
      <c r="F1923" s="4"/>
    </row>
    <row r="1924" spans="2:6" ht="11.25" hidden="1" customHeight="1" x14ac:dyDescent="0.2">
      <c r="B1924" s="36" t="s">
        <v>281</v>
      </c>
      <c r="C1924" s="3"/>
      <c r="D1924" s="3"/>
      <c r="E1924" s="3"/>
      <c r="F1924" s="4"/>
    </row>
    <row r="1925" spans="2:6" ht="11.25" hidden="1" customHeight="1" x14ac:dyDescent="0.2">
      <c r="B1925" s="36" t="s">
        <v>4016</v>
      </c>
      <c r="C1925" s="3"/>
      <c r="D1925" s="3"/>
      <c r="E1925" s="3"/>
      <c r="F1925" s="4"/>
    </row>
    <row r="1926" spans="2:6" ht="11.25" hidden="1" customHeight="1" x14ac:dyDescent="0.2">
      <c r="B1926" s="36" t="s">
        <v>3386</v>
      </c>
      <c r="C1926" s="3"/>
      <c r="D1926" s="3"/>
      <c r="E1926" s="3"/>
      <c r="F1926" s="4"/>
    </row>
    <row r="1927" spans="2:6" ht="11.25" hidden="1" customHeight="1" x14ac:dyDescent="0.2">
      <c r="B1927" s="36" t="s">
        <v>4016</v>
      </c>
      <c r="C1927" s="3"/>
      <c r="D1927" s="3"/>
      <c r="E1927" s="3"/>
      <c r="F1927" s="4"/>
    </row>
    <row r="1928" spans="2:6" ht="11.25" hidden="1" customHeight="1" x14ac:dyDescent="0.2">
      <c r="B1928" s="36" t="s">
        <v>1889</v>
      </c>
      <c r="C1928" s="3"/>
      <c r="D1928" s="3"/>
      <c r="E1928" s="3"/>
      <c r="F1928" s="4"/>
    </row>
    <row r="1929" spans="2:6" ht="11.25" hidden="1" customHeight="1" x14ac:dyDescent="0.2">
      <c r="B1929" s="36" t="s">
        <v>4016</v>
      </c>
      <c r="C1929" s="3"/>
      <c r="D1929" s="3"/>
      <c r="E1929" s="3"/>
      <c r="F1929" s="4"/>
    </row>
    <row r="1930" spans="2:6" ht="11.25" hidden="1" customHeight="1" x14ac:dyDescent="0.2">
      <c r="B1930" s="36" t="s">
        <v>335</v>
      </c>
      <c r="C1930" s="3"/>
      <c r="D1930" s="3"/>
      <c r="E1930" s="3"/>
      <c r="F1930" s="4"/>
    </row>
    <row r="1931" spans="2:6" ht="11.25" hidden="1" customHeight="1" x14ac:dyDescent="0.2">
      <c r="B1931" s="36" t="s">
        <v>4016</v>
      </c>
      <c r="C1931" s="3"/>
      <c r="D1931" s="3"/>
      <c r="E1931" s="3"/>
      <c r="F1931" s="4"/>
    </row>
    <row r="1932" spans="2:6" ht="11.25" hidden="1" customHeight="1" x14ac:dyDescent="0.2">
      <c r="B1932" s="36" t="s">
        <v>2001</v>
      </c>
      <c r="C1932" s="3"/>
      <c r="D1932" s="3"/>
      <c r="E1932" s="3"/>
      <c r="F1932" s="4"/>
    </row>
    <row r="1933" spans="2:6" ht="11.25" hidden="1" customHeight="1" x14ac:dyDescent="0.2">
      <c r="B1933" s="36" t="s">
        <v>4016</v>
      </c>
      <c r="C1933" s="3"/>
      <c r="D1933" s="3"/>
      <c r="E1933" s="3"/>
      <c r="F1933" s="4"/>
    </row>
    <row r="1934" spans="2:6" ht="11.25" hidden="1" customHeight="1" x14ac:dyDescent="0.2">
      <c r="B1934" s="36" t="s">
        <v>426</v>
      </c>
      <c r="C1934" s="3"/>
      <c r="D1934" s="3"/>
      <c r="E1934" s="3"/>
      <c r="F1934" s="4"/>
    </row>
    <row r="1935" spans="2:6" ht="11.25" hidden="1" customHeight="1" x14ac:dyDescent="0.2">
      <c r="B1935" s="36" t="s">
        <v>4016</v>
      </c>
      <c r="C1935" s="3"/>
      <c r="D1935" s="3"/>
      <c r="E1935" s="3"/>
      <c r="F1935" s="4"/>
    </row>
    <row r="1936" spans="2:6" ht="11.25" hidden="1" customHeight="1" x14ac:dyDescent="0.2">
      <c r="B1936" s="36" t="s">
        <v>1748</v>
      </c>
      <c r="C1936" s="3"/>
      <c r="D1936" s="3"/>
      <c r="E1936" s="3"/>
      <c r="F1936" s="4"/>
    </row>
    <row r="1937" spans="2:6" ht="11.25" hidden="1" customHeight="1" x14ac:dyDescent="0.2">
      <c r="B1937" s="36" t="s">
        <v>4016</v>
      </c>
      <c r="C1937" s="3"/>
      <c r="D1937" s="3"/>
      <c r="E1937" s="3"/>
      <c r="F1937" s="4"/>
    </row>
    <row r="1938" spans="2:6" ht="11.25" hidden="1" customHeight="1" x14ac:dyDescent="0.2">
      <c r="B1938" s="36" t="s">
        <v>1300</v>
      </c>
      <c r="C1938" s="3"/>
      <c r="D1938" s="3"/>
      <c r="E1938" s="3"/>
      <c r="F1938" s="4"/>
    </row>
    <row r="1939" spans="2:6" ht="11.25" hidden="1" customHeight="1" x14ac:dyDescent="0.2">
      <c r="B1939" s="36" t="s">
        <v>4016</v>
      </c>
      <c r="C1939" s="3"/>
      <c r="D1939" s="3"/>
      <c r="E1939" s="3"/>
      <c r="F1939" s="4"/>
    </row>
    <row r="1940" spans="2:6" ht="11.25" hidden="1" customHeight="1" x14ac:dyDescent="0.2">
      <c r="B1940" s="36" t="s">
        <v>3139</v>
      </c>
      <c r="C1940" s="3"/>
      <c r="D1940" s="3"/>
      <c r="E1940" s="3"/>
      <c r="F1940" s="4"/>
    </row>
    <row r="1941" spans="2:6" ht="11.25" hidden="1" customHeight="1" x14ac:dyDescent="0.2">
      <c r="B1941" s="36" t="s">
        <v>4016</v>
      </c>
      <c r="C1941" s="3"/>
      <c r="D1941" s="3"/>
      <c r="E1941" s="3"/>
      <c r="F1941" s="4"/>
    </row>
    <row r="1942" spans="2:6" ht="11.25" hidden="1" customHeight="1" x14ac:dyDescent="0.2">
      <c r="B1942" s="36" t="s">
        <v>3004</v>
      </c>
      <c r="C1942" s="3"/>
      <c r="D1942" s="3"/>
      <c r="E1942" s="3"/>
      <c r="F1942" s="4"/>
    </row>
    <row r="1943" spans="2:6" ht="11.25" hidden="1" customHeight="1" x14ac:dyDescent="0.2">
      <c r="B1943" s="36" t="s">
        <v>4016</v>
      </c>
      <c r="C1943" s="3"/>
      <c r="D1943" s="3"/>
      <c r="E1943" s="3"/>
      <c r="F1943" s="4"/>
    </row>
    <row r="1944" spans="2:6" ht="11.25" hidden="1" customHeight="1" x14ac:dyDescent="0.2">
      <c r="B1944" s="36" t="s">
        <v>281</v>
      </c>
      <c r="C1944" s="3"/>
      <c r="D1944" s="3"/>
      <c r="E1944" s="3"/>
      <c r="F1944" s="4"/>
    </row>
    <row r="1945" spans="2:6" ht="11.25" hidden="1" customHeight="1" x14ac:dyDescent="0.2">
      <c r="B1945" s="36" t="s">
        <v>4016</v>
      </c>
      <c r="C1945" s="3"/>
      <c r="D1945" s="3"/>
      <c r="E1945" s="3"/>
      <c r="F1945" s="4"/>
    </row>
    <row r="1946" spans="2:6" ht="11.25" hidden="1" customHeight="1" x14ac:dyDescent="0.2">
      <c r="B1946" s="36" t="s">
        <v>3612</v>
      </c>
      <c r="C1946" s="3"/>
      <c r="D1946" s="3"/>
      <c r="E1946" s="3"/>
      <c r="F1946" s="4"/>
    </row>
    <row r="1947" spans="2:6" ht="11.25" hidden="1" customHeight="1" x14ac:dyDescent="0.2">
      <c r="B1947" s="36" t="s">
        <v>4016</v>
      </c>
      <c r="C1947" s="3"/>
      <c r="D1947" s="3"/>
      <c r="E1947" s="3"/>
      <c r="F1947" s="4"/>
    </row>
    <row r="1948" spans="2:6" ht="11.25" hidden="1" customHeight="1" x14ac:dyDescent="0.2">
      <c r="B1948" s="36" t="s">
        <v>1889</v>
      </c>
      <c r="C1948" s="3"/>
      <c r="D1948" s="3"/>
      <c r="E1948" s="3"/>
      <c r="F1948" s="4"/>
    </row>
    <row r="1949" spans="2:6" ht="11.25" hidden="1" customHeight="1" x14ac:dyDescent="0.2">
      <c r="B1949" s="36" t="s">
        <v>4016</v>
      </c>
      <c r="C1949" s="3"/>
      <c r="D1949" s="3"/>
      <c r="E1949" s="3"/>
      <c r="F1949" s="4"/>
    </row>
    <row r="1950" spans="2:6" ht="11.25" hidden="1" customHeight="1" x14ac:dyDescent="0.2">
      <c r="B1950" s="36" t="s">
        <v>335</v>
      </c>
      <c r="C1950" s="3"/>
      <c r="D1950" s="3"/>
      <c r="E1950" s="3"/>
      <c r="F1950" s="4"/>
    </row>
    <row r="1951" spans="2:6" ht="11.25" hidden="1" customHeight="1" x14ac:dyDescent="0.2">
      <c r="B1951" s="28" t="s">
        <v>4016</v>
      </c>
      <c r="C1951" s="6"/>
      <c r="D1951" s="6"/>
      <c r="E1951" s="6"/>
      <c r="F1951" s="7"/>
    </row>
    <row r="1952" spans="2:6" ht="11.25" hidden="1" customHeight="1" x14ac:dyDescent="0.2">
      <c r="B1952" s="36" t="s">
        <v>2001</v>
      </c>
      <c r="C1952" s="3"/>
      <c r="D1952" s="3"/>
      <c r="E1952" s="3"/>
      <c r="F1952" s="4"/>
    </row>
    <row r="1953" spans="2:6" ht="11.25" hidden="1" customHeight="1" x14ac:dyDescent="0.2">
      <c r="B1953" s="36" t="s">
        <v>4016</v>
      </c>
      <c r="C1953" s="3"/>
      <c r="D1953" s="3"/>
      <c r="E1953" s="3"/>
      <c r="F1953" s="4"/>
    </row>
    <row r="1954" spans="2:6" ht="11.25" hidden="1" customHeight="1" x14ac:dyDescent="0.2">
      <c r="B1954" s="36" t="s">
        <v>426</v>
      </c>
      <c r="C1954" s="3"/>
      <c r="D1954" s="3"/>
      <c r="E1954" s="3"/>
      <c r="F1954" s="4"/>
    </row>
    <row r="1955" spans="2:6" ht="11.25" hidden="1" customHeight="1" x14ac:dyDescent="0.2">
      <c r="B1955" s="36" t="s">
        <v>4016</v>
      </c>
      <c r="C1955" s="3"/>
      <c r="D1955" s="3"/>
      <c r="E1955" s="3"/>
      <c r="F1955" s="4"/>
    </row>
    <row r="1956" spans="2:6" ht="11.25" hidden="1" customHeight="1" x14ac:dyDescent="0.2">
      <c r="B1956" s="36" t="s">
        <v>3009</v>
      </c>
      <c r="C1956" s="3"/>
      <c r="D1956" s="3"/>
      <c r="E1956" s="3"/>
      <c r="F1956" s="4"/>
    </row>
    <row r="1957" spans="2:6" ht="11.25" hidden="1" customHeight="1" x14ac:dyDescent="0.2">
      <c r="B1957" s="36" t="s">
        <v>4016</v>
      </c>
      <c r="C1957" s="3"/>
      <c r="D1957" s="3"/>
      <c r="E1957" s="3"/>
      <c r="F1957" s="4"/>
    </row>
    <row r="1958" spans="2:6" ht="11.25" hidden="1" customHeight="1" x14ac:dyDescent="0.2">
      <c r="B1958" s="36" t="s">
        <v>2339</v>
      </c>
      <c r="C1958" s="3"/>
      <c r="D1958" s="3"/>
      <c r="E1958" s="3"/>
      <c r="F1958" s="4"/>
    </row>
    <row r="1959" spans="2:6" ht="11.25" hidden="1" customHeight="1" x14ac:dyDescent="0.2">
      <c r="B1959" s="36" t="s">
        <v>4016</v>
      </c>
      <c r="C1959" s="3"/>
      <c r="D1959" s="3"/>
      <c r="E1959" s="3"/>
      <c r="F1959" s="4"/>
    </row>
    <row r="1960" spans="2:6" ht="11.25" hidden="1" customHeight="1" x14ac:dyDescent="0.2">
      <c r="B1960" s="36" t="s">
        <v>1935</v>
      </c>
      <c r="C1960" s="3"/>
      <c r="D1960" s="3"/>
      <c r="E1960" s="3"/>
      <c r="F1960" s="4"/>
    </row>
    <row r="1961" spans="2:6" ht="11.25" hidden="1" customHeight="1" x14ac:dyDescent="0.2">
      <c r="B1961" s="36" t="s">
        <v>4016</v>
      </c>
      <c r="C1961" s="3"/>
      <c r="D1961" s="3"/>
      <c r="E1961" s="3"/>
      <c r="F1961" s="4"/>
    </row>
    <row r="1962" spans="2:6" ht="11.25" hidden="1" customHeight="1" x14ac:dyDescent="0.2">
      <c r="B1962" s="36" t="s">
        <v>1494</v>
      </c>
      <c r="C1962" s="3"/>
      <c r="D1962" s="3"/>
      <c r="E1962" s="3"/>
      <c r="F1962" s="4"/>
    </row>
    <row r="1963" spans="2:6" ht="11.25" hidden="1" customHeight="1" x14ac:dyDescent="0.2">
      <c r="B1963" s="36" t="s">
        <v>4016</v>
      </c>
      <c r="C1963" s="3"/>
      <c r="D1963" s="3"/>
      <c r="E1963" s="3"/>
      <c r="F1963" s="4"/>
    </row>
    <row r="1964" spans="2:6" ht="11.25" hidden="1" customHeight="1" x14ac:dyDescent="0.2">
      <c r="B1964" s="36" t="s">
        <v>1134</v>
      </c>
      <c r="C1964" s="3"/>
      <c r="D1964" s="3"/>
      <c r="E1964" s="3"/>
      <c r="F1964" s="4"/>
    </row>
    <row r="1965" spans="2:6" ht="11.25" hidden="1" customHeight="1" x14ac:dyDescent="0.2">
      <c r="B1965" s="36" t="s">
        <v>4016</v>
      </c>
      <c r="C1965" s="3"/>
      <c r="D1965" s="3"/>
      <c r="E1965" s="3"/>
      <c r="F1965" s="4"/>
    </row>
    <row r="1966" spans="2:6" ht="11.25" hidden="1" customHeight="1" x14ac:dyDescent="0.2">
      <c r="B1966" s="36" t="s">
        <v>3910</v>
      </c>
      <c r="C1966" s="3"/>
      <c r="D1966" s="3"/>
      <c r="E1966" s="3"/>
      <c r="F1966" s="4"/>
    </row>
    <row r="1967" spans="2:6" ht="11.25" hidden="1" customHeight="1" x14ac:dyDescent="0.2">
      <c r="B1967" s="36" t="s">
        <v>4016</v>
      </c>
      <c r="C1967" s="3"/>
      <c r="D1967" s="3"/>
      <c r="E1967" s="3"/>
      <c r="F1967" s="4"/>
    </row>
    <row r="1968" spans="2:6" ht="11.25" hidden="1" customHeight="1" x14ac:dyDescent="0.2">
      <c r="B1968" s="36" t="s">
        <v>1889</v>
      </c>
      <c r="C1968" s="3"/>
      <c r="D1968" s="3"/>
      <c r="E1968" s="3"/>
      <c r="F1968" s="4"/>
    </row>
    <row r="1969" spans="2:6" ht="11.25" hidden="1" customHeight="1" x14ac:dyDescent="0.2">
      <c r="B1969" s="36" t="s">
        <v>4016</v>
      </c>
      <c r="C1969" s="3"/>
      <c r="D1969" s="3"/>
      <c r="E1969" s="3"/>
      <c r="F1969" s="4"/>
    </row>
    <row r="1970" spans="2:6" ht="11.25" hidden="1" customHeight="1" x14ac:dyDescent="0.2">
      <c r="B1970" s="36" t="s">
        <v>335</v>
      </c>
      <c r="C1970" s="3"/>
      <c r="D1970" s="3"/>
      <c r="E1970" s="3"/>
      <c r="F1970" s="4"/>
    </row>
    <row r="1971" spans="2:6" ht="11.25" hidden="1" customHeight="1" x14ac:dyDescent="0.2">
      <c r="B1971" s="36" t="s">
        <v>4016</v>
      </c>
      <c r="C1971" s="3"/>
      <c r="D1971" s="3"/>
      <c r="E1971" s="3"/>
      <c r="F1971" s="4"/>
    </row>
    <row r="1972" spans="2:6" ht="11.25" hidden="1" customHeight="1" x14ac:dyDescent="0.2">
      <c r="B1972" s="36" t="s">
        <v>2001</v>
      </c>
      <c r="C1972" s="3"/>
      <c r="D1972" s="3"/>
      <c r="E1972" s="3"/>
      <c r="F1972" s="4"/>
    </row>
    <row r="1973" spans="2:6" ht="11.25" hidden="1" customHeight="1" x14ac:dyDescent="0.2">
      <c r="B1973" s="36" t="s">
        <v>4016</v>
      </c>
      <c r="C1973" s="3"/>
      <c r="D1973" s="3"/>
      <c r="E1973" s="3"/>
      <c r="F1973" s="4"/>
    </row>
    <row r="1974" spans="2:6" ht="11.25" hidden="1" customHeight="1" x14ac:dyDescent="0.2">
      <c r="B1974" s="36" t="s">
        <v>14</v>
      </c>
      <c r="C1974" s="3"/>
      <c r="D1974" s="3"/>
      <c r="E1974" s="3"/>
      <c r="F1974" s="4"/>
    </row>
    <row r="1975" spans="2:6" ht="11.25" hidden="1" customHeight="1" x14ac:dyDescent="0.2">
      <c r="B1975" s="36" t="s">
        <v>4016</v>
      </c>
      <c r="C1975" s="3"/>
      <c r="D1975" s="3"/>
      <c r="E1975" s="3"/>
      <c r="F1975" s="4"/>
    </row>
    <row r="1976" spans="2:6" ht="11.25" hidden="1" customHeight="1" x14ac:dyDescent="0.2">
      <c r="B1976" s="36" t="s">
        <v>2941</v>
      </c>
      <c r="C1976" s="3"/>
      <c r="D1976" s="3"/>
      <c r="E1976" s="3"/>
      <c r="F1976" s="4"/>
    </row>
    <row r="1977" spans="2:6" ht="11.25" hidden="1" customHeight="1" x14ac:dyDescent="0.2">
      <c r="B1977" s="36" t="s">
        <v>4016</v>
      </c>
      <c r="C1977" s="3"/>
      <c r="D1977" s="3"/>
      <c r="E1977" s="3"/>
      <c r="F1977" s="4"/>
    </row>
    <row r="1978" spans="2:6" ht="11.25" hidden="1" customHeight="1" x14ac:dyDescent="0.2">
      <c r="B1978" s="36" t="s">
        <v>3351</v>
      </c>
      <c r="C1978" s="3"/>
      <c r="D1978" s="3"/>
      <c r="E1978" s="3"/>
      <c r="F1978" s="4"/>
    </row>
    <row r="1979" spans="2:6" ht="11.25" hidden="1" customHeight="1" x14ac:dyDescent="0.2">
      <c r="B1979" s="36" t="s">
        <v>4016</v>
      </c>
      <c r="C1979" s="3"/>
      <c r="D1979" s="3"/>
      <c r="E1979" s="3"/>
      <c r="F1979" s="4"/>
    </row>
    <row r="1980" spans="2:6" ht="11.25" hidden="1" customHeight="1" x14ac:dyDescent="0.2">
      <c r="B1980" s="36" t="s">
        <v>1254</v>
      </c>
      <c r="C1980" s="3"/>
      <c r="D1980" s="3"/>
      <c r="E1980" s="3"/>
      <c r="F1980" s="4"/>
    </row>
    <row r="1981" spans="2:6" ht="11.25" hidden="1" customHeight="1" x14ac:dyDescent="0.2">
      <c r="B1981" s="36" t="s">
        <v>4016</v>
      </c>
      <c r="C1981" s="3"/>
      <c r="D1981" s="3"/>
      <c r="E1981" s="3"/>
      <c r="F1981" s="4"/>
    </row>
    <row r="1982" spans="2:6" ht="11.25" hidden="1" customHeight="1" x14ac:dyDescent="0.2">
      <c r="B1982" s="36" t="s">
        <v>180</v>
      </c>
      <c r="C1982" s="3"/>
      <c r="D1982" s="3"/>
      <c r="E1982" s="3"/>
      <c r="F1982" s="4"/>
    </row>
    <row r="1983" spans="2:6" ht="11.25" hidden="1" customHeight="1" x14ac:dyDescent="0.2">
      <c r="B1983" s="36" t="s">
        <v>4016</v>
      </c>
      <c r="C1983" s="3"/>
      <c r="D1983" s="3"/>
      <c r="E1983" s="3"/>
      <c r="F1983" s="4"/>
    </row>
    <row r="1984" spans="2:6" ht="11.25" hidden="1" customHeight="1" x14ac:dyDescent="0.2">
      <c r="B1984" s="36" t="s">
        <v>3304</v>
      </c>
      <c r="C1984" s="3"/>
      <c r="D1984" s="3"/>
      <c r="E1984" s="3"/>
      <c r="F1984" s="4"/>
    </row>
    <row r="1985" spans="2:6" ht="11.25" hidden="1" customHeight="1" x14ac:dyDescent="0.2">
      <c r="B1985" s="36" t="s">
        <v>4016</v>
      </c>
      <c r="C1985" s="3"/>
      <c r="D1985" s="3"/>
      <c r="E1985" s="3"/>
      <c r="F1985" s="4"/>
    </row>
    <row r="1986" spans="2:6" ht="11.25" hidden="1" customHeight="1" x14ac:dyDescent="0.2">
      <c r="B1986" s="36" t="s">
        <v>2292</v>
      </c>
      <c r="C1986" s="3"/>
      <c r="D1986" s="3"/>
      <c r="E1986" s="3"/>
      <c r="F1986" s="4"/>
    </row>
    <row r="1987" spans="2:6" ht="11.25" hidden="1" customHeight="1" x14ac:dyDescent="0.2">
      <c r="B1987" s="36" t="s">
        <v>4016</v>
      </c>
      <c r="C1987" s="3"/>
      <c r="D1987" s="3"/>
      <c r="E1987" s="3"/>
      <c r="F1987" s="4"/>
    </row>
    <row r="1988" spans="2:6" ht="11.25" hidden="1" customHeight="1" x14ac:dyDescent="0.2">
      <c r="B1988" s="36" t="s">
        <v>469</v>
      </c>
      <c r="C1988" s="3"/>
      <c r="D1988" s="3"/>
      <c r="E1988" s="3"/>
      <c r="F1988" s="4"/>
    </row>
    <row r="1989" spans="2:6" ht="11.25" hidden="1" customHeight="1" x14ac:dyDescent="0.2">
      <c r="B1989" s="36" t="s">
        <v>4016</v>
      </c>
      <c r="C1989" s="3"/>
      <c r="D1989" s="3"/>
      <c r="E1989" s="3"/>
      <c r="F1989" s="4"/>
    </row>
    <row r="1990" spans="2:6" ht="11.25" hidden="1" customHeight="1" x14ac:dyDescent="0.2">
      <c r="B1990" s="36" t="s">
        <v>2966</v>
      </c>
      <c r="C1990" s="3"/>
      <c r="D1990" s="3"/>
      <c r="E1990" s="3"/>
      <c r="F1990" s="4"/>
    </row>
    <row r="1991" spans="2:6" ht="11.25" hidden="1" customHeight="1" x14ac:dyDescent="0.2">
      <c r="B1991" s="36" t="s">
        <v>4016</v>
      </c>
      <c r="C1991" s="3"/>
      <c r="D1991" s="3"/>
      <c r="E1991" s="3"/>
      <c r="F1991" s="4"/>
    </row>
    <row r="1992" spans="2:6" ht="11.25" hidden="1" customHeight="1" x14ac:dyDescent="0.2">
      <c r="B1992" s="36" t="s">
        <v>151</v>
      </c>
      <c r="C1992" s="3"/>
      <c r="D1992" s="3"/>
      <c r="E1992" s="3"/>
      <c r="F1992" s="4"/>
    </row>
    <row r="1993" spans="2:6" ht="11.25" hidden="1" customHeight="1" x14ac:dyDescent="0.2">
      <c r="B1993" s="36" t="s">
        <v>2021</v>
      </c>
      <c r="C1993" s="3"/>
      <c r="D1993" s="3"/>
      <c r="E1993" s="3"/>
      <c r="F1993" s="4"/>
    </row>
    <row r="1994" spans="2:6" ht="11.25" hidden="1" customHeight="1" x14ac:dyDescent="0.2">
      <c r="B1994" s="36" t="s">
        <v>598</v>
      </c>
      <c r="C1994" s="3"/>
      <c r="D1994" s="3"/>
      <c r="E1994" s="3"/>
      <c r="F1994" s="4"/>
    </row>
    <row r="1995" spans="2:6" ht="11.25" hidden="1" customHeight="1" x14ac:dyDescent="0.2">
      <c r="B1995" s="36" t="s">
        <v>2317</v>
      </c>
      <c r="C1995" s="37">
        <f>D1995+E1995+F1995</f>
        <v>4891</v>
      </c>
      <c r="D1995" s="3">
        <v>1148</v>
      </c>
      <c r="E1995" s="3">
        <v>1211</v>
      </c>
      <c r="F1995" s="4">
        <v>2532</v>
      </c>
    </row>
    <row r="1996" spans="2:6" ht="11.25" hidden="1" customHeight="1" x14ac:dyDescent="0.2">
      <c r="B1996" s="36" t="s">
        <v>4016</v>
      </c>
      <c r="C1996" s="3"/>
      <c r="D1996" s="3"/>
      <c r="E1996" s="3"/>
      <c r="F1996" s="4"/>
    </row>
    <row r="1997" spans="2:6" ht="11.25" hidden="1" customHeight="1" x14ac:dyDescent="0.2">
      <c r="B1997" s="36" t="s">
        <v>3824</v>
      </c>
      <c r="C1997" s="3"/>
      <c r="D1997" s="3"/>
      <c r="E1997" s="3"/>
      <c r="F1997" s="4"/>
    </row>
    <row r="1998" spans="2:6" ht="11.25" hidden="1" customHeight="1" x14ac:dyDescent="0.2">
      <c r="B1998" s="36" t="s">
        <v>4016</v>
      </c>
      <c r="C1998" s="3"/>
      <c r="D1998" s="3"/>
      <c r="E1998" s="3"/>
      <c r="F1998" s="4"/>
    </row>
    <row r="1999" spans="2:6" ht="11.25" hidden="1" customHeight="1" x14ac:dyDescent="0.2">
      <c r="B1999" s="36" t="s">
        <v>1254</v>
      </c>
      <c r="C1999" s="3"/>
      <c r="D1999" s="3"/>
      <c r="E1999" s="3"/>
      <c r="F1999" s="4"/>
    </row>
    <row r="2000" spans="2:6" ht="11.25" hidden="1" customHeight="1" x14ac:dyDescent="0.2">
      <c r="B2000" s="36" t="s">
        <v>4016</v>
      </c>
      <c r="C2000" s="3"/>
      <c r="D2000" s="3"/>
      <c r="E2000" s="3"/>
      <c r="F2000" s="4"/>
    </row>
    <row r="2001" spans="2:6" ht="11.25" hidden="1" customHeight="1" x14ac:dyDescent="0.2">
      <c r="B2001" s="36" t="s">
        <v>180</v>
      </c>
      <c r="C2001" s="3"/>
      <c r="D2001" s="3"/>
      <c r="E2001" s="3"/>
      <c r="F2001" s="4"/>
    </row>
    <row r="2002" spans="2:6" ht="11.25" hidden="1" customHeight="1" x14ac:dyDescent="0.2">
      <c r="B2002" s="36" t="s">
        <v>4016</v>
      </c>
      <c r="C2002" s="3"/>
      <c r="D2002" s="3"/>
      <c r="E2002" s="3"/>
      <c r="F2002" s="4"/>
    </row>
    <row r="2003" spans="2:6" ht="11.25" hidden="1" customHeight="1" x14ac:dyDescent="0.2">
      <c r="B2003" s="36" t="s">
        <v>3304</v>
      </c>
      <c r="C2003" s="3"/>
      <c r="D2003" s="3"/>
      <c r="E2003" s="3"/>
      <c r="F2003" s="4"/>
    </row>
    <row r="2004" spans="2:6" ht="11.25" hidden="1" customHeight="1" x14ac:dyDescent="0.2">
      <c r="B2004" s="28" t="s">
        <v>4016</v>
      </c>
      <c r="C2004" s="6"/>
      <c r="D2004" s="6"/>
      <c r="E2004" s="6"/>
      <c r="F2004" s="7"/>
    </row>
    <row r="2005" spans="2:6" ht="11.25" hidden="1" customHeight="1" x14ac:dyDescent="0.2">
      <c r="B2005" s="36" t="s">
        <v>2292</v>
      </c>
      <c r="C2005" s="3"/>
      <c r="D2005" s="3"/>
      <c r="E2005" s="3"/>
      <c r="F2005" s="4"/>
    </row>
    <row r="2006" spans="2:6" ht="11.25" hidden="1" customHeight="1" x14ac:dyDescent="0.2">
      <c r="B2006" s="36" t="s">
        <v>4016</v>
      </c>
      <c r="C2006" s="3"/>
      <c r="D2006" s="3"/>
      <c r="E2006" s="3"/>
      <c r="F2006" s="4"/>
    </row>
    <row r="2007" spans="2:6" ht="11.25" hidden="1" customHeight="1" x14ac:dyDescent="0.2">
      <c r="B2007" s="36" t="s">
        <v>2448</v>
      </c>
      <c r="C2007" s="3"/>
      <c r="D2007" s="3"/>
      <c r="E2007" s="3"/>
      <c r="F2007" s="4"/>
    </row>
    <row r="2008" spans="2:6" ht="11.25" hidden="1" customHeight="1" x14ac:dyDescent="0.2">
      <c r="B2008" s="36" t="s">
        <v>4016</v>
      </c>
      <c r="C2008" s="3"/>
      <c r="D2008" s="3"/>
      <c r="E2008" s="3"/>
      <c r="F2008" s="4"/>
    </row>
    <row r="2009" spans="2:6" ht="11.25" hidden="1" customHeight="1" x14ac:dyDescent="0.2">
      <c r="B2009" s="36" t="s">
        <v>170</v>
      </c>
      <c r="C2009" s="3"/>
      <c r="D2009" s="3"/>
      <c r="E2009" s="3"/>
      <c r="F2009" s="4"/>
    </row>
    <row r="2010" spans="2:6" ht="11.25" hidden="1" customHeight="1" x14ac:dyDescent="0.2">
      <c r="B2010" s="36" t="s">
        <v>4016</v>
      </c>
      <c r="C2010" s="3"/>
      <c r="D2010" s="3"/>
      <c r="E2010" s="3"/>
      <c r="F2010" s="4"/>
    </row>
    <row r="2011" spans="2:6" ht="11.25" hidden="1" customHeight="1" x14ac:dyDescent="0.2">
      <c r="B2011" s="36" t="s">
        <v>2186</v>
      </c>
      <c r="C2011" s="3"/>
      <c r="D2011" s="3"/>
      <c r="E2011" s="3"/>
      <c r="F2011" s="4"/>
    </row>
    <row r="2012" spans="2:6" ht="11.25" hidden="1" customHeight="1" x14ac:dyDescent="0.2">
      <c r="B2012" s="36" t="s">
        <v>798</v>
      </c>
      <c r="C2012" s="3"/>
      <c r="D2012" s="3"/>
      <c r="E2012" s="3"/>
      <c r="F2012" s="4"/>
    </row>
    <row r="2013" spans="2:6" ht="11.25" hidden="1" customHeight="1" x14ac:dyDescent="0.2">
      <c r="B2013" s="36" t="s">
        <v>4005</v>
      </c>
      <c r="C2013" s="3"/>
      <c r="D2013" s="3"/>
      <c r="E2013" s="3"/>
      <c r="F2013" s="4"/>
    </row>
    <row r="2014" spans="2:6" ht="11.25" hidden="1" customHeight="1" x14ac:dyDescent="0.2">
      <c r="B2014" s="36" t="s">
        <v>2679</v>
      </c>
      <c r="C2014" s="37">
        <f>D2014+E2014+F2014</f>
        <v>3129</v>
      </c>
      <c r="D2014" s="3">
        <v>2294</v>
      </c>
      <c r="E2014" s="3">
        <v>832</v>
      </c>
      <c r="F2014" s="4">
        <v>3</v>
      </c>
    </row>
    <row r="2015" spans="2:6" ht="11.25" hidden="1" customHeight="1" x14ac:dyDescent="0.2">
      <c r="B2015" s="36" t="s">
        <v>4016</v>
      </c>
      <c r="C2015" s="3"/>
      <c r="D2015" s="3"/>
      <c r="E2015" s="3"/>
      <c r="F2015" s="4"/>
    </row>
    <row r="2016" spans="2:6" ht="11.25" hidden="1" customHeight="1" x14ac:dyDescent="0.2">
      <c r="B2016" s="36" t="s">
        <v>3133</v>
      </c>
      <c r="C2016" s="3"/>
      <c r="D2016" s="3"/>
      <c r="E2016" s="3"/>
      <c r="F2016" s="4"/>
    </row>
    <row r="2017" spans="2:6" ht="11.25" hidden="1" customHeight="1" x14ac:dyDescent="0.2">
      <c r="B2017" s="36" t="s">
        <v>4016</v>
      </c>
      <c r="C2017" s="3"/>
      <c r="D2017" s="3"/>
      <c r="E2017" s="3"/>
      <c r="F2017" s="4"/>
    </row>
    <row r="2018" spans="2:6" ht="11.25" hidden="1" customHeight="1" x14ac:dyDescent="0.2">
      <c r="B2018" s="36" t="s">
        <v>170</v>
      </c>
      <c r="C2018" s="3"/>
      <c r="D2018" s="3"/>
      <c r="E2018" s="3"/>
      <c r="F2018" s="4"/>
    </row>
    <row r="2019" spans="2:6" ht="11.25" hidden="1" customHeight="1" x14ac:dyDescent="0.2">
      <c r="B2019" s="36" t="s">
        <v>4016</v>
      </c>
      <c r="C2019" s="3"/>
      <c r="D2019" s="3"/>
      <c r="E2019" s="3"/>
      <c r="F2019" s="4"/>
    </row>
    <row r="2020" spans="2:6" ht="11.25" hidden="1" customHeight="1" x14ac:dyDescent="0.2">
      <c r="B2020" s="36" t="s">
        <v>3497</v>
      </c>
      <c r="C2020" s="3"/>
      <c r="D2020" s="3"/>
      <c r="E2020" s="3"/>
      <c r="F2020" s="4"/>
    </row>
    <row r="2021" spans="2:6" ht="11.25" hidden="1" customHeight="1" x14ac:dyDescent="0.2">
      <c r="B2021" s="36" t="s">
        <v>4016</v>
      </c>
      <c r="C2021" s="3"/>
      <c r="D2021" s="3"/>
      <c r="E2021" s="3"/>
      <c r="F2021" s="4"/>
    </row>
    <row r="2022" spans="2:6" ht="11.25" hidden="1" customHeight="1" x14ac:dyDescent="0.2">
      <c r="B2022" s="36" t="s">
        <v>2826</v>
      </c>
      <c r="C2022" s="3"/>
      <c r="D2022" s="3"/>
      <c r="E2022" s="3"/>
      <c r="F2022" s="4"/>
    </row>
    <row r="2023" spans="2:6" ht="11.25" hidden="1" customHeight="1" x14ac:dyDescent="0.2">
      <c r="B2023" s="36" t="s">
        <v>1383</v>
      </c>
      <c r="C2023" s="3"/>
      <c r="D2023" s="3"/>
      <c r="E2023" s="3"/>
      <c r="F2023" s="4"/>
    </row>
    <row r="2024" spans="2:6" ht="11.25" hidden="1" customHeight="1" x14ac:dyDescent="0.2">
      <c r="B2024" s="36" t="s">
        <v>283</v>
      </c>
      <c r="C2024" s="3"/>
      <c r="D2024" s="3"/>
      <c r="E2024" s="3"/>
      <c r="F2024" s="4"/>
    </row>
    <row r="2025" spans="2:6" ht="11.25" hidden="1" customHeight="1" x14ac:dyDescent="0.2">
      <c r="B2025" s="36" t="s">
        <v>3893</v>
      </c>
      <c r="C2025" s="37">
        <f>D2025+E2025+F2025</f>
        <v>822</v>
      </c>
      <c r="D2025" s="3">
        <v>603</v>
      </c>
      <c r="E2025" s="3">
        <v>218</v>
      </c>
      <c r="F2025" s="4">
        <v>1</v>
      </c>
    </row>
    <row r="2026" spans="2:6" ht="11.25" hidden="1" customHeight="1" x14ac:dyDescent="0.2">
      <c r="B2026" s="36" t="s">
        <v>4016</v>
      </c>
      <c r="C2026" s="3"/>
      <c r="D2026" s="3"/>
      <c r="E2026" s="3"/>
      <c r="F2026" s="4"/>
    </row>
    <row r="2027" spans="2:6" ht="11.25" hidden="1" customHeight="1" x14ac:dyDescent="0.2">
      <c r="B2027" s="36" t="s">
        <v>1525</v>
      </c>
      <c r="C2027" s="3"/>
      <c r="D2027" s="3"/>
      <c r="E2027" s="3"/>
      <c r="F2027" s="4"/>
    </row>
    <row r="2028" spans="2:6" ht="11.25" hidden="1" customHeight="1" x14ac:dyDescent="0.2">
      <c r="B2028" s="36" t="s">
        <v>4016</v>
      </c>
      <c r="C2028" s="3"/>
      <c r="D2028" s="3"/>
      <c r="E2028" s="3"/>
      <c r="F2028" s="4"/>
    </row>
    <row r="2029" spans="2:6" ht="11.25" hidden="1" customHeight="1" x14ac:dyDescent="0.2">
      <c r="B2029" s="36" t="s">
        <v>1254</v>
      </c>
      <c r="C2029" s="3"/>
      <c r="D2029" s="3"/>
      <c r="E2029" s="3"/>
      <c r="F2029" s="4"/>
    </row>
    <row r="2030" spans="2:6" ht="11.25" hidden="1" customHeight="1" x14ac:dyDescent="0.2">
      <c r="B2030" s="36" t="s">
        <v>4016</v>
      </c>
      <c r="C2030" s="3"/>
      <c r="D2030" s="3"/>
      <c r="E2030" s="3"/>
      <c r="F2030" s="4"/>
    </row>
    <row r="2031" spans="2:6" ht="11.25" hidden="1" customHeight="1" x14ac:dyDescent="0.2">
      <c r="B2031" s="36" t="s">
        <v>180</v>
      </c>
      <c r="C2031" s="3"/>
      <c r="D2031" s="3"/>
      <c r="E2031" s="3"/>
      <c r="F2031" s="4"/>
    </row>
    <row r="2032" spans="2:6" ht="11.25" hidden="1" customHeight="1" x14ac:dyDescent="0.2">
      <c r="B2032" s="36" t="s">
        <v>4016</v>
      </c>
      <c r="C2032" s="3"/>
      <c r="D2032" s="3"/>
      <c r="E2032" s="3"/>
      <c r="F2032" s="4"/>
    </row>
    <row r="2033" spans="2:6" ht="11.25" hidden="1" customHeight="1" x14ac:dyDescent="0.2">
      <c r="B2033" s="36" t="s">
        <v>3304</v>
      </c>
      <c r="C2033" s="3"/>
      <c r="D2033" s="3"/>
      <c r="E2033" s="3"/>
      <c r="F2033" s="4"/>
    </row>
    <row r="2034" spans="2:6" ht="11.25" hidden="1" customHeight="1" x14ac:dyDescent="0.2">
      <c r="B2034" s="36" t="s">
        <v>4016</v>
      </c>
      <c r="C2034" s="3"/>
      <c r="D2034" s="3"/>
      <c r="E2034" s="3"/>
      <c r="F2034" s="4"/>
    </row>
    <row r="2035" spans="2:6" ht="11.25" hidden="1" customHeight="1" x14ac:dyDescent="0.2">
      <c r="B2035" s="36" t="s">
        <v>1821</v>
      </c>
      <c r="C2035" s="3"/>
      <c r="D2035" s="3"/>
      <c r="E2035" s="3"/>
      <c r="F2035" s="4"/>
    </row>
    <row r="2036" spans="2:6" ht="11.25" hidden="1" customHeight="1" x14ac:dyDescent="0.2">
      <c r="B2036" s="36" t="s">
        <v>4016</v>
      </c>
      <c r="C2036" s="3"/>
      <c r="D2036" s="3"/>
      <c r="E2036" s="3"/>
      <c r="F2036" s="4"/>
    </row>
    <row r="2037" spans="2:6" ht="11.25" hidden="1" customHeight="1" x14ac:dyDescent="0.2">
      <c r="B2037" s="36" t="s">
        <v>3347</v>
      </c>
      <c r="C2037" s="3"/>
      <c r="D2037" s="3"/>
      <c r="E2037" s="3"/>
      <c r="F2037" s="4"/>
    </row>
    <row r="2038" spans="2:6" ht="11.25" hidden="1" customHeight="1" x14ac:dyDescent="0.2">
      <c r="B2038" s="36" t="s">
        <v>148</v>
      </c>
      <c r="C2038" s="3"/>
      <c r="D2038" s="3"/>
      <c r="E2038" s="3"/>
      <c r="F2038" s="4"/>
    </row>
    <row r="2039" spans="2:6" ht="11.25" hidden="1" customHeight="1" x14ac:dyDescent="0.2">
      <c r="B2039" s="36" t="s">
        <v>3494</v>
      </c>
      <c r="C2039" s="3"/>
      <c r="D2039" s="3"/>
      <c r="E2039" s="3"/>
      <c r="F2039" s="4"/>
    </row>
    <row r="2040" spans="2:6" ht="11.25" hidden="1" customHeight="1" x14ac:dyDescent="0.2">
      <c r="B2040" s="36" t="s">
        <v>96</v>
      </c>
      <c r="C2040" s="3"/>
      <c r="D2040" s="3"/>
      <c r="E2040" s="3"/>
      <c r="F2040" s="4"/>
    </row>
    <row r="2041" spans="2:6" ht="11.25" hidden="1" customHeight="1" x14ac:dyDescent="0.2">
      <c r="B2041" s="36" t="s">
        <v>186</v>
      </c>
      <c r="C2041" s="37">
        <f>D2041+E2041+F2041</f>
        <v>202</v>
      </c>
      <c r="D2041" s="3">
        <v>202</v>
      </c>
      <c r="E2041" s="3"/>
      <c r="F2041" s="4"/>
    </row>
    <row r="2042" spans="2:6" ht="11.25" hidden="1" customHeight="1" x14ac:dyDescent="0.2">
      <c r="B2042" s="36" t="s">
        <v>4016</v>
      </c>
      <c r="C2042" s="3"/>
      <c r="D2042" s="3"/>
      <c r="E2042" s="3"/>
      <c r="F2042" s="4"/>
    </row>
    <row r="2043" spans="2:6" ht="11.25" hidden="1" customHeight="1" x14ac:dyDescent="0.2">
      <c r="B2043" s="36" t="s">
        <v>443</v>
      </c>
      <c r="C2043" s="3"/>
      <c r="D2043" s="3"/>
      <c r="E2043" s="3"/>
      <c r="F2043" s="4"/>
    </row>
    <row r="2044" spans="2:6" ht="11.25" hidden="1" customHeight="1" x14ac:dyDescent="0.2">
      <c r="B2044" s="36" t="s">
        <v>4016</v>
      </c>
      <c r="C2044" s="3"/>
      <c r="D2044" s="3"/>
      <c r="E2044" s="3"/>
      <c r="F2044" s="4"/>
    </row>
    <row r="2045" spans="2:6" ht="11.25" hidden="1" customHeight="1" x14ac:dyDescent="0.2">
      <c r="B2045" s="36" t="s">
        <v>181</v>
      </c>
      <c r="C2045" s="3"/>
      <c r="D2045" s="3"/>
      <c r="E2045" s="3"/>
      <c r="F2045" s="4"/>
    </row>
    <row r="2046" spans="2:6" ht="11.25" hidden="1" customHeight="1" x14ac:dyDescent="0.2">
      <c r="B2046" s="36" t="s">
        <v>1269</v>
      </c>
      <c r="C2046" s="3"/>
      <c r="D2046" s="3"/>
      <c r="E2046" s="3"/>
      <c r="F2046" s="4"/>
    </row>
    <row r="2047" spans="2:6" ht="11.25" hidden="1" customHeight="1" x14ac:dyDescent="0.2">
      <c r="B2047" s="36" t="s">
        <v>1344</v>
      </c>
      <c r="C2047" s="3"/>
      <c r="D2047" s="3"/>
      <c r="E2047" s="3"/>
      <c r="F2047" s="4"/>
    </row>
    <row r="2048" spans="2:6" ht="11.25" hidden="1" customHeight="1" x14ac:dyDescent="0.2">
      <c r="B2048" s="36" t="s">
        <v>318</v>
      </c>
      <c r="C2048" s="37">
        <f>D2048+E2048+F2048</f>
        <v>9044</v>
      </c>
      <c r="D2048" s="3">
        <v>4247</v>
      </c>
      <c r="E2048" s="3">
        <v>2261</v>
      </c>
      <c r="F2048" s="4">
        <v>2536</v>
      </c>
    </row>
    <row r="2049" spans="2:6" ht="11.25" hidden="1" customHeight="1" x14ac:dyDescent="0.2">
      <c r="B2049" s="36" t="s">
        <v>4016</v>
      </c>
      <c r="C2049" s="3"/>
      <c r="D2049" s="3"/>
      <c r="E2049" s="3"/>
      <c r="F2049" s="4"/>
    </row>
    <row r="2050" spans="2:6" ht="11.25" hidden="1" customHeight="1" x14ac:dyDescent="0.2">
      <c r="B2050" s="33" t="s">
        <v>3360</v>
      </c>
      <c r="C2050" s="34">
        <v>9584</v>
      </c>
      <c r="D2050" s="34">
        <v>5131</v>
      </c>
      <c r="E2050" s="34">
        <v>1038</v>
      </c>
      <c r="F2050" s="35">
        <v>3415</v>
      </c>
    </row>
    <row r="2051" spans="2:6" ht="11.25" hidden="1" customHeight="1" x14ac:dyDescent="0.2">
      <c r="B2051" s="36" t="s">
        <v>4016</v>
      </c>
      <c r="C2051" s="3"/>
      <c r="D2051" s="3"/>
      <c r="E2051" s="3"/>
      <c r="F2051" s="4"/>
    </row>
    <row r="2052" spans="2:6" ht="11.25" hidden="1" customHeight="1" x14ac:dyDescent="0.2">
      <c r="B2052" s="36" t="s">
        <v>932</v>
      </c>
      <c r="C2052" s="3"/>
      <c r="D2052" s="3"/>
      <c r="E2052" s="3"/>
      <c r="F2052" s="4"/>
    </row>
    <row r="2053" spans="2:6" ht="11.25" hidden="1" customHeight="1" x14ac:dyDescent="0.2">
      <c r="B2053" s="36" t="s">
        <v>2535</v>
      </c>
      <c r="C2053" s="3"/>
      <c r="D2053" s="3"/>
      <c r="E2053" s="3"/>
      <c r="F2053" s="4"/>
    </row>
    <row r="2054" spans="2:6" ht="11.25" hidden="1" customHeight="1" x14ac:dyDescent="0.2">
      <c r="B2054" s="36" t="s">
        <v>3078</v>
      </c>
      <c r="C2054" s="3"/>
      <c r="D2054" s="3"/>
      <c r="E2054" s="3"/>
      <c r="F2054" s="4"/>
    </row>
    <row r="2055" spans="2:6" ht="11.25" hidden="1" customHeight="1" x14ac:dyDescent="0.2">
      <c r="B2055" s="36" t="s">
        <v>86</v>
      </c>
      <c r="C2055" s="3"/>
      <c r="D2055" s="3"/>
      <c r="E2055" s="3"/>
      <c r="F2055" s="4"/>
    </row>
    <row r="2056" spans="2:6" ht="11.25" hidden="1" customHeight="1" x14ac:dyDescent="0.2">
      <c r="B2056" s="36" t="s">
        <v>57</v>
      </c>
      <c r="C2056" s="3"/>
      <c r="D2056" s="3"/>
      <c r="E2056" s="3"/>
      <c r="F2056" s="4"/>
    </row>
    <row r="2057" spans="2:6" ht="11.25" hidden="1" customHeight="1" x14ac:dyDescent="0.2">
      <c r="B2057" s="28" t="s">
        <v>966</v>
      </c>
      <c r="C2057" s="6"/>
      <c r="D2057" s="6"/>
      <c r="E2057" s="6"/>
      <c r="F2057" s="7"/>
    </row>
    <row r="2058" spans="2:6" ht="11.25" hidden="1" customHeight="1" x14ac:dyDescent="0.2">
      <c r="B2058" s="36" t="s">
        <v>2335</v>
      </c>
      <c r="C2058" s="3"/>
      <c r="D2058" s="3"/>
      <c r="E2058" s="3"/>
      <c r="F2058" s="4"/>
    </row>
    <row r="2059" spans="2:6" ht="11.25" hidden="1" customHeight="1" x14ac:dyDescent="0.2">
      <c r="B2059" s="36" t="s">
        <v>4016</v>
      </c>
      <c r="C2059" s="3"/>
      <c r="D2059" s="3"/>
      <c r="E2059" s="3"/>
      <c r="F2059" s="4"/>
    </row>
    <row r="2060" spans="2:6" ht="11.25" hidden="1" customHeight="1" x14ac:dyDescent="0.2">
      <c r="B2060" s="36" t="s">
        <v>2803</v>
      </c>
      <c r="C2060" s="3"/>
      <c r="D2060" s="3"/>
      <c r="E2060" s="3"/>
      <c r="F2060" s="4"/>
    </row>
    <row r="2061" spans="2:6" ht="11.25" hidden="1" customHeight="1" x14ac:dyDescent="0.2">
      <c r="B2061" s="36" t="s">
        <v>4016</v>
      </c>
      <c r="C2061" s="3"/>
      <c r="D2061" s="3"/>
      <c r="E2061" s="3"/>
      <c r="F2061" s="4"/>
    </row>
    <row r="2062" spans="2:6" ht="11.25" hidden="1" customHeight="1" x14ac:dyDescent="0.2">
      <c r="B2062" s="36" t="s">
        <v>1866</v>
      </c>
      <c r="C2062" s="3"/>
      <c r="D2062" s="3"/>
      <c r="E2062" s="3"/>
      <c r="F2062" s="4"/>
    </row>
    <row r="2063" spans="2:6" ht="11.25" hidden="1" customHeight="1" x14ac:dyDescent="0.2">
      <c r="B2063" s="36" t="s">
        <v>4016</v>
      </c>
      <c r="C2063" s="3"/>
      <c r="D2063" s="3"/>
      <c r="E2063" s="3"/>
      <c r="F2063" s="4"/>
    </row>
    <row r="2064" spans="2:6" ht="11.25" hidden="1" customHeight="1" x14ac:dyDescent="0.2">
      <c r="B2064" s="36" t="s">
        <v>1018</v>
      </c>
      <c r="C2064" s="3"/>
      <c r="D2064" s="3"/>
      <c r="E2064" s="3"/>
      <c r="F2064" s="4"/>
    </row>
    <row r="2065" spans="2:6" ht="11.25" hidden="1" customHeight="1" x14ac:dyDescent="0.2">
      <c r="B2065" s="36" t="s">
        <v>1130</v>
      </c>
      <c r="C2065" s="3"/>
      <c r="D2065" s="3"/>
      <c r="E2065" s="3"/>
      <c r="F2065" s="4"/>
    </row>
    <row r="2066" spans="2:6" ht="11.25" hidden="1" customHeight="1" x14ac:dyDescent="0.2">
      <c r="B2066" s="36" t="s">
        <v>3290</v>
      </c>
      <c r="C2066" s="3"/>
      <c r="D2066" s="3"/>
      <c r="E2066" s="3"/>
      <c r="F2066" s="4"/>
    </row>
    <row r="2067" spans="2:6" ht="11.25" hidden="1" customHeight="1" x14ac:dyDescent="0.2">
      <c r="B2067" s="36" t="s">
        <v>4016</v>
      </c>
      <c r="C2067" s="3"/>
      <c r="D2067" s="3"/>
      <c r="E2067" s="3"/>
      <c r="F2067" s="4"/>
    </row>
    <row r="2068" spans="2:6" ht="11.25" hidden="1" customHeight="1" x14ac:dyDescent="0.2">
      <c r="B2068" s="36" t="s">
        <v>2112</v>
      </c>
      <c r="C2068" s="3"/>
      <c r="D2068" s="3"/>
      <c r="E2068" s="3"/>
      <c r="F2068" s="4"/>
    </row>
    <row r="2069" spans="2:6" ht="11.25" hidden="1" customHeight="1" x14ac:dyDescent="0.2">
      <c r="B2069" s="36" t="s">
        <v>4016</v>
      </c>
      <c r="C2069" s="3"/>
      <c r="D2069" s="3"/>
      <c r="E2069" s="3"/>
      <c r="F2069" s="4"/>
    </row>
    <row r="2070" spans="2:6" ht="11.25" hidden="1" customHeight="1" x14ac:dyDescent="0.2">
      <c r="B2070" s="36" t="s">
        <v>1718</v>
      </c>
      <c r="C2070" s="3"/>
      <c r="D2070" s="3"/>
      <c r="E2070" s="3"/>
      <c r="F2070" s="4"/>
    </row>
    <row r="2071" spans="2:6" ht="11.25" hidden="1" customHeight="1" x14ac:dyDescent="0.2">
      <c r="B2071" s="36" t="s">
        <v>4016</v>
      </c>
      <c r="C2071" s="3"/>
      <c r="D2071" s="3"/>
      <c r="E2071" s="3"/>
      <c r="F2071" s="4"/>
    </row>
    <row r="2072" spans="2:6" ht="11.25" hidden="1" customHeight="1" x14ac:dyDescent="0.2">
      <c r="B2072" s="36" t="s">
        <v>2478</v>
      </c>
      <c r="C2072" s="3"/>
      <c r="D2072" s="3"/>
      <c r="E2072" s="3"/>
      <c r="F2072" s="4"/>
    </row>
    <row r="2073" spans="2:6" ht="11.25" hidden="1" customHeight="1" x14ac:dyDescent="0.2">
      <c r="B2073" s="36" t="s">
        <v>4016</v>
      </c>
      <c r="C2073" s="3"/>
      <c r="D2073" s="3"/>
      <c r="E2073" s="3"/>
      <c r="F2073" s="4"/>
    </row>
    <row r="2074" spans="2:6" ht="11.25" hidden="1" customHeight="1" x14ac:dyDescent="0.2">
      <c r="B2074" s="36" t="s">
        <v>3972</v>
      </c>
      <c r="C2074" s="3"/>
      <c r="D2074" s="3"/>
      <c r="E2074" s="3"/>
      <c r="F2074" s="4"/>
    </row>
    <row r="2075" spans="2:6" ht="11.25" hidden="1" customHeight="1" x14ac:dyDescent="0.2">
      <c r="B2075" s="36" t="s">
        <v>3879</v>
      </c>
      <c r="C2075" s="3"/>
      <c r="D2075" s="3"/>
      <c r="E2075" s="3"/>
      <c r="F2075" s="4"/>
    </row>
    <row r="2076" spans="2:6" ht="11.25" hidden="1" customHeight="1" x14ac:dyDescent="0.2">
      <c r="B2076" s="36" t="s">
        <v>1188</v>
      </c>
      <c r="C2076" s="3"/>
      <c r="D2076" s="3"/>
      <c r="E2076" s="3"/>
      <c r="F2076" s="4"/>
    </row>
    <row r="2077" spans="2:6" ht="11.25" hidden="1" customHeight="1" x14ac:dyDescent="0.2">
      <c r="B2077" s="36" t="s">
        <v>4016</v>
      </c>
      <c r="C2077" s="3"/>
      <c r="D2077" s="3"/>
      <c r="E2077" s="3"/>
      <c r="F2077" s="4"/>
    </row>
    <row r="2078" spans="2:6" ht="11.25" hidden="1" customHeight="1" x14ac:dyDescent="0.2">
      <c r="B2078" s="36" t="s">
        <v>1112</v>
      </c>
      <c r="C2078" s="3"/>
      <c r="D2078" s="3"/>
      <c r="E2078" s="3"/>
      <c r="F2078" s="4"/>
    </row>
    <row r="2079" spans="2:6" ht="11.25" hidden="1" customHeight="1" x14ac:dyDescent="0.2">
      <c r="B2079" s="36" t="s">
        <v>4016</v>
      </c>
      <c r="C2079" s="3"/>
      <c r="D2079" s="3"/>
      <c r="E2079" s="3"/>
      <c r="F2079" s="4"/>
    </row>
    <row r="2080" spans="2:6" ht="11.25" hidden="1" customHeight="1" x14ac:dyDescent="0.2">
      <c r="B2080" s="36" t="s">
        <v>768</v>
      </c>
      <c r="C2080" s="3"/>
      <c r="D2080" s="3"/>
      <c r="E2080" s="3"/>
      <c r="F2080" s="4"/>
    </row>
    <row r="2081" spans="2:6" ht="11.25" hidden="1" customHeight="1" x14ac:dyDescent="0.2">
      <c r="B2081" s="36" t="s">
        <v>3496</v>
      </c>
      <c r="C2081" s="3"/>
      <c r="D2081" s="3"/>
      <c r="E2081" s="3"/>
      <c r="F2081" s="4"/>
    </row>
    <row r="2082" spans="2:6" ht="11.25" hidden="1" customHeight="1" x14ac:dyDescent="0.2">
      <c r="B2082" s="36" t="s">
        <v>1228</v>
      </c>
      <c r="C2082" s="3"/>
      <c r="D2082" s="3"/>
      <c r="E2082" s="3"/>
      <c r="F2082" s="4"/>
    </row>
    <row r="2083" spans="2:6" ht="11.25" hidden="1" customHeight="1" x14ac:dyDescent="0.2">
      <c r="B2083" s="36" t="s">
        <v>4016</v>
      </c>
      <c r="C2083" s="3"/>
      <c r="D2083" s="3"/>
      <c r="E2083" s="3"/>
      <c r="F2083" s="4"/>
    </row>
    <row r="2084" spans="2:6" ht="11.25" hidden="1" customHeight="1" x14ac:dyDescent="0.2">
      <c r="B2084" s="36" t="s">
        <v>1396</v>
      </c>
      <c r="C2084" s="3"/>
      <c r="D2084" s="3"/>
      <c r="E2084" s="3"/>
      <c r="F2084" s="4"/>
    </row>
    <row r="2085" spans="2:6" ht="11.25" hidden="1" customHeight="1" x14ac:dyDescent="0.2">
      <c r="B2085" s="36" t="s">
        <v>4016</v>
      </c>
      <c r="C2085" s="3"/>
      <c r="D2085" s="3"/>
      <c r="E2085" s="3"/>
      <c r="F2085" s="4"/>
    </row>
    <row r="2086" spans="2:6" ht="11.25" hidden="1" customHeight="1" x14ac:dyDescent="0.2">
      <c r="B2086" s="36" t="s">
        <v>3631</v>
      </c>
      <c r="C2086" s="3"/>
      <c r="D2086" s="3"/>
      <c r="E2086" s="3"/>
      <c r="F2086" s="4"/>
    </row>
    <row r="2087" spans="2:6" ht="11.25" hidden="1" customHeight="1" x14ac:dyDescent="0.2">
      <c r="B2087" s="36" t="s">
        <v>1873</v>
      </c>
      <c r="C2087" s="3"/>
      <c r="D2087" s="3"/>
      <c r="E2087" s="3"/>
      <c r="F2087" s="4"/>
    </row>
    <row r="2088" spans="2:6" ht="11.25" hidden="1" customHeight="1" x14ac:dyDescent="0.2">
      <c r="B2088" s="36" t="s">
        <v>400</v>
      </c>
      <c r="C2088" s="37">
        <f>D2088+E2088+F2088</f>
        <v>7792</v>
      </c>
      <c r="D2088" s="3">
        <v>4597</v>
      </c>
      <c r="E2088" s="3"/>
      <c r="F2088" s="4">
        <v>3195</v>
      </c>
    </row>
    <row r="2089" spans="2:6" ht="11.25" hidden="1" customHeight="1" x14ac:dyDescent="0.2">
      <c r="B2089" s="36" t="s">
        <v>4016</v>
      </c>
      <c r="C2089" s="3"/>
      <c r="D2089" s="3"/>
      <c r="E2089" s="3"/>
      <c r="F2089" s="4"/>
    </row>
    <row r="2090" spans="2:6" ht="11.25" hidden="1" customHeight="1" x14ac:dyDescent="0.2">
      <c r="B2090" s="36" t="s">
        <v>1771</v>
      </c>
      <c r="C2090" s="3"/>
      <c r="D2090" s="3"/>
      <c r="E2090" s="3"/>
      <c r="F2090" s="4"/>
    </row>
    <row r="2091" spans="2:6" ht="11.25" hidden="1" customHeight="1" x14ac:dyDescent="0.2">
      <c r="B2091" s="36" t="s">
        <v>4016</v>
      </c>
      <c r="C2091" s="3"/>
      <c r="D2091" s="3"/>
      <c r="E2091" s="3"/>
      <c r="F2091" s="4"/>
    </row>
    <row r="2092" spans="2:6" ht="11.25" hidden="1" customHeight="1" x14ac:dyDescent="0.2">
      <c r="B2092" s="36" t="s">
        <v>1020</v>
      </c>
      <c r="C2092" s="3"/>
      <c r="D2092" s="3"/>
      <c r="E2092" s="3"/>
      <c r="F2092" s="4"/>
    </row>
    <row r="2093" spans="2:6" ht="11.25" hidden="1" customHeight="1" x14ac:dyDescent="0.2">
      <c r="B2093" s="36" t="s">
        <v>801</v>
      </c>
      <c r="C2093" s="3"/>
      <c r="D2093" s="3"/>
      <c r="E2093" s="3"/>
      <c r="F2093" s="4"/>
    </row>
    <row r="2094" spans="2:6" ht="11.25" hidden="1" customHeight="1" x14ac:dyDescent="0.2">
      <c r="B2094" s="36" t="s">
        <v>173</v>
      </c>
      <c r="C2094" s="3"/>
      <c r="D2094" s="3"/>
      <c r="E2094" s="3"/>
      <c r="F2094" s="4"/>
    </row>
    <row r="2095" spans="2:6" ht="11.25" hidden="1" customHeight="1" x14ac:dyDescent="0.2">
      <c r="B2095" s="36" t="s">
        <v>4016</v>
      </c>
      <c r="C2095" s="3"/>
      <c r="D2095" s="3"/>
      <c r="E2095" s="3"/>
      <c r="F2095" s="4"/>
    </row>
    <row r="2096" spans="2:6" ht="11.25" hidden="1" customHeight="1" x14ac:dyDescent="0.2">
      <c r="B2096" s="36" t="s">
        <v>1293</v>
      </c>
      <c r="C2096" s="3"/>
      <c r="D2096" s="3"/>
      <c r="E2096" s="3"/>
      <c r="F2096" s="4"/>
    </row>
    <row r="2097" spans="2:6" ht="11.25" hidden="1" customHeight="1" x14ac:dyDescent="0.2">
      <c r="B2097" s="36" t="s">
        <v>4016</v>
      </c>
      <c r="C2097" s="3"/>
      <c r="D2097" s="3"/>
      <c r="E2097" s="3"/>
      <c r="F2097" s="4"/>
    </row>
    <row r="2098" spans="2:6" ht="11.25" hidden="1" customHeight="1" x14ac:dyDescent="0.2">
      <c r="B2098" s="36" t="s">
        <v>2453</v>
      </c>
      <c r="C2098" s="3"/>
      <c r="D2098" s="3"/>
      <c r="E2098" s="3"/>
      <c r="F2098" s="4"/>
    </row>
    <row r="2099" spans="2:6" ht="11.25" hidden="1" customHeight="1" x14ac:dyDescent="0.2">
      <c r="B2099" s="36" t="s">
        <v>1465</v>
      </c>
      <c r="C2099" s="3"/>
      <c r="D2099" s="3"/>
      <c r="E2099" s="3"/>
      <c r="F2099" s="4"/>
    </row>
    <row r="2100" spans="2:6" ht="11.25" hidden="1" customHeight="1" x14ac:dyDescent="0.2">
      <c r="B2100" s="36" t="s">
        <v>3388</v>
      </c>
      <c r="C2100" s="3"/>
      <c r="D2100" s="3"/>
      <c r="E2100" s="3"/>
      <c r="F2100" s="4"/>
    </row>
    <row r="2101" spans="2:6" ht="11.25" hidden="1" customHeight="1" x14ac:dyDescent="0.2">
      <c r="B2101" s="36" t="s">
        <v>3903</v>
      </c>
      <c r="C2101" s="37">
        <f>D2101+E2101+F2101</f>
        <v>1792</v>
      </c>
      <c r="D2101" s="3">
        <v>534</v>
      </c>
      <c r="E2101" s="3">
        <v>1038</v>
      </c>
      <c r="F2101" s="4">
        <v>220</v>
      </c>
    </row>
    <row r="2102" spans="2:6" ht="11.25" hidden="1" customHeight="1" x14ac:dyDescent="0.2">
      <c r="B2102" s="36" t="s">
        <v>4016</v>
      </c>
      <c r="C2102" s="3"/>
      <c r="D2102" s="3"/>
      <c r="E2102" s="3"/>
      <c r="F2102" s="4"/>
    </row>
    <row r="2103" spans="2:6" ht="11.25" hidden="1" customHeight="1" x14ac:dyDescent="0.2">
      <c r="B2103" s="36" t="s">
        <v>207</v>
      </c>
      <c r="C2103" s="3"/>
      <c r="D2103" s="3"/>
      <c r="E2103" s="3"/>
      <c r="F2103" s="4"/>
    </row>
    <row r="2104" spans="2:6" ht="11.25" hidden="1" customHeight="1" x14ac:dyDescent="0.2">
      <c r="B2104" s="36" t="s">
        <v>4016</v>
      </c>
      <c r="C2104" s="3"/>
      <c r="D2104" s="3"/>
      <c r="E2104" s="3"/>
      <c r="F2104" s="4"/>
    </row>
    <row r="2105" spans="2:6" ht="11.25" hidden="1" customHeight="1" x14ac:dyDescent="0.2">
      <c r="B2105" s="36" t="s">
        <v>616</v>
      </c>
      <c r="C2105" s="3"/>
      <c r="D2105" s="3"/>
      <c r="E2105" s="3"/>
      <c r="F2105" s="4"/>
    </row>
    <row r="2106" spans="2:6" ht="11.25" hidden="1" customHeight="1" x14ac:dyDescent="0.2">
      <c r="B2106" s="36" t="s">
        <v>613</v>
      </c>
      <c r="C2106" s="3"/>
      <c r="D2106" s="3"/>
      <c r="E2106" s="3"/>
      <c r="F2106" s="4"/>
    </row>
    <row r="2107" spans="2:6" ht="11.25" hidden="1" customHeight="1" x14ac:dyDescent="0.2">
      <c r="B2107" s="36" t="s">
        <v>3248</v>
      </c>
      <c r="C2107" s="3"/>
      <c r="D2107" s="3"/>
      <c r="E2107" s="3"/>
      <c r="F2107" s="4"/>
    </row>
    <row r="2108" spans="2:6" ht="11.25" hidden="1" customHeight="1" x14ac:dyDescent="0.2">
      <c r="B2108" s="36" t="s">
        <v>1078</v>
      </c>
      <c r="C2108" s="37">
        <f>D2108+E2108+F2108</f>
        <v>9584</v>
      </c>
      <c r="D2108" s="3">
        <v>5131</v>
      </c>
      <c r="E2108" s="3">
        <v>1038</v>
      </c>
      <c r="F2108" s="4">
        <v>3415</v>
      </c>
    </row>
    <row r="2109" spans="2:6" ht="11.25" hidden="1" customHeight="1" x14ac:dyDescent="0.2">
      <c r="B2109" s="36" t="s">
        <v>4016</v>
      </c>
      <c r="C2109" s="3"/>
      <c r="D2109" s="3"/>
      <c r="E2109" s="3"/>
      <c r="F2109" s="4"/>
    </row>
    <row r="2110" spans="2:6" ht="11.25" hidden="1" customHeight="1" x14ac:dyDescent="0.2">
      <c r="B2110" s="30" t="s">
        <v>3641</v>
      </c>
      <c r="C2110" s="38">
        <v>2268</v>
      </c>
      <c r="D2110" s="38">
        <v>1572</v>
      </c>
      <c r="E2110" s="38">
        <v>546</v>
      </c>
      <c r="F2110" s="39">
        <v>150</v>
      </c>
    </row>
    <row r="2111" spans="2:6" ht="11.25" hidden="1" customHeight="1" x14ac:dyDescent="0.2">
      <c r="B2111" s="36" t="s">
        <v>4016</v>
      </c>
      <c r="C2111" s="3"/>
      <c r="D2111" s="3"/>
      <c r="E2111" s="3"/>
      <c r="F2111" s="4"/>
    </row>
    <row r="2112" spans="2:6" ht="11.25" hidden="1" customHeight="1" x14ac:dyDescent="0.2">
      <c r="B2112" s="36" t="s">
        <v>3958</v>
      </c>
      <c r="C2112" s="3"/>
      <c r="D2112" s="3"/>
      <c r="E2112" s="3"/>
      <c r="F2112" s="4"/>
    </row>
    <row r="2113" spans="2:6" ht="11.25" hidden="1" customHeight="1" x14ac:dyDescent="0.2">
      <c r="B2113" s="36" t="s">
        <v>4016</v>
      </c>
      <c r="C2113" s="3"/>
      <c r="D2113" s="3"/>
      <c r="E2113" s="3"/>
      <c r="F2113" s="4"/>
    </row>
    <row r="2114" spans="2:6" ht="11.25" hidden="1" customHeight="1" x14ac:dyDescent="0.2">
      <c r="B2114" s="36" t="s">
        <v>24</v>
      </c>
      <c r="C2114" s="3"/>
      <c r="D2114" s="3"/>
      <c r="E2114" s="3"/>
      <c r="F2114" s="4"/>
    </row>
    <row r="2115" spans="2:6" ht="11.25" hidden="1" customHeight="1" x14ac:dyDescent="0.2">
      <c r="B2115" s="36" t="s">
        <v>4016</v>
      </c>
      <c r="C2115" s="3"/>
      <c r="D2115" s="3"/>
      <c r="E2115" s="3"/>
      <c r="F2115" s="4"/>
    </row>
    <row r="2116" spans="2:6" ht="11.25" hidden="1" customHeight="1" x14ac:dyDescent="0.2">
      <c r="B2116" s="36" t="s">
        <v>1259</v>
      </c>
      <c r="C2116" s="3"/>
      <c r="D2116" s="3"/>
      <c r="E2116" s="3"/>
      <c r="F2116" s="4"/>
    </row>
    <row r="2117" spans="2:6" ht="11.25" hidden="1" customHeight="1" x14ac:dyDescent="0.2">
      <c r="B2117" s="36" t="s">
        <v>4016</v>
      </c>
      <c r="C2117" s="3"/>
      <c r="D2117" s="3"/>
      <c r="E2117" s="3"/>
      <c r="F2117" s="4"/>
    </row>
    <row r="2118" spans="2:6" ht="11.25" hidden="1" customHeight="1" x14ac:dyDescent="0.2">
      <c r="B2118" s="36" t="s">
        <v>3292</v>
      </c>
      <c r="C2118" s="3"/>
      <c r="D2118" s="3"/>
      <c r="E2118" s="3"/>
      <c r="F2118" s="4"/>
    </row>
    <row r="2119" spans="2:6" ht="11.25" hidden="1" customHeight="1" x14ac:dyDescent="0.2">
      <c r="B2119" s="36" t="s">
        <v>3202</v>
      </c>
      <c r="C2119" s="3"/>
      <c r="D2119" s="3"/>
      <c r="E2119" s="3"/>
      <c r="F2119" s="4"/>
    </row>
    <row r="2120" spans="2:6" ht="11.25" hidden="1" customHeight="1" x14ac:dyDescent="0.2">
      <c r="B2120" s="36" t="s">
        <v>2804</v>
      </c>
      <c r="C2120" s="3"/>
      <c r="D2120" s="3"/>
      <c r="E2120" s="3"/>
      <c r="F2120" s="4"/>
    </row>
    <row r="2121" spans="2:6" ht="11.25" hidden="1" customHeight="1" x14ac:dyDescent="0.2">
      <c r="B2121" s="36" t="s">
        <v>4016</v>
      </c>
      <c r="C2121" s="3"/>
      <c r="D2121" s="3"/>
      <c r="E2121" s="3"/>
      <c r="F2121" s="4"/>
    </row>
    <row r="2122" spans="2:6" ht="11.25" hidden="1" customHeight="1" x14ac:dyDescent="0.2">
      <c r="B2122" s="36" t="s">
        <v>643</v>
      </c>
      <c r="C2122" s="3"/>
      <c r="D2122" s="3"/>
      <c r="E2122" s="3"/>
      <c r="F2122" s="4"/>
    </row>
    <row r="2123" spans="2:6" ht="11.25" hidden="1" customHeight="1" x14ac:dyDescent="0.2">
      <c r="B2123" s="36" t="s">
        <v>4016</v>
      </c>
      <c r="C2123" s="3"/>
      <c r="D2123" s="3"/>
      <c r="E2123" s="3"/>
      <c r="F2123" s="4"/>
    </row>
    <row r="2124" spans="2:6" ht="11.25" hidden="1" customHeight="1" x14ac:dyDescent="0.2">
      <c r="B2124" s="36" t="s">
        <v>2686</v>
      </c>
      <c r="C2124" s="3"/>
      <c r="D2124" s="3"/>
      <c r="E2124" s="3"/>
      <c r="F2124" s="4"/>
    </row>
    <row r="2125" spans="2:6" ht="11.25" hidden="1" customHeight="1" x14ac:dyDescent="0.2">
      <c r="B2125" s="36" t="s">
        <v>4016</v>
      </c>
      <c r="C2125" s="3"/>
      <c r="D2125" s="3"/>
      <c r="E2125" s="3"/>
      <c r="F2125" s="4"/>
    </row>
    <row r="2126" spans="2:6" ht="11.25" hidden="1" customHeight="1" x14ac:dyDescent="0.2">
      <c r="B2126" s="36" t="s">
        <v>3578</v>
      </c>
      <c r="C2126" s="3"/>
      <c r="D2126" s="3"/>
      <c r="E2126" s="3"/>
      <c r="F2126" s="4"/>
    </row>
    <row r="2127" spans="2:6" ht="11.25" hidden="1" customHeight="1" x14ac:dyDescent="0.2">
      <c r="B2127" s="36" t="s">
        <v>4016</v>
      </c>
      <c r="C2127" s="3"/>
      <c r="D2127" s="3"/>
      <c r="E2127" s="3"/>
      <c r="F2127" s="4"/>
    </row>
    <row r="2128" spans="2:6" ht="11.25" hidden="1" customHeight="1" x14ac:dyDescent="0.2">
      <c r="B2128" s="36" t="s">
        <v>2593</v>
      </c>
      <c r="C2128" s="3"/>
      <c r="D2128" s="3"/>
      <c r="E2128" s="3"/>
      <c r="F2128" s="4"/>
    </row>
    <row r="2129" spans="2:6" ht="11.25" hidden="1" customHeight="1" x14ac:dyDescent="0.2">
      <c r="B2129" s="36" t="s">
        <v>4016</v>
      </c>
      <c r="C2129" s="3"/>
      <c r="D2129" s="3"/>
      <c r="E2129" s="3"/>
      <c r="F2129" s="4"/>
    </row>
    <row r="2130" spans="2:6" ht="11.25" hidden="1" customHeight="1" x14ac:dyDescent="0.2">
      <c r="B2130" s="36" t="s">
        <v>1273</v>
      </c>
      <c r="C2130" s="3"/>
      <c r="D2130" s="3"/>
      <c r="E2130" s="3"/>
      <c r="F2130" s="4"/>
    </row>
    <row r="2131" spans="2:6" ht="11.25" hidden="1" customHeight="1" x14ac:dyDescent="0.2">
      <c r="B2131" s="36" t="s">
        <v>1289</v>
      </c>
      <c r="C2131" s="3"/>
      <c r="D2131" s="3"/>
      <c r="E2131" s="3"/>
      <c r="F2131" s="4"/>
    </row>
    <row r="2132" spans="2:6" ht="11.25" hidden="1" customHeight="1" x14ac:dyDescent="0.2">
      <c r="B2132" s="36" t="s">
        <v>1729</v>
      </c>
      <c r="C2132" s="3"/>
      <c r="D2132" s="3"/>
      <c r="E2132" s="3"/>
      <c r="F2132" s="4"/>
    </row>
    <row r="2133" spans="2:6" ht="11.25" hidden="1" customHeight="1" x14ac:dyDescent="0.2">
      <c r="B2133" s="36" t="s">
        <v>4016</v>
      </c>
      <c r="C2133" s="3"/>
      <c r="D2133" s="3"/>
      <c r="E2133" s="3"/>
      <c r="F2133" s="4"/>
    </row>
    <row r="2134" spans="2:6" ht="11.25" hidden="1" customHeight="1" x14ac:dyDescent="0.2">
      <c r="B2134" s="36" t="s">
        <v>125</v>
      </c>
      <c r="C2134" s="3"/>
      <c r="D2134" s="3"/>
      <c r="E2134" s="3"/>
      <c r="F2134" s="4"/>
    </row>
    <row r="2135" spans="2:6" ht="11.25" hidden="1" customHeight="1" x14ac:dyDescent="0.2">
      <c r="B2135" s="36" t="s">
        <v>4016</v>
      </c>
      <c r="C2135" s="3"/>
      <c r="D2135" s="3"/>
      <c r="E2135" s="3"/>
      <c r="F2135" s="4"/>
    </row>
    <row r="2136" spans="2:6" ht="11.25" hidden="1" customHeight="1" x14ac:dyDescent="0.2">
      <c r="B2136" s="36" t="s">
        <v>553</v>
      </c>
      <c r="C2136" s="3"/>
      <c r="D2136" s="3"/>
      <c r="E2136" s="3"/>
      <c r="F2136" s="4"/>
    </row>
    <row r="2137" spans="2:6" ht="11.25" hidden="1" customHeight="1" x14ac:dyDescent="0.2">
      <c r="B2137" s="36" t="s">
        <v>3073</v>
      </c>
      <c r="C2137" s="3"/>
      <c r="D2137" s="3"/>
      <c r="E2137" s="3"/>
      <c r="F2137" s="4"/>
    </row>
    <row r="2138" spans="2:6" ht="11.25" hidden="1" customHeight="1" x14ac:dyDescent="0.2">
      <c r="B2138" s="36" t="s">
        <v>2136</v>
      </c>
      <c r="C2138" s="3"/>
      <c r="D2138" s="3"/>
      <c r="E2138" s="3"/>
      <c r="F2138" s="4"/>
    </row>
    <row r="2139" spans="2:6" ht="11.25" hidden="1" customHeight="1" x14ac:dyDescent="0.2">
      <c r="B2139" s="36" t="s">
        <v>539</v>
      </c>
      <c r="C2139" s="37">
        <f>D2139+E2139+F2139</f>
        <v>1623</v>
      </c>
      <c r="D2139" s="3">
        <v>927</v>
      </c>
      <c r="E2139" s="3">
        <v>546</v>
      </c>
      <c r="F2139" s="4">
        <v>150</v>
      </c>
    </row>
    <row r="2140" spans="2:6" ht="11.25" hidden="1" customHeight="1" x14ac:dyDescent="0.2">
      <c r="B2140" s="36" t="s">
        <v>4016</v>
      </c>
      <c r="C2140" s="3"/>
      <c r="D2140" s="3"/>
      <c r="E2140" s="3"/>
      <c r="F2140" s="4"/>
    </row>
    <row r="2141" spans="2:6" ht="11.25" hidden="1" customHeight="1" x14ac:dyDescent="0.2">
      <c r="B2141" s="36" t="s">
        <v>483</v>
      </c>
      <c r="C2141" s="3"/>
      <c r="D2141" s="3"/>
      <c r="E2141" s="3"/>
      <c r="F2141" s="4"/>
    </row>
    <row r="2142" spans="2:6" ht="11.25" hidden="1" customHeight="1" x14ac:dyDescent="0.2">
      <c r="B2142" s="36" t="s">
        <v>4016</v>
      </c>
      <c r="C2142" s="3"/>
      <c r="D2142" s="3"/>
      <c r="E2142" s="3"/>
      <c r="F2142" s="4"/>
    </row>
    <row r="2143" spans="2:6" ht="11.25" hidden="1" customHeight="1" x14ac:dyDescent="0.2">
      <c r="B2143" s="36" t="s">
        <v>24</v>
      </c>
      <c r="C2143" s="3"/>
      <c r="D2143" s="3"/>
      <c r="E2143" s="3"/>
      <c r="F2143" s="4"/>
    </row>
    <row r="2144" spans="2:6" ht="11.25" hidden="1" customHeight="1" x14ac:dyDescent="0.2">
      <c r="B2144" s="36" t="s">
        <v>4016</v>
      </c>
      <c r="C2144" s="3"/>
      <c r="D2144" s="3"/>
      <c r="E2144" s="3"/>
      <c r="F2144" s="4"/>
    </row>
    <row r="2145" spans="2:6" ht="11.25" hidden="1" customHeight="1" x14ac:dyDescent="0.2">
      <c r="B2145" s="36" t="s">
        <v>3982</v>
      </c>
      <c r="C2145" s="3"/>
      <c r="D2145" s="3"/>
      <c r="E2145" s="3"/>
      <c r="F2145" s="4"/>
    </row>
    <row r="2146" spans="2:6" ht="11.25" hidden="1" customHeight="1" x14ac:dyDescent="0.2">
      <c r="B2146" s="36" t="s">
        <v>4016</v>
      </c>
      <c r="C2146" s="3"/>
      <c r="D2146" s="3"/>
      <c r="E2146" s="3"/>
      <c r="F2146" s="4"/>
    </row>
    <row r="2147" spans="2:6" ht="11.25" hidden="1" customHeight="1" x14ac:dyDescent="0.2">
      <c r="B2147" s="36" t="s">
        <v>1835</v>
      </c>
      <c r="C2147" s="3"/>
      <c r="D2147" s="3"/>
      <c r="E2147" s="3"/>
      <c r="F2147" s="4"/>
    </row>
    <row r="2148" spans="2:6" ht="11.25" hidden="1" customHeight="1" x14ac:dyDescent="0.2">
      <c r="B2148" s="36" t="s">
        <v>4016</v>
      </c>
      <c r="C2148" s="3"/>
      <c r="D2148" s="3"/>
      <c r="E2148" s="3"/>
      <c r="F2148" s="4"/>
    </row>
    <row r="2149" spans="2:6" ht="11.25" hidden="1" customHeight="1" x14ac:dyDescent="0.2">
      <c r="B2149" s="36" t="s">
        <v>476</v>
      </c>
      <c r="C2149" s="3"/>
      <c r="D2149" s="3"/>
      <c r="E2149" s="3"/>
      <c r="F2149" s="4"/>
    </row>
    <row r="2150" spans="2:6" ht="11.25" hidden="1" customHeight="1" x14ac:dyDescent="0.2">
      <c r="B2150" s="36" t="s">
        <v>1066</v>
      </c>
      <c r="C2150" s="3"/>
      <c r="D2150" s="3"/>
      <c r="E2150" s="3"/>
      <c r="F2150" s="4"/>
    </row>
    <row r="2151" spans="2:6" ht="11.25" hidden="1" customHeight="1" x14ac:dyDescent="0.2">
      <c r="B2151" s="36" t="s">
        <v>3333</v>
      </c>
      <c r="C2151" s="3"/>
      <c r="D2151" s="3"/>
      <c r="E2151" s="3"/>
      <c r="F2151" s="4"/>
    </row>
    <row r="2152" spans="2:6" ht="11.25" hidden="1" customHeight="1" x14ac:dyDescent="0.2">
      <c r="B2152" s="36" t="s">
        <v>4016</v>
      </c>
      <c r="C2152" s="3"/>
      <c r="D2152" s="3"/>
      <c r="E2152" s="3"/>
      <c r="F2152" s="4"/>
    </row>
    <row r="2153" spans="2:6" ht="11.25" hidden="1" customHeight="1" x14ac:dyDescent="0.2">
      <c r="B2153" s="36" t="s">
        <v>2224</v>
      </c>
      <c r="C2153" s="3"/>
      <c r="D2153" s="3"/>
      <c r="E2153" s="3"/>
      <c r="F2153" s="4"/>
    </row>
    <row r="2154" spans="2:6" ht="11.25" hidden="1" customHeight="1" x14ac:dyDescent="0.2">
      <c r="B2154" s="36" t="s">
        <v>4016</v>
      </c>
      <c r="C2154" s="3"/>
      <c r="D2154" s="3"/>
      <c r="E2154" s="3"/>
      <c r="F2154" s="4"/>
    </row>
    <row r="2155" spans="2:6" ht="11.25" hidden="1" customHeight="1" x14ac:dyDescent="0.2">
      <c r="B2155" s="36" t="s">
        <v>3672</v>
      </c>
      <c r="C2155" s="3"/>
      <c r="D2155" s="3"/>
      <c r="E2155" s="3"/>
      <c r="F2155" s="4"/>
    </row>
    <row r="2156" spans="2:6" ht="11.25" hidden="1" customHeight="1" x14ac:dyDescent="0.2">
      <c r="B2156" s="36" t="s">
        <v>355</v>
      </c>
      <c r="C2156" s="37">
        <f>D2156+E2156+F2156</f>
        <v>645</v>
      </c>
      <c r="D2156" s="3">
        <v>645</v>
      </c>
      <c r="E2156" s="3"/>
      <c r="F2156" s="4"/>
    </row>
    <row r="2157" spans="2:6" ht="11.25" hidden="1" customHeight="1" x14ac:dyDescent="0.2">
      <c r="B2157" s="36" t="s">
        <v>4016</v>
      </c>
      <c r="C2157" s="3"/>
      <c r="D2157" s="3"/>
      <c r="E2157" s="3"/>
      <c r="F2157" s="4"/>
    </row>
    <row r="2158" spans="2:6" ht="11.25" hidden="1" customHeight="1" x14ac:dyDescent="0.2">
      <c r="B2158" s="36" t="s">
        <v>3834</v>
      </c>
      <c r="C2158" s="3"/>
      <c r="D2158" s="3"/>
      <c r="E2158" s="3"/>
      <c r="F2158" s="4"/>
    </row>
    <row r="2159" spans="2:6" ht="11.25" hidden="1" customHeight="1" x14ac:dyDescent="0.2">
      <c r="B2159" s="36" t="s">
        <v>4016</v>
      </c>
      <c r="C2159" s="3"/>
      <c r="D2159" s="3"/>
      <c r="E2159" s="3"/>
      <c r="F2159" s="4"/>
    </row>
    <row r="2160" spans="2:6" ht="11.25" hidden="1" customHeight="1" x14ac:dyDescent="0.2">
      <c r="B2160" s="36" t="s">
        <v>583</v>
      </c>
      <c r="C2160" s="3"/>
      <c r="D2160" s="3"/>
      <c r="E2160" s="3"/>
      <c r="F2160" s="4"/>
    </row>
    <row r="2161" spans="2:6" ht="11.25" hidden="1" customHeight="1" x14ac:dyDescent="0.2">
      <c r="B2161" s="36" t="s">
        <v>455</v>
      </c>
      <c r="C2161" s="3"/>
      <c r="D2161" s="3"/>
      <c r="E2161" s="3"/>
      <c r="F2161" s="4"/>
    </row>
    <row r="2162" spans="2:6" ht="11.25" hidden="1" customHeight="1" x14ac:dyDescent="0.2">
      <c r="B2162" s="36" t="s">
        <v>1116</v>
      </c>
      <c r="C2162" s="3"/>
      <c r="D2162" s="3"/>
      <c r="E2162" s="3"/>
      <c r="F2162" s="4"/>
    </row>
    <row r="2163" spans="2:6" ht="11.25" hidden="1" customHeight="1" x14ac:dyDescent="0.2">
      <c r="B2163" s="28" t="s">
        <v>1722</v>
      </c>
      <c r="C2163" s="32">
        <f>D2163+E2163+F2163</f>
        <v>2268</v>
      </c>
      <c r="D2163" s="6">
        <v>1572</v>
      </c>
      <c r="E2163" s="6">
        <v>546</v>
      </c>
      <c r="F2163" s="7">
        <v>150</v>
      </c>
    </row>
    <row r="2164" spans="2:6" ht="11.25" hidden="1" customHeight="1" x14ac:dyDescent="0.2">
      <c r="B2164" s="36" t="s">
        <v>4016</v>
      </c>
      <c r="C2164" s="3"/>
      <c r="D2164" s="3"/>
      <c r="E2164" s="3"/>
      <c r="F2164" s="4"/>
    </row>
    <row r="2165" spans="2:6" ht="11.25" hidden="1" customHeight="1" x14ac:dyDescent="0.2">
      <c r="B2165" s="33" t="s">
        <v>1106</v>
      </c>
      <c r="C2165" s="34">
        <v>14259</v>
      </c>
      <c r="D2165" s="34">
        <v>11375</v>
      </c>
      <c r="E2165" s="34">
        <v>1087</v>
      </c>
      <c r="F2165" s="35">
        <v>1797</v>
      </c>
    </row>
    <row r="2166" spans="2:6" ht="11.25" hidden="1" customHeight="1" x14ac:dyDescent="0.2">
      <c r="B2166" s="36" t="s">
        <v>4016</v>
      </c>
      <c r="C2166" s="3"/>
      <c r="D2166" s="3"/>
      <c r="E2166" s="3"/>
      <c r="F2166" s="4"/>
    </row>
    <row r="2167" spans="2:6" ht="11.25" hidden="1" customHeight="1" x14ac:dyDescent="0.2">
      <c r="B2167" s="36" t="s">
        <v>3958</v>
      </c>
      <c r="C2167" s="3"/>
      <c r="D2167" s="3"/>
      <c r="E2167" s="3"/>
      <c r="F2167" s="4"/>
    </row>
    <row r="2168" spans="2:6" ht="11.25" hidden="1" customHeight="1" x14ac:dyDescent="0.2">
      <c r="B2168" s="36" t="s">
        <v>4016</v>
      </c>
      <c r="C2168" s="3"/>
      <c r="D2168" s="3"/>
      <c r="E2168" s="3"/>
      <c r="F2168" s="4"/>
    </row>
    <row r="2169" spans="2:6" ht="11.25" hidden="1" customHeight="1" x14ac:dyDescent="0.2">
      <c r="B2169" s="36" t="s">
        <v>2853</v>
      </c>
      <c r="C2169" s="3"/>
      <c r="D2169" s="3"/>
      <c r="E2169" s="3"/>
      <c r="F2169" s="4"/>
    </row>
    <row r="2170" spans="2:6" ht="11.25" hidden="1" customHeight="1" x14ac:dyDescent="0.2">
      <c r="B2170" s="36" t="s">
        <v>4016</v>
      </c>
      <c r="C2170" s="3"/>
      <c r="D2170" s="3"/>
      <c r="E2170" s="3"/>
      <c r="F2170" s="4"/>
    </row>
    <row r="2171" spans="2:6" ht="11.25" hidden="1" customHeight="1" x14ac:dyDescent="0.2">
      <c r="B2171" s="36" t="s">
        <v>3853</v>
      </c>
      <c r="C2171" s="3"/>
      <c r="D2171" s="3"/>
      <c r="E2171" s="3"/>
      <c r="F2171" s="4"/>
    </row>
    <row r="2172" spans="2:6" ht="11.25" hidden="1" customHeight="1" x14ac:dyDescent="0.2">
      <c r="B2172" s="36" t="s">
        <v>4016</v>
      </c>
      <c r="C2172" s="3"/>
      <c r="D2172" s="3"/>
      <c r="E2172" s="3"/>
      <c r="F2172" s="4"/>
    </row>
    <row r="2173" spans="2:6" ht="11.25" hidden="1" customHeight="1" x14ac:dyDescent="0.2">
      <c r="B2173" s="36" t="s">
        <v>3292</v>
      </c>
      <c r="C2173" s="3"/>
      <c r="D2173" s="3"/>
      <c r="E2173" s="3"/>
      <c r="F2173" s="4"/>
    </row>
    <row r="2174" spans="2:6" ht="11.25" hidden="1" customHeight="1" x14ac:dyDescent="0.2">
      <c r="B2174" s="36" t="s">
        <v>3202</v>
      </c>
      <c r="C2174" s="3"/>
      <c r="D2174" s="3"/>
      <c r="E2174" s="3"/>
      <c r="F2174" s="4"/>
    </row>
    <row r="2175" spans="2:6" ht="11.25" hidden="1" customHeight="1" x14ac:dyDescent="0.2">
      <c r="B2175" s="36" t="s">
        <v>3171</v>
      </c>
      <c r="C2175" s="3"/>
      <c r="D2175" s="3"/>
      <c r="E2175" s="3"/>
      <c r="F2175" s="4"/>
    </row>
    <row r="2176" spans="2:6" ht="11.25" hidden="1" customHeight="1" x14ac:dyDescent="0.2">
      <c r="B2176" s="36" t="s">
        <v>4016</v>
      </c>
      <c r="C2176" s="3"/>
      <c r="D2176" s="3"/>
      <c r="E2176" s="3"/>
      <c r="F2176" s="4"/>
    </row>
    <row r="2177" spans="2:6" ht="11.25" hidden="1" customHeight="1" x14ac:dyDescent="0.2">
      <c r="B2177" s="36" t="s">
        <v>984</v>
      </c>
      <c r="C2177" s="3"/>
      <c r="D2177" s="3"/>
      <c r="E2177" s="3"/>
      <c r="F2177" s="4"/>
    </row>
    <row r="2178" spans="2:6" ht="11.25" hidden="1" customHeight="1" x14ac:dyDescent="0.2">
      <c r="B2178" s="36" t="s">
        <v>1177</v>
      </c>
      <c r="C2178" s="3"/>
      <c r="D2178" s="3"/>
      <c r="E2178" s="3"/>
      <c r="F2178" s="4"/>
    </row>
    <row r="2179" spans="2:6" ht="11.25" hidden="1" customHeight="1" x14ac:dyDescent="0.2">
      <c r="B2179" s="36" t="s">
        <v>2138</v>
      </c>
      <c r="C2179" s="3"/>
      <c r="D2179" s="3"/>
      <c r="E2179" s="3"/>
      <c r="F2179" s="4"/>
    </row>
    <row r="2180" spans="2:6" ht="11.25" hidden="1" customHeight="1" x14ac:dyDescent="0.2">
      <c r="B2180" s="36" t="s">
        <v>1636</v>
      </c>
      <c r="C2180" s="37">
        <f>D2180+E2180+F2180</f>
        <v>7244</v>
      </c>
      <c r="D2180" s="3">
        <v>4360</v>
      </c>
      <c r="E2180" s="3">
        <v>1087</v>
      </c>
      <c r="F2180" s="4">
        <v>1797</v>
      </c>
    </row>
    <row r="2181" spans="2:6" ht="11.25" hidden="1" customHeight="1" x14ac:dyDescent="0.2">
      <c r="B2181" s="36" t="s">
        <v>4016</v>
      </c>
      <c r="C2181" s="3"/>
      <c r="D2181" s="3"/>
      <c r="E2181" s="3"/>
      <c r="F2181" s="4"/>
    </row>
    <row r="2182" spans="2:6" ht="11.25" hidden="1" customHeight="1" x14ac:dyDescent="0.2">
      <c r="B2182" s="36" t="s">
        <v>3942</v>
      </c>
      <c r="C2182" s="3"/>
      <c r="D2182" s="3"/>
      <c r="E2182" s="3"/>
      <c r="F2182" s="4"/>
    </row>
    <row r="2183" spans="2:6" ht="11.25" hidden="1" customHeight="1" x14ac:dyDescent="0.2">
      <c r="B2183" s="36" t="s">
        <v>4016</v>
      </c>
      <c r="C2183" s="3"/>
      <c r="D2183" s="3"/>
      <c r="E2183" s="3"/>
      <c r="F2183" s="4"/>
    </row>
    <row r="2184" spans="2:6" ht="11.25" hidden="1" customHeight="1" x14ac:dyDescent="0.2">
      <c r="B2184" s="36" t="s">
        <v>3450</v>
      </c>
      <c r="C2184" s="3"/>
      <c r="D2184" s="3"/>
      <c r="E2184" s="3"/>
      <c r="F2184" s="4"/>
    </row>
    <row r="2185" spans="2:6" ht="11.25" hidden="1" customHeight="1" x14ac:dyDescent="0.2">
      <c r="B2185" s="36" t="s">
        <v>614</v>
      </c>
      <c r="C2185" s="3"/>
      <c r="D2185" s="3"/>
      <c r="E2185" s="3"/>
      <c r="F2185" s="4"/>
    </row>
    <row r="2186" spans="2:6" ht="11.25" hidden="1" customHeight="1" x14ac:dyDescent="0.2">
      <c r="B2186" s="36" t="s">
        <v>1778</v>
      </c>
      <c r="C2186" s="37">
        <f>D2186+E2186+F2186</f>
        <v>7015</v>
      </c>
      <c r="D2186" s="3">
        <v>7015</v>
      </c>
      <c r="E2186" s="3"/>
      <c r="F2186" s="4"/>
    </row>
    <row r="2187" spans="2:6" ht="11.25" hidden="1" customHeight="1" x14ac:dyDescent="0.2">
      <c r="B2187" s="36" t="s">
        <v>4016</v>
      </c>
      <c r="C2187" s="3"/>
      <c r="D2187" s="3"/>
      <c r="E2187" s="3"/>
      <c r="F2187" s="4"/>
    </row>
    <row r="2188" spans="2:6" ht="11.25" hidden="1" customHeight="1" x14ac:dyDescent="0.2">
      <c r="B2188" s="36" t="s">
        <v>1485</v>
      </c>
      <c r="C2188" s="3"/>
      <c r="D2188" s="3"/>
      <c r="E2188" s="3"/>
      <c r="F2188" s="4"/>
    </row>
    <row r="2189" spans="2:6" ht="11.25" hidden="1" customHeight="1" x14ac:dyDescent="0.2">
      <c r="B2189" s="36" t="s">
        <v>4016</v>
      </c>
      <c r="C2189" s="3"/>
      <c r="D2189" s="3"/>
      <c r="E2189" s="3"/>
      <c r="F2189" s="4"/>
    </row>
    <row r="2190" spans="2:6" ht="11.25" hidden="1" customHeight="1" x14ac:dyDescent="0.2">
      <c r="B2190" s="36" t="s">
        <v>334</v>
      </c>
      <c r="C2190" s="3"/>
      <c r="D2190" s="3"/>
      <c r="E2190" s="3"/>
      <c r="F2190" s="4"/>
    </row>
    <row r="2191" spans="2:6" ht="11.25" hidden="1" customHeight="1" x14ac:dyDescent="0.2">
      <c r="B2191" s="36" t="s">
        <v>1052</v>
      </c>
      <c r="C2191" s="3"/>
      <c r="D2191" s="3"/>
      <c r="E2191" s="3"/>
      <c r="F2191" s="4"/>
    </row>
    <row r="2192" spans="2:6" ht="11.25" hidden="1" customHeight="1" x14ac:dyDescent="0.2">
      <c r="B2192" s="36" t="s">
        <v>761</v>
      </c>
      <c r="C2192" s="3"/>
      <c r="D2192" s="3"/>
      <c r="E2192" s="3"/>
      <c r="F2192" s="4"/>
    </row>
    <row r="2193" spans="2:6" ht="11.25" hidden="1" customHeight="1" x14ac:dyDescent="0.2">
      <c r="B2193" s="36" t="s">
        <v>3044</v>
      </c>
      <c r="C2193" s="37">
        <f>D2193+E2193+F2193</f>
        <v>14259</v>
      </c>
      <c r="D2193" s="3">
        <v>11375</v>
      </c>
      <c r="E2193" s="3">
        <v>1087</v>
      </c>
      <c r="F2193" s="4">
        <v>1797</v>
      </c>
    </row>
    <row r="2194" spans="2:6" ht="11.25" hidden="1" customHeight="1" x14ac:dyDescent="0.2">
      <c r="B2194" s="36" t="s">
        <v>4016</v>
      </c>
      <c r="C2194" s="3"/>
      <c r="D2194" s="3"/>
      <c r="E2194" s="3"/>
      <c r="F2194" s="4"/>
    </row>
    <row r="2195" spans="2:6" ht="11.25" hidden="1" customHeight="1" x14ac:dyDescent="0.2">
      <c r="B2195" s="33" t="s">
        <v>570</v>
      </c>
      <c r="C2195" s="34">
        <v>1017681</v>
      </c>
      <c r="D2195" s="34">
        <v>758236</v>
      </c>
      <c r="E2195" s="34">
        <v>101037</v>
      </c>
      <c r="F2195" s="35">
        <v>158408</v>
      </c>
    </row>
    <row r="2196" spans="2:6" ht="11.25" hidden="1" customHeight="1" x14ac:dyDescent="0.2">
      <c r="B2196" s="36" t="s">
        <v>4016</v>
      </c>
      <c r="C2196" s="3"/>
      <c r="D2196" s="3"/>
      <c r="E2196" s="3"/>
      <c r="F2196" s="4"/>
    </row>
    <row r="2197" spans="2:6" ht="11.25" hidden="1" customHeight="1" x14ac:dyDescent="0.2">
      <c r="B2197" s="36" t="s">
        <v>2828</v>
      </c>
      <c r="C2197" s="3"/>
      <c r="D2197" s="3"/>
      <c r="E2197" s="3"/>
      <c r="F2197" s="4"/>
    </row>
    <row r="2198" spans="2:6" ht="11.25" hidden="1" customHeight="1" x14ac:dyDescent="0.2">
      <c r="B2198" s="36" t="s">
        <v>4016</v>
      </c>
      <c r="C2198" s="3"/>
      <c r="D2198" s="3"/>
      <c r="E2198" s="3"/>
      <c r="F2198" s="4"/>
    </row>
    <row r="2199" spans="2:6" ht="11.25" hidden="1" customHeight="1" x14ac:dyDescent="0.2">
      <c r="B2199" s="36" t="s">
        <v>891</v>
      </c>
      <c r="C2199" s="3"/>
      <c r="D2199" s="3"/>
      <c r="E2199" s="3"/>
      <c r="F2199" s="4"/>
    </row>
    <row r="2200" spans="2:6" ht="11.25" hidden="1" customHeight="1" x14ac:dyDescent="0.2">
      <c r="B2200" s="36" t="s">
        <v>4016</v>
      </c>
      <c r="C2200" s="3"/>
      <c r="D2200" s="3"/>
      <c r="E2200" s="3"/>
      <c r="F2200" s="4"/>
    </row>
    <row r="2201" spans="2:6" ht="11.25" hidden="1" customHeight="1" x14ac:dyDescent="0.2">
      <c r="B2201" s="36" t="s">
        <v>2419</v>
      </c>
      <c r="C2201" s="3"/>
      <c r="D2201" s="3"/>
      <c r="E2201" s="3"/>
      <c r="F2201" s="4"/>
    </row>
    <row r="2202" spans="2:6" ht="11.25" hidden="1" customHeight="1" x14ac:dyDescent="0.2">
      <c r="B2202" s="36" t="s">
        <v>4016</v>
      </c>
      <c r="C2202" s="3"/>
      <c r="D2202" s="3"/>
      <c r="E2202" s="3"/>
      <c r="F2202" s="4"/>
    </row>
    <row r="2203" spans="2:6" ht="11.25" hidden="1" customHeight="1" x14ac:dyDescent="0.2">
      <c r="B2203" s="36" t="s">
        <v>1063</v>
      </c>
      <c r="C2203" s="3"/>
      <c r="D2203" s="3"/>
      <c r="E2203" s="3"/>
      <c r="F2203" s="4"/>
    </row>
    <row r="2204" spans="2:6" ht="11.25" hidden="1" customHeight="1" x14ac:dyDescent="0.2">
      <c r="B2204" s="36" t="s">
        <v>4016</v>
      </c>
      <c r="C2204" s="3"/>
      <c r="D2204" s="3"/>
      <c r="E2204" s="3"/>
      <c r="F2204" s="4"/>
    </row>
    <row r="2205" spans="2:6" ht="11.25" hidden="1" customHeight="1" x14ac:dyDescent="0.2">
      <c r="B2205" s="36" t="s">
        <v>681</v>
      </c>
      <c r="C2205" s="3"/>
      <c r="D2205" s="3"/>
      <c r="E2205" s="3"/>
      <c r="F2205" s="4"/>
    </row>
    <row r="2206" spans="2:6" ht="11.25" hidden="1" customHeight="1" x14ac:dyDescent="0.2">
      <c r="B2206" s="36" t="s">
        <v>4016</v>
      </c>
      <c r="C2206" s="3"/>
      <c r="D2206" s="3"/>
      <c r="E2206" s="3"/>
      <c r="F2206" s="4"/>
    </row>
    <row r="2207" spans="2:6" ht="11.25" hidden="1" customHeight="1" x14ac:dyDescent="0.2">
      <c r="B2207" s="36" t="s">
        <v>3473</v>
      </c>
      <c r="C2207" s="3"/>
      <c r="D2207" s="3"/>
      <c r="E2207" s="3"/>
      <c r="F2207" s="4"/>
    </row>
    <row r="2208" spans="2:6" ht="11.25" hidden="1" customHeight="1" x14ac:dyDescent="0.2">
      <c r="B2208" s="36" t="s">
        <v>4016</v>
      </c>
      <c r="C2208" s="3"/>
      <c r="D2208" s="3"/>
      <c r="E2208" s="3"/>
      <c r="F2208" s="4"/>
    </row>
    <row r="2209" spans="2:6" ht="11.25" hidden="1" customHeight="1" x14ac:dyDescent="0.2">
      <c r="B2209" s="36" t="s">
        <v>2416</v>
      </c>
      <c r="C2209" s="3"/>
      <c r="D2209" s="3"/>
      <c r="E2209" s="3"/>
      <c r="F2209" s="4"/>
    </row>
    <row r="2210" spans="2:6" ht="11.25" hidden="1" customHeight="1" x14ac:dyDescent="0.2">
      <c r="B2210" s="36" t="s">
        <v>2910</v>
      </c>
      <c r="C2210" s="3"/>
      <c r="D2210" s="3"/>
      <c r="E2210" s="3"/>
      <c r="F2210" s="4"/>
    </row>
    <row r="2211" spans="2:6" ht="11.25" hidden="1" customHeight="1" x14ac:dyDescent="0.2">
      <c r="B2211" s="36" t="s">
        <v>2659</v>
      </c>
      <c r="C2211" s="3"/>
      <c r="D2211" s="3"/>
      <c r="E2211" s="3"/>
      <c r="F2211" s="4"/>
    </row>
    <row r="2212" spans="2:6" ht="11.25" hidden="1" customHeight="1" x14ac:dyDescent="0.2">
      <c r="B2212" s="36" t="s">
        <v>1003</v>
      </c>
      <c r="C2212" s="37">
        <f>D2212+E2212+F2212</f>
        <v>49763</v>
      </c>
      <c r="D2212" s="3">
        <v>33839</v>
      </c>
      <c r="E2212" s="3">
        <v>5078</v>
      </c>
      <c r="F2212" s="4">
        <v>10846</v>
      </c>
    </row>
    <row r="2213" spans="2:6" ht="11.25" hidden="1" customHeight="1" x14ac:dyDescent="0.2">
      <c r="B2213" s="36" t="s">
        <v>4016</v>
      </c>
      <c r="C2213" s="3"/>
      <c r="D2213" s="3"/>
      <c r="E2213" s="3"/>
      <c r="F2213" s="4"/>
    </row>
    <row r="2214" spans="2:6" ht="11.25" hidden="1" customHeight="1" x14ac:dyDescent="0.2">
      <c r="B2214" s="36" t="s">
        <v>1113</v>
      </c>
      <c r="C2214" s="3"/>
      <c r="D2214" s="3"/>
      <c r="E2214" s="3"/>
      <c r="F2214" s="4"/>
    </row>
    <row r="2215" spans="2:6" ht="11.25" hidden="1" customHeight="1" x14ac:dyDescent="0.2">
      <c r="B2215" s="36" t="s">
        <v>4016</v>
      </c>
      <c r="C2215" s="3"/>
      <c r="D2215" s="3"/>
      <c r="E2215" s="3"/>
      <c r="F2215" s="4"/>
    </row>
    <row r="2216" spans="2:6" ht="11.25" hidden="1" customHeight="1" x14ac:dyDescent="0.2">
      <c r="B2216" s="28" t="s">
        <v>2973</v>
      </c>
      <c r="C2216" s="6"/>
      <c r="D2216" s="6"/>
      <c r="E2216" s="6"/>
      <c r="F2216" s="7"/>
    </row>
    <row r="2217" spans="2:6" ht="11.25" hidden="1" customHeight="1" x14ac:dyDescent="0.2">
      <c r="B2217" s="36" t="s">
        <v>4016</v>
      </c>
      <c r="C2217" s="3"/>
      <c r="D2217" s="3"/>
      <c r="E2217" s="3"/>
      <c r="F2217" s="4"/>
    </row>
    <row r="2218" spans="2:6" ht="11.25" hidden="1" customHeight="1" x14ac:dyDescent="0.2">
      <c r="B2218" s="36" t="s">
        <v>2240</v>
      </c>
      <c r="C2218" s="3"/>
      <c r="D2218" s="3"/>
      <c r="E2218" s="3"/>
      <c r="F2218" s="4"/>
    </row>
    <row r="2219" spans="2:6" ht="11.25" hidden="1" customHeight="1" x14ac:dyDescent="0.2">
      <c r="B2219" s="36" t="s">
        <v>2383</v>
      </c>
      <c r="C2219" s="3"/>
      <c r="D2219" s="3"/>
      <c r="E2219" s="3"/>
      <c r="F2219" s="4"/>
    </row>
    <row r="2220" spans="2:6" ht="11.25" hidden="1" customHeight="1" x14ac:dyDescent="0.2">
      <c r="B2220" s="36" t="s">
        <v>743</v>
      </c>
      <c r="C2220" s="3"/>
      <c r="D2220" s="3"/>
      <c r="E2220" s="3"/>
      <c r="F2220" s="4"/>
    </row>
    <row r="2221" spans="2:6" ht="11.25" hidden="1" customHeight="1" x14ac:dyDescent="0.2">
      <c r="B2221" s="36" t="s">
        <v>116</v>
      </c>
      <c r="C2221" s="3"/>
      <c r="D2221" s="3"/>
      <c r="E2221" s="3"/>
      <c r="F2221" s="4"/>
    </row>
    <row r="2222" spans="2:6" ht="11.25" hidden="1" customHeight="1" x14ac:dyDescent="0.2">
      <c r="B2222" s="36" t="s">
        <v>4016</v>
      </c>
      <c r="C2222" s="3"/>
      <c r="D2222" s="3"/>
      <c r="E2222" s="3"/>
      <c r="F2222" s="4"/>
    </row>
    <row r="2223" spans="2:6" ht="11.25" hidden="1" customHeight="1" x14ac:dyDescent="0.2">
      <c r="B2223" s="36" t="s">
        <v>633</v>
      </c>
      <c r="C2223" s="3"/>
      <c r="D2223" s="3"/>
      <c r="E2223" s="3"/>
      <c r="F2223" s="4"/>
    </row>
    <row r="2224" spans="2:6" ht="11.25" hidden="1" customHeight="1" x14ac:dyDescent="0.2">
      <c r="B2224" s="36" t="s">
        <v>4016</v>
      </c>
      <c r="C2224" s="3"/>
      <c r="D2224" s="3"/>
      <c r="E2224" s="3"/>
      <c r="F2224" s="4"/>
    </row>
    <row r="2225" spans="2:6" ht="11.25" hidden="1" customHeight="1" x14ac:dyDescent="0.2">
      <c r="B2225" s="36" t="s">
        <v>641</v>
      </c>
      <c r="C2225" s="3"/>
      <c r="D2225" s="3"/>
      <c r="E2225" s="3"/>
      <c r="F2225" s="4"/>
    </row>
    <row r="2226" spans="2:6" ht="11.25" hidden="1" customHeight="1" x14ac:dyDescent="0.2">
      <c r="B2226" s="36" t="s">
        <v>4016</v>
      </c>
      <c r="C2226" s="3"/>
      <c r="D2226" s="3"/>
      <c r="E2226" s="3"/>
      <c r="F2226" s="4"/>
    </row>
    <row r="2227" spans="2:6" ht="11.25" hidden="1" customHeight="1" x14ac:dyDescent="0.2">
      <c r="B2227" s="36" t="s">
        <v>1356</v>
      </c>
      <c r="C2227" s="3"/>
      <c r="D2227" s="3"/>
      <c r="E2227" s="3"/>
      <c r="F2227" s="4"/>
    </row>
    <row r="2228" spans="2:6" ht="11.25" hidden="1" customHeight="1" x14ac:dyDescent="0.2">
      <c r="B2228" s="36" t="s">
        <v>928</v>
      </c>
      <c r="C2228" s="3"/>
      <c r="D2228" s="3"/>
      <c r="E2228" s="3"/>
      <c r="F2228" s="4"/>
    </row>
    <row r="2229" spans="2:6" ht="11.25" hidden="1" customHeight="1" x14ac:dyDescent="0.2">
      <c r="B2229" s="36" t="s">
        <v>3316</v>
      </c>
      <c r="C2229" s="3"/>
      <c r="D2229" s="3"/>
      <c r="E2229" s="3"/>
      <c r="F2229" s="4"/>
    </row>
    <row r="2230" spans="2:6" ht="11.25" hidden="1" customHeight="1" x14ac:dyDescent="0.2">
      <c r="B2230" s="36" t="s">
        <v>4016</v>
      </c>
      <c r="C2230" s="3"/>
      <c r="D2230" s="3"/>
      <c r="E2230" s="3"/>
      <c r="F2230" s="4"/>
    </row>
    <row r="2231" spans="2:6" ht="11.25" hidden="1" customHeight="1" x14ac:dyDescent="0.2">
      <c r="B2231" s="36" t="s">
        <v>3600</v>
      </c>
      <c r="C2231" s="3"/>
      <c r="D2231" s="3"/>
      <c r="E2231" s="3"/>
      <c r="F2231" s="4"/>
    </row>
    <row r="2232" spans="2:6" ht="11.25" hidden="1" customHeight="1" x14ac:dyDescent="0.2">
      <c r="B2232" s="36" t="s">
        <v>4016</v>
      </c>
      <c r="C2232" s="3"/>
      <c r="D2232" s="3"/>
      <c r="E2232" s="3"/>
      <c r="F2232" s="4"/>
    </row>
    <row r="2233" spans="2:6" ht="11.25" hidden="1" customHeight="1" x14ac:dyDescent="0.2">
      <c r="B2233" s="36" t="s">
        <v>1144</v>
      </c>
      <c r="C2233" s="3"/>
      <c r="D2233" s="3"/>
      <c r="E2233" s="3"/>
      <c r="F2233" s="4"/>
    </row>
    <row r="2234" spans="2:6" ht="11.25" hidden="1" customHeight="1" x14ac:dyDescent="0.2">
      <c r="B2234" s="36" t="s">
        <v>4016</v>
      </c>
      <c r="C2234" s="3"/>
      <c r="D2234" s="3"/>
      <c r="E2234" s="3"/>
      <c r="F2234" s="4"/>
    </row>
    <row r="2235" spans="2:6" ht="11.25" hidden="1" customHeight="1" x14ac:dyDescent="0.2">
      <c r="B2235" s="36" t="s">
        <v>2137</v>
      </c>
      <c r="C2235" s="3"/>
      <c r="D2235" s="3"/>
      <c r="E2235" s="3"/>
      <c r="F2235" s="4"/>
    </row>
    <row r="2236" spans="2:6" ht="11.25" hidden="1" customHeight="1" x14ac:dyDescent="0.2">
      <c r="B2236" s="36" t="s">
        <v>4016</v>
      </c>
      <c r="C2236" s="3"/>
      <c r="D2236" s="3"/>
      <c r="E2236" s="3"/>
      <c r="F2236" s="4"/>
    </row>
    <row r="2237" spans="2:6" ht="11.25" hidden="1" customHeight="1" x14ac:dyDescent="0.2">
      <c r="B2237" s="36" t="s">
        <v>1647</v>
      </c>
      <c r="C2237" s="3"/>
      <c r="D2237" s="3"/>
      <c r="E2237" s="3"/>
      <c r="F2237" s="4"/>
    </row>
    <row r="2238" spans="2:6" ht="11.25" hidden="1" customHeight="1" x14ac:dyDescent="0.2">
      <c r="B2238" s="36" t="s">
        <v>3883</v>
      </c>
      <c r="C2238" s="3"/>
      <c r="D2238" s="3"/>
      <c r="E2238" s="3"/>
      <c r="F2238" s="4"/>
    </row>
    <row r="2239" spans="2:6" ht="11.25" hidden="1" customHeight="1" x14ac:dyDescent="0.2">
      <c r="B2239" s="36" t="s">
        <v>3171</v>
      </c>
      <c r="C2239" s="3"/>
      <c r="D2239" s="3"/>
      <c r="E2239" s="3"/>
      <c r="F2239" s="4"/>
    </row>
    <row r="2240" spans="2:6" ht="11.25" hidden="1" customHeight="1" x14ac:dyDescent="0.2">
      <c r="B2240" s="36" t="s">
        <v>4016</v>
      </c>
      <c r="C2240" s="3"/>
      <c r="D2240" s="3"/>
      <c r="E2240" s="3"/>
      <c r="F2240" s="4"/>
    </row>
    <row r="2241" spans="2:6" ht="11.25" hidden="1" customHeight="1" x14ac:dyDescent="0.2">
      <c r="B2241" s="36" t="s">
        <v>3315</v>
      </c>
      <c r="C2241" s="3"/>
      <c r="D2241" s="3"/>
      <c r="E2241" s="3"/>
      <c r="F2241" s="4"/>
    </row>
    <row r="2242" spans="2:6" ht="11.25" hidden="1" customHeight="1" x14ac:dyDescent="0.2">
      <c r="B2242" s="36" t="s">
        <v>332</v>
      </c>
      <c r="C2242" s="3"/>
      <c r="D2242" s="3"/>
      <c r="E2242" s="3"/>
      <c r="F2242" s="4"/>
    </row>
    <row r="2243" spans="2:6" ht="11.25" hidden="1" customHeight="1" x14ac:dyDescent="0.2">
      <c r="B2243" s="36" t="s">
        <v>2804</v>
      </c>
      <c r="C2243" s="3"/>
      <c r="D2243" s="3"/>
      <c r="E2243" s="3"/>
      <c r="F2243" s="4"/>
    </row>
    <row r="2244" spans="2:6" ht="11.25" hidden="1" customHeight="1" x14ac:dyDescent="0.2">
      <c r="B2244" s="36" t="s">
        <v>4016</v>
      </c>
      <c r="C2244" s="3"/>
      <c r="D2244" s="3"/>
      <c r="E2244" s="3"/>
      <c r="F2244" s="4"/>
    </row>
    <row r="2245" spans="2:6" ht="11.25" hidden="1" customHeight="1" x14ac:dyDescent="0.2">
      <c r="B2245" s="36" t="s">
        <v>193</v>
      </c>
      <c r="C2245" s="3"/>
      <c r="D2245" s="3"/>
      <c r="E2245" s="3"/>
      <c r="F2245" s="4"/>
    </row>
    <row r="2246" spans="2:6" ht="11.25" hidden="1" customHeight="1" x14ac:dyDescent="0.2">
      <c r="B2246" s="36" t="s">
        <v>41</v>
      </c>
      <c r="C2246" s="3"/>
      <c r="D2246" s="3"/>
      <c r="E2246" s="3"/>
      <c r="F2246" s="4"/>
    </row>
    <row r="2247" spans="2:6" ht="11.25" hidden="1" customHeight="1" x14ac:dyDescent="0.2">
      <c r="B2247" s="36" t="s">
        <v>356</v>
      </c>
      <c r="C2247" s="3"/>
      <c r="D2247" s="3"/>
      <c r="E2247" s="3"/>
      <c r="F2247" s="4"/>
    </row>
    <row r="2248" spans="2:6" ht="11.25" hidden="1" customHeight="1" x14ac:dyDescent="0.2">
      <c r="B2248" s="36" t="s">
        <v>2934</v>
      </c>
      <c r="C2248" s="37">
        <f>D2248+E2248+F2248</f>
        <v>72074</v>
      </c>
      <c r="D2248" s="3">
        <v>41249</v>
      </c>
      <c r="E2248" s="3">
        <v>12695</v>
      </c>
      <c r="F2248" s="4">
        <v>18130</v>
      </c>
    </row>
    <row r="2249" spans="2:6" ht="11.25" hidden="1" customHeight="1" x14ac:dyDescent="0.2">
      <c r="B2249" s="36" t="s">
        <v>4016</v>
      </c>
      <c r="C2249" s="3"/>
      <c r="D2249" s="3"/>
      <c r="E2249" s="3"/>
      <c r="F2249" s="4"/>
    </row>
    <row r="2250" spans="2:6" ht="11.25" hidden="1" customHeight="1" x14ac:dyDescent="0.2">
      <c r="B2250" s="36" t="s">
        <v>2597</v>
      </c>
      <c r="C2250" s="3"/>
      <c r="D2250" s="3"/>
      <c r="E2250" s="3"/>
      <c r="F2250" s="4"/>
    </row>
    <row r="2251" spans="2:6" ht="11.25" hidden="1" customHeight="1" x14ac:dyDescent="0.2">
      <c r="B2251" s="36" t="s">
        <v>4016</v>
      </c>
      <c r="C2251" s="3"/>
      <c r="D2251" s="3"/>
      <c r="E2251" s="3"/>
      <c r="F2251" s="4"/>
    </row>
    <row r="2252" spans="2:6" ht="11.25" hidden="1" customHeight="1" x14ac:dyDescent="0.2">
      <c r="B2252" s="36" t="s">
        <v>377</v>
      </c>
      <c r="C2252" s="3"/>
      <c r="D2252" s="3"/>
      <c r="E2252" s="3"/>
      <c r="F2252" s="4"/>
    </row>
    <row r="2253" spans="2:6" ht="11.25" hidden="1" customHeight="1" x14ac:dyDescent="0.2">
      <c r="B2253" s="36" t="s">
        <v>4016</v>
      </c>
      <c r="C2253" s="3"/>
      <c r="D2253" s="3"/>
      <c r="E2253" s="3"/>
      <c r="F2253" s="4"/>
    </row>
    <row r="2254" spans="2:6" ht="11.25" hidden="1" customHeight="1" x14ac:dyDescent="0.2">
      <c r="B2254" s="36" t="s">
        <v>3473</v>
      </c>
      <c r="C2254" s="3"/>
      <c r="D2254" s="3"/>
      <c r="E2254" s="3"/>
      <c r="F2254" s="4"/>
    </row>
    <row r="2255" spans="2:6" ht="11.25" hidden="1" customHeight="1" x14ac:dyDescent="0.2">
      <c r="B2255" s="36" t="s">
        <v>4016</v>
      </c>
      <c r="C2255" s="3"/>
      <c r="D2255" s="3"/>
      <c r="E2255" s="3"/>
      <c r="F2255" s="4"/>
    </row>
    <row r="2256" spans="2:6" ht="11.25" hidden="1" customHeight="1" x14ac:dyDescent="0.2">
      <c r="B2256" s="36" t="s">
        <v>4007</v>
      </c>
      <c r="C2256" s="3"/>
      <c r="D2256" s="3"/>
      <c r="E2256" s="3"/>
      <c r="F2256" s="4"/>
    </row>
    <row r="2257" spans="2:6" ht="11.25" hidden="1" customHeight="1" x14ac:dyDescent="0.2">
      <c r="B2257" s="36" t="s">
        <v>2118</v>
      </c>
      <c r="C2257" s="3"/>
      <c r="D2257" s="3"/>
      <c r="E2257" s="3"/>
      <c r="F2257" s="4"/>
    </row>
    <row r="2258" spans="2:6" ht="11.25" hidden="1" customHeight="1" x14ac:dyDescent="0.2">
      <c r="B2258" s="36" t="s">
        <v>1235</v>
      </c>
      <c r="C2258" s="3"/>
      <c r="D2258" s="3"/>
      <c r="E2258" s="3"/>
      <c r="F2258" s="4"/>
    </row>
    <row r="2259" spans="2:6" ht="11.25" hidden="1" customHeight="1" x14ac:dyDescent="0.2">
      <c r="B2259" s="36" t="s">
        <v>242</v>
      </c>
      <c r="C2259" s="37">
        <f>D2259+E2259+F2259</f>
        <v>93366</v>
      </c>
      <c r="D2259" s="3">
        <v>62555</v>
      </c>
      <c r="E2259" s="3">
        <v>9826</v>
      </c>
      <c r="F2259" s="4">
        <v>20985</v>
      </c>
    </row>
    <row r="2260" spans="2:6" ht="11.25" hidden="1" customHeight="1" x14ac:dyDescent="0.2">
      <c r="B2260" s="36" t="s">
        <v>4016</v>
      </c>
      <c r="C2260" s="3"/>
      <c r="D2260" s="3"/>
      <c r="E2260" s="3"/>
      <c r="F2260" s="4"/>
    </row>
    <row r="2261" spans="2:6" ht="11.25" hidden="1" customHeight="1" x14ac:dyDescent="0.2">
      <c r="B2261" s="36" t="s">
        <v>3682</v>
      </c>
      <c r="C2261" s="3"/>
      <c r="D2261" s="3"/>
      <c r="E2261" s="3"/>
      <c r="F2261" s="4"/>
    </row>
    <row r="2262" spans="2:6" ht="11.25" hidden="1" customHeight="1" x14ac:dyDescent="0.2">
      <c r="B2262" s="36" t="s">
        <v>4016</v>
      </c>
      <c r="C2262" s="3"/>
      <c r="D2262" s="3"/>
      <c r="E2262" s="3"/>
      <c r="F2262" s="4"/>
    </row>
    <row r="2263" spans="2:6" ht="11.25" hidden="1" customHeight="1" x14ac:dyDescent="0.2">
      <c r="B2263" s="36" t="s">
        <v>1539</v>
      </c>
      <c r="C2263" s="3"/>
      <c r="D2263" s="3"/>
      <c r="E2263" s="3"/>
      <c r="F2263" s="4"/>
    </row>
    <row r="2264" spans="2:6" ht="11.25" hidden="1" customHeight="1" x14ac:dyDescent="0.2">
      <c r="B2264" s="36" t="s">
        <v>4016</v>
      </c>
      <c r="C2264" s="3"/>
      <c r="D2264" s="3"/>
      <c r="E2264" s="3"/>
      <c r="F2264" s="4"/>
    </row>
    <row r="2265" spans="2:6" ht="11.25" hidden="1" customHeight="1" x14ac:dyDescent="0.2">
      <c r="B2265" s="36" t="s">
        <v>605</v>
      </c>
      <c r="C2265" s="3"/>
      <c r="D2265" s="3"/>
      <c r="E2265" s="3"/>
      <c r="F2265" s="4"/>
    </row>
    <row r="2266" spans="2:6" ht="11.25" hidden="1" customHeight="1" x14ac:dyDescent="0.2">
      <c r="B2266" s="36" t="s">
        <v>4016</v>
      </c>
      <c r="C2266" s="3"/>
      <c r="D2266" s="3"/>
      <c r="E2266" s="3"/>
      <c r="F2266" s="4"/>
    </row>
    <row r="2267" spans="2:6" ht="11.25" hidden="1" customHeight="1" x14ac:dyDescent="0.2">
      <c r="B2267" s="36" t="s">
        <v>2743</v>
      </c>
      <c r="C2267" s="3"/>
      <c r="D2267" s="3"/>
      <c r="E2267" s="3"/>
      <c r="F2267" s="4"/>
    </row>
    <row r="2268" spans="2:6" ht="11.25" hidden="1" customHeight="1" x14ac:dyDescent="0.2">
      <c r="B2268" s="36" t="s">
        <v>4016</v>
      </c>
      <c r="C2268" s="3"/>
      <c r="D2268" s="3"/>
      <c r="E2268" s="3"/>
      <c r="F2268" s="4"/>
    </row>
    <row r="2269" spans="2:6" ht="11.25" hidden="1" customHeight="1" x14ac:dyDescent="0.2">
      <c r="B2269" s="28" t="s">
        <v>3084</v>
      </c>
      <c r="C2269" s="6"/>
      <c r="D2269" s="6"/>
      <c r="E2269" s="6"/>
      <c r="F2269" s="7"/>
    </row>
    <row r="2270" spans="2:6" ht="11.25" hidden="1" customHeight="1" x14ac:dyDescent="0.2">
      <c r="B2270" s="36" t="s">
        <v>4016</v>
      </c>
      <c r="C2270" s="3"/>
      <c r="D2270" s="3"/>
      <c r="E2270" s="3"/>
      <c r="F2270" s="4"/>
    </row>
    <row r="2271" spans="2:6" ht="11.25" hidden="1" customHeight="1" x14ac:dyDescent="0.2">
      <c r="B2271" s="36" t="s">
        <v>2150</v>
      </c>
      <c r="C2271" s="3"/>
      <c r="D2271" s="3"/>
      <c r="E2271" s="3"/>
      <c r="F2271" s="4"/>
    </row>
    <row r="2272" spans="2:6" ht="11.25" hidden="1" customHeight="1" x14ac:dyDescent="0.2">
      <c r="B2272" s="36" t="s">
        <v>4016</v>
      </c>
      <c r="C2272" s="3"/>
      <c r="D2272" s="3"/>
      <c r="E2272" s="3"/>
      <c r="F2272" s="4"/>
    </row>
    <row r="2273" spans="2:6" ht="11.25" hidden="1" customHeight="1" x14ac:dyDescent="0.2">
      <c r="B2273" s="36" t="s">
        <v>1512</v>
      </c>
      <c r="C2273" s="3"/>
      <c r="D2273" s="3"/>
      <c r="E2273" s="3"/>
      <c r="F2273" s="4"/>
    </row>
    <row r="2274" spans="2:6" ht="11.25" hidden="1" customHeight="1" x14ac:dyDescent="0.2">
      <c r="B2274" s="36" t="s">
        <v>4016</v>
      </c>
      <c r="C2274" s="3"/>
      <c r="D2274" s="3"/>
      <c r="E2274" s="3"/>
      <c r="F2274" s="4"/>
    </row>
    <row r="2275" spans="2:6" ht="11.25" hidden="1" customHeight="1" x14ac:dyDescent="0.2">
      <c r="B2275" s="36" t="s">
        <v>1656</v>
      </c>
      <c r="C2275" s="3"/>
      <c r="D2275" s="3"/>
      <c r="E2275" s="3"/>
      <c r="F2275" s="4"/>
    </row>
    <row r="2276" spans="2:6" ht="11.25" hidden="1" customHeight="1" x14ac:dyDescent="0.2">
      <c r="B2276" s="36" t="s">
        <v>4016</v>
      </c>
      <c r="C2276" s="3"/>
      <c r="D2276" s="3"/>
      <c r="E2276" s="3"/>
      <c r="F2276" s="4"/>
    </row>
    <row r="2277" spans="2:6" ht="11.25" hidden="1" customHeight="1" x14ac:dyDescent="0.2">
      <c r="B2277" s="36" t="s">
        <v>2327</v>
      </c>
      <c r="C2277" s="3"/>
      <c r="D2277" s="3"/>
      <c r="E2277" s="3"/>
      <c r="F2277" s="4"/>
    </row>
    <row r="2278" spans="2:6" ht="11.25" hidden="1" customHeight="1" x14ac:dyDescent="0.2">
      <c r="B2278" s="36" t="s">
        <v>4016</v>
      </c>
      <c r="C2278" s="3"/>
      <c r="D2278" s="3"/>
      <c r="E2278" s="3"/>
      <c r="F2278" s="4"/>
    </row>
    <row r="2279" spans="2:6" ht="11.25" hidden="1" customHeight="1" x14ac:dyDescent="0.2">
      <c r="B2279" s="36" t="s">
        <v>627</v>
      </c>
      <c r="C2279" s="3"/>
      <c r="D2279" s="3"/>
      <c r="E2279" s="3"/>
      <c r="F2279" s="4"/>
    </row>
    <row r="2280" spans="2:6" ht="11.25" hidden="1" customHeight="1" x14ac:dyDescent="0.2">
      <c r="B2280" s="36" t="s">
        <v>4016</v>
      </c>
      <c r="C2280" s="3"/>
      <c r="D2280" s="3"/>
      <c r="E2280" s="3"/>
      <c r="F2280" s="4"/>
    </row>
    <row r="2281" spans="2:6" ht="11.25" hidden="1" customHeight="1" x14ac:dyDescent="0.2">
      <c r="B2281" s="36" t="s">
        <v>2417</v>
      </c>
      <c r="C2281" s="3"/>
      <c r="D2281" s="3"/>
      <c r="E2281" s="3"/>
      <c r="F2281" s="4"/>
    </row>
    <row r="2282" spans="2:6" ht="11.25" hidden="1" customHeight="1" x14ac:dyDescent="0.2">
      <c r="B2282" s="36" t="s">
        <v>4016</v>
      </c>
      <c r="C2282" s="3"/>
      <c r="D2282" s="3"/>
      <c r="E2282" s="3"/>
      <c r="F2282" s="4"/>
    </row>
    <row r="2283" spans="2:6" ht="11.25" hidden="1" customHeight="1" x14ac:dyDescent="0.2">
      <c r="B2283" s="36" t="s">
        <v>3794</v>
      </c>
      <c r="C2283" s="3"/>
      <c r="D2283" s="3"/>
      <c r="E2283" s="3"/>
      <c r="F2283" s="4"/>
    </row>
    <row r="2284" spans="2:6" ht="11.25" hidden="1" customHeight="1" x14ac:dyDescent="0.2">
      <c r="B2284" s="36" t="s">
        <v>4016</v>
      </c>
      <c r="C2284" s="3"/>
      <c r="D2284" s="3"/>
      <c r="E2284" s="3"/>
      <c r="F2284" s="4"/>
    </row>
    <row r="2285" spans="2:6" ht="11.25" hidden="1" customHeight="1" x14ac:dyDescent="0.2">
      <c r="B2285" s="36" t="s">
        <v>768</v>
      </c>
      <c r="C2285" s="3"/>
      <c r="D2285" s="3"/>
      <c r="E2285" s="3"/>
      <c r="F2285" s="4"/>
    </row>
    <row r="2286" spans="2:6" ht="11.25" hidden="1" customHeight="1" x14ac:dyDescent="0.2">
      <c r="B2286" s="36" t="s">
        <v>1924</v>
      </c>
      <c r="C2286" s="3"/>
      <c r="D2286" s="3"/>
      <c r="E2286" s="3"/>
      <c r="F2286" s="4"/>
    </row>
    <row r="2287" spans="2:6" ht="11.25" hidden="1" customHeight="1" x14ac:dyDescent="0.2">
      <c r="B2287" s="36" t="s">
        <v>1228</v>
      </c>
      <c r="C2287" s="3"/>
      <c r="D2287" s="3"/>
      <c r="E2287" s="3"/>
      <c r="F2287" s="4"/>
    </row>
    <row r="2288" spans="2:6" ht="11.25" hidden="1" customHeight="1" x14ac:dyDescent="0.2">
      <c r="B2288" s="36" t="s">
        <v>4016</v>
      </c>
      <c r="C2288" s="3"/>
      <c r="D2288" s="3"/>
      <c r="E2288" s="3"/>
      <c r="F2288" s="4"/>
    </row>
    <row r="2289" spans="2:6" ht="11.25" hidden="1" customHeight="1" x14ac:dyDescent="0.2">
      <c r="B2289" s="36" t="s">
        <v>717</v>
      </c>
      <c r="C2289" s="3"/>
      <c r="D2289" s="3"/>
      <c r="E2289" s="3"/>
      <c r="F2289" s="4"/>
    </row>
    <row r="2290" spans="2:6" ht="11.25" hidden="1" customHeight="1" x14ac:dyDescent="0.2">
      <c r="B2290" s="36" t="s">
        <v>4016</v>
      </c>
      <c r="C2290" s="3"/>
      <c r="D2290" s="3"/>
      <c r="E2290" s="3"/>
      <c r="F2290" s="4"/>
    </row>
    <row r="2291" spans="2:6" ht="11.25" hidden="1" customHeight="1" x14ac:dyDescent="0.2">
      <c r="B2291" s="36" t="s">
        <v>3809</v>
      </c>
      <c r="C2291" s="3"/>
      <c r="D2291" s="3"/>
      <c r="E2291" s="3"/>
      <c r="F2291" s="4"/>
    </row>
    <row r="2292" spans="2:6" ht="11.25" hidden="1" customHeight="1" x14ac:dyDescent="0.2">
      <c r="B2292" s="36" t="s">
        <v>490</v>
      </c>
      <c r="C2292" s="3"/>
      <c r="D2292" s="3"/>
      <c r="E2292" s="3"/>
      <c r="F2292" s="4"/>
    </row>
    <row r="2293" spans="2:6" ht="11.25" hidden="1" customHeight="1" x14ac:dyDescent="0.2">
      <c r="B2293" s="36" t="s">
        <v>2988</v>
      </c>
      <c r="C2293" s="37">
        <f>D2293+E2293+F2293</f>
        <v>142303</v>
      </c>
      <c r="D2293" s="3">
        <v>123953</v>
      </c>
      <c r="E2293" s="3"/>
      <c r="F2293" s="4">
        <v>18350</v>
      </c>
    </row>
    <row r="2294" spans="2:6" ht="11.25" hidden="1" customHeight="1" x14ac:dyDescent="0.2">
      <c r="B2294" s="36" t="s">
        <v>4016</v>
      </c>
      <c r="C2294" s="3"/>
      <c r="D2294" s="3"/>
      <c r="E2294" s="3"/>
      <c r="F2294" s="4"/>
    </row>
    <row r="2295" spans="2:6" ht="11.25" hidden="1" customHeight="1" x14ac:dyDescent="0.2">
      <c r="B2295" s="36" t="s">
        <v>2713</v>
      </c>
      <c r="C2295" s="3"/>
      <c r="D2295" s="3"/>
      <c r="E2295" s="3"/>
      <c r="F2295" s="4"/>
    </row>
    <row r="2296" spans="2:6" ht="11.25" hidden="1" customHeight="1" x14ac:dyDescent="0.2">
      <c r="B2296" s="36" t="s">
        <v>4016</v>
      </c>
      <c r="C2296" s="3"/>
      <c r="D2296" s="3"/>
      <c r="E2296" s="3"/>
      <c r="F2296" s="4"/>
    </row>
    <row r="2297" spans="2:6" ht="11.25" hidden="1" customHeight="1" x14ac:dyDescent="0.2">
      <c r="B2297" s="36" t="s">
        <v>1867</v>
      </c>
      <c r="C2297" s="3"/>
      <c r="D2297" s="3"/>
      <c r="E2297" s="3"/>
      <c r="F2297" s="4"/>
    </row>
    <row r="2298" spans="2:6" ht="11.25" hidden="1" customHeight="1" x14ac:dyDescent="0.2">
      <c r="B2298" s="36" t="s">
        <v>4016</v>
      </c>
      <c r="C2298" s="3"/>
      <c r="D2298" s="3"/>
      <c r="E2298" s="3"/>
      <c r="F2298" s="4"/>
    </row>
    <row r="2299" spans="2:6" ht="11.25" hidden="1" customHeight="1" x14ac:dyDescent="0.2">
      <c r="B2299" s="36" t="s">
        <v>676</v>
      </c>
      <c r="C2299" s="3"/>
      <c r="D2299" s="3"/>
      <c r="E2299" s="3"/>
      <c r="F2299" s="4"/>
    </row>
    <row r="2300" spans="2:6" ht="11.25" hidden="1" customHeight="1" x14ac:dyDescent="0.2">
      <c r="B2300" s="36" t="s">
        <v>4016</v>
      </c>
      <c r="C2300" s="3"/>
      <c r="D2300" s="3"/>
      <c r="E2300" s="3"/>
      <c r="F2300" s="4"/>
    </row>
    <row r="2301" spans="2:6" ht="11.25" hidden="1" customHeight="1" x14ac:dyDescent="0.2">
      <c r="B2301" s="36" t="s">
        <v>1451</v>
      </c>
      <c r="C2301" s="3"/>
      <c r="D2301" s="3"/>
      <c r="E2301" s="3"/>
      <c r="F2301" s="4"/>
    </row>
    <row r="2302" spans="2:6" ht="11.25" hidden="1" customHeight="1" x14ac:dyDescent="0.2">
      <c r="B2302" s="36" t="s">
        <v>1414</v>
      </c>
      <c r="C2302" s="3"/>
      <c r="D2302" s="3"/>
      <c r="E2302" s="3"/>
      <c r="F2302" s="4"/>
    </row>
    <row r="2303" spans="2:6" ht="11.25" hidden="1" customHeight="1" x14ac:dyDescent="0.2">
      <c r="B2303" s="36" t="s">
        <v>500</v>
      </c>
      <c r="C2303" s="3"/>
      <c r="D2303" s="3"/>
      <c r="E2303" s="3"/>
      <c r="F2303" s="4"/>
    </row>
    <row r="2304" spans="2:6" ht="11.25" hidden="1" customHeight="1" x14ac:dyDescent="0.2">
      <c r="B2304" s="36" t="s">
        <v>4016</v>
      </c>
      <c r="C2304" s="3"/>
      <c r="D2304" s="3"/>
      <c r="E2304" s="3"/>
      <c r="F2304" s="4"/>
    </row>
    <row r="2305" spans="2:6" ht="11.25" hidden="1" customHeight="1" x14ac:dyDescent="0.2">
      <c r="B2305" s="36" t="s">
        <v>1139</v>
      </c>
      <c r="C2305" s="3"/>
      <c r="D2305" s="3"/>
      <c r="E2305" s="3"/>
      <c r="F2305" s="4"/>
    </row>
    <row r="2306" spans="2:6" ht="11.25" hidden="1" customHeight="1" x14ac:dyDescent="0.2">
      <c r="B2306" s="36" t="s">
        <v>4016</v>
      </c>
      <c r="C2306" s="3"/>
      <c r="D2306" s="3"/>
      <c r="E2306" s="3"/>
      <c r="F2306" s="4"/>
    </row>
    <row r="2307" spans="2:6" ht="11.25" hidden="1" customHeight="1" x14ac:dyDescent="0.2">
      <c r="B2307" s="36" t="s">
        <v>1219</v>
      </c>
      <c r="C2307" s="3"/>
      <c r="D2307" s="3"/>
      <c r="E2307" s="3"/>
      <c r="F2307" s="4"/>
    </row>
    <row r="2308" spans="2:6" ht="11.25" hidden="1" customHeight="1" x14ac:dyDescent="0.2">
      <c r="B2308" s="36" t="s">
        <v>628</v>
      </c>
      <c r="C2308" s="3"/>
      <c r="D2308" s="3"/>
      <c r="E2308" s="3"/>
      <c r="F2308" s="4"/>
    </row>
    <row r="2309" spans="2:6" ht="11.25" hidden="1" customHeight="1" x14ac:dyDescent="0.2">
      <c r="B2309" s="36" t="s">
        <v>3352</v>
      </c>
      <c r="C2309" s="3"/>
      <c r="D2309" s="3"/>
      <c r="E2309" s="3"/>
      <c r="F2309" s="4"/>
    </row>
    <row r="2310" spans="2:6" ht="11.25" hidden="1" customHeight="1" x14ac:dyDescent="0.2">
      <c r="B2310" s="36" t="s">
        <v>39</v>
      </c>
      <c r="C2310" s="37">
        <f>D2310+E2310+F2310</f>
        <v>39500</v>
      </c>
      <c r="D2310" s="3">
        <v>21545</v>
      </c>
      <c r="E2310" s="3">
        <v>14348</v>
      </c>
      <c r="F2310" s="4">
        <v>3607</v>
      </c>
    </row>
    <row r="2311" spans="2:6" ht="11.25" hidden="1" customHeight="1" x14ac:dyDescent="0.2">
      <c r="B2311" s="36" t="s">
        <v>4016</v>
      </c>
      <c r="C2311" s="3"/>
      <c r="D2311" s="3"/>
      <c r="E2311" s="3"/>
      <c r="F2311" s="4"/>
    </row>
    <row r="2312" spans="2:6" ht="11.25" hidden="1" customHeight="1" x14ac:dyDescent="0.2">
      <c r="B2312" s="36" t="s">
        <v>632</v>
      </c>
      <c r="C2312" s="3"/>
      <c r="D2312" s="3"/>
      <c r="E2312" s="3"/>
      <c r="F2312" s="4"/>
    </row>
    <row r="2313" spans="2:6" ht="11.25" hidden="1" customHeight="1" x14ac:dyDescent="0.2">
      <c r="B2313" s="36" t="s">
        <v>4016</v>
      </c>
      <c r="C2313" s="3"/>
      <c r="D2313" s="3"/>
      <c r="E2313" s="3"/>
      <c r="F2313" s="4"/>
    </row>
    <row r="2314" spans="2:6" ht="11.25" hidden="1" customHeight="1" x14ac:dyDescent="0.2">
      <c r="B2314" s="36" t="s">
        <v>313</v>
      </c>
      <c r="C2314" s="3"/>
      <c r="D2314" s="3"/>
      <c r="E2314" s="3"/>
      <c r="F2314" s="4"/>
    </row>
    <row r="2315" spans="2:6" ht="11.25" hidden="1" customHeight="1" x14ac:dyDescent="0.2">
      <c r="B2315" s="36" t="s">
        <v>1756</v>
      </c>
      <c r="C2315" s="3"/>
      <c r="D2315" s="3"/>
      <c r="E2315" s="3"/>
      <c r="F2315" s="4"/>
    </row>
    <row r="2316" spans="2:6" ht="11.25" hidden="1" customHeight="1" x14ac:dyDescent="0.2">
      <c r="B2316" s="36" t="s">
        <v>3096</v>
      </c>
      <c r="C2316" s="3"/>
      <c r="D2316" s="3"/>
      <c r="E2316" s="3"/>
      <c r="F2316" s="4"/>
    </row>
    <row r="2317" spans="2:6" ht="11.25" hidden="1" customHeight="1" x14ac:dyDescent="0.2">
      <c r="B2317" s="36" t="s">
        <v>513</v>
      </c>
      <c r="C2317" s="37">
        <f>D2317+E2317+F2317</f>
        <v>181803</v>
      </c>
      <c r="D2317" s="3">
        <v>145498</v>
      </c>
      <c r="E2317" s="3">
        <v>14348</v>
      </c>
      <c r="F2317" s="4">
        <v>21957</v>
      </c>
    </row>
    <row r="2318" spans="2:6" ht="11.25" hidden="1" customHeight="1" x14ac:dyDescent="0.2">
      <c r="B2318" s="36" t="s">
        <v>4016</v>
      </c>
      <c r="C2318" s="3"/>
      <c r="D2318" s="3"/>
      <c r="E2318" s="3"/>
      <c r="F2318" s="4"/>
    </row>
    <row r="2319" spans="2:6" ht="11.25" hidden="1" customHeight="1" x14ac:dyDescent="0.2">
      <c r="B2319" s="36" t="s">
        <v>2968</v>
      </c>
      <c r="C2319" s="3"/>
      <c r="D2319" s="3"/>
      <c r="E2319" s="3"/>
      <c r="F2319" s="4"/>
    </row>
    <row r="2320" spans="2:6" ht="11.25" hidden="1" customHeight="1" x14ac:dyDescent="0.2">
      <c r="B2320" s="36" t="s">
        <v>4016</v>
      </c>
      <c r="C2320" s="3"/>
      <c r="D2320" s="3"/>
      <c r="E2320" s="3"/>
      <c r="F2320" s="4"/>
    </row>
    <row r="2321" spans="2:6" ht="11.25" hidden="1" customHeight="1" x14ac:dyDescent="0.2">
      <c r="B2321" s="36" t="s">
        <v>1973</v>
      </c>
      <c r="C2321" s="3"/>
      <c r="D2321" s="3"/>
      <c r="E2321" s="3"/>
      <c r="F2321" s="4"/>
    </row>
    <row r="2322" spans="2:6" ht="11.25" hidden="1" customHeight="1" x14ac:dyDescent="0.2">
      <c r="B2322" s="28" t="s">
        <v>4016</v>
      </c>
      <c r="C2322" s="6"/>
      <c r="D2322" s="6"/>
      <c r="E2322" s="6"/>
      <c r="F2322" s="7"/>
    </row>
    <row r="2323" spans="2:6" ht="11.25" hidden="1" customHeight="1" x14ac:dyDescent="0.2">
      <c r="B2323" s="36" t="s">
        <v>1049</v>
      </c>
      <c r="C2323" s="3"/>
      <c r="D2323" s="3"/>
      <c r="E2323" s="3"/>
      <c r="F2323" s="4"/>
    </row>
    <row r="2324" spans="2:6" ht="11.25" hidden="1" customHeight="1" x14ac:dyDescent="0.2">
      <c r="B2324" s="36" t="s">
        <v>4016</v>
      </c>
      <c r="C2324" s="3"/>
      <c r="D2324" s="3"/>
      <c r="E2324" s="3"/>
      <c r="F2324" s="4"/>
    </row>
    <row r="2325" spans="2:6" ht="11.25" hidden="1" customHeight="1" x14ac:dyDescent="0.2">
      <c r="B2325" s="36" t="s">
        <v>3008</v>
      </c>
      <c r="C2325" s="3"/>
      <c r="D2325" s="3"/>
      <c r="E2325" s="3"/>
      <c r="F2325" s="4"/>
    </row>
    <row r="2326" spans="2:6" ht="11.25" hidden="1" customHeight="1" x14ac:dyDescent="0.2">
      <c r="B2326" s="36" t="s">
        <v>4016</v>
      </c>
      <c r="C2326" s="3"/>
      <c r="D2326" s="3"/>
      <c r="E2326" s="3"/>
      <c r="F2326" s="4"/>
    </row>
    <row r="2327" spans="2:6" ht="11.25" hidden="1" customHeight="1" x14ac:dyDescent="0.2">
      <c r="B2327" s="36" t="s">
        <v>115</v>
      </c>
      <c r="C2327" s="3"/>
      <c r="D2327" s="3"/>
      <c r="E2327" s="3"/>
      <c r="F2327" s="4"/>
    </row>
    <row r="2328" spans="2:6" ht="11.25" hidden="1" customHeight="1" x14ac:dyDescent="0.2">
      <c r="B2328" s="36" t="s">
        <v>1426</v>
      </c>
      <c r="C2328" s="3"/>
      <c r="D2328" s="3"/>
      <c r="E2328" s="3"/>
      <c r="F2328" s="4"/>
    </row>
    <row r="2329" spans="2:6" ht="11.25" hidden="1" customHeight="1" x14ac:dyDescent="0.2">
      <c r="B2329" s="36" t="s">
        <v>2920</v>
      </c>
      <c r="C2329" s="3"/>
      <c r="D2329" s="3"/>
      <c r="E2329" s="3"/>
      <c r="F2329" s="4"/>
    </row>
    <row r="2330" spans="2:6" ht="11.25" hidden="1" customHeight="1" x14ac:dyDescent="0.2">
      <c r="B2330" s="36" t="s">
        <v>1810</v>
      </c>
      <c r="C2330" s="37">
        <f>D2330+E2330+F2330</f>
        <v>557883</v>
      </c>
      <c r="D2330" s="3">
        <v>429570</v>
      </c>
      <c r="E2330" s="3">
        <v>45542</v>
      </c>
      <c r="F2330" s="4">
        <v>82771</v>
      </c>
    </row>
    <row r="2331" spans="2:6" ht="11.25" hidden="1" customHeight="1" x14ac:dyDescent="0.2">
      <c r="B2331" s="36" t="s">
        <v>4016</v>
      </c>
      <c r="C2331" s="3"/>
      <c r="D2331" s="3"/>
      <c r="E2331" s="3"/>
      <c r="F2331" s="4"/>
    </row>
    <row r="2332" spans="2:6" ht="11.25" hidden="1" customHeight="1" x14ac:dyDescent="0.2">
      <c r="B2332" s="36" t="s">
        <v>881</v>
      </c>
      <c r="C2332" s="3"/>
      <c r="D2332" s="3"/>
      <c r="E2332" s="3"/>
      <c r="F2332" s="4"/>
    </row>
    <row r="2333" spans="2:6" ht="11.25" hidden="1" customHeight="1" x14ac:dyDescent="0.2">
      <c r="B2333" s="36" t="s">
        <v>4016</v>
      </c>
      <c r="C2333" s="3"/>
      <c r="D2333" s="3"/>
      <c r="E2333" s="3"/>
      <c r="F2333" s="4"/>
    </row>
    <row r="2334" spans="2:6" ht="11.25" hidden="1" customHeight="1" x14ac:dyDescent="0.2">
      <c r="B2334" s="36" t="s">
        <v>2443</v>
      </c>
      <c r="C2334" s="3"/>
      <c r="D2334" s="3"/>
      <c r="E2334" s="3"/>
      <c r="F2334" s="4"/>
    </row>
    <row r="2335" spans="2:6" ht="11.25" hidden="1" customHeight="1" x14ac:dyDescent="0.2">
      <c r="B2335" s="36" t="s">
        <v>4016</v>
      </c>
      <c r="C2335" s="3"/>
      <c r="D2335" s="3"/>
      <c r="E2335" s="3"/>
      <c r="F2335" s="4"/>
    </row>
    <row r="2336" spans="2:6" ht="11.25" hidden="1" customHeight="1" x14ac:dyDescent="0.2">
      <c r="B2336" s="36" t="s">
        <v>3021</v>
      </c>
      <c r="C2336" s="3"/>
      <c r="D2336" s="3"/>
      <c r="E2336" s="3"/>
      <c r="F2336" s="4"/>
    </row>
    <row r="2337" spans="2:6" ht="11.25" hidden="1" customHeight="1" x14ac:dyDescent="0.2">
      <c r="B2337" s="36" t="s">
        <v>4016</v>
      </c>
      <c r="C2337" s="3"/>
      <c r="D2337" s="3"/>
      <c r="E2337" s="3"/>
      <c r="F2337" s="4"/>
    </row>
    <row r="2338" spans="2:6" ht="11.25" hidden="1" customHeight="1" x14ac:dyDescent="0.2">
      <c r="B2338" s="36" t="s">
        <v>2079</v>
      </c>
      <c r="C2338" s="3"/>
      <c r="D2338" s="3"/>
      <c r="E2338" s="3"/>
      <c r="F2338" s="4"/>
    </row>
    <row r="2339" spans="2:6" ht="11.25" hidden="1" customHeight="1" x14ac:dyDescent="0.2">
      <c r="B2339" s="36" t="s">
        <v>3856</v>
      </c>
      <c r="C2339" s="3"/>
      <c r="D2339" s="3"/>
      <c r="E2339" s="3"/>
      <c r="F2339" s="4"/>
    </row>
    <row r="2340" spans="2:6" ht="11.25" hidden="1" customHeight="1" x14ac:dyDescent="0.2">
      <c r="B2340" s="36" t="s">
        <v>1493</v>
      </c>
      <c r="C2340" s="3"/>
      <c r="D2340" s="3"/>
      <c r="E2340" s="3"/>
      <c r="F2340" s="4"/>
    </row>
    <row r="2341" spans="2:6" ht="11.25" hidden="1" customHeight="1" x14ac:dyDescent="0.2">
      <c r="B2341" s="36" t="s">
        <v>4016</v>
      </c>
      <c r="C2341" s="3"/>
      <c r="D2341" s="3"/>
      <c r="E2341" s="3"/>
      <c r="F2341" s="4"/>
    </row>
    <row r="2342" spans="2:6" ht="11.25" hidden="1" customHeight="1" x14ac:dyDescent="0.2">
      <c r="B2342" s="36" t="s">
        <v>1623</v>
      </c>
      <c r="C2342" s="3"/>
      <c r="D2342" s="3"/>
      <c r="E2342" s="3"/>
      <c r="F2342" s="4"/>
    </row>
    <row r="2343" spans="2:6" ht="11.25" hidden="1" customHeight="1" x14ac:dyDescent="0.2">
      <c r="B2343" s="36" t="s">
        <v>4016</v>
      </c>
      <c r="C2343" s="3"/>
      <c r="D2343" s="3"/>
      <c r="E2343" s="3"/>
      <c r="F2343" s="4"/>
    </row>
    <row r="2344" spans="2:6" ht="11.25" hidden="1" customHeight="1" x14ac:dyDescent="0.2">
      <c r="B2344" s="36" t="s">
        <v>1482</v>
      </c>
      <c r="C2344" s="3"/>
      <c r="D2344" s="3"/>
      <c r="E2344" s="3"/>
      <c r="F2344" s="4"/>
    </row>
    <row r="2345" spans="2:6" ht="11.25" hidden="1" customHeight="1" x14ac:dyDescent="0.2">
      <c r="B2345" s="36" t="s">
        <v>3602</v>
      </c>
      <c r="C2345" s="3"/>
      <c r="D2345" s="3"/>
      <c r="E2345" s="3"/>
      <c r="F2345" s="4"/>
    </row>
    <row r="2346" spans="2:6" ht="11.25" hidden="1" customHeight="1" x14ac:dyDescent="0.2">
      <c r="B2346" s="36" t="s">
        <v>2388</v>
      </c>
      <c r="C2346" s="3"/>
      <c r="D2346" s="3"/>
      <c r="E2346" s="3"/>
      <c r="F2346" s="4"/>
    </row>
    <row r="2347" spans="2:6" ht="11.25" hidden="1" customHeight="1" x14ac:dyDescent="0.2">
      <c r="B2347" s="36" t="s">
        <v>636</v>
      </c>
      <c r="C2347" s="37">
        <f>D2347+E2347+F2347</f>
        <v>40242</v>
      </c>
      <c r="D2347" s="3">
        <v>22975</v>
      </c>
      <c r="E2347" s="3">
        <v>13548</v>
      </c>
      <c r="F2347" s="4">
        <v>3719</v>
      </c>
    </row>
    <row r="2348" spans="2:6" ht="11.25" hidden="1" customHeight="1" x14ac:dyDescent="0.2">
      <c r="B2348" s="36" t="s">
        <v>4016</v>
      </c>
      <c r="C2348" s="3"/>
      <c r="D2348" s="3"/>
      <c r="E2348" s="3"/>
      <c r="F2348" s="4"/>
    </row>
    <row r="2349" spans="2:6" ht="11.25" hidden="1" customHeight="1" x14ac:dyDescent="0.2">
      <c r="B2349" s="36" t="s">
        <v>3017</v>
      </c>
      <c r="C2349" s="3"/>
      <c r="D2349" s="3"/>
      <c r="E2349" s="3"/>
      <c r="F2349" s="4"/>
    </row>
    <row r="2350" spans="2:6" ht="11.25" hidden="1" customHeight="1" x14ac:dyDescent="0.2">
      <c r="B2350" s="36" t="s">
        <v>4016</v>
      </c>
      <c r="C2350" s="3"/>
      <c r="D2350" s="3"/>
      <c r="E2350" s="3"/>
      <c r="F2350" s="4"/>
    </row>
    <row r="2351" spans="2:6" ht="11.25" hidden="1" customHeight="1" x14ac:dyDescent="0.2">
      <c r="B2351" s="36" t="s">
        <v>1056</v>
      </c>
      <c r="C2351" s="3"/>
      <c r="D2351" s="3"/>
      <c r="E2351" s="3"/>
      <c r="F2351" s="4"/>
    </row>
    <row r="2352" spans="2:6" ht="11.25" hidden="1" customHeight="1" x14ac:dyDescent="0.2">
      <c r="B2352" s="36" t="s">
        <v>4016</v>
      </c>
      <c r="C2352" s="3"/>
      <c r="D2352" s="3"/>
      <c r="E2352" s="3"/>
      <c r="F2352" s="4"/>
    </row>
    <row r="2353" spans="2:6" ht="11.25" hidden="1" customHeight="1" x14ac:dyDescent="0.2">
      <c r="B2353" s="36" t="s">
        <v>2670</v>
      </c>
      <c r="C2353" s="3"/>
      <c r="D2353" s="3"/>
      <c r="E2353" s="3"/>
      <c r="F2353" s="4"/>
    </row>
    <row r="2354" spans="2:6" ht="11.25" hidden="1" customHeight="1" x14ac:dyDescent="0.2">
      <c r="B2354" s="36" t="s">
        <v>4016</v>
      </c>
      <c r="C2354" s="3"/>
      <c r="D2354" s="3"/>
      <c r="E2354" s="3"/>
      <c r="F2354" s="4"/>
    </row>
    <row r="2355" spans="2:6" ht="11.25" hidden="1" customHeight="1" x14ac:dyDescent="0.2">
      <c r="B2355" s="36" t="s">
        <v>476</v>
      </c>
      <c r="C2355" s="3"/>
      <c r="D2355" s="3"/>
      <c r="E2355" s="3"/>
      <c r="F2355" s="4"/>
    </row>
    <row r="2356" spans="2:6" ht="11.25" hidden="1" customHeight="1" x14ac:dyDescent="0.2">
      <c r="B2356" s="36" t="s">
        <v>3169</v>
      </c>
      <c r="C2356" s="3"/>
      <c r="D2356" s="3"/>
      <c r="E2356" s="3"/>
      <c r="F2356" s="4"/>
    </row>
    <row r="2357" spans="2:6" ht="11.25" hidden="1" customHeight="1" x14ac:dyDescent="0.2">
      <c r="B2357" s="36" t="s">
        <v>3085</v>
      </c>
      <c r="C2357" s="3"/>
      <c r="D2357" s="3"/>
      <c r="E2357" s="3"/>
      <c r="F2357" s="4"/>
    </row>
    <row r="2358" spans="2:6" ht="11.25" hidden="1" customHeight="1" x14ac:dyDescent="0.2">
      <c r="B2358" s="36" t="s">
        <v>4016</v>
      </c>
      <c r="C2358" s="3"/>
      <c r="D2358" s="3"/>
      <c r="E2358" s="3"/>
      <c r="F2358" s="4"/>
    </row>
    <row r="2359" spans="2:6" ht="11.25" hidden="1" customHeight="1" x14ac:dyDescent="0.2">
      <c r="B2359" s="36" t="s">
        <v>2857</v>
      </c>
      <c r="C2359" s="3"/>
      <c r="D2359" s="3"/>
      <c r="E2359" s="3"/>
      <c r="F2359" s="4"/>
    </row>
    <row r="2360" spans="2:6" ht="11.25" hidden="1" customHeight="1" x14ac:dyDescent="0.2">
      <c r="B2360" s="36" t="s">
        <v>4016</v>
      </c>
      <c r="C2360" s="3"/>
      <c r="D2360" s="3"/>
      <c r="E2360" s="3"/>
      <c r="F2360" s="4"/>
    </row>
    <row r="2361" spans="2:6" ht="11.25" hidden="1" customHeight="1" x14ac:dyDescent="0.2">
      <c r="B2361" s="36" t="s">
        <v>2177</v>
      </c>
      <c r="C2361" s="3"/>
      <c r="D2361" s="3"/>
      <c r="E2361" s="3"/>
      <c r="F2361" s="4"/>
    </row>
    <row r="2362" spans="2:6" ht="11.25" hidden="1" customHeight="1" x14ac:dyDescent="0.2">
      <c r="B2362" s="36" t="s">
        <v>2618</v>
      </c>
      <c r="C2362" s="37">
        <f>D2362+E2362+F2362</f>
        <v>22550</v>
      </c>
      <c r="D2362" s="3">
        <v>22550</v>
      </c>
      <c r="E2362" s="3"/>
      <c r="F2362" s="4"/>
    </row>
    <row r="2363" spans="2:6" ht="11.25" hidden="1" customHeight="1" x14ac:dyDescent="0.2">
      <c r="B2363" s="36" t="s">
        <v>4016</v>
      </c>
      <c r="C2363" s="3"/>
      <c r="D2363" s="3"/>
      <c r="E2363" s="3"/>
      <c r="F2363" s="4"/>
    </row>
    <row r="2364" spans="2:6" ht="11.25" hidden="1" customHeight="1" x14ac:dyDescent="0.2">
      <c r="B2364" s="36" t="s">
        <v>2632</v>
      </c>
      <c r="C2364" s="3"/>
      <c r="D2364" s="3"/>
      <c r="E2364" s="3"/>
      <c r="F2364" s="4"/>
    </row>
    <row r="2365" spans="2:6" ht="11.25" hidden="1" customHeight="1" x14ac:dyDescent="0.2">
      <c r="B2365" s="36" t="s">
        <v>4016</v>
      </c>
      <c r="C2365" s="3"/>
      <c r="D2365" s="3"/>
      <c r="E2365" s="3"/>
      <c r="F2365" s="4"/>
    </row>
    <row r="2366" spans="2:6" ht="11.25" hidden="1" customHeight="1" x14ac:dyDescent="0.2">
      <c r="B2366" s="36" t="s">
        <v>3229</v>
      </c>
      <c r="C2366" s="3"/>
      <c r="D2366" s="3"/>
      <c r="E2366" s="3"/>
      <c r="F2366" s="4"/>
    </row>
    <row r="2367" spans="2:6" ht="11.25" hidden="1" customHeight="1" x14ac:dyDescent="0.2">
      <c r="B2367" s="36" t="s">
        <v>3911</v>
      </c>
      <c r="C2367" s="3"/>
      <c r="D2367" s="3"/>
      <c r="E2367" s="3"/>
      <c r="F2367" s="4"/>
    </row>
    <row r="2368" spans="2:6" ht="11.25" hidden="1" customHeight="1" x14ac:dyDescent="0.2">
      <c r="B2368" s="36" t="s">
        <v>711</v>
      </c>
      <c r="C2368" s="3"/>
      <c r="D2368" s="3"/>
      <c r="E2368" s="3"/>
      <c r="F2368" s="4"/>
    </row>
    <row r="2369" spans="2:6" ht="11.25" hidden="1" customHeight="1" x14ac:dyDescent="0.2">
      <c r="B2369" s="36" t="s">
        <v>3804</v>
      </c>
      <c r="C2369" s="37">
        <f>D2369+E2369+F2369</f>
        <v>620675</v>
      </c>
      <c r="D2369" s="3">
        <v>475095</v>
      </c>
      <c r="E2369" s="3">
        <v>59090</v>
      </c>
      <c r="F2369" s="4">
        <v>86490</v>
      </c>
    </row>
    <row r="2370" spans="2:6" ht="11.25" hidden="1" customHeight="1" x14ac:dyDescent="0.2">
      <c r="B2370" s="36" t="s">
        <v>4016</v>
      </c>
      <c r="C2370" s="3"/>
      <c r="D2370" s="3"/>
      <c r="E2370" s="3"/>
      <c r="F2370" s="4"/>
    </row>
    <row r="2371" spans="2:6" ht="11.25" hidden="1" customHeight="1" x14ac:dyDescent="0.2">
      <c r="B2371" s="36" t="s">
        <v>1727</v>
      </c>
      <c r="C2371" s="3"/>
      <c r="D2371" s="3"/>
      <c r="E2371" s="3"/>
      <c r="F2371" s="4"/>
    </row>
    <row r="2372" spans="2:6" ht="11.25" hidden="1" customHeight="1" x14ac:dyDescent="0.2">
      <c r="B2372" s="36" t="s">
        <v>4016</v>
      </c>
      <c r="C2372" s="3"/>
      <c r="D2372" s="3"/>
      <c r="E2372" s="3"/>
      <c r="F2372" s="4"/>
    </row>
    <row r="2373" spans="2:6" ht="11.25" hidden="1" customHeight="1" x14ac:dyDescent="0.2">
      <c r="B2373" s="36" t="s">
        <v>2432</v>
      </c>
      <c r="C2373" s="3"/>
      <c r="D2373" s="3"/>
      <c r="E2373" s="3"/>
      <c r="F2373" s="4"/>
    </row>
    <row r="2374" spans="2:6" ht="11.25" hidden="1" customHeight="1" x14ac:dyDescent="0.2">
      <c r="B2374" s="36" t="s">
        <v>2423</v>
      </c>
      <c r="C2374" s="3"/>
      <c r="D2374" s="3"/>
      <c r="E2374" s="3"/>
      <c r="F2374" s="4"/>
    </row>
    <row r="2375" spans="2:6" ht="11.25" hidden="1" customHeight="1" x14ac:dyDescent="0.2">
      <c r="B2375" s="28" t="s">
        <v>3524</v>
      </c>
      <c r="C2375" s="6"/>
      <c r="D2375" s="6"/>
      <c r="E2375" s="6"/>
      <c r="F2375" s="7"/>
    </row>
    <row r="2376" spans="2:6" ht="11.25" hidden="1" customHeight="1" x14ac:dyDescent="0.2">
      <c r="B2376" s="36" t="s">
        <v>4012</v>
      </c>
      <c r="C2376" s="37">
        <f>D2376+E2376+F2376</f>
        <v>1017681</v>
      </c>
      <c r="D2376" s="3">
        <v>758236</v>
      </c>
      <c r="E2376" s="3">
        <v>101037</v>
      </c>
      <c r="F2376" s="4">
        <v>158408</v>
      </c>
    </row>
    <row r="2377" spans="2:6" ht="11.25" hidden="1" customHeight="1" x14ac:dyDescent="0.2">
      <c r="B2377" s="36" t="s">
        <v>4016</v>
      </c>
      <c r="C2377" s="3"/>
      <c r="D2377" s="3"/>
      <c r="E2377" s="3"/>
      <c r="F2377" s="4"/>
    </row>
    <row r="2378" spans="2:6" ht="11.25" hidden="1" customHeight="1" x14ac:dyDescent="0.2">
      <c r="B2378" s="33" t="s">
        <v>388</v>
      </c>
      <c r="C2378" s="34">
        <v>1330797</v>
      </c>
      <c r="D2378" s="34">
        <v>886534</v>
      </c>
      <c r="E2378" s="34">
        <v>160672</v>
      </c>
      <c r="F2378" s="35">
        <v>283591</v>
      </c>
    </row>
    <row r="2379" spans="2:6" ht="11.25" hidden="1" customHeight="1" x14ac:dyDescent="0.2">
      <c r="B2379" s="36" t="s">
        <v>4016</v>
      </c>
      <c r="C2379" s="3"/>
      <c r="D2379" s="3"/>
      <c r="E2379" s="3"/>
      <c r="F2379" s="4"/>
    </row>
    <row r="2380" spans="2:6" ht="11.25" hidden="1" customHeight="1" x14ac:dyDescent="0.2">
      <c r="B2380" s="36" t="s">
        <v>2828</v>
      </c>
      <c r="C2380" s="3"/>
      <c r="D2380" s="3"/>
      <c r="E2380" s="3"/>
      <c r="F2380" s="4"/>
    </row>
    <row r="2381" spans="2:6" ht="11.25" hidden="1" customHeight="1" x14ac:dyDescent="0.2">
      <c r="B2381" s="36" t="s">
        <v>4016</v>
      </c>
      <c r="C2381" s="3"/>
      <c r="D2381" s="3"/>
      <c r="E2381" s="3"/>
      <c r="F2381" s="4"/>
    </row>
    <row r="2382" spans="2:6" ht="11.25" hidden="1" customHeight="1" x14ac:dyDescent="0.2">
      <c r="B2382" s="36" t="s">
        <v>245</v>
      </c>
      <c r="C2382" s="3"/>
      <c r="D2382" s="3"/>
      <c r="E2382" s="3"/>
      <c r="F2382" s="4"/>
    </row>
    <row r="2383" spans="2:6" ht="11.25" hidden="1" customHeight="1" x14ac:dyDescent="0.2">
      <c r="B2383" s="36" t="s">
        <v>4016</v>
      </c>
      <c r="C2383" s="3"/>
      <c r="D2383" s="3"/>
      <c r="E2383" s="3"/>
      <c r="F2383" s="4"/>
    </row>
    <row r="2384" spans="2:6" ht="11.25" hidden="1" customHeight="1" x14ac:dyDescent="0.2">
      <c r="B2384" s="36" t="s">
        <v>2419</v>
      </c>
      <c r="C2384" s="3"/>
      <c r="D2384" s="3"/>
      <c r="E2384" s="3"/>
      <c r="F2384" s="4"/>
    </row>
    <row r="2385" spans="2:6" ht="11.25" hidden="1" customHeight="1" x14ac:dyDescent="0.2">
      <c r="B2385" s="36" t="s">
        <v>4016</v>
      </c>
      <c r="C2385" s="3"/>
      <c r="D2385" s="3"/>
      <c r="E2385" s="3"/>
      <c r="F2385" s="4"/>
    </row>
    <row r="2386" spans="2:6" ht="11.25" hidden="1" customHeight="1" x14ac:dyDescent="0.2">
      <c r="B2386" s="36" t="s">
        <v>2338</v>
      </c>
      <c r="C2386" s="3"/>
      <c r="D2386" s="3"/>
      <c r="E2386" s="3"/>
      <c r="F2386" s="4"/>
    </row>
    <row r="2387" spans="2:6" ht="11.25" hidden="1" customHeight="1" x14ac:dyDescent="0.2">
      <c r="B2387" s="36" t="s">
        <v>4016</v>
      </c>
      <c r="C2387" s="3"/>
      <c r="D2387" s="3"/>
      <c r="E2387" s="3"/>
      <c r="F2387" s="4"/>
    </row>
    <row r="2388" spans="2:6" ht="11.25" hidden="1" customHeight="1" x14ac:dyDescent="0.2">
      <c r="B2388" s="36" t="s">
        <v>681</v>
      </c>
      <c r="C2388" s="3"/>
      <c r="D2388" s="3"/>
      <c r="E2388" s="3"/>
      <c r="F2388" s="4"/>
    </row>
    <row r="2389" spans="2:6" ht="11.25" hidden="1" customHeight="1" x14ac:dyDescent="0.2">
      <c r="B2389" s="36" t="s">
        <v>4016</v>
      </c>
      <c r="C2389" s="3"/>
      <c r="D2389" s="3"/>
      <c r="E2389" s="3"/>
      <c r="F2389" s="4"/>
    </row>
    <row r="2390" spans="2:6" ht="11.25" hidden="1" customHeight="1" x14ac:dyDescent="0.2">
      <c r="B2390" s="36" t="s">
        <v>3473</v>
      </c>
      <c r="C2390" s="3"/>
      <c r="D2390" s="3"/>
      <c r="E2390" s="3"/>
      <c r="F2390" s="4"/>
    </row>
    <row r="2391" spans="2:6" ht="11.25" hidden="1" customHeight="1" x14ac:dyDescent="0.2">
      <c r="B2391" s="36" t="s">
        <v>4016</v>
      </c>
      <c r="C2391" s="3"/>
      <c r="D2391" s="3"/>
      <c r="E2391" s="3"/>
      <c r="F2391" s="4"/>
    </row>
    <row r="2392" spans="2:6" ht="11.25" hidden="1" customHeight="1" x14ac:dyDescent="0.2">
      <c r="B2392" s="36" t="s">
        <v>2162</v>
      </c>
      <c r="C2392" s="3"/>
      <c r="D2392" s="3"/>
      <c r="E2392" s="3"/>
      <c r="F2392" s="4"/>
    </row>
    <row r="2393" spans="2:6" ht="11.25" hidden="1" customHeight="1" x14ac:dyDescent="0.2">
      <c r="B2393" s="36" t="s">
        <v>2295</v>
      </c>
      <c r="C2393" s="3"/>
      <c r="D2393" s="3"/>
      <c r="E2393" s="3"/>
      <c r="F2393" s="4"/>
    </row>
    <row r="2394" spans="2:6" ht="11.25" hidden="1" customHeight="1" x14ac:dyDescent="0.2">
      <c r="B2394" s="36" t="s">
        <v>1692</v>
      </c>
      <c r="C2394" s="3"/>
      <c r="D2394" s="3"/>
      <c r="E2394" s="3"/>
      <c r="F2394" s="4"/>
    </row>
    <row r="2395" spans="2:6" ht="11.25" hidden="1" customHeight="1" x14ac:dyDescent="0.2">
      <c r="B2395" s="36" t="s">
        <v>2664</v>
      </c>
      <c r="C2395" s="37">
        <f>D2395+E2395+F2395</f>
        <v>74866</v>
      </c>
      <c r="D2395" s="3">
        <v>44171</v>
      </c>
      <c r="E2395" s="3">
        <v>10192</v>
      </c>
      <c r="F2395" s="4">
        <v>20503</v>
      </c>
    </row>
    <row r="2396" spans="2:6" ht="11.25" hidden="1" customHeight="1" x14ac:dyDescent="0.2">
      <c r="B2396" s="36" t="s">
        <v>4016</v>
      </c>
      <c r="C2396" s="3"/>
      <c r="D2396" s="3"/>
      <c r="E2396" s="3"/>
      <c r="F2396" s="4"/>
    </row>
    <row r="2397" spans="2:6" ht="11.25" hidden="1" customHeight="1" x14ac:dyDescent="0.2">
      <c r="B2397" s="36" t="s">
        <v>1113</v>
      </c>
      <c r="C2397" s="3"/>
      <c r="D2397" s="3"/>
      <c r="E2397" s="3"/>
      <c r="F2397" s="4"/>
    </row>
    <row r="2398" spans="2:6" ht="11.25" hidden="1" customHeight="1" x14ac:dyDescent="0.2">
      <c r="B2398" s="36" t="s">
        <v>4016</v>
      </c>
      <c r="C2398" s="3"/>
      <c r="D2398" s="3"/>
      <c r="E2398" s="3"/>
      <c r="F2398" s="4"/>
    </row>
    <row r="2399" spans="2:6" ht="11.25" hidden="1" customHeight="1" x14ac:dyDescent="0.2">
      <c r="B2399" s="36" t="s">
        <v>2728</v>
      </c>
      <c r="C2399" s="3"/>
      <c r="D2399" s="3"/>
      <c r="E2399" s="3"/>
      <c r="F2399" s="4"/>
    </row>
    <row r="2400" spans="2:6" ht="11.25" hidden="1" customHeight="1" x14ac:dyDescent="0.2">
      <c r="B2400" s="36" t="s">
        <v>4016</v>
      </c>
      <c r="C2400" s="3"/>
      <c r="D2400" s="3"/>
      <c r="E2400" s="3"/>
      <c r="F2400" s="4"/>
    </row>
    <row r="2401" spans="2:6" ht="11.25" hidden="1" customHeight="1" x14ac:dyDescent="0.2">
      <c r="B2401" s="36" t="s">
        <v>2240</v>
      </c>
      <c r="C2401" s="3"/>
      <c r="D2401" s="3"/>
      <c r="E2401" s="3"/>
      <c r="F2401" s="4"/>
    </row>
    <row r="2402" spans="2:6" ht="11.25" hidden="1" customHeight="1" x14ac:dyDescent="0.2">
      <c r="B2402" s="36" t="s">
        <v>2383</v>
      </c>
      <c r="C2402" s="3"/>
      <c r="D2402" s="3"/>
      <c r="E2402" s="3"/>
      <c r="F2402" s="4"/>
    </row>
    <row r="2403" spans="2:6" ht="11.25" hidden="1" customHeight="1" x14ac:dyDescent="0.2">
      <c r="B2403" s="36" t="s">
        <v>743</v>
      </c>
      <c r="C2403" s="3"/>
      <c r="D2403" s="3"/>
      <c r="E2403" s="3"/>
      <c r="F2403" s="4"/>
    </row>
    <row r="2404" spans="2:6" ht="11.25" hidden="1" customHeight="1" x14ac:dyDescent="0.2">
      <c r="B2404" s="36" t="s">
        <v>116</v>
      </c>
      <c r="C2404" s="3"/>
      <c r="D2404" s="3"/>
      <c r="E2404" s="3"/>
      <c r="F2404" s="4"/>
    </row>
    <row r="2405" spans="2:6" ht="11.25" hidden="1" customHeight="1" x14ac:dyDescent="0.2">
      <c r="B2405" s="36" t="s">
        <v>4016</v>
      </c>
      <c r="C2405" s="3"/>
      <c r="D2405" s="3"/>
      <c r="E2405" s="3"/>
      <c r="F2405" s="4"/>
    </row>
    <row r="2406" spans="2:6" ht="11.25" hidden="1" customHeight="1" x14ac:dyDescent="0.2">
      <c r="B2406" s="36" t="s">
        <v>2303</v>
      </c>
      <c r="C2406" s="3"/>
      <c r="D2406" s="3"/>
      <c r="E2406" s="3"/>
      <c r="F2406" s="4"/>
    </row>
    <row r="2407" spans="2:6" ht="11.25" hidden="1" customHeight="1" x14ac:dyDescent="0.2">
      <c r="B2407" s="36" t="s">
        <v>4016</v>
      </c>
      <c r="C2407" s="3"/>
      <c r="D2407" s="3"/>
      <c r="E2407" s="3"/>
      <c r="F2407" s="4"/>
    </row>
    <row r="2408" spans="2:6" ht="11.25" hidden="1" customHeight="1" x14ac:dyDescent="0.2">
      <c r="B2408" s="36" t="s">
        <v>2484</v>
      </c>
      <c r="C2408" s="3"/>
      <c r="D2408" s="3"/>
      <c r="E2408" s="3"/>
      <c r="F2408" s="4"/>
    </row>
    <row r="2409" spans="2:6" ht="11.25" hidden="1" customHeight="1" x14ac:dyDescent="0.2">
      <c r="B2409" s="36" t="s">
        <v>4016</v>
      </c>
      <c r="C2409" s="3"/>
      <c r="D2409" s="3"/>
      <c r="E2409" s="3"/>
      <c r="F2409" s="4"/>
    </row>
    <row r="2410" spans="2:6" ht="11.25" hidden="1" customHeight="1" x14ac:dyDescent="0.2">
      <c r="B2410" s="36" t="s">
        <v>1356</v>
      </c>
      <c r="C2410" s="3"/>
      <c r="D2410" s="3"/>
      <c r="E2410" s="3"/>
      <c r="F2410" s="4"/>
    </row>
    <row r="2411" spans="2:6" ht="11.25" hidden="1" customHeight="1" x14ac:dyDescent="0.2">
      <c r="B2411" s="36" t="s">
        <v>928</v>
      </c>
      <c r="C2411" s="3"/>
      <c r="D2411" s="3"/>
      <c r="E2411" s="3"/>
      <c r="F2411" s="4"/>
    </row>
    <row r="2412" spans="2:6" ht="11.25" hidden="1" customHeight="1" x14ac:dyDescent="0.2">
      <c r="B2412" s="36" t="s">
        <v>3316</v>
      </c>
      <c r="C2412" s="3"/>
      <c r="D2412" s="3"/>
      <c r="E2412" s="3"/>
      <c r="F2412" s="4"/>
    </row>
    <row r="2413" spans="2:6" ht="11.25" hidden="1" customHeight="1" x14ac:dyDescent="0.2">
      <c r="B2413" s="36" t="s">
        <v>4016</v>
      </c>
      <c r="C2413" s="3"/>
      <c r="D2413" s="3"/>
      <c r="E2413" s="3"/>
      <c r="F2413" s="4"/>
    </row>
    <row r="2414" spans="2:6" ht="11.25" hidden="1" customHeight="1" x14ac:dyDescent="0.2">
      <c r="B2414" s="36" t="s">
        <v>2905</v>
      </c>
      <c r="C2414" s="3"/>
      <c r="D2414" s="3"/>
      <c r="E2414" s="3"/>
      <c r="F2414" s="4"/>
    </row>
    <row r="2415" spans="2:6" ht="11.25" hidden="1" customHeight="1" x14ac:dyDescent="0.2">
      <c r="B2415" s="36" t="s">
        <v>4016</v>
      </c>
      <c r="C2415" s="3"/>
      <c r="D2415" s="3"/>
      <c r="E2415" s="3"/>
      <c r="F2415" s="4"/>
    </row>
    <row r="2416" spans="2:6" ht="11.25" hidden="1" customHeight="1" x14ac:dyDescent="0.2">
      <c r="B2416" s="36" t="s">
        <v>1144</v>
      </c>
      <c r="C2416" s="3"/>
      <c r="D2416" s="3"/>
      <c r="E2416" s="3"/>
      <c r="F2416" s="4"/>
    </row>
    <row r="2417" spans="2:6" ht="11.25" hidden="1" customHeight="1" x14ac:dyDescent="0.2">
      <c r="B2417" s="36" t="s">
        <v>4016</v>
      </c>
      <c r="C2417" s="3"/>
      <c r="D2417" s="3"/>
      <c r="E2417" s="3"/>
      <c r="F2417" s="4"/>
    </row>
    <row r="2418" spans="2:6" ht="11.25" hidden="1" customHeight="1" x14ac:dyDescent="0.2">
      <c r="B2418" s="36" t="s">
        <v>1793</v>
      </c>
      <c r="C2418" s="3"/>
      <c r="D2418" s="3"/>
      <c r="E2418" s="3"/>
      <c r="F2418" s="4"/>
    </row>
    <row r="2419" spans="2:6" ht="11.25" hidden="1" customHeight="1" x14ac:dyDescent="0.2">
      <c r="B2419" s="36" t="s">
        <v>4016</v>
      </c>
      <c r="C2419" s="3"/>
      <c r="D2419" s="3"/>
      <c r="E2419" s="3"/>
      <c r="F2419" s="4"/>
    </row>
    <row r="2420" spans="2:6" ht="11.25" hidden="1" customHeight="1" x14ac:dyDescent="0.2">
      <c r="B2420" s="36" t="s">
        <v>1647</v>
      </c>
      <c r="C2420" s="3"/>
      <c r="D2420" s="3"/>
      <c r="E2420" s="3"/>
      <c r="F2420" s="4"/>
    </row>
    <row r="2421" spans="2:6" ht="11.25" hidden="1" customHeight="1" x14ac:dyDescent="0.2">
      <c r="B2421" s="36" t="s">
        <v>3957</v>
      </c>
      <c r="C2421" s="3"/>
      <c r="D2421" s="3"/>
      <c r="E2421" s="3"/>
      <c r="F2421" s="4"/>
    </row>
    <row r="2422" spans="2:6" ht="11.25" hidden="1" customHeight="1" x14ac:dyDescent="0.2">
      <c r="B2422" s="36" t="s">
        <v>3171</v>
      </c>
      <c r="C2422" s="3"/>
      <c r="D2422" s="3"/>
      <c r="E2422" s="3"/>
      <c r="F2422" s="4"/>
    </row>
    <row r="2423" spans="2:6" ht="11.25" hidden="1" customHeight="1" x14ac:dyDescent="0.2">
      <c r="B2423" s="36" t="s">
        <v>4016</v>
      </c>
      <c r="C2423" s="3"/>
      <c r="D2423" s="3"/>
      <c r="E2423" s="3"/>
      <c r="F2423" s="4"/>
    </row>
    <row r="2424" spans="2:6" ht="11.25" hidden="1" customHeight="1" x14ac:dyDescent="0.2">
      <c r="B2424" s="36" t="s">
        <v>3315</v>
      </c>
      <c r="C2424" s="3"/>
      <c r="D2424" s="3"/>
      <c r="E2424" s="3"/>
      <c r="F2424" s="4"/>
    </row>
    <row r="2425" spans="2:6" ht="11.25" hidden="1" customHeight="1" x14ac:dyDescent="0.2">
      <c r="B2425" s="36" t="s">
        <v>683</v>
      </c>
      <c r="C2425" s="3"/>
      <c r="D2425" s="3"/>
      <c r="E2425" s="3"/>
      <c r="F2425" s="4"/>
    </row>
    <row r="2426" spans="2:6" ht="11.25" hidden="1" customHeight="1" x14ac:dyDescent="0.2">
      <c r="B2426" s="36" t="s">
        <v>2804</v>
      </c>
      <c r="C2426" s="3"/>
      <c r="D2426" s="3"/>
      <c r="E2426" s="3"/>
      <c r="F2426" s="4"/>
    </row>
    <row r="2427" spans="2:6" ht="11.25" hidden="1" customHeight="1" x14ac:dyDescent="0.2">
      <c r="B2427" s="36" t="s">
        <v>4016</v>
      </c>
      <c r="C2427" s="3"/>
      <c r="D2427" s="3"/>
      <c r="E2427" s="3"/>
      <c r="F2427" s="4"/>
    </row>
    <row r="2428" spans="2:6" ht="11.25" hidden="1" customHeight="1" x14ac:dyDescent="0.2">
      <c r="B2428" s="28" t="s">
        <v>696</v>
      </c>
      <c r="C2428" s="6"/>
      <c r="D2428" s="6"/>
      <c r="E2428" s="6"/>
      <c r="F2428" s="7"/>
    </row>
    <row r="2429" spans="2:6" ht="11.25" hidden="1" customHeight="1" x14ac:dyDescent="0.2">
      <c r="B2429" s="36" t="s">
        <v>3348</v>
      </c>
      <c r="C2429" s="3"/>
      <c r="D2429" s="3"/>
      <c r="E2429" s="3"/>
      <c r="F2429" s="4"/>
    </row>
    <row r="2430" spans="2:6" ht="11.25" hidden="1" customHeight="1" x14ac:dyDescent="0.2">
      <c r="B2430" s="36" t="s">
        <v>3819</v>
      </c>
      <c r="C2430" s="3"/>
      <c r="D2430" s="3"/>
      <c r="E2430" s="3"/>
      <c r="F2430" s="4"/>
    </row>
    <row r="2431" spans="2:6" ht="11.25" hidden="1" customHeight="1" x14ac:dyDescent="0.2">
      <c r="B2431" s="36" t="s">
        <v>1286</v>
      </c>
      <c r="C2431" s="37">
        <f>D2431+E2431+F2431</f>
        <v>106639</v>
      </c>
      <c r="D2431" s="3">
        <v>47849</v>
      </c>
      <c r="E2431" s="3">
        <v>19945</v>
      </c>
      <c r="F2431" s="4">
        <v>38845</v>
      </c>
    </row>
    <row r="2432" spans="2:6" ht="11.25" hidden="1" customHeight="1" x14ac:dyDescent="0.2">
      <c r="B2432" s="36" t="s">
        <v>4016</v>
      </c>
      <c r="C2432" s="3"/>
      <c r="D2432" s="3"/>
      <c r="E2432" s="3"/>
      <c r="F2432" s="4"/>
    </row>
    <row r="2433" spans="2:6" ht="11.25" hidden="1" customHeight="1" x14ac:dyDescent="0.2">
      <c r="B2433" s="36" t="s">
        <v>2597</v>
      </c>
      <c r="C2433" s="3"/>
      <c r="D2433" s="3"/>
      <c r="E2433" s="3"/>
      <c r="F2433" s="4"/>
    </row>
    <row r="2434" spans="2:6" ht="11.25" hidden="1" customHeight="1" x14ac:dyDescent="0.2">
      <c r="B2434" s="36" t="s">
        <v>4016</v>
      </c>
      <c r="C2434" s="3"/>
      <c r="D2434" s="3"/>
      <c r="E2434" s="3"/>
      <c r="F2434" s="4"/>
    </row>
    <row r="2435" spans="2:6" ht="11.25" hidden="1" customHeight="1" x14ac:dyDescent="0.2">
      <c r="B2435" s="36" t="s">
        <v>1029</v>
      </c>
      <c r="C2435" s="3"/>
      <c r="D2435" s="3"/>
      <c r="E2435" s="3"/>
      <c r="F2435" s="4"/>
    </row>
    <row r="2436" spans="2:6" ht="11.25" hidden="1" customHeight="1" x14ac:dyDescent="0.2">
      <c r="B2436" s="36" t="s">
        <v>4016</v>
      </c>
      <c r="C2436" s="3"/>
      <c r="D2436" s="3"/>
      <c r="E2436" s="3"/>
      <c r="F2436" s="4"/>
    </row>
    <row r="2437" spans="2:6" ht="11.25" hidden="1" customHeight="1" x14ac:dyDescent="0.2">
      <c r="B2437" s="36" t="s">
        <v>3473</v>
      </c>
      <c r="C2437" s="3"/>
      <c r="D2437" s="3"/>
      <c r="E2437" s="3"/>
      <c r="F2437" s="4"/>
    </row>
    <row r="2438" spans="2:6" ht="11.25" hidden="1" customHeight="1" x14ac:dyDescent="0.2">
      <c r="B2438" s="36" t="s">
        <v>4016</v>
      </c>
      <c r="C2438" s="3"/>
      <c r="D2438" s="3"/>
      <c r="E2438" s="3"/>
      <c r="F2438" s="4"/>
    </row>
    <row r="2439" spans="2:6" ht="11.25" hidden="1" customHeight="1" x14ac:dyDescent="0.2">
      <c r="B2439" s="36" t="s">
        <v>1909</v>
      </c>
      <c r="C2439" s="3"/>
      <c r="D2439" s="3"/>
      <c r="E2439" s="3"/>
      <c r="F2439" s="4"/>
    </row>
    <row r="2440" spans="2:6" ht="11.25" hidden="1" customHeight="1" x14ac:dyDescent="0.2">
      <c r="B2440" s="36" t="s">
        <v>3302</v>
      </c>
      <c r="C2440" s="3"/>
      <c r="D2440" s="3"/>
      <c r="E2440" s="3"/>
      <c r="F2440" s="4"/>
    </row>
    <row r="2441" spans="2:6" ht="11.25" hidden="1" customHeight="1" x14ac:dyDescent="0.2">
      <c r="B2441" s="36" t="s">
        <v>157</v>
      </c>
      <c r="C2441" s="3"/>
      <c r="D2441" s="3"/>
      <c r="E2441" s="3"/>
      <c r="F2441" s="4"/>
    </row>
    <row r="2442" spans="2:6" ht="11.25" hidden="1" customHeight="1" x14ac:dyDescent="0.2">
      <c r="B2442" s="36" t="s">
        <v>1690</v>
      </c>
      <c r="C2442" s="37">
        <f>D2442+E2442+F2442</f>
        <v>143391</v>
      </c>
      <c r="D2442" s="3">
        <v>84601</v>
      </c>
      <c r="E2442" s="3">
        <v>19521</v>
      </c>
      <c r="F2442" s="4">
        <v>39269</v>
      </c>
    </row>
    <row r="2443" spans="2:6" ht="11.25" hidden="1" customHeight="1" x14ac:dyDescent="0.2">
      <c r="B2443" s="36" t="s">
        <v>4016</v>
      </c>
      <c r="C2443" s="3"/>
      <c r="D2443" s="3"/>
      <c r="E2443" s="3"/>
      <c r="F2443" s="4"/>
    </row>
    <row r="2444" spans="2:6" ht="11.25" hidden="1" customHeight="1" x14ac:dyDescent="0.2">
      <c r="B2444" s="36" t="s">
        <v>3682</v>
      </c>
      <c r="C2444" s="3"/>
      <c r="D2444" s="3"/>
      <c r="E2444" s="3"/>
      <c r="F2444" s="4"/>
    </row>
    <row r="2445" spans="2:6" ht="11.25" hidden="1" customHeight="1" x14ac:dyDescent="0.2">
      <c r="B2445" s="36" t="s">
        <v>4016</v>
      </c>
      <c r="C2445" s="3"/>
      <c r="D2445" s="3"/>
      <c r="E2445" s="3"/>
      <c r="F2445" s="4"/>
    </row>
    <row r="2446" spans="2:6" ht="11.25" hidden="1" customHeight="1" x14ac:dyDescent="0.2">
      <c r="B2446" s="36" t="s">
        <v>1539</v>
      </c>
      <c r="C2446" s="3"/>
      <c r="D2446" s="3"/>
      <c r="E2446" s="3"/>
      <c r="F2446" s="4"/>
    </row>
    <row r="2447" spans="2:6" ht="11.25" hidden="1" customHeight="1" x14ac:dyDescent="0.2">
      <c r="B2447" s="36" t="s">
        <v>4016</v>
      </c>
      <c r="C2447" s="3"/>
      <c r="D2447" s="3"/>
      <c r="E2447" s="3"/>
      <c r="F2447" s="4"/>
    </row>
    <row r="2448" spans="2:6" ht="11.25" hidden="1" customHeight="1" x14ac:dyDescent="0.2">
      <c r="B2448" s="36" t="s">
        <v>1007</v>
      </c>
      <c r="C2448" s="3"/>
      <c r="D2448" s="3"/>
      <c r="E2448" s="3"/>
      <c r="F2448" s="4"/>
    </row>
    <row r="2449" spans="2:6" ht="11.25" hidden="1" customHeight="1" x14ac:dyDescent="0.2">
      <c r="B2449" s="36" t="s">
        <v>4016</v>
      </c>
      <c r="C2449" s="3"/>
      <c r="D2449" s="3"/>
      <c r="E2449" s="3"/>
      <c r="F2449" s="4"/>
    </row>
    <row r="2450" spans="2:6" ht="11.25" hidden="1" customHeight="1" x14ac:dyDescent="0.2">
      <c r="B2450" s="36" t="s">
        <v>895</v>
      </c>
      <c r="C2450" s="3"/>
      <c r="D2450" s="3"/>
      <c r="E2450" s="3"/>
      <c r="F2450" s="4"/>
    </row>
    <row r="2451" spans="2:6" ht="11.25" hidden="1" customHeight="1" x14ac:dyDescent="0.2">
      <c r="B2451" s="36" t="s">
        <v>4016</v>
      </c>
      <c r="C2451" s="3"/>
      <c r="D2451" s="3"/>
      <c r="E2451" s="3"/>
      <c r="F2451" s="4"/>
    </row>
    <row r="2452" spans="2:6" ht="11.25" hidden="1" customHeight="1" x14ac:dyDescent="0.2">
      <c r="B2452" s="36" t="s">
        <v>3084</v>
      </c>
      <c r="C2452" s="3"/>
      <c r="D2452" s="3"/>
      <c r="E2452" s="3"/>
      <c r="F2452" s="4"/>
    </row>
    <row r="2453" spans="2:6" ht="11.25" hidden="1" customHeight="1" x14ac:dyDescent="0.2">
      <c r="B2453" s="36" t="s">
        <v>4016</v>
      </c>
      <c r="C2453" s="3"/>
      <c r="D2453" s="3"/>
      <c r="E2453" s="3"/>
      <c r="F2453" s="4"/>
    </row>
    <row r="2454" spans="2:6" ht="11.25" hidden="1" customHeight="1" x14ac:dyDescent="0.2">
      <c r="B2454" s="36" t="s">
        <v>3472</v>
      </c>
      <c r="C2454" s="3"/>
      <c r="D2454" s="3"/>
      <c r="E2454" s="3"/>
      <c r="F2454" s="4"/>
    </row>
    <row r="2455" spans="2:6" ht="11.25" hidden="1" customHeight="1" x14ac:dyDescent="0.2">
      <c r="B2455" s="36" t="s">
        <v>4016</v>
      </c>
      <c r="C2455" s="3"/>
      <c r="D2455" s="3"/>
      <c r="E2455" s="3"/>
      <c r="F2455" s="4"/>
    </row>
    <row r="2456" spans="2:6" ht="11.25" hidden="1" customHeight="1" x14ac:dyDescent="0.2">
      <c r="B2456" s="36" t="s">
        <v>1512</v>
      </c>
      <c r="C2456" s="3"/>
      <c r="D2456" s="3"/>
      <c r="E2456" s="3"/>
      <c r="F2456" s="4"/>
    </row>
    <row r="2457" spans="2:6" ht="11.25" hidden="1" customHeight="1" x14ac:dyDescent="0.2">
      <c r="B2457" s="36" t="s">
        <v>4016</v>
      </c>
      <c r="C2457" s="3"/>
      <c r="D2457" s="3"/>
      <c r="E2457" s="3"/>
      <c r="F2457" s="4"/>
    </row>
    <row r="2458" spans="2:6" ht="11.25" hidden="1" customHeight="1" x14ac:dyDescent="0.2">
      <c r="B2458" s="36" t="s">
        <v>386</v>
      </c>
      <c r="C2458" s="3"/>
      <c r="D2458" s="3"/>
      <c r="E2458" s="3"/>
      <c r="F2458" s="4"/>
    </row>
    <row r="2459" spans="2:6" ht="11.25" hidden="1" customHeight="1" x14ac:dyDescent="0.2">
      <c r="B2459" s="36" t="s">
        <v>4016</v>
      </c>
      <c r="C2459" s="3"/>
      <c r="D2459" s="3"/>
      <c r="E2459" s="3"/>
      <c r="F2459" s="4"/>
    </row>
    <row r="2460" spans="2:6" ht="11.25" hidden="1" customHeight="1" x14ac:dyDescent="0.2">
      <c r="B2460" s="36" t="s">
        <v>2327</v>
      </c>
      <c r="C2460" s="3"/>
      <c r="D2460" s="3"/>
      <c r="E2460" s="3"/>
      <c r="F2460" s="4"/>
    </row>
    <row r="2461" spans="2:6" ht="11.25" hidden="1" customHeight="1" x14ac:dyDescent="0.2">
      <c r="B2461" s="36" t="s">
        <v>4016</v>
      </c>
      <c r="C2461" s="3"/>
      <c r="D2461" s="3"/>
      <c r="E2461" s="3"/>
      <c r="F2461" s="4"/>
    </row>
    <row r="2462" spans="2:6" ht="11.25" hidden="1" customHeight="1" x14ac:dyDescent="0.2">
      <c r="B2462" s="36" t="s">
        <v>627</v>
      </c>
      <c r="C2462" s="3"/>
      <c r="D2462" s="3"/>
      <c r="E2462" s="3"/>
      <c r="F2462" s="4"/>
    </row>
    <row r="2463" spans="2:6" ht="11.25" hidden="1" customHeight="1" x14ac:dyDescent="0.2">
      <c r="B2463" s="36" t="s">
        <v>4016</v>
      </c>
      <c r="C2463" s="3"/>
      <c r="D2463" s="3"/>
      <c r="E2463" s="3"/>
      <c r="F2463" s="4"/>
    </row>
    <row r="2464" spans="2:6" ht="11.25" hidden="1" customHeight="1" x14ac:dyDescent="0.2">
      <c r="B2464" s="36" t="s">
        <v>2417</v>
      </c>
      <c r="C2464" s="3"/>
      <c r="D2464" s="3"/>
      <c r="E2464" s="3"/>
      <c r="F2464" s="4"/>
    </row>
    <row r="2465" spans="2:6" ht="11.25" hidden="1" customHeight="1" x14ac:dyDescent="0.2">
      <c r="B2465" s="36" t="s">
        <v>4016</v>
      </c>
      <c r="C2465" s="3"/>
      <c r="D2465" s="3"/>
      <c r="E2465" s="3"/>
      <c r="F2465" s="4"/>
    </row>
    <row r="2466" spans="2:6" ht="11.25" hidden="1" customHeight="1" x14ac:dyDescent="0.2">
      <c r="B2466" s="36" t="s">
        <v>3794</v>
      </c>
      <c r="C2466" s="3"/>
      <c r="D2466" s="3"/>
      <c r="E2466" s="3"/>
      <c r="F2466" s="4"/>
    </row>
    <row r="2467" spans="2:6" ht="11.25" hidden="1" customHeight="1" x14ac:dyDescent="0.2">
      <c r="B2467" s="36" t="s">
        <v>4016</v>
      </c>
      <c r="C2467" s="3"/>
      <c r="D2467" s="3"/>
      <c r="E2467" s="3"/>
      <c r="F2467" s="4"/>
    </row>
    <row r="2468" spans="2:6" ht="11.25" hidden="1" customHeight="1" x14ac:dyDescent="0.2">
      <c r="B2468" s="36" t="s">
        <v>768</v>
      </c>
      <c r="C2468" s="3"/>
      <c r="D2468" s="3"/>
      <c r="E2468" s="3"/>
      <c r="F2468" s="4"/>
    </row>
    <row r="2469" spans="2:6" ht="11.25" hidden="1" customHeight="1" x14ac:dyDescent="0.2">
      <c r="B2469" s="36" t="s">
        <v>1924</v>
      </c>
      <c r="C2469" s="3"/>
      <c r="D2469" s="3"/>
      <c r="E2469" s="3"/>
      <c r="F2469" s="4"/>
    </row>
    <row r="2470" spans="2:6" ht="11.25" hidden="1" customHeight="1" x14ac:dyDescent="0.2">
      <c r="B2470" s="36" t="s">
        <v>1228</v>
      </c>
      <c r="C2470" s="3"/>
      <c r="D2470" s="3"/>
      <c r="E2470" s="3"/>
      <c r="F2470" s="4"/>
    </row>
    <row r="2471" spans="2:6" ht="11.25" hidden="1" customHeight="1" x14ac:dyDescent="0.2">
      <c r="B2471" s="36" t="s">
        <v>4016</v>
      </c>
      <c r="C2471" s="3"/>
      <c r="D2471" s="3"/>
      <c r="E2471" s="3"/>
      <c r="F2471" s="4"/>
    </row>
    <row r="2472" spans="2:6" ht="11.25" hidden="1" customHeight="1" x14ac:dyDescent="0.2">
      <c r="B2472" s="36" t="s">
        <v>717</v>
      </c>
      <c r="C2472" s="3"/>
      <c r="D2472" s="3"/>
      <c r="E2472" s="3"/>
      <c r="F2472" s="4"/>
    </row>
    <row r="2473" spans="2:6" ht="11.25" hidden="1" customHeight="1" x14ac:dyDescent="0.2">
      <c r="B2473" s="36" t="s">
        <v>4016</v>
      </c>
      <c r="C2473" s="3"/>
      <c r="D2473" s="3"/>
      <c r="E2473" s="3"/>
      <c r="F2473" s="4"/>
    </row>
    <row r="2474" spans="2:6" ht="11.25" hidden="1" customHeight="1" x14ac:dyDescent="0.2">
      <c r="B2474" s="36" t="s">
        <v>3809</v>
      </c>
      <c r="C2474" s="3"/>
      <c r="D2474" s="3"/>
      <c r="E2474" s="3"/>
      <c r="F2474" s="4"/>
    </row>
    <row r="2475" spans="2:6" ht="11.25" hidden="1" customHeight="1" x14ac:dyDescent="0.2">
      <c r="B2475" s="36" t="s">
        <v>2405</v>
      </c>
      <c r="C2475" s="3"/>
      <c r="D2475" s="3"/>
      <c r="E2475" s="3"/>
      <c r="F2475" s="4"/>
    </row>
    <row r="2476" spans="2:6" ht="11.25" hidden="1" customHeight="1" x14ac:dyDescent="0.2">
      <c r="B2476" s="36" t="s">
        <v>1203</v>
      </c>
      <c r="C2476" s="37">
        <f>D2476+E2476+F2476</f>
        <v>149086</v>
      </c>
      <c r="D2476" s="3">
        <v>123953</v>
      </c>
      <c r="E2476" s="3"/>
      <c r="F2476" s="4">
        <v>25133</v>
      </c>
    </row>
    <row r="2477" spans="2:6" ht="11.25" hidden="1" customHeight="1" x14ac:dyDescent="0.2">
      <c r="B2477" s="36" t="s">
        <v>4016</v>
      </c>
      <c r="C2477" s="3"/>
      <c r="D2477" s="3"/>
      <c r="E2477" s="3"/>
      <c r="F2477" s="4"/>
    </row>
    <row r="2478" spans="2:6" ht="11.25" hidden="1" customHeight="1" x14ac:dyDescent="0.2">
      <c r="B2478" s="36" t="s">
        <v>2892</v>
      </c>
      <c r="C2478" s="3"/>
      <c r="D2478" s="3"/>
      <c r="E2478" s="3"/>
      <c r="F2478" s="4"/>
    </row>
    <row r="2479" spans="2:6" ht="11.25" hidden="1" customHeight="1" x14ac:dyDescent="0.2">
      <c r="B2479" s="36" t="s">
        <v>4016</v>
      </c>
      <c r="C2479" s="3"/>
      <c r="D2479" s="3"/>
      <c r="E2479" s="3"/>
      <c r="F2479" s="4"/>
    </row>
    <row r="2480" spans="2:6" ht="11.25" hidden="1" customHeight="1" x14ac:dyDescent="0.2">
      <c r="B2480" s="36" t="s">
        <v>1867</v>
      </c>
      <c r="C2480" s="3"/>
      <c r="D2480" s="3"/>
      <c r="E2480" s="3"/>
      <c r="F2480" s="4"/>
    </row>
    <row r="2481" spans="2:6" ht="11.25" hidden="1" customHeight="1" x14ac:dyDescent="0.2">
      <c r="B2481" s="28" t="s">
        <v>4016</v>
      </c>
      <c r="C2481" s="6"/>
      <c r="D2481" s="6"/>
      <c r="E2481" s="6"/>
      <c r="F2481" s="7"/>
    </row>
    <row r="2482" spans="2:6" ht="11.25" hidden="1" customHeight="1" x14ac:dyDescent="0.2">
      <c r="B2482" s="36" t="s">
        <v>676</v>
      </c>
      <c r="C2482" s="3"/>
      <c r="D2482" s="3"/>
      <c r="E2482" s="3"/>
      <c r="F2482" s="4"/>
    </row>
    <row r="2483" spans="2:6" ht="11.25" hidden="1" customHeight="1" x14ac:dyDescent="0.2">
      <c r="B2483" s="36" t="s">
        <v>4016</v>
      </c>
      <c r="C2483" s="3"/>
      <c r="D2483" s="3"/>
      <c r="E2483" s="3"/>
      <c r="F2483" s="4"/>
    </row>
    <row r="2484" spans="2:6" ht="11.25" hidden="1" customHeight="1" x14ac:dyDescent="0.2">
      <c r="B2484" s="36" t="s">
        <v>1451</v>
      </c>
      <c r="C2484" s="3"/>
      <c r="D2484" s="3"/>
      <c r="E2484" s="3"/>
      <c r="F2484" s="4"/>
    </row>
    <row r="2485" spans="2:6" ht="11.25" hidden="1" customHeight="1" x14ac:dyDescent="0.2">
      <c r="B2485" s="36" t="s">
        <v>1414</v>
      </c>
      <c r="C2485" s="3"/>
      <c r="D2485" s="3"/>
      <c r="E2485" s="3"/>
      <c r="F2485" s="4"/>
    </row>
    <row r="2486" spans="2:6" ht="11.25" hidden="1" customHeight="1" x14ac:dyDescent="0.2">
      <c r="B2486" s="36" t="s">
        <v>500</v>
      </c>
      <c r="C2486" s="3"/>
      <c r="D2486" s="3"/>
      <c r="E2486" s="3"/>
      <c r="F2486" s="4"/>
    </row>
    <row r="2487" spans="2:6" ht="11.25" hidden="1" customHeight="1" x14ac:dyDescent="0.2">
      <c r="B2487" s="36" t="s">
        <v>4016</v>
      </c>
      <c r="C2487" s="3"/>
      <c r="D2487" s="3"/>
      <c r="E2487" s="3"/>
      <c r="F2487" s="4"/>
    </row>
    <row r="2488" spans="2:6" ht="11.25" hidden="1" customHeight="1" x14ac:dyDescent="0.2">
      <c r="B2488" s="36" t="s">
        <v>1139</v>
      </c>
      <c r="C2488" s="3"/>
      <c r="D2488" s="3"/>
      <c r="E2488" s="3"/>
      <c r="F2488" s="4"/>
    </row>
    <row r="2489" spans="2:6" ht="11.25" hidden="1" customHeight="1" x14ac:dyDescent="0.2">
      <c r="B2489" s="36" t="s">
        <v>4016</v>
      </c>
      <c r="C2489" s="3"/>
      <c r="D2489" s="3"/>
      <c r="E2489" s="3"/>
      <c r="F2489" s="4"/>
    </row>
    <row r="2490" spans="2:6" ht="11.25" hidden="1" customHeight="1" x14ac:dyDescent="0.2">
      <c r="B2490" s="36" t="s">
        <v>1219</v>
      </c>
      <c r="C2490" s="3"/>
      <c r="D2490" s="3"/>
      <c r="E2490" s="3"/>
      <c r="F2490" s="4"/>
    </row>
    <row r="2491" spans="2:6" ht="11.25" hidden="1" customHeight="1" x14ac:dyDescent="0.2">
      <c r="B2491" s="36" t="s">
        <v>2923</v>
      </c>
      <c r="C2491" s="3"/>
      <c r="D2491" s="3"/>
      <c r="E2491" s="3"/>
      <c r="F2491" s="4"/>
    </row>
    <row r="2492" spans="2:6" ht="11.25" hidden="1" customHeight="1" x14ac:dyDescent="0.2">
      <c r="B2492" s="36" t="s">
        <v>2328</v>
      </c>
      <c r="C2492" s="3"/>
      <c r="D2492" s="3"/>
      <c r="E2492" s="3"/>
      <c r="F2492" s="4"/>
    </row>
    <row r="2493" spans="2:6" ht="11.25" hidden="1" customHeight="1" x14ac:dyDescent="0.2">
      <c r="B2493" s="36" t="s">
        <v>1818</v>
      </c>
      <c r="C2493" s="37">
        <f>D2493+E2493+F2493</f>
        <v>45003</v>
      </c>
      <c r="D2493" s="3">
        <v>21545</v>
      </c>
      <c r="E2493" s="3">
        <v>18696</v>
      </c>
      <c r="F2493" s="4">
        <v>4762</v>
      </c>
    </row>
    <row r="2494" spans="2:6" ht="11.25" hidden="1" customHeight="1" x14ac:dyDescent="0.2">
      <c r="B2494" s="36" t="s">
        <v>4016</v>
      </c>
      <c r="C2494" s="3"/>
      <c r="D2494" s="3"/>
      <c r="E2494" s="3"/>
      <c r="F2494" s="4"/>
    </row>
    <row r="2495" spans="2:6" ht="11.25" hidden="1" customHeight="1" x14ac:dyDescent="0.2">
      <c r="B2495" s="36" t="s">
        <v>632</v>
      </c>
      <c r="C2495" s="3"/>
      <c r="D2495" s="3"/>
      <c r="E2495" s="3"/>
      <c r="F2495" s="4"/>
    </row>
    <row r="2496" spans="2:6" ht="11.25" hidden="1" customHeight="1" x14ac:dyDescent="0.2">
      <c r="B2496" s="36" t="s">
        <v>4016</v>
      </c>
      <c r="C2496" s="3"/>
      <c r="D2496" s="3"/>
      <c r="E2496" s="3"/>
      <c r="F2496" s="4"/>
    </row>
    <row r="2497" spans="2:6" ht="11.25" hidden="1" customHeight="1" x14ac:dyDescent="0.2">
      <c r="B2497" s="36" t="s">
        <v>313</v>
      </c>
      <c r="C2497" s="3"/>
      <c r="D2497" s="3"/>
      <c r="E2497" s="3"/>
      <c r="F2497" s="4"/>
    </row>
    <row r="2498" spans="2:6" ht="11.25" hidden="1" customHeight="1" x14ac:dyDescent="0.2">
      <c r="B2498" s="36" t="s">
        <v>17</v>
      </c>
      <c r="C2498" s="3"/>
      <c r="D2498" s="3"/>
      <c r="E2498" s="3"/>
      <c r="F2498" s="4"/>
    </row>
    <row r="2499" spans="2:6" ht="11.25" hidden="1" customHeight="1" x14ac:dyDescent="0.2">
      <c r="B2499" s="36" t="s">
        <v>2842</v>
      </c>
      <c r="C2499" s="3"/>
      <c r="D2499" s="3"/>
      <c r="E2499" s="3"/>
      <c r="F2499" s="4"/>
    </row>
    <row r="2500" spans="2:6" ht="11.25" hidden="1" customHeight="1" x14ac:dyDescent="0.2">
      <c r="B2500" s="36" t="s">
        <v>31</v>
      </c>
      <c r="C2500" s="37">
        <f>D2500+E2500+F2500</f>
        <v>194089</v>
      </c>
      <c r="D2500" s="3">
        <v>145498</v>
      </c>
      <c r="E2500" s="3">
        <v>18696</v>
      </c>
      <c r="F2500" s="4">
        <v>29895</v>
      </c>
    </row>
    <row r="2501" spans="2:6" ht="11.25" hidden="1" customHeight="1" x14ac:dyDescent="0.2">
      <c r="B2501" s="36" t="s">
        <v>4016</v>
      </c>
      <c r="C2501" s="3"/>
      <c r="D2501" s="3"/>
      <c r="E2501" s="3"/>
      <c r="F2501" s="4"/>
    </row>
    <row r="2502" spans="2:6" ht="11.25" hidden="1" customHeight="1" x14ac:dyDescent="0.2">
      <c r="B2502" s="36" t="s">
        <v>2968</v>
      </c>
      <c r="C2502" s="3"/>
      <c r="D2502" s="3"/>
      <c r="E2502" s="3"/>
      <c r="F2502" s="4"/>
    </row>
    <row r="2503" spans="2:6" ht="11.25" hidden="1" customHeight="1" x14ac:dyDescent="0.2">
      <c r="B2503" s="36" t="s">
        <v>4016</v>
      </c>
      <c r="C2503" s="3"/>
      <c r="D2503" s="3"/>
      <c r="E2503" s="3"/>
      <c r="F2503" s="4"/>
    </row>
    <row r="2504" spans="2:6" ht="11.25" hidden="1" customHeight="1" x14ac:dyDescent="0.2">
      <c r="B2504" s="36" t="s">
        <v>1973</v>
      </c>
      <c r="C2504" s="3"/>
      <c r="D2504" s="3"/>
      <c r="E2504" s="3"/>
      <c r="F2504" s="4"/>
    </row>
    <row r="2505" spans="2:6" ht="11.25" hidden="1" customHeight="1" x14ac:dyDescent="0.2">
      <c r="B2505" s="36" t="s">
        <v>4016</v>
      </c>
      <c r="C2505" s="3"/>
      <c r="D2505" s="3"/>
      <c r="E2505" s="3"/>
      <c r="F2505" s="4"/>
    </row>
    <row r="2506" spans="2:6" ht="11.25" hidden="1" customHeight="1" x14ac:dyDescent="0.2">
      <c r="B2506" s="36" t="s">
        <v>1755</v>
      </c>
      <c r="C2506" s="3"/>
      <c r="D2506" s="3"/>
      <c r="E2506" s="3"/>
      <c r="F2506" s="4"/>
    </row>
    <row r="2507" spans="2:6" ht="11.25" hidden="1" customHeight="1" x14ac:dyDescent="0.2">
      <c r="B2507" s="36" t="s">
        <v>4016</v>
      </c>
      <c r="C2507" s="3"/>
      <c r="D2507" s="3"/>
      <c r="E2507" s="3"/>
      <c r="F2507" s="4"/>
    </row>
    <row r="2508" spans="2:6" ht="11.25" hidden="1" customHeight="1" x14ac:dyDescent="0.2">
      <c r="B2508" s="36" t="s">
        <v>3008</v>
      </c>
      <c r="C2508" s="3"/>
      <c r="D2508" s="3"/>
      <c r="E2508" s="3"/>
      <c r="F2508" s="4"/>
    </row>
    <row r="2509" spans="2:6" ht="11.25" hidden="1" customHeight="1" x14ac:dyDescent="0.2">
      <c r="B2509" s="36" t="s">
        <v>4016</v>
      </c>
      <c r="C2509" s="3"/>
      <c r="D2509" s="3"/>
      <c r="E2509" s="3"/>
      <c r="F2509" s="4"/>
    </row>
    <row r="2510" spans="2:6" ht="11.25" hidden="1" customHeight="1" x14ac:dyDescent="0.2">
      <c r="B2510" s="36" t="s">
        <v>2534</v>
      </c>
      <c r="C2510" s="3"/>
      <c r="D2510" s="3"/>
      <c r="E2510" s="3"/>
      <c r="F2510" s="4"/>
    </row>
    <row r="2511" spans="2:6" ht="11.25" hidden="1" customHeight="1" x14ac:dyDescent="0.2">
      <c r="B2511" s="36" t="s">
        <v>2274</v>
      </c>
      <c r="C2511" s="3"/>
      <c r="D2511" s="3"/>
      <c r="E2511" s="3"/>
      <c r="F2511" s="4"/>
    </row>
    <row r="2512" spans="2:6" ht="11.25" hidden="1" customHeight="1" x14ac:dyDescent="0.2">
      <c r="B2512" s="36" t="s">
        <v>3071</v>
      </c>
      <c r="C2512" s="3"/>
      <c r="D2512" s="3"/>
      <c r="E2512" s="3"/>
      <c r="F2512" s="4"/>
    </row>
    <row r="2513" spans="2:6" ht="11.25" hidden="1" customHeight="1" x14ac:dyDescent="0.2">
      <c r="B2513" s="36" t="s">
        <v>2139</v>
      </c>
      <c r="C2513" s="37">
        <f>D2513+E2513+F2513</f>
        <v>741272</v>
      </c>
      <c r="D2513" s="3">
        <v>518890</v>
      </c>
      <c r="E2513" s="3">
        <v>72381</v>
      </c>
      <c r="F2513" s="4">
        <v>150001</v>
      </c>
    </row>
    <row r="2514" spans="2:6" ht="11.25" hidden="1" customHeight="1" x14ac:dyDescent="0.2">
      <c r="B2514" s="36" t="s">
        <v>4016</v>
      </c>
      <c r="C2514" s="3"/>
      <c r="D2514" s="3"/>
      <c r="E2514" s="3"/>
      <c r="F2514" s="4"/>
    </row>
    <row r="2515" spans="2:6" ht="11.25" hidden="1" customHeight="1" x14ac:dyDescent="0.2">
      <c r="B2515" s="36" t="s">
        <v>3059</v>
      </c>
      <c r="C2515" s="3"/>
      <c r="D2515" s="3"/>
      <c r="E2515" s="3"/>
      <c r="F2515" s="4"/>
    </row>
    <row r="2516" spans="2:6" ht="11.25" hidden="1" customHeight="1" x14ac:dyDescent="0.2">
      <c r="B2516" s="36" t="s">
        <v>4016</v>
      </c>
      <c r="C2516" s="3"/>
      <c r="D2516" s="3"/>
      <c r="E2516" s="3"/>
      <c r="F2516" s="4"/>
    </row>
    <row r="2517" spans="2:6" ht="11.25" hidden="1" customHeight="1" x14ac:dyDescent="0.2">
      <c r="B2517" s="36" t="s">
        <v>2443</v>
      </c>
      <c r="C2517" s="3"/>
      <c r="D2517" s="3"/>
      <c r="E2517" s="3"/>
      <c r="F2517" s="4"/>
    </row>
    <row r="2518" spans="2:6" ht="11.25" hidden="1" customHeight="1" x14ac:dyDescent="0.2">
      <c r="B2518" s="36" t="s">
        <v>4016</v>
      </c>
      <c r="C2518" s="3"/>
      <c r="D2518" s="3"/>
      <c r="E2518" s="3"/>
      <c r="F2518" s="4"/>
    </row>
    <row r="2519" spans="2:6" ht="11.25" hidden="1" customHeight="1" x14ac:dyDescent="0.2">
      <c r="B2519" s="36" t="s">
        <v>3021</v>
      </c>
      <c r="C2519" s="3"/>
      <c r="D2519" s="3"/>
      <c r="E2519" s="3"/>
      <c r="F2519" s="4"/>
    </row>
    <row r="2520" spans="2:6" ht="11.25" hidden="1" customHeight="1" x14ac:dyDescent="0.2">
      <c r="B2520" s="36" t="s">
        <v>4016</v>
      </c>
      <c r="C2520" s="3"/>
      <c r="D2520" s="3"/>
      <c r="E2520" s="3"/>
      <c r="F2520" s="4"/>
    </row>
    <row r="2521" spans="2:6" ht="11.25" hidden="1" customHeight="1" x14ac:dyDescent="0.2">
      <c r="B2521" s="36" t="s">
        <v>2079</v>
      </c>
      <c r="C2521" s="3"/>
      <c r="D2521" s="3"/>
      <c r="E2521" s="3"/>
      <c r="F2521" s="4"/>
    </row>
    <row r="2522" spans="2:6" ht="11.25" hidden="1" customHeight="1" x14ac:dyDescent="0.2">
      <c r="B2522" s="36" t="s">
        <v>3856</v>
      </c>
      <c r="C2522" s="3"/>
      <c r="D2522" s="3"/>
      <c r="E2522" s="3"/>
      <c r="F2522" s="4"/>
    </row>
    <row r="2523" spans="2:6" ht="11.25" hidden="1" customHeight="1" x14ac:dyDescent="0.2">
      <c r="B2523" s="36" t="s">
        <v>1493</v>
      </c>
      <c r="C2523" s="3"/>
      <c r="D2523" s="3"/>
      <c r="E2523" s="3"/>
      <c r="F2523" s="4"/>
    </row>
    <row r="2524" spans="2:6" ht="11.25" hidden="1" customHeight="1" x14ac:dyDescent="0.2">
      <c r="B2524" s="36" t="s">
        <v>4016</v>
      </c>
      <c r="C2524" s="3"/>
      <c r="D2524" s="3"/>
      <c r="E2524" s="3"/>
      <c r="F2524" s="4"/>
    </row>
    <row r="2525" spans="2:6" ht="11.25" hidden="1" customHeight="1" x14ac:dyDescent="0.2">
      <c r="B2525" s="36" t="s">
        <v>1623</v>
      </c>
      <c r="C2525" s="3"/>
      <c r="D2525" s="3"/>
      <c r="E2525" s="3"/>
      <c r="F2525" s="4"/>
    </row>
    <row r="2526" spans="2:6" ht="11.25" hidden="1" customHeight="1" x14ac:dyDescent="0.2">
      <c r="B2526" s="36" t="s">
        <v>4016</v>
      </c>
      <c r="C2526" s="3"/>
      <c r="D2526" s="3"/>
      <c r="E2526" s="3"/>
      <c r="F2526" s="4"/>
    </row>
    <row r="2527" spans="2:6" ht="11.25" hidden="1" customHeight="1" x14ac:dyDescent="0.2">
      <c r="B2527" s="36" t="s">
        <v>1482</v>
      </c>
      <c r="C2527" s="3"/>
      <c r="D2527" s="3"/>
      <c r="E2527" s="3"/>
      <c r="F2527" s="4"/>
    </row>
    <row r="2528" spans="2:6" ht="11.25" hidden="1" customHeight="1" x14ac:dyDescent="0.2">
      <c r="B2528" s="36" t="s">
        <v>3781</v>
      </c>
      <c r="C2528" s="3"/>
      <c r="D2528" s="3"/>
      <c r="E2528" s="3"/>
      <c r="F2528" s="4"/>
    </row>
    <row r="2529" spans="2:6" ht="11.25" hidden="1" customHeight="1" x14ac:dyDescent="0.2">
      <c r="B2529" s="36" t="s">
        <v>1936</v>
      </c>
      <c r="C2529" s="3"/>
      <c r="D2529" s="3"/>
      <c r="E2529" s="3"/>
      <c r="F2529" s="4"/>
    </row>
    <row r="2530" spans="2:6" ht="11.25" hidden="1" customHeight="1" x14ac:dyDescent="0.2">
      <c r="B2530" s="36" t="s">
        <v>3263</v>
      </c>
      <c r="C2530" s="37">
        <f>D2530+E2530+F2530</f>
        <v>47990</v>
      </c>
      <c r="D2530" s="3">
        <v>22975</v>
      </c>
      <c r="E2530" s="3">
        <v>19937</v>
      </c>
      <c r="F2530" s="4">
        <v>5078</v>
      </c>
    </row>
    <row r="2531" spans="2:6" ht="11.25" hidden="1" customHeight="1" x14ac:dyDescent="0.2">
      <c r="B2531" s="36" t="s">
        <v>4016</v>
      </c>
      <c r="C2531" s="3"/>
      <c r="D2531" s="3"/>
      <c r="E2531" s="3"/>
      <c r="F2531" s="4"/>
    </row>
    <row r="2532" spans="2:6" ht="11.25" hidden="1" customHeight="1" x14ac:dyDescent="0.2">
      <c r="B2532" s="36" t="s">
        <v>472</v>
      </c>
      <c r="C2532" s="3"/>
      <c r="D2532" s="3"/>
      <c r="E2532" s="3"/>
      <c r="F2532" s="4"/>
    </row>
    <row r="2533" spans="2:6" ht="11.25" hidden="1" customHeight="1" x14ac:dyDescent="0.2">
      <c r="B2533" s="36" t="s">
        <v>4016</v>
      </c>
      <c r="C2533" s="3"/>
      <c r="D2533" s="3"/>
      <c r="E2533" s="3"/>
      <c r="F2533" s="4"/>
    </row>
    <row r="2534" spans="2:6" ht="11.25" hidden="1" customHeight="1" x14ac:dyDescent="0.2">
      <c r="B2534" s="28" t="s">
        <v>1056</v>
      </c>
      <c r="C2534" s="6"/>
      <c r="D2534" s="6"/>
      <c r="E2534" s="6"/>
      <c r="F2534" s="7"/>
    </row>
    <row r="2535" spans="2:6" ht="11.25" hidden="1" customHeight="1" x14ac:dyDescent="0.2">
      <c r="B2535" s="36" t="s">
        <v>4016</v>
      </c>
      <c r="C2535" s="3"/>
      <c r="D2535" s="3"/>
      <c r="E2535" s="3"/>
      <c r="F2535" s="4"/>
    </row>
    <row r="2536" spans="2:6" ht="11.25" hidden="1" customHeight="1" x14ac:dyDescent="0.2">
      <c r="B2536" s="36" t="s">
        <v>2670</v>
      </c>
      <c r="C2536" s="3"/>
      <c r="D2536" s="3"/>
      <c r="E2536" s="3"/>
      <c r="F2536" s="4"/>
    </row>
    <row r="2537" spans="2:6" ht="11.25" hidden="1" customHeight="1" x14ac:dyDescent="0.2">
      <c r="B2537" s="36" t="s">
        <v>4016</v>
      </c>
      <c r="C2537" s="3"/>
      <c r="D2537" s="3"/>
      <c r="E2537" s="3"/>
      <c r="F2537" s="4"/>
    </row>
    <row r="2538" spans="2:6" ht="11.25" hidden="1" customHeight="1" x14ac:dyDescent="0.2">
      <c r="B2538" s="36" t="s">
        <v>476</v>
      </c>
      <c r="C2538" s="3"/>
      <c r="D2538" s="3"/>
      <c r="E2538" s="3"/>
      <c r="F2538" s="4"/>
    </row>
    <row r="2539" spans="2:6" ht="11.25" hidden="1" customHeight="1" x14ac:dyDescent="0.2">
      <c r="B2539" s="36" t="s">
        <v>3169</v>
      </c>
      <c r="C2539" s="3"/>
      <c r="D2539" s="3"/>
      <c r="E2539" s="3"/>
      <c r="F2539" s="4"/>
    </row>
    <row r="2540" spans="2:6" ht="11.25" hidden="1" customHeight="1" x14ac:dyDescent="0.2">
      <c r="B2540" s="36" t="s">
        <v>3085</v>
      </c>
      <c r="C2540" s="3"/>
      <c r="D2540" s="3"/>
      <c r="E2540" s="3"/>
      <c r="F2540" s="4"/>
    </row>
    <row r="2541" spans="2:6" ht="11.25" hidden="1" customHeight="1" x14ac:dyDescent="0.2">
      <c r="B2541" s="36" t="s">
        <v>4016</v>
      </c>
      <c r="C2541" s="3"/>
      <c r="D2541" s="3"/>
      <c r="E2541" s="3"/>
      <c r="F2541" s="4"/>
    </row>
    <row r="2542" spans="2:6" ht="11.25" hidden="1" customHeight="1" x14ac:dyDescent="0.2">
      <c r="B2542" s="36" t="s">
        <v>2857</v>
      </c>
      <c r="C2542" s="3"/>
      <c r="D2542" s="3"/>
      <c r="E2542" s="3"/>
      <c r="F2542" s="4"/>
    </row>
    <row r="2543" spans="2:6" ht="11.25" hidden="1" customHeight="1" x14ac:dyDescent="0.2">
      <c r="B2543" s="36" t="s">
        <v>4016</v>
      </c>
      <c r="C2543" s="3"/>
      <c r="D2543" s="3"/>
      <c r="E2543" s="3"/>
      <c r="F2543" s="4"/>
    </row>
    <row r="2544" spans="2:6" ht="11.25" hidden="1" customHeight="1" x14ac:dyDescent="0.2">
      <c r="B2544" s="36" t="s">
        <v>2177</v>
      </c>
      <c r="C2544" s="3"/>
      <c r="D2544" s="3"/>
      <c r="E2544" s="3"/>
      <c r="F2544" s="4"/>
    </row>
    <row r="2545" spans="2:6" ht="11.25" hidden="1" customHeight="1" x14ac:dyDescent="0.2">
      <c r="B2545" s="36" t="s">
        <v>2618</v>
      </c>
      <c r="C2545" s="37">
        <f>D2545+E2545+F2545</f>
        <v>22550</v>
      </c>
      <c r="D2545" s="3">
        <v>22550</v>
      </c>
      <c r="E2545" s="3"/>
      <c r="F2545" s="4"/>
    </row>
    <row r="2546" spans="2:6" ht="11.25" hidden="1" customHeight="1" x14ac:dyDescent="0.2">
      <c r="B2546" s="36" t="s">
        <v>4016</v>
      </c>
      <c r="C2546" s="3"/>
      <c r="D2546" s="3"/>
      <c r="E2546" s="3"/>
      <c r="F2546" s="4"/>
    </row>
    <row r="2547" spans="2:6" ht="11.25" hidden="1" customHeight="1" x14ac:dyDescent="0.2">
      <c r="B2547" s="36" t="s">
        <v>2632</v>
      </c>
      <c r="C2547" s="3"/>
      <c r="D2547" s="3"/>
      <c r="E2547" s="3"/>
      <c r="F2547" s="4"/>
    </row>
    <row r="2548" spans="2:6" ht="11.25" hidden="1" customHeight="1" x14ac:dyDescent="0.2">
      <c r="B2548" s="36" t="s">
        <v>4016</v>
      </c>
      <c r="C2548" s="3"/>
      <c r="D2548" s="3"/>
      <c r="E2548" s="3"/>
      <c r="F2548" s="4"/>
    </row>
    <row r="2549" spans="2:6" ht="11.25" hidden="1" customHeight="1" x14ac:dyDescent="0.2">
      <c r="B2549" s="36" t="s">
        <v>3664</v>
      </c>
      <c r="C2549" s="3"/>
      <c r="D2549" s="3"/>
      <c r="E2549" s="3"/>
      <c r="F2549" s="4"/>
    </row>
    <row r="2550" spans="2:6" ht="11.25" hidden="1" customHeight="1" x14ac:dyDescent="0.2">
      <c r="B2550" s="36" t="s">
        <v>3681</v>
      </c>
      <c r="C2550" s="3"/>
      <c r="D2550" s="3"/>
      <c r="E2550" s="3"/>
      <c r="F2550" s="4"/>
    </row>
    <row r="2551" spans="2:6" ht="11.25" hidden="1" customHeight="1" x14ac:dyDescent="0.2">
      <c r="B2551" s="36" t="s">
        <v>3775</v>
      </c>
      <c r="C2551" s="3"/>
      <c r="D2551" s="3"/>
      <c r="E2551" s="3"/>
      <c r="F2551" s="4"/>
    </row>
    <row r="2552" spans="2:6" ht="11.25" hidden="1" customHeight="1" x14ac:dyDescent="0.2">
      <c r="B2552" s="36" t="s">
        <v>3397</v>
      </c>
      <c r="C2552" s="37">
        <f>D2552+E2552+F2552</f>
        <v>811812</v>
      </c>
      <c r="D2552" s="3">
        <v>564415</v>
      </c>
      <c r="E2552" s="3">
        <v>92318</v>
      </c>
      <c r="F2552" s="4">
        <v>155079</v>
      </c>
    </row>
    <row r="2553" spans="2:6" ht="11.25" hidden="1" customHeight="1" x14ac:dyDescent="0.2">
      <c r="B2553" s="36" t="s">
        <v>4016</v>
      </c>
      <c r="C2553" s="3"/>
      <c r="D2553" s="3"/>
      <c r="E2553" s="3"/>
      <c r="F2553" s="4"/>
    </row>
    <row r="2554" spans="2:6" ht="11.25" hidden="1" customHeight="1" x14ac:dyDescent="0.2">
      <c r="B2554" s="36" t="s">
        <v>1727</v>
      </c>
      <c r="C2554" s="3"/>
      <c r="D2554" s="3"/>
      <c r="E2554" s="3"/>
      <c r="F2554" s="4"/>
    </row>
    <row r="2555" spans="2:6" ht="11.25" hidden="1" customHeight="1" x14ac:dyDescent="0.2">
      <c r="B2555" s="36" t="s">
        <v>4016</v>
      </c>
      <c r="C2555" s="3"/>
      <c r="D2555" s="3"/>
      <c r="E2555" s="3"/>
      <c r="F2555" s="4"/>
    </row>
    <row r="2556" spans="2:6" ht="11.25" hidden="1" customHeight="1" x14ac:dyDescent="0.2">
      <c r="B2556" s="36" t="s">
        <v>1092</v>
      </c>
      <c r="C2556" s="3"/>
      <c r="D2556" s="3"/>
      <c r="E2556" s="3"/>
      <c r="F2556" s="4"/>
    </row>
    <row r="2557" spans="2:6" ht="11.25" hidden="1" customHeight="1" x14ac:dyDescent="0.2">
      <c r="B2557" s="36" t="s">
        <v>2203</v>
      </c>
      <c r="C2557" s="3"/>
      <c r="D2557" s="3"/>
      <c r="E2557" s="3"/>
      <c r="F2557" s="4"/>
    </row>
    <row r="2558" spans="2:6" ht="11.25" hidden="1" customHeight="1" x14ac:dyDescent="0.2">
      <c r="B2558" s="36" t="s">
        <v>1815</v>
      </c>
      <c r="C2558" s="3"/>
      <c r="D2558" s="3"/>
      <c r="E2558" s="3"/>
      <c r="F2558" s="4"/>
    </row>
    <row r="2559" spans="2:6" ht="11.25" hidden="1" customHeight="1" x14ac:dyDescent="0.2">
      <c r="B2559" s="36" t="s">
        <v>2098</v>
      </c>
      <c r="C2559" s="37">
        <f>D2559+E2559+F2559</f>
        <v>1330797</v>
      </c>
      <c r="D2559" s="3">
        <v>886534</v>
      </c>
      <c r="E2559" s="3">
        <v>160672</v>
      </c>
      <c r="F2559" s="4">
        <v>283591</v>
      </c>
    </row>
    <row r="2560" spans="2:6" ht="11.25" hidden="1" customHeight="1" x14ac:dyDescent="0.2">
      <c r="B2560" s="36" t="s">
        <v>4016</v>
      </c>
      <c r="C2560" s="3"/>
      <c r="D2560" s="3"/>
      <c r="E2560" s="3"/>
      <c r="F2560" s="4"/>
    </row>
    <row r="2561" spans="2:6" ht="11.25" hidden="1" customHeight="1" x14ac:dyDescent="0.2">
      <c r="B2561" s="33" t="s">
        <v>1674</v>
      </c>
      <c r="C2561" s="34">
        <v>1350924</v>
      </c>
      <c r="D2561" s="34">
        <v>888527</v>
      </c>
      <c r="E2561" s="34">
        <v>167611</v>
      </c>
      <c r="F2561" s="35">
        <v>294786</v>
      </c>
    </row>
    <row r="2562" spans="2:6" ht="11.25" hidden="1" customHeight="1" x14ac:dyDescent="0.2">
      <c r="B2562" s="36" t="s">
        <v>4016</v>
      </c>
      <c r="C2562" s="3"/>
      <c r="D2562" s="3"/>
      <c r="E2562" s="3"/>
      <c r="F2562" s="4"/>
    </row>
    <row r="2563" spans="2:6" ht="11.25" hidden="1" customHeight="1" x14ac:dyDescent="0.2">
      <c r="B2563" s="36" t="s">
        <v>2828</v>
      </c>
      <c r="C2563" s="3"/>
      <c r="D2563" s="3"/>
      <c r="E2563" s="3"/>
      <c r="F2563" s="4"/>
    </row>
    <row r="2564" spans="2:6" ht="11.25" hidden="1" customHeight="1" x14ac:dyDescent="0.2">
      <c r="B2564" s="36" t="s">
        <v>4016</v>
      </c>
      <c r="C2564" s="3"/>
      <c r="D2564" s="3"/>
      <c r="E2564" s="3"/>
      <c r="F2564" s="4"/>
    </row>
    <row r="2565" spans="2:6" ht="11.25" hidden="1" customHeight="1" x14ac:dyDescent="0.2">
      <c r="B2565" s="36" t="s">
        <v>2020</v>
      </c>
      <c r="C2565" s="3"/>
      <c r="D2565" s="3"/>
      <c r="E2565" s="3"/>
      <c r="F2565" s="4"/>
    </row>
    <row r="2566" spans="2:6" ht="11.25" hidden="1" customHeight="1" x14ac:dyDescent="0.2">
      <c r="B2566" s="36" t="s">
        <v>4016</v>
      </c>
      <c r="C2566" s="3"/>
      <c r="D2566" s="3"/>
      <c r="E2566" s="3"/>
      <c r="F2566" s="4"/>
    </row>
    <row r="2567" spans="2:6" ht="11.25" hidden="1" customHeight="1" x14ac:dyDescent="0.2">
      <c r="B2567" s="36" t="s">
        <v>2419</v>
      </c>
      <c r="C2567" s="3"/>
      <c r="D2567" s="3"/>
      <c r="E2567" s="3"/>
      <c r="F2567" s="4"/>
    </row>
    <row r="2568" spans="2:6" ht="11.25" hidden="1" customHeight="1" x14ac:dyDescent="0.2">
      <c r="B2568" s="36" t="s">
        <v>4016</v>
      </c>
      <c r="C2568" s="3"/>
      <c r="D2568" s="3"/>
      <c r="E2568" s="3"/>
      <c r="F2568" s="4"/>
    </row>
    <row r="2569" spans="2:6" ht="11.25" hidden="1" customHeight="1" x14ac:dyDescent="0.2">
      <c r="B2569" s="36" t="s">
        <v>2338</v>
      </c>
      <c r="C2569" s="3"/>
      <c r="D2569" s="3"/>
      <c r="E2569" s="3"/>
      <c r="F2569" s="4"/>
    </row>
    <row r="2570" spans="2:6" ht="11.25" hidden="1" customHeight="1" x14ac:dyDescent="0.2">
      <c r="B2570" s="36" t="s">
        <v>4016</v>
      </c>
      <c r="C2570" s="3"/>
      <c r="D2570" s="3"/>
      <c r="E2570" s="3"/>
      <c r="F2570" s="4"/>
    </row>
    <row r="2571" spans="2:6" ht="11.25" hidden="1" customHeight="1" x14ac:dyDescent="0.2">
      <c r="B2571" s="36" t="s">
        <v>681</v>
      </c>
      <c r="C2571" s="3"/>
      <c r="D2571" s="3"/>
      <c r="E2571" s="3"/>
      <c r="F2571" s="4"/>
    </row>
    <row r="2572" spans="2:6" ht="11.25" hidden="1" customHeight="1" x14ac:dyDescent="0.2">
      <c r="B2572" s="36" t="s">
        <v>4016</v>
      </c>
      <c r="C2572" s="3"/>
      <c r="D2572" s="3"/>
      <c r="E2572" s="3"/>
      <c r="F2572" s="4"/>
    </row>
    <row r="2573" spans="2:6" ht="11.25" hidden="1" customHeight="1" x14ac:dyDescent="0.2">
      <c r="B2573" s="36" t="s">
        <v>3473</v>
      </c>
      <c r="C2573" s="3"/>
      <c r="D2573" s="3"/>
      <c r="E2573" s="3"/>
      <c r="F2573" s="4"/>
    </row>
    <row r="2574" spans="2:6" ht="11.25" hidden="1" customHeight="1" x14ac:dyDescent="0.2">
      <c r="B2574" s="36" t="s">
        <v>4016</v>
      </c>
      <c r="C2574" s="3"/>
      <c r="D2574" s="3"/>
      <c r="E2574" s="3"/>
      <c r="F2574" s="4"/>
    </row>
    <row r="2575" spans="2:6" ht="11.25" hidden="1" customHeight="1" x14ac:dyDescent="0.2">
      <c r="B2575" s="36" t="s">
        <v>2162</v>
      </c>
      <c r="C2575" s="3"/>
      <c r="D2575" s="3"/>
      <c r="E2575" s="3"/>
      <c r="F2575" s="4"/>
    </row>
    <row r="2576" spans="2:6" ht="11.25" hidden="1" customHeight="1" x14ac:dyDescent="0.2">
      <c r="B2576" s="36" t="s">
        <v>656</v>
      </c>
      <c r="C2576" s="3"/>
      <c r="D2576" s="3"/>
      <c r="E2576" s="3"/>
      <c r="F2576" s="4"/>
    </row>
    <row r="2577" spans="2:6" ht="11.25" hidden="1" customHeight="1" x14ac:dyDescent="0.2">
      <c r="B2577" s="36" t="s">
        <v>1146</v>
      </c>
      <c r="C2577" s="3"/>
      <c r="D2577" s="3"/>
      <c r="E2577" s="3"/>
      <c r="F2577" s="4"/>
    </row>
    <row r="2578" spans="2:6" ht="11.25" hidden="1" customHeight="1" x14ac:dyDescent="0.2">
      <c r="B2578" s="36" t="s">
        <v>2664</v>
      </c>
      <c r="C2578" s="37">
        <f>D2578+E2578+F2578</f>
        <v>74866</v>
      </c>
      <c r="D2578" s="3">
        <v>44171</v>
      </c>
      <c r="E2578" s="3">
        <v>10192</v>
      </c>
      <c r="F2578" s="4">
        <v>20503</v>
      </c>
    </row>
    <row r="2579" spans="2:6" ht="11.25" hidden="1" customHeight="1" x14ac:dyDescent="0.2">
      <c r="B2579" s="36" t="s">
        <v>4016</v>
      </c>
      <c r="C2579" s="3"/>
      <c r="D2579" s="3"/>
      <c r="E2579" s="3"/>
      <c r="F2579" s="4"/>
    </row>
    <row r="2580" spans="2:6" ht="11.25" hidden="1" customHeight="1" x14ac:dyDescent="0.2">
      <c r="B2580" s="36" t="s">
        <v>1113</v>
      </c>
      <c r="C2580" s="3"/>
      <c r="D2580" s="3"/>
      <c r="E2580" s="3"/>
      <c r="F2580" s="4"/>
    </row>
    <row r="2581" spans="2:6" ht="11.25" hidden="1" customHeight="1" x14ac:dyDescent="0.2">
      <c r="B2581" s="36" t="s">
        <v>4016</v>
      </c>
      <c r="C2581" s="3"/>
      <c r="D2581" s="3"/>
      <c r="E2581" s="3"/>
      <c r="F2581" s="4"/>
    </row>
    <row r="2582" spans="2:6" ht="11.25" hidden="1" customHeight="1" x14ac:dyDescent="0.2">
      <c r="B2582" s="36" t="s">
        <v>2728</v>
      </c>
      <c r="C2582" s="3"/>
      <c r="D2582" s="3"/>
      <c r="E2582" s="3"/>
      <c r="F2582" s="4"/>
    </row>
    <row r="2583" spans="2:6" ht="11.25" hidden="1" customHeight="1" x14ac:dyDescent="0.2">
      <c r="B2583" s="36" t="s">
        <v>4016</v>
      </c>
      <c r="C2583" s="3"/>
      <c r="D2583" s="3"/>
      <c r="E2583" s="3"/>
      <c r="F2583" s="4"/>
    </row>
    <row r="2584" spans="2:6" ht="11.25" hidden="1" customHeight="1" x14ac:dyDescent="0.2">
      <c r="B2584" s="36" t="s">
        <v>2240</v>
      </c>
      <c r="C2584" s="3"/>
      <c r="D2584" s="3"/>
      <c r="E2584" s="3"/>
      <c r="F2584" s="4"/>
    </row>
    <row r="2585" spans="2:6" ht="11.25" hidden="1" customHeight="1" x14ac:dyDescent="0.2">
      <c r="B2585" s="36" t="s">
        <v>2383</v>
      </c>
      <c r="C2585" s="3"/>
      <c r="D2585" s="3"/>
      <c r="E2585" s="3"/>
      <c r="F2585" s="4"/>
    </row>
    <row r="2586" spans="2:6" ht="11.25" hidden="1" customHeight="1" x14ac:dyDescent="0.2">
      <c r="B2586" s="36" t="s">
        <v>743</v>
      </c>
      <c r="C2586" s="3"/>
      <c r="D2586" s="3"/>
      <c r="E2586" s="3"/>
      <c r="F2586" s="4"/>
    </row>
    <row r="2587" spans="2:6" ht="11.25" hidden="1" customHeight="1" x14ac:dyDescent="0.2">
      <c r="B2587" s="28" t="s">
        <v>116</v>
      </c>
      <c r="C2587" s="6"/>
      <c r="D2587" s="6"/>
      <c r="E2587" s="6"/>
      <c r="F2587" s="7"/>
    </row>
    <row r="2588" spans="2:6" ht="11.25" hidden="1" customHeight="1" x14ac:dyDescent="0.2">
      <c r="B2588" s="36" t="s">
        <v>4016</v>
      </c>
      <c r="C2588" s="3"/>
      <c r="D2588" s="3"/>
      <c r="E2588" s="3"/>
      <c r="F2588" s="4"/>
    </row>
    <row r="2589" spans="2:6" ht="11.25" hidden="1" customHeight="1" x14ac:dyDescent="0.2">
      <c r="B2589" s="36" t="s">
        <v>1987</v>
      </c>
      <c r="C2589" s="3"/>
      <c r="D2589" s="3"/>
      <c r="E2589" s="3"/>
      <c r="F2589" s="4"/>
    </row>
    <row r="2590" spans="2:6" ht="11.25" hidden="1" customHeight="1" x14ac:dyDescent="0.2">
      <c r="B2590" s="36" t="s">
        <v>4016</v>
      </c>
      <c r="C2590" s="3"/>
      <c r="D2590" s="3"/>
      <c r="E2590" s="3"/>
      <c r="F2590" s="4"/>
    </row>
    <row r="2591" spans="2:6" ht="11.25" hidden="1" customHeight="1" x14ac:dyDescent="0.2">
      <c r="B2591" s="36" t="s">
        <v>2861</v>
      </c>
      <c r="C2591" s="3"/>
      <c r="D2591" s="3"/>
      <c r="E2591" s="3"/>
      <c r="F2591" s="4"/>
    </row>
    <row r="2592" spans="2:6" ht="11.25" hidden="1" customHeight="1" x14ac:dyDescent="0.2">
      <c r="B2592" s="36" t="s">
        <v>4016</v>
      </c>
      <c r="C2592" s="3"/>
      <c r="D2592" s="3"/>
      <c r="E2592" s="3"/>
      <c r="F2592" s="4"/>
    </row>
    <row r="2593" spans="2:6" ht="11.25" hidden="1" customHeight="1" x14ac:dyDescent="0.2">
      <c r="B2593" s="36" t="s">
        <v>1356</v>
      </c>
      <c r="C2593" s="3"/>
      <c r="D2593" s="3"/>
      <c r="E2593" s="3"/>
      <c r="F2593" s="4"/>
    </row>
    <row r="2594" spans="2:6" ht="11.25" hidden="1" customHeight="1" x14ac:dyDescent="0.2">
      <c r="B2594" s="36" t="s">
        <v>928</v>
      </c>
      <c r="C2594" s="3"/>
      <c r="D2594" s="3"/>
      <c r="E2594" s="3"/>
      <c r="F2594" s="4"/>
    </row>
    <row r="2595" spans="2:6" ht="11.25" hidden="1" customHeight="1" x14ac:dyDescent="0.2">
      <c r="B2595" s="36" t="s">
        <v>3316</v>
      </c>
      <c r="C2595" s="3"/>
      <c r="D2595" s="3"/>
      <c r="E2595" s="3"/>
      <c r="F2595" s="4"/>
    </row>
    <row r="2596" spans="2:6" ht="11.25" hidden="1" customHeight="1" x14ac:dyDescent="0.2">
      <c r="B2596" s="36" t="s">
        <v>4016</v>
      </c>
      <c r="C2596" s="3"/>
      <c r="D2596" s="3"/>
      <c r="E2596" s="3"/>
      <c r="F2596" s="4"/>
    </row>
    <row r="2597" spans="2:6" ht="11.25" hidden="1" customHeight="1" x14ac:dyDescent="0.2">
      <c r="B2597" s="36" t="s">
        <v>1917</v>
      </c>
      <c r="C2597" s="3"/>
      <c r="D2597" s="3"/>
      <c r="E2597" s="3"/>
      <c r="F2597" s="4"/>
    </row>
    <row r="2598" spans="2:6" ht="11.25" hidden="1" customHeight="1" x14ac:dyDescent="0.2">
      <c r="B2598" s="36" t="s">
        <v>4016</v>
      </c>
      <c r="C2598" s="3"/>
      <c r="D2598" s="3"/>
      <c r="E2598" s="3"/>
      <c r="F2598" s="4"/>
    </row>
    <row r="2599" spans="2:6" ht="11.25" hidden="1" customHeight="1" x14ac:dyDescent="0.2">
      <c r="B2599" s="36" t="s">
        <v>1144</v>
      </c>
      <c r="C2599" s="3"/>
      <c r="D2599" s="3"/>
      <c r="E2599" s="3"/>
      <c r="F2599" s="4"/>
    </row>
    <row r="2600" spans="2:6" ht="11.25" hidden="1" customHeight="1" x14ac:dyDescent="0.2">
      <c r="B2600" s="36" t="s">
        <v>4016</v>
      </c>
      <c r="C2600" s="3"/>
      <c r="D2600" s="3"/>
      <c r="E2600" s="3"/>
      <c r="F2600" s="4"/>
    </row>
    <row r="2601" spans="2:6" ht="11.25" hidden="1" customHeight="1" x14ac:dyDescent="0.2">
      <c r="B2601" s="36" t="s">
        <v>3654</v>
      </c>
      <c r="C2601" s="3"/>
      <c r="D2601" s="3"/>
      <c r="E2601" s="3"/>
      <c r="F2601" s="4"/>
    </row>
    <row r="2602" spans="2:6" ht="11.25" hidden="1" customHeight="1" x14ac:dyDescent="0.2">
      <c r="B2602" s="36" t="s">
        <v>4016</v>
      </c>
      <c r="C2602" s="3"/>
      <c r="D2602" s="3"/>
      <c r="E2602" s="3"/>
      <c r="F2602" s="4"/>
    </row>
    <row r="2603" spans="2:6" ht="11.25" hidden="1" customHeight="1" x14ac:dyDescent="0.2">
      <c r="B2603" s="36" t="s">
        <v>1647</v>
      </c>
      <c r="C2603" s="3"/>
      <c r="D2603" s="3"/>
      <c r="E2603" s="3"/>
      <c r="F2603" s="4"/>
    </row>
    <row r="2604" spans="2:6" ht="11.25" hidden="1" customHeight="1" x14ac:dyDescent="0.2">
      <c r="B2604" s="36" t="s">
        <v>2268</v>
      </c>
      <c r="C2604" s="3"/>
      <c r="D2604" s="3"/>
      <c r="E2604" s="3"/>
      <c r="F2604" s="4"/>
    </row>
    <row r="2605" spans="2:6" ht="11.25" hidden="1" customHeight="1" x14ac:dyDescent="0.2">
      <c r="B2605" s="36" t="s">
        <v>3171</v>
      </c>
      <c r="C2605" s="3"/>
      <c r="D2605" s="3"/>
      <c r="E2605" s="3"/>
      <c r="F2605" s="4"/>
    </row>
    <row r="2606" spans="2:6" ht="11.25" hidden="1" customHeight="1" x14ac:dyDescent="0.2">
      <c r="B2606" s="36" t="s">
        <v>4016</v>
      </c>
      <c r="C2606" s="3"/>
      <c r="D2606" s="3"/>
      <c r="E2606" s="3"/>
      <c r="F2606" s="4"/>
    </row>
    <row r="2607" spans="2:6" ht="11.25" hidden="1" customHeight="1" x14ac:dyDescent="0.2">
      <c r="B2607" s="36" t="s">
        <v>3315</v>
      </c>
      <c r="C2607" s="3"/>
      <c r="D2607" s="3"/>
      <c r="E2607" s="3"/>
      <c r="F2607" s="4"/>
    </row>
    <row r="2608" spans="2:6" ht="11.25" hidden="1" customHeight="1" x14ac:dyDescent="0.2">
      <c r="B2608" s="36" t="s">
        <v>1916</v>
      </c>
      <c r="C2608" s="3"/>
      <c r="D2608" s="3"/>
      <c r="E2608" s="3"/>
      <c r="F2608" s="4"/>
    </row>
    <row r="2609" spans="2:6" ht="11.25" hidden="1" customHeight="1" x14ac:dyDescent="0.2">
      <c r="B2609" s="36" t="s">
        <v>2804</v>
      </c>
      <c r="C2609" s="3"/>
      <c r="D2609" s="3"/>
      <c r="E2609" s="3"/>
      <c r="F2609" s="4"/>
    </row>
    <row r="2610" spans="2:6" ht="11.25" hidden="1" customHeight="1" x14ac:dyDescent="0.2">
      <c r="B2610" s="36" t="s">
        <v>4016</v>
      </c>
      <c r="C2610" s="3"/>
      <c r="D2610" s="3"/>
      <c r="E2610" s="3"/>
      <c r="F2610" s="4"/>
    </row>
    <row r="2611" spans="2:6" ht="11.25" hidden="1" customHeight="1" x14ac:dyDescent="0.2">
      <c r="B2611" s="36" t="s">
        <v>3108</v>
      </c>
      <c r="C2611" s="3"/>
      <c r="D2611" s="3"/>
      <c r="E2611" s="3"/>
      <c r="F2611" s="4"/>
    </row>
    <row r="2612" spans="2:6" ht="11.25" hidden="1" customHeight="1" x14ac:dyDescent="0.2">
      <c r="B2612" s="36" t="s">
        <v>1834</v>
      </c>
      <c r="C2612" s="3"/>
      <c r="D2612" s="3"/>
      <c r="E2612" s="3"/>
      <c r="F2612" s="4"/>
    </row>
    <row r="2613" spans="2:6" ht="11.25" hidden="1" customHeight="1" x14ac:dyDescent="0.2">
      <c r="B2613" s="36" t="s">
        <v>804</v>
      </c>
      <c r="C2613" s="3"/>
      <c r="D2613" s="3"/>
      <c r="E2613" s="3"/>
      <c r="F2613" s="4"/>
    </row>
    <row r="2614" spans="2:6" ht="11.25" hidden="1" customHeight="1" x14ac:dyDescent="0.2">
      <c r="B2614" s="36" t="s">
        <v>3193</v>
      </c>
      <c r="C2614" s="37">
        <f>D2614+E2614+F2614</f>
        <v>109741</v>
      </c>
      <c r="D2614" s="3">
        <v>49842</v>
      </c>
      <c r="E2614" s="3">
        <v>19436</v>
      </c>
      <c r="F2614" s="4">
        <v>40463</v>
      </c>
    </row>
    <row r="2615" spans="2:6" ht="11.25" hidden="1" customHeight="1" x14ac:dyDescent="0.2">
      <c r="B2615" s="36" t="s">
        <v>4016</v>
      </c>
      <c r="C2615" s="3"/>
      <c r="D2615" s="3"/>
      <c r="E2615" s="3"/>
      <c r="F2615" s="4"/>
    </row>
    <row r="2616" spans="2:6" ht="11.25" hidden="1" customHeight="1" x14ac:dyDescent="0.2">
      <c r="B2616" s="36" t="s">
        <v>2597</v>
      </c>
      <c r="C2616" s="3"/>
      <c r="D2616" s="3"/>
      <c r="E2616" s="3"/>
      <c r="F2616" s="4"/>
    </row>
    <row r="2617" spans="2:6" ht="11.25" hidden="1" customHeight="1" x14ac:dyDescent="0.2">
      <c r="B2617" s="36" t="s">
        <v>4016</v>
      </c>
      <c r="C2617" s="3"/>
      <c r="D2617" s="3"/>
      <c r="E2617" s="3"/>
      <c r="F2617" s="4"/>
    </row>
    <row r="2618" spans="2:6" ht="11.25" hidden="1" customHeight="1" x14ac:dyDescent="0.2">
      <c r="B2618" s="36" t="s">
        <v>1029</v>
      </c>
      <c r="C2618" s="3"/>
      <c r="D2618" s="3"/>
      <c r="E2618" s="3"/>
      <c r="F2618" s="4"/>
    </row>
    <row r="2619" spans="2:6" ht="11.25" hidden="1" customHeight="1" x14ac:dyDescent="0.2">
      <c r="B2619" s="36" t="s">
        <v>4016</v>
      </c>
      <c r="C2619" s="3"/>
      <c r="D2619" s="3"/>
      <c r="E2619" s="3"/>
      <c r="F2619" s="4"/>
    </row>
    <row r="2620" spans="2:6" ht="11.25" hidden="1" customHeight="1" x14ac:dyDescent="0.2">
      <c r="B2620" s="36" t="s">
        <v>3473</v>
      </c>
      <c r="C2620" s="3"/>
      <c r="D2620" s="3"/>
      <c r="E2620" s="3"/>
      <c r="F2620" s="4"/>
    </row>
    <row r="2621" spans="2:6" ht="11.25" hidden="1" customHeight="1" x14ac:dyDescent="0.2">
      <c r="B2621" s="36" t="s">
        <v>4016</v>
      </c>
      <c r="C2621" s="3"/>
      <c r="D2621" s="3"/>
      <c r="E2621" s="3"/>
      <c r="F2621" s="4"/>
    </row>
    <row r="2622" spans="2:6" ht="11.25" hidden="1" customHeight="1" x14ac:dyDescent="0.2">
      <c r="B2622" s="36" t="s">
        <v>1909</v>
      </c>
      <c r="C2622" s="3"/>
      <c r="D2622" s="3"/>
      <c r="E2622" s="3"/>
      <c r="F2622" s="4"/>
    </row>
    <row r="2623" spans="2:6" ht="11.25" hidden="1" customHeight="1" x14ac:dyDescent="0.2">
      <c r="B2623" s="36" t="s">
        <v>3302</v>
      </c>
      <c r="C2623" s="3"/>
      <c r="D2623" s="3"/>
      <c r="E2623" s="3"/>
      <c r="F2623" s="4"/>
    </row>
    <row r="2624" spans="2:6" ht="11.25" hidden="1" customHeight="1" x14ac:dyDescent="0.2">
      <c r="B2624" s="36" t="s">
        <v>157</v>
      </c>
      <c r="C2624" s="3"/>
      <c r="D2624" s="3"/>
      <c r="E2624" s="3"/>
      <c r="F2624" s="4"/>
    </row>
    <row r="2625" spans="2:6" ht="11.25" hidden="1" customHeight="1" x14ac:dyDescent="0.2">
      <c r="B2625" s="36" t="s">
        <v>1690</v>
      </c>
      <c r="C2625" s="37">
        <f>D2625+E2625+F2625</f>
        <v>143391</v>
      </c>
      <c r="D2625" s="3">
        <v>84601</v>
      </c>
      <c r="E2625" s="3">
        <v>19521</v>
      </c>
      <c r="F2625" s="4">
        <v>39269</v>
      </c>
    </row>
    <row r="2626" spans="2:6" ht="11.25" hidden="1" customHeight="1" x14ac:dyDescent="0.2">
      <c r="B2626" s="36" t="s">
        <v>4016</v>
      </c>
      <c r="C2626" s="3"/>
      <c r="D2626" s="3"/>
      <c r="E2626" s="3"/>
      <c r="F2626" s="4"/>
    </row>
    <row r="2627" spans="2:6" ht="11.25" hidden="1" customHeight="1" x14ac:dyDescent="0.2">
      <c r="B2627" s="36" t="s">
        <v>3682</v>
      </c>
      <c r="C2627" s="3"/>
      <c r="D2627" s="3"/>
      <c r="E2627" s="3"/>
      <c r="F2627" s="4"/>
    </row>
    <row r="2628" spans="2:6" ht="11.25" hidden="1" customHeight="1" x14ac:dyDescent="0.2">
      <c r="B2628" s="36" t="s">
        <v>4016</v>
      </c>
      <c r="C2628" s="3"/>
      <c r="D2628" s="3"/>
      <c r="E2628" s="3"/>
      <c r="F2628" s="4"/>
    </row>
    <row r="2629" spans="2:6" ht="11.25" hidden="1" customHeight="1" x14ac:dyDescent="0.2">
      <c r="B2629" s="36" t="s">
        <v>1539</v>
      </c>
      <c r="C2629" s="3"/>
      <c r="D2629" s="3"/>
      <c r="E2629" s="3"/>
      <c r="F2629" s="4"/>
    </row>
    <row r="2630" spans="2:6" ht="11.25" hidden="1" customHeight="1" x14ac:dyDescent="0.2">
      <c r="B2630" s="36" t="s">
        <v>4016</v>
      </c>
      <c r="C2630" s="3"/>
      <c r="D2630" s="3"/>
      <c r="E2630" s="3"/>
      <c r="F2630" s="4"/>
    </row>
    <row r="2631" spans="2:6" ht="11.25" hidden="1" customHeight="1" x14ac:dyDescent="0.2">
      <c r="B2631" s="36" t="s">
        <v>36</v>
      </c>
      <c r="C2631" s="3"/>
      <c r="D2631" s="3"/>
      <c r="E2631" s="3"/>
      <c r="F2631" s="4"/>
    </row>
    <row r="2632" spans="2:6" ht="11.25" hidden="1" customHeight="1" x14ac:dyDescent="0.2">
      <c r="B2632" s="36" t="s">
        <v>4016</v>
      </c>
      <c r="C2632" s="3"/>
      <c r="D2632" s="3"/>
      <c r="E2632" s="3"/>
      <c r="F2632" s="4"/>
    </row>
    <row r="2633" spans="2:6" ht="11.25" hidden="1" customHeight="1" x14ac:dyDescent="0.2">
      <c r="B2633" s="36" t="s">
        <v>3138</v>
      </c>
      <c r="C2633" s="3"/>
      <c r="D2633" s="3"/>
      <c r="E2633" s="3"/>
      <c r="F2633" s="4"/>
    </row>
    <row r="2634" spans="2:6" ht="11.25" hidden="1" customHeight="1" x14ac:dyDescent="0.2">
      <c r="B2634" s="36" t="s">
        <v>4016</v>
      </c>
      <c r="C2634" s="3"/>
      <c r="D2634" s="3"/>
      <c r="E2634" s="3"/>
      <c r="F2634" s="4"/>
    </row>
    <row r="2635" spans="2:6" ht="11.25" hidden="1" customHeight="1" x14ac:dyDescent="0.2">
      <c r="B2635" s="36" t="s">
        <v>3084</v>
      </c>
      <c r="C2635" s="3"/>
      <c r="D2635" s="3"/>
      <c r="E2635" s="3"/>
      <c r="F2635" s="4"/>
    </row>
    <row r="2636" spans="2:6" ht="11.25" hidden="1" customHeight="1" x14ac:dyDescent="0.2">
      <c r="B2636" s="36" t="s">
        <v>4016</v>
      </c>
      <c r="C2636" s="3"/>
      <c r="D2636" s="3"/>
      <c r="E2636" s="3"/>
      <c r="F2636" s="4"/>
    </row>
    <row r="2637" spans="2:6" ht="11.25" hidden="1" customHeight="1" x14ac:dyDescent="0.2">
      <c r="B2637" s="36" t="s">
        <v>3962</v>
      </c>
      <c r="C2637" s="3"/>
      <c r="D2637" s="3"/>
      <c r="E2637" s="3"/>
      <c r="F2637" s="4"/>
    </row>
    <row r="2638" spans="2:6" ht="11.25" hidden="1" customHeight="1" x14ac:dyDescent="0.2">
      <c r="B2638" s="36" t="s">
        <v>4016</v>
      </c>
      <c r="C2638" s="3"/>
      <c r="D2638" s="3"/>
      <c r="E2638" s="3"/>
      <c r="F2638" s="4"/>
    </row>
    <row r="2639" spans="2:6" ht="11.25" hidden="1" customHeight="1" x14ac:dyDescent="0.2">
      <c r="B2639" s="36" t="s">
        <v>1512</v>
      </c>
      <c r="C2639" s="3"/>
      <c r="D2639" s="3"/>
      <c r="E2639" s="3"/>
      <c r="F2639" s="4"/>
    </row>
    <row r="2640" spans="2:6" ht="11.25" hidden="1" customHeight="1" x14ac:dyDescent="0.2">
      <c r="B2640" s="28" t="s">
        <v>4016</v>
      </c>
      <c r="C2640" s="6"/>
      <c r="D2640" s="6"/>
      <c r="E2640" s="6"/>
      <c r="F2640" s="7"/>
    </row>
    <row r="2641" spans="2:6" ht="11.25" hidden="1" customHeight="1" x14ac:dyDescent="0.2">
      <c r="B2641" s="36" t="s">
        <v>3029</v>
      </c>
      <c r="C2641" s="3"/>
      <c r="D2641" s="3"/>
      <c r="E2641" s="3"/>
      <c r="F2641" s="4"/>
    </row>
    <row r="2642" spans="2:6" ht="11.25" hidden="1" customHeight="1" x14ac:dyDescent="0.2">
      <c r="B2642" s="36" t="s">
        <v>4016</v>
      </c>
      <c r="C2642" s="3"/>
      <c r="D2642" s="3"/>
      <c r="E2642" s="3"/>
      <c r="F2642" s="4"/>
    </row>
    <row r="2643" spans="2:6" ht="11.25" hidden="1" customHeight="1" x14ac:dyDescent="0.2">
      <c r="B2643" s="36" t="s">
        <v>2327</v>
      </c>
      <c r="C2643" s="3"/>
      <c r="D2643" s="3"/>
      <c r="E2643" s="3"/>
      <c r="F2643" s="4"/>
    </row>
    <row r="2644" spans="2:6" ht="11.25" hidden="1" customHeight="1" x14ac:dyDescent="0.2">
      <c r="B2644" s="36" t="s">
        <v>4016</v>
      </c>
      <c r="C2644" s="3"/>
      <c r="D2644" s="3"/>
      <c r="E2644" s="3"/>
      <c r="F2644" s="4"/>
    </row>
    <row r="2645" spans="2:6" ht="11.25" hidden="1" customHeight="1" x14ac:dyDescent="0.2">
      <c r="B2645" s="36" t="s">
        <v>627</v>
      </c>
      <c r="C2645" s="3"/>
      <c r="D2645" s="3"/>
      <c r="E2645" s="3"/>
      <c r="F2645" s="4"/>
    </row>
    <row r="2646" spans="2:6" ht="11.25" hidden="1" customHeight="1" x14ac:dyDescent="0.2">
      <c r="B2646" s="36" t="s">
        <v>4016</v>
      </c>
      <c r="C2646" s="3"/>
      <c r="D2646" s="3"/>
      <c r="E2646" s="3"/>
      <c r="F2646" s="4"/>
    </row>
    <row r="2647" spans="2:6" ht="11.25" hidden="1" customHeight="1" x14ac:dyDescent="0.2">
      <c r="B2647" s="36" t="s">
        <v>2417</v>
      </c>
      <c r="C2647" s="3"/>
      <c r="D2647" s="3"/>
      <c r="E2647" s="3"/>
      <c r="F2647" s="4"/>
    </row>
    <row r="2648" spans="2:6" ht="11.25" hidden="1" customHeight="1" x14ac:dyDescent="0.2">
      <c r="B2648" s="36" t="s">
        <v>4016</v>
      </c>
      <c r="C2648" s="3"/>
      <c r="D2648" s="3"/>
      <c r="E2648" s="3"/>
      <c r="F2648" s="4"/>
    </row>
    <row r="2649" spans="2:6" ht="11.25" hidden="1" customHeight="1" x14ac:dyDescent="0.2">
      <c r="B2649" s="36" t="s">
        <v>3794</v>
      </c>
      <c r="C2649" s="3"/>
      <c r="D2649" s="3"/>
      <c r="E2649" s="3"/>
      <c r="F2649" s="4"/>
    </row>
    <row r="2650" spans="2:6" ht="11.25" hidden="1" customHeight="1" x14ac:dyDescent="0.2">
      <c r="B2650" s="36" t="s">
        <v>4016</v>
      </c>
      <c r="C2650" s="3"/>
      <c r="D2650" s="3"/>
      <c r="E2650" s="3"/>
      <c r="F2650" s="4"/>
    </row>
    <row r="2651" spans="2:6" ht="11.25" hidden="1" customHeight="1" x14ac:dyDescent="0.2">
      <c r="B2651" s="36" t="s">
        <v>768</v>
      </c>
      <c r="C2651" s="3"/>
      <c r="D2651" s="3"/>
      <c r="E2651" s="3"/>
      <c r="F2651" s="4"/>
    </row>
    <row r="2652" spans="2:6" ht="11.25" hidden="1" customHeight="1" x14ac:dyDescent="0.2">
      <c r="B2652" s="36" t="s">
        <v>1924</v>
      </c>
      <c r="C2652" s="3"/>
      <c r="D2652" s="3"/>
      <c r="E2652" s="3"/>
      <c r="F2652" s="4"/>
    </row>
    <row r="2653" spans="2:6" ht="11.25" hidden="1" customHeight="1" x14ac:dyDescent="0.2">
      <c r="B2653" s="36" t="s">
        <v>1228</v>
      </c>
      <c r="C2653" s="3"/>
      <c r="D2653" s="3"/>
      <c r="E2653" s="3"/>
      <c r="F2653" s="4"/>
    </row>
    <row r="2654" spans="2:6" ht="11.25" hidden="1" customHeight="1" x14ac:dyDescent="0.2">
      <c r="B2654" s="36" t="s">
        <v>4016</v>
      </c>
      <c r="C2654" s="3"/>
      <c r="D2654" s="3"/>
      <c r="E2654" s="3"/>
      <c r="F2654" s="4"/>
    </row>
    <row r="2655" spans="2:6" ht="11.25" hidden="1" customHeight="1" x14ac:dyDescent="0.2">
      <c r="B2655" s="36" t="s">
        <v>717</v>
      </c>
      <c r="C2655" s="3"/>
      <c r="D2655" s="3"/>
      <c r="E2655" s="3"/>
      <c r="F2655" s="4"/>
    </row>
    <row r="2656" spans="2:6" ht="11.25" hidden="1" customHeight="1" x14ac:dyDescent="0.2">
      <c r="B2656" s="36" t="s">
        <v>4016</v>
      </c>
      <c r="C2656" s="3"/>
      <c r="D2656" s="3"/>
      <c r="E2656" s="3"/>
      <c r="F2656" s="4"/>
    </row>
    <row r="2657" spans="2:6" ht="11.25" hidden="1" customHeight="1" x14ac:dyDescent="0.2">
      <c r="B2657" s="36" t="s">
        <v>3809</v>
      </c>
      <c r="C2657" s="3"/>
      <c r="D2657" s="3"/>
      <c r="E2657" s="3"/>
      <c r="F2657" s="4"/>
    </row>
    <row r="2658" spans="2:6" ht="11.25" hidden="1" customHeight="1" x14ac:dyDescent="0.2">
      <c r="B2658" s="36" t="s">
        <v>3</v>
      </c>
      <c r="C2658" s="3"/>
      <c r="D2658" s="3"/>
      <c r="E2658" s="3"/>
      <c r="F2658" s="4"/>
    </row>
    <row r="2659" spans="2:6" ht="11.25" hidden="1" customHeight="1" x14ac:dyDescent="0.2">
      <c r="B2659" s="36" t="s">
        <v>2230</v>
      </c>
      <c r="C2659" s="37">
        <f>D2659+E2659+F2659</f>
        <v>157364</v>
      </c>
      <c r="D2659" s="3">
        <v>123953</v>
      </c>
      <c r="E2659" s="3"/>
      <c r="F2659" s="4">
        <v>33411</v>
      </c>
    </row>
    <row r="2660" spans="2:6" ht="11.25" hidden="1" customHeight="1" x14ac:dyDescent="0.2">
      <c r="B2660" s="36" t="s">
        <v>4016</v>
      </c>
      <c r="C2660" s="3"/>
      <c r="D2660" s="3"/>
      <c r="E2660" s="3"/>
      <c r="F2660" s="4"/>
    </row>
    <row r="2661" spans="2:6" ht="11.25" hidden="1" customHeight="1" x14ac:dyDescent="0.2">
      <c r="B2661" s="36" t="s">
        <v>1967</v>
      </c>
      <c r="C2661" s="3"/>
      <c r="D2661" s="3"/>
      <c r="E2661" s="3"/>
      <c r="F2661" s="4"/>
    </row>
    <row r="2662" spans="2:6" ht="11.25" hidden="1" customHeight="1" x14ac:dyDescent="0.2">
      <c r="B2662" s="36" t="s">
        <v>4016</v>
      </c>
      <c r="C2662" s="3"/>
      <c r="D2662" s="3"/>
      <c r="E2662" s="3"/>
      <c r="F2662" s="4"/>
    </row>
    <row r="2663" spans="2:6" ht="11.25" hidden="1" customHeight="1" x14ac:dyDescent="0.2">
      <c r="B2663" s="36" t="s">
        <v>1867</v>
      </c>
      <c r="C2663" s="3"/>
      <c r="D2663" s="3"/>
      <c r="E2663" s="3"/>
      <c r="F2663" s="4"/>
    </row>
    <row r="2664" spans="2:6" ht="11.25" hidden="1" customHeight="1" x14ac:dyDescent="0.2">
      <c r="B2664" s="36" t="s">
        <v>4016</v>
      </c>
      <c r="C2664" s="3"/>
      <c r="D2664" s="3"/>
      <c r="E2664" s="3"/>
      <c r="F2664" s="4"/>
    </row>
    <row r="2665" spans="2:6" ht="11.25" hidden="1" customHeight="1" x14ac:dyDescent="0.2">
      <c r="B2665" s="36" t="s">
        <v>676</v>
      </c>
      <c r="C2665" s="3"/>
      <c r="D2665" s="3"/>
      <c r="E2665" s="3"/>
      <c r="F2665" s="4"/>
    </row>
    <row r="2666" spans="2:6" ht="11.25" hidden="1" customHeight="1" x14ac:dyDescent="0.2">
      <c r="B2666" s="36" t="s">
        <v>4016</v>
      </c>
      <c r="C2666" s="3"/>
      <c r="D2666" s="3"/>
      <c r="E2666" s="3"/>
      <c r="F2666" s="4"/>
    </row>
    <row r="2667" spans="2:6" ht="11.25" hidden="1" customHeight="1" x14ac:dyDescent="0.2">
      <c r="B2667" s="36" t="s">
        <v>1451</v>
      </c>
      <c r="C2667" s="3"/>
      <c r="D2667" s="3"/>
      <c r="E2667" s="3"/>
      <c r="F2667" s="4"/>
    </row>
    <row r="2668" spans="2:6" ht="11.25" hidden="1" customHeight="1" x14ac:dyDescent="0.2">
      <c r="B2668" s="36" t="s">
        <v>1414</v>
      </c>
      <c r="C2668" s="3"/>
      <c r="D2668" s="3"/>
      <c r="E2668" s="3"/>
      <c r="F2668" s="4"/>
    </row>
    <row r="2669" spans="2:6" ht="11.25" hidden="1" customHeight="1" x14ac:dyDescent="0.2">
      <c r="B2669" s="36" t="s">
        <v>500</v>
      </c>
      <c r="C2669" s="3"/>
      <c r="D2669" s="3"/>
      <c r="E2669" s="3"/>
      <c r="F2669" s="4"/>
    </row>
    <row r="2670" spans="2:6" ht="11.25" hidden="1" customHeight="1" x14ac:dyDescent="0.2">
      <c r="B2670" s="36" t="s">
        <v>4016</v>
      </c>
      <c r="C2670" s="3"/>
      <c r="D2670" s="3"/>
      <c r="E2670" s="3"/>
      <c r="F2670" s="4"/>
    </row>
    <row r="2671" spans="2:6" ht="11.25" hidden="1" customHeight="1" x14ac:dyDescent="0.2">
      <c r="B2671" s="36" t="s">
        <v>1139</v>
      </c>
      <c r="C2671" s="3"/>
      <c r="D2671" s="3"/>
      <c r="E2671" s="3"/>
      <c r="F2671" s="4"/>
    </row>
    <row r="2672" spans="2:6" ht="11.25" hidden="1" customHeight="1" x14ac:dyDescent="0.2">
      <c r="B2672" s="36" t="s">
        <v>4016</v>
      </c>
      <c r="C2672" s="3"/>
      <c r="D2672" s="3"/>
      <c r="E2672" s="3"/>
      <c r="F2672" s="4"/>
    </row>
    <row r="2673" spans="2:6" ht="11.25" hidden="1" customHeight="1" x14ac:dyDescent="0.2">
      <c r="B2673" s="36" t="s">
        <v>1219</v>
      </c>
      <c r="C2673" s="3"/>
      <c r="D2673" s="3"/>
      <c r="E2673" s="3"/>
      <c r="F2673" s="4"/>
    </row>
    <row r="2674" spans="2:6" ht="11.25" hidden="1" customHeight="1" x14ac:dyDescent="0.2">
      <c r="B2674" s="36" t="s">
        <v>3197</v>
      </c>
      <c r="C2674" s="3"/>
      <c r="D2674" s="3"/>
      <c r="E2674" s="3"/>
      <c r="F2674" s="4"/>
    </row>
    <row r="2675" spans="2:6" ht="11.25" hidden="1" customHeight="1" x14ac:dyDescent="0.2">
      <c r="B2675" s="36" t="s">
        <v>3653</v>
      </c>
      <c r="C2675" s="3"/>
      <c r="D2675" s="3"/>
      <c r="E2675" s="3"/>
      <c r="F2675" s="4"/>
    </row>
    <row r="2676" spans="2:6" ht="11.25" hidden="1" customHeight="1" x14ac:dyDescent="0.2">
      <c r="B2676" s="36" t="s">
        <v>284</v>
      </c>
      <c r="C2676" s="37">
        <f>D2676+E2676+F2676</f>
        <v>53750</v>
      </c>
      <c r="D2676" s="3">
        <v>21545</v>
      </c>
      <c r="E2676" s="3">
        <v>26144</v>
      </c>
      <c r="F2676" s="4">
        <v>6061</v>
      </c>
    </row>
    <row r="2677" spans="2:6" ht="11.25" hidden="1" customHeight="1" x14ac:dyDescent="0.2">
      <c r="B2677" s="36" t="s">
        <v>4016</v>
      </c>
      <c r="C2677" s="3"/>
      <c r="D2677" s="3"/>
      <c r="E2677" s="3"/>
      <c r="F2677" s="4"/>
    </row>
    <row r="2678" spans="2:6" ht="11.25" hidden="1" customHeight="1" x14ac:dyDescent="0.2">
      <c r="B2678" s="36" t="s">
        <v>632</v>
      </c>
      <c r="C2678" s="3"/>
      <c r="D2678" s="3"/>
      <c r="E2678" s="3"/>
      <c r="F2678" s="4"/>
    </row>
    <row r="2679" spans="2:6" ht="11.25" hidden="1" customHeight="1" x14ac:dyDescent="0.2">
      <c r="B2679" s="36" t="s">
        <v>4016</v>
      </c>
      <c r="C2679" s="3"/>
      <c r="D2679" s="3"/>
      <c r="E2679" s="3"/>
      <c r="F2679" s="4"/>
    </row>
    <row r="2680" spans="2:6" ht="11.25" hidden="1" customHeight="1" x14ac:dyDescent="0.2">
      <c r="B2680" s="36" t="s">
        <v>313</v>
      </c>
      <c r="C2680" s="3"/>
      <c r="D2680" s="3"/>
      <c r="E2680" s="3"/>
      <c r="F2680" s="4"/>
    </row>
    <row r="2681" spans="2:6" ht="11.25" hidden="1" customHeight="1" x14ac:dyDescent="0.2">
      <c r="B2681" s="36" t="s">
        <v>2587</v>
      </c>
      <c r="C2681" s="3"/>
      <c r="D2681" s="3"/>
      <c r="E2681" s="3"/>
      <c r="F2681" s="4"/>
    </row>
    <row r="2682" spans="2:6" ht="11.25" hidden="1" customHeight="1" x14ac:dyDescent="0.2">
      <c r="B2682" s="36" t="s">
        <v>1937</v>
      </c>
      <c r="C2682" s="3"/>
      <c r="D2682" s="3"/>
      <c r="E2682" s="3"/>
      <c r="F2682" s="4"/>
    </row>
    <row r="2683" spans="2:6" ht="11.25" hidden="1" customHeight="1" x14ac:dyDescent="0.2">
      <c r="B2683" s="36" t="s">
        <v>42</v>
      </c>
      <c r="C2683" s="37">
        <f>D2683+E2683+F2683</f>
        <v>211114</v>
      </c>
      <c r="D2683" s="3">
        <v>145498</v>
      </c>
      <c r="E2683" s="3">
        <v>26144</v>
      </c>
      <c r="F2683" s="4">
        <v>39472</v>
      </c>
    </row>
    <row r="2684" spans="2:6" ht="11.25" hidden="1" customHeight="1" x14ac:dyDescent="0.2">
      <c r="B2684" s="36" t="s">
        <v>4016</v>
      </c>
      <c r="C2684" s="3"/>
      <c r="D2684" s="3"/>
      <c r="E2684" s="3"/>
      <c r="F2684" s="4"/>
    </row>
    <row r="2685" spans="2:6" ht="11.25" hidden="1" customHeight="1" x14ac:dyDescent="0.2">
      <c r="B2685" s="36" t="s">
        <v>2968</v>
      </c>
      <c r="C2685" s="3"/>
      <c r="D2685" s="3"/>
      <c r="E2685" s="3"/>
      <c r="F2685" s="4"/>
    </row>
    <row r="2686" spans="2:6" ht="11.25" hidden="1" customHeight="1" x14ac:dyDescent="0.2">
      <c r="B2686" s="36" t="s">
        <v>4016</v>
      </c>
      <c r="C2686" s="3"/>
      <c r="D2686" s="3"/>
      <c r="E2686" s="3"/>
      <c r="F2686" s="4"/>
    </row>
    <row r="2687" spans="2:6" ht="11.25" hidden="1" customHeight="1" x14ac:dyDescent="0.2">
      <c r="B2687" s="36" t="s">
        <v>1973</v>
      </c>
      <c r="C2687" s="3"/>
      <c r="D2687" s="3"/>
      <c r="E2687" s="3"/>
      <c r="F2687" s="4"/>
    </row>
    <row r="2688" spans="2:6" ht="11.25" hidden="1" customHeight="1" x14ac:dyDescent="0.2">
      <c r="B2688" s="36" t="s">
        <v>4016</v>
      </c>
      <c r="C2688" s="3"/>
      <c r="D2688" s="3"/>
      <c r="E2688" s="3"/>
      <c r="F2688" s="4"/>
    </row>
    <row r="2689" spans="2:6" ht="11.25" hidden="1" customHeight="1" x14ac:dyDescent="0.2">
      <c r="B2689" s="36" t="s">
        <v>1755</v>
      </c>
      <c r="C2689" s="3"/>
      <c r="D2689" s="3"/>
      <c r="E2689" s="3"/>
      <c r="F2689" s="4"/>
    </row>
    <row r="2690" spans="2:6" ht="11.25" hidden="1" customHeight="1" x14ac:dyDescent="0.2">
      <c r="B2690" s="36" t="s">
        <v>4016</v>
      </c>
      <c r="C2690" s="3"/>
      <c r="D2690" s="3"/>
      <c r="E2690" s="3"/>
      <c r="F2690" s="4"/>
    </row>
    <row r="2691" spans="2:6" ht="11.25" hidden="1" customHeight="1" x14ac:dyDescent="0.2">
      <c r="B2691" s="36" t="s">
        <v>3008</v>
      </c>
      <c r="C2691" s="3"/>
      <c r="D2691" s="3"/>
      <c r="E2691" s="3"/>
      <c r="F2691" s="4"/>
    </row>
    <row r="2692" spans="2:6" ht="11.25" hidden="1" customHeight="1" x14ac:dyDescent="0.2">
      <c r="B2692" s="36" t="s">
        <v>4016</v>
      </c>
      <c r="C2692" s="3"/>
      <c r="D2692" s="3"/>
      <c r="E2692" s="3"/>
      <c r="F2692" s="4"/>
    </row>
    <row r="2693" spans="2:6" ht="11.25" hidden="1" customHeight="1" x14ac:dyDescent="0.2">
      <c r="B2693" s="28" t="s">
        <v>2534</v>
      </c>
      <c r="C2693" s="6"/>
      <c r="D2693" s="6"/>
      <c r="E2693" s="6"/>
      <c r="F2693" s="7"/>
    </row>
    <row r="2694" spans="2:6" ht="11.25" hidden="1" customHeight="1" x14ac:dyDescent="0.2">
      <c r="B2694" s="36" t="s">
        <v>2274</v>
      </c>
      <c r="C2694" s="3"/>
      <c r="D2694" s="3"/>
      <c r="E2694" s="3"/>
      <c r="F2694" s="4"/>
    </row>
    <row r="2695" spans="2:6" ht="11.25" hidden="1" customHeight="1" x14ac:dyDescent="0.2">
      <c r="B2695" s="36" t="s">
        <v>3071</v>
      </c>
      <c r="C2695" s="3"/>
      <c r="D2695" s="3"/>
      <c r="E2695" s="3"/>
      <c r="F2695" s="4"/>
    </row>
    <row r="2696" spans="2:6" ht="11.25" hidden="1" customHeight="1" x14ac:dyDescent="0.2">
      <c r="B2696" s="36" t="s">
        <v>2139</v>
      </c>
      <c r="C2696" s="37">
        <f>D2696+E2696+F2696</f>
        <v>741272</v>
      </c>
      <c r="D2696" s="3">
        <v>518890</v>
      </c>
      <c r="E2696" s="3">
        <v>72381</v>
      </c>
      <c r="F2696" s="4">
        <v>150001</v>
      </c>
    </row>
    <row r="2697" spans="2:6" ht="11.25" hidden="1" customHeight="1" x14ac:dyDescent="0.2">
      <c r="B2697" s="36" t="s">
        <v>4016</v>
      </c>
      <c r="C2697" s="3"/>
      <c r="D2697" s="3"/>
      <c r="E2697" s="3"/>
      <c r="F2697" s="4"/>
    </row>
    <row r="2698" spans="2:6" ht="11.25" hidden="1" customHeight="1" x14ac:dyDescent="0.2">
      <c r="B2698" s="36" t="s">
        <v>3059</v>
      </c>
      <c r="C2698" s="3"/>
      <c r="D2698" s="3"/>
      <c r="E2698" s="3"/>
      <c r="F2698" s="4"/>
    </row>
    <row r="2699" spans="2:6" ht="11.25" hidden="1" customHeight="1" x14ac:dyDescent="0.2">
      <c r="B2699" s="36" t="s">
        <v>4016</v>
      </c>
      <c r="C2699" s="3"/>
      <c r="D2699" s="3"/>
      <c r="E2699" s="3"/>
      <c r="F2699" s="4"/>
    </row>
    <row r="2700" spans="2:6" ht="11.25" hidden="1" customHeight="1" x14ac:dyDescent="0.2">
      <c r="B2700" s="36" t="s">
        <v>2443</v>
      </c>
      <c r="C2700" s="3"/>
      <c r="D2700" s="3"/>
      <c r="E2700" s="3"/>
      <c r="F2700" s="4"/>
    </row>
    <row r="2701" spans="2:6" ht="11.25" hidden="1" customHeight="1" x14ac:dyDescent="0.2">
      <c r="B2701" s="36" t="s">
        <v>4016</v>
      </c>
      <c r="C2701" s="3"/>
      <c r="D2701" s="3"/>
      <c r="E2701" s="3"/>
      <c r="F2701" s="4"/>
    </row>
    <row r="2702" spans="2:6" ht="11.25" hidden="1" customHeight="1" x14ac:dyDescent="0.2">
      <c r="B2702" s="36" t="s">
        <v>3021</v>
      </c>
      <c r="C2702" s="3"/>
      <c r="D2702" s="3"/>
      <c r="E2702" s="3"/>
      <c r="F2702" s="4"/>
    </row>
    <row r="2703" spans="2:6" ht="11.25" hidden="1" customHeight="1" x14ac:dyDescent="0.2">
      <c r="B2703" s="36" t="s">
        <v>4016</v>
      </c>
      <c r="C2703" s="3"/>
      <c r="D2703" s="3"/>
      <c r="E2703" s="3"/>
      <c r="F2703" s="4"/>
    </row>
    <row r="2704" spans="2:6" ht="11.25" hidden="1" customHeight="1" x14ac:dyDescent="0.2">
      <c r="B2704" s="36" t="s">
        <v>2079</v>
      </c>
      <c r="C2704" s="3"/>
      <c r="D2704" s="3"/>
      <c r="E2704" s="3"/>
      <c r="F2704" s="4"/>
    </row>
    <row r="2705" spans="2:6" ht="11.25" hidden="1" customHeight="1" x14ac:dyDescent="0.2">
      <c r="B2705" s="36" t="s">
        <v>3856</v>
      </c>
      <c r="C2705" s="3"/>
      <c r="D2705" s="3"/>
      <c r="E2705" s="3"/>
      <c r="F2705" s="4"/>
    </row>
    <row r="2706" spans="2:6" ht="11.25" hidden="1" customHeight="1" x14ac:dyDescent="0.2">
      <c r="B2706" s="36" t="s">
        <v>1493</v>
      </c>
      <c r="C2706" s="3"/>
      <c r="D2706" s="3"/>
      <c r="E2706" s="3"/>
      <c r="F2706" s="4"/>
    </row>
    <row r="2707" spans="2:6" ht="11.25" hidden="1" customHeight="1" x14ac:dyDescent="0.2">
      <c r="B2707" s="36" t="s">
        <v>4016</v>
      </c>
      <c r="C2707" s="3"/>
      <c r="D2707" s="3"/>
      <c r="E2707" s="3"/>
      <c r="F2707" s="4"/>
    </row>
    <row r="2708" spans="2:6" ht="11.25" hidden="1" customHeight="1" x14ac:dyDescent="0.2">
      <c r="B2708" s="36" t="s">
        <v>1623</v>
      </c>
      <c r="C2708" s="3"/>
      <c r="D2708" s="3"/>
      <c r="E2708" s="3"/>
      <c r="F2708" s="4"/>
    </row>
    <row r="2709" spans="2:6" ht="11.25" hidden="1" customHeight="1" x14ac:dyDescent="0.2">
      <c r="B2709" s="36" t="s">
        <v>4016</v>
      </c>
      <c r="C2709" s="3"/>
      <c r="D2709" s="3"/>
      <c r="E2709" s="3"/>
      <c r="F2709" s="4"/>
    </row>
    <row r="2710" spans="2:6" ht="11.25" hidden="1" customHeight="1" x14ac:dyDescent="0.2">
      <c r="B2710" s="36" t="s">
        <v>1482</v>
      </c>
      <c r="C2710" s="3"/>
      <c r="D2710" s="3"/>
      <c r="E2710" s="3"/>
      <c r="F2710" s="4"/>
    </row>
    <row r="2711" spans="2:6" ht="11.25" hidden="1" customHeight="1" x14ac:dyDescent="0.2">
      <c r="B2711" s="36" t="s">
        <v>3781</v>
      </c>
      <c r="C2711" s="3"/>
      <c r="D2711" s="3"/>
      <c r="E2711" s="3"/>
      <c r="F2711" s="4"/>
    </row>
    <row r="2712" spans="2:6" ht="11.25" hidden="1" customHeight="1" x14ac:dyDescent="0.2">
      <c r="B2712" s="36" t="s">
        <v>1936</v>
      </c>
      <c r="C2712" s="3"/>
      <c r="D2712" s="3"/>
      <c r="E2712" s="3"/>
      <c r="F2712" s="4"/>
    </row>
    <row r="2713" spans="2:6" ht="11.25" hidden="1" customHeight="1" x14ac:dyDescent="0.2">
      <c r="B2713" s="36" t="s">
        <v>3263</v>
      </c>
      <c r="C2713" s="37">
        <f>D2713+E2713+F2713</f>
        <v>47990</v>
      </c>
      <c r="D2713" s="3">
        <v>22975</v>
      </c>
      <c r="E2713" s="3">
        <v>19937</v>
      </c>
      <c r="F2713" s="4">
        <v>5078</v>
      </c>
    </row>
    <row r="2714" spans="2:6" ht="11.25" hidden="1" customHeight="1" x14ac:dyDescent="0.2">
      <c r="B2714" s="36" t="s">
        <v>4016</v>
      </c>
      <c r="C2714" s="3"/>
      <c r="D2714" s="3"/>
      <c r="E2714" s="3"/>
      <c r="F2714" s="4"/>
    </row>
    <row r="2715" spans="2:6" ht="11.25" hidden="1" customHeight="1" x14ac:dyDescent="0.2">
      <c r="B2715" s="36" t="s">
        <v>472</v>
      </c>
      <c r="C2715" s="3"/>
      <c r="D2715" s="3"/>
      <c r="E2715" s="3"/>
      <c r="F2715" s="4"/>
    </row>
    <row r="2716" spans="2:6" ht="11.25" hidden="1" customHeight="1" x14ac:dyDescent="0.2">
      <c r="B2716" s="36" t="s">
        <v>4016</v>
      </c>
      <c r="C2716" s="3"/>
      <c r="D2716" s="3"/>
      <c r="E2716" s="3"/>
      <c r="F2716" s="4"/>
    </row>
    <row r="2717" spans="2:6" ht="11.25" hidden="1" customHeight="1" x14ac:dyDescent="0.2">
      <c r="B2717" s="36" t="s">
        <v>1056</v>
      </c>
      <c r="C2717" s="3"/>
      <c r="D2717" s="3"/>
      <c r="E2717" s="3"/>
      <c r="F2717" s="4"/>
    </row>
    <row r="2718" spans="2:6" ht="11.25" hidden="1" customHeight="1" x14ac:dyDescent="0.2">
      <c r="B2718" s="36" t="s">
        <v>4016</v>
      </c>
      <c r="C2718" s="3"/>
      <c r="D2718" s="3"/>
      <c r="E2718" s="3"/>
      <c r="F2718" s="4"/>
    </row>
    <row r="2719" spans="2:6" ht="11.25" hidden="1" customHeight="1" x14ac:dyDescent="0.2">
      <c r="B2719" s="36" t="s">
        <v>2670</v>
      </c>
      <c r="C2719" s="3"/>
      <c r="D2719" s="3"/>
      <c r="E2719" s="3"/>
      <c r="F2719" s="4"/>
    </row>
    <row r="2720" spans="2:6" ht="11.25" hidden="1" customHeight="1" x14ac:dyDescent="0.2">
      <c r="B2720" s="36" t="s">
        <v>4016</v>
      </c>
      <c r="C2720" s="3"/>
      <c r="D2720" s="3"/>
      <c r="E2720" s="3"/>
      <c r="F2720" s="4"/>
    </row>
    <row r="2721" spans="2:6" ht="11.25" hidden="1" customHeight="1" x14ac:dyDescent="0.2">
      <c r="B2721" s="36" t="s">
        <v>476</v>
      </c>
      <c r="C2721" s="3"/>
      <c r="D2721" s="3"/>
      <c r="E2721" s="3"/>
      <c r="F2721" s="4"/>
    </row>
    <row r="2722" spans="2:6" ht="11.25" hidden="1" customHeight="1" x14ac:dyDescent="0.2">
      <c r="B2722" s="36" t="s">
        <v>3169</v>
      </c>
      <c r="C2722" s="3"/>
      <c r="D2722" s="3"/>
      <c r="E2722" s="3"/>
      <c r="F2722" s="4"/>
    </row>
    <row r="2723" spans="2:6" ht="11.25" hidden="1" customHeight="1" x14ac:dyDescent="0.2">
      <c r="B2723" s="36" t="s">
        <v>3085</v>
      </c>
      <c r="C2723" s="3"/>
      <c r="D2723" s="3"/>
      <c r="E2723" s="3"/>
      <c r="F2723" s="4"/>
    </row>
    <row r="2724" spans="2:6" ht="11.25" hidden="1" customHeight="1" x14ac:dyDescent="0.2">
      <c r="B2724" s="36" t="s">
        <v>4016</v>
      </c>
      <c r="C2724" s="3"/>
      <c r="D2724" s="3"/>
      <c r="E2724" s="3"/>
      <c r="F2724" s="4"/>
    </row>
    <row r="2725" spans="2:6" ht="11.25" hidden="1" customHeight="1" x14ac:dyDescent="0.2">
      <c r="B2725" s="36" t="s">
        <v>2857</v>
      </c>
      <c r="C2725" s="3"/>
      <c r="D2725" s="3"/>
      <c r="E2725" s="3"/>
      <c r="F2725" s="4"/>
    </row>
    <row r="2726" spans="2:6" ht="11.25" hidden="1" customHeight="1" x14ac:dyDescent="0.2">
      <c r="B2726" s="36" t="s">
        <v>4016</v>
      </c>
      <c r="C2726" s="3"/>
      <c r="D2726" s="3"/>
      <c r="E2726" s="3"/>
      <c r="F2726" s="4"/>
    </row>
    <row r="2727" spans="2:6" ht="11.25" hidden="1" customHeight="1" x14ac:dyDescent="0.2">
      <c r="B2727" s="36" t="s">
        <v>2177</v>
      </c>
      <c r="C2727" s="3"/>
      <c r="D2727" s="3"/>
      <c r="E2727" s="3"/>
      <c r="F2727" s="4"/>
    </row>
    <row r="2728" spans="2:6" ht="11.25" hidden="1" customHeight="1" x14ac:dyDescent="0.2">
      <c r="B2728" s="36" t="s">
        <v>2618</v>
      </c>
      <c r="C2728" s="37">
        <f>D2728+E2728+F2728</f>
        <v>22550</v>
      </c>
      <c r="D2728" s="3">
        <v>22550</v>
      </c>
      <c r="E2728" s="3"/>
      <c r="F2728" s="4"/>
    </row>
    <row r="2729" spans="2:6" ht="11.25" hidden="1" customHeight="1" x14ac:dyDescent="0.2">
      <c r="B2729" s="36" t="s">
        <v>4016</v>
      </c>
      <c r="C2729" s="3"/>
      <c r="D2729" s="3"/>
      <c r="E2729" s="3"/>
      <c r="F2729" s="4"/>
    </row>
    <row r="2730" spans="2:6" ht="11.25" hidden="1" customHeight="1" x14ac:dyDescent="0.2">
      <c r="B2730" s="36" t="s">
        <v>2632</v>
      </c>
      <c r="C2730" s="3"/>
      <c r="D2730" s="3"/>
      <c r="E2730" s="3"/>
      <c r="F2730" s="4"/>
    </row>
    <row r="2731" spans="2:6" ht="11.25" hidden="1" customHeight="1" x14ac:dyDescent="0.2">
      <c r="B2731" s="36" t="s">
        <v>4016</v>
      </c>
      <c r="C2731" s="3"/>
      <c r="D2731" s="3"/>
      <c r="E2731" s="3"/>
      <c r="F2731" s="4"/>
    </row>
    <row r="2732" spans="2:6" ht="11.25" hidden="1" customHeight="1" x14ac:dyDescent="0.2">
      <c r="B2732" s="36" t="s">
        <v>3664</v>
      </c>
      <c r="C2732" s="3"/>
      <c r="D2732" s="3"/>
      <c r="E2732" s="3"/>
      <c r="F2732" s="4"/>
    </row>
    <row r="2733" spans="2:6" ht="11.25" hidden="1" customHeight="1" x14ac:dyDescent="0.2">
      <c r="B2733" s="36" t="s">
        <v>3681</v>
      </c>
      <c r="C2733" s="3"/>
      <c r="D2733" s="3"/>
      <c r="E2733" s="3"/>
      <c r="F2733" s="4"/>
    </row>
    <row r="2734" spans="2:6" ht="11.25" hidden="1" customHeight="1" x14ac:dyDescent="0.2">
      <c r="B2734" s="36" t="s">
        <v>3775</v>
      </c>
      <c r="C2734" s="3"/>
      <c r="D2734" s="3"/>
      <c r="E2734" s="3"/>
      <c r="F2734" s="4"/>
    </row>
    <row r="2735" spans="2:6" ht="11.25" hidden="1" customHeight="1" x14ac:dyDescent="0.2">
      <c r="B2735" s="36" t="s">
        <v>3397</v>
      </c>
      <c r="C2735" s="37">
        <f>D2735+E2735+F2735</f>
        <v>811812</v>
      </c>
      <c r="D2735" s="3">
        <v>564415</v>
      </c>
      <c r="E2735" s="3">
        <v>92318</v>
      </c>
      <c r="F2735" s="4">
        <v>155079</v>
      </c>
    </row>
    <row r="2736" spans="2:6" ht="11.25" hidden="1" customHeight="1" x14ac:dyDescent="0.2">
      <c r="B2736" s="36" t="s">
        <v>4016</v>
      </c>
      <c r="C2736" s="3"/>
      <c r="D2736" s="3"/>
      <c r="E2736" s="3"/>
      <c r="F2736" s="4"/>
    </row>
    <row r="2737" spans="2:6" ht="11.25" hidden="1" customHeight="1" x14ac:dyDescent="0.2">
      <c r="B2737" s="36" t="s">
        <v>1727</v>
      </c>
      <c r="C2737" s="3"/>
      <c r="D2737" s="3"/>
      <c r="E2737" s="3"/>
      <c r="F2737" s="4"/>
    </row>
    <row r="2738" spans="2:6" ht="11.25" hidden="1" customHeight="1" x14ac:dyDescent="0.2">
      <c r="B2738" s="36" t="s">
        <v>4016</v>
      </c>
      <c r="C2738" s="3"/>
      <c r="D2738" s="3"/>
      <c r="E2738" s="3"/>
      <c r="F2738" s="4"/>
    </row>
    <row r="2739" spans="2:6" ht="11.25" hidden="1" customHeight="1" x14ac:dyDescent="0.2">
      <c r="B2739" s="36" t="s">
        <v>3437</v>
      </c>
      <c r="C2739" s="3"/>
      <c r="D2739" s="3"/>
      <c r="E2739" s="3"/>
      <c r="F2739" s="4"/>
    </row>
    <row r="2740" spans="2:6" ht="11.25" hidden="1" customHeight="1" x14ac:dyDescent="0.2">
      <c r="B2740" s="36" t="s">
        <v>3134</v>
      </c>
      <c r="C2740" s="3"/>
      <c r="D2740" s="3"/>
      <c r="E2740" s="3"/>
      <c r="F2740" s="4"/>
    </row>
    <row r="2741" spans="2:6" ht="11.25" hidden="1" customHeight="1" x14ac:dyDescent="0.2">
      <c r="B2741" s="36" t="s">
        <v>3390</v>
      </c>
      <c r="C2741" s="3"/>
      <c r="D2741" s="3"/>
      <c r="E2741" s="3"/>
      <c r="F2741" s="4"/>
    </row>
    <row r="2742" spans="2:6" ht="11.25" hidden="1" customHeight="1" x14ac:dyDescent="0.2">
      <c r="B2742" s="36" t="s">
        <v>3362</v>
      </c>
      <c r="C2742" s="37">
        <f>D2742+E2742+F2742</f>
        <v>1350924</v>
      </c>
      <c r="D2742" s="3">
        <v>888527</v>
      </c>
      <c r="E2742" s="3">
        <v>167611</v>
      </c>
      <c r="F2742" s="4">
        <v>294786</v>
      </c>
    </row>
    <row r="2743" spans="2:6" ht="11.25" hidden="1" customHeight="1" x14ac:dyDescent="0.2">
      <c r="B2743" s="36" t="s">
        <v>4016</v>
      </c>
      <c r="C2743" s="3"/>
      <c r="D2743" s="3"/>
      <c r="E2743" s="3"/>
      <c r="F2743" s="4"/>
    </row>
    <row r="2744" spans="2:6" ht="11.25" hidden="1" customHeight="1" x14ac:dyDescent="0.2">
      <c r="B2744" s="33" t="s">
        <v>3724</v>
      </c>
      <c r="C2744" s="34">
        <v>1521998</v>
      </c>
      <c r="D2744" s="34">
        <v>946451</v>
      </c>
      <c r="E2744" s="34">
        <v>182726</v>
      </c>
      <c r="F2744" s="35">
        <v>392821</v>
      </c>
    </row>
    <row r="2745" spans="2:6" ht="11.25" hidden="1" customHeight="1" x14ac:dyDescent="0.2">
      <c r="B2745" s="36" t="s">
        <v>4016</v>
      </c>
      <c r="C2745" s="3"/>
      <c r="D2745" s="3"/>
      <c r="E2745" s="3"/>
      <c r="F2745" s="4"/>
    </row>
    <row r="2746" spans="2:6" ht="11.25" hidden="1" customHeight="1" x14ac:dyDescent="0.2">
      <c r="B2746" s="28" t="s">
        <v>2828</v>
      </c>
      <c r="C2746" s="6"/>
      <c r="D2746" s="6"/>
      <c r="E2746" s="6"/>
      <c r="F2746" s="7"/>
    </row>
    <row r="2747" spans="2:6" ht="11.25" hidden="1" customHeight="1" x14ac:dyDescent="0.2">
      <c r="B2747" s="36" t="s">
        <v>4016</v>
      </c>
      <c r="C2747" s="3"/>
      <c r="D2747" s="3"/>
      <c r="E2747" s="3"/>
      <c r="F2747" s="4"/>
    </row>
    <row r="2748" spans="2:6" ht="11.25" hidden="1" customHeight="1" x14ac:dyDescent="0.2">
      <c r="B2748" s="36" t="s">
        <v>3937</v>
      </c>
      <c r="C2748" s="3"/>
      <c r="D2748" s="3"/>
      <c r="E2748" s="3"/>
      <c r="F2748" s="4"/>
    </row>
    <row r="2749" spans="2:6" ht="11.25" hidden="1" customHeight="1" x14ac:dyDescent="0.2">
      <c r="B2749" s="36" t="s">
        <v>4016</v>
      </c>
      <c r="C2749" s="3"/>
      <c r="D2749" s="3"/>
      <c r="E2749" s="3"/>
      <c r="F2749" s="4"/>
    </row>
    <row r="2750" spans="2:6" ht="11.25" hidden="1" customHeight="1" x14ac:dyDescent="0.2">
      <c r="B2750" s="36" t="s">
        <v>2419</v>
      </c>
      <c r="C2750" s="3"/>
      <c r="D2750" s="3"/>
      <c r="E2750" s="3"/>
      <c r="F2750" s="4"/>
    </row>
    <row r="2751" spans="2:6" ht="11.25" hidden="1" customHeight="1" x14ac:dyDescent="0.2">
      <c r="B2751" s="36" t="s">
        <v>4016</v>
      </c>
      <c r="C2751" s="3"/>
      <c r="D2751" s="3"/>
      <c r="E2751" s="3"/>
      <c r="F2751" s="4"/>
    </row>
    <row r="2752" spans="2:6" ht="11.25" hidden="1" customHeight="1" x14ac:dyDescent="0.2">
      <c r="B2752" s="36" t="s">
        <v>225</v>
      </c>
      <c r="C2752" s="3"/>
      <c r="D2752" s="3"/>
      <c r="E2752" s="3"/>
      <c r="F2752" s="4"/>
    </row>
    <row r="2753" spans="2:6" ht="11.25" hidden="1" customHeight="1" x14ac:dyDescent="0.2">
      <c r="B2753" s="36" t="s">
        <v>4016</v>
      </c>
      <c r="C2753" s="3"/>
      <c r="D2753" s="3"/>
      <c r="E2753" s="3"/>
      <c r="F2753" s="4"/>
    </row>
    <row r="2754" spans="2:6" ht="11.25" hidden="1" customHeight="1" x14ac:dyDescent="0.2">
      <c r="B2754" s="36" t="s">
        <v>681</v>
      </c>
      <c r="C2754" s="3"/>
      <c r="D2754" s="3"/>
      <c r="E2754" s="3"/>
      <c r="F2754" s="4"/>
    </row>
    <row r="2755" spans="2:6" ht="11.25" hidden="1" customHeight="1" x14ac:dyDescent="0.2">
      <c r="B2755" s="36" t="s">
        <v>4016</v>
      </c>
      <c r="C2755" s="3"/>
      <c r="D2755" s="3"/>
      <c r="E2755" s="3"/>
      <c r="F2755" s="4"/>
    </row>
    <row r="2756" spans="2:6" ht="11.25" hidden="1" customHeight="1" x14ac:dyDescent="0.2">
      <c r="B2756" s="36" t="s">
        <v>3473</v>
      </c>
      <c r="C2756" s="3"/>
      <c r="D2756" s="3"/>
      <c r="E2756" s="3"/>
      <c r="F2756" s="4"/>
    </row>
    <row r="2757" spans="2:6" ht="11.25" hidden="1" customHeight="1" x14ac:dyDescent="0.2">
      <c r="B2757" s="36" t="s">
        <v>4016</v>
      </c>
      <c r="C2757" s="3"/>
      <c r="D2757" s="3"/>
      <c r="E2757" s="3"/>
      <c r="F2757" s="4"/>
    </row>
    <row r="2758" spans="2:6" ht="11.25" hidden="1" customHeight="1" x14ac:dyDescent="0.2">
      <c r="B2758" s="36" t="s">
        <v>3448</v>
      </c>
      <c r="C2758" s="3"/>
      <c r="D2758" s="3"/>
      <c r="E2758" s="3"/>
      <c r="F2758" s="4"/>
    </row>
    <row r="2759" spans="2:6" ht="11.25" hidden="1" customHeight="1" x14ac:dyDescent="0.2">
      <c r="B2759" s="36" t="s">
        <v>2790</v>
      </c>
      <c r="C2759" s="3"/>
      <c r="D2759" s="3"/>
      <c r="E2759" s="3"/>
      <c r="F2759" s="4"/>
    </row>
    <row r="2760" spans="2:6" ht="11.25" hidden="1" customHeight="1" x14ac:dyDescent="0.2">
      <c r="B2760" s="36" t="s">
        <v>2161</v>
      </c>
      <c r="C2760" s="3"/>
      <c r="D2760" s="3"/>
      <c r="E2760" s="3"/>
      <c r="F2760" s="4"/>
    </row>
    <row r="2761" spans="2:6" ht="11.25" hidden="1" customHeight="1" x14ac:dyDescent="0.2">
      <c r="B2761" s="36" t="s">
        <v>2690</v>
      </c>
      <c r="C2761" s="37">
        <f>D2761+E2761+F2761</f>
        <v>94087</v>
      </c>
      <c r="D2761" s="3">
        <v>49866</v>
      </c>
      <c r="E2761" s="3">
        <v>13806</v>
      </c>
      <c r="F2761" s="4">
        <v>30415</v>
      </c>
    </row>
    <row r="2762" spans="2:6" ht="11.25" hidden="1" customHeight="1" x14ac:dyDescent="0.2">
      <c r="B2762" s="36" t="s">
        <v>4016</v>
      </c>
      <c r="C2762" s="3"/>
      <c r="D2762" s="3"/>
      <c r="E2762" s="3"/>
      <c r="F2762" s="4"/>
    </row>
    <row r="2763" spans="2:6" ht="11.25" hidden="1" customHeight="1" x14ac:dyDescent="0.2">
      <c r="B2763" s="36" t="s">
        <v>1113</v>
      </c>
      <c r="C2763" s="3"/>
      <c r="D2763" s="3"/>
      <c r="E2763" s="3"/>
      <c r="F2763" s="4"/>
    </row>
    <row r="2764" spans="2:6" ht="11.25" hidden="1" customHeight="1" x14ac:dyDescent="0.2">
      <c r="B2764" s="36" t="s">
        <v>4016</v>
      </c>
      <c r="C2764" s="3"/>
      <c r="D2764" s="3"/>
      <c r="E2764" s="3"/>
      <c r="F2764" s="4"/>
    </row>
    <row r="2765" spans="2:6" ht="11.25" hidden="1" customHeight="1" x14ac:dyDescent="0.2">
      <c r="B2765" s="36" t="s">
        <v>2728</v>
      </c>
      <c r="C2765" s="3"/>
      <c r="D2765" s="3"/>
      <c r="E2765" s="3"/>
      <c r="F2765" s="4"/>
    </row>
    <row r="2766" spans="2:6" ht="11.25" hidden="1" customHeight="1" x14ac:dyDescent="0.2">
      <c r="B2766" s="36" t="s">
        <v>4016</v>
      </c>
      <c r="C2766" s="3"/>
      <c r="D2766" s="3"/>
      <c r="E2766" s="3"/>
      <c r="F2766" s="4"/>
    </row>
    <row r="2767" spans="2:6" ht="11.25" hidden="1" customHeight="1" x14ac:dyDescent="0.2">
      <c r="B2767" s="36" t="s">
        <v>2240</v>
      </c>
      <c r="C2767" s="3"/>
      <c r="D2767" s="3"/>
      <c r="E2767" s="3"/>
      <c r="F2767" s="4"/>
    </row>
    <row r="2768" spans="2:6" ht="11.25" hidden="1" customHeight="1" x14ac:dyDescent="0.2">
      <c r="B2768" s="36" t="s">
        <v>2383</v>
      </c>
      <c r="C2768" s="3"/>
      <c r="D2768" s="3"/>
      <c r="E2768" s="3"/>
      <c r="F2768" s="4"/>
    </row>
    <row r="2769" spans="2:6" ht="11.25" hidden="1" customHeight="1" x14ac:dyDescent="0.2">
      <c r="B2769" s="36" t="s">
        <v>743</v>
      </c>
      <c r="C2769" s="3"/>
      <c r="D2769" s="3"/>
      <c r="E2769" s="3"/>
      <c r="F2769" s="4"/>
    </row>
    <row r="2770" spans="2:6" ht="11.25" hidden="1" customHeight="1" x14ac:dyDescent="0.2">
      <c r="B2770" s="36" t="s">
        <v>116</v>
      </c>
      <c r="C2770" s="3"/>
      <c r="D2770" s="3"/>
      <c r="E2770" s="3"/>
      <c r="F2770" s="4"/>
    </row>
    <row r="2771" spans="2:6" ht="11.25" hidden="1" customHeight="1" x14ac:dyDescent="0.2">
      <c r="B2771" s="36" t="s">
        <v>4016</v>
      </c>
      <c r="C2771" s="3"/>
      <c r="D2771" s="3"/>
      <c r="E2771" s="3"/>
      <c r="F2771" s="4"/>
    </row>
    <row r="2772" spans="2:6" ht="11.25" hidden="1" customHeight="1" x14ac:dyDescent="0.2">
      <c r="B2772" s="36" t="s">
        <v>1224</v>
      </c>
      <c r="C2772" s="3"/>
      <c r="D2772" s="3"/>
      <c r="E2772" s="3"/>
      <c r="F2772" s="4"/>
    </row>
    <row r="2773" spans="2:6" ht="11.25" hidden="1" customHeight="1" x14ac:dyDescent="0.2">
      <c r="B2773" s="36" t="s">
        <v>4016</v>
      </c>
      <c r="C2773" s="3"/>
      <c r="D2773" s="3"/>
      <c r="E2773" s="3"/>
      <c r="F2773" s="4"/>
    </row>
    <row r="2774" spans="2:6" ht="11.25" hidden="1" customHeight="1" x14ac:dyDescent="0.2">
      <c r="B2774" s="36" t="s">
        <v>3938</v>
      </c>
      <c r="C2774" s="3"/>
      <c r="D2774" s="3"/>
      <c r="E2774" s="3"/>
      <c r="F2774" s="4"/>
    </row>
    <row r="2775" spans="2:6" ht="11.25" hidden="1" customHeight="1" x14ac:dyDescent="0.2">
      <c r="B2775" s="36" t="s">
        <v>4016</v>
      </c>
      <c r="C2775" s="3"/>
      <c r="D2775" s="3"/>
      <c r="E2775" s="3"/>
      <c r="F2775" s="4"/>
    </row>
    <row r="2776" spans="2:6" ht="11.25" hidden="1" customHeight="1" x14ac:dyDescent="0.2">
      <c r="B2776" s="36" t="s">
        <v>1356</v>
      </c>
      <c r="C2776" s="3"/>
      <c r="D2776" s="3"/>
      <c r="E2776" s="3"/>
      <c r="F2776" s="4"/>
    </row>
    <row r="2777" spans="2:6" ht="11.25" hidden="1" customHeight="1" x14ac:dyDescent="0.2">
      <c r="B2777" s="36" t="s">
        <v>928</v>
      </c>
      <c r="C2777" s="3"/>
      <c r="D2777" s="3"/>
      <c r="E2777" s="3"/>
      <c r="F2777" s="4"/>
    </row>
    <row r="2778" spans="2:6" ht="11.25" hidden="1" customHeight="1" x14ac:dyDescent="0.2">
      <c r="B2778" s="36" t="s">
        <v>3316</v>
      </c>
      <c r="C2778" s="3"/>
      <c r="D2778" s="3"/>
      <c r="E2778" s="3"/>
      <c r="F2778" s="4"/>
    </row>
    <row r="2779" spans="2:6" ht="11.25" hidden="1" customHeight="1" x14ac:dyDescent="0.2">
      <c r="B2779" s="36" t="s">
        <v>4016</v>
      </c>
      <c r="C2779" s="3"/>
      <c r="D2779" s="3"/>
      <c r="E2779" s="3"/>
      <c r="F2779" s="4"/>
    </row>
    <row r="2780" spans="2:6" ht="11.25" hidden="1" customHeight="1" x14ac:dyDescent="0.2">
      <c r="B2780" s="36" t="s">
        <v>958</v>
      </c>
      <c r="C2780" s="3"/>
      <c r="D2780" s="3"/>
      <c r="E2780" s="3"/>
      <c r="F2780" s="4"/>
    </row>
    <row r="2781" spans="2:6" ht="11.25" hidden="1" customHeight="1" x14ac:dyDescent="0.2">
      <c r="B2781" s="36" t="s">
        <v>4016</v>
      </c>
      <c r="C2781" s="3"/>
      <c r="D2781" s="3"/>
      <c r="E2781" s="3"/>
      <c r="F2781" s="4"/>
    </row>
    <row r="2782" spans="2:6" ht="11.25" hidden="1" customHeight="1" x14ac:dyDescent="0.2">
      <c r="B2782" s="36" t="s">
        <v>1144</v>
      </c>
      <c r="C2782" s="3"/>
      <c r="D2782" s="3"/>
      <c r="E2782" s="3"/>
      <c r="F2782" s="4"/>
    </row>
    <row r="2783" spans="2:6" ht="11.25" hidden="1" customHeight="1" x14ac:dyDescent="0.2">
      <c r="B2783" s="36" t="s">
        <v>4016</v>
      </c>
      <c r="C2783" s="3"/>
      <c r="D2783" s="3"/>
      <c r="E2783" s="3"/>
      <c r="F2783" s="4"/>
    </row>
    <row r="2784" spans="2:6" ht="11.25" hidden="1" customHeight="1" x14ac:dyDescent="0.2">
      <c r="B2784" s="36" t="s">
        <v>1516</v>
      </c>
      <c r="C2784" s="3"/>
      <c r="D2784" s="3"/>
      <c r="E2784" s="3"/>
      <c r="F2784" s="4"/>
    </row>
    <row r="2785" spans="2:6" ht="11.25" hidden="1" customHeight="1" x14ac:dyDescent="0.2">
      <c r="B2785" s="36" t="s">
        <v>4016</v>
      </c>
      <c r="C2785" s="3"/>
      <c r="D2785" s="3"/>
      <c r="E2785" s="3"/>
      <c r="F2785" s="4"/>
    </row>
    <row r="2786" spans="2:6" ht="11.25" hidden="1" customHeight="1" x14ac:dyDescent="0.2">
      <c r="B2786" s="36" t="s">
        <v>1647</v>
      </c>
      <c r="C2786" s="3"/>
      <c r="D2786" s="3"/>
      <c r="E2786" s="3"/>
      <c r="F2786" s="4"/>
    </row>
    <row r="2787" spans="2:6" ht="11.25" hidden="1" customHeight="1" x14ac:dyDescent="0.2">
      <c r="B2787" s="36" t="s">
        <v>457</v>
      </c>
      <c r="C2787" s="3"/>
      <c r="D2787" s="3"/>
      <c r="E2787" s="3"/>
      <c r="F2787" s="4"/>
    </row>
    <row r="2788" spans="2:6" ht="11.25" hidden="1" customHeight="1" x14ac:dyDescent="0.2">
      <c r="B2788" s="36" t="s">
        <v>3171</v>
      </c>
      <c r="C2788" s="3"/>
      <c r="D2788" s="3"/>
      <c r="E2788" s="3"/>
      <c r="F2788" s="4"/>
    </row>
    <row r="2789" spans="2:6" ht="11.25" hidden="1" customHeight="1" x14ac:dyDescent="0.2">
      <c r="B2789" s="36" t="s">
        <v>4016</v>
      </c>
      <c r="C2789" s="3"/>
      <c r="D2789" s="3"/>
      <c r="E2789" s="3"/>
      <c r="F2789" s="4"/>
    </row>
    <row r="2790" spans="2:6" ht="11.25" hidden="1" customHeight="1" x14ac:dyDescent="0.2">
      <c r="B2790" s="36" t="s">
        <v>3315</v>
      </c>
      <c r="C2790" s="3"/>
      <c r="D2790" s="3"/>
      <c r="E2790" s="3"/>
      <c r="F2790" s="4"/>
    </row>
    <row r="2791" spans="2:6" ht="11.25" hidden="1" customHeight="1" x14ac:dyDescent="0.2">
      <c r="B2791" s="36" t="s">
        <v>2581</v>
      </c>
      <c r="C2791" s="3"/>
      <c r="D2791" s="3"/>
      <c r="E2791" s="3"/>
      <c r="F2791" s="4"/>
    </row>
    <row r="2792" spans="2:6" ht="11.25" hidden="1" customHeight="1" x14ac:dyDescent="0.2">
      <c r="B2792" s="36" t="s">
        <v>2804</v>
      </c>
      <c r="C2792" s="3"/>
      <c r="D2792" s="3"/>
      <c r="E2792" s="3"/>
      <c r="F2792" s="4"/>
    </row>
    <row r="2793" spans="2:6" ht="11.25" hidden="1" customHeight="1" x14ac:dyDescent="0.2">
      <c r="B2793" s="36" t="s">
        <v>4016</v>
      </c>
      <c r="C2793" s="3"/>
      <c r="D2793" s="3"/>
      <c r="E2793" s="3"/>
      <c r="F2793" s="4"/>
    </row>
    <row r="2794" spans="2:6" ht="11.25" hidden="1" customHeight="1" x14ac:dyDescent="0.2">
      <c r="B2794" s="36" t="s">
        <v>3285</v>
      </c>
      <c r="C2794" s="3"/>
      <c r="D2794" s="3"/>
      <c r="E2794" s="3"/>
      <c r="F2794" s="4"/>
    </row>
    <row r="2795" spans="2:6" ht="11.25" hidden="1" customHeight="1" x14ac:dyDescent="0.2">
      <c r="B2795" s="36" t="s">
        <v>1161</v>
      </c>
      <c r="C2795" s="3"/>
      <c r="D2795" s="3"/>
      <c r="E2795" s="3"/>
      <c r="F2795" s="4"/>
    </row>
    <row r="2796" spans="2:6" ht="11.25" hidden="1" customHeight="1" x14ac:dyDescent="0.2">
      <c r="B2796" s="36" t="s">
        <v>2261</v>
      </c>
      <c r="C2796" s="3"/>
      <c r="D2796" s="3"/>
      <c r="E2796" s="3"/>
      <c r="F2796" s="4"/>
    </row>
    <row r="2797" spans="2:6" ht="11.25" hidden="1" customHeight="1" x14ac:dyDescent="0.2">
      <c r="B2797" s="36" t="s">
        <v>1131</v>
      </c>
      <c r="C2797" s="37">
        <f>D2797+E2797+F2797</f>
        <v>118255</v>
      </c>
      <c r="D2797" s="3">
        <v>54373</v>
      </c>
      <c r="E2797" s="3">
        <v>19740</v>
      </c>
      <c r="F2797" s="4">
        <v>44142</v>
      </c>
    </row>
    <row r="2798" spans="2:6" ht="11.25" hidden="1" customHeight="1" x14ac:dyDescent="0.2">
      <c r="B2798" s="36" t="s">
        <v>4016</v>
      </c>
      <c r="C2798" s="3"/>
      <c r="D2798" s="3"/>
      <c r="E2798" s="3"/>
      <c r="F2798" s="4"/>
    </row>
    <row r="2799" spans="2:6" ht="11.25" hidden="1" customHeight="1" x14ac:dyDescent="0.2">
      <c r="B2799" s="28" t="s">
        <v>2597</v>
      </c>
      <c r="C2799" s="6"/>
      <c r="D2799" s="6"/>
      <c r="E2799" s="6"/>
      <c r="F2799" s="7"/>
    </row>
    <row r="2800" spans="2:6" ht="11.25" hidden="1" customHeight="1" x14ac:dyDescent="0.2">
      <c r="B2800" s="36" t="s">
        <v>4016</v>
      </c>
      <c r="C2800" s="3"/>
      <c r="D2800" s="3"/>
      <c r="E2800" s="3"/>
      <c r="F2800" s="4"/>
    </row>
    <row r="2801" spans="2:6" ht="11.25" hidden="1" customHeight="1" x14ac:dyDescent="0.2">
      <c r="B2801" s="36" t="s">
        <v>2583</v>
      </c>
      <c r="C2801" s="3"/>
      <c r="D2801" s="3"/>
      <c r="E2801" s="3"/>
      <c r="F2801" s="4"/>
    </row>
    <row r="2802" spans="2:6" ht="11.25" hidden="1" customHeight="1" x14ac:dyDescent="0.2">
      <c r="B2802" s="36" t="s">
        <v>4016</v>
      </c>
      <c r="C2802" s="3"/>
      <c r="D2802" s="3"/>
      <c r="E2802" s="3"/>
      <c r="F2802" s="4"/>
    </row>
    <row r="2803" spans="2:6" ht="11.25" hidden="1" customHeight="1" x14ac:dyDescent="0.2">
      <c r="B2803" s="36" t="s">
        <v>3473</v>
      </c>
      <c r="C2803" s="3"/>
      <c r="D2803" s="3"/>
      <c r="E2803" s="3"/>
      <c r="F2803" s="4"/>
    </row>
    <row r="2804" spans="2:6" ht="11.25" hidden="1" customHeight="1" x14ac:dyDescent="0.2">
      <c r="B2804" s="36" t="s">
        <v>4016</v>
      </c>
      <c r="C2804" s="3"/>
      <c r="D2804" s="3"/>
      <c r="E2804" s="3"/>
      <c r="F2804" s="4"/>
    </row>
    <row r="2805" spans="2:6" ht="11.25" hidden="1" customHeight="1" x14ac:dyDescent="0.2">
      <c r="B2805" s="36" t="s">
        <v>1472</v>
      </c>
      <c r="C2805" s="3"/>
      <c r="D2805" s="3"/>
      <c r="E2805" s="3"/>
      <c r="F2805" s="4"/>
    </row>
    <row r="2806" spans="2:6" ht="11.25" hidden="1" customHeight="1" x14ac:dyDescent="0.2">
      <c r="B2806" s="36" t="s">
        <v>4015</v>
      </c>
      <c r="C2806" s="3"/>
      <c r="D2806" s="3"/>
      <c r="E2806" s="3"/>
      <c r="F2806" s="4"/>
    </row>
    <row r="2807" spans="2:6" ht="11.25" hidden="1" customHeight="1" x14ac:dyDescent="0.2">
      <c r="B2807" s="36" t="s">
        <v>1738</v>
      </c>
      <c r="C2807" s="3"/>
      <c r="D2807" s="3"/>
      <c r="E2807" s="3"/>
      <c r="F2807" s="4"/>
    </row>
    <row r="2808" spans="2:6" ht="11.25" hidden="1" customHeight="1" x14ac:dyDescent="0.2">
      <c r="B2808" s="36" t="s">
        <v>3098</v>
      </c>
      <c r="C2808" s="37">
        <f>D2808+E2808+F2808</f>
        <v>194943</v>
      </c>
      <c r="D2808" s="3">
        <v>101370</v>
      </c>
      <c r="E2808" s="3">
        <v>26675</v>
      </c>
      <c r="F2808" s="4">
        <v>66898</v>
      </c>
    </row>
    <row r="2809" spans="2:6" ht="11.25" hidden="1" customHeight="1" x14ac:dyDescent="0.2">
      <c r="B2809" s="36" t="s">
        <v>4016</v>
      </c>
      <c r="C2809" s="3"/>
      <c r="D2809" s="3"/>
      <c r="E2809" s="3"/>
      <c r="F2809" s="4"/>
    </row>
    <row r="2810" spans="2:6" ht="11.25" hidden="1" customHeight="1" x14ac:dyDescent="0.2">
      <c r="B2810" s="36" t="s">
        <v>3682</v>
      </c>
      <c r="C2810" s="3"/>
      <c r="D2810" s="3"/>
      <c r="E2810" s="3"/>
      <c r="F2810" s="4"/>
    </row>
    <row r="2811" spans="2:6" ht="11.25" hidden="1" customHeight="1" x14ac:dyDescent="0.2">
      <c r="B2811" s="36" t="s">
        <v>4016</v>
      </c>
      <c r="C2811" s="3"/>
      <c r="D2811" s="3"/>
      <c r="E2811" s="3"/>
      <c r="F2811" s="4"/>
    </row>
    <row r="2812" spans="2:6" ht="11.25" hidden="1" customHeight="1" x14ac:dyDescent="0.2">
      <c r="B2812" s="36" t="s">
        <v>1539</v>
      </c>
      <c r="C2812" s="3"/>
      <c r="D2812" s="3"/>
      <c r="E2812" s="3"/>
      <c r="F2812" s="4"/>
    </row>
    <row r="2813" spans="2:6" ht="11.25" hidden="1" customHeight="1" x14ac:dyDescent="0.2">
      <c r="B2813" s="36" t="s">
        <v>4016</v>
      </c>
      <c r="C2813" s="3"/>
      <c r="D2813" s="3"/>
      <c r="E2813" s="3"/>
      <c r="F2813" s="4"/>
    </row>
    <row r="2814" spans="2:6" ht="11.25" hidden="1" customHeight="1" x14ac:dyDescent="0.2">
      <c r="B2814" s="36" t="s">
        <v>3998</v>
      </c>
      <c r="C2814" s="3"/>
      <c r="D2814" s="3"/>
      <c r="E2814" s="3"/>
      <c r="F2814" s="4"/>
    </row>
    <row r="2815" spans="2:6" ht="11.25" hidden="1" customHeight="1" x14ac:dyDescent="0.2">
      <c r="B2815" s="36" t="s">
        <v>4016</v>
      </c>
      <c r="C2815" s="3"/>
      <c r="D2815" s="3"/>
      <c r="E2815" s="3"/>
      <c r="F2815" s="4"/>
    </row>
    <row r="2816" spans="2:6" ht="11.25" hidden="1" customHeight="1" x14ac:dyDescent="0.2">
      <c r="B2816" s="36" t="s">
        <v>3138</v>
      </c>
      <c r="C2816" s="3"/>
      <c r="D2816" s="3"/>
      <c r="E2816" s="3"/>
      <c r="F2816" s="4"/>
    </row>
    <row r="2817" spans="2:6" ht="11.25" hidden="1" customHeight="1" x14ac:dyDescent="0.2">
      <c r="B2817" s="36" t="s">
        <v>4016</v>
      </c>
      <c r="C2817" s="3"/>
      <c r="D2817" s="3"/>
      <c r="E2817" s="3"/>
      <c r="F2817" s="4"/>
    </row>
    <row r="2818" spans="2:6" ht="11.25" hidden="1" customHeight="1" x14ac:dyDescent="0.2">
      <c r="B2818" s="36" t="s">
        <v>3084</v>
      </c>
      <c r="C2818" s="3"/>
      <c r="D2818" s="3"/>
      <c r="E2818" s="3"/>
      <c r="F2818" s="4"/>
    </row>
    <row r="2819" spans="2:6" ht="11.25" hidden="1" customHeight="1" x14ac:dyDescent="0.2">
      <c r="B2819" s="36" t="s">
        <v>4016</v>
      </c>
      <c r="C2819" s="3"/>
      <c r="D2819" s="3"/>
      <c r="E2819" s="3"/>
      <c r="F2819" s="4"/>
    </row>
    <row r="2820" spans="2:6" ht="11.25" hidden="1" customHeight="1" x14ac:dyDescent="0.2">
      <c r="B2820" s="36" t="s">
        <v>3962</v>
      </c>
      <c r="C2820" s="3"/>
      <c r="D2820" s="3"/>
      <c r="E2820" s="3"/>
      <c r="F2820" s="4"/>
    </row>
    <row r="2821" spans="2:6" ht="11.25" hidden="1" customHeight="1" x14ac:dyDescent="0.2">
      <c r="B2821" s="36" t="s">
        <v>4016</v>
      </c>
      <c r="C2821" s="3"/>
      <c r="D2821" s="3"/>
      <c r="E2821" s="3"/>
      <c r="F2821" s="4"/>
    </row>
    <row r="2822" spans="2:6" ht="11.25" hidden="1" customHeight="1" x14ac:dyDescent="0.2">
      <c r="B2822" s="36" t="s">
        <v>1512</v>
      </c>
      <c r="C2822" s="3"/>
      <c r="D2822" s="3"/>
      <c r="E2822" s="3"/>
      <c r="F2822" s="4"/>
    </row>
    <row r="2823" spans="2:6" ht="11.25" hidden="1" customHeight="1" x14ac:dyDescent="0.2">
      <c r="B2823" s="36" t="s">
        <v>4016</v>
      </c>
      <c r="C2823" s="3"/>
      <c r="D2823" s="3"/>
      <c r="E2823" s="3"/>
      <c r="F2823" s="4"/>
    </row>
    <row r="2824" spans="2:6" ht="11.25" hidden="1" customHeight="1" x14ac:dyDescent="0.2">
      <c r="B2824" s="36" t="s">
        <v>3029</v>
      </c>
      <c r="C2824" s="3"/>
      <c r="D2824" s="3"/>
      <c r="E2824" s="3"/>
      <c r="F2824" s="4"/>
    </row>
    <row r="2825" spans="2:6" ht="11.25" hidden="1" customHeight="1" x14ac:dyDescent="0.2">
      <c r="B2825" s="36" t="s">
        <v>4016</v>
      </c>
      <c r="C2825" s="3"/>
      <c r="D2825" s="3"/>
      <c r="E2825" s="3"/>
      <c r="F2825" s="4"/>
    </row>
    <row r="2826" spans="2:6" ht="11.25" hidden="1" customHeight="1" x14ac:dyDescent="0.2">
      <c r="B2826" s="36" t="s">
        <v>2327</v>
      </c>
      <c r="C2826" s="3"/>
      <c r="D2826" s="3"/>
      <c r="E2826" s="3"/>
      <c r="F2826" s="4"/>
    </row>
    <row r="2827" spans="2:6" ht="11.25" hidden="1" customHeight="1" x14ac:dyDescent="0.2">
      <c r="B2827" s="36" t="s">
        <v>4016</v>
      </c>
      <c r="C2827" s="3"/>
      <c r="D2827" s="3"/>
      <c r="E2827" s="3"/>
      <c r="F2827" s="4"/>
    </row>
    <row r="2828" spans="2:6" ht="11.25" hidden="1" customHeight="1" x14ac:dyDescent="0.2">
      <c r="B2828" s="36" t="s">
        <v>627</v>
      </c>
      <c r="C2828" s="3"/>
      <c r="D2828" s="3"/>
      <c r="E2828" s="3"/>
      <c r="F2828" s="4"/>
    </row>
    <row r="2829" spans="2:6" ht="11.25" hidden="1" customHeight="1" x14ac:dyDescent="0.2">
      <c r="B2829" s="36" t="s">
        <v>4016</v>
      </c>
      <c r="C2829" s="3"/>
      <c r="D2829" s="3"/>
      <c r="E2829" s="3"/>
      <c r="F2829" s="4"/>
    </row>
    <row r="2830" spans="2:6" ht="11.25" hidden="1" customHeight="1" x14ac:dyDescent="0.2">
      <c r="B2830" s="36" t="s">
        <v>2417</v>
      </c>
      <c r="C2830" s="3"/>
      <c r="D2830" s="3"/>
      <c r="E2830" s="3"/>
      <c r="F2830" s="4"/>
    </row>
    <row r="2831" spans="2:6" ht="11.25" hidden="1" customHeight="1" x14ac:dyDescent="0.2">
      <c r="B2831" s="36" t="s">
        <v>4016</v>
      </c>
      <c r="C2831" s="3"/>
      <c r="D2831" s="3"/>
      <c r="E2831" s="3"/>
      <c r="F2831" s="4"/>
    </row>
    <row r="2832" spans="2:6" ht="11.25" hidden="1" customHeight="1" x14ac:dyDescent="0.2">
      <c r="B2832" s="36" t="s">
        <v>3794</v>
      </c>
      <c r="C2832" s="3"/>
      <c r="D2832" s="3"/>
      <c r="E2832" s="3"/>
      <c r="F2832" s="4"/>
    </row>
    <row r="2833" spans="2:6" ht="11.25" hidden="1" customHeight="1" x14ac:dyDescent="0.2">
      <c r="B2833" s="36" t="s">
        <v>4016</v>
      </c>
      <c r="C2833" s="3"/>
      <c r="D2833" s="3"/>
      <c r="E2833" s="3"/>
      <c r="F2833" s="4"/>
    </row>
    <row r="2834" spans="2:6" ht="11.25" hidden="1" customHeight="1" x14ac:dyDescent="0.2">
      <c r="B2834" s="36" t="s">
        <v>768</v>
      </c>
      <c r="C2834" s="3"/>
      <c r="D2834" s="3"/>
      <c r="E2834" s="3"/>
      <c r="F2834" s="4"/>
    </row>
    <row r="2835" spans="2:6" ht="11.25" hidden="1" customHeight="1" x14ac:dyDescent="0.2">
      <c r="B2835" s="36" t="s">
        <v>1924</v>
      </c>
      <c r="C2835" s="3"/>
      <c r="D2835" s="3"/>
      <c r="E2835" s="3"/>
      <c r="F2835" s="4"/>
    </row>
    <row r="2836" spans="2:6" ht="11.25" hidden="1" customHeight="1" x14ac:dyDescent="0.2">
      <c r="B2836" s="36" t="s">
        <v>1228</v>
      </c>
      <c r="C2836" s="3"/>
      <c r="D2836" s="3"/>
      <c r="E2836" s="3"/>
      <c r="F2836" s="4"/>
    </row>
    <row r="2837" spans="2:6" ht="11.25" hidden="1" customHeight="1" x14ac:dyDescent="0.2">
      <c r="B2837" s="36" t="s">
        <v>4016</v>
      </c>
      <c r="C2837" s="3"/>
      <c r="D2837" s="3"/>
      <c r="E2837" s="3"/>
      <c r="F2837" s="4"/>
    </row>
    <row r="2838" spans="2:6" ht="11.25" hidden="1" customHeight="1" x14ac:dyDescent="0.2">
      <c r="B2838" s="36" t="s">
        <v>717</v>
      </c>
      <c r="C2838" s="3"/>
      <c r="D2838" s="3"/>
      <c r="E2838" s="3"/>
      <c r="F2838" s="4"/>
    </row>
    <row r="2839" spans="2:6" ht="11.25" hidden="1" customHeight="1" x14ac:dyDescent="0.2">
      <c r="B2839" s="36" t="s">
        <v>4016</v>
      </c>
      <c r="C2839" s="3"/>
      <c r="D2839" s="3"/>
      <c r="E2839" s="3"/>
      <c r="F2839" s="4"/>
    </row>
    <row r="2840" spans="2:6" ht="11.25" hidden="1" customHeight="1" x14ac:dyDescent="0.2">
      <c r="B2840" s="36" t="s">
        <v>3809</v>
      </c>
      <c r="C2840" s="3"/>
      <c r="D2840" s="3"/>
      <c r="E2840" s="3"/>
      <c r="F2840" s="4"/>
    </row>
    <row r="2841" spans="2:6" ht="11.25" hidden="1" customHeight="1" x14ac:dyDescent="0.2">
      <c r="B2841" s="36" t="s">
        <v>3</v>
      </c>
      <c r="C2841" s="3"/>
      <c r="D2841" s="3"/>
      <c r="E2841" s="3"/>
      <c r="F2841" s="4"/>
    </row>
    <row r="2842" spans="2:6" ht="11.25" hidden="1" customHeight="1" x14ac:dyDescent="0.2">
      <c r="B2842" s="36" t="s">
        <v>2230</v>
      </c>
      <c r="C2842" s="37">
        <f>D2842+E2842+F2842</f>
        <v>157364</v>
      </c>
      <c r="D2842" s="3">
        <v>123953</v>
      </c>
      <c r="E2842" s="3"/>
      <c r="F2842" s="4">
        <v>33411</v>
      </c>
    </row>
    <row r="2843" spans="2:6" ht="11.25" hidden="1" customHeight="1" x14ac:dyDescent="0.2">
      <c r="B2843" s="36" t="s">
        <v>4016</v>
      </c>
      <c r="C2843" s="3"/>
      <c r="D2843" s="3"/>
      <c r="E2843" s="3"/>
      <c r="F2843" s="4"/>
    </row>
    <row r="2844" spans="2:6" ht="11.25" hidden="1" customHeight="1" x14ac:dyDescent="0.2">
      <c r="B2844" s="36" t="s">
        <v>1967</v>
      </c>
      <c r="C2844" s="3"/>
      <c r="D2844" s="3"/>
      <c r="E2844" s="3"/>
      <c r="F2844" s="4"/>
    </row>
    <row r="2845" spans="2:6" ht="11.25" hidden="1" customHeight="1" x14ac:dyDescent="0.2">
      <c r="B2845" s="36" t="s">
        <v>4016</v>
      </c>
      <c r="C2845" s="3"/>
      <c r="D2845" s="3"/>
      <c r="E2845" s="3"/>
      <c r="F2845" s="4"/>
    </row>
    <row r="2846" spans="2:6" ht="11.25" hidden="1" customHeight="1" x14ac:dyDescent="0.2">
      <c r="B2846" s="36" t="s">
        <v>1867</v>
      </c>
      <c r="C2846" s="3"/>
      <c r="D2846" s="3"/>
      <c r="E2846" s="3"/>
      <c r="F2846" s="4"/>
    </row>
    <row r="2847" spans="2:6" ht="11.25" hidden="1" customHeight="1" x14ac:dyDescent="0.2">
      <c r="B2847" s="36" t="s">
        <v>4016</v>
      </c>
      <c r="C2847" s="3"/>
      <c r="D2847" s="3"/>
      <c r="E2847" s="3"/>
      <c r="F2847" s="4"/>
    </row>
    <row r="2848" spans="2:6" ht="11.25" hidden="1" customHeight="1" x14ac:dyDescent="0.2">
      <c r="B2848" s="36" t="s">
        <v>676</v>
      </c>
      <c r="C2848" s="3"/>
      <c r="D2848" s="3"/>
      <c r="E2848" s="3"/>
      <c r="F2848" s="4"/>
    </row>
    <row r="2849" spans="2:6" ht="11.25" hidden="1" customHeight="1" x14ac:dyDescent="0.2">
      <c r="B2849" s="36" t="s">
        <v>4016</v>
      </c>
      <c r="C2849" s="3"/>
      <c r="D2849" s="3"/>
      <c r="E2849" s="3"/>
      <c r="F2849" s="4"/>
    </row>
    <row r="2850" spans="2:6" ht="11.25" hidden="1" customHeight="1" x14ac:dyDescent="0.2">
      <c r="B2850" s="36" t="s">
        <v>1451</v>
      </c>
      <c r="C2850" s="3"/>
      <c r="D2850" s="3"/>
      <c r="E2850" s="3"/>
      <c r="F2850" s="4"/>
    </row>
    <row r="2851" spans="2:6" ht="11.25" hidden="1" customHeight="1" x14ac:dyDescent="0.2">
      <c r="B2851" s="36" t="s">
        <v>1414</v>
      </c>
      <c r="C2851" s="3"/>
      <c r="D2851" s="3"/>
      <c r="E2851" s="3"/>
      <c r="F2851" s="4"/>
    </row>
    <row r="2852" spans="2:6" ht="11.25" hidden="1" customHeight="1" x14ac:dyDescent="0.2">
      <c r="B2852" s="28" t="s">
        <v>500</v>
      </c>
      <c r="C2852" s="6"/>
      <c r="D2852" s="6"/>
      <c r="E2852" s="6"/>
      <c r="F2852" s="7"/>
    </row>
    <row r="2853" spans="2:6" ht="11.25" hidden="1" customHeight="1" x14ac:dyDescent="0.2">
      <c r="B2853" s="36" t="s">
        <v>4016</v>
      </c>
      <c r="C2853" s="3"/>
      <c r="D2853" s="3"/>
      <c r="E2853" s="3"/>
      <c r="F2853" s="4"/>
    </row>
    <row r="2854" spans="2:6" ht="11.25" hidden="1" customHeight="1" x14ac:dyDescent="0.2">
      <c r="B2854" s="36" t="s">
        <v>1139</v>
      </c>
      <c r="C2854" s="3"/>
      <c r="D2854" s="3"/>
      <c r="E2854" s="3"/>
      <c r="F2854" s="4"/>
    </row>
    <row r="2855" spans="2:6" ht="11.25" hidden="1" customHeight="1" x14ac:dyDescent="0.2">
      <c r="B2855" s="36" t="s">
        <v>4016</v>
      </c>
      <c r="C2855" s="3"/>
      <c r="D2855" s="3"/>
      <c r="E2855" s="3"/>
      <c r="F2855" s="4"/>
    </row>
    <row r="2856" spans="2:6" ht="11.25" hidden="1" customHeight="1" x14ac:dyDescent="0.2">
      <c r="B2856" s="36" t="s">
        <v>1219</v>
      </c>
      <c r="C2856" s="3"/>
      <c r="D2856" s="3"/>
      <c r="E2856" s="3"/>
      <c r="F2856" s="4"/>
    </row>
    <row r="2857" spans="2:6" ht="11.25" hidden="1" customHeight="1" x14ac:dyDescent="0.2">
      <c r="B2857" s="36" t="s">
        <v>3197</v>
      </c>
      <c r="C2857" s="3"/>
      <c r="D2857" s="3"/>
      <c r="E2857" s="3"/>
      <c r="F2857" s="4"/>
    </row>
    <row r="2858" spans="2:6" ht="11.25" hidden="1" customHeight="1" x14ac:dyDescent="0.2">
      <c r="B2858" s="36" t="s">
        <v>3653</v>
      </c>
      <c r="C2858" s="3"/>
      <c r="D2858" s="3"/>
      <c r="E2858" s="3"/>
      <c r="F2858" s="4"/>
    </row>
    <row r="2859" spans="2:6" ht="11.25" hidden="1" customHeight="1" x14ac:dyDescent="0.2">
      <c r="B2859" s="36" t="s">
        <v>284</v>
      </c>
      <c r="C2859" s="37">
        <f>D2859+E2859+F2859</f>
        <v>53750</v>
      </c>
      <c r="D2859" s="3">
        <v>21545</v>
      </c>
      <c r="E2859" s="3">
        <v>26144</v>
      </c>
      <c r="F2859" s="4">
        <v>6061</v>
      </c>
    </row>
    <row r="2860" spans="2:6" ht="11.25" hidden="1" customHeight="1" x14ac:dyDescent="0.2">
      <c r="B2860" s="36" t="s">
        <v>4016</v>
      </c>
      <c r="C2860" s="3"/>
      <c r="D2860" s="3"/>
      <c r="E2860" s="3"/>
      <c r="F2860" s="4"/>
    </row>
    <row r="2861" spans="2:6" ht="11.25" hidden="1" customHeight="1" x14ac:dyDescent="0.2">
      <c r="B2861" s="36" t="s">
        <v>632</v>
      </c>
      <c r="C2861" s="3"/>
      <c r="D2861" s="3"/>
      <c r="E2861" s="3"/>
      <c r="F2861" s="4"/>
    </row>
    <row r="2862" spans="2:6" ht="11.25" hidden="1" customHeight="1" x14ac:dyDescent="0.2">
      <c r="B2862" s="36" t="s">
        <v>4016</v>
      </c>
      <c r="C2862" s="3"/>
      <c r="D2862" s="3"/>
      <c r="E2862" s="3"/>
      <c r="F2862" s="4"/>
    </row>
    <row r="2863" spans="2:6" ht="11.25" hidden="1" customHeight="1" x14ac:dyDescent="0.2">
      <c r="B2863" s="36" t="s">
        <v>313</v>
      </c>
      <c r="C2863" s="3"/>
      <c r="D2863" s="3"/>
      <c r="E2863" s="3"/>
      <c r="F2863" s="4"/>
    </row>
    <row r="2864" spans="2:6" ht="11.25" hidden="1" customHeight="1" x14ac:dyDescent="0.2">
      <c r="B2864" s="36" t="s">
        <v>2587</v>
      </c>
      <c r="C2864" s="3"/>
      <c r="D2864" s="3"/>
      <c r="E2864" s="3"/>
      <c r="F2864" s="4"/>
    </row>
    <row r="2865" spans="2:6" ht="11.25" hidden="1" customHeight="1" x14ac:dyDescent="0.2">
      <c r="B2865" s="36" t="s">
        <v>1937</v>
      </c>
      <c r="C2865" s="3"/>
      <c r="D2865" s="3"/>
      <c r="E2865" s="3"/>
      <c r="F2865" s="4"/>
    </row>
    <row r="2866" spans="2:6" ht="11.25" hidden="1" customHeight="1" x14ac:dyDescent="0.2">
      <c r="B2866" s="36" t="s">
        <v>42</v>
      </c>
      <c r="C2866" s="37">
        <f>D2866+E2866+F2866</f>
        <v>211114</v>
      </c>
      <c r="D2866" s="3">
        <v>145498</v>
      </c>
      <c r="E2866" s="3">
        <v>26144</v>
      </c>
      <c r="F2866" s="4">
        <v>39472</v>
      </c>
    </row>
    <row r="2867" spans="2:6" ht="11.25" hidden="1" customHeight="1" x14ac:dyDescent="0.2">
      <c r="B2867" s="36" t="s">
        <v>4016</v>
      </c>
      <c r="C2867" s="3"/>
      <c r="D2867" s="3"/>
      <c r="E2867" s="3"/>
      <c r="F2867" s="4"/>
    </row>
    <row r="2868" spans="2:6" ht="11.25" hidden="1" customHeight="1" x14ac:dyDescent="0.2">
      <c r="B2868" s="36" t="s">
        <v>2968</v>
      </c>
      <c r="C2868" s="3"/>
      <c r="D2868" s="3"/>
      <c r="E2868" s="3"/>
      <c r="F2868" s="4"/>
    </row>
    <row r="2869" spans="2:6" ht="11.25" hidden="1" customHeight="1" x14ac:dyDescent="0.2">
      <c r="B2869" s="36" t="s">
        <v>4016</v>
      </c>
      <c r="C2869" s="3"/>
      <c r="D2869" s="3"/>
      <c r="E2869" s="3"/>
      <c r="F2869" s="4"/>
    </row>
    <row r="2870" spans="2:6" ht="11.25" hidden="1" customHeight="1" x14ac:dyDescent="0.2">
      <c r="B2870" s="36" t="s">
        <v>1973</v>
      </c>
      <c r="C2870" s="3"/>
      <c r="D2870" s="3"/>
      <c r="E2870" s="3"/>
      <c r="F2870" s="4"/>
    </row>
    <row r="2871" spans="2:6" ht="11.25" hidden="1" customHeight="1" x14ac:dyDescent="0.2">
      <c r="B2871" s="36" t="s">
        <v>4016</v>
      </c>
      <c r="C2871" s="3"/>
      <c r="D2871" s="3"/>
      <c r="E2871" s="3"/>
      <c r="F2871" s="4"/>
    </row>
    <row r="2872" spans="2:6" ht="11.25" hidden="1" customHeight="1" x14ac:dyDescent="0.2">
      <c r="B2872" s="36" t="s">
        <v>1847</v>
      </c>
      <c r="C2872" s="3"/>
      <c r="D2872" s="3"/>
      <c r="E2872" s="3"/>
      <c r="F2872" s="4"/>
    </row>
    <row r="2873" spans="2:6" ht="11.25" hidden="1" customHeight="1" x14ac:dyDescent="0.2">
      <c r="B2873" s="36" t="s">
        <v>4016</v>
      </c>
      <c r="C2873" s="3"/>
      <c r="D2873" s="3"/>
      <c r="E2873" s="3"/>
      <c r="F2873" s="4"/>
    </row>
    <row r="2874" spans="2:6" ht="11.25" hidden="1" customHeight="1" x14ac:dyDescent="0.2">
      <c r="B2874" s="36" t="s">
        <v>3008</v>
      </c>
      <c r="C2874" s="3"/>
      <c r="D2874" s="3"/>
      <c r="E2874" s="3"/>
      <c r="F2874" s="4"/>
    </row>
    <row r="2875" spans="2:6" ht="11.25" hidden="1" customHeight="1" x14ac:dyDescent="0.2">
      <c r="B2875" s="36" t="s">
        <v>4016</v>
      </c>
      <c r="C2875" s="3"/>
      <c r="D2875" s="3"/>
      <c r="E2875" s="3"/>
      <c r="F2875" s="4"/>
    </row>
    <row r="2876" spans="2:6" ht="11.25" hidden="1" customHeight="1" x14ac:dyDescent="0.2">
      <c r="B2876" s="36" t="s">
        <v>216</v>
      </c>
      <c r="C2876" s="3"/>
      <c r="D2876" s="3"/>
      <c r="E2876" s="3"/>
      <c r="F2876" s="4"/>
    </row>
    <row r="2877" spans="2:6" ht="11.25" hidden="1" customHeight="1" x14ac:dyDescent="0.2">
      <c r="B2877" s="36" t="s">
        <v>3303</v>
      </c>
      <c r="C2877" s="3"/>
      <c r="D2877" s="3"/>
      <c r="E2877" s="3"/>
      <c r="F2877" s="4"/>
    </row>
    <row r="2878" spans="2:6" ht="11.25" hidden="1" customHeight="1" x14ac:dyDescent="0.2">
      <c r="B2878" s="36" t="s">
        <v>3125</v>
      </c>
      <c r="C2878" s="3"/>
      <c r="D2878" s="3"/>
      <c r="E2878" s="3"/>
      <c r="F2878" s="4"/>
    </row>
    <row r="2879" spans="2:6" ht="11.25" hidden="1" customHeight="1" x14ac:dyDescent="0.2">
      <c r="B2879" s="36" t="s">
        <v>2153</v>
      </c>
      <c r="C2879" s="37">
        <f>D2879+E2879+F2879</f>
        <v>833059</v>
      </c>
      <c r="D2879" s="3">
        <v>549819</v>
      </c>
      <c r="E2879" s="3">
        <v>76424</v>
      </c>
      <c r="F2879" s="4">
        <v>206816</v>
      </c>
    </row>
    <row r="2880" spans="2:6" ht="11.25" hidden="1" customHeight="1" x14ac:dyDescent="0.2">
      <c r="B2880" s="36" t="s">
        <v>4016</v>
      </c>
      <c r="C2880" s="3"/>
      <c r="D2880" s="3"/>
      <c r="E2880" s="3"/>
      <c r="F2880" s="4"/>
    </row>
    <row r="2881" spans="2:6" ht="11.25" hidden="1" customHeight="1" x14ac:dyDescent="0.2">
      <c r="B2881" s="36" t="s">
        <v>3059</v>
      </c>
      <c r="C2881" s="3"/>
      <c r="D2881" s="3"/>
      <c r="E2881" s="3"/>
      <c r="F2881" s="4"/>
    </row>
    <row r="2882" spans="2:6" ht="11.25" hidden="1" customHeight="1" x14ac:dyDescent="0.2">
      <c r="B2882" s="36" t="s">
        <v>4016</v>
      </c>
      <c r="C2882" s="3"/>
      <c r="D2882" s="3"/>
      <c r="E2882" s="3"/>
      <c r="F2882" s="4"/>
    </row>
    <row r="2883" spans="2:6" ht="11.25" hidden="1" customHeight="1" x14ac:dyDescent="0.2">
      <c r="B2883" s="36" t="s">
        <v>2443</v>
      </c>
      <c r="C2883" s="3"/>
      <c r="D2883" s="3"/>
      <c r="E2883" s="3"/>
      <c r="F2883" s="4"/>
    </row>
    <row r="2884" spans="2:6" ht="11.25" hidden="1" customHeight="1" x14ac:dyDescent="0.2">
      <c r="B2884" s="36" t="s">
        <v>4016</v>
      </c>
      <c r="C2884" s="3"/>
      <c r="D2884" s="3"/>
      <c r="E2884" s="3"/>
      <c r="F2884" s="4"/>
    </row>
    <row r="2885" spans="2:6" ht="11.25" hidden="1" customHeight="1" x14ac:dyDescent="0.2">
      <c r="B2885" s="36" t="s">
        <v>3021</v>
      </c>
      <c r="C2885" s="3"/>
      <c r="D2885" s="3"/>
      <c r="E2885" s="3"/>
      <c r="F2885" s="4"/>
    </row>
    <row r="2886" spans="2:6" ht="11.25" hidden="1" customHeight="1" x14ac:dyDescent="0.2">
      <c r="B2886" s="36" t="s">
        <v>4016</v>
      </c>
      <c r="C2886" s="3"/>
      <c r="D2886" s="3"/>
      <c r="E2886" s="3"/>
      <c r="F2886" s="4"/>
    </row>
    <row r="2887" spans="2:6" ht="11.25" hidden="1" customHeight="1" x14ac:dyDescent="0.2">
      <c r="B2887" s="36" t="s">
        <v>2079</v>
      </c>
      <c r="C2887" s="3"/>
      <c r="D2887" s="3"/>
      <c r="E2887" s="3"/>
      <c r="F2887" s="4"/>
    </row>
    <row r="2888" spans="2:6" ht="11.25" hidden="1" customHeight="1" x14ac:dyDescent="0.2">
      <c r="B2888" s="36" t="s">
        <v>3856</v>
      </c>
      <c r="C2888" s="3"/>
      <c r="D2888" s="3"/>
      <c r="E2888" s="3"/>
      <c r="F2888" s="4"/>
    </row>
    <row r="2889" spans="2:6" ht="11.25" hidden="1" customHeight="1" x14ac:dyDescent="0.2">
      <c r="B2889" s="36" t="s">
        <v>1493</v>
      </c>
      <c r="C2889" s="3"/>
      <c r="D2889" s="3"/>
      <c r="E2889" s="3"/>
      <c r="F2889" s="4"/>
    </row>
    <row r="2890" spans="2:6" ht="11.25" hidden="1" customHeight="1" x14ac:dyDescent="0.2">
      <c r="B2890" s="36" t="s">
        <v>4016</v>
      </c>
      <c r="C2890" s="3"/>
      <c r="D2890" s="3"/>
      <c r="E2890" s="3"/>
      <c r="F2890" s="4"/>
    </row>
    <row r="2891" spans="2:6" ht="11.25" hidden="1" customHeight="1" x14ac:dyDescent="0.2">
      <c r="B2891" s="36" t="s">
        <v>1623</v>
      </c>
      <c r="C2891" s="3"/>
      <c r="D2891" s="3"/>
      <c r="E2891" s="3"/>
      <c r="F2891" s="4"/>
    </row>
    <row r="2892" spans="2:6" ht="11.25" hidden="1" customHeight="1" x14ac:dyDescent="0.2">
      <c r="B2892" s="36" t="s">
        <v>4016</v>
      </c>
      <c r="C2892" s="3"/>
      <c r="D2892" s="3"/>
      <c r="E2892" s="3"/>
      <c r="F2892" s="4"/>
    </row>
    <row r="2893" spans="2:6" ht="11.25" hidden="1" customHeight="1" x14ac:dyDescent="0.2">
      <c r="B2893" s="36" t="s">
        <v>1482</v>
      </c>
      <c r="C2893" s="3"/>
      <c r="D2893" s="3"/>
      <c r="E2893" s="3"/>
      <c r="F2893" s="4"/>
    </row>
    <row r="2894" spans="2:6" ht="11.25" hidden="1" customHeight="1" x14ac:dyDescent="0.2">
      <c r="B2894" s="36" t="s">
        <v>3781</v>
      </c>
      <c r="C2894" s="3"/>
      <c r="D2894" s="3"/>
      <c r="E2894" s="3"/>
      <c r="F2894" s="4"/>
    </row>
    <row r="2895" spans="2:6" ht="11.25" hidden="1" customHeight="1" x14ac:dyDescent="0.2">
      <c r="B2895" s="36" t="s">
        <v>1936</v>
      </c>
      <c r="C2895" s="3"/>
      <c r="D2895" s="3"/>
      <c r="E2895" s="3"/>
      <c r="F2895" s="4"/>
    </row>
    <row r="2896" spans="2:6" ht="11.25" hidden="1" customHeight="1" x14ac:dyDescent="0.2">
      <c r="B2896" s="36" t="s">
        <v>3263</v>
      </c>
      <c r="C2896" s="37">
        <f>D2896+E2896+F2896</f>
        <v>47990</v>
      </c>
      <c r="D2896" s="3">
        <v>22975</v>
      </c>
      <c r="E2896" s="3">
        <v>19937</v>
      </c>
      <c r="F2896" s="4">
        <v>5078</v>
      </c>
    </row>
    <row r="2897" spans="2:6" ht="11.25" hidden="1" customHeight="1" x14ac:dyDescent="0.2">
      <c r="B2897" s="36" t="s">
        <v>4016</v>
      </c>
      <c r="C2897" s="3"/>
      <c r="D2897" s="3"/>
      <c r="E2897" s="3"/>
      <c r="F2897" s="4"/>
    </row>
    <row r="2898" spans="2:6" ht="11.25" hidden="1" customHeight="1" x14ac:dyDescent="0.2">
      <c r="B2898" s="36" t="s">
        <v>1202</v>
      </c>
      <c r="C2898" s="3"/>
      <c r="D2898" s="3"/>
      <c r="E2898" s="3"/>
      <c r="F2898" s="4"/>
    </row>
    <row r="2899" spans="2:6" ht="11.25" hidden="1" customHeight="1" x14ac:dyDescent="0.2">
      <c r="B2899" s="36" t="s">
        <v>4016</v>
      </c>
      <c r="C2899" s="3"/>
      <c r="D2899" s="3"/>
      <c r="E2899" s="3"/>
      <c r="F2899" s="4"/>
    </row>
    <row r="2900" spans="2:6" ht="11.25" hidden="1" customHeight="1" x14ac:dyDescent="0.2">
      <c r="B2900" s="36" t="s">
        <v>1056</v>
      </c>
      <c r="C2900" s="3"/>
      <c r="D2900" s="3"/>
      <c r="E2900" s="3"/>
      <c r="F2900" s="4"/>
    </row>
    <row r="2901" spans="2:6" ht="11.25" hidden="1" customHeight="1" x14ac:dyDescent="0.2">
      <c r="B2901" s="36" t="s">
        <v>4016</v>
      </c>
      <c r="C2901" s="3"/>
      <c r="D2901" s="3"/>
      <c r="E2901" s="3"/>
      <c r="F2901" s="4"/>
    </row>
    <row r="2902" spans="2:6" ht="11.25" hidden="1" customHeight="1" x14ac:dyDescent="0.2">
      <c r="B2902" s="36" t="s">
        <v>2670</v>
      </c>
      <c r="C2902" s="3"/>
      <c r="D2902" s="3"/>
      <c r="E2902" s="3"/>
      <c r="F2902" s="4"/>
    </row>
    <row r="2903" spans="2:6" ht="11.25" hidden="1" customHeight="1" x14ac:dyDescent="0.2">
      <c r="B2903" s="36" t="s">
        <v>4016</v>
      </c>
      <c r="C2903" s="3"/>
      <c r="D2903" s="3"/>
      <c r="E2903" s="3"/>
      <c r="F2903" s="4"/>
    </row>
    <row r="2904" spans="2:6" ht="11.25" hidden="1" customHeight="1" x14ac:dyDescent="0.2">
      <c r="B2904" s="36" t="s">
        <v>476</v>
      </c>
      <c r="C2904" s="3"/>
      <c r="D2904" s="3"/>
      <c r="E2904" s="3"/>
      <c r="F2904" s="4"/>
    </row>
    <row r="2905" spans="2:6" ht="11.25" hidden="1" customHeight="1" x14ac:dyDescent="0.2">
      <c r="B2905" s="28" t="s">
        <v>3169</v>
      </c>
      <c r="C2905" s="6"/>
      <c r="D2905" s="6"/>
      <c r="E2905" s="6"/>
      <c r="F2905" s="7"/>
    </row>
    <row r="2906" spans="2:6" ht="11.25" hidden="1" customHeight="1" x14ac:dyDescent="0.2">
      <c r="B2906" s="36" t="s">
        <v>3085</v>
      </c>
      <c r="C2906" s="3"/>
      <c r="D2906" s="3"/>
      <c r="E2906" s="3"/>
      <c r="F2906" s="4"/>
    </row>
    <row r="2907" spans="2:6" ht="11.25" hidden="1" customHeight="1" x14ac:dyDescent="0.2">
      <c r="B2907" s="36" t="s">
        <v>4016</v>
      </c>
      <c r="C2907" s="3"/>
      <c r="D2907" s="3"/>
      <c r="E2907" s="3"/>
      <c r="F2907" s="4"/>
    </row>
    <row r="2908" spans="2:6" ht="11.25" hidden="1" customHeight="1" x14ac:dyDescent="0.2">
      <c r="B2908" s="36" t="s">
        <v>2857</v>
      </c>
      <c r="C2908" s="3"/>
      <c r="D2908" s="3"/>
      <c r="E2908" s="3"/>
      <c r="F2908" s="4"/>
    </row>
    <row r="2909" spans="2:6" ht="11.25" hidden="1" customHeight="1" x14ac:dyDescent="0.2">
      <c r="B2909" s="36" t="s">
        <v>4016</v>
      </c>
      <c r="C2909" s="3"/>
      <c r="D2909" s="3"/>
      <c r="E2909" s="3"/>
      <c r="F2909" s="4"/>
    </row>
    <row r="2910" spans="2:6" ht="11.25" hidden="1" customHeight="1" x14ac:dyDescent="0.2">
      <c r="B2910" s="36" t="s">
        <v>2177</v>
      </c>
      <c r="C2910" s="3"/>
      <c r="D2910" s="3"/>
      <c r="E2910" s="3"/>
      <c r="F2910" s="4"/>
    </row>
    <row r="2911" spans="2:6" ht="11.25" hidden="1" customHeight="1" x14ac:dyDescent="0.2">
      <c r="B2911" s="36" t="s">
        <v>2618</v>
      </c>
      <c r="C2911" s="37">
        <f>D2911+E2911+F2911</f>
        <v>22550</v>
      </c>
      <c r="D2911" s="3">
        <v>22550</v>
      </c>
      <c r="E2911" s="3"/>
      <c r="F2911" s="4"/>
    </row>
    <row r="2912" spans="2:6" ht="11.25" hidden="1" customHeight="1" x14ac:dyDescent="0.2">
      <c r="B2912" s="36" t="s">
        <v>4016</v>
      </c>
      <c r="C2912" s="3"/>
      <c r="D2912" s="3"/>
      <c r="E2912" s="3"/>
      <c r="F2912" s="4"/>
    </row>
    <row r="2913" spans="2:6" ht="11.25" hidden="1" customHeight="1" x14ac:dyDescent="0.2">
      <c r="B2913" s="36" t="s">
        <v>2632</v>
      </c>
      <c r="C2913" s="3"/>
      <c r="D2913" s="3"/>
      <c r="E2913" s="3"/>
      <c r="F2913" s="4"/>
    </row>
    <row r="2914" spans="2:6" ht="11.25" hidden="1" customHeight="1" x14ac:dyDescent="0.2">
      <c r="B2914" s="36" t="s">
        <v>4016</v>
      </c>
      <c r="C2914" s="3"/>
      <c r="D2914" s="3"/>
      <c r="E2914" s="3"/>
      <c r="F2914" s="4"/>
    </row>
    <row r="2915" spans="2:6" ht="11.25" hidden="1" customHeight="1" x14ac:dyDescent="0.2">
      <c r="B2915" s="36" t="s">
        <v>1700</v>
      </c>
      <c r="C2915" s="3"/>
      <c r="D2915" s="3"/>
      <c r="E2915" s="3"/>
      <c r="F2915" s="4"/>
    </row>
    <row r="2916" spans="2:6" ht="11.25" hidden="1" customHeight="1" x14ac:dyDescent="0.2">
      <c r="B2916" s="36" t="s">
        <v>3963</v>
      </c>
      <c r="C2916" s="3"/>
      <c r="D2916" s="3"/>
      <c r="E2916" s="3"/>
      <c r="F2916" s="4"/>
    </row>
    <row r="2917" spans="2:6" ht="11.25" hidden="1" customHeight="1" x14ac:dyDescent="0.2">
      <c r="B2917" s="36" t="s">
        <v>781</v>
      </c>
      <c r="C2917" s="3"/>
      <c r="D2917" s="3"/>
      <c r="E2917" s="3"/>
      <c r="F2917" s="4"/>
    </row>
    <row r="2918" spans="2:6" ht="11.25" hidden="1" customHeight="1" x14ac:dyDescent="0.2">
      <c r="B2918" s="36" t="s">
        <v>150</v>
      </c>
      <c r="C2918" s="37">
        <f>D2918+E2918+F2918</f>
        <v>903599</v>
      </c>
      <c r="D2918" s="3">
        <v>595344</v>
      </c>
      <c r="E2918" s="3">
        <v>96361</v>
      </c>
      <c r="F2918" s="4">
        <v>211894</v>
      </c>
    </row>
    <row r="2919" spans="2:6" ht="11.25" hidden="1" customHeight="1" x14ac:dyDescent="0.2">
      <c r="B2919" s="36" t="s">
        <v>4016</v>
      </c>
      <c r="C2919" s="3"/>
      <c r="D2919" s="3"/>
      <c r="E2919" s="3"/>
      <c r="F2919" s="4"/>
    </row>
    <row r="2920" spans="2:6" ht="11.25" hidden="1" customHeight="1" x14ac:dyDescent="0.2">
      <c r="B2920" s="36" t="s">
        <v>1727</v>
      </c>
      <c r="C2920" s="3"/>
      <c r="D2920" s="3"/>
      <c r="E2920" s="3"/>
      <c r="F2920" s="4"/>
    </row>
    <row r="2921" spans="2:6" ht="11.25" hidden="1" customHeight="1" x14ac:dyDescent="0.2">
      <c r="B2921" s="36" t="s">
        <v>4016</v>
      </c>
      <c r="C2921" s="3"/>
      <c r="D2921" s="3"/>
      <c r="E2921" s="3"/>
      <c r="F2921" s="4"/>
    </row>
    <row r="2922" spans="2:6" ht="11.25" hidden="1" customHeight="1" x14ac:dyDescent="0.2">
      <c r="B2922" s="36" t="s">
        <v>1062</v>
      </c>
      <c r="C2922" s="3"/>
      <c r="D2922" s="3"/>
      <c r="E2922" s="3"/>
      <c r="F2922" s="4"/>
    </row>
    <row r="2923" spans="2:6" ht="11.25" hidden="1" customHeight="1" x14ac:dyDescent="0.2">
      <c r="B2923" s="36" t="s">
        <v>1724</v>
      </c>
      <c r="C2923" s="3"/>
      <c r="D2923" s="3"/>
      <c r="E2923" s="3"/>
      <c r="F2923" s="4"/>
    </row>
    <row r="2924" spans="2:6" ht="11.25" hidden="1" customHeight="1" x14ac:dyDescent="0.2">
      <c r="B2924" s="36" t="s">
        <v>652</v>
      </c>
      <c r="C2924" s="3"/>
      <c r="D2924" s="3"/>
      <c r="E2924" s="3"/>
      <c r="F2924" s="4"/>
    </row>
    <row r="2925" spans="2:6" ht="11.25" hidden="1" customHeight="1" x14ac:dyDescent="0.2">
      <c r="B2925" s="36" t="s">
        <v>3477</v>
      </c>
      <c r="C2925" s="37">
        <f>D2925+E2925+F2925</f>
        <v>1521998</v>
      </c>
      <c r="D2925" s="3">
        <v>946451</v>
      </c>
      <c r="E2925" s="3">
        <v>182726</v>
      </c>
      <c r="F2925" s="4">
        <v>392821</v>
      </c>
    </row>
    <row r="2926" spans="2:6" ht="11.25" hidden="1" customHeight="1" x14ac:dyDescent="0.2">
      <c r="B2926" s="36" t="s">
        <v>4016</v>
      </c>
      <c r="C2926" s="3"/>
      <c r="D2926" s="3"/>
      <c r="E2926" s="3"/>
      <c r="F2926" s="4"/>
    </row>
    <row r="2927" spans="2:6" ht="11.25" hidden="1" customHeight="1" x14ac:dyDescent="0.2">
      <c r="B2927" s="33" t="s">
        <v>2754</v>
      </c>
      <c r="C2927" s="34">
        <v>1494415</v>
      </c>
      <c r="D2927" s="34">
        <v>941909</v>
      </c>
      <c r="E2927" s="34">
        <v>179499</v>
      </c>
      <c r="F2927" s="35">
        <v>373007</v>
      </c>
    </row>
    <row r="2928" spans="2:6" ht="11.25" hidden="1" customHeight="1" x14ac:dyDescent="0.2">
      <c r="B2928" s="36" t="s">
        <v>4016</v>
      </c>
      <c r="C2928" s="3"/>
      <c r="D2928" s="3"/>
      <c r="E2928" s="3"/>
      <c r="F2928" s="4"/>
    </row>
    <row r="2929" spans="2:6" ht="11.25" hidden="1" customHeight="1" x14ac:dyDescent="0.2">
      <c r="B2929" s="36" t="s">
        <v>2828</v>
      </c>
      <c r="C2929" s="3"/>
      <c r="D2929" s="3"/>
      <c r="E2929" s="3"/>
      <c r="F2929" s="4"/>
    </row>
    <row r="2930" spans="2:6" ht="11.25" hidden="1" customHeight="1" x14ac:dyDescent="0.2">
      <c r="B2930" s="36" t="s">
        <v>4016</v>
      </c>
      <c r="C2930" s="3"/>
      <c r="D2930" s="3"/>
      <c r="E2930" s="3"/>
      <c r="F2930" s="4"/>
    </row>
    <row r="2931" spans="2:6" ht="11.25" hidden="1" customHeight="1" x14ac:dyDescent="0.2">
      <c r="B2931" s="36" t="s">
        <v>1024</v>
      </c>
      <c r="C2931" s="3"/>
      <c r="D2931" s="3"/>
      <c r="E2931" s="3"/>
      <c r="F2931" s="4"/>
    </row>
    <row r="2932" spans="2:6" ht="11.25" hidden="1" customHeight="1" x14ac:dyDescent="0.2">
      <c r="B2932" s="36" t="s">
        <v>4016</v>
      </c>
      <c r="C2932" s="3"/>
      <c r="D2932" s="3"/>
      <c r="E2932" s="3"/>
      <c r="F2932" s="4"/>
    </row>
    <row r="2933" spans="2:6" ht="11.25" hidden="1" customHeight="1" x14ac:dyDescent="0.2">
      <c r="B2933" s="36" t="s">
        <v>2419</v>
      </c>
      <c r="C2933" s="3"/>
      <c r="D2933" s="3"/>
      <c r="E2933" s="3"/>
      <c r="F2933" s="4"/>
    </row>
    <row r="2934" spans="2:6" ht="11.25" hidden="1" customHeight="1" x14ac:dyDescent="0.2">
      <c r="B2934" s="36" t="s">
        <v>4016</v>
      </c>
      <c r="C2934" s="3"/>
      <c r="D2934" s="3"/>
      <c r="E2934" s="3"/>
      <c r="F2934" s="4"/>
    </row>
    <row r="2935" spans="2:6" ht="11.25" hidden="1" customHeight="1" x14ac:dyDescent="0.2">
      <c r="B2935" s="36" t="s">
        <v>1910</v>
      </c>
      <c r="C2935" s="3"/>
      <c r="D2935" s="3"/>
      <c r="E2935" s="3"/>
      <c r="F2935" s="4"/>
    </row>
    <row r="2936" spans="2:6" ht="11.25" hidden="1" customHeight="1" x14ac:dyDescent="0.2">
      <c r="B2936" s="36" t="s">
        <v>4016</v>
      </c>
      <c r="C2936" s="3"/>
      <c r="D2936" s="3"/>
      <c r="E2936" s="3"/>
      <c r="F2936" s="4"/>
    </row>
    <row r="2937" spans="2:6" ht="11.25" hidden="1" customHeight="1" x14ac:dyDescent="0.2">
      <c r="B2937" s="36" t="s">
        <v>681</v>
      </c>
      <c r="C2937" s="3"/>
      <c r="D2937" s="3"/>
      <c r="E2937" s="3"/>
      <c r="F2937" s="4"/>
    </row>
    <row r="2938" spans="2:6" ht="11.25" hidden="1" customHeight="1" x14ac:dyDescent="0.2">
      <c r="B2938" s="36" t="s">
        <v>4016</v>
      </c>
      <c r="C2938" s="3"/>
      <c r="D2938" s="3"/>
      <c r="E2938" s="3"/>
      <c r="F2938" s="4"/>
    </row>
    <row r="2939" spans="2:6" ht="11.25" hidden="1" customHeight="1" x14ac:dyDescent="0.2">
      <c r="B2939" s="36" t="s">
        <v>2062</v>
      </c>
      <c r="C2939" s="3"/>
      <c r="D2939" s="3"/>
      <c r="E2939" s="3"/>
      <c r="F2939" s="4"/>
    </row>
    <row r="2940" spans="2:6" ht="11.25" hidden="1" customHeight="1" x14ac:dyDescent="0.2">
      <c r="B2940" s="36" t="s">
        <v>4016</v>
      </c>
      <c r="C2940" s="3"/>
      <c r="D2940" s="3"/>
      <c r="E2940" s="3"/>
      <c r="F2940" s="4"/>
    </row>
    <row r="2941" spans="2:6" ht="11.25" hidden="1" customHeight="1" x14ac:dyDescent="0.2">
      <c r="B2941" s="36" t="s">
        <v>863</v>
      </c>
      <c r="C2941" s="3"/>
      <c r="D2941" s="3"/>
      <c r="E2941" s="3"/>
      <c r="F2941" s="4"/>
    </row>
    <row r="2942" spans="2:6" ht="11.25" hidden="1" customHeight="1" x14ac:dyDescent="0.2">
      <c r="B2942" s="36" t="s">
        <v>1971</v>
      </c>
      <c r="C2942" s="3"/>
      <c r="D2942" s="3"/>
      <c r="E2942" s="3"/>
      <c r="F2942" s="4"/>
    </row>
    <row r="2943" spans="2:6" ht="11.25" hidden="1" customHeight="1" x14ac:dyDescent="0.2">
      <c r="B2943" s="36" t="s">
        <v>3003</v>
      </c>
      <c r="C2943" s="3"/>
      <c r="D2943" s="3"/>
      <c r="E2943" s="3"/>
      <c r="F2943" s="4"/>
    </row>
    <row r="2944" spans="2:6" ht="11.25" hidden="1" customHeight="1" x14ac:dyDescent="0.2">
      <c r="B2944" s="36" t="s">
        <v>4000</v>
      </c>
      <c r="C2944" s="37">
        <f>D2944+E2944+F2944</f>
        <v>229578</v>
      </c>
      <c r="D2944" s="3">
        <v>112494</v>
      </c>
      <c r="E2944" s="3">
        <v>36556</v>
      </c>
      <c r="F2944" s="4">
        <v>80528</v>
      </c>
    </row>
    <row r="2945" spans="2:6" ht="11.25" hidden="1" customHeight="1" x14ac:dyDescent="0.2">
      <c r="B2945" s="36" t="s">
        <v>4016</v>
      </c>
      <c r="C2945" s="3"/>
      <c r="D2945" s="3"/>
      <c r="E2945" s="3"/>
      <c r="F2945" s="4"/>
    </row>
    <row r="2946" spans="2:6" ht="11.25" hidden="1" customHeight="1" x14ac:dyDescent="0.2">
      <c r="B2946" s="36" t="s">
        <v>2108</v>
      </c>
      <c r="C2946" s="3"/>
      <c r="D2946" s="3"/>
      <c r="E2946" s="3"/>
      <c r="F2946" s="4"/>
    </row>
    <row r="2947" spans="2:6" ht="11.25" hidden="1" customHeight="1" x14ac:dyDescent="0.2">
      <c r="B2947" s="36" t="s">
        <v>4016</v>
      </c>
      <c r="C2947" s="3"/>
      <c r="D2947" s="3"/>
      <c r="E2947" s="3"/>
      <c r="F2947" s="4"/>
    </row>
    <row r="2948" spans="2:6" ht="11.25" hidden="1" customHeight="1" x14ac:dyDescent="0.2">
      <c r="B2948" s="36" t="s">
        <v>3644</v>
      </c>
      <c r="C2948" s="3"/>
      <c r="D2948" s="3"/>
      <c r="E2948" s="3"/>
      <c r="F2948" s="4"/>
    </row>
    <row r="2949" spans="2:6" ht="11.25" hidden="1" customHeight="1" x14ac:dyDescent="0.2">
      <c r="B2949" s="36" t="s">
        <v>4016</v>
      </c>
      <c r="C2949" s="3"/>
      <c r="D2949" s="3"/>
      <c r="E2949" s="3"/>
      <c r="F2949" s="4"/>
    </row>
    <row r="2950" spans="2:6" ht="11.25" hidden="1" customHeight="1" x14ac:dyDescent="0.2">
      <c r="B2950" s="36" t="s">
        <v>3473</v>
      </c>
      <c r="C2950" s="3"/>
      <c r="D2950" s="3"/>
      <c r="E2950" s="3"/>
      <c r="F2950" s="4"/>
    </row>
    <row r="2951" spans="2:6" ht="11.25" hidden="1" customHeight="1" x14ac:dyDescent="0.2">
      <c r="B2951" s="36" t="s">
        <v>4016</v>
      </c>
      <c r="C2951" s="3"/>
      <c r="D2951" s="3"/>
      <c r="E2951" s="3"/>
      <c r="F2951" s="4"/>
    </row>
    <row r="2952" spans="2:6" ht="11.25" hidden="1" customHeight="1" x14ac:dyDescent="0.2">
      <c r="B2952" s="36" t="s">
        <v>1600</v>
      </c>
      <c r="C2952" s="3"/>
      <c r="D2952" s="3"/>
      <c r="E2952" s="3"/>
      <c r="F2952" s="4"/>
    </row>
    <row r="2953" spans="2:6" ht="11.25" hidden="1" customHeight="1" x14ac:dyDescent="0.2">
      <c r="B2953" s="36" t="s">
        <v>136</v>
      </c>
      <c r="C2953" s="3"/>
      <c r="D2953" s="3"/>
      <c r="E2953" s="3"/>
      <c r="F2953" s="4"/>
    </row>
    <row r="2954" spans="2:6" ht="11.25" hidden="1" customHeight="1" x14ac:dyDescent="0.2">
      <c r="B2954" s="36" t="s">
        <v>2896</v>
      </c>
      <c r="C2954" s="3"/>
      <c r="D2954" s="3"/>
      <c r="E2954" s="3"/>
      <c r="F2954" s="4"/>
    </row>
    <row r="2955" spans="2:6" ht="11.25" hidden="1" customHeight="1" x14ac:dyDescent="0.2">
      <c r="B2955" s="36" t="s">
        <v>1120</v>
      </c>
      <c r="C2955" s="37">
        <f>D2955+E2955+F2955</f>
        <v>150124</v>
      </c>
      <c r="D2955" s="3">
        <v>88573</v>
      </c>
      <c r="E2955" s="3">
        <v>20438</v>
      </c>
      <c r="F2955" s="4">
        <v>41113</v>
      </c>
    </row>
    <row r="2956" spans="2:6" ht="11.25" hidden="1" customHeight="1" x14ac:dyDescent="0.2">
      <c r="B2956" s="36" t="s">
        <v>4016</v>
      </c>
      <c r="C2956" s="3"/>
      <c r="D2956" s="3"/>
      <c r="E2956" s="3"/>
      <c r="F2956" s="4"/>
    </row>
    <row r="2957" spans="2:6" ht="11.25" hidden="1" customHeight="1" x14ac:dyDescent="0.2">
      <c r="B2957" s="36" t="s">
        <v>1046</v>
      </c>
      <c r="C2957" s="3"/>
      <c r="D2957" s="3"/>
      <c r="E2957" s="3"/>
      <c r="F2957" s="4"/>
    </row>
    <row r="2958" spans="2:6" ht="11.25" hidden="1" customHeight="1" x14ac:dyDescent="0.2">
      <c r="B2958" s="28" t="s">
        <v>4016</v>
      </c>
      <c r="C2958" s="6"/>
      <c r="D2958" s="6"/>
      <c r="E2958" s="6"/>
      <c r="F2958" s="7"/>
    </row>
    <row r="2959" spans="2:6" ht="11.25" hidden="1" customHeight="1" x14ac:dyDescent="0.2">
      <c r="B2959" s="36" t="s">
        <v>1539</v>
      </c>
      <c r="C2959" s="3"/>
      <c r="D2959" s="3"/>
      <c r="E2959" s="3"/>
      <c r="F2959" s="4"/>
    </row>
    <row r="2960" spans="2:6" ht="11.25" hidden="1" customHeight="1" x14ac:dyDescent="0.2">
      <c r="B2960" s="36" t="s">
        <v>4016</v>
      </c>
      <c r="C2960" s="3"/>
      <c r="D2960" s="3"/>
      <c r="E2960" s="3"/>
      <c r="F2960" s="4"/>
    </row>
    <row r="2961" spans="2:6" ht="11.25" hidden="1" customHeight="1" x14ac:dyDescent="0.2">
      <c r="B2961" s="36" t="s">
        <v>1311</v>
      </c>
      <c r="C2961" s="3"/>
      <c r="D2961" s="3"/>
      <c r="E2961" s="3"/>
      <c r="F2961" s="4"/>
    </row>
    <row r="2962" spans="2:6" ht="11.25" hidden="1" customHeight="1" x14ac:dyDescent="0.2">
      <c r="B2962" s="36" t="s">
        <v>4016</v>
      </c>
      <c r="C2962" s="3"/>
      <c r="D2962" s="3"/>
      <c r="E2962" s="3"/>
      <c r="F2962" s="4"/>
    </row>
    <row r="2963" spans="2:6" ht="11.25" hidden="1" customHeight="1" x14ac:dyDescent="0.2">
      <c r="B2963" s="36" t="s">
        <v>3138</v>
      </c>
      <c r="C2963" s="3"/>
      <c r="D2963" s="3"/>
      <c r="E2963" s="3"/>
      <c r="F2963" s="4"/>
    </row>
    <row r="2964" spans="2:6" ht="11.25" hidden="1" customHeight="1" x14ac:dyDescent="0.2">
      <c r="B2964" s="36" t="s">
        <v>4016</v>
      </c>
      <c r="C2964" s="3"/>
      <c r="D2964" s="3"/>
      <c r="E2964" s="3"/>
      <c r="F2964" s="4"/>
    </row>
    <row r="2965" spans="2:6" ht="11.25" hidden="1" customHeight="1" x14ac:dyDescent="0.2">
      <c r="B2965" s="36" t="s">
        <v>3084</v>
      </c>
      <c r="C2965" s="3"/>
      <c r="D2965" s="3"/>
      <c r="E2965" s="3"/>
      <c r="F2965" s="4"/>
    </row>
    <row r="2966" spans="2:6" ht="11.25" hidden="1" customHeight="1" x14ac:dyDescent="0.2">
      <c r="B2966" s="36" t="s">
        <v>4016</v>
      </c>
      <c r="C2966" s="3"/>
      <c r="D2966" s="3"/>
      <c r="E2966" s="3"/>
      <c r="F2966" s="4"/>
    </row>
    <row r="2967" spans="2:6" ht="11.25" hidden="1" customHeight="1" x14ac:dyDescent="0.2">
      <c r="B2967" s="36" t="s">
        <v>2665</v>
      </c>
      <c r="C2967" s="3"/>
      <c r="D2967" s="3"/>
      <c r="E2967" s="3"/>
      <c r="F2967" s="4"/>
    </row>
    <row r="2968" spans="2:6" ht="11.25" hidden="1" customHeight="1" x14ac:dyDescent="0.2">
      <c r="B2968" s="36" t="s">
        <v>4016</v>
      </c>
      <c r="C2968" s="3"/>
      <c r="D2968" s="3"/>
      <c r="E2968" s="3"/>
      <c r="F2968" s="4"/>
    </row>
    <row r="2969" spans="2:6" ht="11.25" hidden="1" customHeight="1" x14ac:dyDescent="0.2">
      <c r="B2969" s="36" t="s">
        <v>1512</v>
      </c>
      <c r="C2969" s="3"/>
      <c r="D2969" s="3"/>
      <c r="E2969" s="3"/>
      <c r="F2969" s="4"/>
    </row>
    <row r="2970" spans="2:6" ht="11.25" hidden="1" customHeight="1" x14ac:dyDescent="0.2">
      <c r="B2970" s="36" t="s">
        <v>4016</v>
      </c>
      <c r="C2970" s="3"/>
      <c r="D2970" s="3"/>
      <c r="E2970" s="3"/>
      <c r="F2970" s="4"/>
    </row>
    <row r="2971" spans="2:6" ht="11.25" hidden="1" customHeight="1" x14ac:dyDescent="0.2">
      <c r="B2971" s="36" t="s">
        <v>1899</v>
      </c>
      <c r="C2971" s="3"/>
      <c r="D2971" s="3"/>
      <c r="E2971" s="3"/>
      <c r="F2971" s="4"/>
    </row>
    <row r="2972" spans="2:6" ht="11.25" hidden="1" customHeight="1" x14ac:dyDescent="0.2">
      <c r="B2972" s="36" t="s">
        <v>4016</v>
      </c>
      <c r="C2972" s="3"/>
      <c r="D2972" s="3"/>
      <c r="E2972" s="3"/>
      <c r="F2972" s="4"/>
    </row>
    <row r="2973" spans="2:6" ht="11.25" hidden="1" customHeight="1" x14ac:dyDescent="0.2">
      <c r="B2973" s="36" t="s">
        <v>2327</v>
      </c>
      <c r="C2973" s="3"/>
      <c r="D2973" s="3"/>
      <c r="E2973" s="3"/>
      <c r="F2973" s="4"/>
    </row>
    <row r="2974" spans="2:6" ht="11.25" hidden="1" customHeight="1" x14ac:dyDescent="0.2">
      <c r="B2974" s="36" t="s">
        <v>4016</v>
      </c>
      <c r="C2974" s="3"/>
      <c r="D2974" s="3"/>
      <c r="E2974" s="3"/>
      <c r="F2974" s="4"/>
    </row>
    <row r="2975" spans="2:6" ht="11.25" hidden="1" customHeight="1" x14ac:dyDescent="0.2">
      <c r="B2975" s="36" t="s">
        <v>627</v>
      </c>
      <c r="C2975" s="3"/>
      <c r="D2975" s="3"/>
      <c r="E2975" s="3"/>
      <c r="F2975" s="4"/>
    </row>
    <row r="2976" spans="2:6" ht="11.25" hidden="1" customHeight="1" x14ac:dyDescent="0.2">
      <c r="B2976" s="36" t="s">
        <v>4016</v>
      </c>
      <c r="C2976" s="3"/>
      <c r="D2976" s="3"/>
      <c r="E2976" s="3"/>
      <c r="F2976" s="4"/>
    </row>
    <row r="2977" spans="2:6" ht="11.25" hidden="1" customHeight="1" x14ac:dyDescent="0.2">
      <c r="B2977" s="36" t="s">
        <v>2417</v>
      </c>
      <c r="C2977" s="3"/>
      <c r="D2977" s="3"/>
      <c r="E2977" s="3"/>
      <c r="F2977" s="4"/>
    </row>
    <row r="2978" spans="2:6" ht="11.25" hidden="1" customHeight="1" x14ac:dyDescent="0.2">
      <c r="B2978" s="36" t="s">
        <v>4016</v>
      </c>
      <c r="C2978" s="3"/>
      <c r="D2978" s="3"/>
      <c r="E2978" s="3"/>
      <c r="F2978" s="4"/>
    </row>
    <row r="2979" spans="2:6" ht="11.25" hidden="1" customHeight="1" x14ac:dyDescent="0.2">
      <c r="B2979" s="36" t="s">
        <v>3794</v>
      </c>
      <c r="C2979" s="3"/>
      <c r="D2979" s="3"/>
      <c r="E2979" s="3"/>
      <c r="F2979" s="4"/>
    </row>
    <row r="2980" spans="2:6" ht="11.25" hidden="1" customHeight="1" x14ac:dyDescent="0.2">
      <c r="B2980" s="36" t="s">
        <v>4016</v>
      </c>
      <c r="C2980" s="3"/>
      <c r="D2980" s="3"/>
      <c r="E2980" s="3"/>
      <c r="F2980" s="4"/>
    </row>
    <row r="2981" spans="2:6" ht="11.25" hidden="1" customHeight="1" x14ac:dyDescent="0.2">
      <c r="B2981" s="36" t="s">
        <v>768</v>
      </c>
      <c r="C2981" s="3"/>
      <c r="D2981" s="3"/>
      <c r="E2981" s="3"/>
      <c r="F2981" s="4"/>
    </row>
    <row r="2982" spans="2:6" ht="11.25" hidden="1" customHeight="1" x14ac:dyDescent="0.2">
      <c r="B2982" s="36" t="s">
        <v>1924</v>
      </c>
      <c r="C2982" s="3"/>
      <c r="D2982" s="3"/>
      <c r="E2982" s="3"/>
      <c r="F2982" s="4"/>
    </row>
    <row r="2983" spans="2:6" ht="11.25" hidden="1" customHeight="1" x14ac:dyDescent="0.2">
      <c r="B2983" s="36" t="s">
        <v>1228</v>
      </c>
      <c r="C2983" s="3"/>
      <c r="D2983" s="3"/>
      <c r="E2983" s="3"/>
      <c r="F2983" s="4"/>
    </row>
    <row r="2984" spans="2:6" ht="11.25" hidden="1" customHeight="1" x14ac:dyDescent="0.2">
      <c r="B2984" s="36" t="s">
        <v>4016</v>
      </c>
      <c r="C2984" s="3"/>
      <c r="D2984" s="3"/>
      <c r="E2984" s="3"/>
      <c r="F2984" s="4"/>
    </row>
    <row r="2985" spans="2:6" ht="11.25" hidden="1" customHeight="1" x14ac:dyDescent="0.2">
      <c r="B2985" s="36" t="s">
        <v>717</v>
      </c>
      <c r="C2985" s="3"/>
      <c r="D2985" s="3"/>
      <c r="E2985" s="3"/>
      <c r="F2985" s="4"/>
    </row>
    <row r="2986" spans="2:6" ht="11.25" hidden="1" customHeight="1" x14ac:dyDescent="0.2">
      <c r="B2986" s="36" t="s">
        <v>4016</v>
      </c>
      <c r="C2986" s="3"/>
      <c r="D2986" s="3"/>
      <c r="E2986" s="3"/>
      <c r="F2986" s="4"/>
    </row>
    <row r="2987" spans="2:6" ht="11.25" hidden="1" customHeight="1" x14ac:dyDescent="0.2">
      <c r="B2987" s="36" t="s">
        <v>3809</v>
      </c>
      <c r="C2987" s="3"/>
      <c r="D2987" s="3"/>
      <c r="E2987" s="3"/>
      <c r="F2987" s="4"/>
    </row>
    <row r="2988" spans="2:6" ht="11.25" hidden="1" customHeight="1" x14ac:dyDescent="0.2">
      <c r="B2988" s="36" t="s">
        <v>3</v>
      </c>
      <c r="C2988" s="3"/>
      <c r="D2988" s="3"/>
      <c r="E2988" s="3"/>
      <c r="F2988" s="4"/>
    </row>
    <row r="2989" spans="2:6" ht="11.25" hidden="1" customHeight="1" x14ac:dyDescent="0.2">
      <c r="B2989" s="36" t="s">
        <v>2230</v>
      </c>
      <c r="C2989" s="37">
        <f>D2989+E2989+F2989</f>
        <v>157364</v>
      </c>
      <c r="D2989" s="3">
        <v>123953</v>
      </c>
      <c r="E2989" s="3"/>
      <c r="F2989" s="4">
        <v>33411</v>
      </c>
    </row>
    <row r="2990" spans="2:6" ht="11.25" hidden="1" customHeight="1" x14ac:dyDescent="0.2">
      <c r="B2990" s="36" t="s">
        <v>4016</v>
      </c>
      <c r="C2990" s="3"/>
      <c r="D2990" s="3"/>
      <c r="E2990" s="3"/>
      <c r="F2990" s="4"/>
    </row>
    <row r="2991" spans="2:6" ht="11.25" hidden="1" customHeight="1" x14ac:dyDescent="0.2">
      <c r="B2991" s="36" t="s">
        <v>1967</v>
      </c>
      <c r="C2991" s="3"/>
      <c r="D2991" s="3"/>
      <c r="E2991" s="3"/>
      <c r="F2991" s="4"/>
    </row>
    <row r="2992" spans="2:6" ht="11.25" hidden="1" customHeight="1" x14ac:dyDescent="0.2">
      <c r="B2992" s="36" t="s">
        <v>4016</v>
      </c>
      <c r="C2992" s="3"/>
      <c r="D2992" s="3"/>
      <c r="E2992" s="3"/>
      <c r="F2992" s="4"/>
    </row>
    <row r="2993" spans="2:6" ht="11.25" hidden="1" customHeight="1" x14ac:dyDescent="0.2">
      <c r="B2993" s="36" t="s">
        <v>1867</v>
      </c>
      <c r="C2993" s="3"/>
      <c r="D2993" s="3"/>
      <c r="E2993" s="3"/>
      <c r="F2993" s="4"/>
    </row>
    <row r="2994" spans="2:6" ht="11.25" hidden="1" customHeight="1" x14ac:dyDescent="0.2">
      <c r="B2994" s="36" t="s">
        <v>4016</v>
      </c>
      <c r="C2994" s="3"/>
      <c r="D2994" s="3"/>
      <c r="E2994" s="3"/>
      <c r="F2994" s="4"/>
    </row>
    <row r="2995" spans="2:6" ht="11.25" hidden="1" customHeight="1" x14ac:dyDescent="0.2">
      <c r="B2995" s="36" t="s">
        <v>676</v>
      </c>
      <c r="C2995" s="3"/>
      <c r="D2995" s="3"/>
      <c r="E2995" s="3"/>
      <c r="F2995" s="4"/>
    </row>
    <row r="2996" spans="2:6" ht="11.25" hidden="1" customHeight="1" x14ac:dyDescent="0.2">
      <c r="B2996" s="36" t="s">
        <v>4016</v>
      </c>
      <c r="C2996" s="3"/>
      <c r="D2996" s="3"/>
      <c r="E2996" s="3"/>
      <c r="F2996" s="4"/>
    </row>
    <row r="2997" spans="2:6" ht="11.25" hidden="1" customHeight="1" x14ac:dyDescent="0.2">
      <c r="B2997" s="36" t="s">
        <v>1451</v>
      </c>
      <c r="C2997" s="3"/>
      <c r="D2997" s="3"/>
      <c r="E2997" s="3"/>
      <c r="F2997" s="4"/>
    </row>
    <row r="2998" spans="2:6" ht="11.25" hidden="1" customHeight="1" x14ac:dyDescent="0.2">
      <c r="B2998" s="36" t="s">
        <v>1414</v>
      </c>
      <c r="C2998" s="3"/>
      <c r="D2998" s="3"/>
      <c r="E2998" s="3"/>
      <c r="F2998" s="4"/>
    </row>
    <row r="2999" spans="2:6" ht="11.25" hidden="1" customHeight="1" x14ac:dyDescent="0.2">
      <c r="B2999" s="36" t="s">
        <v>500</v>
      </c>
      <c r="C2999" s="3"/>
      <c r="D2999" s="3"/>
      <c r="E2999" s="3"/>
      <c r="F2999" s="4"/>
    </row>
    <row r="3000" spans="2:6" ht="11.25" hidden="1" customHeight="1" x14ac:dyDescent="0.2">
      <c r="B3000" s="36" t="s">
        <v>4016</v>
      </c>
      <c r="C3000" s="3"/>
      <c r="D3000" s="3"/>
      <c r="E3000" s="3"/>
      <c r="F3000" s="4"/>
    </row>
    <row r="3001" spans="2:6" ht="11.25" hidden="1" customHeight="1" x14ac:dyDescent="0.2">
      <c r="B3001" s="36" t="s">
        <v>1139</v>
      </c>
      <c r="C3001" s="3"/>
      <c r="D3001" s="3"/>
      <c r="E3001" s="3"/>
      <c r="F3001" s="4"/>
    </row>
    <row r="3002" spans="2:6" ht="11.25" hidden="1" customHeight="1" x14ac:dyDescent="0.2">
      <c r="B3002" s="36" t="s">
        <v>4016</v>
      </c>
      <c r="C3002" s="3"/>
      <c r="D3002" s="3"/>
      <c r="E3002" s="3"/>
      <c r="F3002" s="4"/>
    </row>
    <row r="3003" spans="2:6" ht="11.25" hidden="1" customHeight="1" x14ac:dyDescent="0.2">
      <c r="B3003" s="36" t="s">
        <v>1219</v>
      </c>
      <c r="C3003" s="3"/>
      <c r="D3003" s="3"/>
      <c r="E3003" s="3"/>
      <c r="F3003" s="4"/>
    </row>
    <row r="3004" spans="2:6" ht="11.25" hidden="1" customHeight="1" x14ac:dyDescent="0.2">
      <c r="B3004" s="36" t="s">
        <v>1794</v>
      </c>
      <c r="C3004" s="3"/>
      <c r="D3004" s="3"/>
      <c r="E3004" s="3"/>
      <c r="F3004" s="4"/>
    </row>
    <row r="3005" spans="2:6" ht="11.25" hidden="1" customHeight="1" x14ac:dyDescent="0.2">
      <c r="B3005" s="36" t="s">
        <v>3653</v>
      </c>
      <c r="C3005" s="3"/>
      <c r="D3005" s="3"/>
      <c r="E3005" s="3"/>
      <c r="F3005" s="4"/>
    </row>
    <row r="3006" spans="2:6" ht="11.25" hidden="1" customHeight="1" x14ac:dyDescent="0.2">
      <c r="B3006" s="36" t="s">
        <v>284</v>
      </c>
      <c r="C3006" s="37">
        <f>D3006+E3006+F3006</f>
        <v>53750</v>
      </c>
      <c r="D3006" s="3">
        <v>21545</v>
      </c>
      <c r="E3006" s="3">
        <v>26144</v>
      </c>
      <c r="F3006" s="4">
        <v>6061</v>
      </c>
    </row>
    <row r="3007" spans="2:6" ht="11.25" hidden="1" customHeight="1" x14ac:dyDescent="0.2">
      <c r="B3007" s="36" t="s">
        <v>4016</v>
      </c>
      <c r="C3007" s="3"/>
      <c r="D3007" s="3"/>
      <c r="E3007" s="3"/>
      <c r="F3007" s="4"/>
    </row>
    <row r="3008" spans="2:6" ht="11.25" hidden="1" customHeight="1" x14ac:dyDescent="0.2">
      <c r="B3008" s="36" t="s">
        <v>632</v>
      </c>
      <c r="C3008" s="3"/>
      <c r="D3008" s="3"/>
      <c r="E3008" s="3"/>
      <c r="F3008" s="4"/>
    </row>
    <row r="3009" spans="2:6" ht="11.25" hidden="1" customHeight="1" x14ac:dyDescent="0.2">
      <c r="B3009" s="36" t="s">
        <v>4016</v>
      </c>
      <c r="C3009" s="3"/>
      <c r="D3009" s="3"/>
      <c r="E3009" s="3"/>
      <c r="F3009" s="4"/>
    </row>
    <row r="3010" spans="2:6" ht="11.25" hidden="1" customHeight="1" x14ac:dyDescent="0.2">
      <c r="B3010" s="36" t="s">
        <v>313</v>
      </c>
      <c r="C3010" s="3"/>
      <c r="D3010" s="3"/>
      <c r="E3010" s="3"/>
      <c r="F3010" s="4"/>
    </row>
    <row r="3011" spans="2:6" ht="11.25" hidden="1" customHeight="1" x14ac:dyDescent="0.2">
      <c r="B3011" s="28" t="s">
        <v>2587</v>
      </c>
      <c r="C3011" s="6"/>
      <c r="D3011" s="6"/>
      <c r="E3011" s="6"/>
      <c r="F3011" s="7"/>
    </row>
    <row r="3012" spans="2:6" ht="11.25" hidden="1" customHeight="1" x14ac:dyDescent="0.2">
      <c r="B3012" s="36" t="s">
        <v>1937</v>
      </c>
      <c r="C3012" s="3"/>
      <c r="D3012" s="3"/>
      <c r="E3012" s="3"/>
      <c r="F3012" s="4"/>
    </row>
    <row r="3013" spans="2:6" ht="11.25" hidden="1" customHeight="1" x14ac:dyDescent="0.2">
      <c r="B3013" s="36" t="s">
        <v>42</v>
      </c>
      <c r="C3013" s="37">
        <f>D3013+E3013+F3013</f>
        <v>211114</v>
      </c>
      <c r="D3013" s="3">
        <v>145498</v>
      </c>
      <c r="E3013" s="3">
        <v>26144</v>
      </c>
      <c r="F3013" s="4">
        <v>39472</v>
      </c>
    </row>
    <row r="3014" spans="2:6" ht="11.25" hidden="1" customHeight="1" x14ac:dyDescent="0.2">
      <c r="B3014" s="36" t="s">
        <v>4016</v>
      </c>
      <c r="C3014" s="3"/>
      <c r="D3014" s="3"/>
      <c r="E3014" s="3"/>
      <c r="F3014" s="4"/>
    </row>
    <row r="3015" spans="2:6" ht="11.25" hidden="1" customHeight="1" x14ac:dyDescent="0.2">
      <c r="B3015" s="36" t="s">
        <v>1394</v>
      </c>
      <c r="C3015" s="3"/>
      <c r="D3015" s="3"/>
      <c r="E3015" s="3"/>
      <c r="F3015" s="4"/>
    </row>
    <row r="3016" spans="2:6" ht="11.25" hidden="1" customHeight="1" x14ac:dyDescent="0.2">
      <c r="B3016" s="36" t="s">
        <v>4016</v>
      </c>
      <c r="C3016" s="3"/>
      <c r="D3016" s="3"/>
      <c r="E3016" s="3"/>
      <c r="F3016" s="4"/>
    </row>
    <row r="3017" spans="2:6" ht="11.25" hidden="1" customHeight="1" x14ac:dyDescent="0.2">
      <c r="B3017" s="36" t="s">
        <v>1973</v>
      </c>
      <c r="C3017" s="3"/>
      <c r="D3017" s="3"/>
      <c r="E3017" s="3"/>
      <c r="F3017" s="4"/>
    </row>
    <row r="3018" spans="2:6" ht="11.25" hidden="1" customHeight="1" x14ac:dyDescent="0.2">
      <c r="B3018" s="36" t="s">
        <v>4016</v>
      </c>
      <c r="C3018" s="3"/>
      <c r="D3018" s="3"/>
      <c r="E3018" s="3"/>
      <c r="F3018" s="4"/>
    </row>
    <row r="3019" spans="2:6" ht="11.25" hidden="1" customHeight="1" x14ac:dyDescent="0.2">
      <c r="B3019" s="36" t="s">
        <v>1847</v>
      </c>
      <c r="C3019" s="3"/>
      <c r="D3019" s="3"/>
      <c r="E3019" s="3"/>
      <c r="F3019" s="4"/>
    </row>
    <row r="3020" spans="2:6" ht="11.25" hidden="1" customHeight="1" x14ac:dyDescent="0.2">
      <c r="B3020" s="36" t="s">
        <v>4016</v>
      </c>
      <c r="C3020" s="3"/>
      <c r="D3020" s="3"/>
      <c r="E3020" s="3"/>
      <c r="F3020" s="4"/>
    </row>
    <row r="3021" spans="2:6" ht="11.25" hidden="1" customHeight="1" x14ac:dyDescent="0.2">
      <c r="B3021" s="36" t="s">
        <v>3008</v>
      </c>
      <c r="C3021" s="3"/>
      <c r="D3021" s="3"/>
      <c r="E3021" s="3"/>
      <c r="F3021" s="4"/>
    </row>
    <row r="3022" spans="2:6" ht="11.25" hidden="1" customHeight="1" x14ac:dyDescent="0.2">
      <c r="B3022" s="36" t="s">
        <v>4016</v>
      </c>
      <c r="C3022" s="3"/>
      <c r="D3022" s="3"/>
      <c r="E3022" s="3"/>
      <c r="F3022" s="4"/>
    </row>
    <row r="3023" spans="2:6" ht="11.25" hidden="1" customHeight="1" x14ac:dyDescent="0.2">
      <c r="B3023" s="36" t="s">
        <v>216</v>
      </c>
      <c r="C3023" s="3"/>
      <c r="D3023" s="3"/>
      <c r="E3023" s="3"/>
      <c r="F3023" s="4"/>
    </row>
    <row r="3024" spans="2:6" ht="11.25" hidden="1" customHeight="1" x14ac:dyDescent="0.2">
      <c r="B3024" s="36" t="s">
        <v>3303</v>
      </c>
      <c r="C3024" s="3"/>
      <c r="D3024" s="3"/>
      <c r="E3024" s="3"/>
      <c r="F3024" s="4"/>
    </row>
    <row r="3025" spans="2:6" ht="11.25" hidden="1" customHeight="1" x14ac:dyDescent="0.2">
      <c r="B3025" s="36" t="s">
        <v>3125</v>
      </c>
      <c r="C3025" s="3"/>
      <c r="D3025" s="3"/>
      <c r="E3025" s="3"/>
      <c r="F3025" s="4"/>
    </row>
    <row r="3026" spans="2:6" ht="11.25" hidden="1" customHeight="1" x14ac:dyDescent="0.2">
      <c r="B3026" s="36" t="s">
        <v>2153</v>
      </c>
      <c r="C3026" s="37">
        <f>D3026+E3026+F3026</f>
        <v>833059</v>
      </c>
      <c r="D3026" s="3">
        <v>549819</v>
      </c>
      <c r="E3026" s="3">
        <v>76424</v>
      </c>
      <c r="F3026" s="4">
        <v>206816</v>
      </c>
    </row>
    <row r="3027" spans="2:6" ht="11.25" hidden="1" customHeight="1" x14ac:dyDescent="0.2">
      <c r="B3027" s="36" t="s">
        <v>4016</v>
      </c>
      <c r="C3027" s="3"/>
      <c r="D3027" s="3"/>
      <c r="E3027" s="3"/>
      <c r="F3027" s="4"/>
    </row>
    <row r="3028" spans="2:6" ht="11.25" hidden="1" customHeight="1" x14ac:dyDescent="0.2">
      <c r="B3028" s="36" t="s">
        <v>3059</v>
      </c>
      <c r="C3028" s="3"/>
      <c r="D3028" s="3"/>
      <c r="E3028" s="3"/>
      <c r="F3028" s="4"/>
    </row>
    <row r="3029" spans="2:6" ht="11.25" hidden="1" customHeight="1" x14ac:dyDescent="0.2">
      <c r="B3029" s="36" t="s">
        <v>4016</v>
      </c>
      <c r="C3029" s="3"/>
      <c r="D3029" s="3"/>
      <c r="E3029" s="3"/>
      <c r="F3029" s="4"/>
    </row>
    <row r="3030" spans="2:6" ht="11.25" hidden="1" customHeight="1" x14ac:dyDescent="0.2">
      <c r="B3030" s="36" t="s">
        <v>2443</v>
      </c>
      <c r="C3030" s="3"/>
      <c r="D3030" s="3"/>
      <c r="E3030" s="3"/>
      <c r="F3030" s="4"/>
    </row>
    <row r="3031" spans="2:6" ht="11.25" hidden="1" customHeight="1" x14ac:dyDescent="0.2">
      <c r="B3031" s="36" t="s">
        <v>4016</v>
      </c>
      <c r="C3031" s="3"/>
      <c r="D3031" s="3"/>
      <c r="E3031" s="3"/>
      <c r="F3031" s="4"/>
    </row>
    <row r="3032" spans="2:6" ht="11.25" hidden="1" customHeight="1" x14ac:dyDescent="0.2">
      <c r="B3032" s="36" t="s">
        <v>3021</v>
      </c>
      <c r="C3032" s="3"/>
      <c r="D3032" s="3"/>
      <c r="E3032" s="3"/>
      <c r="F3032" s="4"/>
    </row>
    <row r="3033" spans="2:6" ht="11.25" hidden="1" customHeight="1" x14ac:dyDescent="0.2">
      <c r="B3033" s="36" t="s">
        <v>4016</v>
      </c>
      <c r="C3033" s="3"/>
      <c r="D3033" s="3"/>
      <c r="E3033" s="3"/>
      <c r="F3033" s="4"/>
    </row>
    <row r="3034" spans="2:6" ht="11.25" hidden="1" customHeight="1" x14ac:dyDescent="0.2">
      <c r="B3034" s="36" t="s">
        <v>2079</v>
      </c>
      <c r="C3034" s="3"/>
      <c r="D3034" s="3"/>
      <c r="E3034" s="3"/>
      <c r="F3034" s="4"/>
    </row>
    <row r="3035" spans="2:6" ht="11.25" hidden="1" customHeight="1" x14ac:dyDescent="0.2">
      <c r="B3035" s="36" t="s">
        <v>3856</v>
      </c>
      <c r="C3035" s="3"/>
      <c r="D3035" s="3"/>
      <c r="E3035" s="3"/>
      <c r="F3035" s="4"/>
    </row>
    <row r="3036" spans="2:6" ht="11.25" hidden="1" customHeight="1" x14ac:dyDescent="0.2">
      <c r="B3036" s="36" t="s">
        <v>1493</v>
      </c>
      <c r="C3036" s="3"/>
      <c r="D3036" s="3"/>
      <c r="E3036" s="3"/>
      <c r="F3036" s="4"/>
    </row>
    <row r="3037" spans="2:6" ht="11.25" hidden="1" customHeight="1" x14ac:dyDescent="0.2">
      <c r="B3037" s="36" t="s">
        <v>4016</v>
      </c>
      <c r="C3037" s="3"/>
      <c r="D3037" s="3"/>
      <c r="E3037" s="3"/>
      <c r="F3037" s="4"/>
    </row>
    <row r="3038" spans="2:6" ht="11.25" hidden="1" customHeight="1" x14ac:dyDescent="0.2">
      <c r="B3038" s="36" t="s">
        <v>1623</v>
      </c>
      <c r="C3038" s="3"/>
      <c r="D3038" s="3"/>
      <c r="E3038" s="3"/>
      <c r="F3038" s="4"/>
    </row>
    <row r="3039" spans="2:6" ht="11.25" hidden="1" customHeight="1" x14ac:dyDescent="0.2">
      <c r="B3039" s="36" t="s">
        <v>4016</v>
      </c>
      <c r="C3039" s="3"/>
      <c r="D3039" s="3"/>
      <c r="E3039" s="3"/>
      <c r="F3039" s="4"/>
    </row>
    <row r="3040" spans="2:6" ht="11.25" hidden="1" customHeight="1" x14ac:dyDescent="0.2">
      <c r="B3040" s="36" t="s">
        <v>1482</v>
      </c>
      <c r="C3040" s="3"/>
      <c r="D3040" s="3"/>
      <c r="E3040" s="3"/>
      <c r="F3040" s="4"/>
    </row>
    <row r="3041" spans="2:6" ht="11.25" hidden="1" customHeight="1" x14ac:dyDescent="0.2">
      <c r="B3041" s="36" t="s">
        <v>3781</v>
      </c>
      <c r="C3041" s="3"/>
      <c r="D3041" s="3"/>
      <c r="E3041" s="3"/>
      <c r="F3041" s="4"/>
    </row>
    <row r="3042" spans="2:6" ht="11.25" hidden="1" customHeight="1" x14ac:dyDescent="0.2">
      <c r="B3042" s="36" t="s">
        <v>1936</v>
      </c>
      <c r="C3042" s="3"/>
      <c r="D3042" s="3"/>
      <c r="E3042" s="3"/>
      <c r="F3042" s="4"/>
    </row>
    <row r="3043" spans="2:6" ht="11.25" hidden="1" customHeight="1" x14ac:dyDescent="0.2">
      <c r="B3043" s="36" t="s">
        <v>3263</v>
      </c>
      <c r="C3043" s="37">
        <f>D3043+E3043+F3043</f>
        <v>47990</v>
      </c>
      <c r="D3043" s="3">
        <v>22975</v>
      </c>
      <c r="E3043" s="3">
        <v>19937</v>
      </c>
      <c r="F3043" s="4">
        <v>5078</v>
      </c>
    </row>
    <row r="3044" spans="2:6" ht="11.25" hidden="1" customHeight="1" x14ac:dyDescent="0.2">
      <c r="B3044" s="36" t="s">
        <v>4016</v>
      </c>
      <c r="C3044" s="3"/>
      <c r="D3044" s="3"/>
      <c r="E3044" s="3"/>
      <c r="F3044" s="4"/>
    </row>
    <row r="3045" spans="2:6" ht="11.25" hidden="1" customHeight="1" x14ac:dyDescent="0.2">
      <c r="B3045" s="36" t="s">
        <v>1202</v>
      </c>
      <c r="C3045" s="3"/>
      <c r="D3045" s="3"/>
      <c r="E3045" s="3"/>
      <c r="F3045" s="4"/>
    </row>
    <row r="3046" spans="2:6" ht="11.25" hidden="1" customHeight="1" x14ac:dyDescent="0.2">
      <c r="B3046" s="36" t="s">
        <v>4016</v>
      </c>
      <c r="C3046" s="3"/>
      <c r="D3046" s="3"/>
      <c r="E3046" s="3"/>
      <c r="F3046" s="4"/>
    </row>
    <row r="3047" spans="2:6" ht="11.25" hidden="1" customHeight="1" x14ac:dyDescent="0.2">
      <c r="B3047" s="36" t="s">
        <v>1056</v>
      </c>
      <c r="C3047" s="3"/>
      <c r="D3047" s="3"/>
      <c r="E3047" s="3"/>
      <c r="F3047" s="4"/>
    </row>
    <row r="3048" spans="2:6" ht="11.25" hidden="1" customHeight="1" x14ac:dyDescent="0.2">
      <c r="B3048" s="36" t="s">
        <v>4016</v>
      </c>
      <c r="C3048" s="3"/>
      <c r="D3048" s="3"/>
      <c r="E3048" s="3"/>
      <c r="F3048" s="4"/>
    </row>
    <row r="3049" spans="2:6" ht="11.25" hidden="1" customHeight="1" x14ac:dyDescent="0.2">
      <c r="B3049" s="36" t="s">
        <v>2670</v>
      </c>
      <c r="C3049" s="3"/>
      <c r="D3049" s="3"/>
      <c r="E3049" s="3"/>
      <c r="F3049" s="4"/>
    </row>
    <row r="3050" spans="2:6" ht="11.25" hidden="1" customHeight="1" x14ac:dyDescent="0.2">
      <c r="B3050" s="36" t="s">
        <v>4016</v>
      </c>
      <c r="C3050" s="3"/>
      <c r="D3050" s="3"/>
      <c r="E3050" s="3"/>
      <c r="F3050" s="4"/>
    </row>
    <row r="3051" spans="2:6" ht="11.25" hidden="1" customHeight="1" x14ac:dyDescent="0.2">
      <c r="B3051" s="36" t="s">
        <v>476</v>
      </c>
      <c r="C3051" s="3"/>
      <c r="D3051" s="3"/>
      <c r="E3051" s="3"/>
      <c r="F3051" s="4"/>
    </row>
    <row r="3052" spans="2:6" ht="11.25" hidden="1" customHeight="1" x14ac:dyDescent="0.2">
      <c r="B3052" s="36" t="s">
        <v>3169</v>
      </c>
      <c r="C3052" s="3"/>
      <c r="D3052" s="3"/>
      <c r="E3052" s="3"/>
      <c r="F3052" s="4"/>
    </row>
    <row r="3053" spans="2:6" ht="11.25" hidden="1" customHeight="1" x14ac:dyDescent="0.2">
      <c r="B3053" s="36" t="s">
        <v>3085</v>
      </c>
      <c r="C3053" s="3"/>
      <c r="D3053" s="3"/>
      <c r="E3053" s="3"/>
      <c r="F3053" s="4"/>
    </row>
    <row r="3054" spans="2:6" ht="11.25" hidden="1" customHeight="1" x14ac:dyDescent="0.2">
      <c r="B3054" s="36" t="s">
        <v>4016</v>
      </c>
      <c r="C3054" s="3"/>
      <c r="D3054" s="3"/>
      <c r="E3054" s="3"/>
      <c r="F3054" s="4"/>
    </row>
    <row r="3055" spans="2:6" ht="11.25" hidden="1" customHeight="1" x14ac:dyDescent="0.2">
      <c r="B3055" s="36" t="s">
        <v>2857</v>
      </c>
      <c r="C3055" s="3"/>
      <c r="D3055" s="3"/>
      <c r="E3055" s="3"/>
      <c r="F3055" s="4"/>
    </row>
    <row r="3056" spans="2:6" ht="11.25" hidden="1" customHeight="1" x14ac:dyDescent="0.2">
      <c r="B3056" s="36" t="s">
        <v>4016</v>
      </c>
      <c r="C3056" s="3"/>
      <c r="D3056" s="3"/>
      <c r="E3056" s="3"/>
      <c r="F3056" s="4"/>
    </row>
    <row r="3057" spans="2:6" ht="11.25" hidden="1" customHeight="1" x14ac:dyDescent="0.2">
      <c r="B3057" s="36" t="s">
        <v>2177</v>
      </c>
      <c r="C3057" s="3"/>
      <c r="D3057" s="3"/>
      <c r="E3057" s="3"/>
      <c r="F3057" s="4"/>
    </row>
    <row r="3058" spans="2:6" ht="11.25" hidden="1" customHeight="1" x14ac:dyDescent="0.2">
      <c r="B3058" s="36" t="s">
        <v>2618</v>
      </c>
      <c r="C3058" s="37">
        <f>D3058+E3058+F3058</f>
        <v>22550</v>
      </c>
      <c r="D3058" s="3">
        <v>22550</v>
      </c>
      <c r="E3058" s="3"/>
      <c r="F3058" s="4"/>
    </row>
    <row r="3059" spans="2:6" ht="11.25" hidden="1" customHeight="1" x14ac:dyDescent="0.2">
      <c r="B3059" s="36" t="s">
        <v>4016</v>
      </c>
      <c r="C3059" s="3"/>
      <c r="D3059" s="3"/>
      <c r="E3059" s="3"/>
      <c r="F3059" s="4"/>
    </row>
    <row r="3060" spans="2:6" ht="11.25" hidden="1" customHeight="1" x14ac:dyDescent="0.2">
      <c r="B3060" s="36" t="s">
        <v>2632</v>
      </c>
      <c r="C3060" s="3"/>
      <c r="D3060" s="3"/>
      <c r="E3060" s="3"/>
      <c r="F3060" s="4"/>
    </row>
    <row r="3061" spans="2:6" ht="11.25" hidden="1" customHeight="1" x14ac:dyDescent="0.2">
      <c r="B3061" s="36" t="s">
        <v>4016</v>
      </c>
      <c r="C3061" s="3"/>
      <c r="D3061" s="3"/>
      <c r="E3061" s="3"/>
      <c r="F3061" s="4"/>
    </row>
    <row r="3062" spans="2:6" ht="11.25" hidden="1" customHeight="1" x14ac:dyDescent="0.2">
      <c r="B3062" s="36" t="s">
        <v>1700</v>
      </c>
      <c r="C3062" s="3"/>
      <c r="D3062" s="3"/>
      <c r="E3062" s="3"/>
      <c r="F3062" s="4"/>
    </row>
    <row r="3063" spans="2:6" ht="11.25" hidden="1" customHeight="1" x14ac:dyDescent="0.2">
      <c r="B3063" s="36" t="s">
        <v>3963</v>
      </c>
      <c r="C3063" s="3"/>
      <c r="D3063" s="3"/>
      <c r="E3063" s="3"/>
      <c r="F3063" s="4"/>
    </row>
    <row r="3064" spans="2:6" ht="11.25" hidden="1" customHeight="1" x14ac:dyDescent="0.2">
      <c r="B3064" s="28" t="s">
        <v>781</v>
      </c>
      <c r="C3064" s="6"/>
      <c r="D3064" s="6"/>
      <c r="E3064" s="6"/>
      <c r="F3064" s="7"/>
    </row>
    <row r="3065" spans="2:6" ht="11.25" hidden="1" customHeight="1" x14ac:dyDescent="0.2">
      <c r="B3065" s="36" t="s">
        <v>150</v>
      </c>
      <c r="C3065" s="37">
        <f>D3065+E3065+F3065</f>
        <v>903599</v>
      </c>
      <c r="D3065" s="3">
        <v>595344</v>
      </c>
      <c r="E3065" s="3">
        <v>96361</v>
      </c>
      <c r="F3065" s="4">
        <v>211894</v>
      </c>
    </row>
    <row r="3066" spans="2:6" ht="11.25" hidden="1" customHeight="1" x14ac:dyDescent="0.2">
      <c r="B3066" s="36" t="s">
        <v>4016</v>
      </c>
      <c r="C3066" s="3"/>
      <c r="D3066" s="3"/>
      <c r="E3066" s="3"/>
      <c r="F3066" s="4"/>
    </row>
    <row r="3067" spans="2:6" ht="11.25" hidden="1" customHeight="1" x14ac:dyDescent="0.2">
      <c r="B3067" s="36" t="s">
        <v>991</v>
      </c>
      <c r="C3067" s="3"/>
      <c r="D3067" s="3"/>
      <c r="E3067" s="3"/>
      <c r="F3067" s="4"/>
    </row>
    <row r="3068" spans="2:6" ht="11.25" hidden="1" customHeight="1" x14ac:dyDescent="0.2">
      <c r="B3068" s="36" t="s">
        <v>4016</v>
      </c>
      <c r="C3068" s="3"/>
      <c r="D3068" s="3"/>
      <c r="E3068" s="3"/>
      <c r="F3068" s="4"/>
    </row>
    <row r="3069" spans="2:6" ht="11.25" hidden="1" customHeight="1" x14ac:dyDescent="0.2">
      <c r="B3069" s="36" t="s">
        <v>1500</v>
      </c>
      <c r="C3069" s="3"/>
      <c r="D3069" s="3"/>
      <c r="E3069" s="3"/>
      <c r="F3069" s="4"/>
    </row>
    <row r="3070" spans="2:6" ht="11.25" hidden="1" customHeight="1" x14ac:dyDescent="0.2">
      <c r="B3070" s="36" t="s">
        <v>3488</v>
      </c>
      <c r="C3070" s="3"/>
      <c r="D3070" s="3"/>
      <c r="E3070" s="3"/>
      <c r="F3070" s="4"/>
    </row>
    <row r="3071" spans="2:6" ht="11.25" hidden="1" customHeight="1" x14ac:dyDescent="0.2">
      <c r="B3071" s="36" t="s">
        <v>1680</v>
      </c>
      <c r="C3071" s="3"/>
      <c r="D3071" s="3"/>
      <c r="E3071" s="3"/>
      <c r="F3071" s="4"/>
    </row>
    <row r="3072" spans="2:6" ht="11.25" hidden="1" customHeight="1" x14ac:dyDescent="0.2">
      <c r="B3072" s="36" t="s">
        <v>2429</v>
      </c>
      <c r="C3072" s="37">
        <f>D3072+E3072+F3072</f>
        <v>1494415</v>
      </c>
      <c r="D3072" s="3">
        <v>941909</v>
      </c>
      <c r="E3072" s="3">
        <v>179499</v>
      </c>
      <c r="F3072" s="4">
        <v>373007</v>
      </c>
    </row>
    <row r="3073" spans="2:6" ht="11.25" hidden="1" customHeight="1" x14ac:dyDescent="0.2">
      <c r="B3073" s="36" t="s">
        <v>4016</v>
      </c>
      <c r="C3073" s="3"/>
      <c r="D3073" s="3"/>
      <c r="E3073" s="3"/>
      <c r="F3073" s="4"/>
    </row>
    <row r="3074" spans="2:6" ht="11.25" hidden="1" customHeight="1" x14ac:dyDescent="0.2">
      <c r="B3074" s="33" t="s">
        <v>1913</v>
      </c>
      <c r="C3074" s="34">
        <v>1205462</v>
      </c>
      <c r="D3074" s="34">
        <v>870641</v>
      </c>
      <c r="E3074" s="34">
        <v>123450</v>
      </c>
      <c r="F3074" s="35">
        <v>211371</v>
      </c>
    </row>
    <row r="3075" spans="2:6" ht="11.25" hidden="1" customHeight="1" x14ac:dyDescent="0.2">
      <c r="B3075" s="36" t="s">
        <v>4016</v>
      </c>
      <c r="C3075" s="3"/>
      <c r="D3075" s="3"/>
      <c r="E3075" s="3"/>
      <c r="F3075" s="4"/>
    </row>
    <row r="3076" spans="2:6" ht="11.25" hidden="1" customHeight="1" x14ac:dyDescent="0.2">
      <c r="B3076" s="36" t="s">
        <v>2828</v>
      </c>
      <c r="C3076" s="3"/>
      <c r="D3076" s="3"/>
      <c r="E3076" s="3"/>
      <c r="F3076" s="4"/>
    </row>
    <row r="3077" spans="2:6" ht="11.25" hidden="1" customHeight="1" x14ac:dyDescent="0.2">
      <c r="B3077" s="36" t="s">
        <v>4016</v>
      </c>
      <c r="C3077" s="3"/>
      <c r="D3077" s="3"/>
      <c r="E3077" s="3"/>
      <c r="F3077" s="4"/>
    </row>
    <row r="3078" spans="2:6" ht="11.25" hidden="1" customHeight="1" x14ac:dyDescent="0.2">
      <c r="B3078" s="36" t="s">
        <v>3356</v>
      </c>
      <c r="C3078" s="3"/>
      <c r="D3078" s="3"/>
      <c r="E3078" s="3"/>
      <c r="F3078" s="4"/>
    </row>
    <row r="3079" spans="2:6" ht="11.25" hidden="1" customHeight="1" x14ac:dyDescent="0.2">
      <c r="B3079" s="36" t="s">
        <v>4016</v>
      </c>
      <c r="C3079" s="3"/>
      <c r="D3079" s="3"/>
      <c r="E3079" s="3"/>
      <c r="F3079" s="4"/>
    </row>
    <row r="3080" spans="2:6" ht="11.25" hidden="1" customHeight="1" x14ac:dyDescent="0.2">
      <c r="B3080" s="36" t="s">
        <v>2419</v>
      </c>
      <c r="C3080" s="3"/>
      <c r="D3080" s="3"/>
      <c r="E3080" s="3"/>
      <c r="F3080" s="4"/>
    </row>
    <row r="3081" spans="2:6" ht="11.25" hidden="1" customHeight="1" x14ac:dyDescent="0.2">
      <c r="B3081" s="36" t="s">
        <v>4016</v>
      </c>
      <c r="C3081" s="3"/>
      <c r="D3081" s="3"/>
      <c r="E3081" s="3"/>
      <c r="F3081" s="4"/>
    </row>
    <row r="3082" spans="2:6" ht="11.25" hidden="1" customHeight="1" x14ac:dyDescent="0.2">
      <c r="B3082" s="36" t="s">
        <v>2936</v>
      </c>
      <c r="C3082" s="3"/>
      <c r="D3082" s="3"/>
      <c r="E3082" s="3"/>
      <c r="F3082" s="4"/>
    </row>
    <row r="3083" spans="2:6" ht="11.25" hidden="1" customHeight="1" x14ac:dyDescent="0.2">
      <c r="B3083" s="36" t="s">
        <v>4016</v>
      </c>
      <c r="C3083" s="3"/>
      <c r="D3083" s="3"/>
      <c r="E3083" s="3"/>
      <c r="F3083" s="4"/>
    </row>
    <row r="3084" spans="2:6" ht="11.25" hidden="1" customHeight="1" x14ac:dyDescent="0.2">
      <c r="B3084" s="36" t="s">
        <v>681</v>
      </c>
      <c r="C3084" s="3"/>
      <c r="D3084" s="3"/>
      <c r="E3084" s="3"/>
      <c r="F3084" s="4"/>
    </row>
    <row r="3085" spans="2:6" ht="11.25" hidden="1" customHeight="1" x14ac:dyDescent="0.2">
      <c r="B3085" s="36" t="s">
        <v>4016</v>
      </c>
      <c r="C3085" s="3"/>
      <c r="D3085" s="3"/>
      <c r="E3085" s="3"/>
      <c r="F3085" s="4"/>
    </row>
    <row r="3086" spans="2:6" ht="11.25" hidden="1" customHeight="1" x14ac:dyDescent="0.2">
      <c r="B3086" s="36" t="s">
        <v>3473</v>
      </c>
      <c r="C3086" s="3"/>
      <c r="D3086" s="3"/>
      <c r="E3086" s="3"/>
      <c r="F3086" s="4"/>
    </row>
    <row r="3087" spans="2:6" ht="11.25" hidden="1" customHeight="1" x14ac:dyDescent="0.2">
      <c r="B3087" s="36" t="s">
        <v>4016</v>
      </c>
      <c r="C3087" s="3"/>
      <c r="D3087" s="3"/>
      <c r="E3087" s="3"/>
      <c r="F3087" s="4"/>
    </row>
    <row r="3088" spans="2:6" ht="11.25" hidden="1" customHeight="1" x14ac:dyDescent="0.2">
      <c r="B3088" s="36" t="s">
        <v>585</v>
      </c>
      <c r="C3088" s="3"/>
      <c r="D3088" s="3"/>
      <c r="E3088" s="3"/>
      <c r="F3088" s="4"/>
    </row>
    <row r="3089" spans="2:6" ht="11.25" hidden="1" customHeight="1" x14ac:dyDescent="0.2">
      <c r="B3089" s="36" t="s">
        <v>3874</v>
      </c>
      <c r="C3089" s="3"/>
      <c r="D3089" s="3"/>
      <c r="E3089" s="3"/>
      <c r="F3089" s="4"/>
    </row>
    <row r="3090" spans="2:6" ht="11.25" hidden="1" customHeight="1" x14ac:dyDescent="0.2">
      <c r="B3090" s="36" t="s">
        <v>3930</v>
      </c>
      <c r="C3090" s="3"/>
      <c r="D3090" s="3"/>
      <c r="E3090" s="3"/>
      <c r="F3090" s="4"/>
    </row>
    <row r="3091" spans="2:6" ht="11.25" hidden="1" customHeight="1" x14ac:dyDescent="0.2">
      <c r="B3091" s="36" t="s">
        <v>2212</v>
      </c>
      <c r="C3091" s="37">
        <f>D3091+E3091+F3091</f>
        <v>61254</v>
      </c>
      <c r="D3091" s="3">
        <v>37977</v>
      </c>
      <c r="E3091" s="3">
        <v>6171</v>
      </c>
      <c r="F3091" s="4">
        <v>17106</v>
      </c>
    </row>
    <row r="3092" spans="2:6" ht="11.25" hidden="1" customHeight="1" x14ac:dyDescent="0.2">
      <c r="B3092" s="36" t="s">
        <v>4016</v>
      </c>
      <c r="C3092" s="3"/>
      <c r="D3092" s="3"/>
      <c r="E3092" s="3"/>
      <c r="F3092" s="4"/>
    </row>
    <row r="3093" spans="2:6" ht="11.25" hidden="1" customHeight="1" x14ac:dyDescent="0.2">
      <c r="B3093" s="36" t="s">
        <v>1113</v>
      </c>
      <c r="C3093" s="3"/>
      <c r="D3093" s="3"/>
      <c r="E3093" s="3"/>
      <c r="F3093" s="4"/>
    </row>
    <row r="3094" spans="2:6" ht="11.25" hidden="1" customHeight="1" x14ac:dyDescent="0.2">
      <c r="B3094" s="36" t="s">
        <v>4016</v>
      </c>
      <c r="C3094" s="3"/>
      <c r="D3094" s="3"/>
      <c r="E3094" s="3"/>
      <c r="F3094" s="4"/>
    </row>
    <row r="3095" spans="2:6" ht="11.25" hidden="1" customHeight="1" x14ac:dyDescent="0.2">
      <c r="B3095" s="36" t="s">
        <v>752</v>
      </c>
      <c r="C3095" s="3"/>
      <c r="D3095" s="3"/>
      <c r="E3095" s="3"/>
      <c r="F3095" s="4"/>
    </row>
    <row r="3096" spans="2:6" ht="11.25" hidden="1" customHeight="1" x14ac:dyDescent="0.2">
      <c r="B3096" s="36" t="s">
        <v>4016</v>
      </c>
      <c r="C3096" s="3"/>
      <c r="D3096" s="3"/>
      <c r="E3096" s="3"/>
      <c r="F3096" s="4"/>
    </row>
    <row r="3097" spans="2:6" ht="11.25" hidden="1" customHeight="1" x14ac:dyDescent="0.2">
      <c r="B3097" s="36" t="s">
        <v>2240</v>
      </c>
      <c r="C3097" s="3"/>
      <c r="D3097" s="3"/>
      <c r="E3097" s="3"/>
      <c r="F3097" s="4"/>
    </row>
    <row r="3098" spans="2:6" ht="11.25" hidden="1" customHeight="1" x14ac:dyDescent="0.2">
      <c r="B3098" s="36" t="s">
        <v>2383</v>
      </c>
      <c r="C3098" s="3"/>
      <c r="D3098" s="3"/>
      <c r="E3098" s="3"/>
      <c r="F3098" s="4"/>
    </row>
    <row r="3099" spans="2:6" ht="11.25" hidden="1" customHeight="1" x14ac:dyDescent="0.2">
      <c r="B3099" s="36" t="s">
        <v>743</v>
      </c>
      <c r="C3099" s="3"/>
      <c r="D3099" s="3"/>
      <c r="E3099" s="3"/>
      <c r="F3099" s="4"/>
    </row>
    <row r="3100" spans="2:6" ht="11.25" hidden="1" customHeight="1" x14ac:dyDescent="0.2">
      <c r="B3100" s="36" t="s">
        <v>116</v>
      </c>
      <c r="C3100" s="3"/>
      <c r="D3100" s="3"/>
      <c r="E3100" s="3"/>
      <c r="F3100" s="4"/>
    </row>
    <row r="3101" spans="2:6" ht="11.25" hidden="1" customHeight="1" x14ac:dyDescent="0.2">
      <c r="B3101" s="36" t="s">
        <v>4016</v>
      </c>
      <c r="C3101" s="3"/>
      <c r="D3101" s="3"/>
      <c r="E3101" s="3"/>
      <c r="F3101" s="4"/>
    </row>
    <row r="3102" spans="2:6" ht="11.25" hidden="1" customHeight="1" x14ac:dyDescent="0.2">
      <c r="B3102" s="36" t="s">
        <v>1237</v>
      </c>
      <c r="C3102" s="3"/>
      <c r="D3102" s="3"/>
      <c r="E3102" s="3"/>
      <c r="F3102" s="4"/>
    </row>
    <row r="3103" spans="2:6" ht="11.25" hidden="1" customHeight="1" x14ac:dyDescent="0.2">
      <c r="B3103" s="36" t="s">
        <v>4016</v>
      </c>
      <c r="C3103" s="3"/>
      <c r="D3103" s="3"/>
      <c r="E3103" s="3"/>
      <c r="F3103" s="4"/>
    </row>
    <row r="3104" spans="2:6" ht="11.25" hidden="1" customHeight="1" x14ac:dyDescent="0.2">
      <c r="B3104" s="36" t="s">
        <v>2490</v>
      </c>
      <c r="C3104" s="3"/>
      <c r="D3104" s="3"/>
      <c r="E3104" s="3"/>
      <c r="F3104" s="4"/>
    </row>
    <row r="3105" spans="2:6" ht="11.25" hidden="1" customHeight="1" x14ac:dyDescent="0.2">
      <c r="B3105" s="36" t="s">
        <v>4016</v>
      </c>
      <c r="C3105" s="3"/>
      <c r="D3105" s="3"/>
      <c r="E3105" s="3"/>
      <c r="F3105" s="4"/>
    </row>
    <row r="3106" spans="2:6" ht="11.25" hidden="1" customHeight="1" x14ac:dyDescent="0.2">
      <c r="B3106" s="36" t="s">
        <v>1356</v>
      </c>
      <c r="C3106" s="3"/>
      <c r="D3106" s="3"/>
      <c r="E3106" s="3"/>
      <c r="F3106" s="4"/>
    </row>
    <row r="3107" spans="2:6" ht="11.25" hidden="1" customHeight="1" x14ac:dyDescent="0.2">
      <c r="B3107" s="36" t="s">
        <v>928</v>
      </c>
      <c r="C3107" s="3"/>
      <c r="D3107" s="3"/>
      <c r="E3107" s="3"/>
      <c r="F3107" s="4"/>
    </row>
    <row r="3108" spans="2:6" ht="11.25" hidden="1" customHeight="1" x14ac:dyDescent="0.2">
      <c r="B3108" s="36" t="s">
        <v>3316</v>
      </c>
      <c r="C3108" s="3"/>
      <c r="D3108" s="3"/>
      <c r="E3108" s="3"/>
      <c r="F3108" s="4"/>
    </row>
    <row r="3109" spans="2:6" ht="11.25" hidden="1" customHeight="1" x14ac:dyDescent="0.2">
      <c r="B3109" s="36" t="s">
        <v>4016</v>
      </c>
      <c r="C3109" s="3"/>
      <c r="D3109" s="3"/>
      <c r="E3109" s="3"/>
      <c r="F3109" s="4"/>
    </row>
    <row r="3110" spans="2:6" ht="11.25" hidden="1" customHeight="1" x14ac:dyDescent="0.2">
      <c r="B3110" s="36" t="s">
        <v>2917</v>
      </c>
      <c r="C3110" s="3"/>
      <c r="D3110" s="3"/>
      <c r="E3110" s="3"/>
      <c r="F3110" s="4"/>
    </row>
    <row r="3111" spans="2:6" ht="11.25" hidden="1" customHeight="1" x14ac:dyDescent="0.2">
      <c r="B3111" s="36" t="s">
        <v>4016</v>
      </c>
      <c r="C3111" s="3"/>
      <c r="D3111" s="3"/>
      <c r="E3111" s="3"/>
      <c r="F3111" s="4"/>
    </row>
    <row r="3112" spans="2:6" ht="11.25" hidden="1" customHeight="1" x14ac:dyDescent="0.2">
      <c r="B3112" s="36" t="s">
        <v>1144</v>
      </c>
      <c r="C3112" s="3"/>
      <c r="D3112" s="3"/>
      <c r="E3112" s="3"/>
      <c r="F3112" s="4"/>
    </row>
    <row r="3113" spans="2:6" ht="11.25" hidden="1" customHeight="1" x14ac:dyDescent="0.2">
      <c r="B3113" s="36" t="s">
        <v>4016</v>
      </c>
      <c r="C3113" s="3"/>
      <c r="D3113" s="3"/>
      <c r="E3113" s="3"/>
      <c r="F3113" s="4"/>
    </row>
    <row r="3114" spans="2:6" ht="11.25" hidden="1" customHeight="1" x14ac:dyDescent="0.2">
      <c r="B3114" s="36" t="s">
        <v>3677</v>
      </c>
      <c r="C3114" s="3"/>
      <c r="D3114" s="3"/>
      <c r="E3114" s="3"/>
      <c r="F3114" s="4"/>
    </row>
    <row r="3115" spans="2:6" ht="11.25" hidden="1" customHeight="1" x14ac:dyDescent="0.2">
      <c r="B3115" s="36" t="s">
        <v>4016</v>
      </c>
      <c r="C3115" s="3"/>
      <c r="D3115" s="3"/>
      <c r="E3115" s="3"/>
      <c r="F3115" s="4"/>
    </row>
    <row r="3116" spans="2:6" ht="11.25" hidden="1" customHeight="1" x14ac:dyDescent="0.2">
      <c r="B3116" s="36" t="s">
        <v>1647</v>
      </c>
      <c r="C3116" s="3"/>
      <c r="D3116" s="3"/>
      <c r="E3116" s="3"/>
      <c r="F3116" s="4"/>
    </row>
    <row r="3117" spans="2:6" ht="11.25" hidden="1" customHeight="1" x14ac:dyDescent="0.2">
      <c r="B3117" s="28" t="s">
        <v>2912</v>
      </c>
      <c r="C3117" s="6"/>
      <c r="D3117" s="6"/>
      <c r="E3117" s="6"/>
      <c r="F3117" s="7"/>
    </row>
    <row r="3118" spans="2:6" ht="11.25" hidden="1" customHeight="1" x14ac:dyDescent="0.2">
      <c r="B3118" s="36" t="s">
        <v>3171</v>
      </c>
      <c r="C3118" s="3"/>
      <c r="D3118" s="3"/>
      <c r="E3118" s="3"/>
      <c r="F3118" s="4"/>
    </row>
    <row r="3119" spans="2:6" ht="11.25" hidden="1" customHeight="1" x14ac:dyDescent="0.2">
      <c r="B3119" s="36" t="s">
        <v>4016</v>
      </c>
      <c r="C3119" s="3"/>
      <c r="D3119" s="3"/>
      <c r="E3119" s="3"/>
      <c r="F3119" s="4"/>
    </row>
    <row r="3120" spans="2:6" ht="11.25" hidden="1" customHeight="1" x14ac:dyDescent="0.2">
      <c r="B3120" s="36" t="s">
        <v>3315</v>
      </c>
      <c r="C3120" s="3"/>
      <c r="D3120" s="3"/>
      <c r="E3120" s="3"/>
      <c r="F3120" s="4"/>
    </row>
    <row r="3121" spans="2:6" ht="11.25" hidden="1" customHeight="1" x14ac:dyDescent="0.2">
      <c r="B3121" s="36" t="s">
        <v>1313</v>
      </c>
      <c r="C3121" s="3"/>
      <c r="D3121" s="3"/>
      <c r="E3121" s="3"/>
      <c r="F3121" s="4"/>
    </row>
    <row r="3122" spans="2:6" ht="11.25" hidden="1" customHeight="1" x14ac:dyDescent="0.2">
      <c r="B3122" s="36" t="s">
        <v>2804</v>
      </c>
      <c r="C3122" s="3"/>
      <c r="D3122" s="3"/>
      <c r="E3122" s="3"/>
      <c r="F3122" s="4"/>
    </row>
    <row r="3123" spans="2:6" ht="11.25" hidden="1" customHeight="1" x14ac:dyDescent="0.2">
      <c r="B3123" s="36" t="s">
        <v>4016</v>
      </c>
      <c r="C3123" s="3"/>
      <c r="D3123" s="3"/>
      <c r="E3123" s="3"/>
      <c r="F3123" s="4"/>
    </row>
    <row r="3124" spans="2:6" ht="11.25" hidden="1" customHeight="1" x14ac:dyDescent="0.2">
      <c r="B3124" s="36" t="s">
        <v>2815</v>
      </c>
      <c r="C3124" s="3"/>
      <c r="D3124" s="3"/>
      <c r="E3124" s="3"/>
      <c r="F3124" s="4"/>
    </row>
    <row r="3125" spans="2:6" ht="11.25" hidden="1" customHeight="1" x14ac:dyDescent="0.2">
      <c r="B3125" s="36" t="s">
        <v>3110</v>
      </c>
      <c r="C3125" s="3"/>
      <c r="D3125" s="3"/>
      <c r="E3125" s="3"/>
      <c r="F3125" s="4"/>
    </row>
    <row r="3126" spans="2:6" ht="11.25" hidden="1" customHeight="1" x14ac:dyDescent="0.2">
      <c r="B3126" s="36" t="s">
        <v>3464</v>
      </c>
      <c r="C3126" s="3"/>
      <c r="D3126" s="3"/>
      <c r="E3126" s="3"/>
      <c r="F3126" s="4"/>
    </row>
    <row r="3127" spans="2:6" ht="11.25" hidden="1" customHeight="1" x14ac:dyDescent="0.2">
      <c r="B3127" s="36" t="s">
        <v>645</v>
      </c>
      <c r="C3127" s="37">
        <f>D3127+E3127+F3127</f>
        <v>84223</v>
      </c>
      <c r="D3127" s="3">
        <v>43499</v>
      </c>
      <c r="E3127" s="3">
        <v>15501</v>
      </c>
      <c r="F3127" s="4">
        <v>25223</v>
      </c>
    </row>
    <row r="3128" spans="2:6" ht="11.25" hidden="1" customHeight="1" x14ac:dyDescent="0.2">
      <c r="B3128" s="36" t="s">
        <v>4016</v>
      </c>
      <c r="C3128" s="3"/>
      <c r="D3128" s="3"/>
      <c r="E3128" s="3"/>
      <c r="F3128" s="4"/>
    </row>
    <row r="3129" spans="2:6" ht="11.25" hidden="1" customHeight="1" x14ac:dyDescent="0.2">
      <c r="B3129" s="36" t="s">
        <v>2597</v>
      </c>
      <c r="C3129" s="3"/>
      <c r="D3129" s="3"/>
      <c r="E3129" s="3"/>
      <c r="F3129" s="4"/>
    </row>
    <row r="3130" spans="2:6" ht="11.25" hidden="1" customHeight="1" x14ac:dyDescent="0.2">
      <c r="B3130" s="36" t="s">
        <v>4016</v>
      </c>
      <c r="C3130" s="3"/>
      <c r="D3130" s="3"/>
      <c r="E3130" s="3"/>
      <c r="F3130" s="4"/>
    </row>
    <row r="3131" spans="2:6" ht="11.25" hidden="1" customHeight="1" x14ac:dyDescent="0.2">
      <c r="B3131" s="36" t="s">
        <v>285</v>
      </c>
      <c r="C3131" s="3"/>
      <c r="D3131" s="3"/>
      <c r="E3131" s="3"/>
      <c r="F3131" s="4"/>
    </row>
    <row r="3132" spans="2:6" ht="11.25" hidden="1" customHeight="1" x14ac:dyDescent="0.2">
      <c r="B3132" s="36" t="s">
        <v>4016</v>
      </c>
      <c r="C3132" s="3"/>
      <c r="D3132" s="3"/>
      <c r="E3132" s="3"/>
      <c r="F3132" s="4"/>
    </row>
    <row r="3133" spans="2:6" ht="11.25" hidden="1" customHeight="1" x14ac:dyDescent="0.2">
      <c r="B3133" s="36" t="s">
        <v>3473</v>
      </c>
      <c r="C3133" s="3"/>
      <c r="D3133" s="3"/>
      <c r="E3133" s="3"/>
      <c r="F3133" s="4"/>
    </row>
    <row r="3134" spans="2:6" ht="11.25" hidden="1" customHeight="1" x14ac:dyDescent="0.2">
      <c r="B3134" s="36" t="s">
        <v>4016</v>
      </c>
      <c r="C3134" s="3"/>
      <c r="D3134" s="3"/>
      <c r="E3134" s="3"/>
      <c r="F3134" s="4"/>
    </row>
    <row r="3135" spans="2:6" ht="11.25" hidden="1" customHeight="1" x14ac:dyDescent="0.2">
      <c r="B3135" s="36" t="s">
        <v>2158</v>
      </c>
      <c r="C3135" s="3"/>
      <c r="D3135" s="3"/>
      <c r="E3135" s="3"/>
      <c r="F3135" s="4"/>
    </row>
    <row r="3136" spans="2:6" ht="11.25" hidden="1" customHeight="1" x14ac:dyDescent="0.2">
      <c r="B3136" s="36" t="s">
        <v>83</v>
      </c>
      <c r="C3136" s="3"/>
      <c r="D3136" s="3"/>
      <c r="E3136" s="3"/>
      <c r="F3136" s="4"/>
    </row>
    <row r="3137" spans="2:6" ht="11.25" hidden="1" customHeight="1" x14ac:dyDescent="0.2">
      <c r="B3137" s="36" t="s">
        <v>3166</v>
      </c>
      <c r="C3137" s="3"/>
      <c r="D3137" s="3"/>
      <c r="E3137" s="3"/>
      <c r="F3137" s="4"/>
    </row>
    <row r="3138" spans="2:6" ht="11.25" hidden="1" customHeight="1" x14ac:dyDescent="0.2">
      <c r="B3138" s="36" t="s">
        <v>3727</v>
      </c>
      <c r="C3138" s="37">
        <f>D3138+E3138+F3138</f>
        <v>125334</v>
      </c>
      <c r="D3138" s="3">
        <v>77707</v>
      </c>
      <c r="E3138" s="3">
        <v>12625</v>
      </c>
      <c r="F3138" s="4">
        <v>35002</v>
      </c>
    </row>
    <row r="3139" spans="2:6" ht="11.25" hidden="1" customHeight="1" x14ac:dyDescent="0.2">
      <c r="B3139" s="36" t="s">
        <v>4016</v>
      </c>
      <c r="C3139" s="3"/>
      <c r="D3139" s="3"/>
      <c r="E3139" s="3"/>
      <c r="F3139" s="4"/>
    </row>
    <row r="3140" spans="2:6" ht="11.25" hidden="1" customHeight="1" x14ac:dyDescent="0.2">
      <c r="B3140" s="36" t="s">
        <v>3682</v>
      </c>
      <c r="C3140" s="3"/>
      <c r="D3140" s="3"/>
      <c r="E3140" s="3"/>
      <c r="F3140" s="4"/>
    </row>
    <row r="3141" spans="2:6" ht="11.25" hidden="1" customHeight="1" x14ac:dyDescent="0.2">
      <c r="B3141" s="36" t="s">
        <v>4016</v>
      </c>
      <c r="C3141" s="3"/>
      <c r="D3141" s="3"/>
      <c r="E3141" s="3"/>
      <c r="F3141" s="4"/>
    </row>
    <row r="3142" spans="2:6" ht="11.25" hidden="1" customHeight="1" x14ac:dyDescent="0.2">
      <c r="B3142" s="36" t="s">
        <v>1539</v>
      </c>
      <c r="C3142" s="3"/>
      <c r="D3142" s="3"/>
      <c r="E3142" s="3"/>
      <c r="F3142" s="4"/>
    </row>
    <row r="3143" spans="2:6" ht="11.25" hidden="1" customHeight="1" x14ac:dyDescent="0.2">
      <c r="B3143" s="36" t="s">
        <v>4016</v>
      </c>
      <c r="C3143" s="3"/>
      <c r="D3143" s="3"/>
      <c r="E3143" s="3"/>
      <c r="F3143" s="4"/>
    </row>
    <row r="3144" spans="2:6" ht="11.25" hidden="1" customHeight="1" x14ac:dyDescent="0.2">
      <c r="B3144" s="36" t="s">
        <v>387</v>
      </c>
      <c r="C3144" s="3"/>
      <c r="D3144" s="3"/>
      <c r="E3144" s="3"/>
      <c r="F3144" s="4"/>
    </row>
    <row r="3145" spans="2:6" ht="11.25" hidden="1" customHeight="1" x14ac:dyDescent="0.2">
      <c r="B3145" s="36" t="s">
        <v>4016</v>
      </c>
      <c r="C3145" s="3"/>
      <c r="D3145" s="3"/>
      <c r="E3145" s="3"/>
      <c r="F3145" s="4"/>
    </row>
    <row r="3146" spans="2:6" ht="11.25" hidden="1" customHeight="1" x14ac:dyDescent="0.2">
      <c r="B3146" s="36" t="s">
        <v>895</v>
      </c>
      <c r="C3146" s="3"/>
      <c r="D3146" s="3"/>
      <c r="E3146" s="3"/>
      <c r="F3146" s="4"/>
    </row>
    <row r="3147" spans="2:6" ht="11.25" hidden="1" customHeight="1" x14ac:dyDescent="0.2">
      <c r="B3147" s="36" t="s">
        <v>4016</v>
      </c>
      <c r="C3147" s="3"/>
      <c r="D3147" s="3"/>
      <c r="E3147" s="3"/>
      <c r="F3147" s="4"/>
    </row>
    <row r="3148" spans="2:6" ht="11.25" hidden="1" customHeight="1" x14ac:dyDescent="0.2">
      <c r="B3148" s="36" t="s">
        <v>3084</v>
      </c>
      <c r="C3148" s="3"/>
      <c r="D3148" s="3"/>
      <c r="E3148" s="3"/>
      <c r="F3148" s="4"/>
    </row>
    <row r="3149" spans="2:6" ht="11.25" hidden="1" customHeight="1" x14ac:dyDescent="0.2">
      <c r="B3149" s="36" t="s">
        <v>4016</v>
      </c>
      <c r="C3149" s="3"/>
      <c r="D3149" s="3"/>
      <c r="E3149" s="3"/>
      <c r="F3149" s="4"/>
    </row>
    <row r="3150" spans="2:6" ht="11.25" hidden="1" customHeight="1" x14ac:dyDescent="0.2">
      <c r="B3150" s="36" t="s">
        <v>2330</v>
      </c>
      <c r="C3150" s="3"/>
      <c r="D3150" s="3"/>
      <c r="E3150" s="3"/>
      <c r="F3150" s="4"/>
    </row>
    <row r="3151" spans="2:6" ht="11.25" hidden="1" customHeight="1" x14ac:dyDescent="0.2">
      <c r="B3151" s="36" t="s">
        <v>4016</v>
      </c>
      <c r="C3151" s="3"/>
      <c r="D3151" s="3"/>
      <c r="E3151" s="3"/>
      <c r="F3151" s="4"/>
    </row>
    <row r="3152" spans="2:6" ht="11.25" hidden="1" customHeight="1" x14ac:dyDescent="0.2">
      <c r="B3152" s="36" t="s">
        <v>1512</v>
      </c>
      <c r="C3152" s="3"/>
      <c r="D3152" s="3"/>
      <c r="E3152" s="3"/>
      <c r="F3152" s="4"/>
    </row>
    <row r="3153" spans="2:6" ht="11.25" hidden="1" customHeight="1" x14ac:dyDescent="0.2">
      <c r="B3153" s="36" t="s">
        <v>4016</v>
      </c>
      <c r="C3153" s="3"/>
      <c r="D3153" s="3"/>
      <c r="E3153" s="3"/>
      <c r="F3153" s="4"/>
    </row>
    <row r="3154" spans="2:6" ht="11.25" hidden="1" customHeight="1" x14ac:dyDescent="0.2">
      <c r="B3154" s="36" t="s">
        <v>1689</v>
      </c>
      <c r="C3154" s="3"/>
      <c r="D3154" s="3"/>
      <c r="E3154" s="3"/>
      <c r="F3154" s="4"/>
    </row>
    <row r="3155" spans="2:6" ht="11.25" hidden="1" customHeight="1" x14ac:dyDescent="0.2">
      <c r="B3155" s="36" t="s">
        <v>4016</v>
      </c>
      <c r="C3155" s="3"/>
      <c r="D3155" s="3"/>
      <c r="E3155" s="3"/>
      <c r="F3155" s="4"/>
    </row>
    <row r="3156" spans="2:6" ht="11.25" hidden="1" customHeight="1" x14ac:dyDescent="0.2">
      <c r="B3156" s="36" t="s">
        <v>2327</v>
      </c>
      <c r="C3156" s="3"/>
      <c r="D3156" s="3"/>
      <c r="E3156" s="3"/>
      <c r="F3156" s="4"/>
    </row>
    <row r="3157" spans="2:6" ht="11.25" hidden="1" customHeight="1" x14ac:dyDescent="0.2">
      <c r="B3157" s="36" t="s">
        <v>4016</v>
      </c>
      <c r="C3157" s="3"/>
      <c r="D3157" s="3"/>
      <c r="E3157" s="3"/>
      <c r="F3157" s="4"/>
    </row>
    <row r="3158" spans="2:6" ht="11.25" hidden="1" customHeight="1" x14ac:dyDescent="0.2">
      <c r="B3158" s="36" t="s">
        <v>627</v>
      </c>
      <c r="C3158" s="3"/>
      <c r="D3158" s="3"/>
      <c r="E3158" s="3"/>
      <c r="F3158" s="4"/>
    </row>
    <row r="3159" spans="2:6" ht="11.25" hidden="1" customHeight="1" x14ac:dyDescent="0.2">
      <c r="B3159" s="36" t="s">
        <v>4016</v>
      </c>
      <c r="C3159" s="3"/>
      <c r="D3159" s="3"/>
      <c r="E3159" s="3"/>
      <c r="F3159" s="4"/>
    </row>
    <row r="3160" spans="2:6" ht="11.25" hidden="1" customHeight="1" x14ac:dyDescent="0.2">
      <c r="B3160" s="36" t="s">
        <v>2417</v>
      </c>
      <c r="C3160" s="3"/>
      <c r="D3160" s="3"/>
      <c r="E3160" s="3"/>
      <c r="F3160" s="4"/>
    </row>
    <row r="3161" spans="2:6" ht="11.25" hidden="1" customHeight="1" x14ac:dyDescent="0.2">
      <c r="B3161" s="36" t="s">
        <v>4016</v>
      </c>
      <c r="C3161" s="3"/>
      <c r="D3161" s="3"/>
      <c r="E3161" s="3"/>
      <c r="F3161" s="4"/>
    </row>
    <row r="3162" spans="2:6" ht="11.25" hidden="1" customHeight="1" x14ac:dyDescent="0.2">
      <c r="B3162" s="36" t="s">
        <v>3794</v>
      </c>
      <c r="C3162" s="3"/>
      <c r="D3162" s="3"/>
      <c r="E3162" s="3"/>
      <c r="F3162" s="4"/>
    </row>
    <row r="3163" spans="2:6" ht="11.25" hidden="1" customHeight="1" x14ac:dyDescent="0.2">
      <c r="B3163" s="36" t="s">
        <v>4016</v>
      </c>
      <c r="C3163" s="3"/>
      <c r="D3163" s="3"/>
      <c r="E3163" s="3"/>
      <c r="F3163" s="4"/>
    </row>
    <row r="3164" spans="2:6" ht="11.25" hidden="1" customHeight="1" x14ac:dyDescent="0.2">
      <c r="B3164" s="36" t="s">
        <v>768</v>
      </c>
      <c r="C3164" s="3"/>
      <c r="D3164" s="3"/>
      <c r="E3164" s="3"/>
      <c r="F3164" s="4"/>
    </row>
    <row r="3165" spans="2:6" ht="11.25" hidden="1" customHeight="1" x14ac:dyDescent="0.2">
      <c r="B3165" s="36" t="s">
        <v>1924</v>
      </c>
      <c r="C3165" s="3"/>
      <c r="D3165" s="3"/>
      <c r="E3165" s="3"/>
      <c r="F3165" s="4"/>
    </row>
    <row r="3166" spans="2:6" ht="11.25" hidden="1" customHeight="1" x14ac:dyDescent="0.2">
      <c r="B3166" s="36" t="s">
        <v>1228</v>
      </c>
      <c r="C3166" s="3"/>
      <c r="D3166" s="3"/>
      <c r="E3166" s="3"/>
      <c r="F3166" s="4"/>
    </row>
    <row r="3167" spans="2:6" ht="11.25" hidden="1" customHeight="1" x14ac:dyDescent="0.2">
      <c r="B3167" s="36" t="s">
        <v>4016</v>
      </c>
      <c r="C3167" s="3"/>
      <c r="D3167" s="3"/>
      <c r="E3167" s="3"/>
      <c r="F3167" s="4"/>
    </row>
    <row r="3168" spans="2:6" ht="11.25" hidden="1" customHeight="1" x14ac:dyDescent="0.2">
      <c r="B3168" s="36" t="s">
        <v>717</v>
      </c>
      <c r="C3168" s="3"/>
      <c r="D3168" s="3"/>
      <c r="E3168" s="3"/>
      <c r="F3168" s="4"/>
    </row>
    <row r="3169" spans="2:6" ht="11.25" hidden="1" customHeight="1" x14ac:dyDescent="0.2">
      <c r="B3169" s="36" t="s">
        <v>4016</v>
      </c>
      <c r="C3169" s="3"/>
      <c r="D3169" s="3"/>
      <c r="E3169" s="3"/>
      <c r="F3169" s="4"/>
    </row>
    <row r="3170" spans="2:6" ht="11.25" hidden="1" customHeight="1" x14ac:dyDescent="0.2">
      <c r="B3170" s="28" t="s">
        <v>3809</v>
      </c>
      <c r="C3170" s="6"/>
      <c r="D3170" s="6"/>
      <c r="E3170" s="6"/>
      <c r="F3170" s="7"/>
    </row>
    <row r="3171" spans="2:6" ht="11.25" hidden="1" customHeight="1" x14ac:dyDescent="0.2">
      <c r="B3171" s="36" t="s">
        <v>2405</v>
      </c>
      <c r="C3171" s="3"/>
      <c r="D3171" s="3"/>
      <c r="E3171" s="3"/>
      <c r="F3171" s="4"/>
    </row>
    <row r="3172" spans="2:6" ht="11.25" hidden="1" customHeight="1" x14ac:dyDescent="0.2">
      <c r="B3172" s="36" t="s">
        <v>1203</v>
      </c>
      <c r="C3172" s="37">
        <f>D3172+E3172+F3172</f>
        <v>149086</v>
      </c>
      <c r="D3172" s="3">
        <v>123953</v>
      </c>
      <c r="E3172" s="3"/>
      <c r="F3172" s="4">
        <v>25133</v>
      </c>
    </row>
    <row r="3173" spans="2:6" ht="11.25" hidden="1" customHeight="1" x14ac:dyDescent="0.2">
      <c r="B3173" s="36" t="s">
        <v>4016</v>
      </c>
      <c r="C3173" s="3"/>
      <c r="D3173" s="3"/>
      <c r="E3173" s="3"/>
      <c r="F3173" s="4"/>
    </row>
    <row r="3174" spans="2:6" ht="11.25" hidden="1" customHeight="1" x14ac:dyDescent="0.2">
      <c r="B3174" s="36" t="s">
        <v>2892</v>
      </c>
      <c r="C3174" s="3"/>
      <c r="D3174" s="3"/>
      <c r="E3174" s="3"/>
      <c r="F3174" s="4"/>
    </row>
    <row r="3175" spans="2:6" ht="11.25" hidden="1" customHeight="1" x14ac:dyDescent="0.2">
      <c r="B3175" s="36" t="s">
        <v>4016</v>
      </c>
      <c r="C3175" s="3"/>
      <c r="D3175" s="3"/>
      <c r="E3175" s="3"/>
      <c r="F3175" s="4"/>
    </row>
    <row r="3176" spans="2:6" ht="11.25" hidden="1" customHeight="1" x14ac:dyDescent="0.2">
      <c r="B3176" s="36" t="s">
        <v>1867</v>
      </c>
      <c r="C3176" s="3"/>
      <c r="D3176" s="3"/>
      <c r="E3176" s="3"/>
      <c r="F3176" s="4"/>
    </row>
    <row r="3177" spans="2:6" ht="11.25" hidden="1" customHeight="1" x14ac:dyDescent="0.2">
      <c r="B3177" s="36" t="s">
        <v>4016</v>
      </c>
      <c r="C3177" s="3"/>
      <c r="D3177" s="3"/>
      <c r="E3177" s="3"/>
      <c r="F3177" s="4"/>
    </row>
    <row r="3178" spans="2:6" ht="11.25" hidden="1" customHeight="1" x14ac:dyDescent="0.2">
      <c r="B3178" s="36" t="s">
        <v>676</v>
      </c>
      <c r="C3178" s="3"/>
      <c r="D3178" s="3"/>
      <c r="E3178" s="3"/>
      <c r="F3178" s="4"/>
    </row>
    <row r="3179" spans="2:6" ht="11.25" hidden="1" customHeight="1" x14ac:dyDescent="0.2">
      <c r="B3179" s="36" t="s">
        <v>4016</v>
      </c>
      <c r="C3179" s="3"/>
      <c r="D3179" s="3"/>
      <c r="E3179" s="3"/>
      <c r="F3179" s="4"/>
    </row>
    <row r="3180" spans="2:6" ht="11.25" hidden="1" customHeight="1" x14ac:dyDescent="0.2">
      <c r="B3180" s="36" t="s">
        <v>1451</v>
      </c>
      <c r="C3180" s="3"/>
      <c r="D3180" s="3"/>
      <c r="E3180" s="3"/>
      <c r="F3180" s="4"/>
    </row>
    <row r="3181" spans="2:6" ht="11.25" hidden="1" customHeight="1" x14ac:dyDescent="0.2">
      <c r="B3181" s="36" t="s">
        <v>1414</v>
      </c>
      <c r="C3181" s="3"/>
      <c r="D3181" s="3"/>
      <c r="E3181" s="3"/>
      <c r="F3181" s="4"/>
    </row>
    <row r="3182" spans="2:6" ht="11.25" hidden="1" customHeight="1" x14ac:dyDescent="0.2">
      <c r="B3182" s="36" t="s">
        <v>500</v>
      </c>
      <c r="C3182" s="3"/>
      <c r="D3182" s="3"/>
      <c r="E3182" s="3"/>
      <c r="F3182" s="4"/>
    </row>
    <row r="3183" spans="2:6" ht="11.25" hidden="1" customHeight="1" x14ac:dyDescent="0.2">
      <c r="B3183" s="36" t="s">
        <v>4016</v>
      </c>
      <c r="C3183" s="3"/>
      <c r="D3183" s="3"/>
      <c r="E3183" s="3"/>
      <c r="F3183" s="4"/>
    </row>
    <row r="3184" spans="2:6" ht="11.25" hidden="1" customHeight="1" x14ac:dyDescent="0.2">
      <c r="B3184" s="36" t="s">
        <v>1139</v>
      </c>
      <c r="C3184" s="3"/>
      <c r="D3184" s="3"/>
      <c r="E3184" s="3"/>
      <c r="F3184" s="4"/>
    </row>
    <row r="3185" spans="2:6" ht="11.25" hidden="1" customHeight="1" x14ac:dyDescent="0.2">
      <c r="B3185" s="36" t="s">
        <v>4016</v>
      </c>
      <c r="C3185" s="3"/>
      <c r="D3185" s="3"/>
      <c r="E3185" s="3"/>
      <c r="F3185" s="4"/>
    </row>
    <row r="3186" spans="2:6" ht="11.25" hidden="1" customHeight="1" x14ac:dyDescent="0.2">
      <c r="B3186" s="36" t="s">
        <v>1219</v>
      </c>
      <c r="C3186" s="3"/>
      <c r="D3186" s="3"/>
      <c r="E3186" s="3"/>
      <c r="F3186" s="4"/>
    </row>
    <row r="3187" spans="2:6" ht="11.25" hidden="1" customHeight="1" x14ac:dyDescent="0.2">
      <c r="B3187" s="36" t="s">
        <v>2923</v>
      </c>
      <c r="C3187" s="3"/>
      <c r="D3187" s="3"/>
      <c r="E3187" s="3"/>
      <c r="F3187" s="4"/>
    </row>
    <row r="3188" spans="2:6" ht="11.25" hidden="1" customHeight="1" x14ac:dyDescent="0.2">
      <c r="B3188" s="36" t="s">
        <v>2328</v>
      </c>
      <c r="C3188" s="3"/>
      <c r="D3188" s="3"/>
      <c r="E3188" s="3"/>
      <c r="F3188" s="4"/>
    </row>
    <row r="3189" spans="2:6" ht="11.25" hidden="1" customHeight="1" x14ac:dyDescent="0.2">
      <c r="B3189" s="36" t="s">
        <v>1818</v>
      </c>
      <c r="C3189" s="37">
        <f>D3189+E3189+F3189</f>
        <v>45003</v>
      </c>
      <c r="D3189" s="3">
        <v>21545</v>
      </c>
      <c r="E3189" s="3">
        <v>18696</v>
      </c>
      <c r="F3189" s="4">
        <v>4762</v>
      </c>
    </row>
    <row r="3190" spans="2:6" ht="11.25" hidden="1" customHeight="1" x14ac:dyDescent="0.2">
      <c r="B3190" s="36" t="s">
        <v>4016</v>
      </c>
      <c r="C3190" s="3"/>
      <c r="D3190" s="3"/>
      <c r="E3190" s="3"/>
      <c r="F3190" s="4"/>
    </row>
    <row r="3191" spans="2:6" ht="11.25" hidden="1" customHeight="1" x14ac:dyDescent="0.2">
      <c r="B3191" s="36" t="s">
        <v>632</v>
      </c>
      <c r="C3191" s="3"/>
      <c r="D3191" s="3"/>
      <c r="E3191" s="3"/>
      <c r="F3191" s="4"/>
    </row>
    <row r="3192" spans="2:6" ht="11.25" hidden="1" customHeight="1" x14ac:dyDescent="0.2">
      <c r="B3192" s="36" t="s">
        <v>4016</v>
      </c>
      <c r="C3192" s="3"/>
      <c r="D3192" s="3"/>
      <c r="E3192" s="3"/>
      <c r="F3192" s="4"/>
    </row>
    <row r="3193" spans="2:6" ht="11.25" hidden="1" customHeight="1" x14ac:dyDescent="0.2">
      <c r="B3193" s="36" t="s">
        <v>313</v>
      </c>
      <c r="C3193" s="3"/>
      <c r="D3193" s="3"/>
      <c r="E3193" s="3"/>
      <c r="F3193" s="4"/>
    </row>
    <row r="3194" spans="2:6" ht="11.25" hidden="1" customHeight="1" x14ac:dyDescent="0.2">
      <c r="B3194" s="36" t="s">
        <v>17</v>
      </c>
      <c r="C3194" s="3"/>
      <c r="D3194" s="3"/>
      <c r="E3194" s="3"/>
      <c r="F3194" s="4"/>
    </row>
    <row r="3195" spans="2:6" ht="11.25" hidden="1" customHeight="1" x14ac:dyDescent="0.2">
      <c r="B3195" s="36" t="s">
        <v>2842</v>
      </c>
      <c r="C3195" s="3"/>
      <c r="D3195" s="3"/>
      <c r="E3195" s="3"/>
      <c r="F3195" s="4"/>
    </row>
    <row r="3196" spans="2:6" ht="11.25" hidden="1" customHeight="1" x14ac:dyDescent="0.2">
      <c r="B3196" s="36" t="s">
        <v>31</v>
      </c>
      <c r="C3196" s="37">
        <f>D3196+E3196+F3196</f>
        <v>194089</v>
      </c>
      <c r="D3196" s="3">
        <v>145498</v>
      </c>
      <c r="E3196" s="3">
        <v>18696</v>
      </c>
      <c r="F3196" s="4">
        <v>29895</v>
      </c>
    </row>
    <row r="3197" spans="2:6" ht="11.25" hidden="1" customHeight="1" x14ac:dyDescent="0.2">
      <c r="B3197" s="36" t="s">
        <v>4016</v>
      </c>
      <c r="C3197" s="3"/>
      <c r="D3197" s="3"/>
      <c r="E3197" s="3"/>
      <c r="F3197" s="4"/>
    </row>
    <row r="3198" spans="2:6" ht="11.25" hidden="1" customHeight="1" x14ac:dyDescent="0.2">
      <c r="B3198" s="36" t="s">
        <v>2968</v>
      </c>
      <c r="C3198" s="3"/>
      <c r="D3198" s="3"/>
      <c r="E3198" s="3"/>
      <c r="F3198" s="4"/>
    </row>
    <row r="3199" spans="2:6" ht="11.25" hidden="1" customHeight="1" x14ac:dyDescent="0.2">
      <c r="B3199" s="36" t="s">
        <v>4016</v>
      </c>
      <c r="C3199" s="3"/>
      <c r="D3199" s="3"/>
      <c r="E3199" s="3"/>
      <c r="F3199" s="4"/>
    </row>
    <row r="3200" spans="2:6" ht="11.25" hidden="1" customHeight="1" x14ac:dyDescent="0.2">
      <c r="B3200" s="36" t="s">
        <v>1973</v>
      </c>
      <c r="C3200" s="3"/>
      <c r="D3200" s="3"/>
      <c r="E3200" s="3"/>
      <c r="F3200" s="4"/>
    </row>
    <row r="3201" spans="2:6" ht="11.25" hidden="1" customHeight="1" x14ac:dyDescent="0.2">
      <c r="B3201" s="36" t="s">
        <v>4016</v>
      </c>
      <c r="C3201" s="3"/>
      <c r="D3201" s="3"/>
      <c r="E3201" s="3"/>
      <c r="F3201" s="4"/>
    </row>
    <row r="3202" spans="2:6" ht="11.25" hidden="1" customHeight="1" x14ac:dyDescent="0.2">
      <c r="B3202" s="36" t="s">
        <v>3480</v>
      </c>
      <c r="C3202" s="3"/>
      <c r="D3202" s="3"/>
      <c r="E3202" s="3"/>
      <c r="F3202" s="4"/>
    </row>
    <row r="3203" spans="2:6" ht="11.25" hidden="1" customHeight="1" x14ac:dyDescent="0.2">
      <c r="B3203" s="36" t="s">
        <v>4016</v>
      </c>
      <c r="C3203" s="3"/>
      <c r="D3203" s="3"/>
      <c r="E3203" s="3"/>
      <c r="F3203" s="4"/>
    </row>
    <row r="3204" spans="2:6" ht="11.25" hidden="1" customHeight="1" x14ac:dyDescent="0.2">
      <c r="B3204" s="36" t="s">
        <v>3008</v>
      </c>
      <c r="C3204" s="3"/>
      <c r="D3204" s="3"/>
      <c r="E3204" s="3"/>
      <c r="F3204" s="4"/>
    </row>
    <row r="3205" spans="2:6" ht="11.25" hidden="1" customHeight="1" x14ac:dyDescent="0.2">
      <c r="B3205" s="36" t="s">
        <v>4016</v>
      </c>
      <c r="C3205" s="3"/>
      <c r="D3205" s="3"/>
      <c r="E3205" s="3"/>
      <c r="F3205" s="4"/>
    </row>
    <row r="3206" spans="2:6" ht="11.25" hidden="1" customHeight="1" x14ac:dyDescent="0.2">
      <c r="B3206" s="36" t="s">
        <v>2547</v>
      </c>
      <c r="C3206" s="3"/>
      <c r="D3206" s="3"/>
      <c r="E3206" s="3"/>
      <c r="F3206" s="4"/>
    </row>
    <row r="3207" spans="2:6" ht="11.25" hidden="1" customHeight="1" x14ac:dyDescent="0.2">
      <c r="B3207" s="36" t="s">
        <v>1183</v>
      </c>
      <c r="C3207" s="3"/>
      <c r="D3207" s="3"/>
      <c r="E3207" s="3"/>
      <c r="F3207" s="4"/>
    </row>
    <row r="3208" spans="2:6" ht="11.25" hidden="1" customHeight="1" x14ac:dyDescent="0.2">
      <c r="B3208" s="36" t="s">
        <v>363</v>
      </c>
      <c r="C3208" s="3"/>
      <c r="D3208" s="3"/>
      <c r="E3208" s="3"/>
      <c r="F3208" s="4"/>
    </row>
    <row r="3209" spans="2:6" ht="11.25" hidden="1" customHeight="1" x14ac:dyDescent="0.2">
      <c r="B3209" s="36" t="s">
        <v>2698</v>
      </c>
      <c r="C3209" s="37">
        <f>D3209+E3209+F3209</f>
        <v>675890</v>
      </c>
      <c r="D3209" s="3">
        <v>520435</v>
      </c>
      <c r="E3209" s="3">
        <v>55157</v>
      </c>
      <c r="F3209" s="4">
        <v>100298</v>
      </c>
    </row>
    <row r="3210" spans="2:6" ht="11.25" hidden="1" customHeight="1" x14ac:dyDescent="0.2">
      <c r="B3210" s="36" t="s">
        <v>4016</v>
      </c>
      <c r="C3210" s="3"/>
      <c r="D3210" s="3"/>
      <c r="E3210" s="3"/>
      <c r="F3210" s="4"/>
    </row>
    <row r="3211" spans="2:6" ht="11.25" hidden="1" customHeight="1" x14ac:dyDescent="0.2">
      <c r="B3211" s="36" t="s">
        <v>3370</v>
      </c>
      <c r="C3211" s="3"/>
      <c r="D3211" s="3"/>
      <c r="E3211" s="3"/>
      <c r="F3211" s="4"/>
    </row>
    <row r="3212" spans="2:6" ht="11.25" hidden="1" customHeight="1" x14ac:dyDescent="0.2">
      <c r="B3212" s="36" t="s">
        <v>4016</v>
      </c>
      <c r="C3212" s="3"/>
      <c r="D3212" s="3"/>
      <c r="E3212" s="3"/>
      <c r="F3212" s="4"/>
    </row>
    <row r="3213" spans="2:6" ht="11.25" hidden="1" customHeight="1" x14ac:dyDescent="0.2">
      <c r="B3213" s="36" t="s">
        <v>2443</v>
      </c>
      <c r="C3213" s="3"/>
      <c r="D3213" s="3"/>
      <c r="E3213" s="3"/>
      <c r="F3213" s="4"/>
    </row>
    <row r="3214" spans="2:6" ht="11.25" hidden="1" customHeight="1" x14ac:dyDescent="0.2">
      <c r="B3214" s="36" t="s">
        <v>4016</v>
      </c>
      <c r="C3214" s="3"/>
      <c r="D3214" s="3"/>
      <c r="E3214" s="3"/>
      <c r="F3214" s="4"/>
    </row>
    <row r="3215" spans="2:6" ht="11.25" hidden="1" customHeight="1" x14ac:dyDescent="0.2">
      <c r="B3215" s="36" t="s">
        <v>3021</v>
      </c>
      <c r="C3215" s="3"/>
      <c r="D3215" s="3"/>
      <c r="E3215" s="3"/>
      <c r="F3215" s="4"/>
    </row>
    <row r="3216" spans="2:6" ht="11.25" hidden="1" customHeight="1" x14ac:dyDescent="0.2">
      <c r="B3216" s="36" t="s">
        <v>4016</v>
      </c>
      <c r="C3216" s="3"/>
      <c r="D3216" s="3"/>
      <c r="E3216" s="3"/>
      <c r="F3216" s="4"/>
    </row>
    <row r="3217" spans="2:6" ht="11.25" hidden="1" customHeight="1" x14ac:dyDescent="0.2">
      <c r="B3217" s="36" t="s">
        <v>2079</v>
      </c>
      <c r="C3217" s="3"/>
      <c r="D3217" s="3"/>
      <c r="E3217" s="3"/>
      <c r="F3217" s="4"/>
    </row>
    <row r="3218" spans="2:6" ht="11.25" hidden="1" customHeight="1" x14ac:dyDescent="0.2">
      <c r="B3218" s="36" t="s">
        <v>3856</v>
      </c>
      <c r="C3218" s="3"/>
      <c r="D3218" s="3"/>
      <c r="E3218" s="3"/>
      <c r="F3218" s="4"/>
    </row>
    <row r="3219" spans="2:6" ht="11.25" hidden="1" customHeight="1" x14ac:dyDescent="0.2">
      <c r="B3219" s="36" t="s">
        <v>1493</v>
      </c>
      <c r="C3219" s="3"/>
      <c r="D3219" s="3"/>
      <c r="E3219" s="3"/>
      <c r="F3219" s="4"/>
    </row>
    <row r="3220" spans="2:6" ht="11.25" hidden="1" customHeight="1" x14ac:dyDescent="0.2">
      <c r="B3220" s="36" t="s">
        <v>4016</v>
      </c>
      <c r="C3220" s="3"/>
      <c r="D3220" s="3"/>
      <c r="E3220" s="3"/>
      <c r="F3220" s="4"/>
    </row>
    <row r="3221" spans="2:6" ht="11.25" hidden="1" customHeight="1" x14ac:dyDescent="0.2">
      <c r="B3221" s="36" t="s">
        <v>1623</v>
      </c>
      <c r="C3221" s="3"/>
      <c r="D3221" s="3"/>
      <c r="E3221" s="3"/>
      <c r="F3221" s="4"/>
    </row>
    <row r="3222" spans="2:6" ht="11.25" hidden="1" customHeight="1" x14ac:dyDescent="0.2">
      <c r="B3222" s="36" t="s">
        <v>4016</v>
      </c>
      <c r="C3222" s="3"/>
      <c r="D3222" s="3"/>
      <c r="E3222" s="3"/>
      <c r="F3222" s="4"/>
    </row>
    <row r="3223" spans="2:6" ht="11.25" hidden="1" customHeight="1" x14ac:dyDescent="0.2">
      <c r="B3223" s="28" t="s">
        <v>1482</v>
      </c>
      <c r="C3223" s="6"/>
      <c r="D3223" s="6"/>
      <c r="E3223" s="6"/>
      <c r="F3223" s="7"/>
    </row>
    <row r="3224" spans="2:6" ht="11.25" hidden="1" customHeight="1" x14ac:dyDescent="0.2">
      <c r="B3224" s="36" t="s">
        <v>3249</v>
      </c>
      <c r="C3224" s="3"/>
      <c r="D3224" s="3"/>
      <c r="E3224" s="3"/>
      <c r="F3224" s="4"/>
    </row>
    <row r="3225" spans="2:6" ht="11.25" hidden="1" customHeight="1" x14ac:dyDescent="0.2">
      <c r="B3225" s="36" t="s">
        <v>1833</v>
      </c>
      <c r="C3225" s="3"/>
      <c r="D3225" s="3"/>
      <c r="E3225" s="3"/>
      <c r="F3225" s="4"/>
    </row>
    <row r="3226" spans="2:6" ht="11.25" hidden="1" customHeight="1" x14ac:dyDescent="0.2">
      <c r="B3226" s="36" t="s">
        <v>1587</v>
      </c>
      <c r="C3226" s="37">
        <f>D3226+E3226+F3226</f>
        <v>42122</v>
      </c>
      <c r="D3226" s="3">
        <v>22975</v>
      </c>
      <c r="E3226" s="3">
        <v>15300</v>
      </c>
      <c r="F3226" s="4">
        <v>3847</v>
      </c>
    </row>
    <row r="3227" spans="2:6" ht="11.25" hidden="1" customHeight="1" x14ac:dyDescent="0.2">
      <c r="B3227" s="36" t="s">
        <v>4016</v>
      </c>
      <c r="C3227" s="3"/>
      <c r="D3227" s="3"/>
      <c r="E3227" s="3"/>
      <c r="F3227" s="4"/>
    </row>
    <row r="3228" spans="2:6" ht="11.25" hidden="1" customHeight="1" x14ac:dyDescent="0.2">
      <c r="B3228" s="36" t="s">
        <v>3017</v>
      </c>
      <c r="C3228" s="3"/>
      <c r="D3228" s="3"/>
      <c r="E3228" s="3"/>
      <c r="F3228" s="4"/>
    </row>
    <row r="3229" spans="2:6" ht="11.25" hidden="1" customHeight="1" x14ac:dyDescent="0.2">
      <c r="B3229" s="36" t="s">
        <v>4016</v>
      </c>
      <c r="C3229" s="3"/>
      <c r="D3229" s="3"/>
      <c r="E3229" s="3"/>
      <c r="F3229" s="4"/>
    </row>
    <row r="3230" spans="2:6" ht="11.25" hidden="1" customHeight="1" x14ac:dyDescent="0.2">
      <c r="B3230" s="36" t="s">
        <v>1056</v>
      </c>
      <c r="C3230" s="3"/>
      <c r="D3230" s="3"/>
      <c r="E3230" s="3"/>
      <c r="F3230" s="4"/>
    </row>
    <row r="3231" spans="2:6" ht="11.25" hidden="1" customHeight="1" x14ac:dyDescent="0.2">
      <c r="B3231" s="36" t="s">
        <v>4016</v>
      </c>
      <c r="C3231" s="3"/>
      <c r="D3231" s="3"/>
      <c r="E3231" s="3"/>
      <c r="F3231" s="4"/>
    </row>
    <row r="3232" spans="2:6" ht="11.25" hidden="1" customHeight="1" x14ac:dyDescent="0.2">
      <c r="B3232" s="36" t="s">
        <v>2670</v>
      </c>
      <c r="C3232" s="3"/>
      <c r="D3232" s="3"/>
      <c r="E3232" s="3"/>
      <c r="F3232" s="4"/>
    </row>
    <row r="3233" spans="2:6" ht="11.25" hidden="1" customHeight="1" x14ac:dyDescent="0.2">
      <c r="B3233" s="36" t="s">
        <v>4016</v>
      </c>
      <c r="C3233" s="3"/>
      <c r="D3233" s="3"/>
      <c r="E3233" s="3"/>
      <c r="F3233" s="4"/>
    </row>
    <row r="3234" spans="2:6" ht="11.25" hidden="1" customHeight="1" x14ac:dyDescent="0.2">
      <c r="B3234" s="36" t="s">
        <v>476</v>
      </c>
      <c r="C3234" s="3"/>
      <c r="D3234" s="3"/>
      <c r="E3234" s="3"/>
      <c r="F3234" s="4"/>
    </row>
    <row r="3235" spans="2:6" ht="11.25" hidden="1" customHeight="1" x14ac:dyDescent="0.2">
      <c r="B3235" s="36" t="s">
        <v>3169</v>
      </c>
      <c r="C3235" s="3"/>
      <c r="D3235" s="3"/>
      <c r="E3235" s="3"/>
      <c r="F3235" s="4"/>
    </row>
    <row r="3236" spans="2:6" ht="11.25" hidden="1" customHeight="1" x14ac:dyDescent="0.2">
      <c r="B3236" s="36" t="s">
        <v>3085</v>
      </c>
      <c r="C3236" s="3"/>
      <c r="D3236" s="3"/>
      <c r="E3236" s="3"/>
      <c r="F3236" s="4"/>
    </row>
    <row r="3237" spans="2:6" ht="11.25" hidden="1" customHeight="1" x14ac:dyDescent="0.2">
      <c r="B3237" s="36" t="s">
        <v>4016</v>
      </c>
      <c r="C3237" s="3"/>
      <c r="D3237" s="3"/>
      <c r="E3237" s="3"/>
      <c r="F3237" s="4"/>
    </row>
    <row r="3238" spans="2:6" ht="11.25" hidden="1" customHeight="1" x14ac:dyDescent="0.2">
      <c r="B3238" s="36" t="s">
        <v>2857</v>
      </c>
      <c r="C3238" s="3"/>
      <c r="D3238" s="3"/>
      <c r="E3238" s="3"/>
      <c r="F3238" s="4"/>
    </row>
    <row r="3239" spans="2:6" ht="11.25" hidden="1" customHeight="1" x14ac:dyDescent="0.2">
      <c r="B3239" s="36" t="s">
        <v>4016</v>
      </c>
      <c r="C3239" s="3"/>
      <c r="D3239" s="3"/>
      <c r="E3239" s="3"/>
      <c r="F3239" s="4"/>
    </row>
    <row r="3240" spans="2:6" ht="11.25" hidden="1" customHeight="1" x14ac:dyDescent="0.2">
      <c r="B3240" s="36" t="s">
        <v>2177</v>
      </c>
      <c r="C3240" s="3"/>
      <c r="D3240" s="3"/>
      <c r="E3240" s="3"/>
      <c r="F3240" s="4"/>
    </row>
    <row r="3241" spans="2:6" ht="11.25" hidden="1" customHeight="1" x14ac:dyDescent="0.2">
      <c r="B3241" s="36" t="s">
        <v>2618</v>
      </c>
      <c r="C3241" s="37">
        <f>D3241+E3241+F3241</f>
        <v>22550</v>
      </c>
      <c r="D3241" s="3">
        <v>22550</v>
      </c>
      <c r="E3241" s="3"/>
      <c r="F3241" s="4"/>
    </row>
    <row r="3242" spans="2:6" ht="11.25" hidden="1" customHeight="1" x14ac:dyDescent="0.2">
      <c r="B3242" s="36" t="s">
        <v>4016</v>
      </c>
      <c r="C3242" s="3"/>
      <c r="D3242" s="3"/>
      <c r="E3242" s="3"/>
      <c r="F3242" s="4"/>
    </row>
    <row r="3243" spans="2:6" ht="11.25" hidden="1" customHeight="1" x14ac:dyDescent="0.2">
      <c r="B3243" s="36" t="s">
        <v>2632</v>
      </c>
      <c r="C3243" s="3"/>
      <c r="D3243" s="3"/>
      <c r="E3243" s="3"/>
      <c r="F3243" s="4"/>
    </row>
    <row r="3244" spans="2:6" ht="11.25" hidden="1" customHeight="1" x14ac:dyDescent="0.2">
      <c r="B3244" s="36" t="s">
        <v>4016</v>
      </c>
      <c r="C3244" s="3"/>
      <c r="D3244" s="3"/>
      <c r="E3244" s="3"/>
      <c r="F3244" s="4"/>
    </row>
    <row r="3245" spans="2:6" ht="11.25" hidden="1" customHeight="1" x14ac:dyDescent="0.2">
      <c r="B3245" s="36" t="s">
        <v>256</v>
      </c>
      <c r="C3245" s="3"/>
      <c r="D3245" s="3"/>
      <c r="E3245" s="3"/>
      <c r="F3245" s="4"/>
    </row>
    <row r="3246" spans="2:6" ht="11.25" hidden="1" customHeight="1" x14ac:dyDescent="0.2">
      <c r="B3246" s="36" t="s">
        <v>534</v>
      </c>
      <c r="C3246" s="3"/>
      <c r="D3246" s="3"/>
      <c r="E3246" s="3"/>
      <c r="F3246" s="4"/>
    </row>
    <row r="3247" spans="2:6" ht="11.25" hidden="1" customHeight="1" x14ac:dyDescent="0.2">
      <c r="B3247" s="36" t="s">
        <v>2022</v>
      </c>
      <c r="C3247" s="3"/>
      <c r="D3247" s="3"/>
      <c r="E3247" s="3"/>
      <c r="F3247" s="4"/>
    </row>
    <row r="3248" spans="2:6" ht="11.25" hidden="1" customHeight="1" x14ac:dyDescent="0.2">
      <c r="B3248" s="36" t="s">
        <v>1630</v>
      </c>
      <c r="C3248" s="37">
        <f>D3248+E3248+F3248</f>
        <v>740562</v>
      </c>
      <c r="D3248" s="3">
        <v>565960</v>
      </c>
      <c r="E3248" s="3">
        <v>70457</v>
      </c>
      <c r="F3248" s="4">
        <v>104145</v>
      </c>
    </row>
    <row r="3249" spans="2:6" ht="11.25" hidden="1" customHeight="1" x14ac:dyDescent="0.2">
      <c r="B3249" s="36" t="s">
        <v>4016</v>
      </c>
      <c r="C3249" s="3"/>
      <c r="D3249" s="3"/>
      <c r="E3249" s="3"/>
      <c r="F3249" s="4"/>
    </row>
    <row r="3250" spans="2:6" ht="11.25" hidden="1" customHeight="1" x14ac:dyDescent="0.2">
      <c r="B3250" s="36" t="s">
        <v>1727</v>
      </c>
      <c r="C3250" s="3"/>
      <c r="D3250" s="3"/>
      <c r="E3250" s="3"/>
      <c r="F3250" s="4"/>
    </row>
    <row r="3251" spans="2:6" ht="11.25" hidden="1" customHeight="1" x14ac:dyDescent="0.2">
      <c r="B3251" s="36" t="s">
        <v>4016</v>
      </c>
      <c r="C3251" s="3"/>
      <c r="D3251" s="3"/>
      <c r="E3251" s="3"/>
      <c r="F3251" s="4"/>
    </row>
    <row r="3252" spans="2:6" ht="11.25" hidden="1" customHeight="1" x14ac:dyDescent="0.2">
      <c r="B3252" s="36" t="s">
        <v>894</v>
      </c>
      <c r="C3252" s="3"/>
      <c r="D3252" s="3"/>
      <c r="E3252" s="3"/>
      <c r="F3252" s="4"/>
    </row>
    <row r="3253" spans="2:6" ht="11.25" hidden="1" customHeight="1" x14ac:dyDescent="0.2">
      <c r="B3253" s="36" t="s">
        <v>2992</v>
      </c>
      <c r="C3253" s="3"/>
      <c r="D3253" s="3"/>
      <c r="E3253" s="3"/>
      <c r="F3253" s="4"/>
    </row>
    <row r="3254" spans="2:6" ht="11.25" hidden="1" customHeight="1" x14ac:dyDescent="0.2">
      <c r="B3254" s="36" t="s">
        <v>2981</v>
      </c>
      <c r="C3254" s="3"/>
      <c r="D3254" s="3"/>
      <c r="E3254" s="3"/>
      <c r="F3254" s="4"/>
    </row>
    <row r="3255" spans="2:6" ht="11.25" hidden="1" customHeight="1" x14ac:dyDescent="0.2">
      <c r="B3255" s="36" t="s">
        <v>3934</v>
      </c>
      <c r="C3255" s="37">
        <f>D3255+E3255+F3255</f>
        <v>1205462</v>
      </c>
      <c r="D3255" s="3">
        <v>870641</v>
      </c>
      <c r="E3255" s="3">
        <v>123450</v>
      </c>
      <c r="F3255" s="4">
        <v>211371</v>
      </c>
    </row>
    <row r="3256" spans="2:6" ht="11.25" hidden="1" customHeight="1" x14ac:dyDescent="0.2">
      <c r="B3256" s="36" t="s">
        <v>4016</v>
      </c>
      <c r="C3256" s="3"/>
      <c r="D3256" s="3"/>
      <c r="E3256" s="3"/>
      <c r="F3256" s="4"/>
    </row>
    <row r="3257" spans="2:6" ht="11.25" hidden="1" customHeight="1" x14ac:dyDescent="0.2">
      <c r="B3257" s="33" t="s">
        <v>3726</v>
      </c>
      <c r="C3257" s="34">
        <v>1231831</v>
      </c>
      <c r="D3257" s="34">
        <v>862696</v>
      </c>
      <c r="E3257" s="34">
        <v>126988</v>
      </c>
      <c r="F3257" s="35">
        <v>242147</v>
      </c>
    </row>
    <row r="3258" spans="2:6" ht="11.25" hidden="1" customHeight="1" x14ac:dyDescent="0.2">
      <c r="B3258" s="36" t="s">
        <v>4016</v>
      </c>
      <c r="C3258" s="3"/>
      <c r="D3258" s="3"/>
      <c r="E3258" s="3"/>
      <c r="F3258" s="4"/>
    </row>
    <row r="3259" spans="2:6" ht="11.25" hidden="1" customHeight="1" x14ac:dyDescent="0.2">
      <c r="B3259" s="36" t="s">
        <v>2828</v>
      </c>
      <c r="C3259" s="3"/>
      <c r="D3259" s="3"/>
      <c r="E3259" s="3"/>
      <c r="F3259" s="4"/>
    </row>
    <row r="3260" spans="2:6" ht="11.25" hidden="1" customHeight="1" x14ac:dyDescent="0.2">
      <c r="B3260" s="36" t="s">
        <v>4016</v>
      </c>
      <c r="C3260" s="3"/>
      <c r="D3260" s="3"/>
      <c r="E3260" s="3"/>
      <c r="F3260" s="4"/>
    </row>
    <row r="3261" spans="2:6" ht="11.25" hidden="1" customHeight="1" x14ac:dyDescent="0.2">
      <c r="B3261" s="36" t="s">
        <v>3192</v>
      </c>
      <c r="C3261" s="3"/>
      <c r="D3261" s="3"/>
      <c r="E3261" s="3"/>
      <c r="F3261" s="4"/>
    </row>
    <row r="3262" spans="2:6" ht="11.25" hidden="1" customHeight="1" x14ac:dyDescent="0.2">
      <c r="B3262" s="36" t="s">
        <v>4016</v>
      </c>
      <c r="C3262" s="3"/>
      <c r="D3262" s="3"/>
      <c r="E3262" s="3"/>
      <c r="F3262" s="4"/>
    </row>
    <row r="3263" spans="2:6" ht="11.25" hidden="1" customHeight="1" x14ac:dyDescent="0.2">
      <c r="B3263" s="36" t="s">
        <v>2419</v>
      </c>
      <c r="C3263" s="3"/>
      <c r="D3263" s="3"/>
      <c r="E3263" s="3"/>
      <c r="F3263" s="4"/>
    </row>
    <row r="3264" spans="2:6" ht="11.25" hidden="1" customHeight="1" x14ac:dyDescent="0.2">
      <c r="B3264" s="36" t="s">
        <v>4016</v>
      </c>
      <c r="C3264" s="3"/>
      <c r="D3264" s="3"/>
      <c r="E3264" s="3"/>
      <c r="F3264" s="4"/>
    </row>
    <row r="3265" spans="2:6" ht="11.25" hidden="1" customHeight="1" x14ac:dyDescent="0.2">
      <c r="B3265" s="36" t="s">
        <v>2936</v>
      </c>
      <c r="C3265" s="3"/>
      <c r="D3265" s="3"/>
      <c r="E3265" s="3"/>
      <c r="F3265" s="4"/>
    </row>
    <row r="3266" spans="2:6" ht="11.25" hidden="1" customHeight="1" x14ac:dyDescent="0.2">
      <c r="B3266" s="36" t="s">
        <v>4016</v>
      </c>
      <c r="C3266" s="3"/>
      <c r="D3266" s="3"/>
      <c r="E3266" s="3"/>
      <c r="F3266" s="4"/>
    </row>
    <row r="3267" spans="2:6" ht="11.25" hidden="1" customHeight="1" x14ac:dyDescent="0.2">
      <c r="B3267" s="36" t="s">
        <v>681</v>
      </c>
      <c r="C3267" s="3"/>
      <c r="D3267" s="3"/>
      <c r="E3267" s="3"/>
      <c r="F3267" s="4"/>
    </row>
    <row r="3268" spans="2:6" ht="11.25" hidden="1" customHeight="1" x14ac:dyDescent="0.2">
      <c r="B3268" s="36" t="s">
        <v>4016</v>
      </c>
      <c r="C3268" s="3"/>
      <c r="D3268" s="3"/>
      <c r="E3268" s="3"/>
      <c r="F3268" s="4"/>
    </row>
    <row r="3269" spans="2:6" ht="11.25" hidden="1" customHeight="1" x14ac:dyDescent="0.2">
      <c r="B3269" s="36" t="s">
        <v>3473</v>
      </c>
      <c r="C3269" s="3"/>
      <c r="D3269" s="3"/>
      <c r="E3269" s="3"/>
      <c r="F3269" s="4"/>
    </row>
    <row r="3270" spans="2:6" ht="11.25" hidden="1" customHeight="1" x14ac:dyDescent="0.2">
      <c r="B3270" s="36" t="s">
        <v>4016</v>
      </c>
      <c r="C3270" s="3"/>
      <c r="D3270" s="3"/>
      <c r="E3270" s="3"/>
      <c r="F3270" s="4"/>
    </row>
    <row r="3271" spans="2:6" ht="11.25" hidden="1" customHeight="1" x14ac:dyDescent="0.2">
      <c r="B3271" s="36" t="s">
        <v>585</v>
      </c>
      <c r="C3271" s="3"/>
      <c r="D3271" s="3"/>
      <c r="E3271" s="3"/>
      <c r="F3271" s="4"/>
    </row>
    <row r="3272" spans="2:6" ht="11.25" hidden="1" customHeight="1" x14ac:dyDescent="0.2">
      <c r="B3272" s="36" t="s">
        <v>2651</v>
      </c>
      <c r="C3272" s="3"/>
      <c r="D3272" s="3"/>
      <c r="E3272" s="3"/>
      <c r="F3272" s="4"/>
    </row>
    <row r="3273" spans="2:6" ht="11.25" hidden="1" customHeight="1" x14ac:dyDescent="0.2">
      <c r="B3273" s="36" t="s">
        <v>3079</v>
      </c>
      <c r="C3273" s="3"/>
      <c r="D3273" s="3"/>
      <c r="E3273" s="3"/>
      <c r="F3273" s="4"/>
    </row>
    <row r="3274" spans="2:6" ht="11.25" hidden="1" customHeight="1" x14ac:dyDescent="0.2">
      <c r="B3274" s="36" t="s">
        <v>2212</v>
      </c>
      <c r="C3274" s="37">
        <f>D3274+E3274+F3274</f>
        <v>61254</v>
      </c>
      <c r="D3274" s="3">
        <v>37977</v>
      </c>
      <c r="E3274" s="3">
        <v>6171</v>
      </c>
      <c r="F3274" s="4">
        <v>17106</v>
      </c>
    </row>
    <row r="3275" spans="2:6" ht="11.25" hidden="1" customHeight="1" x14ac:dyDescent="0.2">
      <c r="B3275" s="36" t="s">
        <v>4016</v>
      </c>
      <c r="C3275" s="3"/>
      <c r="D3275" s="3"/>
      <c r="E3275" s="3"/>
      <c r="F3275" s="4"/>
    </row>
    <row r="3276" spans="2:6" ht="11.25" hidden="1" customHeight="1" x14ac:dyDescent="0.2">
      <c r="B3276" s="28" t="s">
        <v>1113</v>
      </c>
      <c r="C3276" s="6"/>
      <c r="D3276" s="6"/>
      <c r="E3276" s="6"/>
      <c r="F3276" s="7"/>
    </row>
    <row r="3277" spans="2:6" ht="11.25" hidden="1" customHeight="1" x14ac:dyDescent="0.2">
      <c r="B3277" s="36" t="s">
        <v>4016</v>
      </c>
      <c r="C3277" s="3"/>
      <c r="D3277" s="3"/>
      <c r="E3277" s="3"/>
      <c r="F3277" s="4"/>
    </row>
    <row r="3278" spans="2:6" ht="11.25" hidden="1" customHeight="1" x14ac:dyDescent="0.2">
      <c r="B3278" s="36" t="s">
        <v>752</v>
      </c>
      <c r="C3278" s="3"/>
      <c r="D3278" s="3"/>
      <c r="E3278" s="3"/>
      <c r="F3278" s="4"/>
    </row>
    <row r="3279" spans="2:6" ht="11.25" hidden="1" customHeight="1" x14ac:dyDescent="0.2">
      <c r="B3279" s="36" t="s">
        <v>4016</v>
      </c>
      <c r="C3279" s="3"/>
      <c r="D3279" s="3"/>
      <c r="E3279" s="3"/>
      <c r="F3279" s="4"/>
    </row>
    <row r="3280" spans="2:6" ht="11.25" hidden="1" customHeight="1" x14ac:dyDescent="0.2">
      <c r="B3280" s="36" t="s">
        <v>2240</v>
      </c>
      <c r="C3280" s="3"/>
      <c r="D3280" s="3"/>
      <c r="E3280" s="3"/>
      <c r="F3280" s="4"/>
    </row>
    <row r="3281" spans="2:6" ht="11.25" hidden="1" customHeight="1" x14ac:dyDescent="0.2">
      <c r="B3281" s="36" t="s">
        <v>2383</v>
      </c>
      <c r="C3281" s="3"/>
      <c r="D3281" s="3"/>
      <c r="E3281" s="3"/>
      <c r="F3281" s="4"/>
    </row>
    <row r="3282" spans="2:6" ht="11.25" hidden="1" customHeight="1" x14ac:dyDescent="0.2">
      <c r="B3282" s="36" t="s">
        <v>743</v>
      </c>
      <c r="C3282" s="3"/>
      <c r="D3282" s="3"/>
      <c r="E3282" s="3"/>
      <c r="F3282" s="4"/>
    </row>
    <row r="3283" spans="2:6" ht="11.25" hidden="1" customHeight="1" x14ac:dyDescent="0.2">
      <c r="B3283" s="36" t="s">
        <v>116</v>
      </c>
      <c r="C3283" s="3"/>
      <c r="D3283" s="3"/>
      <c r="E3283" s="3"/>
      <c r="F3283" s="4"/>
    </row>
    <row r="3284" spans="2:6" ht="11.25" hidden="1" customHeight="1" x14ac:dyDescent="0.2">
      <c r="B3284" s="36" t="s">
        <v>4016</v>
      </c>
      <c r="C3284" s="3"/>
      <c r="D3284" s="3"/>
      <c r="E3284" s="3"/>
      <c r="F3284" s="4"/>
    </row>
    <row r="3285" spans="2:6" ht="11.25" hidden="1" customHeight="1" x14ac:dyDescent="0.2">
      <c r="B3285" s="36" t="s">
        <v>3859</v>
      </c>
      <c r="C3285" s="3"/>
      <c r="D3285" s="3"/>
      <c r="E3285" s="3"/>
      <c r="F3285" s="4"/>
    </row>
    <row r="3286" spans="2:6" ht="11.25" hidden="1" customHeight="1" x14ac:dyDescent="0.2">
      <c r="B3286" s="36" t="s">
        <v>4016</v>
      </c>
      <c r="C3286" s="3"/>
      <c r="D3286" s="3"/>
      <c r="E3286" s="3"/>
      <c r="F3286" s="4"/>
    </row>
    <row r="3287" spans="2:6" ht="11.25" hidden="1" customHeight="1" x14ac:dyDescent="0.2">
      <c r="B3287" s="36" t="s">
        <v>2431</v>
      </c>
      <c r="C3287" s="3"/>
      <c r="D3287" s="3"/>
      <c r="E3287" s="3"/>
      <c r="F3287" s="4"/>
    </row>
    <row r="3288" spans="2:6" ht="11.25" hidden="1" customHeight="1" x14ac:dyDescent="0.2">
      <c r="B3288" s="36" t="s">
        <v>4016</v>
      </c>
      <c r="C3288" s="3"/>
      <c r="D3288" s="3"/>
      <c r="E3288" s="3"/>
      <c r="F3288" s="4"/>
    </row>
    <row r="3289" spans="2:6" ht="11.25" hidden="1" customHeight="1" x14ac:dyDescent="0.2">
      <c r="B3289" s="36" t="s">
        <v>1356</v>
      </c>
      <c r="C3289" s="3"/>
      <c r="D3289" s="3"/>
      <c r="E3289" s="3"/>
      <c r="F3289" s="4"/>
    </row>
    <row r="3290" spans="2:6" ht="11.25" hidden="1" customHeight="1" x14ac:dyDescent="0.2">
      <c r="B3290" s="36" t="s">
        <v>928</v>
      </c>
      <c r="C3290" s="3"/>
      <c r="D3290" s="3"/>
      <c r="E3290" s="3"/>
      <c r="F3290" s="4"/>
    </row>
    <row r="3291" spans="2:6" ht="11.25" hidden="1" customHeight="1" x14ac:dyDescent="0.2">
      <c r="B3291" s="36" t="s">
        <v>3316</v>
      </c>
      <c r="C3291" s="3"/>
      <c r="D3291" s="3"/>
      <c r="E3291" s="3"/>
      <c r="F3291" s="4"/>
    </row>
    <row r="3292" spans="2:6" ht="11.25" hidden="1" customHeight="1" x14ac:dyDescent="0.2">
      <c r="B3292" s="36" t="s">
        <v>4016</v>
      </c>
      <c r="C3292" s="3"/>
      <c r="D3292" s="3"/>
      <c r="E3292" s="3"/>
      <c r="F3292" s="4"/>
    </row>
    <row r="3293" spans="2:6" ht="11.25" hidden="1" customHeight="1" x14ac:dyDescent="0.2">
      <c r="B3293" s="36" t="s">
        <v>1390</v>
      </c>
      <c r="C3293" s="3"/>
      <c r="D3293" s="3"/>
      <c r="E3293" s="3"/>
      <c r="F3293" s="4"/>
    </row>
    <row r="3294" spans="2:6" ht="11.25" hidden="1" customHeight="1" x14ac:dyDescent="0.2">
      <c r="B3294" s="36" t="s">
        <v>4016</v>
      </c>
      <c r="C3294" s="3"/>
      <c r="D3294" s="3"/>
      <c r="E3294" s="3"/>
      <c r="F3294" s="4"/>
    </row>
    <row r="3295" spans="2:6" ht="11.25" hidden="1" customHeight="1" x14ac:dyDescent="0.2">
      <c r="B3295" s="36" t="s">
        <v>1144</v>
      </c>
      <c r="C3295" s="3"/>
      <c r="D3295" s="3"/>
      <c r="E3295" s="3"/>
      <c r="F3295" s="4"/>
    </row>
    <row r="3296" spans="2:6" ht="11.25" hidden="1" customHeight="1" x14ac:dyDescent="0.2">
      <c r="B3296" s="36" t="s">
        <v>4016</v>
      </c>
      <c r="C3296" s="3"/>
      <c r="D3296" s="3"/>
      <c r="E3296" s="3"/>
      <c r="F3296" s="4"/>
    </row>
    <row r="3297" spans="2:6" ht="11.25" hidden="1" customHeight="1" x14ac:dyDescent="0.2">
      <c r="B3297" s="36" t="s">
        <v>2275</v>
      </c>
      <c r="C3297" s="3"/>
      <c r="D3297" s="3"/>
      <c r="E3297" s="3"/>
      <c r="F3297" s="4"/>
    </row>
    <row r="3298" spans="2:6" ht="11.25" hidden="1" customHeight="1" x14ac:dyDescent="0.2">
      <c r="B3298" s="36" t="s">
        <v>4016</v>
      </c>
      <c r="C3298" s="3"/>
      <c r="D3298" s="3"/>
      <c r="E3298" s="3"/>
      <c r="F3298" s="4"/>
    </row>
    <row r="3299" spans="2:6" ht="11.25" hidden="1" customHeight="1" x14ac:dyDescent="0.2">
      <c r="B3299" s="36" t="s">
        <v>1647</v>
      </c>
      <c r="C3299" s="3"/>
      <c r="D3299" s="3"/>
      <c r="E3299" s="3"/>
      <c r="F3299" s="4"/>
    </row>
    <row r="3300" spans="2:6" ht="11.25" hidden="1" customHeight="1" x14ac:dyDescent="0.2">
      <c r="B3300" s="36" t="s">
        <v>957</v>
      </c>
      <c r="C3300" s="3"/>
      <c r="D3300" s="3"/>
      <c r="E3300" s="3"/>
      <c r="F3300" s="4"/>
    </row>
    <row r="3301" spans="2:6" ht="11.25" hidden="1" customHeight="1" x14ac:dyDescent="0.2">
      <c r="B3301" s="36" t="s">
        <v>3171</v>
      </c>
      <c r="C3301" s="3"/>
      <c r="D3301" s="3"/>
      <c r="E3301" s="3"/>
      <c r="F3301" s="4"/>
    </row>
    <row r="3302" spans="2:6" ht="11.25" hidden="1" customHeight="1" x14ac:dyDescent="0.2">
      <c r="B3302" s="36" t="s">
        <v>4016</v>
      </c>
      <c r="C3302" s="3"/>
      <c r="D3302" s="3"/>
      <c r="E3302" s="3"/>
      <c r="F3302" s="4"/>
    </row>
    <row r="3303" spans="2:6" ht="11.25" hidden="1" customHeight="1" x14ac:dyDescent="0.2">
      <c r="B3303" s="36" t="s">
        <v>3315</v>
      </c>
      <c r="C3303" s="3"/>
      <c r="D3303" s="3"/>
      <c r="E3303" s="3"/>
      <c r="F3303" s="4"/>
    </row>
    <row r="3304" spans="2:6" ht="11.25" hidden="1" customHeight="1" x14ac:dyDescent="0.2">
      <c r="B3304" s="36" t="s">
        <v>1931</v>
      </c>
      <c r="C3304" s="3"/>
      <c r="D3304" s="3"/>
      <c r="E3304" s="3"/>
      <c r="F3304" s="4"/>
    </row>
    <row r="3305" spans="2:6" ht="11.25" hidden="1" customHeight="1" x14ac:dyDescent="0.2">
      <c r="B3305" s="36" t="s">
        <v>2804</v>
      </c>
      <c r="C3305" s="3"/>
      <c r="D3305" s="3"/>
      <c r="E3305" s="3"/>
      <c r="F3305" s="4"/>
    </row>
    <row r="3306" spans="2:6" ht="11.25" hidden="1" customHeight="1" x14ac:dyDescent="0.2">
      <c r="B3306" s="36" t="s">
        <v>4016</v>
      </c>
      <c r="C3306" s="3"/>
      <c r="D3306" s="3"/>
      <c r="E3306" s="3"/>
      <c r="F3306" s="4"/>
    </row>
    <row r="3307" spans="2:6" ht="11.25" hidden="1" customHeight="1" x14ac:dyDescent="0.2">
      <c r="B3307" s="36" t="s">
        <v>1571</v>
      </c>
      <c r="C3307" s="3"/>
      <c r="D3307" s="3"/>
      <c r="E3307" s="3"/>
      <c r="F3307" s="4"/>
    </row>
    <row r="3308" spans="2:6" ht="11.25" hidden="1" customHeight="1" x14ac:dyDescent="0.2">
      <c r="B3308" s="36" t="s">
        <v>3112</v>
      </c>
      <c r="C3308" s="3"/>
      <c r="D3308" s="3"/>
      <c r="E3308" s="3"/>
      <c r="F3308" s="4"/>
    </row>
    <row r="3309" spans="2:6" ht="11.25" hidden="1" customHeight="1" x14ac:dyDescent="0.2">
      <c r="B3309" s="36" t="s">
        <v>2546</v>
      </c>
      <c r="C3309" s="3"/>
      <c r="D3309" s="3"/>
      <c r="E3309" s="3"/>
      <c r="F3309" s="4"/>
    </row>
    <row r="3310" spans="2:6" ht="11.25" hidden="1" customHeight="1" x14ac:dyDescent="0.2">
      <c r="B3310" s="36" t="s">
        <v>2146</v>
      </c>
      <c r="C3310" s="37">
        <f>D3310+E3310+F3310</f>
        <v>87278</v>
      </c>
      <c r="D3310" s="3">
        <v>45570</v>
      </c>
      <c r="E3310" s="3">
        <v>15284</v>
      </c>
      <c r="F3310" s="4">
        <v>26424</v>
      </c>
    </row>
    <row r="3311" spans="2:6" ht="11.25" hidden="1" customHeight="1" x14ac:dyDescent="0.2">
      <c r="B3311" s="36" t="s">
        <v>4016</v>
      </c>
      <c r="C3311" s="3"/>
      <c r="D3311" s="3"/>
      <c r="E3311" s="3"/>
      <c r="F3311" s="4"/>
    </row>
    <row r="3312" spans="2:6" ht="11.25" hidden="1" customHeight="1" x14ac:dyDescent="0.2">
      <c r="B3312" s="36" t="s">
        <v>2597</v>
      </c>
      <c r="C3312" s="3"/>
      <c r="D3312" s="3"/>
      <c r="E3312" s="3"/>
      <c r="F3312" s="4"/>
    </row>
    <row r="3313" spans="2:6" ht="11.25" hidden="1" customHeight="1" x14ac:dyDescent="0.2">
      <c r="B3313" s="36" t="s">
        <v>4016</v>
      </c>
      <c r="C3313" s="3"/>
      <c r="D3313" s="3"/>
      <c r="E3313" s="3"/>
      <c r="F3313" s="4"/>
    </row>
    <row r="3314" spans="2:6" ht="11.25" hidden="1" customHeight="1" x14ac:dyDescent="0.2">
      <c r="B3314" s="36" t="s">
        <v>285</v>
      </c>
      <c r="C3314" s="3"/>
      <c r="D3314" s="3"/>
      <c r="E3314" s="3"/>
      <c r="F3314" s="4"/>
    </row>
    <row r="3315" spans="2:6" ht="11.25" hidden="1" customHeight="1" x14ac:dyDescent="0.2">
      <c r="B3315" s="36" t="s">
        <v>4016</v>
      </c>
      <c r="C3315" s="3"/>
      <c r="D3315" s="3"/>
      <c r="E3315" s="3"/>
      <c r="F3315" s="4"/>
    </row>
    <row r="3316" spans="2:6" ht="11.25" hidden="1" customHeight="1" x14ac:dyDescent="0.2">
      <c r="B3316" s="36" t="s">
        <v>3473</v>
      </c>
      <c r="C3316" s="3"/>
      <c r="D3316" s="3"/>
      <c r="E3316" s="3"/>
      <c r="F3316" s="4"/>
    </row>
    <row r="3317" spans="2:6" ht="11.25" hidden="1" customHeight="1" x14ac:dyDescent="0.2">
      <c r="B3317" s="36" t="s">
        <v>4016</v>
      </c>
      <c r="C3317" s="3"/>
      <c r="D3317" s="3"/>
      <c r="E3317" s="3"/>
      <c r="F3317" s="4"/>
    </row>
    <row r="3318" spans="2:6" ht="11.25" hidden="1" customHeight="1" x14ac:dyDescent="0.2">
      <c r="B3318" s="36" t="s">
        <v>2158</v>
      </c>
      <c r="C3318" s="3"/>
      <c r="D3318" s="3"/>
      <c r="E3318" s="3"/>
      <c r="F3318" s="4"/>
    </row>
    <row r="3319" spans="2:6" ht="11.25" hidden="1" customHeight="1" x14ac:dyDescent="0.2">
      <c r="B3319" s="36" t="s">
        <v>83</v>
      </c>
      <c r="C3319" s="3"/>
      <c r="D3319" s="3"/>
      <c r="E3319" s="3"/>
      <c r="F3319" s="4"/>
    </row>
    <row r="3320" spans="2:6" ht="11.25" hidden="1" customHeight="1" x14ac:dyDescent="0.2">
      <c r="B3320" s="36" t="s">
        <v>3166</v>
      </c>
      <c r="C3320" s="3"/>
      <c r="D3320" s="3"/>
      <c r="E3320" s="3"/>
      <c r="F3320" s="4"/>
    </row>
    <row r="3321" spans="2:6" ht="11.25" hidden="1" customHeight="1" x14ac:dyDescent="0.2">
      <c r="B3321" s="36" t="s">
        <v>3727</v>
      </c>
      <c r="C3321" s="37">
        <f>D3321+E3321+F3321</f>
        <v>125334</v>
      </c>
      <c r="D3321" s="3">
        <v>77707</v>
      </c>
      <c r="E3321" s="3">
        <v>12625</v>
      </c>
      <c r="F3321" s="4">
        <v>35002</v>
      </c>
    </row>
    <row r="3322" spans="2:6" ht="11.25" hidden="1" customHeight="1" x14ac:dyDescent="0.2">
      <c r="B3322" s="36" t="s">
        <v>4016</v>
      </c>
      <c r="C3322" s="3"/>
      <c r="D3322" s="3"/>
      <c r="E3322" s="3"/>
      <c r="F3322" s="4"/>
    </row>
    <row r="3323" spans="2:6" ht="11.25" hidden="1" customHeight="1" x14ac:dyDescent="0.2">
      <c r="B3323" s="36" t="s">
        <v>3682</v>
      </c>
      <c r="C3323" s="3"/>
      <c r="D3323" s="3"/>
      <c r="E3323" s="3"/>
      <c r="F3323" s="4"/>
    </row>
    <row r="3324" spans="2:6" ht="11.25" hidden="1" customHeight="1" x14ac:dyDescent="0.2">
      <c r="B3324" s="36" t="s">
        <v>4016</v>
      </c>
      <c r="C3324" s="3"/>
      <c r="D3324" s="3"/>
      <c r="E3324" s="3"/>
      <c r="F3324" s="4"/>
    </row>
    <row r="3325" spans="2:6" ht="11.25" hidden="1" customHeight="1" x14ac:dyDescent="0.2">
      <c r="B3325" s="36" t="s">
        <v>1539</v>
      </c>
      <c r="C3325" s="3"/>
      <c r="D3325" s="3"/>
      <c r="E3325" s="3"/>
      <c r="F3325" s="4"/>
    </row>
    <row r="3326" spans="2:6" ht="11.25" hidden="1" customHeight="1" x14ac:dyDescent="0.2">
      <c r="B3326" s="36" t="s">
        <v>4016</v>
      </c>
      <c r="C3326" s="3"/>
      <c r="D3326" s="3"/>
      <c r="E3326" s="3"/>
      <c r="F3326" s="4"/>
    </row>
    <row r="3327" spans="2:6" ht="11.25" hidden="1" customHeight="1" x14ac:dyDescent="0.2">
      <c r="B3327" s="36" t="s">
        <v>1401</v>
      </c>
      <c r="C3327" s="3"/>
      <c r="D3327" s="3"/>
      <c r="E3327" s="3"/>
      <c r="F3327" s="4"/>
    </row>
    <row r="3328" spans="2:6" ht="11.25" hidden="1" customHeight="1" x14ac:dyDescent="0.2">
      <c r="B3328" s="36" t="s">
        <v>4016</v>
      </c>
      <c r="C3328" s="3"/>
      <c r="D3328" s="3"/>
      <c r="E3328" s="3"/>
      <c r="F3328" s="4"/>
    </row>
    <row r="3329" spans="2:6" ht="11.25" hidden="1" customHeight="1" x14ac:dyDescent="0.2">
      <c r="B3329" s="28" t="s">
        <v>895</v>
      </c>
      <c r="C3329" s="6"/>
      <c r="D3329" s="6"/>
      <c r="E3329" s="6"/>
      <c r="F3329" s="7"/>
    </row>
    <row r="3330" spans="2:6" ht="11.25" hidden="1" customHeight="1" x14ac:dyDescent="0.2">
      <c r="B3330" s="36" t="s">
        <v>4016</v>
      </c>
      <c r="C3330" s="3"/>
      <c r="D3330" s="3"/>
      <c r="E3330" s="3"/>
      <c r="F3330" s="4"/>
    </row>
    <row r="3331" spans="2:6" ht="11.25" hidden="1" customHeight="1" x14ac:dyDescent="0.2">
      <c r="B3331" s="36" t="s">
        <v>3084</v>
      </c>
      <c r="C3331" s="3"/>
      <c r="D3331" s="3"/>
      <c r="E3331" s="3"/>
      <c r="F3331" s="4"/>
    </row>
    <row r="3332" spans="2:6" ht="11.25" hidden="1" customHeight="1" x14ac:dyDescent="0.2">
      <c r="B3332" s="36" t="s">
        <v>4016</v>
      </c>
      <c r="C3332" s="3"/>
      <c r="D3332" s="3"/>
      <c r="E3332" s="3"/>
      <c r="F3332" s="4"/>
    </row>
    <row r="3333" spans="2:6" ht="11.25" hidden="1" customHeight="1" x14ac:dyDescent="0.2">
      <c r="B3333" s="36" t="s">
        <v>3117</v>
      </c>
      <c r="C3333" s="3"/>
      <c r="D3333" s="3"/>
      <c r="E3333" s="3"/>
      <c r="F3333" s="4"/>
    </row>
    <row r="3334" spans="2:6" ht="11.25" hidden="1" customHeight="1" x14ac:dyDescent="0.2">
      <c r="B3334" s="36" t="s">
        <v>4016</v>
      </c>
      <c r="C3334" s="3"/>
      <c r="D3334" s="3"/>
      <c r="E3334" s="3"/>
      <c r="F3334" s="4"/>
    </row>
    <row r="3335" spans="2:6" ht="11.25" hidden="1" customHeight="1" x14ac:dyDescent="0.2">
      <c r="B3335" s="36" t="s">
        <v>1512</v>
      </c>
      <c r="C3335" s="3"/>
      <c r="D3335" s="3"/>
      <c r="E3335" s="3"/>
      <c r="F3335" s="4"/>
    </row>
    <row r="3336" spans="2:6" ht="11.25" hidden="1" customHeight="1" x14ac:dyDescent="0.2">
      <c r="B3336" s="36" t="s">
        <v>4016</v>
      </c>
      <c r="C3336" s="3"/>
      <c r="D3336" s="3"/>
      <c r="E3336" s="3"/>
      <c r="F3336" s="4"/>
    </row>
    <row r="3337" spans="2:6" ht="11.25" hidden="1" customHeight="1" x14ac:dyDescent="0.2">
      <c r="B3337" s="36" t="s">
        <v>3904</v>
      </c>
      <c r="C3337" s="3"/>
      <c r="D3337" s="3"/>
      <c r="E3337" s="3"/>
      <c r="F3337" s="4"/>
    </row>
    <row r="3338" spans="2:6" ht="11.25" hidden="1" customHeight="1" x14ac:dyDescent="0.2">
      <c r="B3338" s="36" t="s">
        <v>4016</v>
      </c>
      <c r="C3338" s="3"/>
      <c r="D3338" s="3"/>
      <c r="E3338" s="3"/>
      <c r="F3338" s="4"/>
    </row>
    <row r="3339" spans="2:6" ht="11.25" hidden="1" customHeight="1" x14ac:dyDescent="0.2">
      <c r="B3339" s="36" t="s">
        <v>2327</v>
      </c>
      <c r="C3339" s="3"/>
      <c r="D3339" s="3"/>
      <c r="E3339" s="3"/>
      <c r="F3339" s="4"/>
    </row>
    <row r="3340" spans="2:6" ht="11.25" hidden="1" customHeight="1" x14ac:dyDescent="0.2">
      <c r="B3340" s="36" t="s">
        <v>4016</v>
      </c>
      <c r="C3340" s="3"/>
      <c r="D3340" s="3"/>
      <c r="E3340" s="3"/>
      <c r="F3340" s="4"/>
    </row>
    <row r="3341" spans="2:6" ht="11.25" hidden="1" customHeight="1" x14ac:dyDescent="0.2">
      <c r="B3341" s="36" t="s">
        <v>627</v>
      </c>
      <c r="C3341" s="3"/>
      <c r="D3341" s="3"/>
      <c r="E3341" s="3"/>
      <c r="F3341" s="4"/>
    </row>
    <row r="3342" spans="2:6" ht="11.25" hidden="1" customHeight="1" x14ac:dyDescent="0.2">
      <c r="B3342" s="36" t="s">
        <v>4016</v>
      </c>
      <c r="C3342" s="3"/>
      <c r="D3342" s="3"/>
      <c r="E3342" s="3"/>
      <c r="F3342" s="4"/>
    </row>
    <row r="3343" spans="2:6" ht="11.25" hidden="1" customHeight="1" x14ac:dyDescent="0.2">
      <c r="B3343" s="36" t="s">
        <v>2417</v>
      </c>
      <c r="C3343" s="3"/>
      <c r="D3343" s="3"/>
      <c r="E3343" s="3"/>
      <c r="F3343" s="4"/>
    </row>
    <row r="3344" spans="2:6" ht="11.25" hidden="1" customHeight="1" x14ac:dyDescent="0.2">
      <c r="B3344" s="36" t="s">
        <v>4016</v>
      </c>
      <c r="C3344" s="3"/>
      <c r="D3344" s="3"/>
      <c r="E3344" s="3"/>
      <c r="F3344" s="4"/>
    </row>
    <row r="3345" spans="2:6" ht="11.25" hidden="1" customHeight="1" x14ac:dyDescent="0.2">
      <c r="B3345" s="36" t="s">
        <v>3794</v>
      </c>
      <c r="C3345" s="3"/>
      <c r="D3345" s="3"/>
      <c r="E3345" s="3"/>
      <c r="F3345" s="4"/>
    </row>
    <row r="3346" spans="2:6" ht="11.25" hidden="1" customHeight="1" x14ac:dyDescent="0.2">
      <c r="B3346" s="36" t="s">
        <v>4016</v>
      </c>
      <c r="C3346" s="3"/>
      <c r="D3346" s="3"/>
      <c r="E3346" s="3"/>
      <c r="F3346" s="4"/>
    </row>
    <row r="3347" spans="2:6" ht="11.25" hidden="1" customHeight="1" x14ac:dyDescent="0.2">
      <c r="B3347" s="36" t="s">
        <v>768</v>
      </c>
      <c r="C3347" s="3"/>
      <c r="D3347" s="3"/>
      <c r="E3347" s="3"/>
      <c r="F3347" s="4"/>
    </row>
    <row r="3348" spans="2:6" ht="11.25" hidden="1" customHeight="1" x14ac:dyDescent="0.2">
      <c r="B3348" s="36" t="s">
        <v>1924</v>
      </c>
      <c r="C3348" s="3"/>
      <c r="D3348" s="3"/>
      <c r="E3348" s="3"/>
      <c r="F3348" s="4"/>
    </row>
    <row r="3349" spans="2:6" ht="11.25" hidden="1" customHeight="1" x14ac:dyDescent="0.2">
      <c r="B3349" s="36" t="s">
        <v>1228</v>
      </c>
      <c r="C3349" s="3"/>
      <c r="D3349" s="3"/>
      <c r="E3349" s="3"/>
      <c r="F3349" s="4"/>
    </row>
    <row r="3350" spans="2:6" ht="11.25" hidden="1" customHeight="1" x14ac:dyDescent="0.2">
      <c r="B3350" s="36" t="s">
        <v>4016</v>
      </c>
      <c r="C3350" s="3"/>
      <c r="D3350" s="3"/>
      <c r="E3350" s="3"/>
      <c r="F3350" s="4"/>
    </row>
    <row r="3351" spans="2:6" ht="11.25" hidden="1" customHeight="1" x14ac:dyDescent="0.2">
      <c r="B3351" s="36" t="s">
        <v>717</v>
      </c>
      <c r="C3351" s="3"/>
      <c r="D3351" s="3"/>
      <c r="E3351" s="3"/>
      <c r="F3351" s="4"/>
    </row>
    <row r="3352" spans="2:6" ht="11.25" hidden="1" customHeight="1" x14ac:dyDescent="0.2">
      <c r="B3352" s="36" t="s">
        <v>4016</v>
      </c>
      <c r="C3352" s="3"/>
      <c r="D3352" s="3"/>
      <c r="E3352" s="3"/>
      <c r="F3352" s="4"/>
    </row>
    <row r="3353" spans="2:6" ht="11.25" hidden="1" customHeight="1" x14ac:dyDescent="0.2">
      <c r="B3353" s="36" t="s">
        <v>3809</v>
      </c>
      <c r="C3353" s="3"/>
      <c r="D3353" s="3"/>
      <c r="E3353" s="3"/>
      <c r="F3353" s="4"/>
    </row>
    <row r="3354" spans="2:6" ht="11.25" hidden="1" customHeight="1" x14ac:dyDescent="0.2">
      <c r="B3354" s="36" t="s">
        <v>2405</v>
      </c>
      <c r="C3354" s="3"/>
      <c r="D3354" s="3"/>
      <c r="E3354" s="3"/>
      <c r="F3354" s="4"/>
    </row>
    <row r="3355" spans="2:6" ht="11.25" hidden="1" customHeight="1" x14ac:dyDescent="0.2">
      <c r="B3355" s="36" t="s">
        <v>1203</v>
      </c>
      <c r="C3355" s="37">
        <f>D3355+E3355+F3355</f>
        <v>149086</v>
      </c>
      <c r="D3355" s="3">
        <v>123953</v>
      </c>
      <c r="E3355" s="3"/>
      <c r="F3355" s="4">
        <v>25133</v>
      </c>
    </row>
    <row r="3356" spans="2:6" ht="11.25" hidden="1" customHeight="1" x14ac:dyDescent="0.2">
      <c r="B3356" s="36" t="s">
        <v>4016</v>
      </c>
      <c r="C3356" s="3"/>
      <c r="D3356" s="3"/>
      <c r="E3356" s="3"/>
      <c r="F3356" s="4"/>
    </row>
    <row r="3357" spans="2:6" ht="11.25" hidden="1" customHeight="1" x14ac:dyDescent="0.2">
      <c r="B3357" s="36" t="s">
        <v>2892</v>
      </c>
      <c r="C3357" s="3"/>
      <c r="D3357" s="3"/>
      <c r="E3357" s="3"/>
      <c r="F3357" s="4"/>
    </row>
    <row r="3358" spans="2:6" ht="11.25" hidden="1" customHeight="1" x14ac:dyDescent="0.2">
      <c r="B3358" s="36" t="s">
        <v>4016</v>
      </c>
      <c r="C3358" s="3"/>
      <c r="D3358" s="3"/>
      <c r="E3358" s="3"/>
      <c r="F3358" s="4"/>
    </row>
    <row r="3359" spans="2:6" ht="11.25" hidden="1" customHeight="1" x14ac:dyDescent="0.2">
      <c r="B3359" s="36" t="s">
        <v>1867</v>
      </c>
      <c r="C3359" s="3"/>
      <c r="D3359" s="3"/>
      <c r="E3359" s="3"/>
      <c r="F3359" s="4"/>
    </row>
    <row r="3360" spans="2:6" ht="11.25" hidden="1" customHeight="1" x14ac:dyDescent="0.2">
      <c r="B3360" s="36" t="s">
        <v>4016</v>
      </c>
      <c r="C3360" s="3"/>
      <c r="D3360" s="3"/>
      <c r="E3360" s="3"/>
      <c r="F3360" s="4"/>
    </row>
    <row r="3361" spans="2:6" ht="11.25" hidden="1" customHeight="1" x14ac:dyDescent="0.2">
      <c r="B3361" s="36" t="s">
        <v>676</v>
      </c>
      <c r="C3361" s="3"/>
      <c r="D3361" s="3"/>
      <c r="E3361" s="3"/>
      <c r="F3361" s="4"/>
    </row>
    <row r="3362" spans="2:6" ht="11.25" hidden="1" customHeight="1" x14ac:dyDescent="0.2">
      <c r="B3362" s="36" t="s">
        <v>4016</v>
      </c>
      <c r="C3362" s="3"/>
      <c r="D3362" s="3"/>
      <c r="E3362" s="3"/>
      <c r="F3362" s="4"/>
    </row>
    <row r="3363" spans="2:6" ht="11.25" hidden="1" customHeight="1" x14ac:dyDescent="0.2">
      <c r="B3363" s="36" t="s">
        <v>1451</v>
      </c>
      <c r="C3363" s="3"/>
      <c r="D3363" s="3"/>
      <c r="E3363" s="3"/>
      <c r="F3363" s="4"/>
    </row>
    <row r="3364" spans="2:6" ht="11.25" hidden="1" customHeight="1" x14ac:dyDescent="0.2">
      <c r="B3364" s="36" t="s">
        <v>1414</v>
      </c>
      <c r="C3364" s="3"/>
      <c r="D3364" s="3"/>
      <c r="E3364" s="3"/>
      <c r="F3364" s="4"/>
    </row>
    <row r="3365" spans="2:6" ht="11.25" hidden="1" customHeight="1" x14ac:dyDescent="0.2">
      <c r="B3365" s="36" t="s">
        <v>500</v>
      </c>
      <c r="C3365" s="3"/>
      <c r="D3365" s="3"/>
      <c r="E3365" s="3"/>
      <c r="F3365" s="4"/>
    </row>
    <row r="3366" spans="2:6" ht="11.25" hidden="1" customHeight="1" x14ac:dyDescent="0.2">
      <c r="B3366" s="36" t="s">
        <v>4016</v>
      </c>
      <c r="C3366" s="3"/>
      <c r="D3366" s="3"/>
      <c r="E3366" s="3"/>
      <c r="F3366" s="4"/>
    </row>
    <row r="3367" spans="2:6" ht="11.25" hidden="1" customHeight="1" x14ac:dyDescent="0.2">
      <c r="B3367" s="36" t="s">
        <v>1139</v>
      </c>
      <c r="C3367" s="3"/>
      <c r="D3367" s="3"/>
      <c r="E3367" s="3"/>
      <c r="F3367" s="4"/>
    </row>
    <row r="3368" spans="2:6" ht="11.25" hidden="1" customHeight="1" x14ac:dyDescent="0.2">
      <c r="B3368" s="36" t="s">
        <v>4016</v>
      </c>
      <c r="C3368" s="3"/>
      <c r="D3368" s="3"/>
      <c r="E3368" s="3"/>
      <c r="F3368" s="4"/>
    </row>
    <row r="3369" spans="2:6" ht="11.25" hidden="1" customHeight="1" x14ac:dyDescent="0.2">
      <c r="B3369" s="36" t="s">
        <v>1219</v>
      </c>
      <c r="C3369" s="3"/>
      <c r="D3369" s="3"/>
      <c r="E3369" s="3"/>
      <c r="F3369" s="4"/>
    </row>
    <row r="3370" spans="2:6" ht="11.25" hidden="1" customHeight="1" x14ac:dyDescent="0.2">
      <c r="B3370" s="36" t="s">
        <v>2923</v>
      </c>
      <c r="C3370" s="3"/>
      <c r="D3370" s="3"/>
      <c r="E3370" s="3"/>
      <c r="F3370" s="4"/>
    </row>
    <row r="3371" spans="2:6" ht="11.25" hidden="1" customHeight="1" x14ac:dyDescent="0.2">
      <c r="B3371" s="36" t="s">
        <v>2328</v>
      </c>
      <c r="C3371" s="3"/>
      <c r="D3371" s="3"/>
      <c r="E3371" s="3"/>
      <c r="F3371" s="4"/>
    </row>
    <row r="3372" spans="2:6" ht="11.25" hidden="1" customHeight="1" x14ac:dyDescent="0.2">
      <c r="B3372" s="36" t="s">
        <v>1818</v>
      </c>
      <c r="C3372" s="37">
        <f>D3372+E3372+F3372</f>
        <v>45003</v>
      </c>
      <c r="D3372" s="3">
        <v>21545</v>
      </c>
      <c r="E3372" s="3">
        <v>18696</v>
      </c>
      <c r="F3372" s="4">
        <v>4762</v>
      </c>
    </row>
    <row r="3373" spans="2:6" ht="11.25" hidden="1" customHeight="1" x14ac:dyDescent="0.2">
      <c r="B3373" s="36" t="s">
        <v>4016</v>
      </c>
      <c r="C3373" s="3"/>
      <c r="D3373" s="3"/>
      <c r="E3373" s="3"/>
      <c r="F3373" s="4"/>
    </row>
    <row r="3374" spans="2:6" ht="11.25" hidden="1" customHeight="1" x14ac:dyDescent="0.2">
      <c r="B3374" s="36" t="s">
        <v>632</v>
      </c>
      <c r="C3374" s="3"/>
      <c r="D3374" s="3"/>
      <c r="E3374" s="3"/>
      <c r="F3374" s="4"/>
    </row>
    <row r="3375" spans="2:6" ht="11.25" hidden="1" customHeight="1" x14ac:dyDescent="0.2">
      <c r="B3375" s="36" t="s">
        <v>4016</v>
      </c>
      <c r="C3375" s="3"/>
      <c r="D3375" s="3"/>
      <c r="E3375" s="3"/>
      <c r="F3375" s="4"/>
    </row>
    <row r="3376" spans="2:6" ht="11.25" hidden="1" customHeight="1" x14ac:dyDescent="0.2">
      <c r="B3376" s="36" t="s">
        <v>313</v>
      </c>
      <c r="C3376" s="3"/>
      <c r="D3376" s="3"/>
      <c r="E3376" s="3"/>
      <c r="F3376" s="4"/>
    </row>
    <row r="3377" spans="2:6" ht="11.25" hidden="1" customHeight="1" x14ac:dyDescent="0.2">
      <c r="B3377" s="36" t="s">
        <v>17</v>
      </c>
      <c r="C3377" s="3"/>
      <c r="D3377" s="3"/>
      <c r="E3377" s="3"/>
      <c r="F3377" s="4"/>
    </row>
    <row r="3378" spans="2:6" ht="11.25" hidden="1" customHeight="1" x14ac:dyDescent="0.2">
      <c r="B3378" s="36" t="s">
        <v>2842</v>
      </c>
      <c r="C3378" s="3"/>
      <c r="D3378" s="3"/>
      <c r="E3378" s="3"/>
      <c r="F3378" s="4"/>
    </row>
    <row r="3379" spans="2:6" ht="11.25" hidden="1" customHeight="1" x14ac:dyDescent="0.2">
      <c r="B3379" s="36" t="s">
        <v>31</v>
      </c>
      <c r="C3379" s="37">
        <f>D3379+E3379+F3379</f>
        <v>194089</v>
      </c>
      <c r="D3379" s="3">
        <v>145498</v>
      </c>
      <c r="E3379" s="3">
        <v>18696</v>
      </c>
      <c r="F3379" s="4">
        <v>29895</v>
      </c>
    </row>
    <row r="3380" spans="2:6" ht="11.25" hidden="1" customHeight="1" x14ac:dyDescent="0.2">
      <c r="B3380" s="36" t="s">
        <v>4016</v>
      </c>
      <c r="C3380" s="3"/>
      <c r="D3380" s="3"/>
      <c r="E3380" s="3"/>
      <c r="F3380" s="4"/>
    </row>
    <row r="3381" spans="2:6" ht="11.25" hidden="1" customHeight="1" x14ac:dyDescent="0.2">
      <c r="B3381" s="36" t="s">
        <v>2968</v>
      </c>
      <c r="C3381" s="3"/>
      <c r="D3381" s="3"/>
      <c r="E3381" s="3"/>
      <c r="F3381" s="4"/>
    </row>
    <row r="3382" spans="2:6" ht="11.25" hidden="1" customHeight="1" x14ac:dyDescent="0.2">
      <c r="B3382" s="28" t="s">
        <v>4016</v>
      </c>
      <c r="C3382" s="6"/>
      <c r="D3382" s="6"/>
      <c r="E3382" s="6"/>
      <c r="F3382" s="7"/>
    </row>
    <row r="3383" spans="2:6" ht="11.25" hidden="1" customHeight="1" x14ac:dyDescent="0.2">
      <c r="B3383" s="36" t="s">
        <v>1973</v>
      </c>
      <c r="C3383" s="3"/>
      <c r="D3383" s="3"/>
      <c r="E3383" s="3"/>
      <c r="F3383" s="4"/>
    </row>
    <row r="3384" spans="2:6" ht="11.25" hidden="1" customHeight="1" x14ac:dyDescent="0.2">
      <c r="B3384" s="36" t="s">
        <v>4016</v>
      </c>
      <c r="C3384" s="3"/>
      <c r="D3384" s="3"/>
      <c r="E3384" s="3"/>
      <c r="F3384" s="4"/>
    </row>
    <row r="3385" spans="2:6" ht="11.25" hidden="1" customHeight="1" x14ac:dyDescent="0.2">
      <c r="B3385" s="36" t="s">
        <v>3331</v>
      </c>
      <c r="C3385" s="3"/>
      <c r="D3385" s="3"/>
      <c r="E3385" s="3"/>
      <c r="F3385" s="4"/>
    </row>
    <row r="3386" spans="2:6" ht="11.25" hidden="1" customHeight="1" x14ac:dyDescent="0.2">
      <c r="B3386" s="36" t="s">
        <v>4016</v>
      </c>
      <c r="C3386" s="3"/>
      <c r="D3386" s="3"/>
      <c r="E3386" s="3"/>
      <c r="F3386" s="4"/>
    </row>
    <row r="3387" spans="2:6" ht="11.25" hidden="1" customHeight="1" x14ac:dyDescent="0.2">
      <c r="B3387" s="36" t="s">
        <v>3008</v>
      </c>
      <c r="C3387" s="3"/>
      <c r="D3387" s="3"/>
      <c r="E3387" s="3"/>
      <c r="F3387" s="4"/>
    </row>
    <row r="3388" spans="2:6" ht="11.25" hidden="1" customHeight="1" x14ac:dyDescent="0.2">
      <c r="B3388" s="36" t="s">
        <v>4016</v>
      </c>
      <c r="C3388" s="3"/>
      <c r="D3388" s="3"/>
      <c r="E3388" s="3"/>
      <c r="F3388" s="4"/>
    </row>
    <row r="3389" spans="2:6" ht="11.25" hidden="1" customHeight="1" x14ac:dyDescent="0.2">
      <c r="B3389" s="36" t="s">
        <v>1646</v>
      </c>
      <c r="C3389" s="3"/>
      <c r="D3389" s="3"/>
      <c r="E3389" s="3"/>
      <c r="F3389" s="4"/>
    </row>
    <row r="3390" spans="2:6" ht="11.25" hidden="1" customHeight="1" x14ac:dyDescent="0.2">
      <c r="B3390" s="36" t="s">
        <v>1250</v>
      </c>
      <c r="C3390" s="3"/>
      <c r="D3390" s="3"/>
      <c r="E3390" s="3"/>
      <c r="F3390" s="4"/>
    </row>
    <row r="3391" spans="2:6" ht="11.25" hidden="1" customHeight="1" x14ac:dyDescent="0.2">
      <c r="B3391" s="36" t="s">
        <v>2141</v>
      </c>
      <c r="C3391" s="3"/>
      <c r="D3391" s="3"/>
      <c r="E3391" s="3"/>
      <c r="F3391" s="4"/>
    </row>
    <row r="3392" spans="2:6" ht="11.25" hidden="1" customHeight="1" x14ac:dyDescent="0.2">
      <c r="B3392" s="36" t="s">
        <v>3337</v>
      </c>
      <c r="C3392" s="37">
        <f>D3392+E3392+F3392</f>
        <v>699204</v>
      </c>
      <c r="D3392" s="3">
        <v>510419</v>
      </c>
      <c r="E3392" s="3">
        <v>58912</v>
      </c>
      <c r="F3392" s="4">
        <v>129873</v>
      </c>
    </row>
    <row r="3393" spans="2:6" ht="11.25" hidden="1" customHeight="1" x14ac:dyDescent="0.2">
      <c r="B3393" s="36" t="s">
        <v>4016</v>
      </c>
      <c r="C3393" s="3"/>
      <c r="D3393" s="3"/>
      <c r="E3393" s="3"/>
      <c r="F3393" s="4"/>
    </row>
    <row r="3394" spans="2:6" ht="11.25" hidden="1" customHeight="1" x14ac:dyDescent="0.2">
      <c r="B3394" s="36" t="s">
        <v>3370</v>
      </c>
      <c r="C3394" s="3"/>
      <c r="D3394" s="3"/>
      <c r="E3394" s="3"/>
      <c r="F3394" s="4"/>
    </row>
    <row r="3395" spans="2:6" ht="11.25" hidden="1" customHeight="1" x14ac:dyDescent="0.2">
      <c r="B3395" s="36" t="s">
        <v>4016</v>
      </c>
      <c r="C3395" s="3"/>
      <c r="D3395" s="3"/>
      <c r="E3395" s="3"/>
      <c r="F3395" s="4"/>
    </row>
    <row r="3396" spans="2:6" ht="11.25" hidden="1" customHeight="1" x14ac:dyDescent="0.2">
      <c r="B3396" s="36" t="s">
        <v>2443</v>
      </c>
      <c r="C3396" s="3"/>
      <c r="D3396" s="3"/>
      <c r="E3396" s="3"/>
      <c r="F3396" s="4"/>
    </row>
    <row r="3397" spans="2:6" ht="11.25" hidden="1" customHeight="1" x14ac:dyDescent="0.2">
      <c r="B3397" s="36" t="s">
        <v>4016</v>
      </c>
      <c r="C3397" s="3"/>
      <c r="D3397" s="3"/>
      <c r="E3397" s="3"/>
      <c r="F3397" s="4"/>
    </row>
    <row r="3398" spans="2:6" ht="11.25" hidden="1" customHeight="1" x14ac:dyDescent="0.2">
      <c r="B3398" s="36" t="s">
        <v>3021</v>
      </c>
      <c r="C3398" s="3"/>
      <c r="D3398" s="3"/>
      <c r="E3398" s="3"/>
      <c r="F3398" s="4"/>
    </row>
    <row r="3399" spans="2:6" ht="11.25" hidden="1" customHeight="1" x14ac:dyDescent="0.2">
      <c r="B3399" s="36" t="s">
        <v>4016</v>
      </c>
      <c r="C3399" s="3"/>
      <c r="D3399" s="3"/>
      <c r="E3399" s="3"/>
      <c r="F3399" s="4"/>
    </row>
    <row r="3400" spans="2:6" ht="11.25" hidden="1" customHeight="1" x14ac:dyDescent="0.2">
      <c r="B3400" s="36" t="s">
        <v>2079</v>
      </c>
      <c r="C3400" s="3"/>
      <c r="D3400" s="3"/>
      <c r="E3400" s="3"/>
      <c r="F3400" s="4"/>
    </row>
    <row r="3401" spans="2:6" ht="11.25" hidden="1" customHeight="1" x14ac:dyDescent="0.2">
      <c r="B3401" s="36" t="s">
        <v>3856</v>
      </c>
      <c r="C3401" s="3"/>
      <c r="D3401" s="3"/>
      <c r="E3401" s="3"/>
      <c r="F3401" s="4"/>
    </row>
    <row r="3402" spans="2:6" ht="11.25" hidden="1" customHeight="1" x14ac:dyDescent="0.2">
      <c r="B3402" s="36" t="s">
        <v>1493</v>
      </c>
      <c r="C3402" s="3"/>
      <c r="D3402" s="3"/>
      <c r="E3402" s="3"/>
      <c r="F3402" s="4"/>
    </row>
    <row r="3403" spans="2:6" ht="11.25" hidden="1" customHeight="1" x14ac:dyDescent="0.2">
      <c r="B3403" s="36" t="s">
        <v>4016</v>
      </c>
      <c r="C3403" s="3"/>
      <c r="D3403" s="3"/>
      <c r="E3403" s="3"/>
      <c r="F3403" s="4"/>
    </row>
    <row r="3404" spans="2:6" ht="11.25" hidden="1" customHeight="1" x14ac:dyDescent="0.2">
      <c r="B3404" s="36" t="s">
        <v>1623</v>
      </c>
      <c r="C3404" s="3"/>
      <c r="D3404" s="3"/>
      <c r="E3404" s="3"/>
      <c r="F3404" s="4"/>
    </row>
    <row r="3405" spans="2:6" ht="11.25" hidden="1" customHeight="1" x14ac:dyDescent="0.2">
      <c r="B3405" s="36" t="s">
        <v>4016</v>
      </c>
      <c r="C3405" s="3"/>
      <c r="D3405" s="3"/>
      <c r="E3405" s="3"/>
      <c r="F3405" s="4"/>
    </row>
    <row r="3406" spans="2:6" ht="11.25" hidden="1" customHeight="1" x14ac:dyDescent="0.2">
      <c r="B3406" s="36" t="s">
        <v>1482</v>
      </c>
      <c r="C3406" s="3"/>
      <c r="D3406" s="3"/>
      <c r="E3406" s="3"/>
      <c r="F3406" s="4"/>
    </row>
    <row r="3407" spans="2:6" ht="11.25" hidden="1" customHeight="1" x14ac:dyDescent="0.2">
      <c r="B3407" s="36" t="s">
        <v>3249</v>
      </c>
      <c r="C3407" s="3"/>
      <c r="D3407" s="3"/>
      <c r="E3407" s="3"/>
      <c r="F3407" s="4"/>
    </row>
    <row r="3408" spans="2:6" ht="11.25" hidden="1" customHeight="1" x14ac:dyDescent="0.2">
      <c r="B3408" s="36" t="s">
        <v>1833</v>
      </c>
      <c r="C3408" s="3"/>
      <c r="D3408" s="3"/>
      <c r="E3408" s="3"/>
      <c r="F3408" s="4"/>
    </row>
    <row r="3409" spans="2:6" ht="11.25" hidden="1" customHeight="1" x14ac:dyDescent="0.2">
      <c r="B3409" s="36" t="s">
        <v>1587</v>
      </c>
      <c r="C3409" s="37">
        <f>D3409+E3409+F3409</f>
        <v>42122</v>
      </c>
      <c r="D3409" s="3">
        <v>22975</v>
      </c>
      <c r="E3409" s="3">
        <v>15300</v>
      </c>
      <c r="F3409" s="4">
        <v>3847</v>
      </c>
    </row>
    <row r="3410" spans="2:6" ht="11.25" hidden="1" customHeight="1" x14ac:dyDescent="0.2">
      <c r="B3410" s="36" t="s">
        <v>4016</v>
      </c>
      <c r="C3410" s="3"/>
      <c r="D3410" s="3"/>
      <c r="E3410" s="3"/>
      <c r="F3410" s="4"/>
    </row>
    <row r="3411" spans="2:6" ht="11.25" hidden="1" customHeight="1" x14ac:dyDescent="0.2">
      <c r="B3411" s="36" t="s">
        <v>816</v>
      </c>
      <c r="C3411" s="3"/>
      <c r="D3411" s="3"/>
      <c r="E3411" s="3"/>
      <c r="F3411" s="4"/>
    </row>
    <row r="3412" spans="2:6" ht="11.25" hidden="1" customHeight="1" x14ac:dyDescent="0.2">
      <c r="B3412" s="36" t="s">
        <v>4016</v>
      </c>
      <c r="C3412" s="3"/>
      <c r="D3412" s="3"/>
      <c r="E3412" s="3"/>
      <c r="F3412" s="4"/>
    </row>
    <row r="3413" spans="2:6" ht="11.25" hidden="1" customHeight="1" x14ac:dyDescent="0.2">
      <c r="B3413" s="36" t="s">
        <v>1056</v>
      </c>
      <c r="C3413" s="3"/>
      <c r="D3413" s="3"/>
      <c r="E3413" s="3"/>
      <c r="F3413" s="4"/>
    </row>
    <row r="3414" spans="2:6" ht="11.25" hidden="1" customHeight="1" x14ac:dyDescent="0.2">
      <c r="B3414" s="36" t="s">
        <v>4016</v>
      </c>
      <c r="C3414" s="3"/>
      <c r="D3414" s="3"/>
      <c r="E3414" s="3"/>
      <c r="F3414" s="4"/>
    </row>
    <row r="3415" spans="2:6" ht="11.25" hidden="1" customHeight="1" x14ac:dyDescent="0.2">
      <c r="B3415" s="36" t="s">
        <v>2670</v>
      </c>
      <c r="C3415" s="3"/>
      <c r="D3415" s="3"/>
      <c r="E3415" s="3"/>
      <c r="F3415" s="4"/>
    </row>
    <row r="3416" spans="2:6" ht="11.25" hidden="1" customHeight="1" x14ac:dyDescent="0.2">
      <c r="B3416" s="36" t="s">
        <v>4016</v>
      </c>
      <c r="C3416" s="3"/>
      <c r="D3416" s="3"/>
      <c r="E3416" s="3"/>
      <c r="F3416" s="4"/>
    </row>
    <row r="3417" spans="2:6" ht="11.25" hidden="1" customHeight="1" x14ac:dyDescent="0.2">
      <c r="B3417" s="36" t="s">
        <v>476</v>
      </c>
      <c r="C3417" s="3"/>
      <c r="D3417" s="3"/>
      <c r="E3417" s="3"/>
      <c r="F3417" s="4"/>
    </row>
    <row r="3418" spans="2:6" ht="11.25" hidden="1" customHeight="1" x14ac:dyDescent="0.2">
      <c r="B3418" s="36" t="s">
        <v>3169</v>
      </c>
      <c r="C3418" s="3"/>
      <c r="D3418" s="3"/>
      <c r="E3418" s="3"/>
      <c r="F3418" s="4"/>
    </row>
    <row r="3419" spans="2:6" ht="11.25" hidden="1" customHeight="1" x14ac:dyDescent="0.2">
      <c r="B3419" s="36" t="s">
        <v>3085</v>
      </c>
      <c r="C3419" s="3"/>
      <c r="D3419" s="3"/>
      <c r="E3419" s="3"/>
      <c r="F3419" s="4"/>
    </row>
    <row r="3420" spans="2:6" ht="11.25" hidden="1" customHeight="1" x14ac:dyDescent="0.2">
      <c r="B3420" s="36" t="s">
        <v>4016</v>
      </c>
      <c r="C3420" s="3"/>
      <c r="D3420" s="3"/>
      <c r="E3420" s="3"/>
      <c r="F3420" s="4"/>
    </row>
    <row r="3421" spans="2:6" ht="11.25" hidden="1" customHeight="1" x14ac:dyDescent="0.2">
      <c r="B3421" s="36" t="s">
        <v>2857</v>
      </c>
      <c r="C3421" s="3"/>
      <c r="D3421" s="3"/>
      <c r="E3421" s="3"/>
      <c r="F3421" s="4"/>
    </row>
    <row r="3422" spans="2:6" ht="11.25" hidden="1" customHeight="1" x14ac:dyDescent="0.2">
      <c r="B3422" s="36" t="s">
        <v>4016</v>
      </c>
      <c r="C3422" s="3"/>
      <c r="D3422" s="3"/>
      <c r="E3422" s="3"/>
      <c r="F3422" s="4"/>
    </row>
    <row r="3423" spans="2:6" ht="11.25" hidden="1" customHeight="1" x14ac:dyDescent="0.2">
      <c r="B3423" s="36" t="s">
        <v>2177</v>
      </c>
      <c r="C3423" s="3"/>
      <c r="D3423" s="3"/>
      <c r="E3423" s="3"/>
      <c r="F3423" s="4"/>
    </row>
    <row r="3424" spans="2:6" ht="11.25" hidden="1" customHeight="1" x14ac:dyDescent="0.2">
      <c r="B3424" s="36" t="s">
        <v>2618</v>
      </c>
      <c r="C3424" s="37">
        <f>D3424+E3424+F3424</f>
        <v>22550</v>
      </c>
      <c r="D3424" s="3">
        <v>22550</v>
      </c>
      <c r="E3424" s="3"/>
      <c r="F3424" s="4"/>
    </row>
    <row r="3425" spans="2:6" ht="11.25" hidden="1" customHeight="1" x14ac:dyDescent="0.2">
      <c r="B3425" s="36" t="s">
        <v>4016</v>
      </c>
      <c r="C3425" s="3"/>
      <c r="D3425" s="3"/>
      <c r="E3425" s="3"/>
      <c r="F3425" s="4"/>
    </row>
    <row r="3426" spans="2:6" ht="11.25" hidden="1" customHeight="1" x14ac:dyDescent="0.2">
      <c r="B3426" s="36" t="s">
        <v>2632</v>
      </c>
      <c r="C3426" s="3"/>
      <c r="D3426" s="3"/>
      <c r="E3426" s="3"/>
      <c r="F3426" s="4"/>
    </row>
    <row r="3427" spans="2:6" ht="11.25" hidden="1" customHeight="1" x14ac:dyDescent="0.2">
      <c r="B3427" s="36" t="s">
        <v>4016</v>
      </c>
      <c r="C3427" s="3"/>
      <c r="D3427" s="3"/>
      <c r="E3427" s="3"/>
      <c r="F3427" s="4"/>
    </row>
    <row r="3428" spans="2:6" ht="11.25" hidden="1" customHeight="1" x14ac:dyDescent="0.2">
      <c r="B3428" s="36" t="s">
        <v>9</v>
      </c>
      <c r="C3428" s="3"/>
      <c r="D3428" s="3"/>
      <c r="E3428" s="3"/>
      <c r="F3428" s="4"/>
    </row>
    <row r="3429" spans="2:6" ht="11.25" hidden="1" customHeight="1" x14ac:dyDescent="0.2">
      <c r="B3429" s="36" t="s">
        <v>306</v>
      </c>
      <c r="C3429" s="3"/>
      <c r="D3429" s="3"/>
      <c r="E3429" s="3"/>
      <c r="F3429" s="4"/>
    </row>
    <row r="3430" spans="2:6" ht="11.25" hidden="1" customHeight="1" x14ac:dyDescent="0.2">
      <c r="B3430" s="36" t="s">
        <v>2149</v>
      </c>
      <c r="C3430" s="3"/>
      <c r="D3430" s="3"/>
      <c r="E3430" s="3"/>
      <c r="F3430" s="4"/>
    </row>
    <row r="3431" spans="2:6" ht="11.25" hidden="1" customHeight="1" x14ac:dyDescent="0.2">
      <c r="B3431" s="36" t="s">
        <v>1167</v>
      </c>
      <c r="C3431" s="37">
        <f>D3431+E3431+F3431</f>
        <v>763876</v>
      </c>
      <c r="D3431" s="3">
        <v>555944</v>
      </c>
      <c r="E3431" s="3">
        <v>74212</v>
      </c>
      <c r="F3431" s="4">
        <v>133720</v>
      </c>
    </row>
    <row r="3432" spans="2:6" ht="11.25" hidden="1" customHeight="1" x14ac:dyDescent="0.2">
      <c r="B3432" s="36" t="s">
        <v>4016</v>
      </c>
      <c r="C3432" s="3"/>
      <c r="D3432" s="3"/>
      <c r="E3432" s="3"/>
      <c r="F3432" s="4"/>
    </row>
    <row r="3433" spans="2:6" ht="11.25" hidden="1" customHeight="1" x14ac:dyDescent="0.2">
      <c r="B3433" s="36" t="s">
        <v>1727</v>
      </c>
      <c r="C3433" s="3"/>
      <c r="D3433" s="3"/>
      <c r="E3433" s="3"/>
      <c r="F3433" s="4"/>
    </row>
    <row r="3434" spans="2:6" ht="11.25" hidden="1" customHeight="1" x14ac:dyDescent="0.2">
      <c r="B3434" s="36" t="s">
        <v>4016</v>
      </c>
      <c r="C3434" s="3"/>
      <c r="D3434" s="3"/>
      <c r="E3434" s="3"/>
      <c r="F3434" s="4"/>
    </row>
    <row r="3435" spans="2:6" ht="11.25" hidden="1" customHeight="1" x14ac:dyDescent="0.2">
      <c r="B3435" s="28" t="s">
        <v>2336</v>
      </c>
      <c r="C3435" s="6"/>
      <c r="D3435" s="6"/>
      <c r="E3435" s="6"/>
      <c r="F3435" s="7"/>
    </row>
    <row r="3436" spans="2:6" ht="11.25" hidden="1" customHeight="1" x14ac:dyDescent="0.2">
      <c r="B3436" s="36" t="s">
        <v>2983</v>
      </c>
      <c r="C3436" s="3"/>
      <c r="D3436" s="3"/>
      <c r="E3436" s="3"/>
      <c r="F3436" s="4"/>
    </row>
    <row r="3437" spans="2:6" ht="11.25" hidden="1" customHeight="1" x14ac:dyDescent="0.2">
      <c r="B3437" s="36" t="s">
        <v>3780</v>
      </c>
      <c r="C3437" s="3"/>
      <c r="D3437" s="3"/>
      <c r="E3437" s="3"/>
      <c r="F3437" s="4"/>
    </row>
    <row r="3438" spans="2:6" ht="11.25" hidden="1" customHeight="1" x14ac:dyDescent="0.2">
      <c r="B3438" s="36" t="s">
        <v>3933</v>
      </c>
      <c r="C3438" s="37">
        <f>D3438+E3438+F3438</f>
        <v>1231831</v>
      </c>
      <c r="D3438" s="3">
        <v>862696</v>
      </c>
      <c r="E3438" s="3">
        <v>126988</v>
      </c>
      <c r="F3438" s="4">
        <v>242147</v>
      </c>
    </row>
    <row r="3439" spans="2:6" ht="11.25" hidden="1" customHeight="1" x14ac:dyDescent="0.2">
      <c r="B3439" s="36" t="s">
        <v>4016</v>
      </c>
      <c r="C3439" s="3"/>
      <c r="D3439" s="3"/>
      <c r="E3439" s="3"/>
      <c r="F3439" s="4"/>
    </row>
    <row r="3440" spans="2:6" ht="11.25" hidden="1" customHeight="1" x14ac:dyDescent="0.2">
      <c r="B3440" s="33" t="s">
        <v>2868</v>
      </c>
      <c r="C3440" s="34">
        <v>5896</v>
      </c>
      <c r="D3440" s="34">
        <v>2086</v>
      </c>
      <c r="E3440" s="34">
        <v>3743</v>
      </c>
      <c r="F3440" s="35">
        <v>67</v>
      </c>
    </row>
    <row r="3441" spans="2:6" ht="11.25" hidden="1" customHeight="1" x14ac:dyDescent="0.2">
      <c r="B3441" s="36" t="s">
        <v>4016</v>
      </c>
      <c r="C3441" s="3"/>
      <c r="D3441" s="3"/>
      <c r="E3441" s="3"/>
      <c r="F3441" s="4"/>
    </row>
    <row r="3442" spans="2:6" ht="11.25" hidden="1" customHeight="1" x14ac:dyDescent="0.2">
      <c r="B3442" s="36" t="s">
        <v>745</v>
      </c>
      <c r="C3442" s="3"/>
      <c r="D3442" s="3"/>
      <c r="E3442" s="3"/>
      <c r="F3442" s="4"/>
    </row>
    <row r="3443" spans="2:6" ht="11.25" hidden="1" customHeight="1" x14ac:dyDescent="0.2">
      <c r="B3443" s="36" t="s">
        <v>4016</v>
      </c>
      <c r="C3443" s="3"/>
      <c r="D3443" s="3"/>
      <c r="E3443" s="3"/>
      <c r="F3443" s="4"/>
    </row>
    <row r="3444" spans="2:6" ht="11.25" hidden="1" customHeight="1" x14ac:dyDescent="0.2">
      <c r="B3444" s="36" t="s">
        <v>1911</v>
      </c>
      <c r="C3444" s="3"/>
      <c r="D3444" s="3"/>
      <c r="E3444" s="3"/>
      <c r="F3444" s="4"/>
    </row>
    <row r="3445" spans="2:6" ht="11.25" hidden="1" customHeight="1" x14ac:dyDescent="0.2">
      <c r="B3445" s="36" t="s">
        <v>4016</v>
      </c>
      <c r="C3445" s="3"/>
      <c r="D3445" s="3"/>
      <c r="E3445" s="3"/>
      <c r="F3445" s="4"/>
    </row>
    <row r="3446" spans="2:6" ht="11.25" hidden="1" customHeight="1" x14ac:dyDescent="0.2">
      <c r="B3446" s="36" t="s">
        <v>3399</v>
      </c>
      <c r="C3446" s="3"/>
      <c r="D3446" s="3"/>
      <c r="E3446" s="3"/>
      <c r="F3446" s="4"/>
    </row>
    <row r="3447" spans="2:6" ht="11.25" hidden="1" customHeight="1" x14ac:dyDescent="0.2">
      <c r="B3447" s="36" t="s">
        <v>709</v>
      </c>
      <c r="C3447" s="3"/>
      <c r="D3447" s="3"/>
      <c r="E3447" s="3"/>
      <c r="F3447" s="4"/>
    </row>
    <row r="3448" spans="2:6" ht="11.25" hidden="1" customHeight="1" x14ac:dyDescent="0.2">
      <c r="B3448" s="36" t="s">
        <v>2876</v>
      </c>
      <c r="C3448" s="3"/>
      <c r="D3448" s="3"/>
      <c r="E3448" s="3"/>
      <c r="F3448" s="4"/>
    </row>
    <row r="3449" spans="2:6" ht="11.25" hidden="1" customHeight="1" x14ac:dyDescent="0.2">
      <c r="B3449" s="36" t="s">
        <v>1487</v>
      </c>
      <c r="C3449" s="37">
        <f>D3449+E3449+F3449</f>
        <v>2013</v>
      </c>
      <c r="D3449" s="3">
        <v>1132</v>
      </c>
      <c r="E3449" s="3">
        <v>814</v>
      </c>
      <c r="F3449" s="4">
        <v>67</v>
      </c>
    </row>
    <row r="3450" spans="2:6" ht="11.25" hidden="1" customHeight="1" x14ac:dyDescent="0.2">
      <c r="B3450" s="36" t="s">
        <v>4016</v>
      </c>
      <c r="C3450" s="3"/>
      <c r="D3450" s="3"/>
      <c r="E3450" s="3"/>
      <c r="F3450" s="4"/>
    </row>
    <row r="3451" spans="2:6" ht="11.25" hidden="1" customHeight="1" x14ac:dyDescent="0.2">
      <c r="B3451" s="36" t="s">
        <v>2809</v>
      </c>
      <c r="C3451" s="3"/>
      <c r="D3451" s="3"/>
      <c r="E3451" s="3"/>
      <c r="F3451" s="4"/>
    </row>
    <row r="3452" spans="2:6" ht="11.25" hidden="1" customHeight="1" x14ac:dyDescent="0.2">
      <c r="B3452" s="36" t="s">
        <v>4016</v>
      </c>
      <c r="C3452" s="3"/>
      <c r="D3452" s="3"/>
      <c r="E3452" s="3"/>
      <c r="F3452" s="4"/>
    </row>
    <row r="3453" spans="2:6" ht="11.25" hidden="1" customHeight="1" x14ac:dyDescent="0.2">
      <c r="B3453" s="36" t="s">
        <v>158</v>
      </c>
      <c r="C3453" s="3"/>
      <c r="D3453" s="3"/>
      <c r="E3453" s="3"/>
      <c r="F3453" s="4"/>
    </row>
    <row r="3454" spans="2:6" ht="11.25" hidden="1" customHeight="1" x14ac:dyDescent="0.2">
      <c r="B3454" s="36" t="s">
        <v>4016</v>
      </c>
      <c r="C3454" s="3"/>
      <c r="D3454" s="3"/>
      <c r="E3454" s="3"/>
      <c r="F3454" s="4"/>
    </row>
    <row r="3455" spans="2:6" ht="11.25" hidden="1" customHeight="1" x14ac:dyDescent="0.2">
      <c r="B3455" s="36" t="s">
        <v>1266</v>
      </c>
      <c r="C3455" s="3"/>
      <c r="D3455" s="3"/>
      <c r="E3455" s="3"/>
      <c r="F3455" s="4"/>
    </row>
    <row r="3456" spans="2:6" ht="11.25" hidden="1" customHeight="1" x14ac:dyDescent="0.2">
      <c r="B3456" s="36" t="s">
        <v>4016</v>
      </c>
      <c r="C3456" s="3"/>
      <c r="D3456" s="3"/>
      <c r="E3456" s="3"/>
      <c r="F3456" s="4"/>
    </row>
    <row r="3457" spans="2:6" ht="11.25" hidden="1" customHeight="1" x14ac:dyDescent="0.2">
      <c r="B3457" s="36" t="s">
        <v>1058</v>
      </c>
      <c r="C3457" s="3"/>
      <c r="D3457" s="3"/>
      <c r="E3457" s="3"/>
      <c r="F3457" s="4"/>
    </row>
    <row r="3458" spans="2:6" ht="11.25" hidden="1" customHeight="1" x14ac:dyDescent="0.2">
      <c r="B3458" s="36" t="s">
        <v>4016</v>
      </c>
      <c r="C3458" s="3"/>
      <c r="D3458" s="3"/>
      <c r="E3458" s="3"/>
      <c r="F3458" s="4"/>
    </row>
    <row r="3459" spans="2:6" ht="11.25" hidden="1" customHeight="1" x14ac:dyDescent="0.2">
      <c r="B3459" s="36" t="s">
        <v>1999</v>
      </c>
      <c r="C3459" s="37">
        <f>D3459+E3459+F3459</f>
        <v>954</v>
      </c>
      <c r="D3459" s="3">
        <v>954</v>
      </c>
      <c r="E3459" s="3"/>
      <c r="F3459" s="4"/>
    </row>
    <row r="3460" spans="2:6" ht="11.25" hidden="1" customHeight="1" x14ac:dyDescent="0.2">
      <c r="B3460" s="36" t="s">
        <v>4016</v>
      </c>
      <c r="C3460" s="3"/>
      <c r="D3460" s="3"/>
      <c r="E3460" s="3"/>
      <c r="F3460" s="4"/>
    </row>
    <row r="3461" spans="2:6" ht="11.25" hidden="1" customHeight="1" x14ac:dyDescent="0.2">
      <c r="B3461" s="36" t="s">
        <v>3667</v>
      </c>
      <c r="C3461" s="3"/>
      <c r="D3461" s="3"/>
      <c r="E3461" s="3"/>
      <c r="F3461" s="4"/>
    </row>
    <row r="3462" spans="2:6" ht="11.25" hidden="1" customHeight="1" x14ac:dyDescent="0.2">
      <c r="B3462" s="36" t="s">
        <v>4016</v>
      </c>
      <c r="C3462" s="3"/>
      <c r="D3462" s="3"/>
      <c r="E3462" s="3"/>
      <c r="F3462" s="4"/>
    </row>
    <row r="3463" spans="2:6" ht="11.25" hidden="1" customHeight="1" x14ac:dyDescent="0.2">
      <c r="B3463" s="36" t="s">
        <v>2523</v>
      </c>
      <c r="C3463" s="3"/>
      <c r="D3463" s="3"/>
      <c r="E3463" s="3"/>
      <c r="F3463" s="4"/>
    </row>
    <row r="3464" spans="2:6" ht="11.25" hidden="1" customHeight="1" x14ac:dyDescent="0.2">
      <c r="B3464" s="36" t="s">
        <v>4016</v>
      </c>
      <c r="C3464" s="3"/>
      <c r="D3464" s="3"/>
      <c r="E3464" s="3"/>
      <c r="F3464" s="4"/>
    </row>
    <row r="3465" spans="2:6" ht="11.25" hidden="1" customHeight="1" x14ac:dyDescent="0.2">
      <c r="B3465" s="36" t="s">
        <v>230</v>
      </c>
      <c r="C3465" s="3"/>
      <c r="D3465" s="3"/>
      <c r="E3465" s="3"/>
      <c r="F3465" s="4"/>
    </row>
    <row r="3466" spans="2:6" ht="11.25" hidden="1" customHeight="1" x14ac:dyDescent="0.2">
      <c r="B3466" s="36" t="s">
        <v>4016</v>
      </c>
      <c r="C3466" s="3"/>
      <c r="D3466" s="3"/>
      <c r="E3466" s="3"/>
      <c r="F3466" s="4"/>
    </row>
    <row r="3467" spans="2:6" ht="11.25" hidden="1" customHeight="1" x14ac:dyDescent="0.2">
      <c r="B3467" s="36" t="s">
        <v>2625</v>
      </c>
      <c r="C3467" s="37">
        <f>D3467+E3467+F3467</f>
        <v>2929</v>
      </c>
      <c r="D3467" s="3"/>
      <c r="E3467" s="3">
        <v>2929</v>
      </c>
      <c r="F3467" s="4"/>
    </row>
    <row r="3468" spans="2:6" ht="11.25" hidden="1" customHeight="1" x14ac:dyDescent="0.2">
      <c r="B3468" s="36" t="s">
        <v>4016</v>
      </c>
      <c r="C3468" s="3"/>
      <c r="D3468" s="3"/>
      <c r="E3468" s="3"/>
      <c r="F3468" s="4"/>
    </row>
    <row r="3469" spans="2:6" ht="11.25" hidden="1" customHeight="1" x14ac:dyDescent="0.2">
      <c r="B3469" s="36" t="s">
        <v>632</v>
      </c>
      <c r="C3469" s="3"/>
      <c r="D3469" s="3"/>
      <c r="E3469" s="3"/>
      <c r="F3469" s="4"/>
    </row>
    <row r="3470" spans="2:6" ht="11.25" hidden="1" customHeight="1" x14ac:dyDescent="0.2">
      <c r="B3470" s="36" t="s">
        <v>4016</v>
      </c>
      <c r="C3470" s="3"/>
      <c r="D3470" s="3"/>
      <c r="E3470" s="3"/>
      <c r="F3470" s="4"/>
    </row>
    <row r="3471" spans="2:6" ht="11.25" hidden="1" customHeight="1" x14ac:dyDescent="0.2">
      <c r="B3471" s="36" t="s">
        <v>1812</v>
      </c>
      <c r="C3471" s="3"/>
      <c r="D3471" s="3"/>
      <c r="E3471" s="3"/>
      <c r="F3471" s="4"/>
    </row>
    <row r="3472" spans="2:6" ht="11.25" hidden="1" customHeight="1" x14ac:dyDescent="0.2">
      <c r="B3472" s="36" t="s">
        <v>3123</v>
      </c>
      <c r="C3472" s="3"/>
      <c r="D3472" s="3"/>
      <c r="E3472" s="3"/>
      <c r="F3472" s="4"/>
    </row>
    <row r="3473" spans="2:6" ht="11.25" hidden="1" customHeight="1" x14ac:dyDescent="0.2">
      <c r="B3473" s="36" t="s">
        <v>1047</v>
      </c>
      <c r="C3473" s="3"/>
      <c r="D3473" s="3"/>
      <c r="E3473" s="3"/>
      <c r="F3473" s="4"/>
    </row>
    <row r="3474" spans="2:6" ht="11.25" hidden="1" customHeight="1" x14ac:dyDescent="0.2">
      <c r="B3474" s="36" t="s">
        <v>2345</v>
      </c>
      <c r="C3474" s="37">
        <f>D3474+E3474+F3474</f>
        <v>3883</v>
      </c>
      <c r="D3474" s="3">
        <v>954</v>
      </c>
      <c r="E3474" s="3">
        <v>2929</v>
      </c>
      <c r="F3474" s="4"/>
    </row>
    <row r="3475" spans="2:6" ht="11.25" hidden="1" customHeight="1" x14ac:dyDescent="0.2">
      <c r="B3475" s="36" t="s">
        <v>4016</v>
      </c>
      <c r="C3475" s="3"/>
      <c r="D3475" s="3"/>
      <c r="E3475" s="3"/>
      <c r="F3475" s="4"/>
    </row>
    <row r="3476" spans="2:6" ht="11.25" hidden="1" customHeight="1" x14ac:dyDescent="0.2">
      <c r="B3476" s="36" t="s">
        <v>1485</v>
      </c>
      <c r="C3476" s="3"/>
      <c r="D3476" s="3"/>
      <c r="E3476" s="3"/>
      <c r="F3476" s="4"/>
    </row>
    <row r="3477" spans="2:6" ht="11.25" hidden="1" customHeight="1" x14ac:dyDescent="0.2">
      <c r="B3477" s="36" t="s">
        <v>4016</v>
      </c>
      <c r="C3477" s="3"/>
      <c r="D3477" s="3"/>
      <c r="E3477" s="3"/>
      <c r="F3477" s="4"/>
    </row>
    <row r="3478" spans="2:6" ht="11.25" hidden="1" customHeight="1" x14ac:dyDescent="0.2">
      <c r="B3478" s="36" t="s">
        <v>1820</v>
      </c>
      <c r="C3478" s="3"/>
      <c r="D3478" s="3"/>
      <c r="E3478" s="3"/>
      <c r="F3478" s="4"/>
    </row>
    <row r="3479" spans="2:6" ht="11.25" hidden="1" customHeight="1" x14ac:dyDescent="0.2">
      <c r="B3479" s="36" t="s">
        <v>3886</v>
      </c>
      <c r="C3479" s="3"/>
      <c r="D3479" s="3"/>
      <c r="E3479" s="3"/>
      <c r="F3479" s="4"/>
    </row>
    <row r="3480" spans="2:6" ht="11.25" hidden="1" customHeight="1" x14ac:dyDescent="0.2">
      <c r="B3480" s="36" t="s">
        <v>3236</v>
      </c>
      <c r="C3480" s="3"/>
      <c r="D3480" s="3"/>
      <c r="E3480" s="3"/>
      <c r="F3480" s="4"/>
    </row>
    <row r="3481" spans="2:6" ht="11.25" hidden="1" customHeight="1" x14ac:dyDescent="0.2">
      <c r="B3481" s="36" t="s">
        <v>2639</v>
      </c>
      <c r="C3481" s="37">
        <f>D3481+E3481+F3481</f>
        <v>5896</v>
      </c>
      <c r="D3481" s="3">
        <v>2086</v>
      </c>
      <c r="E3481" s="3">
        <v>3743</v>
      </c>
      <c r="F3481" s="4">
        <v>67</v>
      </c>
    </row>
    <row r="3482" spans="2:6" ht="11.25" hidden="1" customHeight="1" x14ac:dyDescent="0.2">
      <c r="B3482" s="36" t="s">
        <v>4016</v>
      </c>
      <c r="C3482" s="3"/>
      <c r="D3482" s="3"/>
      <c r="E3482" s="3"/>
      <c r="F3482" s="4"/>
    </row>
    <row r="3483" spans="2:6" ht="11.25" hidden="1" customHeight="1" x14ac:dyDescent="0.2">
      <c r="B3483" s="33" t="s">
        <v>198</v>
      </c>
      <c r="C3483" s="34">
        <v>2013</v>
      </c>
      <c r="D3483" s="34">
        <v>1132</v>
      </c>
      <c r="E3483" s="34">
        <v>814</v>
      </c>
      <c r="F3483" s="35">
        <v>67</v>
      </c>
    </row>
    <row r="3484" spans="2:6" ht="11.25" hidden="1" customHeight="1" x14ac:dyDescent="0.2">
      <c r="B3484" s="36" t="s">
        <v>4016</v>
      </c>
      <c r="C3484" s="3"/>
      <c r="D3484" s="3"/>
      <c r="E3484" s="3"/>
      <c r="F3484" s="4"/>
    </row>
    <row r="3485" spans="2:6" ht="11.25" hidden="1" customHeight="1" x14ac:dyDescent="0.2">
      <c r="B3485" s="36" t="s">
        <v>945</v>
      </c>
      <c r="C3485" s="3"/>
      <c r="D3485" s="3"/>
      <c r="E3485" s="3"/>
      <c r="F3485" s="4"/>
    </row>
    <row r="3486" spans="2:6" ht="11.25" hidden="1" customHeight="1" x14ac:dyDescent="0.2">
      <c r="B3486" s="36" t="s">
        <v>4016</v>
      </c>
      <c r="C3486" s="3"/>
      <c r="D3486" s="3"/>
      <c r="E3486" s="3"/>
      <c r="F3486" s="4"/>
    </row>
    <row r="3487" spans="2:6" ht="11.25" hidden="1" customHeight="1" x14ac:dyDescent="0.2">
      <c r="B3487" s="36" t="s">
        <v>1547</v>
      </c>
      <c r="C3487" s="3"/>
      <c r="D3487" s="3"/>
      <c r="E3487" s="3"/>
      <c r="F3487" s="4"/>
    </row>
    <row r="3488" spans="2:6" ht="11.25" hidden="1" customHeight="1" x14ac:dyDescent="0.2">
      <c r="B3488" s="28" t="s">
        <v>4016</v>
      </c>
      <c r="C3488" s="6"/>
      <c r="D3488" s="6"/>
      <c r="E3488" s="6"/>
      <c r="F3488" s="7"/>
    </row>
    <row r="3489" spans="2:6" ht="11.25" hidden="1" customHeight="1" x14ac:dyDescent="0.2">
      <c r="B3489" s="36" t="s">
        <v>1096</v>
      </c>
      <c r="C3489" s="3"/>
      <c r="D3489" s="3"/>
      <c r="E3489" s="3"/>
      <c r="F3489" s="4"/>
    </row>
    <row r="3490" spans="2:6" ht="11.25" hidden="1" customHeight="1" x14ac:dyDescent="0.2">
      <c r="B3490" s="36" t="s">
        <v>4016</v>
      </c>
      <c r="C3490" s="3"/>
      <c r="D3490" s="3"/>
      <c r="E3490" s="3"/>
      <c r="F3490" s="4"/>
    </row>
    <row r="3491" spans="2:6" ht="11.25" hidden="1" customHeight="1" x14ac:dyDescent="0.2">
      <c r="B3491" s="36" t="s">
        <v>121</v>
      </c>
      <c r="C3491" s="3"/>
      <c r="D3491" s="3"/>
      <c r="E3491" s="3"/>
      <c r="F3491" s="4"/>
    </row>
    <row r="3492" spans="2:6" ht="11.25" hidden="1" customHeight="1" x14ac:dyDescent="0.2">
      <c r="B3492" s="36" t="s">
        <v>4016</v>
      </c>
      <c r="C3492" s="3"/>
      <c r="D3492" s="3"/>
      <c r="E3492" s="3"/>
      <c r="F3492" s="4"/>
    </row>
    <row r="3493" spans="2:6" ht="11.25" hidden="1" customHeight="1" x14ac:dyDescent="0.2">
      <c r="B3493" s="36" t="s">
        <v>3608</v>
      </c>
      <c r="C3493" s="3"/>
      <c r="D3493" s="3"/>
      <c r="E3493" s="3"/>
      <c r="F3493" s="4"/>
    </row>
    <row r="3494" spans="2:6" ht="11.25" hidden="1" customHeight="1" x14ac:dyDescent="0.2">
      <c r="B3494" s="36" t="s">
        <v>4016</v>
      </c>
      <c r="C3494" s="3"/>
      <c r="D3494" s="3"/>
      <c r="E3494" s="3"/>
      <c r="F3494" s="4"/>
    </row>
    <row r="3495" spans="2:6" ht="11.25" hidden="1" customHeight="1" x14ac:dyDescent="0.2">
      <c r="B3495" s="36" t="s">
        <v>2206</v>
      </c>
      <c r="C3495" s="3"/>
      <c r="D3495" s="3"/>
      <c r="E3495" s="3"/>
      <c r="F3495" s="4"/>
    </row>
    <row r="3496" spans="2:6" ht="11.25" hidden="1" customHeight="1" x14ac:dyDescent="0.2">
      <c r="B3496" s="36" t="s">
        <v>4016</v>
      </c>
      <c r="C3496" s="3"/>
      <c r="D3496" s="3"/>
      <c r="E3496" s="3"/>
      <c r="F3496" s="4"/>
    </row>
    <row r="3497" spans="2:6" ht="11.25" hidden="1" customHeight="1" x14ac:dyDescent="0.2">
      <c r="B3497" s="36" t="s">
        <v>2368</v>
      </c>
      <c r="C3497" s="3"/>
      <c r="D3497" s="3"/>
      <c r="E3497" s="3"/>
      <c r="F3497" s="4"/>
    </row>
    <row r="3498" spans="2:6" ht="11.25" hidden="1" customHeight="1" x14ac:dyDescent="0.2">
      <c r="B3498" s="36" t="s">
        <v>4016</v>
      </c>
      <c r="C3498" s="3"/>
      <c r="D3498" s="3"/>
      <c r="E3498" s="3"/>
      <c r="F3498" s="4"/>
    </row>
    <row r="3499" spans="2:6" ht="11.25" hidden="1" customHeight="1" x14ac:dyDescent="0.2">
      <c r="B3499" s="36" t="s">
        <v>1122</v>
      </c>
      <c r="C3499" s="37">
        <f>D3499+E3499+F3499</f>
        <v>559</v>
      </c>
      <c r="D3499" s="3">
        <v>559</v>
      </c>
      <c r="E3499" s="3"/>
      <c r="F3499" s="4"/>
    </row>
    <row r="3500" spans="2:6" ht="11.25" hidden="1" customHeight="1" x14ac:dyDescent="0.2">
      <c r="B3500" s="36" t="s">
        <v>4016</v>
      </c>
      <c r="C3500" s="3"/>
      <c r="D3500" s="3"/>
      <c r="E3500" s="3"/>
      <c r="F3500" s="4"/>
    </row>
    <row r="3501" spans="2:6" ht="11.25" hidden="1" customHeight="1" x14ac:dyDescent="0.2">
      <c r="B3501" s="36" t="s">
        <v>3657</v>
      </c>
      <c r="C3501" s="3"/>
      <c r="D3501" s="3"/>
      <c r="E3501" s="3"/>
      <c r="F3501" s="4"/>
    </row>
    <row r="3502" spans="2:6" ht="11.25" hidden="1" customHeight="1" x14ac:dyDescent="0.2">
      <c r="B3502" s="36" t="s">
        <v>4016</v>
      </c>
      <c r="C3502" s="3"/>
      <c r="D3502" s="3"/>
      <c r="E3502" s="3"/>
      <c r="F3502" s="4"/>
    </row>
    <row r="3503" spans="2:6" ht="11.25" hidden="1" customHeight="1" x14ac:dyDescent="0.2">
      <c r="B3503" s="36" t="s">
        <v>2318</v>
      </c>
      <c r="C3503" s="3"/>
      <c r="D3503" s="3"/>
      <c r="E3503" s="3"/>
      <c r="F3503" s="4"/>
    </row>
    <row r="3504" spans="2:6" ht="11.25" hidden="1" customHeight="1" x14ac:dyDescent="0.2">
      <c r="B3504" s="36" t="s">
        <v>568</v>
      </c>
      <c r="C3504" s="3"/>
      <c r="D3504" s="3"/>
      <c r="E3504" s="3"/>
      <c r="F3504" s="4"/>
    </row>
    <row r="3505" spans="2:6" ht="11.25" hidden="1" customHeight="1" x14ac:dyDescent="0.2">
      <c r="B3505" s="36" t="s">
        <v>3737</v>
      </c>
      <c r="C3505" s="3"/>
      <c r="D3505" s="3"/>
      <c r="E3505" s="3"/>
      <c r="F3505" s="4"/>
    </row>
    <row r="3506" spans="2:6" ht="11.25" hidden="1" customHeight="1" x14ac:dyDescent="0.2">
      <c r="B3506" s="36" t="s">
        <v>3914</v>
      </c>
      <c r="C3506" s="37">
        <f>D3506+E3506+F3506</f>
        <v>572</v>
      </c>
      <c r="D3506" s="3">
        <v>389</v>
      </c>
      <c r="E3506" s="3">
        <v>159</v>
      </c>
      <c r="F3506" s="4">
        <v>24</v>
      </c>
    </row>
    <row r="3507" spans="2:6" ht="11.25" hidden="1" customHeight="1" x14ac:dyDescent="0.2">
      <c r="B3507" s="36" t="s">
        <v>4016</v>
      </c>
      <c r="C3507" s="3"/>
      <c r="D3507" s="3"/>
      <c r="E3507" s="3"/>
      <c r="F3507" s="4"/>
    </row>
    <row r="3508" spans="2:6" ht="11.25" hidden="1" customHeight="1" x14ac:dyDescent="0.2">
      <c r="B3508" s="36" t="s">
        <v>3725</v>
      </c>
      <c r="C3508" s="3"/>
      <c r="D3508" s="3"/>
      <c r="E3508" s="3"/>
      <c r="F3508" s="4"/>
    </row>
    <row r="3509" spans="2:6" ht="11.25" hidden="1" customHeight="1" x14ac:dyDescent="0.2">
      <c r="B3509" s="36" t="s">
        <v>4016</v>
      </c>
      <c r="C3509" s="3"/>
      <c r="D3509" s="3"/>
      <c r="E3509" s="3"/>
      <c r="F3509" s="4"/>
    </row>
    <row r="3510" spans="2:6" ht="11.25" hidden="1" customHeight="1" x14ac:dyDescent="0.2">
      <c r="B3510" s="36" t="s">
        <v>2682</v>
      </c>
      <c r="C3510" s="3"/>
      <c r="D3510" s="3"/>
      <c r="E3510" s="3"/>
      <c r="F3510" s="4"/>
    </row>
    <row r="3511" spans="2:6" ht="11.25" hidden="1" customHeight="1" x14ac:dyDescent="0.2">
      <c r="B3511" s="36" t="s">
        <v>2258</v>
      </c>
      <c r="C3511" s="3"/>
      <c r="D3511" s="3"/>
      <c r="E3511" s="3"/>
      <c r="F3511" s="4"/>
    </row>
    <row r="3512" spans="2:6" ht="11.25" hidden="1" customHeight="1" x14ac:dyDescent="0.2">
      <c r="B3512" s="36" t="s">
        <v>2520</v>
      </c>
      <c r="C3512" s="3"/>
      <c r="D3512" s="3"/>
      <c r="E3512" s="3"/>
      <c r="F3512" s="4"/>
    </row>
    <row r="3513" spans="2:6" ht="11.25" hidden="1" customHeight="1" x14ac:dyDescent="0.2">
      <c r="B3513" s="36" t="s">
        <v>1619</v>
      </c>
      <c r="C3513" s="37">
        <f>D3513+E3513+F3513</f>
        <v>19</v>
      </c>
      <c r="D3513" s="3"/>
      <c r="E3513" s="3">
        <v>18</v>
      </c>
      <c r="F3513" s="4">
        <v>1</v>
      </c>
    </row>
    <row r="3514" spans="2:6" ht="11.25" hidden="1" customHeight="1" x14ac:dyDescent="0.2">
      <c r="B3514" s="36" t="s">
        <v>4016</v>
      </c>
      <c r="C3514" s="3"/>
      <c r="D3514" s="3"/>
      <c r="E3514" s="3"/>
      <c r="F3514" s="4"/>
    </row>
    <row r="3515" spans="2:6" ht="11.25" hidden="1" customHeight="1" x14ac:dyDescent="0.2">
      <c r="B3515" s="36" t="s">
        <v>3440</v>
      </c>
      <c r="C3515" s="3"/>
      <c r="D3515" s="3"/>
      <c r="E3515" s="3"/>
      <c r="F3515" s="4"/>
    </row>
    <row r="3516" spans="2:6" ht="11.25" hidden="1" customHeight="1" x14ac:dyDescent="0.2">
      <c r="B3516" s="36" t="s">
        <v>4016</v>
      </c>
      <c r="C3516" s="3"/>
      <c r="D3516" s="3"/>
      <c r="E3516" s="3"/>
      <c r="F3516" s="4"/>
    </row>
    <row r="3517" spans="2:6" ht="11.25" hidden="1" customHeight="1" x14ac:dyDescent="0.2">
      <c r="B3517" s="36" t="s">
        <v>3646</v>
      </c>
      <c r="C3517" s="37">
        <f>D3517+E3517+F3517</f>
        <v>526</v>
      </c>
      <c r="D3517" s="3"/>
      <c r="E3517" s="3">
        <v>526</v>
      </c>
      <c r="F3517" s="4"/>
    </row>
    <row r="3518" spans="2:6" ht="11.25" hidden="1" customHeight="1" x14ac:dyDescent="0.2">
      <c r="B3518" s="36" t="s">
        <v>4016</v>
      </c>
      <c r="C3518" s="3"/>
      <c r="D3518" s="3"/>
      <c r="E3518" s="3"/>
      <c r="F3518" s="4"/>
    </row>
    <row r="3519" spans="2:6" ht="11.25" hidden="1" customHeight="1" x14ac:dyDescent="0.2">
      <c r="B3519" s="36" t="s">
        <v>3045</v>
      </c>
      <c r="C3519" s="37">
        <f>D3519+E3519+F3519</f>
        <v>34</v>
      </c>
      <c r="D3519" s="3"/>
      <c r="E3519" s="3">
        <v>34</v>
      </c>
      <c r="F3519" s="4"/>
    </row>
    <row r="3520" spans="2:6" ht="11.25" hidden="1" customHeight="1" x14ac:dyDescent="0.2">
      <c r="B3520" s="36" t="s">
        <v>4016</v>
      </c>
      <c r="C3520" s="3"/>
      <c r="D3520" s="3"/>
      <c r="E3520" s="3"/>
      <c r="F3520" s="4"/>
    </row>
    <row r="3521" spans="2:6" ht="11.25" hidden="1" customHeight="1" x14ac:dyDescent="0.2">
      <c r="B3521" s="36" t="s">
        <v>3143</v>
      </c>
      <c r="C3521" s="3"/>
      <c r="D3521" s="3"/>
      <c r="E3521" s="3"/>
      <c r="F3521" s="4"/>
    </row>
    <row r="3522" spans="2:6" ht="11.25" hidden="1" customHeight="1" x14ac:dyDescent="0.2">
      <c r="B3522" s="36" t="s">
        <v>4016</v>
      </c>
      <c r="C3522" s="3"/>
      <c r="D3522" s="3"/>
      <c r="E3522" s="3"/>
      <c r="F3522" s="4"/>
    </row>
    <row r="3523" spans="2:6" ht="11.25" hidden="1" customHeight="1" x14ac:dyDescent="0.2">
      <c r="B3523" s="36" t="s">
        <v>2717</v>
      </c>
      <c r="C3523" s="3"/>
      <c r="D3523" s="3"/>
      <c r="E3523" s="3"/>
      <c r="F3523" s="4"/>
    </row>
    <row r="3524" spans="2:6" ht="11.25" hidden="1" customHeight="1" x14ac:dyDescent="0.2">
      <c r="B3524" s="36" t="s">
        <v>1663</v>
      </c>
      <c r="C3524" s="3"/>
      <c r="D3524" s="3"/>
      <c r="E3524" s="3"/>
      <c r="F3524" s="4"/>
    </row>
    <row r="3525" spans="2:6" ht="11.25" hidden="1" customHeight="1" x14ac:dyDescent="0.2">
      <c r="B3525" s="36" t="s">
        <v>2633</v>
      </c>
      <c r="C3525" s="3"/>
      <c r="D3525" s="3"/>
      <c r="E3525" s="3"/>
      <c r="F3525" s="4"/>
    </row>
    <row r="3526" spans="2:6" ht="11.25" hidden="1" customHeight="1" x14ac:dyDescent="0.2">
      <c r="B3526" s="36" t="s">
        <v>840</v>
      </c>
      <c r="C3526" s="37">
        <f>D3526+E3526+F3526</f>
        <v>1710</v>
      </c>
      <c r="D3526" s="3">
        <v>948</v>
      </c>
      <c r="E3526" s="3">
        <v>737</v>
      </c>
      <c r="F3526" s="4">
        <v>25</v>
      </c>
    </row>
    <row r="3527" spans="2:6" ht="11.25" hidden="1" customHeight="1" x14ac:dyDescent="0.2">
      <c r="B3527" s="36" t="s">
        <v>4016</v>
      </c>
      <c r="C3527" s="3"/>
      <c r="D3527" s="3"/>
      <c r="E3527" s="3"/>
      <c r="F3527" s="4"/>
    </row>
    <row r="3528" spans="2:6" ht="11.25" hidden="1" customHeight="1" x14ac:dyDescent="0.2">
      <c r="B3528" s="36" t="s">
        <v>2151</v>
      </c>
      <c r="C3528" s="3"/>
      <c r="D3528" s="3"/>
      <c r="E3528" s="3"/>
      <c r="F3528" s="4"/>
    </row>
    <row r="3529" spans="2:6" ht="11.25" hidden="1" customHeight="1" x14ac:dyDescent="0.2">
      <c r="B3529" s="36" t="s">
        <v>4016</v>
      </c>
      <c r="C3529" s="3"/>
      <c r="D3529" s="3"/>
      <c r="E3529" s="3"/>
      <c r="F3529" s="4"/>
    </row>
    <row r="3530" spans="2:6" ht="11.25" hidden="1" customHeight="1" x14ac:dyDescent="0.2">
      <c r="B3530" s="36" t="s">
        <v>835</v>
      </c>
      <c r="C3530" s="3"/>
      <c r="D3530" s="3"/>
      <c r="E3530" s="3"/>
      <c r="F3530" s="4"/>
    </row>
    <row r="3531" spans="2:6" ht="11.25" hidden="1" customHeight="1" x14ac:dyDescent="0.2">
      <c r="B3531" s="36" t="s">
        <v>4016</v>
      </c>
      <c r="C3531" s="3"/>
      <c r="D3531" s="3"/>
      <c r="E3531" s="3"/>
      <c r="F3531" s="4"/>
    </row>
    <row r="3532" spans="2:6" ht="11.25" hidden="1" customHeight="1" x14ac:dyDescent="0.2">
      <c r="B3532" s="36" t="s">
        <v>3807</v>
      </c>
      <c r="C3532" s="3"/>
      <c r="D3532" s="3"/>
      <c r="E3532" s="3"/>
      <c r="F3532" s="4"/>
    </row>
    <row r="3533" spans="2:6" ht="11.25" hidden="1" customHeight="1" x14ac:dyDescent="0.2">
      <c r="B3533" s="36" t="s">
        <v>4016</v>
      </c>
      <c r="C3533" s="3"/>
      <c r="D3533" s="3"/>
      <c r="E3533" s="3"/>
      <c r="F3533" s="4"/>
    </row>
    <row r="3534" spans="2:6" ht="11.25" hidden="1" customHeight="1" x14ac:dyDescent="0.2">
      <c r="B3534" s="36" t="s">
        <v>2844</v>
      </c>
      <c r="C3534" s="3"/>
      <c r="D3534" s="3"/>
      <c r="E3534" s="3"/>
      <c r="F3534" s="4"/>
    </row>
    <row r="3535" spans="2:6" ht="11.25" hidden="1" customHeight="1" x14ac:dyDescent="0.2">
      <c r="B3535" s="36" t="s">
        <v>4016</v>
      </c>
      <c r="C3535" s="3"/>
      <c r="D3535" s="3"/>
      <c r="E3535" s="3"/>
      <c r="F3535" s="4"/>
    </row>
    <row r="3536" spans="2:6" ht="11.25" hidden="1" customHeight="1" x14ac:dyDescent="0.2">
      <c r="B3536" s="36" t="s">
        <v>3372</v>
      </c>
      <c r="C3536" s="3"/>
      <c r="D3536" s="3"/>
      <c r="E3536" s="3"/>
      <c r="F3536" s="4"/>
    </row>
    <row r="3537" spans="2:6" ht="11.25" hidden="1" customHeight="1" x14ac:dyDescent="0.2">
      <c r="B3537" s="36" t="s">
        <v>4016</v>
      </c>
      <c r="C3537" s="3"/>
      <c r="D3537" s="3"/>
      <c r="E3537" s="3"/>
      <c r="F3537" s="4"/>
    </row>
    <row r="3538" spans="2:6" ht="11.25" hidden="1" customHeight="1" x14ac:dyDescent="0.2">
      <c r="B3538" s="36" t="s">
        <v>3402</v>
      </c>
      <c r="C3538" s="3"/>
      <c r="D3538" s="3"/>
      <c r="E3538" s="3"/>
      <c r="F3538" s="4"/>
    </row>
    <row r="3539" spans="2:6" ht="11.25" hidden="1" customHeight="1" x14ac:dyDescent="0.2">
      <c r="B3539" s="36" t="s">
        <v>4016</v>
      </c>
      <c r="C3539" s="3"/>
      <c r="D3539" s="3"/>
      <c r="E3539" s="3"/>
      <c r="F3539" s="4"/>
    </row>
    <row r="3540" spans="2:6" ht="11.25" hidden="1" customHeight="1" x14ac:dyDescent="0.2">
      <c r="B3540" s="36" t="s">
        <v>1905</v>
      </c>
      <c r="C3540" s="3"/>
      <c r="D3540" s="3"/>
      <c r="E3540" s="3"/>
      <c r="F3540" s="4"/>
    </row>
    <row r="3541" spans="2:6" ht="11.25" hidden="1" customHeight="1" x14ac:dyDescent="0.2">
      <c r="B3541" s="28" t="s">
        <v>4016</v>
      </c>
      <c r="C3541" s="6"/>
      <c r="D3541" s="6"/>
      <c r="E3541" s="6"/>
      <c r="F3541" s="7"/>
    </row>
    <row r="3542" spans="2:6" ht="11.25" hidden="1" customHeight="1" x14ac:dyDescent="0.2">
      <c r="B3542" s="36" t="s">
        <v>2747</v>
      </c>
      <c r="C3542" s="3"/>
      <c r="D3542" s="3"/>
      <c r="E3542" s="3"/>
      <c r="F3542" s="4"/>
    </row>
    <row r="3543" spans="2:6" ht="11.25" hidden="1" customHeight="1" x14ac:dyDescent="0.2">
      <c r="B3543" s="36" t="s">
        <v>705</v>
      </c>
      <c r="C3543" s="3"/>
      <c r="D3543" s="3"/>
      <c r="E3543" s="3"/>
      <c r="F3543" s="4"/>
    </row>
    <row r="3544" spans="2:6" ht="11.25" hidden="1" customHeight="1" x14ac:dyDescent="0.2">
      <c r="B3544" s="36" t="s">
        <v>3290</v>
      </c>
      <c r="C3544" s="3"/>
      <c r="D3544" s="3"/>
      <c r="E3544" s="3"/>
      <c r="F3544" s="4"/>
    </row>
    <row r="3545" spans="2:6" ht="11.25" hidden="1" customHeight="1" x14ac:dyDescent="0.2">
      <c r="B3545" s="36" t="s">
        <v>4016</v>
      </c>
      <c r="C3545" s="3"/>
      <c r="D3545" s="3"/>
      <c r="E3545" s="3"/>
      <c r="F3545" s="4"/>
    </row>
    <row r="3546" spans="2:6" ht="11.25" hidden="1" customHeight="1" x14ac:dyDescent="0.2">
      <c r="B3546" s="36" t="s">
        <v>3956</v>
      </c>
      <c r="C3546" s="3"/>
      <c r="D3546" s="3"/>
      <c r="E3546" s="3"/>
      <c r="F3546" s="4"/>
    </row>
    <row r="3547" spans="2:6" ht="11.25" hidden="1" customHeight="1" x14ac:dyDescent="0.2">
      <c r="B3547" s="36" t="s">
        <v>1405</v>
      </c>
      <c r="C3547" s="3"/>
      <c r="D3547" s="3"/>
      <c r="E3547" s="3"/>
      <c r="F3547" s="4"/>
    </row>
    <row r="3548" spans="2:6" ht="11.25" hidden="1" customHeight="1" x14ac:dyDescent="0.2">
      <c r="B3548" s="36" t="s">
        <v>2134</v>
      </c>
      <c r="C3548" s="3"/>
      <c r="D3548" s="3"/>
      <c r="E3548" s="3"/>
      <c r="F3548" s="4"/>
    </row>
    <row r="3549" spans="2:6" ht="11.25" hidden="1" customHeight="1" x14ac:dyDescent="0.2">
      <c r="B3549" s="36" t="s">
        <v>507</v>
      </c>
      <c r="C3549" s="37">
        <f>D3549+E3549+F3549</f>
        <v>303</v>
      </c>
      <c r="D3549" s="3">
        <v>184</v>
      </c>
      <c r="E3549" s="3">
        <v>77</v>
      </c>
      <c r="F3549" s="4">
        <v>42</v>
      </c>
    </row>
    <row r="3550" spans="2:6" ht="11.25" hidden="1" customHeight="1" x14ac:dyDescent="0.2">
      <c r="B3550" s="36" t="s">
        <v>4016</v>
      </c>
      <c r="C3550" s="3"/>
      <c r="D3550" s="3"/>
      <c r="E3550" s="3"/>
      <c r="F3550" s="4"/>
    </row>
    <row r="3551" spans="2:6" ht="11.25" hidden="1" customHeight="1" x14ac:dyDescent="0.2">
      <c r="B3551" s="36" t="s">
        <v>1485</v>
      </c>
      <c r="C3551" s="3"/>
      <c r="D3551" s="3"/>
      <c r="E3551" s="3"/>
      <c r="F3551" s="4"/>
    </row>
    <row r="3552" spans="2:6" ht="11.25" hidden="1" customHeight="1" x14ac:dyDescent="0.2">
      <c r="B3552" s="36" t="s">
        <v>4016</v>
      </c>
      <c r="C3552" s="3"/>
      <c r="D3552" s="3"/>
      <c r="E3552" s="3"/>
      <c r="F3552" s="4"/>
    </row>
    <row r="3553" spans="2:6" ht="11.25" hidden="1" customHeight="1" x14ac:dyDescent="0.2">
      <c r="B3553" s="36" t="s">
        <v>650</v>
      </c>
      <c r="C3553" s="3"/>
      <c r="D3553" s="3"/>
      <c r="E3553" s="3"/>
      <c r="F3553" s="4"/>
    </row>
    <row r="3554" spans="2:6" ht="11.25" hidden="1" customHeight="1" x14ac:dyDescent="0.2">
      <c r="B3554" s="36" t="s">
        <v>600</v>
      </c>
      <c r="C3554" s="3"/>
      <c r="D3554" s="3"/>
      <c r="E3554" s="3"/>
      <c r="F3554" s="4"/>
    </row>
    <row r="3555" spans="2:6" ht="11.25" hidden="1" customHeight="1" x14ac:dyDescent="0.2">
      <c r="B3555" s="36" t="s">
        <v>3717</v>
      </c>
      <c r="C3555" s="3"/>
      <c r="D3555" s="3"/>
      <c r="E3555" s="3"/>
      <c r="F3555" s="4"/>
    </row>
    <row r="3556" spans="2:6" ht="11.25" hidden="1" customHeight="1" x14ac:dyDescent="0.2">
      <c r="B3556" s="36" t="s">
        <v>339</v>
      </c>
      <c r="C3556" s="37">
        <f>D3556+E3556+F3556</f>
        <v>2013</v>
      </c>
      <c r="D3556" s="3">
        <v>1132</v>
      </c>
      <c r="E3556" s="3">
        <v>814</v>
      </c>
      <c r="F3556" s="4">
        <v>67</v>
      </c>
    </row>
    <row r="3557" spans="2:6" ht="11.25" hidden="1" customHeight="1" x14ac:dyDescent="0.2">
      <c r="B3557" s="36" t="s">
        <v>4016</v>
      </c>
      <c r="C3557" s="3"/>
      <c r="D3557" s="3"/>
      <c r="E3557" s="3"/>
      <c r="F3557" s="4"/>
    </row>
    <row r="3558" spans="2:6" ht="11.25" hidden="1" customHeight="1" x14ac:dyDescent="0.2">
      <c r="B3558" s="33" t="s">
        <v>2111</v>
      </c>
      <c r="C3558" s="34">
        <v>867213</v>
      </c>
      <c r="D3558" s="34">
        <v>657171</v>
      </c>
      <c r="E3558" s="34">
        <v>77542</v>
      </c>
      <c r="F3558" s="35">
        <v>132500</v>
      </c>
    </row>
    <row r="3559" spans="2:6" ht="11.25" hidden="1" customHeight="1" x14ac:dyDescent="0.2">
      <c r="B3559" s="36" t="s">
        <v>4016</v>
      </c>
      <c r="C3559" s="3"/>
      <c r="D3559" s="3"/>
      <c r="E3559" s="3"/>
      <c r="F3559" s="4"/>
    </row>
    <row r="3560" spans="2:6" ht="11.25" hidden="1" customHeight="1" x14ac:dyDescent="0.2">
      <c r="B3560" s="36" t="s">
        <v>2828</v>
      </c>
      <c r="C3560" s="3"/>
      <c r="D3560" s="3"/>
      <c r="E3560" s="3"/>
      <c r="F3560" s="4"/>
    </row>
    <row r="3561" spans="2:6" ht="11.25" hidden="1" customHeight="1" x14ac:dyDescent="0.2">
      <c r="B3561" s="36" t="s">
        <v>4016</v>
      </c>
      <c r="C3561" s="3"/>
      <c r="D3561" s="3"/>
      <c r="E3561" s="3"/>
      <c r="F3561" s="4"/>
    </row>
    <row r="3562" spans="2:6" ht="11.25" hidden="1" customHeight="1" x14ac:dyDescent="0.2">
      <c r="B3562" s="36" t="s">
        <v>1891</v>
      </c>
      <c r="C3562" s="3"/>
      <c r="D3562" s="3"/>
      <c r="E3562" s="3"/>
      <c r="F3562" s="4"/>
    </row>
    <row r="3563" spans="2:6" ht="11.25" hidden="1" customHeight="1" x14ac:dyDescent="0.2">
      <c r="B3563" s="36" t="s">
        <v>4016</v>
      </c>
      <c r="C3563" s="3"/>
      <c r="D3563" s="3"/>
      <c r="E3563" s="3"/>
      <c r="F3563" s="4"/>
    </row>
    <row r="3564" spans="2:6" ht="11.25" hidden="1" customHeight="1" x14ac:dyDescent="0.2">
      <c r="B3564" s="36" t="s">
        <v>2419</v>
      </c>
      <c r="C3564" s="3"/>
      <c r="D3564" s="3"/>
      <c r="E3564" s="3"/>
      <c r="F3564" s="4"/>
    </row>
    <row r="3565" spans="2:6" ht="11.25" hidden="1" customHeight="1" x14ac:dyDescent="0.2">
      <c r="B3565" s="36" t="s">
        <v>4016</v>
      </c>
      <c r="C3565" s="3"/>
      <c r="D3565" s="3"/>
      <c r="E3565" s="3"/>
      <c r="F3565" s="4"/>
    </row>
    <row r="3566" spans="2:6" ht="11.25" hidden="1" customHeight="1" x14ac:dyDescent="0.2">
      <c r="B3566" s="36" t="s">
        <v>46</v>
      </c>
      <c r="C3566" s="3"/>
      <c r="D3566" s="3"/>
      <c r="E3566" s="3"/>
      <c r="F3566" s="4"/>
    </row>
    <row r="3567" spans="2:6" ht="11.25" hidden="1" customHeight="1" x14ac:dyDescent="0.2">
      <c r="B3567" s="36" t="s">
        <v>4016</v>
      </c>
      <c r="C3567" s="3"/>
      <c r="D3567" s="3"/>
      <c r="E3567" s="3"/>
      <c r="F3567" s="4"/>
    </row>
    <row r="3568" spans="2:6" ht="11.25" hidden="1" customHeight="1" x14ac:dyDescent="0.2">
      <c r="B3568" s="36" t="s">
        <v>681</v>
      </c>
      <c r="C3568" s="3"/>
      <c r="D3568" s="3"/>
      <c r="E3568" s="3"/>
      <c r="F3568" s="4"/>
    </row>
    <row r="3569" spans="2:6" ht="11.25" hidden="1" customHeight="1" x14ac:dyDescent="0.2">
      <c r="B3569" s="36" t="s">
        <v>4016</v>
      </c>
      <c r="C3569" s="3"/>
      <c r="D3569" s="3"/>
      <c r="E3569" s="3"/>
      <c r="F3569" s="4"/>
    </row>
    <row r="3570" spans="2:6" ht="11.25" hidden="1" customHeight="1" x14ac:dyDescent="0.2">
      <c r="B3570" s="36" t="s">
        <v>3473</v>
      </c>
      <c r="C3570" s="3"/>
      <c r="D3570" s="3"/>
      <c r="E3570" s="3"/>
      <c r="F3570" s="4"/>
    </row>
    <row r="3571" spans="2:6" ht="11.25" hidden="1" customHeight="1" x14ac:dyDescent="0.2">
      <c r="B3571" s="36" t="s">
        <v>4016</v>
      </c>
      <c r="C3571" s="3"/>
      <c r="D3571" s="3"/>
      <c r="E3571" s="3"/>
      <c r="F3571" s="4"/>
    </row>
    <row r="3572" spans="2:6" ht="11.25" hidden="1" customHeight="1" x14ac:dyDescent="0.2">
      <c r="B3572" s="36" t="s">
        <v>2704</v>
      </c>
      <c r="C3572" s="3"/>
      <c r="D3572" s="3"/>
      <c r="E3572" s="3"/>
      <c r="F3572" s="4"/>
    </row>
    <row r="3573" spans="2:6" ht="11.25" hidden="1" customHeight="1" x14ac:dyDescent="0.2">
      <c r="B3573" s="36" t="s">
        <v>1564</v>
      </c>
      <c r="C3573" s="3"/>
      <c r="D3573" s="3"/>
      <c r="E3573" s="3"/>
      <c r="F3573" s="4"/>
    </row>
    <row r="3574" spans="2:6" ht="11.25" hidden="1" customHeight="1" x14ac:dyDescent="0.2">
      <c r="B3574" s="36" t="s">
        <v>2695</v>
      </c>
      <c r="C3574" s="3"/>
      <c r="D3574" s="3"/>
      <c r="E3574" s="3"/>
      <c r="F3574" s="4"/>
    </row>
    <row r="3575" spans="2:6" ht="11.25" hidden="1" customHeight="1" x14ac:dyDescent="0.2">
      <c r="B3575" s="36" t="s">
        <v>3967</v>
      </c>
      <c r="C3575" s="37">
        <f>D3575+E3575+F3575</f>
        <v>49324</v>
      </c>
      <c r="D3575" s="3">
        <v>33540</v>
      </c>
      <c r="E3575" s="3">
        <v>5009</v>
      </c>
      <c r="F3575" s="4">
        <v>10775</v>
      </c>
    </row>
    <row r="3576" spans="2:6" ht="11.25" hidden="1" customHeight="1" x14ac:dyDescent="0.2">
      <c r="B3576" s="36" t="s">
        <v>4016</v>
      </c>
      <c r="C3576" s="3"/>
      <c r="D3576" s="3"/>
      <c r="E3576" s="3"/>
      <c r="F3576" s="4"/>
    </row>
    <row r="3577" spans="2:6" ht="11.25" hidden="1" customHeight="1" x14ac:dyDescent="0.2">
      <c r="B3577" s="36" t="s">
        <v>1113</v>
      </c>
      <c r="C3577" s="3"/>
      <c r="D3577" s="3"/>
      <c r="E3577" s="3"/>
      <c r="F3577" s="4"/>
    </row>
    <row r="3578" spans="2:6" ht="11.25" hidden="1" customHeight="1" x14ac:dyDescent="0.2">
      <c r="B3578" s="36" t="s">
        <v>4016</v>
      </c>
      <c r="C3578" s="3"/>
      <c r="D3578" s="3"/>
      <c r="E3578" s="3"/>
      <c r="F3578" s="4"/>
    </row>
    <row r="3579" spans="2:6" ht="11.25" hidden="1" customHeight="1" x14ac:dyDescent="0.2">
      <c r="B3579" s="36" t="s">
        <v>2973</v>
      </c>
      <c r="C3579" s="3"/>
      <c r="D3579" s="3"/>
      <c r="E3579" s="3"/>
      <c r="F3579" s="4"/>
    </row>
    <row r="3580" spans="2:6" ht="11.25" hidden="1" customHeight="1" x14ac:dyDescent="0.2">
      <c r="B3580" s="36" t="s">
        <v>4016</v>
      </c>
      <c r="C3580" s="3"/>
      <c r="D3580" s="3"/>
      <c r="E3580" s="3"/>
      <c r="F3580" s="4"/>
    </row>
    <row r="3581" spans="2:6" ht="11.25" hidden="1" customHeight="1" x14ac:dyDescent="0.2">
      <c r="B3581" s="36" t="s">
        <v>2240</v>
      </c>
      <c r="C3581" s="3"/>
      <c r="D3581" s="3"/>
      <c r="E3581" s="3"/>
      <c r="F3581" s="4"/>
    </row>
    <row r="3582" spans="2:6" ht="11.25" hidden="1" customHeight="1" x14ac:dyDescent="0.2">
      <c r="B3582" s="36" t="s">
        <v>2383</v>
      </c>
      <c r="C3582" s="3"/>
      <c r="D3582" s="3"/>
      <c r="E3582" s="3"/>
      <c r="F3582" s="4"/>
    </row>
    <row r="3583" spans="2:6" ht="11.25" hidden="1" customHeight="1" x14ac:dyDescent="0.2">
      <c r="B3583" s="36" t="s">
        <v>743</v>
      </c>
      <c r="C3583" s="3"/>
      <c r="D3583" s="3"/>
      <c r="E3583" s="3"/>
      <c r="F3583" s="4"/>
    </row>
    <row r="3584" spans="2:6" ht="11.25" hidden="1" customHeight="1" x14ac:dyDescent="0.2">
      <c r="B3584" s="36" t="s">
        <v>116</v>
      </c>
      <c r="C3584" s="3"/>
      <c r="D3584" s="3"/>
      <c r="E3584" s="3"/>
      <c r="F3584" s="4"/>
    </row>
    <row r="3585" spans="2:6" ht="11.25" hidden="1" customHeight="1" x14ac:dyDescent="0.2">
      <c r="B3585" s="36" t="s">
        <v>4016</v>
      </c>
      <c r="C3585" s="3"/>
      <c r="D3585" s="3"/>
      <c r="E3585" s="3"/>
      <c r="F3585" s="4"/>
    </row>
    <row r="3586" spans="2:6" ht="11.25" hidden="1" customHeight="1" x14ac:dyDescent="0.2">
      <c r="B3586" s="36" t="s">
        <v>3088</v>
      </c>
      <c r="C3586" s="3"/>
      <c r="D3586" s="3"/>
      <c r="E3586" s="3"/>
      <c r="F3586" s="4"/>
    </row>
    <row r="3587" spans="2:6" ht="11.25" hidden="1" customHeight="1" x14ac:dyDescent="0.2">
      <c r="B3587" s="36" t="s">
        <v>4016</v>
      </c>
      <c r="C3587" s="3"/>
      <c r="D3587" s="3"/>
      <c r="E3587" s="3"/>
      <c r="F3587" s="4"/>
    </row>
    <row r="3588" spans="2:6" ht="11.25" hidden="1" customHeight="1" x14ac:dyDescent="0.2">
      <c r="B3588" s="36" t="s">
        <v>1633</v>
      </c>
      <c r="C3588" s="3"/>
      <c r="D3588" s="3"/>
      <c r="E3588" s="3"/>
      <c r="F3588" s="4"/>
    </row>
    <row r="3589" spans="2:6" ht="11.25" hidden="1" customHeight="1" x14ac:dyDescent="0.2">
      <c r="B3589" s="36" t="s">
        <v>4016</v>
      </c>
      <c r="C3589" s="3"/>
      <c r="D3589" s="3"/>
      <c r="E3589" s="3"/>
      <c r="F3589" s="4"/>
    </row>
    <row r="3590" spans="2:6" ht="11.25" hidden="1" customHeight="1" x14ac:dyDescent="0.2">
      <c r="B3590" s="36" t="s">
        <v>1356</v>
      </c>
      <c r="C3590" s="3"/>
      <c r="D3590" s="3"/>
      <c r="E3590" s="3"/>
      <c r="F3590" s="4"/>
    </row>
    <row r="3591" spans="2:6" ht="11.25" hidden="1" customHeight="1" x14ac:dyDescent="0.2">
      <c r="B3591" s="36" t="s">
        <v>928</v>
      </c>
      <c r="C3591" s="3"/>
      <c r="D3591" s="3"/>
      <c r="E3591" s="3"/>
      <c r="F3591" s="4"/>
    </row>
    <row r="3592" spans="2:6" ht="11.25" hidden="1" customHeight="1" x14ac:dyDescent="0.2">
      <c r="B3592" s="36" t="s">
        <v>3316</v>
      </c>
      <c r="C3592" s="3"/>
      <c r="D3592" s="3"/>
      <c r="E3592" s="3"/>
      <c r="F3592" s="4"/>
    </row>
    <row r="3593" spans="2:6" ht="11.25" hidden="1" customHeight="1" x14ac:dyDescent="0.2">
      <c r="B3593" s="36" t="s">
        <v>4016</v>
      </c>
      <c r="C3593" s="3"/>
      <c r="D3593" s="3"/>
      <c r="E3593" s="3"/>
      <c r="F3593" s="4"/>
    </row>
    <row r="3594" spans="2:6" ht="11.25" hidden="1" customHeight="1" x14ac:dyDescent="0.2">
      <c r="B3594" s="28" t="s">
        <v>1231</v>
      </c>
      <c r="C3594" s="6"/>
      <c r="D3594" s="6"/>
      <c r="E3594" s="6"/>
      <c r="F3594" s="7"/>
    </row>
    <row r="3595" spans="2:6" ht="11.25" hidden="1" customHeight="1" x14ac:dyDescent="0.2">
      <c r="B3595" s="36" t="s">
        <v>4016</v>
      </c>
      <c r="C3595" s="3"/>
      <c r="D3595" s="3"/>
      <c r="E3595" s="3"/>
      <c r="F3595" s="4"/>
    </row>
    <row r="3596" spans="2:6" ht="11.25" hidden="1" customHeight="1" x14ac:dyDescent="0.2">
      <c r="B3596" s="36" t="s">
        <v>1144</v>
      </c>
      <c r="C3596" s="3"/>
      <c r="D3596" s="3"/>
      <c r="E3596" s="3"/>
      <c r="F3596" s="4"/>
    </row>
    <row r="3597" spans="2:6" ht="11.25" hidden="1" customHeight="1" x14ac:dyDescent="0.2">
      <c r="B3597" s="36" t="s">
        <v>4016</v>
      </c>
      <c r="C3597" s="3"/>
      <c r="D3597" s="3"/>
      <c r="E3597" s="3"/>
      <c r="F3597" s="4"/>
    </row>
    <row r="3598" spans="2:6" ht="11.25" hidden="1" customHeight="1" x14ac:dyDescent="0.2">
      <c r="B3598" s="36" t="s">
        <v>422</v>
      </c>
      <c r="C3598" s="3"/>
      <c r="D3598" s="3"/>
      <c r="E3598" s="3"/>
      <c r="F3598" s="4"/>
    </row>
    <row r="3599" spans="2:6" ht="11.25" hidden="1" customHeight="1" x14ac:dyDescent="0.2">
      <c r="B3599" s="36" t="s">
        <v>4016</v>
      </c>
      <c r="C3599" s="3"/>
      <c r="D3599" s="3"/>
      <c r="E3599" s="3"/>
      <c r="F3599" s="4"/>
    </row>
    <row r="3600" spans="2:6" ht="11.25" hidden="1" customHeight="1" x14ac:dyDescent="0.2">
      <c r="B3600" s="36" t="s">
        <v>1647</v>
      </c>
      <c r="C3600" s="3"/>
      <c r="D3600" s="3"/>
      <c r="E3600" s="3"/>
      <c r="F3600" s="4"/>
    </row>
    <row r="3601" spans="2:6" ht="11.25" hidden="1" customHeight="1" x14ac:dyDescent="0.2">
      <c r="B3601" s="36" t="s">
        <v>1926</v>
      </c>
      <c r="C3601" s="3"/>
      <c r="D3601" s="3"/>
      <c r="E3601" s="3"/>
      <c r="F3601" s="4"/>
    </row>
    <row r="3602" spans="2:6" ht="11.25" hidden="1" customHeight="1" x14ac:dyDescent="0.2">
      <c r="B3602" s="36" t="s">
        <v>3171</v>
      </c>
      <c r="C3602" s="3"/>
      <c r="D3602" s="3"/>
      <c r="E3602" s="3"/>
      <c r="F3602" s="4"/>
    </row>
    <row r="3603" spans="2:6" ht="11.25" hidden="1" customHeight="1" x14ac:dyDescent="0.2">
      <c r="B3603" s="36" t="s">
        <v>4016</v>
      </c>
      <c r="C3603" s="3"/>
      <c r="D3603" s="3"/>
      <c r="E3603" s="3"/>
      <c r="F3603" s="4"/>
    </row>
    <row r="3604" spans="2:6" ht="11.25" hidden="1" customHeight="1" x14ac:dyDescent="0.2">
      <c r="B3604" s="36" t="s">
        <v>3315</v>
      </c>
      <c r="C3604" s="3"/>
      <c r="D3604" s="3"/>
      <c r="E3604" s="3"/>
      <c r="F3604" s="4"/>
    </row>
    <row r="3605" spans="2:6" ht="11.25" hidden="1" customHeight="1" x14ac:dyDescent="0.2">
      <c r="B3605" s="36" t="s">
        <v>2537</v>
      </c>
      <c r="C3605" s="3"/>
      <c r="D3605" s="3"/>
      <c r="E3605" s="3"/>
      <c r="F3605" s="4"/>
    </row>
    <row r="3606" spans="2:6" ht="11.25" hidden="1" customHeight="1" x14ac:dyDescent="0.2">
      <c r="B3606" s="36" t="s">
        <v>2804</v>
      </c>
      <c r="C3606" s="3"/>
      <c r="D3606" s="3"/>
      <c r="E3606" s="3"/>
      <c r="F3606" s="4"/>
    </row>
    <row r="3607" spans="2:6" ht="11.25" hidden="1" customHeight="1" x14ac:dyDescent="0.2">
      <c r="B3607" s="36" t="s">
        <v>4016</v>
      </c>
      <c r="C3607" s="3"/>
      <c r="D3607" s="3"/>
      <c r="E3607" s="3"/>
      <c r="F3607" s="4"/>
    </row>
    <row r="3608" spans="2:6" ht="11.25" hidden="1" customHeight="1" x14ac:dyDescent="0.2">
      <c r="B3608" s="36" t="s">
        <v>2225</v>
      </c>
      <c r="C3608" s="3"/>
      <c r="D3608" s="3"/>
      <c r="E3608" s="3"/>
      <c r="F3608" s="4"/>
    </row>
    <row r="3609" spans="2:6" ht="11.25" hidden="1" customHeight="1" x14ac:dyDescent="0.2">
      <c r="B3609" s="36" t="s">
        <v>1128</v>
      </c>
      <c r="C3609" s="3"/>
      <c r="D3609" s="3"/>
      <c r="E3609" s="3"/>
      <c r="F3609" s="4"/>
    </row>
    <row r="3610" spans="2:6" ht="11.25" hidden="1" customHeight="1" x14ac:dyDescent="0.2">
      <c r="B3610" s="36" t="s">
        <v>59</v>
      </c>
      <c r="C3610" s="3"/>
      <c r="D3610" s="3"/>
      <c r="E3610" s="3"/>
      <c r="F3610" s="4"/>
    </row>
    <row r="3611" spans="2:6" ht="11.25" hidden="1" customHeight="1" x14ac:dyDescent="0.2">
      <c r="B3611" s="36" t="s">
        <v>133</v>
      </c>
      <c r="C3611" s="37">
        <f>D3611+E3611+F3611</f>
        <v>68656</v>
      </c>
      <c r="D3611" s="3">
        <v>38901</v>
      </c>
      <c r="E3611" s="3">
        <v>12657</v>
      </c>
      <c r="F3611" s="4">
        <v>17098</v>
      </c>
    </row>
    <row r="3612" spans="2:6" ht="11.25" hidden="1" customHeight="1" x14ac:dyDescent="0.2">
      <c r="B3612" s="36" t="s">
        <v>4016</v>
      </c>
      <c r="C3612" s="3"/>
      <c r="D3612" s="3"/>
      <c r="E3612" s="3"/>
      <c r="F3612" s="4"/>
    </row>
    <row r="3613" spans="2:6" ht="11.25" hidden="1" customHeight="1" x14ac:dyDescent="0.2">
      <c r="B3613" s="36" t="s">
        <v>2597</v>
      </c>
      <c r="C3613" s="3"/>
      <c r="D3613" s="3"/>
      <c r="E3613" s="3"/>
      <c r="F3613" s="4"/>
    </row>
    <row r="3614" spans="2:6" ht="11.25" hidden="1" customHeight="1" x14ac:dyDescent="0.2">
      <c r="B3614" s="36" t="s">
        <v>4016</v>
      </c>
      <c r="C3614" s="3"/>
      <c r="D3614" s="3"/>
      <c r="E3614" s="3"/>
      <c r="F3614" s="4"/>
    </row>
    <row r="3615" spans="2:6" ht="11.25" hidden="1" customHeight="1" x14ac:dyDescent="0.2">
      <c r="B3615" s="36" t="s">
        <v>1248</v>
      </c>
      <c r="C3615" s="3"/>
      <c r="D3615" s="3"/>
      <c r="E3615" s="3"/>
      <c r="F3615" s="4"/>
    </row>
    <row r="3616" spans="2:6" ht="11.25" hidden="1" customHeight="1" x14ac:dyDescent="0.2">
      <c r="B3616" s="36" t="s">
        <v>4016</v>
      </c>
      <c r="C3616" s="3"/>
      <c r="D3616" s="3"/>
      <c r="E3616" s="3"/>
      <c r="F3616" s="4"/>
    </row>
    <row r="3617" spans="2:6" ht="11.25" hidden="1" customHeight="1" x14ac:dyDescent="0.2">
      <c r="B3617" s="36" t="s">
        <v>3473</v>
      </c>
      <c r="C3617" s="3"/>
      <c r="D3617" s="3"/>
      <c r="E3617" s="3"/>
      <c r="F3617" s="4"/>
    </row>
    <row r="3618" spans="2:6" ht="11.25" hidden="1" customHeight="1" x14ac:dyDescent="0.2">
      <c r="B3618" s="36" t="s">
        <v>4016</v>
      </c>
      <c r="C3618" s="3"/>
      <c r="D3618" s="3"/>
      <c r="E3618" s="3"/>
      <c r="F3618" s="4"/>
    </row>
    <row r="3619" spans="2:6" ht="11.25" hidden="1" customHeight="1" x14ac:dyDescent="0.2">
      <c r="B3619" s="36" t="s">
        <v>1848</v>
      </c>
      <c r="C3619" s="3"/>
      <c r="D3619" s="3"/>
      <c r="E3619" s="3"/>
      <c r="F3619" s="4"/>
    </row>
    <row r="3620" spans="2:6" ht="11.25" hidden="1" customHeight="1" x14ac:dyDescent="0.2">
      <c r="B3620" s="36" t="s">
        <v>817</v>
      </c>
      <c r="C3620" s="3"/>
      <c r="D3620" s="3"/>
      <c r="E3620" s="3"/>
      <c r="F3620" s="4"/>
    </row>
    <row r="3621" spans="2:6" ht="11.25" hidden="1" customHeight="1" x14ac:dyDescent="0.2">
      <c r="B3621" s="36" t="s">
        <v>1518</v>
      </c>
      <c r="C3621" s="3"/>
      <c r="D3621" s="3"/>
      <c r="E3621" s="3"/>
      <c r="F3621" s="4"/>
    </row>
    <row r="3622" spans="2:6" ht="11.25" hidden="1" customHeight="1" x14ac:dyDescent="0.2">
      <c r="B3622" s="36" t="s">
        <v>1852</v>
      </c>
      <c r="C3622" s="37">
        <f>D3622+E3622+F3622</f>
        <v>50026</v>
      </c>
      <c r="D3622" s="3">
        <v>34018</v>
      </c>
      <c r="E3622" s="3">
        <v>5080</v>
      </c>
      <c r="F3622" s="4">
        <v>10928</v>
      </c>
    </row>
    <row r="3623" spans="2:6" ht="11.25" hidden="1" customHeight="1" x14ac:dyDescent="0.2">
      <c r="B3623" s="36" t="s">
        <v>4016</v>
      </c>
      <c r="C3623" s="3"/>
      <c r="D3623" s="3"/>
      <c r="E3623" s="3"/>
      <c r="F3623" s="4"/>
    </row>
    <row r="3624" spans="2:6" ht="11.25" hidden="1" customHeight="1" x14ac:dyDescent="0.2">
      <c r="B3624" s="36" t="s">
        <v>3682</v>
      </c>
      <c r="C3624" s="3"/>
      <c r="D3624" s="3"/>
      <c r="E3624" s="3"/>
      <c r="F3624" s="4"/>
    </row>
    <row r="3625" spans="2:6" ht="11.25" hidden="1" customHeight="1" x14ac:dyDescent="0.2">
      <c r="B3625" s="36" t="s">
        <v>4016</v>
      </c>
      <c r="C3625" s="3"/>
      <c r="D3625" s="3"/>
      <c r="E3625" s="3"/>
      <c r="F3625" s="4"/>
    </row>
    <row r="3626" spans="2:6" ht="11.25" hidden="1" customHeight="1" x14ac:dyDescent="0.2">
      <c r="B3626" s="36" t="s">
        <v>1539</v>
      </c>
      <c r="C3626" s="3"/>
      <c r="D3626" s="3"/>
      <c r="E3626" s="3"/>
      <c r="F3626" s="4"/>
    </row>
    <row r="3627" spans="2:6" ht="11.25" hidden="1" customHeight="1" x14ac:dyDescent="0.2">
      <c r="B3627" s="36" t="s">
        <v>4016</v>
      </c>
      <c r="C3627" s="3"/>
      <c r="D3627" s="3"/>
      <c r="E3627" s="3"/>
      <c r="F3627" s="4"/>
    </row>
    <row r="3628" spans="2:6" ht="11.25" hidden="1" customHeight="1" x14ac:dyDescent="0.2">
      <c r="B3628" s="36" t="s">
        <v>3685</v>
      </c>
      <c r="C3628" s="3"/>
      <c r="D3628" s="3"/>
      <c r="E3628" s="3"/>
      <c r="F3628" s="4"/>
    </row>
    <row r="3629" spans="2:6" ht="11.25" hidden="1" customHeight="1" x14ac:dyDescent="0.2">
      <c r="B3629" s="36" t="s">
        <v>4016</v>
      </c>
      <c r="C3629" s="3"/>
      <c r="D3629" s="3"/>
      <c r="E3629" s="3"/>
      <c r="F3629" s="4"/>
    </row>
    <row r="3630" spans="2:6" ht="11.25" hidden="1" customHeight="1" x14ac:dyDescent="0.2">
      <c r="B3630" s="36" t="s">
        <v>2743</v>
      </c>
      <c r="C3630" s="3"/>
      <c r="D3630" s="3"/>
      <c r="E3630" s="3"/>
      <c r="F3630" s="4"/>
    </row>
    <row r="3631" spans="2:6" ht="11.25" hidden="1" customHeight="1" x14ac:dyDescent="0.2">
      <c r="B3631" s="36" t="s">
        <v>4016</v>
      </c>
      <c r="C3631" s="3"/>
      <c r="D3631" s="3"/>
      <c r="E3631" s="3"/>
      <c r="F3631" s="4"/>
    </row>
    <row r="3632" spans="2:6" ht="11.25" hidden="1" customHeight="1" x14ac:dyDescent="0.2">
      <c r="B3632" s="36" t="s">
        <v>3084</v>
      </c>
      <c r="C3632" s="3"/>
      <c r="D3632" s="3"/>
      <c r="E3632" s="3"/>
      <c r="F3632" s="4"/>
    </row>
    <row r="3633" spans="2:6" ht="11.25" hidden="1" customHeight="1" x14ac:dyDescent="0.2">
      <c r="B3633" s="36" t="s">
        <v>4016</v>
      </c>
      <c r="C3633" s="3"/>
      <c r="D3633" s="3"/>
      <c r="E3633" s="3"/>
      <c r="F3633" s="4"/>
    </row>
    <row r="3634" spans="2:6" ht="11.25" hidden="1" customHeight="1" x14ac:dyDescent="0.2">
      <c r="B3634" s="36" t="s">
        <v>2759</v>
      </c>
      <c r="C3634" s="3"/>
      <c r="D3634" s="3"/>
      <c r="E3634" s="3"/>
      <c r="F3634" s="4"/>
    </row>
    <row r="3635" spans="2:6" ht="11.25" hidden="1" customHeight="1" x14ac:dyDescent="0.2">
      <c r="B3635" s="36" t="s">
        <v>4016</v>
      </c>
      <c r="C3635" s="3"/>
      <c r="D3635" s="3"/>
      <c r="E3635" s="3"/>
      <c r="F3635" s="4"/>
    </row>
    <row r="3636" spans="2:6" ht="11.25" hidden="1" customHeight="1" x14ac:dyDescent="0.2">
      <c r="B3636" s="36" t="s">
        <v>1512</v>
      </c>
      <c r="C3636" s="3"/>
      <c r="D3636" s="3"/>
      <c r="E3636" s="3"/>
      <c r="F3636" s="4"/>
    </row>
    <row r="3637" spans="2:6" ht="11.25" hidden="1" customHeight="1" x14ac:dyDescent="0.2">
      <c r="B3637" s="36" t="s">
        <v>4016</v>
      </c>
      <c r="C3637" s="3"/>
      <c r="D3637" s="3"/>
      <c r="E3637" s="3"/>
      <c r="F3637" s="4"/>
    </row>
    <row r="3638" spans="2:6" ht="11.25" hidden="1" customHeight="1" x14ac:dyDescent="0.2">
      <c r="B3638" s="36" t="s">
        <v>1733</v>
      </c>
      <c r="C3638" s="3"/>
      <c r="D3638" s="3"/>
      <c r="E3638" s="3"/>
      <c r="F3638" s="4"/>
    </row>
    <row r="3639" spans="2:6" ht="11.25" hidden="1" customHeight="1" x14ac:dyDescent="0.2">
      <c r="B3639" s="36" t="s">
        <v>4016</v>
      </c>
      <c r="C3639" s="3"/>
      <c r="D3639" s="3"/>
      <c r="E3639" s="3"/>
      <c r="F3639" s="4"/>
    </row>
    <row r="3640" spans="2:6" ht="11.25" hidden="1" customHeight="1" x14ac:dyDescent="0.2">
      <c r="B3640" s="36" t="s">
        <v>2327</v>
      </c>
      <c r="C3640" s="3"/>
      <c r="D3640" s="3"/>
      <c r="E3640" s="3"/>
      <c r="F3640" s="4"/>
    </row>
    <row r="3641" spans="2:6" ht="11.25" hidden="1" customHeight="1" x14ac:dyDescent="0.2">
      <c r="B3641" s="36" t="s">
        <v>4016</v>
      </c>
      <c r="C3641" s="3"/>
      <c r="D3641" s="3"/>
      <c r="E3641" s="3"/>
      <c r="F3641" s="4"/>
    </row>
    <row r="3642" spans="2:6" ht="11.25" hidden="1" customHeight="1" x14ac:dyDescent="0.2">
      <c r="B3642" s="36" t="s">
        <v>627</v>
      </c>
      <c r="C3642" s="3"/>
      <c r="D3642" s="3"/>
      <c r="E3642" s="3"/>
      <c r="F3642" s="4"/>
    </row>
    <row r="3643" spans="2:6" ht="11.25" hidden="1" customHeight="1" x14ac:dyDescent="0.2">
      <c r="B3643" s="36" t="s">
        <v>4016</v>
      </c>
      <c r="C3643" s="3"/>
      <c r="D3643" s="3"/>
      <c r="E3643" s="3"/>
      <c r="F3643" s="4"/>
    </row>
    <row r="3644" spans="2:6" ht="11.25" hidden="1" customHeight="1" x14ac:dyDescent="0.2">
      <c r="B3644" s="36" t="s">
        <v>2417</v>
      </c>
      <c r="C3644" s="3"/>
      <c r="D3644" s="3"/>
      <c r="E3644" s="3"/>
      <c r="F3644" s="4"/>
    </row>
    <row r="3645" spans="2:6" ht="11.25" hidden="1" customHeight="1" x14ac:dyDescent="0.2">
      <c r="B3645" s="36" t="s">
        <v>4016</v>
      </c>
      <c r="C3645" s="3"/>
      <c r="D3645" s="3"/>
      <c r="E3645" s="3"/>
      <c r="F3645" s="4"/>
    </row>
    <row r="3646" spans="2:6" ht="11.25" hidden="1" customHeight="1" x14ac:dyDescent="0.2">
      <c r="B3646" s="36" t="s">
        <v>3794</v>
      </c>
      <c r="C3646" s="3"/>
      <c r="D3646" s="3"/>
      <c r="E3646" s="3"/>
      <c r="F3646" s="4"/>
    </row>
    <row r="3647" spans="2:6" ht="11.25" hidden="1" customHeight="1" x14ac:dyDescent="0.2">
      <c r="B3647" s="28" t="s">
        <v>4016</v>
      </c>
      <c r="C3647" s="6"/>
      <c r="D3647" s="6"/>
      <c r="E3647" s="6"/>
      <c r="F3647" s="7"/>
    </row>
    <row r="3648" spans="2:6" ht="11.25" hidden="1" customHeight="1" x14ac:dyDescent="0.2">
      <c r="B3648" s="36" t="s">
        <v>768</v>
      </c>
      <c r="C3648" s="3"/>
      <c r="D3648" s="3"/>
      <c r="E3648" s="3"/>
      <c r="F3648" s="4"/>
    </row>
    <row r="3649" spans="2:6" ht="11.25" hidden="1" customHeight="1" x14ac:dyDescent="0.2">
      <c r="B3649" s="36" t="s">
        <v>1924</v>
      </c>
      <c r="C3649" s="3"/>
      <c r="D3649" s="3"/>
      <c r="E3649" s="3"/>
      <c r="F3649" s="4"/>
    </row>
    <row r="3650" spans="2:6" ht="11.25" hidden="1" customHeight="1" x14ac:dyDescent="0.2">
      <c r="B3650" s="36" t="s">
        <v>1228</v>
      </c>
      <c r="C3650" s="3"/>
      <c r="D3650" s="3"/>
      <c r="E3650" s="3"/>
      <c r="F3650" s="4"/>
    </row>
    <row r="3651" spans="2:6" ht="11.25" hidden="1" customHeight="1" x14ac:dyDescent="0.2">
      <c r="B3651" s="36" t="s">
        <v>4016</v>
      </c>
      <c r="C3651" s="3"/>
      <c r="D3651" s="3"/>
      <c r="E3651" s="3"/>
      <c r="F3651" s="4"/>
    </row>
    <row r="3652" spans="2:6" ht="11.25" hidden="1" customHeight="1" x14ac:dyDescent="0.2">
      <c r="B3652" s="36" t="s">
        <v>3862</v>
      </c>
      <c r="C3652" s="3"/>
      <c r="D3652" s="3"/>
      <c r="E3652" s="3"/>
      <c r="F3652" s="4"/>
    </row>
    <row r="3653" spans="2:6" ht="11.25" hidden="1" customHeight="1" x14ac:dyDescent="0.2">
      <c r="B3653" s="36" t="s">
        <v>4016</v>
      </c>
      <c r="C3653" s="3"/>
      <c r="D3653" s="3"/>
      <c r="E3653" s="3"/>
      <c r="F3653" s="4"/>
    </row>
    <row r="3654" spans="2:6" ht="11.25" hidden="1" customHeight="1" x14ac:dyDescent="0.2">
      <c r="B3654" s="36" t="s">
        <v>100</v>
      </c>
      <c r="C3654" s="3"/>
      <c r="D3654" s="3"/>
      <c r="E3654" s="3"/>
      <c r="F3654" s="4"/>
    </row>
    <row r="3655" spans="2:6" ht="11.25" hidden="1" customHeight="1" x14ac:dyDescent="0.2">
      <c r="B3655" s="36" t="s">
        <v>1283</v>
      </c>
      <c r="C3655" s="3"/>
      <c r="D3655" s="3"/>
      <c r="E3655" s="3"/>
      <c r="F3655" s="4"/>
    </row>
    <row r="3656" spans="2:6" ht="11.25" hidden="1" customHeight="1" x14ac:dyDescent="0.2">
      <c r="B3656" s="36" t="s">
        <v>729</v>
      </c>
      <c r="C3656" s="37">
        <f>D3656+E3656+F3656</f>
        <v>106727</v>
      </c>
      <c r="D3656" s="3">
        <v>92965</v>
      </c>
      <c r="E3656" s="3"/>
      <c r="F3656" s="4">
        <v>13762</v>
      </c>
    </row>
    <row r="3657" spans="2:6" ht="11.25" hidden="1" customHeight="1" x14ac:dyDescent="0.2">
      <c r="B3657" s="36" t="s">
        <v>4016</v>
      </c>
      <c r="C3657" s="3"/>
      <c r="D3657" s="3"/>
      <c r="E3657" s="3"/>
      <c r="F3657" s="4"/>
    </row>
    <row r="3658" spans="2:6" ht="11.25" hidden="1" customHeight="1" x14ac:dyDescent="0.2">
      <c r="B3658" s="36" t="s">
        <v>2713</v>
      </c>
      <c r="C3658" s="3"/>
      <c r="D3658" s="3"/>
      <c r="E3658" s="3"/>
      <c r="F3658" s="4"/>
    </row>
    <row r="3659" spans="2:6" ht="11.25" hidden="1" customHeight="1" x14ac:dyDescent="0.2">
      <c r="B3659" s="36" t="s">
        <v>4016</v>
      </c>
      <c r="C3659" s="3"/>
      <c r="D3659" s="3"/>
      <c r="E3659" s="3"/>
      <c r="F3659" s="4"/>
    </row>
    <row r="3660" spans="2:6" ht="11.25" hidden="1" customHeight="1" x14ac:dyDescent="0.2">
      <c r="B3660" s="36" t="s">
        <v>1867</v>
      </c>
      <c r="C3660" s="3"/>
      <c r="D3660" s="3"/>
      <c r="E3660" s="3"/>
      <c r="F3660" s="4"/>
    </row>
    <row r="3661" spans="2:6" ht="11.25" hidden="1" customHeight="1" x14ac:dyDescent="0.2">
      <c r="B3661" s="36" t="s">
        <v>4016</v>
      </c>
      <c r="C3661" s="3"/>
      <c r="D3661" s="3"/>
      <c r="E3661" s="3"/>
      <c r="F3661" s="4"/>
    </row>
    <row r="3662" spans="2:6" ht="11.25" hidden="1" customHeight="1" x14ac:dyDescent="0.2">
      <c r="B3662" s="36" t="s">
        <v>676</v>
      </c>
      <c r="C3662" s="3"/>
      <c r="D3662" s="3"/>
      <c r="E3662" s="3"/>
      <c r="F3662" s="4"/>
    </row>
    <row r="3663" spans="2:6" ht="11.25" hidden="1" customHeight="1" x14ac:dyDescent="0.2">
      <c r="B3663" s="36" t="s">
        <v>4016</v>
      </c>
      <c r="C3663" s="3"/>
      <c r="D3663" s="3"/>
      <c r="E3663" s="3"/>
      <c r="F3663" s="4"/>
    </row>
    <row r="3664" spans="2:6" ht="11.25" hidden="1" customHeight="1" x14ac:dyDescent="0.2">
      <c r="B3664" s="36" t="s">
        <v>1451</v>
      </c>
      <c r="C3664" s="3"/>
      <c r="D3664" s="3"/>
      <c r="E3664" s="3"/>
      <c r="F3664" s="4"/>
    </row>
    <row r="3665" spans="2:6" ht="11.25" hidden="1" customHeight="1" x14ac:dyDescent="0.2">
      <c r="B3665" s="36" t="s">
        <v>1414</v>
      </c>
      <c r="C3665" s="3"/>
      <c r="D3665" s="3"/>
      <c r="E3665" s="3"/>
      <c r="F3665" s="4"/>
    </row>
    <row r="3666" spans="2:6" ht="11.25" hidden="1" customHeight="1" x14ac:dyDescent="0.2">
      <c r="B3666" s="36" t="s">
        <v>500</v>
      </c>
      <c r="C3666" s="3"/>
      <c r="D3666" s="3"/>
      <c r="E3666" s="3"/>
      <c r="F3666" s="4"/>
    </row>
    <row r="3667" spans="2:6" ht="11.25" hidden="1" customHeight="1" x14ac:dyDescent="0.2">
      <c r="B3667" s="36" t="s">
        <v>4016</v>
      </c>
      <c r="C3667" s="3"/>
      <c r="D3667" s="3"/>
      <c r="E3667" s="3"/>
      <c r="F3667" s="4"/>
    </row>
    <row r="3668" spans="2:6" ht="11.25" hidden="1" customHeight="1" x14ac:dyDescent="0.2">
      <c r="B3668" s="36" t="s">
        <v>675</v>
      </c>
      <c r="C3668" s="3"/>
      <c r="D3668" s="3"/>
      <c r="E3668" s="3"/>
      <c r="F3668" s="4"/>
    </row>
    <row r="3669" spans="2:6" ht="11.25" hidden="1" customHeight="1" x14ac:dyDescent="0.2">
      <c r="B3669" s="36" t="s">
        <v>4016</v>
      </c>
      <c r="C3669" s="3"/>
      <c r="D3669" s="3"/>
      <c r="E3669" s="3"/>
      <c r="F3669" s="4"/>
    </row>
    <row r="3670" spans="2:6" ht="11.25" hidden="1" customHeight="1" x14ac:dyDescent="0.2">
      <c r="B3670" s="36" t="s">
        <v>542</v>
      </c>
      <c r="C3670" s="3"/>
      <c r="D3670" s="3"/>
      <c r="E3670" s="3"/>
      <c r="F3670" s="4"/>
    </row>
    <row r="3671" spans="2:6" ht="11.25" hidden="1" customHeight="1" x14ac:dyDescent="0.2">
      <c r="B3671" s="36" t="s">
        <v>2960</v>
      </c>
      <c r="C3671" s="3"/>
      <c r="D3671" s="3"/>
      <c r="E3671" s="3"/>
      <c r="F3671" s="4"/>
    </row>
    <row r="3672" spans="2:6" ht="11.25" hidden="1" customHeight="1" x14ac:dyDescent="0.2">
      <c r="B3672" s="36" t="s">
        <v>2813</v>
      </c>
      <c r="C3672" s="3"/>
      <c r="D3672" s="3"/>
      <c r="E3672" s="3"/>
      <c r="F3672" s="4"/>
    </row>
    <row r="3673" spans="2:6" ht="11.25" hidden="1" customHeight="1" x14ac:dyDescent="0.2">
      <c r="B3673" s="36" t="s">
        <v>2319</v>
      </c>
      <c r="C3673" s="37">
        <f>D3673+E3673+F3673</f>
        <v>29640</v>
      </c>
      <c r="D3673" s="3">
        <v>16167</v>
      </c>
      <c r="E3673" s="3">
        <v>10766</v>
      </c>
      <c r="F3673" s="4">
        <v>2707</v>
      </c>
    </row>
    <row r="3674" spans="2:6" ht="11.25" hidden="1" customHeight="1" x14ac:dyDescent="0.2">
      <c r="B3674" s="36" t="s">
        <v>4016</v>
      </c>
      <c r="C3674" s="3"/>
      <c r="D3674" s="3"/>
      <c r="E3674" s="3"/>
      <c r="F3674" s="4"/>
    </row>
    <row r="3675" spans="2:6" ht="11.25" hidden="1" customHeight="1" x14ac:dyDescent="0.2">
      <c r="B3675" s="36" t="s">
        <v>632</v>
      </c>
      <c r="C3675" s="3"/>
      <c r="D3675" s="3"/>
      <c r="E3675" s="3"/>
      <c r="F3675" s="4"/>
    </row>
    <row r="3676" spans="2:6" ht="11.25" hidden="1" customHeight="1" x14ac:dyDescent="0.2">
      <c r="B3676" s="36" t="s">
        <v>4016</v>
      </c>
      <c r="C3676" s="3"/>
      <c r="D3676" s="3"/>
      <c r="E3676" s="3"/>
      <c r="F3676" s="4"/>
    </row>
    <row r="3677" spans="2:6" ht="11.25" hidden="1" customHeight="1" x14ac:dyDescent="0.2">
      <c r="B3677" s="36" t="s">
        <v>107</v>
      </c>
      <c r="C3677" s="3"/>
      <c r="D3677" s="3"/>
      <c r="E3677" s="3"/>
      <c r="F3677" s="4"/>
    </row>
    <row r="3678" spans="2:6" ht="11.25" hidden="1" customHeight="1" x14ac:dyDescent="0.2">
      <c r="B3678" s="36" t="s">
        <v>111</v>
      </c>
      <c r="C3678" s="3"/>
      <c r="D3678" s="3"/>
      <c r="E3678" s="3"/>
      <c r="F3678" s="4"/>
    </row>
    <row r="3679" spans="2:6" ht="11.25" hidden="1" customHeight="1" x14ac:dyDescent="0.2">
      <c r="B3679" s="36" t="s">
        <v>3719</v>
      </c>
      <c r="C3679" s="3"/>
      <c r="D3679" s="3"/>
      <c r="E3679" s="3"/>
      <c r="F3679" s="4"/>
    </row>
    <row r="3680" spans="2:6" ht="11.25" hidden="1" customHeight="1" x14ac:dyDescent="0.2">
      <c r="B3680" s="36" t="s">
        <v>1230</v>
      </c>
      <c r="C3680" s="37">
        <f>D3680+E3680+F3680</f>
        <v>136367</v>
      </c>
      <c r="D3680" s="3">
        <v>109132</v>
      </c>
      <c r="E3680" s="3">
        <v>10766</v>
      </c>
      <c r="F3680" s="4">
        <v>16469</v>
      </c>
    </row>
    <row r="3681" spans="2:6" ht="11.25" hidden="1" customHeight="1" x14ac:dyDescent="0.2">
      <c r="B3681" s="36" t="s">
        <v>4016</v>
      </c>
      <c r="C3681" s="3"/>
      <c r="D3681" s="3"/>
      <c r="E3681" s="3"/>
      <c r="F3681" s="4"/>
    </row>
    <row r="3682" spans="2:6" ht="11.25" hidden="1" customHeight="1" x14ac:dyDescent="0.2">
      <c r="B3682" s="36" t="s">
        <v>2968</v>
      </c>
      <c r="C3682" s="3"/>
      <c r="D3682" s="3"/>
      <c r="E3682" s="3"/>
      <c r="F3682" s="4"/>
    </row>
    <row r="3683" spans="2:6" ht="11.25" hidden="1" customHeight="1" x14ac:dyDescent="0.2">
      <c r="B3683" s="36" t="s">
        <v>4016</v>
      </c>
      <c r="C3683" s="3"/>
      <c r="D3683" s="3"/>
      <c r="E3683" s="3"/>
      <c r="F3683" s="4"/>
    </row>
    <row r="3684" spans="2:6" ht="11.25" hidden="1" customHeight="1" x14ac:dyDescent="0.2">
      <c r="B3684" s="36" t="s">
        <v>1973</v>
      </c>
      <c r="C3684" s="3"/>
      <c r="D3684" s="3"/>
      <c r="E3684" s="3"/>
      <c r="F3684" s="4"/>
    </row>
    <row r="3685" spans="2:6" ht="11.25" hidden="1" customHeight="1" x14ac:dyDescent="0.2">
      <c r="B3685" s="36" t="s">
        <v>4016</v>
      </c>
      <c r="C3685" s="3"/>
      <c r="D3685" s="3"/>
      <c r="E3685" s="3"/>
      <c r="F3685" s="4"/>
    </row>
    <row r="3686" spans="2:6" ht="11.25" hidden="1" customHeight="1" x14ac:dyDescent="0.2">
      <c r="B3686" s="36" t="s">
        <v>1141</v>
      </c>
      <c r="C3686" s="3"/>
      <c r="D3686" s="3"/>
      <c r="E3686" s="3"/>
      <c r="F3686" s="4"/>
    </row>
    <row r="3687" spans="2:6" ht="11.25" hidden="1" customHeight="1" x14ac:dyDescent="0.2">
      <c r="B3687" s="36" t="s">
        <v>4016</v>
      </c>
      <c r="C3687" s="3"/>
      <c r="D3687" s="3"/>
      <c r="E3687" s="3"/>
      <c r="F3687" s="4"/>
    </row>
    <row r="3688" spans="2:6" ht="11.25" hidden="1" customHeight="1" x14ac:dyDescent="0.2">
      <c r="B3688" s="36" t="s">
        <v>3008</v>
      </c>
      <c r="C3688" s="3"/>
      <c r="D3688" s="3"/>
      <c r="E3688" s="3"/>
      <c r="F3688" s="4"/>
    </row>
    <row r="3689" spans="2:6" ht="11.25" hidden="1" customHeight="1" x14ac:dyDescent="0.2">
      <c r="B3689" s="36" t="s">
        <v>4016</v>
      </c>
      <c r="C3689" s="3"/>
      <c r="D3689" s="3"/>
      <c r="E3689" s="3"/>
      <c r="F3689" s="4"/>
    </row>
    <row r="3690" spans="2:6" ht="11.25" hidden="1" customHeight="1" x14ac:dyDescent="0.2">
      <c r="B3690" s="36" t="s">
        <v>73</v>
      </c>
      <c r="C3690" s="3"/>
      <c r="D3690" s="3"/>
      <c r="E3690" s="3"/>
      <c r="F3690" s="4"/>
    </row>
    <row r="3691" spans="2:6" ht="11.25" hidden="1" customHeight="1" x14ac:dyDescent="0.2">
      <c r="B3691" s="36" t="s">
        <v>3532</v>
      </c>
      <c r="C3691" s="3"/>
      <c r="D3691" s="3"/>
      <c r="E3691" s="3"/>
      <c r="F3691" s="4"/>
    </row>
    <row r="3692" spans="2:6" ht="11.25" hidden="1" customHeight="1" x14ac:dyDescent="0.2">
      <c r="B3692" s="36" t="s">
        <v>295</v>
      </c>
      <c r="C3692" s="3"/>
      <c r="D3692" s="3"/>
      <c r="E3692" s="3"/>
      <c r="F3692" s="4"/>
    </row>
    <row r="3693" spans="2:6" ht="11.25" hidden="1" customHeight="1" x14ac:dyDescent="0.2">
      <c r="B3693" s="36" t="s">
        <v>1522</v>
      </c>
      <c r="C3693" s="37">
        <f>D3693+E3693+F3693</f>
        <v>515696</v>
      </c>
      <c r="D3693" s="3">
        <v>407400</v>
      </c>
      <c r="E3693" s="3">
        <v>33858</v>
      </c>
      <c r="F3693" s="4">
        <v>74438</v>
      </c>
    </row>
    <row r="3694" spans="2:6" ht="11.25" hidden="1" customHeight="1" x14ac:dyDescent="0.2">
      <c r="B3694" s="36" t="s">
        <v>4016</v>
      </c>
      <c r="C3694" s="3"/>
      <c r="D3694" s="3"/>
      <c r="E3694" s="3"/>
      <c r="F3694" s="4"/>
    </row>
    <row r="3695" spans="2:6" ht="11.25" hidden="1" customHeight="1" x14ac:dyDescent="0.2">
      <c r="B3695" s="36" t="s">
        <v>881</v>
      </c>
      <c r="C3695" s="3"/>
      <c r="D3695" s="3"/>
      <c r="E3695" s="3"/>
      <c r="F3695" s="4"/>
    </row>
    <row r="3696" spans="2:6" ht="11.25" hidden="1" customHeight="1" x14ac:dyDescent="0.2">
      <c r="B3696" s="36" t="s">
        <v>4016</v>
      </c>
      <c r="C3696" s="3"/>
      <c r="D3696" s="3"/>
      <c r="E3696" s="3"/>
      <c r="F3696" s="4"/>
    </row>
    <row r="3697" spans="2:6" ht="11.25" hidden="1" customHeight="1" x14ac:dyDescent="0.2">
      <c r="B3697" s="36" t="s">
        <v>2443</v>
      </c>
      <c r="C3697" s="3"/>
      <c r="D3697" s="3"/>
      <c r="E3697" s="3"/>
      <c r="F3697" s="4"/>
    </row>
    <row r="3698" spans="2:6" ht="11.25" hidden="1" customHeight="1" x14ac:dyDescent="0.2">
      <c r="B3698" s="36" t="s">
        <v>4016</v>
      </c>
      <c r="C3698" s="3"/>
      <c r="D3698" s="3"/>
      <c r="E3698" s="3"/>
      <c r="F3698" s="4"/>
    </row>
    <row r="3699" spans="2:6" ht="11.25" hidden="1" customHeight="1" x14ac:dyDescent="0.2">
      <c r="B3699" s="36" t="s">
        <v>3021</v>
      </c>
      <c r="C3699" s="3"/>
      <c r="D3699" s="3"/>
      <c r="E3699" s="3"/>
      <c r="F3699" s="4"/>
    </row>
    <row r="3700" spans="2:6" ht="11.25" hidden="1" customHeight="1" x14ac:dyDescent="0.2">
      <c r="B3700" s="28" t="s">
        <v>4016</v>
      </c>
      <c r="C3700" s="6"/>
      <c r="D3700" s="6"/>
      <c r="E3700" s="6"/>
      <c r="F3700" s="7"/>
    </row>
    <row r="3701" spans="2:6" ht="11.25" hidden="1" customHeight="1" x14ac:dyDescent="0.2">
      <c r="B3701" s="36" t="s">
        <v>2079</v>
      </c>
      <c r="C3701" s="3"/>
      <c r="D3701" s="3"/>
      <c r="E3701" s="3"/>
      <c r="F3701" s="4"/>
    </row>
    <row r="3702" spans="2:6" ht="11.25" hidden="1" customHeight="1" x14ac:dyDescent="0.2">
      <c r="B3702" s="36" t="s">
        <v>3856</v>
      </c>
      <c r="C3702" s="3"/>
      <c r="D3702" s="3"/>
      <c r="E3702" s="3"/>
      <c r="F3702" s="4"/>
    </row>
    <row r="3703" spans="2:6" ht="11.25" hidden="1" customHeight="1" x14ac:dyDescent="0.2">
      <c r="B3703" s="36" t="s">
        <v>1493</v>
      </c>
      <c r="C3703" s="3"/>
      <c r="D3703" s="3"/>
      <c r="E3703" s="3"/>
      <c r="F3703" s="4"/>
    </row>
    <row r="3704" spans="2:6" ht="11.25" hidden="1" customHeight="1" x14ac:dyDescent="0.2">
      <c r="B3704" s="36" t="s">
        <v>4016</v>
      </c>
      <c r="C3704" s="3"/>
      <c r="D3704" s="3"/>
      <c r="E3704" s="3"/>
      <c r="F3704" s="4"/>
    </row>
    <row r="3705" spans="2:6" ht="11.25" hidden="1" customHeight="1" x14ac:dyDescent="0.2">
      <c r="B3705" s="36" t="s">
        <v>2954</v>
      </c>
      <c r="C3705" s="3"/>
      <c r="D3705" s="3"/>
      <c r="E3705" s="3"/>
      <c r="F3705" s="4"/>
    </row>
    <row r="3706" spans="2:6" ht="11.25" hidden="1" customHeight="1" x14ac:dyDescent="0.2">
      <c r="B3706" s="36" t="s">
        <v>4016</v>
      </c>
      <c r="C3706" s="3"/>
      <c r="D3706" s="3"/>
      <c r="E3706" s="3"/>
      <c r="F3706" s="4"/>
    </row>
    <row r="3707" spans="2:6" ht="11.25" hidden="1" customHeight="1" x14ac:dyDescent="0.2">
      <c r="B3707" s="36" t="s">
        <v>1726</v>
      </c>
      <c r="C3707" s="3"/>
      <c r="D3707" s="3"/>
      <c r="E3707" s="3"/>
      <c r="F3707" s="4"/>
    </row>
    <row r="3708" spans="2:6" ht="11.25" hidden="1" customHeight="1" x14ac:dyDescent="0.2">
      <c r="B3708" s="36" t="s">
        <v>1459</v>
      </c>
      <c r="C3708" s="3"/>
      <c r="D3708" s="3"/>
      <c r="E3708" s="3"/>
      <c r="F3708" s="4"/>
    </row>
    <row r="3709" spans="2:6" ht="11.25" hidden="1" customHeight="1" x14ac:dyDescent="0.2">
      <c r="B3709" s="36" t="s">
        <v>1173</v>
      </c>
      <c r="C3709" s="3"/>
      <c r="D3709" s="3"/>
      <c r="E3709" s="3"/>
      <c r="F3709" s="4"/>
    </row>
    <row r="3710" spans="2:6" ht="11.25" hidden="1" customHeight="1" x14ac:dyDescent="0.2">
      <c r="B3710" s="36" t="s">
        <v>1267</v>
      </c>
      <c r="C3710" s="37">
        <f>D3710+E3710+F3710</f>
        <v>30215</v>
      </c>
      <c r="D3710" s="3">
        <v>17251</v>
      </c>
      <c r="E3710" s="3">
        <v>10172</v>
      </c>
      <c r="F3710" s="4">
        <v>2792</v>
      </c>
    </row>
    <row r="3711" spans="2:6" ht="11.25" hidden="1" customHeight="1" x14ac:dyDescent="0.2">
      <c r="B3711" s="36" t="s">
        <v>4016</v>
      </c>
      <c r="C3711" s="3"/>
      <c r="D3711" s="3"/>
      <c r="E3711" s="3"/>
      <c r="F3711" s="4"/>
    </row>
    <row r="3712" spans="2:6" ht="11.25" hidden="1" customHeight="1" x14ac:dyDescent="0.2">
      <c r="B3712" s="36" t="s">
        <v>1711</v>
      </c>
      <c r="C3712" s="3"/>
      <c r="D3712" s="3"/>
      <c r="E3712" s="3"/>
      <c r="F3712" s="4"/>
    </row>
    <row r="3713" spans="2:6" ht="11.25" hidden="1" customHeight="1" x14ac:dyDescent="0.2">
      <c r="B3713" s="36" t="s">
        <v>4016</v>
      </c>
      <c r="C3713" s="3"/>
      <c r="D3713" s="3"/>
      <c r="E3713" s="3"/>
      <c r="F3713" s="4"/>
    </row>
    <row r="3714" spans="2:6" ht="11.25" hidden="1" customHeight="1" x14ac:dyDescent="0.2">
      <c r="B3714" s="36" t="s">
        <v>1056</v>
      </c>
      <c r="C3714" s="3"/>
      <c r="D3714" s="3"/>
      <c r="E3714" s="3"/>
      <c r="F3714" s="4"/>
    </row>
    <row r="3715" spans="2:6" ht="11.25" hidden="1" customHeight="1" x14ac:dyDescent="0.2">
      <c r="B3715" s="36" t="s">
        <v>4016</v>
      </c>
      <c r="C3715" s="3"/>
      <c r="D3715" s="3"/>
      <c r="E3715" s="3"/>
      <c r="F3715" s="4"/>
    </row>
    <row r="3716" spans="2:6" ht="11.25" hidden="1" customHeight="1" x14ac:dyDescent="0.2">
      <c r="B3716" s="36" t="s">
        <v>2670</v>
      </c>
      <c r="C3716" s="3"/>
      <c r="D3716" s="3"/>
      <c r="E3716" s="3"/>
      <c r="F3716" s="4"/>
    </row>
    <row r="3717" spans="2:6" ht="11.25" hidden="1" customHeight="1" x14ac:dyDescent="0.2">
      <c r="B3717" s="36" t="s">
        <v>4016</v>
      </c>
      <c r="C3717" s="3"/>
      <c r="D3717" s="3"/>
      <c r="E3717" s="3"/>
      <c r="F3717" s="4"/>
    </row>
    <row r="3718" spans="2:6" ht="11.25" hidden="1" customHeight="1" x14ac:dyDescent="0.2">
      <c r="B3718" s="36" t="s">
        <v>476</v>
      </c>
      <c r="C3718" s="3"/>
      <c r="D3718" s="3"/>
      <c r="E3718" s="3"/>
      <c r="F3718" s="4"/>
    </row>
    <row r="3719" spans="2:6" ht="11.25" hidden="1" customHeight="1" x14ac:dyDescent="0.2">
      <c r="B3719" s="36" t="s">
        <v>3169</v>
      </c>
      <c r="C3719" s="3"/>
      <c r="D3719" s="3"/>
      <c r="E3719" s="3"/>
      <c r="F3719" s="4"/>
    </row>
    <row r="3720" spans="2:6" ht="11.25" hidden="1" customHeight="1" x14ac:dyDescent="0.2">
      <c r="B3720" s="36" t="s">
        <v>3085</v>
      </c>
      <c r="C3720" s="3"/>
      <c r="D3720" s="3"/>
      <c r="E3720" s="3"/>
      <c r="F3720" s="4"/>
    </row>
    <row r="3721" spans="2:6" ht="11.25" hidden="1" customHeight="1" x14ac:dyDescent="0.2">
      <c r="B3721" s="36" t="s">
        <v>4016</v>
      </c>
      <c r="C3721" s="3"/>
      <c r="D3721" s="3"/>
      <c r="E3721" s="3"/>
      <c r="F3721" s="4"/>
    </row>
    <row r="3722" spans="2:6" ht="11.25" hidden="1" customHeight="1" x14ac:dyDescent="0.2">
      <c r="B3722" s="36" t="s">
        <v>3850</v>
      </c>
      <c r="C3722" s="3"/>
      <c r="D3722" s="3"/>
      <c r="E3722" s="3"/>
      <c r="F3722" s="4"/>
    </row>
    <row r="3723" spans="2:6" ht="11.25" hidden="1" customHeight="1" x14ac:dyDescent="0.2">
      <c r="B3723" s="36" t="s">
        <v>4016</v>
      </c>
      <c r="C3723" s="3"/>
      <c r="D3723" s="3"/>
      <c r="E3723" s="3"/>
      <c r="F3723" s="4"/>
    </row>
    <row r="3724" spans="2:6" ht="11.25" hidden="1" customHeight="1" x14ac:dyDescent="0.2">
      <c r="B3724" s="36" t="s">
        <v>1856</v>
      </c>
      <c r="C3724" s="3"/>
      <c r="D3724" s="3"/>
      <c r="E3724" s="3"/>
      <c r="F3724" s="4"/>
    </row>
    <row r="3725" spans="2:6" ht="11.25" hidden="1" customHeight="1" x14ac:dyDescent="0.2">
      <c r="B3725" s="36" t="s">
        <v>2635</v>
      </c>
      <c r="C3725" s="37">
        <f>D3725+E3725+F3725</f>
        <v>16929</v>
      </c>
      <c r="D3725" s="3">
        <v>16929</v>
      </c>
      <c r="E3725" s="3"/>
      <c r="F3725" s="4"/>
    </row>
    <row r="3726" spans="2:6" ht="11.25" hidden="1" customHeight="1" x14ac:dyDescent="0.2">
      <c r="B3726" s="36" t="s">
        <v>4016</v>
      </c>
      <c r="C3726" s="3"/>
      <c r="D3726" s="3"/>
      <c r="E3726" s="3"/>
      <c r="F3726" s="4"/>
    </row>
    <row r="3727" spans="2:6" ht="11.25" hidden="1" customHeight="1" x14ac:dyDescent="0.2">
      <c r="B3727" s="36" t="s">
        <v>2632</v>
      </c>
      <c r="C3727" s="3"/>
      <c r="D3727" s="3"/>
      <c r="E3727" s="3"/>
      <c r="F3727" s="4"/>
    </row>
    <row r="3728" spans="2:6" ht="11.25" hidden="1" customHeight="1" x14ac:dyDescent="0.2">
      <c r="B3728" s="36" t="s">
        <v>4016</v>
      </c>
      <c r="C3728" s="3"/>
      <c r="D3728" s="3"/>
      <c r="E3728" s="3"/>
      <c r="F3728" s="4"/>
    </row>
    <row r="3729" spans="2:6" ht="11.25" hidden="1" customHeight="1" x14ac:dyDescent="0.2">
      <c r="B3729" s="36" t="s">
        <v>2878</v>
      </c>
      <c r="C3729" s="3"/>
      <c r="D3729" s="3"/>
      <c r="E3729" s="3"/>
      <c r="F3729" s="4"/>
    </row>
    <row r="3730" spans="2:6" ht="11.25" hidden="1" customHeight="1" x14ac:dyDescent="0.2">
      <c r="B3730" s="36" t="s">
        <v>237</v>
      </c>
      <c r="C3730" s="3"/>
      <c r="D3730" s="3"/>
      <c r="E3730" s="3"/>
      <c r="F3730" s="4"/>
    </row>
    <row r="3731" spans="2:6" ht="11.25" hidden="1" customHeight="1" x14ac:dyDescent="0.2">
      <c r="B3731" s="36" t="s">
        <v>3676</v>
      </c>
      <c r="C3731" s="3"/>
      <c r="D3731" s="3"/>
      <c r="E3731" s="3"/>
      <c r="F3731" s="4"/>
    </row>
    <row r="3732" spans="2:6" ht="11.25" hidden="1" customHeight="1" x14ac:dyDescent="0.2">
      <c r="B3732" s="36" t="s">
        <v>2776</v>
      </c>
      <c r="C3732" s="37">
        <f>D3732+E3732+F3732</f>
        <v>562840</v>
      </c>
      <c r="D3732" s="3">
        <v>441580</v>
      </c>
      <c r="E3732" s="3">
        <v>44030</v>
      </c>
      <c r="F3732" s="4">
        <v>77230</v>
      </c>
    </row>
    <row r="3733" spans="2:6" ht="11.25" hidden="1" customHeight="1" x14ac:dyDescent="0.2">
      <c r="B3733" s="36" t="s">
        <v>4016</v>
      </c>
      <c r="C3733" s="3"/>
      <c r="D3733" s="3"/>
      <c r="E3733" s="3"/>
      <c r="F3733" s="4"/>
    </row>
    <row r="3734" spans="2:6" ht="11.25" hidden="1" customHeight="1" x14ac:dyDescent="0.2">
      <c r="B3734" s="36" t="s">
        <v>1727</v>
      </c>
      <c r="C3734" s="3"/>
      <c r="D3734" s="3"/>
      <c r="E3734" s="3"/>
      <c r="F3734" s="4"/>
    </row>
    <row r="3735" spans="2:6" ht="11.25" hidden="1" customHeight="1" x14ac:dyDescent="0.2">
      <c r="B3735" s="36" t="s">
        <v>4016</v>
      </c>
      <c r="C3735" s="3"/>
      <c r="D3735" s="3"/>
      <c r="E3735" s="3"/>
      <c r="F3735" s="4"/>
    </row>
    <row r="3736" spans="2:6" ht="11.25" hidden="1" customHeight="1" x14ac:dyDescent="0.2">
      <c r="B3736" s="36" t="s">
        <v>376</v>
      </c>
      <c r="C3736" s="3"/>
      <c r="D3736" s="3"/>
      <c r="E3736" s="3"/>
      <c r="F3736" s="4"/>
    </row>
    <row r="3737" spans="2:6" ht="11.25" hidden="1" customHeight="1" x14ac:dyDescent="0.2">
      <c r="B3737" s="36" t="s">
        <v>2459</v>
      </c>
      <c r="C3737" s="3"/>
      <c r="D3737" s="3"/>
      <c r="E3737" s="3"/>
      <c r="F3737" s="4"/>
    </row>
    <row r="3738" spans="2:6" ht="11.25" hidden="1" customHeight="1" x14ac:dyDescent="0.2">
      <c r="B3738" s="36" t="s">
        <v>1350</v>
      </c>
      <c r="C3738" s="3"/>
      <c r="D3738" s="3"/>
      <c r="E3738" s="3"/>
      <c r="F3738" s="4"/>
    </row>
    <row r="3739" spans="2:6" ht="11.25" hidden="1" customHeight="1" x14ac:dyDescent="0.2">
      <c r="B3739" s="36" t="s">
        <v>3896</v>
      </c>
      <c r="C3739" s="37">
        <f>D3739+E3739+F3739</f>
        <v>867213</v>
      </c>
      <c r="D3739" s="3">
        <v>657171</v>
      </c>
      <c r="E3739" s="3">
        <v>77542</v>
      </c>
      <c r="F3739" s="4">
        <v>132500</v>
      </c>
    </row>
    <row r="3740" spans="2:6" ht="11.25" hidden="1" customHeight="1" x14ac:dyDescent="0.2">
      <c r="B3740" s="36" t="s">
        <v>4016</v>
      </c>
      <c r="C3740" s="3"/>
      <c r="D3740" s="3"/>
      <c r="E3740" s="3"/>
      <c r="F3740" s="4"/>
    </row>
    <row r="3741" spans="2:6" ht="11.25" hidden="1" customHeight="1" x14ac:dyDescent="0.2">
      <c r="B3741" s="33" t="s">
        <v>3396</v>
      </c>
      <c r="C3741" s="34">
        <v>16212</v>
      </c>
      <c r="D3741" s="34">
        <v>12550</v>
      </c>
      <c r="E3741" s="34">
        <v>1380</v>
      </c>
      <c r="F3741" s="35">
        <v>2282</v>
      </c>
    </row>
    <row r="3742" spans="2:6" ht="11.25" hidden="1" customHeight="1" x14ac:dyDescent="0.2">
      <c r="B3742" s="36" t="s">
        <v>4016</v>
      </c>
      <c r="C3742" s="3"/>
      <c r="D3742" s="3"/>
      <c r="E3742" s="3"/>
      <c r="F3742" s="4"/>
    </row>
    <row r="3743" spans="2:6" ht="11.25" hidden="1" customHeight="1" x14ac:dyDescent="0.2">
      <c r="B3743" s="36" t="s">
        <v>3958</v>
      </c>
      <c r="C3743" s="3"/>
      <c r="D3743" s="3"/>
      <c r="E3743" s="3"/>
      <c r="F3743" s="4"/>
    </row>
    <row r="3744" spans="2:6" ht="11.25" hidden="1" customHeight="1" x14ac:dyDescent="0.2">
      <c r="B3744" s="36" t="s">
        <v>4016</v>
      </c>
      <c r="C3744" s="3"/>
      <c r="D3744" s="3"/>
      <c r="E3744" s="3"/>
      <c r="F3744" s="4"/>
    </row>
    <row r="3745" spans="2:6" ht="11.25" hidden="1" customHeight="1" x14ac:dyDescent="0.2">
      <c r="B3745" s="36" t="s">
        <v>2853</v>
      </c>
      <c r="C3745" s="3"/>
      <c r="D3745" s="3"/>
      <c r="E3745" s="3"/>
      <c r="F3745" s="4"/>
    </row>
    <row r="3746" spans="2:6" ht="11.25" hidden="1" customHeight="1" x14ac:dyDescent="0.2">
      <c r="B3746" s="36" t="s">
        <v>4016</v>
      </c>
      <c r="C3746" s="3"/>
      <c r="D3746" s="3"/>
      <c r="E3746" s="3"/>
      <c r="F3746" s="4"/>
    </row>
    <row r="3747" spans="2:6" ht="11.25" hidden="1" customHeight="1" x14ac:dyDescent="0.2">
      <c r="B3747" s="36" t="s">
        <v>2012</v>
      </c>
      <c r="C3747" s="3"/>
      <c r="D3747" s="3"/>
      <c r="E3747" s="3"/>
      <c r="F3747" s="4"/>
    </row>
    <row r="3748" spans="2:6" ht="11.25" hidden="1" customHeight="1" x14ac:dyDescent="0.2">
      <c r="B3748" s="36" t="s">
        <v>4016</v>
      </c>
      <c r="C3748" s="3"/>
      <c r="D3748" s="3"/>
      <c r="E3748" s="3"/>
      <c r="F3748" s="4"/>
    </row>
    <row r="3749" spans="2:6" ht="11.25" hidden="1" customHeight="1" x14ac:dyDescent="0.2">
      <c r="B3749" s="36" t="s">
        <v>3292</v>
      </c>
      <c r="C3749" s="3"/>
      <c r="D3749" s="3"/>
      <c r="E3749" s="3"/>
      <c r="F3749" s="4"/>
    </row>
    <row r="3750" spans="2:6" ht="11.25" hidden="1" customHeight="1" x14ac:dyDescent="0.2">
      <c r="B3750" s="36" t="s">
        <v>2220</v>
      </c>
      <c r="C3750" s="3"/>
      <c r="D3750" s="3"/>
      <c r="E3750" s="3"/>
      <c r="F3750" s="4"/>
    </row>
    <row r="3751" spans="2:6" ht="11.25" hidden="1" customHeight="1" x14ac:dyDescent="0.2">
      <c r="B3751" s="36" t="s">
        <v>3171</v>
      </c>
      <c r="C3751" s="3"/>
      <c r="D3751" s="3"/>
      <c r="E3751" s="3"/>
      <c r="F3751" s="4"/>
    </row>
    <row r="3752" spans="2:6" ht="11.25" hidden="1" customHeight="1" x14ac:dyDescent="0.2">
      <c r="B3752" s="36" t="s">
        <v>4016</v>
      </c>
      <c r="C3752" s="3"/>
      <c r="D3752" s="3"/>
      <c r="E3752" s="3"/>
      <c r="F3752" s="4"/>
    </row>
    <row r="3753" spans="2:6" ht="11.25" hidden="1" customHeight="1" x14ac:dyDescent="0.2">
      <c r="B3753" s="28" t="s">
        <v>3995</v>
      </c>
      <c r="C3753" s="6"/>
      <c r="D3753" s="6"/>
      <c r="E3753" s="6"/>
      <c r="F3753" s="7"/>
    </row>
    <row r="3754" spans="2:6" ht="11.25" hidden="1" customHeight="1" x14ac:dyDescent="0.2">
      <c r="B3754" s="36" t="s">
        <v>3244</v>
      </c>
      <c r="C3754" s="3"/>
      <c r="D3754" s="3"/>
      <c r="E3754" s="3"/>
      <c r="F3754" s="4"/>
    </row>
    <row r="3755" spans="2:6" ht="11.25" hidden="1" customHeight="1" x14ac:dyDescent="0.2">
      <c r="B3755" s="36" t="s">
        <v>3966</v>
      </c>
      <c r="C3755" s="3"/>
      <c r="D3755" s="3"/>
      <c r="E3755" s="3"/>
      <c r="F3755" s="4"/>
    </row>
    <row r="3756" spans="2:6" ht="11.25" hidden="1" customHeight="1" x14ac:dyDescent="0.2">
      <c r="B3756" s="36" t="s">
        <v>1684</v>
      </c>
      <c r="C3756" s="37">
        <f>D3756+E3756+F3756</f>
        <v>9197</v>
      </c>
      <c r="D3756" s="3">
        <v>5535</v>
      </c>
      <c r="E3756" s="3">
        <v>1380</v>
      </c>
      <c r="F3756" s="4">
        <v>2282</v>
      </c>
    </row>
    <row r="3757" spans="2:6" ht="11.25" hidden="1" customHeight="1" x14ac:dyDescent="0.2">
      <c r="B3757" s="36" t="s">
        <v>4016</v>
      </c>
      <c r="C3757" s="3"/>
      <c r="D3757" s="3"/>
      <c r="E3757" s="3"/>
      <c r="F3757" s="4"/>
    </row>
    <row r="3758" spans="2:6" ht="11.25" hidden="1" customHeight="1" x14ac:dyDescent="0.2">
      <c r="B3758" s="36" t="s">
        <v>3942</v>
      </c>
      <c r="C3758" s="3"/>
      <c r="D3758" s="3"/>
      <c r="E3758" s="3"/>
      <c r="F3758" s="4"/>
    </row>
    <row r="3759" spans="2:6" ht="11.25" hidden="1" customHeight="1" x14ac:dyDescent="0.2">
      <c r="B3759" s="36" t="s">
        <v>4016</v>
      </c>
      <c r="C3759" s="3"/>
      <c r="D3759" s="3"/>
      <c r="E3759" s="3"/>
      <c r="F3759" s="4"/>
    </row>
    <row r="3760" spans="2:6" ht="11.25" hidden="1" customHeight="1" x14ac:dyDescent="0.2">
      <c r="B3760" s="36" t="s">
        <v>3450</v>
      </c>
      <c r="C3760" s="3"/>
      <c r="D3760" s="3"/>
      <c r="E3760" s="3"/>
      <c r="F3760" s="4"/>
    </row>
    <row r="3761" spans="2:6" ht="11.25" hidden="1" customHeight="1" x14ac:dyDescent="0.2">
      <c r="B3761" s="36" t="s">
        <v>614</v>
      </c>
      <c r="C3761" s="3"/>
      <c r="D3761" s="3"/>
      <c r="E3761" s="3"/>
      <c r="F3761" s="4"/>
    </row>
    <row r="3762" spans="2:6" ht="11.25" hidden="1" customHeight="1" x14ac:dyDescent="0.2">
      <c r="B3762" s="36" t="s">
        <v>1778</v>
      </c>
      <c r="C3762" s="37">
        <f>D3762+E3762+F3762</f>
        <v>7015</v>
      </c>
      <c r="D3762" s="3">
        <v>7015</v>
      </c>
      <c r="E3762" s="3"/>
      <c r="F3762" s="4"/>
    </row>
    <row r="3763" spans="2:6" ht="11.25" hidden="1" customHeight="1" x14ac:dyDescent="0.2">
      <c r="B3763" s="36" t="s">
        <v>4016</v>
      </c>
      <c r="C3763" s="3"/>
      <c r="D3763" s="3"/>
      <c r="E3763" s="3"/>
      <c r="F3763" s="4"/>
    </row>
    <row r="3764" spans="2:6" ht="11.25" hidden="1" customHeight="1" x14ac:dyDescent="0.2">
      <c r="B3764" s="36" t="s">
        <v>1485</v>
      </c>
      <c r="C3764" s="3"/>
      <c r="D3764" s="3"/>
      <c r="E3764" s="3"/>
      <c r="F3764" s="4"/>
    </row>
    <row r="3765" spans="2:6" ht="11.25" hidden="1" customHeight="1" x14ac:dyDescent="0.2">
      <c r="B3765" s="36" t="s">
        <v>4016</v>
      </c>
      <c r="C3765" s="3"/>
      <c r="D3765" s="3"/>
      <c r="E3765" s="3"/>
      <c r="F3765" s="4"/>
    </row>
    <row r="3766" spans="2:6" ht="11.25" hidden="1" customHeight="1" x14ac:dyDescent="0.2">
      <c r="B3766" s="36" t="s">
        <v>458</v>
      </c>
      <c r="C3766" s="3"/>
      <c r="D3766" s="3"/>
      <c r="E3766" s="3"/>
      <c r="F3766" s="4"/>
    </row>
    <row r="3767" spans="2:6" ht="11.25" hidden="1" customHeight="1" x14ac:dyDescent="0.2">
      <c r="B3767" s="36" t="s">
        <v>688</v>
      </c>
      <c r="C3767" s="3"/>
      <c r="D3767" s="3"/>
      <c r="E3767" s="3"/>
      <c r="F3767" s="4"/>
    </row>
    <row r="3768" spans="2:6" ht="11.25" hidden="1" customHeight="1" x14ac:dyDescent="0.2">
      <c r="B3768" s="36" t="s">
        <v>2531</v>
      </c>
      <c r="C3768" s="3"/>
      <c r="D3768" s="3"/>
      <c r="E3768" s="3"/>
      <c r="F3768" s="4"/>
    </row>
    <row r="3769" spans="2:6" ht="11.25" hidden="1" customHeight="1" x14ac:dyDescent="0.2">
      <c r="B3769" s="36" t="s">
        <v>1554</v>
      </c>
      <c r="C3769" s="37">
        <f>D3769+E3769+F3769</f>
        <v>16212</v>
      </c>
      <c r="D3769" s="3">
        <v>12550</v>
      </c>
      <c r="E3769" s="3">
        <v>1380</v>
      </c>
      <c r="F3769" s="4">
        <v>2282</v>
      </c>
    </row>
    <row r="3770" spans="2:6" ht="11.25" hidden="1" customHeight="1" x14ac:dyDescent="0.2">
      <c r="B3770" s="36" t="s">
        <v>4016</v>
      </c>
      <c r="C3770" s="3"/>
      <c r="D3770" s="3"/>
      <c r="E3770" s="3"/>
      <c r="F3770" s="4"/>
    </row>
    <row r="3771" spans="2:6" ht="11.25" hidden="1" customHeight="1" x14ac:dyDescent="0.2">
      <c r="B3771" s="33" t="s">
        <v>1180</v>
      </c>
      <c r="C3771" s="34">
        <v>13288</v>
      </c>
      <c r="D3771" s="34">
        <v>7015</v>
      </c>
      <c r="E3771" s="34">
        <v>2944</v>
      </c>
      <c r="F3771" s="35">
        <v>3329</v>
      </c>
    </row>
    <row r="3772" spans="2:6" ht="11.25" hidden="1" customHeight="1" x14ac:dyDescent="0.2">
      <c r="B3772" s="36" t="s">
        <v>4016</v>
      </c>
      <c r="C3772" s="3"/>
      <c r="D3772" s="3"/>
      <c r="E3772" s="3"/>
      <c r="F3772" s="4"/>
    </row>
    <row r="3773" spans="2:6" ht="11.25" hidden="1" customHeight="1" x14ac:dyDescent="0.2">
      <c r="B3773" s="36" t="s">
        <v>2742</v>
      </c>
      <c r="C3773" s="3"/>
      <c r="D3773" s="3"/>
      <c r="E3773" s="3"/>
      <c r="F3773" s="4"/>
    </row>
    <row r="3774" spans="2:6" ht="11.25" hidden="1" customHeight="1" x14ac:dyDescent="0.2">
      <c r="B3774" s="36" t="s">
        <v>4016</v>
      </c>
      <c r="C3774" s="3"/>
      <c r="D3774" s="3"/>
      <c r="E3774" s="3"/>
      <c r="F3774" s="4"/>
    </row>
    <row r="3775" spans="2:6" ht="11.25" hidden="1" customHeight="1" x14ac:dyDescent="0.2">
      <c r="B3775" s="36" t="s">
        <v>1218</v>
      </c>
      <c r="C3775" s="3"/>
      <c r="D3775" s="3"/>
      <c r="E3775" s="3"/>
      <c r="F3775" s="4"/>
    </row>
    <row r="3776" spans="2:6" ht="11.25" hidden="1" customHeight="1" x14ac:dyDescent="0.2">
      <c r="B3776" s="36" t="s">
        <v>4016</v>
      </c>
      <c r="C3776" s="3"/>
      <c r="D3776" s="3"/>
      <c r="E3776" s="3"/>
      <c r="F3776" s="4"/>
    </row>
    <row r="3777" spans="2:6" ht="11.25" hidden="1" customHeight="1" x14ac:dyDescent="0.2">
      <c r="B3777" s="36" t="s">
        <v>1531</v>
      </c>
      <c r="C3777" s="3"/>
      <c r="D3777" s="3"/>
      <c r="E3777" s="3"/>
      <c r="F3777" s="4"/>
    </row>
    <row r="3778" spans="2:6" ht="11.25" hidden="1" customHeight="1" x14ac:dyDescent="0.2">
      <c r="B3778" s="36" t="s">
        <v>860</v>
      </c>
      <c r="C3778" s="3"/>
      <c r="D3778" s="3"/>
      <c r="E3778" s="3"/>
      <c r="F3778" s="4"/>
    </row>
    <row r="3779" spans="2:6" ht="11.25" hidden="1" customHeight="1" x14ac:dyDescent="0.2">
      <c r="B3779" s="36" t="s">
        <v>3171</v>
      </c>
      <c r="C3779" s="3"/>
      <c r="D3779" s="3"/>
      <c r="E3779" s="3"/>
      <c r="F3779" s="4"/>
    </row>
    <row r="3780" spans="2:6" ht="11.25" hidden="1" customHeight="1" x14ac:dyDescent="0.2">
      <c r="B3780" s="36" t="s">
        <v>4016</v>
      </c>
      <c r="C3780" s="3"/>
      <c r="D3780" s="3"/>
      <c r="E3780" s="3"/>
      <c r="F3780" s="4"/>
    </row>
    <row r="3781" spans="2:6" ht="11.25" hidden="1" customHeight="1" x14ac:dyDescent="0.2">
      <c r="B3781" s="36" t="s">
        <v>619</v>
      </c>
      <c r="C3781" s="3"/>
      <c r="D3781" s="3"/>
      <c r="E3781" s="3"/>
      <c r="F3781" s="4"/>
    </row>
    <row r="3782" spans="2:6" ht="11.25" hidden="1" customHeight="1" x14ac:dyDescent="0.2">
      <c r="B3782" s="36" t="s">
        <v>4016</v>
      </c>
      <c r="C3782" s="3"/>
      <c r="D3782" s="3"/>
      <c r="E3782" s="3"/>
      <c r="F3782" s="4"/>
    </row>
    <row r="3783" spans="2:6" ht="11.25" hidden="1" customHeight="1" x14ac:dyDescent="0.2">
      <c r="B3783" s="36" t="s">
        <v>2880</v>
      </c>
      <c r="C3783" s="3"/>
      <c r="D3783" s="3"/>
      <c r="E3783" s="3"/>
      <c r="F3783" s="4"/>
    </row>
    <row r="3784" spans="2:6" ht="11.25" hidden="1" customHeight="1" x14ac:dyDescent="0.2">
      <c r="B3784" s="36" t="s">
        <v>1083</v>
      </c>
      <c r="C3784" s="3"/>
      <c r="D3784" s="3"/>
      <c r="E3784" s="3"/>
      <c r="F3784" s="4"/>
    </row>
    <row r="3785" spans="2:6" ht="11.25" hidden="1" customHeight="1" x14ac:dyDescent="0.2">
      <c r="B3785" s="36" t="s">
        <v>3843</v>
      </c>
      <c r="C3785" s="3"/>
      <c r="D3785" s="3"/>
      <c r="E3785" s="3"/>
      <c r="F3785" s="4"/>
    </row>
    <row r="3786" spans="2:6" ht="11.25" hidden="1" customHeight="1" x14ac:dyDescent="0.2">
      <c r="B3786" s="36" t="s">
        <v>1996</v>
      </c>
      <c r="C3786" s="3"/>
      <c r="D3786" s="3"/>
      <c r="E3786" s="3"/>
      <c r="F3786" s="4"/>
    </row>
    <row r="3787" spans="2:6" ht="11.25" hidden="1" customHeight="1" x14ac:dyDescent="0.2">
      <c r="B3787" s="36" t="s">
        <v>4016</v>
      </c>
      <c r="C3787" s="3"/>
      <c r="D3787" s="3"/>
      <c r="E3787" s="3"/>
      <c r="F3787" s="4"/>
    </row>
    <row r="3788" spans="2:6" ht="11.25" hidden="1" customHeight="1" x14ac:dyDescent="0.2">
      <c r="B3788" s="36" t="s">
        <v>3698</v>
      </c>
      <c r="C3788" s="3"/>
      <c r="D3788" s="3"/>
      <c r="E3788" s="3"/>
      <c r="F3788" s="4"/>
    </row>
    <row r="3789" spans="2:6" ht="11.25" hidden="1" customHeight="1" x14ac:dyDescent="0.2">
      <c r="B3789" s="36" t="s">
        <v>4016</v>
      </c>
      <c r="C3789" s="3"/>
      <c r="D3789" s="3"/>
      <c r="E3789" s="3"/>
      <c r="F3789" s="4"/>
    </row>
    <row r="3790" spans="2:6" ht="11.25" hidden="1" customHeight="1" x14ac:dyDescent="0.2">
      <c r="B3790" s="36" t="s">
        <v>2061</v>
      </c>
      <c r="C3790" s="3"/>
      <c r="D3790" s="3"/>
      <c r="E3790" s="3"/>
      <c r="F3790" s="4"/>
    </row>
    <row r="3791" spans="2:6" ht="11.25" hidden="1" customHeight="1" x14ac:dyDescent="0.2">
      <c r="B3791" s="36" t="s">
        <v>4016</v>
      </c>
      <c r="C3791" s="3"/>
      <c r="D3791" s="3"/>
      <c r="E3791" s="3"/>
      <c r="F3791" s="4"/>
    </row>
    <row r="3792" spans="2:6" ht="11.25" hidden="1" customHeight="1" x14ac:dyDescent="0.2">
      <c r="B3792" s="36" t="s">
        <v>2397</v>
      </c>
      <c r="C3792" s="3"/>
      <c r="D3792" s="3"/>
      <c r="E3792" s="3"/>
      <c r="F3792" s="4"/>
    </row>
    <row r="3793" spans="2:6" ht="11.25" hidden="1" customHeight="1" x14ac:dyDescent="0.2">
      <c r="B3793" s="36" t="s">
        <v>4016</v>
      </c>
      <c r="C3793" s="3"/>
      <c r="D3793" s="3"/>
      <c r="E3793" s="3"/>
      <c r="F3793" s="4"/>
    </row>
    <row r="3794" spans="2:6" ht="11.25" hidden="1" customHeight="1" x14ac:dyDescent="0.2">
      <c r="B3794" s="36" t="s">
        <v>1538</v>
      </c>
      <c r="C3794" s="3"/>
      <c r="D3794" s="3"/>
      <c r="E3794" s="3"/>
      <c r="F3794" s="4"/>
    </row>
    <row r="3795" spans="2:6" ht="11.25" hidden="1" customHeight="1" x14ac:dyDescent="0.2">
      <c r="B3795" s="36" t="s">
        <v>196</v>
      </c>
      <c r="C3795" s="3"/>
      <c r="D3795" s="3"/>
      <c r="E3795" s="3"/>
      <c r="F3795" s="4"/>
    </row>
    <row r="3796" spans="2:6" ht="11.25" hidden="1" customHeight="1" x14ac:dyDescent="0.2">
      <c r="B3796" s="36" t="s">
        <v>3423</v>
      </c>
      <c r="C3796" s="3"/>
      <c r="D3796" s="3"/>
      <c r="E3796" s="3"/>
      <c r="F3796" s="4"/>
    </row>
    <row r="3797" spans="2:6" ht="11.25" hidden="1" customHeight="1" x14ac:dyDescent="0.2">
      <c r="B3797" s="36" t="s">
        <v>4016</v>
      </c>
      <c r="C3797" s="3"/>
      <c r="D3797" s="3"/>
      <c r="E3797" s="3"/>
      <c r="F3797" s="4"/>
    </row>
    <row r="3798" spans="2:6" ht="11.25" hidden="1" customHeight="1" x14ac:dyDescent="0.2">
      <c r="B3798" s="36" t="s">
        <v>3650</v>
      </c>
      <c r="C3798" s="3"/>
      <c r="D3798" s="3"/>
      <c r="E3798" s="3"/>
      <c r="F3798" s="4"/>
    </row>
    <row r="3799" spans="2:6" ht="11.25" hidden="1" customHeight="1" x14ac:dyDescent="0.2">
      <c r="B3799" s="36" t="s">
        <v>3111</v>
      </c>
      <c r="C3799" s="3"/>
      <c r="D3799" s="3"/>
      <c r="E3799" s="3"/>
      <c r="F3799" s="4"/>
    </row>
    <row r="3800" spans="2:6" ht="11.25" hidden="1" customHeight="1" x14ac:dyDescent="0.2">
      <c r="B3800" s="36" t="s">
        <v>924</v>
      </c>
      <c r="C3800" s="3"/>
      <c r="D3800" s="3"/>
      <c r="E3800" s="3"/>
      <c r="F3800" s="4"/>
    </row>
    <row r="3801" spans="2:6" ht="11.25" hidden="1" customHeight="1" x14ac:dyDescent="0.2">
      <c r="B3801" s="36" t="s">
        <v>4016</v>
      </c>
      <c r="C3801" s="3"/>
      <c r="D3801" s="3"/>
      <c r="E3801" s="3"/>
      <c r="F3801" s="4"/>
    </row>
    <row r="3802" spans="2:6" ht="11.25" hidden="1" customHeight="1" x14ac:dyDescent="0.2">
      <c r="B3802" s="36" t="s">
        <v>2105</v>
      </c>
      <c r="C3802" s="3"/>
      <c r="D3802" s="3"/>
      <c r="E3802" s="3"/>
      <c r="F3802" s="4"/>
    </row>
    <row r="3803" spans="2:6" ht="11.25" hidden="1" customHeight="1" x14ac:dyDescent="0.2">
      <c r="B3803" s="36" t="s">
        <v>4016</v>
      </c>
      <c r="C3803" s="3"/>
      <c r="D3803" s="3"/>
      <c r="E3803" s="3"/>
      <c r="F3803" s="4"/>
    </row>
    <row r="3804" spans="2:6" ht="11.25" hidden="1" customHeight="1" x14ac:dyDescent="0.2">
      <c r="B3804" s="36" t="s">
        <v>1768</v>
      </c>
      <c r="C3804" s="3"/>
      <c r="D3804" s="3"/>
      <c r="E3804" s="3"/>
      <c r="F3804" s="4"/>
    </row>
    <row r="3805" spans="2:6" ht="11.25" hidden="1" customHeight="1" x14ac:dyDescent="0.2">
      <c r="B3805" s="36" t="s">
        <v>4016</v>
      </c>
      <c r="C3805" s="3"/>
      <c r="D3805" s="3"/>
      <c r="E3805" s="3"/>
      <c r="F3805" s="4"/>
    </row>
    <row r="3806" spans="2:6" ht="11.25" hidden="1" customHeight="1" x14ac:dyDescent="0.2">
      <c r="B3806" s="28" t="s">
        <v>1792</v>
      </c>
      <c r="C3806" s="6"/>
      <c r="D3806" s="6"/>
      <c r="E3806" s="6"/>
      <c r="F3806" s="7"/>
    </row>
    <row r="3807" spans="2:6" ht="11.25" hidden="1" customHeight="1" x14ac:dyDescent="0.2">
      <c r="B3807" s="36" t="s">
        <v>4016</v>
      </c>
      <c r="C3807" s="3"/>
      <c r="D3807" s="3"/>
      <c r="E3807" s="3"/>
      <c r="F3807" s="4"/>
    </row>
    <row r="3808" spans="2:6" ht="11.25" hidden="1" customHeight="1" x14ac:dyDescent="0.2">
      <c r="B3808" s="36" t="s">
        <v>2784</v>
      </c>
      <c r="C3808" s="3"/>
      <c r="D3808" s="3"/>
      <c r="E3808" s="3"/>
      <c r="F3808" s="4"/>
    </row>
    <row r="3809" spans="2:6" ht="11.25" hidden="1" customHeight="1" x14ac:dyDescent="0.2">
      <c r="B3809" s="36" t="s">
        <v>1434</v>
      </c>
      <c r="C3809" s="3"/>
      <c r="D3809" s="3"/>
      <c r="E3809" s="3"/>
      <c r="F3809" s="4"/>
    </row>
    <row r="3810" spans="2:6" ht="11.25" hidden="1" customHeight="1" x14ac:dyDescent="0.2">
      <c r="B3810" s="36" t="s">
        <v>2804</v>
      </c>
      <c r="C3810" s="3"/>
      <c r="D3810" s="3"/>
      <c r="E3810" s="3"/>
      <c r="F3810" s="4"/>
    </row>
    <row r="3811" spans="2:6" ht="11.25" hidden="1" customHeight="1" x14ac:dyDescent="0.2">
      <c r="B3811" s="36" t="s">
        <v>4016</v>
      </c>
      <c r="C3811" s="3"/>
      <c r="D3811" s="3"/>
      <c r="E3811" s="3"/>
      <c r="F3811" s="4"/>
    </row>
    <row r="3812" spans="2:6" ht="11.25" hidden="1" customHeight="1" x14ac:dyDescent="0.2">
      <c r="B3812" s="36" t="s">
        <v>1531</v>
      </c>
      <c r="C3812" s="3"/>
      <c r="D3812" s="3"/>
      <c r="E3812" s="3"/>
      <c r="F3812" s="4"/>
    </row>
    <row r="3813" spans="2:6" ht="11.25" hidden="1" customHeight="1" x14ac:dyDescent="0.2">
      <c r="B3813" s="36" t="s">
        <v>2643</v>
      </c>
      <c r="C3813" s="3"/>
      <c r="D3813" s="3"/>
      <c r="E3813" s="3"/>
      <c r="F3813" s="4"/>
    </row>
    <row r="3814" spans="2:6" ht="11.25" hidden="1" customHeight="1" x14ac:dyDescent="0.2">
      <c r="B3814" s="36" t="s">
        <v>3290</v>
      </c>
      <c r="C3814" s="3"/>
      <c r="D3814" s="3"/>
      <c r="E3814" s="3"/>
      <c r="F3814" s="4"/>
    </row>
    <row r="3815" spans="2:6" ht="11.25" hidden="1" customHeight="1" x14ac:dyDescent="0.2">
      <c r="B3815" s="36" t="s">
        <v>4016</v>
      </c>
      <c r="C3815" s="3"/>
      <c r="D3815" s="3"/>
      <c r="E3815" s="3"/>
      <c r="F3815" s="4"/>
    </row>
    <row r="3816" spans="2:6" ht="11.25" hidden="1" customHeight="1" x14ac:dyDescent="0.2">
      <c r="B3816" s="36" t="s">
        <v>1374</v>
      </c>
      <c r="C3816" s="3"/>
      <c r="D3816" s="3"/>
      <c r="E3816" s="3"/>
      <c r="F3816" s="4"/>
    </row>
    <row r="3817" spans="2:6" ht="11.25" hidden="1" customHeight="1" x14ac:dyDescent="0.2">
      <c r="B3817" s="36" t="s">
        <v>2789</v>
      </c>
      <c r="C3817" s="3"/>
      <c r="D3817" s="3"/>
      <c r="E3817" s="3"/>
      <c r="F3817" s="4"/>
    </row>
    <row r="3818" spans="2:6" ht="11.25" hidden="1" customHeight="1" x14ac:dyDescent="0.2">
      <c r="B3818" s="36" t="s">
        <v>1709</v>
      </c>
      <c r="C3818" s="3"/>
      <c r="D3818" s="3"/>
      <c r="E3818" s="3"/>
      <c r="F3818" s="4"/>
    </row>
    <row r="3819" spans="2:6" ht="11.25" hidden="1" customHeight="1" x14ac:dyDescent="0.2">
      <c r="B3819" s="36" t="s">
        <v>1691</v>
      </c>
      <c r="C3819" s="37">
        <f>D3819+E3819+F3819</f>
        <v>13288</v>
      </c>
      <c r="D3819" s="3">
        <v>7015</v>
      </c>
      <c r="E3819" s="3">
        <v>2944</v>
      </c>
      <c r="F3819" s="4">
        <v>3329</v>
      </c>
    </row>
    <row r="3820" spans="2:6" ht="11.25" hidden="1" customHeight="1" x14ac:dyDescent="0.2">
      <c r="B3820" s="36" t="s">
        <v>4016</v>
      </c>
      <c r="C3820" s="3"/>
      <c r="D3820" s="3"/>
      <c r="E3820" s="3"/>
      <c r="F3820" s="4"/>
    </row>
    <row r="3821" spans="2:6" ht="11.25" hidden="1" customHeight="1" x14ac:dyDescent="0.2">
      <c r="B3821" s="33" t="s">
        <v>2054</v>
      </c>
      <c r="C3821" s="34">
        <v>25574</v>
      </c>
      <c r="D3821" s="34">
        <v>17702</v>
      </c>
      <c r="E3821" s="34">
        <v>1936</v>
      </c>
      <c r="F3821" s="35">
        <v>5936</v>
      </c>
    </row>
    <row r="3822" spans="2:6" ht="11.25" hidden="1" customHeight="1" x14ac:dyDescent="0.2">
      <c r="B3822" s="36" t="s">
        <v>4016</v>
      </c>
      <c r="C3822" s="3"/>
      <c r="D3822" s="3"/>
      <c r="E3822" s="3"/>
      <c r="F3822" s="4"/>
    </row>
    <row r="3823" spans="2:6" ht="11.25" hidden="1" customHeight="1" x14ac:dyDescent="0.2">
      <c r="B3823" s="36" t="s">
        <v>3855</v>
      </c>
      <c r="C3823" s="3"/>
      <c r="D3823" s="3"/>
      <c r="E3823" s="3"/>
      <c r="F3823" s="4"/>
    </row>
    <row r="3824" spans="2:6" ht="11.25" hidden="1" customHeight="1" x14ac:dyDescent="0.2">
      <c r="B3824" s="36" t="s">
        <v>4016</v>
      </c>
      <c r="C3824" s="3"/>
      <c r="D3824" s="3"/>
      <c r="E3824" s="3"/>
      <c r="F3824" s="4"/>
    </row>
    <row r="3825" spans="2:6" ht="11.25" hidden="1" customHeight="1" x14ac:dyDescent="0.2">
      <c r="B3825" s="36" t="s">
        <v>1946</v>
      </c>
      <c r="C3825" s="3"/>
      <c r="D3825" s="3"/>
      <c r="E3825" s="3"/>
      <c r="F3825" s="4"/>
    </row>
    <row r="3826" spans="2:6" ht="11.25" hidden="1" customHeight="1" x14ac:dyDescent="0.2">
      <c r="B3826" s="36" t="s">
        <v>4016</v>
      </c>
      <c r="C3826" s="3"/>
      <c r="D3826" s="3"/>
      <c r="E3826" s="3"/>
      <c r="F3826" s="4"/>
    </row>
    <row r="3827" spans="2:6" ht="11.25" hidden="1" customHeight="1" x14ac:dyDescent="0.2">
      <c r="B3827" s="36" t="s">
        <v>3274</v>
      </c>
      <c r="C3827" s="3"/>
      <c r="D3827" s="3"/>
      <c r="E3827" s="3"/>
      <c r="F3827" s="4"/>
    </row>
    <row r="3828" spans="2:6" ht="11.25" hidden="1" customHeight="1" x14ac:dyDescent="0.2">
      <c r="B3828" s="36" t="s">
        <v>4016</v>
      </c>
      <c r="C3828" s="3"/>
      <c r="D3828" s="3"/>
      <c r="E3828" s="3"/>
      <c r="F3828" s="4"/>
    </row>
    <row r="3829" spans="2:6" ht="11.25" hidden="1" customHeight="1" x14ac:dyDescent="0.2">
      <c r="B3829" s="36" t="s">
        <v>2378</v>
      </c>
      <c r="C3829" s="3"/>
      <c r="D3829" s="3"/>
      <c r="E3829" s="3"/>
      <c r="F3829" s="4"/>
    </row>
    <row r="3830" spans="2:6" ht="11.25" hidden="1" customHeight="1" x14ac:dyDescent="0.2">
      <c r="B3830" s="36" t="s">
        <v>4016</v>
      </c>
      <c r="C3830" s="3"/>
      <c r="D3830" s="3"/>
      <c r="E3830" s="3"/>
      <c r="F3830" s="4"/>
    </row>
    <row r="3831" spans="2:6" ht="11.25" hidden="1" customHeight="1" x14ac:dyDescent="0.2">
      <c r="B3831" s="36" t="s">
        <v>2869</v>
      </c>
      <c r="C3831" s="3"/>
      <c r="D3831" s="3"/>
      <c r="E3831" s="3"/>
      <c r="F3831" s="4"/>
    </row>
    <row r="3832" spans="2:6" ht="11.25" hidden="1" customHeight="1" x14ac:dyDescent="0.2">
      <c r="B3832" s="36" t="s">
        <v>4016</v>
      </c>
      <c r="C3832" s="3"/>
      <c r="D3832" s="3"/>
      <c r="E3832" s="3"/>
      <c r="F3832" s="4"/>
    </row>
    <row r="3833" spans="2:6" ht="11.25" hidden="1" customHeight="1" x14ac:dyDescent="0.2">
      <c r="B3833" s="36" t="s">
        <v>1105</v>
      </c>
      <c r="C3833" s="3"/>
      <c r="D3833" s="3"/>
      <c r="E3833" s="3"/>
      <c r="F3833" s="4"/>
    </row>
    <row r="3834" spans="2:6" ht="11.25" hidden="1" customHeight="1" x14ac:dyDescent="0.2">
      <c r="B3834" s="36" t="s">
        <v>446</v>
      </c>
      <c r="C3834" s="3"/>
      <c r="D3834" s="3"/>
      <c r="E3834" s="3"/>
      <c r="F3834" s="4"/>
    </row>
    <row r="3835" spans="2:6" ht="11.25" hidden="1" customHeight="1" x14ac:dyDescent="0.2">
      <c r="B3835" s="36" t="s">
        <v>3290</v>
      </c>
      <c r="C3835" s="3"/>
      <c r="D3835" s="3"/>
      <c r="E3835" s="3"/>
      <c r="F3835" s="4"/>
    </row>
    <row r="3836" spans="2:6" ht="11.25" hidden="1" customHeight="1" x14ac:dyDescent="0.2">
      <c r="B3836" s="36" t="s">
        <v>4016</v>
      </c>
      <c r="C3836" s="3"/>
      <c r="D3836" s="3"/>
      <c r="E3836" s="3"/>
      <c r="F3836" s="4"/>
    </row>
    <row r="3837" spans="2:6" ht="11.25" hidden="1" customHeight="1" x14ac:dyDescent="0.2">
      <c r="B3837" s="36" t="s">
        <v>2200</v>
      </c>
      <c r="C3837" s="3"/>
      <c r="D3837" s="3"/>
      <c r="E3837" s="3"/>
      <c r="F3837" s="4"/>
    </row>
    <row r="3838" spans="2:6" ht="11.25" hidden="1" customHeight="1" x14ac:dyDescent="0.2">
      <c r="B3838" s="36" t="s">
        <v>2196</v>
      </c>
      <c r="C3838" s="3"/>
      <c r="D3838" s="3"/>
      <c r="E3838" s="3"/>
      <c r="F3838" s="4"/>
    </row>
    <row r="3839" spans="2:6" ht="11.25" hidden="1" customHeight="1" x14ac:dyDescent="0.2">
      <c r="B3839" s="36" t="s">
        <v>1701</v>
      </c>
      <c r="C3839" s="3"/>
      <c r="D3839" s="3"/>
      <c r="E3839" s="3"/>
      <c r="F3839" s="4"/>
    </row>
    <row r="3840" spans="2:6" ht="11.25" hidden="1" customHeight="1" x14ac:dyDescent="0.2">
      <c r="B3840" s="36" t="s">
        <v>3614</v>
      </c>
      <c r="C3840" s="37">
        <f>D3840+E3840+F3840</f>
        <v>17840</v>
      </c>
      <c r="D3840" s="3">
        <v>9968</v>
      </c>
      <c r="E3840" s="3">
        <v>1936</v>
      </c>
      <c r="F3840" s="4">
        <v>5936</v>
      </c>
    </row>
    <row r="3841" spans="2:6" ht="11.25" hidden="1" customHeight="1" x14ac:dyDescent="0.2">
      <c r="B3841" s="36" t="s">
        <v>4016</v>
      </c>
      <c r="C3841" s="3"/>
      <c r="D3841" s="3"/>
      <c r="E3841" s="3"/>
      <c r="F3841" s="4"/>
    </row>
    <row r="3842" spans="2:6" ht="11.25" hidden="1" customHeight="1" x14ac:dyDescent="0.2">
      <c r="B3842" s="36" t="s">
        <v>1796</v>
      </c>
      <c r="C3842" s="3"/>
      <c r="D3842" s="3"/>
      <c r="E3842" s="3"/>
      <c r="F3842" s="4"/>
    </row>
    <row r="3843" spans="2:6" ht="11.25" hidden="1" customHeight="1" x14ac:dyDescent="0.2">
      <c r="B3843" s="36" t="s">
        <v>4016</v>
      </c>
      <c r="C3843" s="3"/>
      <c r="D3843" s="3"/>
      <c r="E3843" s="3"/>
      <c r="F3843" s="4"/>
    </row>
    <row r="3844" spans="2:6" ht="11.25" hidden="1" customHeight="1" x14ac:dyDescent="0.2">
      <c r="B3844" s="36" t="s">
        <v>323</v>
      </c>
      <c r="C3844" s="37">
        <f>D3844+E3844+F3844</f>
        <v>7734</v>
      </c>
      <c r="D3844" s="3">
        <v>7734</v>
      </c>
      <c r="E3844" s="3"/>
      <c r="F3844" s="4"/>
    </row>
    <row r="3845" spans="2:6" ht="11.25" hidden="1" customHeight="1" x14ac:dyDescent="0.2">
      <c r="B3845" s="36" t="s">
        <v>4016</v>
      </c>
      <c r="C3845" s="3"/>
      <c r="D3845" s="3"/>
      <c r="E3845" s="3"/>
      <c r="F3845" s="4"/>
    </row>
    <row r="3846" spans="2:6" ht="11.25" hidden="1" customHeight="1" x14ac:dyDescent="0.2">
      <c r="B3846" s="36" t="s">
        <v>3344</v>
      </c>
      <c r="C3846" s="3"/>
      <c r="D3846" s="3"/>
      <c r="E3846" s="3"/>
      <c r="F3846" s="4"/>
    </row>
    <row r="3847" spans="2:6" ht="11.25" hidden="1" customHeight="1" x14ac:dyDescent="0.2">
      <c r="B3847" s="36" t="s">
        <v>4016</v>
      </c>
      <c r="C3847" s="3"/>
      <c r="D3847" s="3"/>
      <c r="E3847" s="3"/>
      <c r="F3847" s="4"/>
    </row>
    <row r="3848" spans="2:6" ht="11.25" hidden="1" customHeight="1" x14ac:dyDescent="0.2">
      <c r="B3848" s="36" t="s">
        <v>3907</v>
      </c>
      <c r="C3848" s="3"/>
      <c r="D3848" s="3"/>
      <c r="E3848" s="3"/>
      <c r="F3848" s="4"/>
    </row>
    <row r="3849" spans="2:6" ht="11.25" hidden="1" customHeight="1" x14ac:dyDescent="0.2">
      <c r="B3849" s="36" t="s">
        <v>309</v>
      </c>
      <c r="C3849" s="3"/>
      <c r="D3849" s="3"/>
      <c r="E3849" s="3"/>
      <c r="F3849" s="4"/>
    </row>
    <row r="3850" spans="2:6" ht="11.25" hidden="1" customHeight="1" x14ac:dyDescent="0.2">
      <c r="B3850" s="36" t="s">
        <v>940</v>
      </c>
      <c r="C3850" s="3"/>
      <c r="D3850" s="3"/>
      <c r="E3850" s="3"/>
      <c r="F3850" s="4"/>
    </row>
    <row r="3851" spans="2:6" ht="11.25" hidden="1" customHeight="1" x14ac:dyDescent="0.2">
      <c r="B3851" s="36" t="s">
        <v>1764</v>
      </c>
      <c r="C3851" s="37">
        <f>D3851+E3851+F3851</f>
        <v>25574</v>
      </c>
      <c r="D3851" s="3">
        <v>17702</v>
      </c>
      <c r="E3851" s="3">
        <v>1936</v>
      </c>
      <c r="F3851" s="4">
        <v>5936</v>
      </c>
    </row>
    <row r="3852" spans="2:6" ht="11.25" hidden="1" customHeight="1" x14ac:dyDescent="0.2">
      <c r="B3852" s="36" t="s">
        <v>4016</v>
      </c>
      <c r="C3852" s="3"/>
      <c r="D3852" s="3"/>
      <c r="E3852" s="3"/>
      <c r="F3852" s="4"/>
    </row>
    <row r="3853" spans="2:6" ht="11.25" hidden="1" customHeight="1" x14ac:dyDescent="0.2">
      <c r="B3853" s="33" t="s">
        <v>1376</v>
      </c>
      <c r="C3853" s="34">
        <v>566828</v>
      </c>
      <c r="D3853" s="34">
        <v>367903</v>
      </c>
      <c r="E3853" s="34">
        <v>198925</v>
      </c>
      <c r="F3853" s="4"/>
    </row>
    <row r="3854" spans="2:6" ht="11.25" hidden="1" customHeight="1" x14ac:dyDescent="0.2">
      <c r="B3854" s="36" t="s">
        <v>4016</v>
      </c>
      <c r="C3854" s="3"/>
      <c r="D3854" s="3"/>
      <c r="E3854" s="3"/>
      <c r="F3854" s="4"/>
    </row>
    <row r="3855" spans="2:6" ht="11.25" hidden="1" customHeight="1" x14ac:dyDescent="0.2">
      <c r="B3855" s="36" t="s">
        <v>296</v>
      </c>
      <c r="C3855" s="3"/>
      <c r="D3855" s="3"/>
      <c r="E3855" s="3"/>
      <c r="F3855" s="4"/>
    </row>
    <row r="3856" spans="2:6" ht="11.25" hidden="1" customHeight="1" x14ac:dyDescent="0.2">
      <c r="B3856" s="36" t="s">
        <v>4016</v>
      </c>
      <c r="C3856" s="3"/>
      <c r="D3856" s="3"/>
      <c r="E3856" s="3"/>
      <c r="F3856" s="4"/>
    </row>
    <row r="3857" spans="2:6" ht="11.25" hidden="1" customHeight="1" x14ac:dyDescent="0.2">
      <c r="B3857" s="36" t="s">
        <v>131</v>
      </c>
      <c r="C3857" s="3"/>
      <c r="D3857" s="3"/>
      <c r="E3857" s="3"/>
      <c r="F3857" s="4"/>
    </row>
    <row r="3858" spans="2:6" ht="11.25" hidden="1" customHeight="1" x14ac:dyDescent="0.2">
      <c r="B3858" s="36" t="s">
        <v>2604</v>
      </c>
      <c r="C3858" s="3"/>
      <c r="D3858" s="3"/>
      <c r="E3858" s="3"/>
      <c r="F3858" s="4"/>
    </row>
    <row r="3859" spans="2:6" ht="11.25" hidden="1" customHeight="1" x14ac:dyDescent="0.2">
      <c r="B3859" s="28" t="s">
        <v>1988</v>
      </c>
      <c r="C3859" s="6"/>
      <c r="D3859" s="6"/>
      <c r="E3859" s="6"/>
      <c r="F3859" s="7"/>
    </row>
    <row r="3860" spans="2:6" ht="11.25" hidden="1" customHeight="1" x14ac:dyDescent="0.2">
      <c r="B3860" s="36" t="s">
        <v>3761</v>
      </c>
      <c r="C3860" s="3"/>
      <c r="D3860" s="3"/>
      <c r="E3860" s="3"/>
      <c r="F3860" s="4"/>
    </row>
    <row r="3861" spans="2:6" ht="11.25" hidden="1" customHeight="1" x14ac:dyDescent="0.2">
      <c r="B3861" s="36" t="s">
        <v>1628</v>
      </c>
      <c r="C3861" s="3"/>
      <c r="D3861" s="3"/>
      <c r="E3861" s="3"/>
      <c r="F3861" s="4"/>
    </row>
    <row r="3862" spans="2:6" ht="11.25" hidden="1" customHeight="1" x14ac:dyDescent="0.2">
      <c r="B3862" s="36" t="s">
        <v>1389</v>
      </c>
      <c r="C3862" s="3"/>
      <c r="D3862" s="3"/>
      <c r="E3862" s="3"/>
      <c r="F3862" s="4"/>
    </row>
    <row r="3863" spans="2:6" ht="11.25" hidden="1" customHeight="1" x14ac:dyDescent="0.2">
      <c r="B3863" s="36" t="s">
        <v>61</v>
      </c>
      <c r="C3863" s="3"/>
      <c r="D3863" s="3"/>
      <c r="E3863" s="3"/>
      <c r="F3863" s="4"/>
    </row>
    <row r="3864" spans="2:6" ht="11.25" hidden="1" customHeight="1" x14ac:dyDescent="0.2">
      <c r="B3864" s="36" t="s">
        <v>3023</v>
      </c>
      <c r="C3864" s="3"/>
      <c r="D3864" s="3"/>
      <c r="E3864" s="3"/>
      <c r="F3864" s="4"/>
    </row>
    <row r="3865" spans="2:6" ht="11.25" hidden="1" customHeight="1" x14ac:dyDescent="0.2">
      <c r="B3865" s="36" t="s">
        <v>4016</v>
      </c>
      <c r="C3865" s="3"/>
      <c r="D3865" s="3"/>
      <c r="E3865" s="3"/>
      <c r="F3865" s="4"/>
    </row>
    <row r="3866" spans="2:6" ht="11.25" hidden="1" customHeight="1" x14ac:dyDescent="0.2">
      <c r="B3866" s="36" t="s">
        <v>3645</v>
      </c>
      <c r="C3866" s="3"/>
      <c r="D3866" s="3"/>
      <c r="E3866" s="3"/>
      <c r="F3866" s="4"/>
    </row>
    <row r="3867" spans="2:6" ht="11.25" hidden="1" customHeight="1" x14ac:dyDescent="0.2">
      <c r="B3867" s="36" t="s">
        <v>4016</v>
      </c>
      <c r="C3867" s="3"/>
      <c r="D3867" s="3"/>
      <c r="E3867" s="3"/>
      <c r="F3867" s="4"/>
    </row>
    <row r="3868" spans="2:6" ht="11.25" hidden="1" customHeight="1" x14ac:dyDescent="0.2">
      <c r="B3868" s="36" t="s">
        <v>972</v>
      </c>
      <c r="C3868" s="3"/>
      <c r="D3868" s="3"/>
      <c r="E3868" s="3"/>
      <c r="F3868" s="4"/>
    </row>
    <row r="3869" spans="2:6" ht="11.25" hidden="1" customHeight="1" x14ac:dyDescent="0.2">
      <c r="B3869" s="36" t="s">
        <v>4016</v>
      </c>
      <c r="C3869" s="3"/>
      <c r="D3869" s="3"/>
      <c r="E3869" s="3"/>
      <c r="F3869" s="4"/>
    </row>
    <row r="3870" spans="2:6" ht="11.25" hidden="1" customHeight="1" x14ac:dyDescent="0.2">
      <c r="B3870" s="36" t="s">
        <v>2505</v>
      </c>
      <c r="C3870" s="37">
        <f>D3870+E3870+F3870</f>
        <v>38250</v>
      </c>
      <c r="D3870" s="3"/>
      <c r="E3870" s="3">
        <v>38250</v>
      </c>
      <c r="F3870" s="4"/>
    </row>
    <row r="3871" spans="2:6" ht="11.25" hidden="1" customHeight="1" x14ac:dyDescent="0.2">
      <c r="B3871" s="36" t="s">
        <v>4016</v>
      </c>
      <c r="C3871" s="3"/>
      <c r="D3871" s="3"/>
      <c r="E3871" s="3"/>
      <c r="F3871" s="4"/>
    </row>
    <row r="3872" spans="2:6" ht="11.25" hidden="1" customHeight="1" x14ac:dyDescent="0.2">
      <c r="B3872" s="36" t="s">
        <v>2365</v>
      </c>
      <c r="C3872" s="3"/>
      <c r="D3872" s="3"/>
      <c r="E3872" s="3"/>
      <c r="F3872" s="4"/>
    </row>
    <row r="3873" spans="2:6" ht="11.25" hidden="1" customHeight="1" x14ac:dyDescent="0.2">
      <c r="B3873" s="36" t="s">
        <v>4016</v>
      </c>
      <c r="C3873" s="3"/>
      <c r="D3873" s="3"/>
      <c r="E3873" s="3"/>
      <c r="F3873" s="4"/>
    </row>
    <row r="3874" spans="2:6" ht="11.25" hidden="1" customHeight="1" x14ac:dyDescent="0.2">
      <c r="B3874" s="36" t="s">
        <v>1723</v>
      </c>
      <c r="C3874" s="37">
        <f>D3874+E3874+F3874</f>
        <v>17500</v>
      </c>
      <c r="D3874" s="3"/>
      <c r="E3874" s="3">
        <v>17500</v>
      </c>
      <c r="F3874" s="4"/>
    </row>
    <row r="3875" spans="2:6" ht="11.25" hidden="1" customHeight="1" x14ac:dyDescent="0.2">
      <c r="B3875" s="36" t="s">
        <v>4016</v>
      </c>
      <c r="C3875" s="3"/>
      <c r="D3875" s="3"/>
      <c r="E3875" s="3"/>
      <c r="F3875" s="4"/>
    </row>
    <row r="3876" spans="2:6" ht="11.25" hidden="1" customHeight="1" x14ac:dyDescent="0.2">
      <c r="B3876" s="36" t="s">
        <v>1839</v>
      </c>
      <c r="C3876" s="3"/>
      <c r="D3876" s="3"/>
      <c r="E3876" s="3"/>
      <c r="F3876" s="4"/>
    </row>
    <row r="3877" spans="2:6" ht="11.25" hidden="1" customHeight="1" x14ac:dyDescent="0.2">
      <c r="B3877" s="36" t="s">
        <v>4016</v>
      </c>
      <c r="C3877" s="3"/>
      <c r="D3877" s="3"/>
      <c r="E3877" s="3"/>
      <c r="F3877" s="4"/>
    </row>
    <row r="3878" spans="2:6" ht="11.25" hidden="1" customHeight="1" x14ac:dyDescent="0.2">
      <c r="B3878" s="36" t="s">
        <v>1975</v>
      </c>
      <c r="C3878" s="37">
        <f>D3878+E3878+F3878</f>
        <v>143175</v>
      </c>
      <c r="D3878" s="3"/>
      <c r="E3878" s="3">
        <v>143175</v>
      </c>
      <c r="F3878" s="4"/>
    </row>
    <row r="3879" spans="2:6" ht="11.25" hidden="1" customHeight="1" x14ac:dyDescent="0.2">
      <c r="B3879" s="36" t="s">
        <v>4016</v>
      </c>
      <c r="C3879" s="3"/>
      <c r="D3879" s="3"/>
      <c r="E3879" s="3"/>
      <c r="F3879" s="4"/>
    </row>
    <row r="3880" spans="2:6" ht="11.25" hidden="1" customHeight="1" x14ac:dyDescent="0.2">
      <c r="B3880" s="36" t="s">
        <v>3680</v>
      </c>
      <c r="C3880" s="3"/>
      <c r="D3880" s="3"/>
      <c r="E3880" s="3"/>
      <c r="F3880" s="4"/>
    </row>
    <row r="3881" spans="2:6" ht="11.25" hidden="1" customHeight="1" x14ac:dyDescent="0.2">
      <c r="B3881" s="36" t="s">
        <v>4016</v>
      </c>
      <c r="C3881" s="3"/>
      <c r="D3881" s="3"/>
      <c r="E3881" s="3"/>
      <c r="F3881" s="4"/>
    </row>
    <row r="3882" spans="2:6" ht="11.25" hidden="1" customHeight="1" x14ac:dyDescent="0.2">
      <c r="B3882" s="36" t="s">
        <v>962</v>
      </c>
      <c r="C3882" s="3"/>
      <c r="D3882" s="3"/>
      <c r="E3882" s="3"/>
      <c r="F3882" s="4"/>
    </row>
    <row r="3883" spans="2:6" ht="11.25" hidden="1" customHeight="1" x14ac:dyDescent="0.2">
      <c r="B3883" s="36" t="s">
        <v>2553</v>
      </c>
      <c r="C3883" s="3"/>
      <c r="D3883" s="3"/>
      <c r="E3883" s="3"/>
      <c r="F3883" s="4"/>
    </row>
    <row r="3884" spans="2:6" ht="11.25" hidden="1" customHeight="1" x14ac:dyDescent="0.2">
      <c r="B3884" s="36" t="s">
        <v>1047</v>
      </c>
      <c r="C3884" s="3"/>
      <c r="D3884" s="3"/>
      <c r="E3884" s="3"/>
      <c r="F3884" s="4"/>
    </row>
    <row r="3885" spans="2:6" ht="11.25" hidden="1" customHeight="1" x14ac:dyDescent="0.2">
      <c r="B3885" s="36" t="s">
        <v>719</v>
      </c>
      <c r="C3885" s="37">
        <f>D3885+E3885+F3885</f>
        <v>198925</v>
      </c>
      <c r="D3885" s="3"/>
      <c r="E3885" s="3">
        <v>198925</v>
      </c>
      <c r="F3885" s="4"/>
    </row>
    <row r="3886" spans="2:6" ht="11.25" hidden="1" customHeight="1" x14ac:dyDescent="0.2">
      <c r="B3886" s="36" t="s">
        <v>4016</v>
      </c>
      <c r="C3886" s="3"/>
      <c r="D3886" s="3"/>
      <c r="E3886" s="3"/>
      <c r="F3886" s="4"/>
    </row>
    <row r="3887" spans="2:6" ht="11.25" hidden="1" customHeight="1" x14ac:dyDescent="0.2">
      <c r="B3887" s="36" t="s">
        <v>3611</v>
      </c>
      <c r="C3887" s="3"/>
      <c r="D3887" s="3"/>
      <c r="E3887" s="3"/>
      <c r="F3887" s="4"/>
    </row>
    <row r="3888" spans="2:6" ht="11.25" hidden="1" customHeight="1" x14ac:dyDescent="0.2">
      <c r="B3888" s="36" t="s">
        <v>4016</v>
      </c>
      <c r="C3888" s="3"/>
      <c r="D3888" s="3"/>
      <c r="E3888" s="3"/>
      <c r="F3888" s="4"/>
    </row>
    <row r="3889" spans="2:6" ht="11.25" hidden="1" customHeight="1" x14ac:dyDescent="0.2">
      <c r="B3889" s="36" t="s">
        <v>3505</v>
      </c>
      <c r="C3889" s="3"/>
      <c r="D3889" s="3"/>
      <c r="E3889" s="3"/>
      <c r="F3889" s="4"/>
    </row>
    <row r="3890" spans="2:6" ht="11.25" hidden="1" customHeight="1" x14ac:dyDescent="0.2">
      <c r="B3890" s="36" t="s">
        <v>4016</v>
      </c>
      <c r="C3890" s="3"/>
      <c r="D3890" s="3"/>
      <c r="E3890" s="3"/>
      <c r="F3890" s="4"/>
    </row>
    <row r="3891" spans="2:6" ht="11.25" hidden="1" customHeight="1" x14ac:dyDescent="0.2">
      <c r="B3891" s="36" t="s">
        <v>2739</v>
      </c>
      <c r="C3891" s="3"/>
      <c r="D3891" s="3"/>
      <c r="E3891" s="3"/>
      <c r="F3891" s="4"/>
    </row>
    <row r="3892" spans="2:6" ht="11.25" hidden="1" customHeight="1" x14ac:dyDescent="0.2">
      <c r="B3892" s="36" t="s">
        <v>4016</v>
      </c>
      <c r="C3892" s="3"/>
      <c r="D3892" s="3"/>
      <c r="E3892" s="3"/>
      <c r="F3892" s="4"/>
    </row>
    <row r="3893" spans="2:6" ht="11.25" hidden="1" customHeight="1" x14ac:dyDescent="0.2">
      <c r="B3893" s="36" t="s">
        <v>1129</v>
      </c>
      <c r="C3893" s="37">
        <f>D3893+E3893+F3893</f>
        <v>367903</v>
      </c>
      <c r="D3893" s="3">
        <v>367903</v>
      </c>
      <c r="E3893" s="3"/>
      <c r="F3893" s="4"/>
    </row>
    <row r="3894" spans="2:6" ht="11.25" hidden="1" customHeight="1" x14ac:dyDescent="0.2">
      <c r="B3894" s="36" t="s">
        <v>4016</v>
      </c>
      <c r="C3894" s="3"/>
      <c r="D3894" s="3"/>
      <c r="E3894" s="3"/>
      <c r="F3894" s="4"/>
    </row>
    <row r="3895" spans="2:6" ht="11.25" hidden="1" customHeight="1" x14ac:dyDescent="0.2">
      <c r="B3895" s="36" t="s">
        <v>1485</v>
      </c>
      <c r="C3895" s="3"/>
      <c r="D3895" s="3"/>
      <c r="E3895" s="3"/>
      <c r="F3895" s="4"/>
    </row>
    <row r="3896" spans="2:6" ht="11.25" hidden="1" customHeight="1" x14ac:dyDescent="0.2">
      <c r="B3896" s="36" t="s">
        <v>4016</v>
      </c>
      <c r="C3896" s="3"/>
      <c r="D3896" s="3"/>
      <c r="E3896" s="3"/>
      <c r="F3896" s="4"/>
    </row>
    <row r="3897" spans="2:6" ht="11.25" hidden="1" customHeight="1" x14ac:dyDescent="0.2">
      <c r="B3897" s="36" t="s">
        <v>1217</v>
      </c>
      <c r="C3897" s="3"/>
      <c r="D3897" s="3"/>
      <c r="E3897" s="3"/>
      <c r="F3897" s="4"/>
    </row>
    <row r="3898" spans="2:6" ht="11.25" hidden="1" customHeight="1" x14ac:dyDescent="0.2">
      <c r="B3898" s="36" t="s">
        <v>1595</v>
      </c>
      <c r="C3898" s="3"/>
      <c r="D3898" s="3"/>
      <c r="E3898" s="3"/>
      <c r="F3898" s="4"/>
    </row>
    <row r="3899" spans="2:6" ht="11.25" hidden="1" customHeight="1" x14ac:dyDescent="0.2">
      <c r="B3899" s="36" t="s">
        <v>2687</v>
      </c>
      <c r="C3899" s="3"/>
      <c r="D3899" s="3"/>
      <c r="E3899" s="3"/>
      <c r="F3899" s="4"/>
    </row>
    <row r="3900" spans="2:6" ht="11.25" hidden="1" customHeight="1" x14ac:dyDescent="0.2">
      <c r="B3900" s="36" t="s">
        <v>3522</v>
      </c>
      <c r="C3900" s="37">
        <f>D3900+E3900+F3900</f>
        <v>566828</v>
      </c>
      <c r="D3900" s="3">
        <v>367903</v>
      </c>
      <c r="E3900" s="3">
        <v>198925</v>
      </c>
      <c r="F3900" s="4"/>
    </row>
    <row r="3901" spans="2:6" ht="11.25" hidden="1" customHeight="1" x14ac:dyDescent="0.2">
      <c r="B3901" s="36" t="s">
        <v>4016</v>
      </c>
      <c r="C3901" s="3"/>
      <c r="D3901" s="3"/>
      <c r="E3901" s="3"/>
      <c r="F3901" s="4"/>
    </row>
    <row r="3902" spans="2:6" ht="11.25" hidden="1" customHeight="1" x14ac:dyDescent="0.2">
      <c r="B3902" s="33" t="s">
        <v>3776</v>
      </c>
      <c r="C3902" s="34">
        <v>27577</v>
      </c>
      <c r="D3902" s="34">
        <v>22969</v>
      </c>
      <c r="E3902" s="34">
        <v>2450</v>
      </c>
      <c r="F3902" s="35">
        <v>2158</v>
      </c>
    </row>
    <row r="3903" spans="2:6" ht="11.25" hidden="1" customHeight="1" x14ac:dyDescent="0.2">
      <c r="B3903" s="36" t="s">
        <v>4016</v>
      </c>
      <c r="C3903" s="3"/>
      <c r="D3903" s="3"/>
      <c r="E3903" s="3"/>
      <c r="F3903" s="4"/>
    </row>
    <row r="3904" spans="2:6" ht="11.25" hidden="1" customHeight="1" x14ac:dyDescent="0.2">
      <c r="B3904" s="36" t="s">
        <v>2204</v>
      </c>
      <c r="C3904" s="3"/>
      <c r="D3904" s="3"/>
      <c r="E3904" s="3"/>
      <c r="F3904" s="4"/>
    </row>
    <row r="3905" spans="2:6" ht="11.25" hidden="1" customHeight="1" x14ac:dyDescent="0.2">
      <c r="B3905" s="36" t="s">
        <v>4016</v>
      </c>
      <c r="C3905" s="3"/>
      <c r="D3905" s="3"/>
      <c r="E3905" s="3"/>
      <c r="F3905" s="4"/>
    </row>
    <row r="3906" spans="2:6" ht="11.25" hidden="1" customHeight="1" x14ac:dyDescent="0.2">
      <c r="B3906" s="36" t="s">
        <v>1825</v>
      </c>
      <c r="C3906" s="3"/>
      <c r="D3906" s="3"/>
      <c r="E3906" s="3"/>
      <c r="F3906" s="4"/>
    </row>
    <row r="3907" spans="2:6" ht="11.25" hidden="1" customHeight="1" x14ac:dyDescent="0.2">
      <c r="B3907" s="36" t="s">
        <v>4016</v>
      </c>
      <c r="C3907" s="3"/>
      <c r="D3907" s="3"/>
      <c r="E3907" s="3"/>
      <c r="F3907" s="4"/>
    </row>
    <row r="3908" spans="2:6" ht="11.25" hidden="1" customHeight="1" x14ac:dyDescent="0.2">
      <c r="B3908" s="36" t="s">
        <v>4016</v>
      </c>
      <c r="C3908" s="3"/>
      <c r="D3908" s="3"/>
      <c r="E3908" s="3"/>
      <c r="F3908" s="4"/>
    </row>
    <row r="3909" spans="2:6" ht="11.25" hidden="1" customHeight="1" x14ac:dyDescent="0.2">
      <c r="B3909" s="36" t="s">
        <v>2164</v>
      </c>
      <c r="C3909" s="3"/>
      <c r="D3909" s="3"/>
      <c r="E3909" s="3"/>
      <c r="F3909" s="4"/>
    </row>
    <row r="3910" spans="2:6" ht="11.25" hidden="1" customHeight="1" x14ac:dyDescent="0.2">
      <c r="B3910" s="36" t="s">
        <v>4016</v>
      </c>
      <c r="C3910" s="3"/>
      <c r="D3910" s="3"/>
      <c r="E3910" s="3"/>
      <c r="F3910" s="4"/>
    </row>
    <row r="3911" spans="2:6" ht="11.25" hidden="1" customHeight="1" x14ac:dyDescent="0.2">
      <c r="B3911" s="36" t="s">
        <v>582</v>
      </c>
      <c r="C3911" s="3"/>
      <c r="D3911" s="3"/>
      <c r="E3911" s="3"/>
      <c r="F3911" s="4"/>
    </row>
    <row r="3912" spans="2:6" ht="11.25" hidden="1" customHeight="1" x14ac:dyDescent="0.2">
      <c r="B3912" s="28" t="s">
        <v>4016</v>
      </c>
      <c r="C3912" s="6"/>
      <c r="D3912" s="6"/>
      <c r="E3912" s="6"/>
      <c r="F3912" s="7"/>
    </row>
    <row r="3913" spans="2:6" ht="11.25" hidden="1" customHeight="1" x14ac:dyDescent="0.2">
      <c r="B3913" s="36" t="s">
        <v>1445</v>
      </c>
      <c r="C3913" s="3"/>
      <c r="D3913" s="3"/>
      <c r="E3913" s="3"/>
      <c r="F3913" s="4"/>
    </row>
    <row r="3914" spans="2:6" ht="11.25" hidden="1" customHeight="1" x14ac:dyDescent="0.2">
      <c r="B3914" s="36" t="s">
        <v>4016</v>
      </c>
      <c r="C3914" s="3"/>
      <c r="D3914" s="3"/>
      <c r="E3914" s="3"/>
      <c r="F3914" s="4"/>
    </row>
    <row r="3915" spans="2:6" ht="11.25" hidden="1" customHeight="1" x14ac:dyDescent="0.2">
      <c r="B3915" s="36" t="s">
        <v>1877</v>
      </c>
      <c r="C3915" s="37">
        <f>D3915+E3915+F3915</f>
        <v>18846</v>
      </c>
      <c r="D3915" s="3">
        <v>18846</v>
      </c>
      <c r="E3915" s="3"/>
      <c r="F3915" s="4"/>
    </row>
    <row r="3916" spans="2:6" ht="11.25" hidden="1" customHeight="1" x14ac:dyDescent="0.2">
      <c r="B3916" s="36" t="s">
        <v>4016</v>
      </c>
      <c r="C3916" s="3"/>
      <c r="D3916" s="3"/>
      <c r="E3916" s="3"/>
      <c r="F3916" s="4"/>
    </row>
    <row r="3917" spans="2:6" ht="11.25" hidden="1" customHeight="1" x14ac:dyDescent="0.2">
      <c r="B3917" s="36" t="s">
        <v>3848</v>
      </c>
      <c r="C3917" s="3"/>
      <c r="D3917" s="3"/>
      <c r="E3917" s="3"/>
      <c r="F3917" s="4"/>
    </row>
    <row r="3918" spans="2:6" ht="11.25" hidden="1" customHeight="1" x14ac:dyDescent="0.2">
      <c r="B3918" s="36" t="s">
        <v>560</v>
      </c>
      <c r="C3918" s="37">
        <f>D3918+E3918+F3918</f>
        <v>188</v>
      </c>
      <c r="D3918" s="3"/>
      <c r="E3918" s="3">
        <v>188</v>
      </c>
      <c r="F3918" s="4"/>
    </row>
    <row r="3919" spans="2:6" ht="11.25" hidden="1" customHeight="1" x14ac:dyDescent="0.2">
      <c r="B3919" s="36" t="s">
        <v>4016</v>
      </c>
      <c r="C3919" s="3"/>
      <c r="D3919" s="3"/>
      <c r="E3919" s="3"/>
      <c r="F3919" s="4"/>
    </row>
    <row r="3920" spans="2:6" ht="11.25" hidden="1" customHeight="1" x14ac:dyDescent="0.2">
      <c r="B3920" s="36" t="s">
        <v>732</v>
      </c>
      <c r="C3920" s="3"/>
      <c r="D3920" s="3"/>
      <c r="E3920" s="3"/>
      <c r="F3920" s="4"/>
    </row>
    <row r="3921" spans="2:6" ht="11.25" hidden="1" customHeight="1" x14ac:dyDescent="0.2">
      <c r="B3921" s="36" t="s">
        <v>4016</v>
      </c>
      <c r="C3921" s="3"/>
      <c r="D3921" s="3"/>
      <c r="E3921" s="3"/>
      <c r="F3921" s="4"/>
    </row>
    <row r="3922" spans="2:6" ht="11.25" hidden="1" customHeight="1" x14ac:dyDescent="0.2">
      <c r="B3922" s="36" t="s">
        <v>2680</v>
      </c>
      <c r="C3922" s="3"/>
      <c r="D3922" s="3"/>
      <c r="E3922" s="3"/>
      <c r="F3922" s="4"/>
    </row>
    <row r="3923" spans="2:6" ht="11.25" hidden="1" customHeight="1" x14ac:dyDescent="0.2">
      <c r="B3923" s="36" t="s">
        <v>4016</v>
      </c>
      <c r="C3923" s="3"/>
      <c r="D3923" s="3"/>
      <c r="E3923" s="3"/>
      <c r="F3923" s="4"/>
    </row>
    <row r="3924" spans="2:6" ht="11.25" hidden="1" customHeight="1" x14ac:dyDescent="0.2">
      <c r="B3924" s="36" t="s">
        <v>171</v>
      </c>
      <c r="C3924" s="3"/>
      <c r="D3924" s="3"/>
      <c r="E3924" s="3"/>
      <c r="F3924" s="4"/>
    </row>
    <row r="3925" spans="2:6" ht="11.25" hidden="1" customHeight="1" x14ac:dyDescent="0.2">
      <c r="B3925" s="36" t="s">
        <v>2271</v>
      </c>
      <c r="C3925" s="3"/>
      <c r="D3925" s="3"/>
      <c r="E3925" s="3"/>
      <c r="F3925" s="4"/>
    </row>
    <row r="3926" spans="2:6" ht="11.25" hidden="1" customHeight="1" x14ac:dyDescent="0.2">
      <c r="B3926" s="36" t="s">
        <v>1155</v>
      </c>
      <c r="C3926" s="3"/>
      <c r="D3926" s="3"/>
      <c r="E3926" s="3"/>
      <c r="F3926" s="4"/>
    </row>
    <row r="3927" spans="2:6" ht="11.25" hidden="1" customHeight="1" x14ac:dyDescent="0.2">
      <c r="B3927" s="36" t="s">
        <v>569</v>
      </c>
      <c r="C3927" s="37">
        <f>D3927+E3927+F3927</f>
        <v>8543</v>
      </c>
      <c r="D3927" s="3">
        <v>4123</v>
      </c>
      <c r="E3927" s="3">
        <v>2262</v>
      </c>
      <c r="F3927" s="4">
        <v>2158</v>
      </c>
    </row>
    <row r="3928" spans="2:6" ht="11.25" hidden="1" customHeight="1" x14ac:dyDescent="0.2">
      <c r="B3928" s="36" t="s">
        <v>4016</v>
      </c>
      <c r="C3928" s="3"/>
      <c r="D3928" s="3"/>
      <c r="E3928" s="3"/>
      <c r="F3928" s="4"/>
    </row>
    <row r="3929" spans="2:6" ht="11.25" hidden="1" customHeight="1" x14ac:dyDescent="0.2">
      <c r="B3929" s="36" t="s">
        <v>2979</v>
      </c>
      <c r="C3929" s="3"/>
      <c r="D3929" s="3"/>
      <c r="E3929" s="3"/>
      <c r="F3929" s="4"/>
    </row>
    <row r="3930" spans="2:6" ht="11.25" hidden="1" customHeight="1" x14ac:dyDescent="0.2">
      <c r="B3930" s="36" t="s">
        <v>4016</v>
      </c>
      <c r="C3930" s="3"/>
      <c r="D3930" s="3"/>
      <c r="E3930" s="3"/>
      <c r="F3930" s="4"/>
    </row>
    <row r="3931" spans="2:6" ht="11.25" hidden="1" customHeight="1" x14ac:dyDescent="0.2">
      <c r="B3931" s="36" t="s">
        <v>3822</v>
      </c>
      <c r="C3931" s="3"/>
      <c r="D3931" s="3"/>
      <c r="E3931" s="3"/>
      <c r="F3931" s="4"/>
    </row>
    <row r="3932" spans="2:6" ht="11.25" hidden="1" customHeight="1" x14ac:dyDescent="0.2">
      <c r="B3932" s="36" t="s">
        <v>913</v>
      </c>
      <c r="C3932" s="3"/>
      <c r="D3932" s="3"/>
      <c r="E3932" s="3"/>
      <c r="F3932" s="4"/>
    </row>
    <row r="3933" spans="2:6" ht="11.25" hidden="1" customHeight="1" x14ac:dyDescent="0.2">
      <c r="B3933" s="36" t="s">
        <v>2814</v>
      </c>
      <c r="C3933" s="3"/>
      <c r="D3933" s="3"/>
      <c r="E3933" s="3"/>
      <c r="F3933" s="4"/>
    </row>
    <row r="3934" spans="2:6" ht="11.25" hidden="1" customHeight="1" x14ac:dyDescent="0.2">
      <c r="B3934" s="36" t="s">
        <v>2037</v>
      </c>
      <c r="C3934" s="37">
        <f>D3934+E3934+F3934</f>
        <v>27577</v>
      </c>
      <c r="D3934" s="3">
        <v>22969</v>
      </c>
      <c r="E3934" s="3">
        <v>2450</v>
      </c>
      <c r="F3934" s="4">
        <v>2158</v>
      </c>
    </row>
    <row r="3935" spans="2:6" ht="11.25" hidden="1" customHeight="1" x14ac:dyDescent="0.2">
      <c r="B3935" s="36" t="s">
        <v>4016</v>
      </c>
      <c r="C3935" s="3"/>
      <c r="D3935" s="3"/>
      <c r="E3935" s="3"/>
      <c r="F3935" s="4"/>
    </row>
    <row r="3936" spans="2:6" ht="11.25" hidden="1" customHeight="1" x14ac:dyDescent="0.2">
      <c r="B3936" s="33" t="s">
        <v>401</v>
      </c>
      <c r="C3936" s="34">
        <v>1531066</v>
      </c>
      <c r="D3936" s="34">
        <v>876254</v>
      </c>
      <c r="E3936" s="34">
        <v>199807</v>
      </c>
      <c r="F3936" s="35">
        <v>455005</v>
      </c>
    </row>
    <row r="3937" spans="2:6" ht="11.25" hidden="1" customHeight="1" x14ac:dyDescent="0.2">
      <c r="B3937" s="36" t="s">
        <v>4016</v>
      </c>
      <c r="C3937" s="3"/>
      <c r="D3937" s="3"/>
      <c r="E3937" s="3"/>
      <c r="F3937" s="4"/>
    </row>
    <row r="3938" spans="2:6" ht="11.25" hidden="1" customHeight="1" x14ac:dyDescent="0.2">
      <c r="B3938" s="36" t="s">
        <v>2828</v>
      </c>
      <c r="C3938" s="3"/>
      <c r="D3938" s="3"/>
      <c r="E3938" s="3"/>
      <c r="F3938" s="4"/>
    </row>
    <row r="3939" spans="2:6" ht="11.25" hidden="1" customHeight="1" x14ac:dyDescent="0.2">
      <c r="B3939" s="36" t="s">
        <v>4016</v>
      </c>
      <c r="C3939" s="3"/>
      <c r="D3939" s="3"/>
      <c r="E3939" s="3"/>
      <c r="F3939" s="4"/>
    </row>
    <row r="3940" spans="2:6" ht="11.25" hidden="1" customHeight="1" x14ac:dyDescent="0.2">
      <c r="B3940" s="36" t="s">
        <v>1262</v>
      </c>
      <c r="C3940" s="3"/>
      <c r="D3940" s="3"/>
      <c r="E3940" s="3"/>
      <c r="F3940" s="4"/>
    </row>
    <row r="3941" spans="2:6" ht="11.25" hidden="1" customHeight="1" x14ac:dyDescent="0.2">
      <c r="B3941" s="36" t="s">
        <v>4016</v>
      </c>
      <c r="C3941" s="3"/>
      <c r="D3941" s="3"/>
      <c r="E3941" s="3"/>
      <c r="F3941" s="4"/>
    </row>
    <row r="3942" spans="2:6" ht="11.25" hidden="1" customHeight="1" x14ac:dyDescent="0.2">
      <c r="B3942" s="36" t="s">
        <v>2419</v>
      </c>
      <c r="C3942" s="3"/>
      <c r="D3942" s="3"/>
      <c r="E3942" s="3"/>
      <c r="F3942" s="4"/>
    </row>
    <row r="3943" spans="2:6" ht="11.25" hidden="1" customHeight="1" x14ac:dyDescent="0.2">
      <c r="B3943" s="36" t="s">
        <v>4016</v>
      </c>
      <c r="C3943" s="3"/>
      <c r="D3943" s="3"/>
      <c r="E3943" s="3"/>
      <c r="F3943" s="4"/>
    </row>
    <row r="3944" spans="2:6" ht="11.25" hidden="1" customHeight="1" x14ac:dyDescent="0.2">
      <c r="B3944" s="36" t="s">
        <v>1910</v>
      </c>
      <c r="C3944" s="3"/>
      <c r="D3944" s="3"/>
      <c r="E3944" s="3"/>
      <c r="F3944" s="4"/>
    </row>
    <row r="3945" spans="2:6" ht="11.25" hidden="1" customHeight="1" x14ac:dyDescent="0.2">
      <c r="B3945" s="36" t="s">
        <v>4016</v>
      </c>
      <c r="C3945" s="3"/>
      <c r="D3945" s="3"/>
      <c r="E3945" s="3"/>
      <c r="F3945" s="4"/>
    </row>
    <row r="3946" spans="2:6" ht="11.25" hidden="1" customHeight="1" x14ac:dyDescent="0.2">
      <c r="B3946" s="36" t="s">
        <v>681</v>
      </c>
      <c r="C3946" s="3"/>
      <c r="D3946" s="3"/>
      <c r="E3946" s="3"/>
      <c r="F3946" s="4"/>
    </row>
    <row r="3947" spans="2:6" ht="11.25" hidden="1" customHeight="1" x14ac:dyDescent="0.2">
      <c r="B3947" s="36" t="s">
        <v>4016</v>
      </c>
      <c r="C3947" s="3"/>
      <c r="D3947" s="3"/>
      <c r="E3947" s="3"/>
      <c r="F3947" s="4"/>
    </row>
    <row r="3948" spans="2:6" ht="11.25" hidden="1" customHeight="1" x14ac:dyDescent="0.2">
      <c r="B3948" s="36" t="s">
        <v>2846</v>
      </c>
      <c r="C3948" s="3"/>
      <c r="D3948" s="3"/>
      <c r="E3948" s="3"/>
      <c r="F3948" s="4"/>
    </row>
    <row r="3949" spans="2:6" ht="11.25" hidden="1" customHeight="1" x14ac:dyDescent="0.2">
      <c r="B3949" s="36" t="s">
        <v>4016</v>
      </c>
      <c r="C3949" s="3"/>
      <c r="D3949" s="3"/>
      <c r="E3949" s="3"/>
      <c r="F3949" s="4"/>
    </row>
    <row r="3950" spans="2:6" ht="11.25" hidden="1" customHeight="1" x14ac:dyDescent="0.2">
      <c r="B3950" s="36" t="s">
        <v>3206</v>
      </c>
      <c r="C3950" s="3"/>
      <c r="D3950" s="3"/>
      <c r="E3950" s="3"/>
      <c r="F3950" s="4"/>
    </row>
    <row r="3951" spans="2:6" ht="11.25" hidden="1" customHeight="1" x14ac:dyDescent="0.2">
      <c r="B3951" s="36" t="s">
        <v>243</v>
      </c>
      <c r="C3951" s="3"/>
      <c r="D3951" s="3"/>
      <c r="E3951" s="3"/>
      <c r="F3951" s="4"/>
    </row>
    <row r="3952" spans="2:6" ht="11.25" hidden="1" customHeight="1" x14ac:dyDescent="0.2">
      <c r="B3952" s="36" t="s">
        <v>3579</v>
      </c>
      <c r="C3952" s="3"/>
      <c r="D3952" s="3"/>
      <c r="E3952" s="3"/>
      <c r="F3952" s="4"/>
    </row>
    <row r="3953" spans="2:6" ht="11.25" hidden="1" customHeight="1" x14ac:dyDescent="0.2">
      <c r="B3953" s="36" t="s">
        <v>3705</v>
      </c>
      <c r="C3953" s="37">
        <f>D3953+E3953+F3953</f>
        <v>344367</v>
      </c>
      <c r="D3953" s="3">
        <v>168741</v>
      </c>
      <c r="E3953" s="3">
        <v>54834</v>
      </c>
      <c r="F3953" s="4">
        <v>120792</v>
      </c>
    </row>
    <row r="3954" spans="2:6" ht="11.25" hidden="1" customHeight="1" x14ac:dyDescent="0.2">
      <c r="B3954" s="36" t="s">
        <v>4016</v>
      </c>
      <c r="C3954" s="3"/>
      <c r="D3954" s="3"/>
      <c r="E3954" s="3"/>
      <c r="F3954" s="4"/>
    </row>
    <row r="3955" spans="2:6" ht="11.25" hidden="1" customHeight="1" x14ac:dyDescent="0.2">
      <c r="B3955" s="36" t="s">
        <v>1113</v>
      </c>
      <c r="C3955" s="3"/>
      <c r="D3955" s="3"/>
      <c r="E3955" s="3"/>
      <c r="F3955" s="4"/>
    </row>
    <row r="3956" spans="2:6" ht="11.25" hidden="1" customHeight="1" x14ac:dyDescent="0.2">
      <c r="B3956" s="36" t="s">
        <v>4016</v>
      </c>
      <c r="C3956" s="3"/>
      <c r="D3956" s="3"/>
      <c r="E3956" s="3"/>
      <c r="F3956" s="4"/>
    </row>
    <row r="3957" spans="2:6" ht="11.25" hidden="1" customHeight="1" x14ac:dyDescent="0.2">
      <c r="B3957" s="36" t="s">
        <v>2823</v>
      </c>
      <c r="C3957" s="3"/>
      <c r="D3957" s="3"/>
      <c r="E3957" s="3"/>
      <c r="F3957" s="4"/>
    </row>
    <row r="3958" spans="2:6" ht="11.25" hidden="1" customHeight="1" x14ac:dyDescent="0.2">
      <c r="B3958" s="36" t="s">
        <v>4016</v>
      </c>
      <c r="C3958" s="3"/>
      <c r="D3958" s="3"/>
      <c r="E3958" s="3"/>
      <c r="F3958" s="4"/>
    </row>
    <row r="3959" spans="2:6" ht="11.25" hidden="1" customHeight="1" x14ac:dyDescent="0.2">
      <c r="B3959" s="36" t="s">
        <v>2240</v>
      </c>
      <c r="C3959" s="3"/>
      <c r="D3959" s="3"/>
      <c r="E3959" s="3"/>
      <c r="F3959" s="4"/>
    </row>
    <row r="3960" spans="2:6" ht="11.25" hidden="1" customHeight="1" x14ac:dyDescent="0.2">
      <c r="B3960" s="36" t="s">
        <v>2383</v>
      </c>
      <c r="C3960" s="3"/>
      <c r="D3960" s="3"/>
      <c r="E3960" s="3"/>
      <c r="F3960" s="4"/>
    </row>
    <row r="3961" spans="2:6" ht="11.25" hidden="1" customHeight="1" x14ac:dyDescent="0.2">
      <c r="B3961" s="36" t="s">
        <v>743</v>
      </c>
      <c r="C3961" s="3"/>
      <c r="D3961" s="3"/>
      <c r="E3961" s="3"/>
      <c r="F3961" s="4"/>
    </row>
    <row r="3962" spans="2:6" ht="11.25" hidden="1" customHeight="1" x14ac:dyDescent="0.2">
      <c r="B3962" s="36" t="s">
        <v>116</v>
      </c>
      <c r="C3962" s="3"/>
      <c r="D3962" s="3"/>
      <c r="E3962" s="3"/>
      <c r="F3962" s="4"/>
    </row>
    <row r="3963" spans="2:6" ht="11.25" hidden="1" customHeight="1" x14ac:dyDescent="0.2">
      <c r="B3963" s="36" t="s">
        <v>4016</v>
      </c>
      <c r="C3963" s="3"/>
      <c r="D3963" s="3"/>
      <c r="E3963" s="3"/>
      <c r="F3963" s="4"/>
    </row>
    <row r="3964" spans="2:6" ht="11.25" hidden="1" customHeight="1" x14ac:dyDescent="0.2">
      <c r="B3964" s="36" t="s">
        <v>248</v>
      </c>
      <c r="C3964" s="3"/>
      <c r="D3964" s="3"/>
      <c r="E3964" s="3"/>
      <c r="F3964" s="4"/>
    </row>
    <row r="3965" spans="2:6" ht="11.25" hidden="1" customHeight="1" x14ac:dyDescent="0.2">
      <c r="B3965" s="28" t="s">
        <v>4016</v>
      </c>
      <c r="C3965" s="6"/>
      <c r="D3965" s="6"/>
      <c r="E3965" s="6"/>
      <c r="F3965" s="7"/>
    </row>
    <row r="3966" spans="2:6" ht="11.25" hidden="1" customHeight="1" x14ac:dyDescent="0.2">
      <c r="B3966" s="36" t="s">
        <v>2100</v>
      </c>
      <c r="C3966" s="3"/>
      <c r="D3966" s="3"/>
      <c r="E3966" s="3"/>
      <c r="F3966" s="4"/>
    </row>
    <row r="3967" spans="2:6" ht="11.25" hidden="1" customHeight="1" x14ac:dyDescent="0.2">
      <c r="B3967" s="36" t="s">
        <v>4016</v>
      </c>
      <c r="C3967" s="3"/>
      <c r="D3967" s="3"/>
      <c r="E3967" s="3"/>
      <c r="F3967" s="4"/>
    </row>
    <row r="3968" spans="2:6" ht="11.25" hidden="1" customHeight="1" x14ac:dyDescent="0.2">
      <c r="B3968" s="36" t="s">
        <v>1356</v>
      </c>
      <c r="C3968" s="3"/>
      <c r="D3968" s="3"/>
      <c r="E3968" s="3"/>
      <c r="F3968" s="4"/>
    </row>
    <row r="3969" spans="2:6" ht="11.25" hidden="1" customHeight="1" x14ac:dyDescent="0.2">
      <c r="B3969" s="36" t="s">
        <v>928</v>
      </c>
      <c r="C3969" s="3"/>
      <c r="D3969" s="3"/>
      <c r="E3969" s="3"/>
      <c r="F3969" s="4"/>
    </row>
    <row r="3970" spans="2:6" ht="11.25" hidden="1" customHeight="1" x14ac:dyDescent="0.2">
      <c r="B3970" s="36" t="s">
        <v>3316</v>
      </c>
      <c r="C3970" s="3"/>
      <c r="D3970" s="3"/>
      <c r="E3970" s="3"/>
      <c r="F3970" s="4"/>
    </row>
    <row r="3971" spans="2:6" ht="11.25" hidden="1" customHeight="1" x14ac:dyDescent="0.2">
      <c r="B3971" s="36" t="s">
        <v>4016</v>
      </c>
      <c r="C3971" s="3"/>
      <c r="D3971" s="3"/>
      <c r="E3971" s="3"/>
      <c r="F3971" s="4"/>
    </row>
    <row r="3972" spans="2:6" ht="11.25" hidden="1" customHeight="1" x14ac:dyDescent="0.2">
      <c r="B3972" s="36" t="s">
        <v>1172</v>
      </c>
      <c r="C3972" s="3"/>
      <c r="D3972" s="3"/>
      <c r="E3972" s="3"/>
      <c r="F3972" s="4"/>
    </row>
    <row r="3973" spans="2:6" ht="11.25" hidden="1" customHeight="1" x14ac:dyDescent="0.2">
      <c r="B3973" s="36" t="s">
        <v>4016</v>
      </c>
      <c r="C3973" s="3"/>
      <c r="D3973" s="3"/>
      <c r="E3973" s="3"/>
      <c r="F3973" s="4"/>
    </row>
    <row r="3974" spans="2:6" ht="11.25" hidden="1" customHeight="1" x14ac:dyDescent="0.2">
      <c r="B3974" s="36" t="s">
        <v>1144</v>
      </c>
      <c r="C3974" s="3"/>
      <c r="D3974" s="3"/>
      <c r="E3974" s="3"/>
      <c r="F3974" s="4"/>
    </row>
    <row r="3975" spans="2:6" ht="11.25" hidden="1" customHeight="1" x14ac:dyDescent="0.2">
      <c r="B3975" s="36" t="s">
        <v>4016</v>
      </c>
      <c r="C3975" s="3"/>
      <c r="D3975" s="3"/>
      <c r="E3975" s="3"/>
      <c r="F3975" s="4"/>
    </row>
    <row r="3976" spans="2:6" ht="11.25" hidden="1" customHeight="1" x14ac:dyDescent="0.2">
      <c r="B3976" s="36" t="s">
        <v>352</v>
      </c>
      <c r="C3976" s="3"/>
      <c r="D3976" s="3"/>
      <c r="E3976" s="3"/>
      <c r="F3976" s="4"/>
    </row>
    <row r="3977" spans="2:6" ht="11.25" hidden="1" customHeight="1" x14ac:dyDescent="0.2">
      <c r="B3977" s="36" t="s">
        <v>4016</v>
      </c>
      <c r="C3977" s="3"/>
      <c r="D3977" s="3"/>
      <c r="E3977" s="3"/>
      <c r="F3977" s="4"/>
    </row>
    <row r="3978" spans="2:6" ht="11.25" hidden="1" customHeight="1" x14ac:dyDescent="0.2">
      <c r="B3978" s="36" t="s">
        <v>1647</v>
      </c>
      <c r="C3978" s="3"/>
      <c r="D3978" s="3"/>
      <c r="E3978" s="3"/>
      <c r="F3978" s="4"/>
    </row>
    <row r="3979" spans="2:6" ht="11.25" hidden="1" customHeight="1" x14ac:dyDescent="0.2">
      <c r="B3979" s="36" t="s">
        <v>2444</v>
      </c>
      <c r="C3979" s="3"/>
      <c r="D3979" s="3"/>
      <c r="E3979" s="3"/>
      <c r="F3979" s="4"/>
    </row>
    <row r="3980" spans="2:6" ht="11.25" hidden="1" customHeight="1" x14ac:dyDescent="0.2">
      <c r="B3980" s="36" t="s">
        <v>3171</v>
      </c>
      <c r="C3980" s="3"/>
      <c r="D3980" s="3"/>
      <c r="E3980" s="3"/>
      <c r="F3980" s="4"/>
    </row>
    <row r="3981" spans="2:6" ht="11.25" hidden="1" customHeight="1" x14ac:dyDescent="0.2">
      <c r="B3981" s="36" t="s">
        <v>4016</v>
      </c>
      <c r="C3981" s="3"/>
      <c r="D3981" s="3"/>
      <c r="E3981" s="3"/>
      <c r="F3981" s="4"/>
    </row>
    <row r="3982" spans="2:6" ht="11.25" hidden="1" customHeight="1" x14ac:dyDescent="0.2">
      <c r="B3982" s="36" t="s">
        <v>3315</v>
      </c>
      <c r="C3982" s="3"/>
      <c r="D3982" s="3"/>
      <c r="E3982" s="3"/>
      <c r="F3982" s="4"/>
    </row>
    <row r="3983" spans="2:6" ht="11.25" hidden="1" customHeight="1" x14ac:dyDescent="0.2">
      <c r="B3983" s="36" t="s">
        <v>1750</v>
      </c>
      <c r="C3983" s="3"/>
      <c r="D3983" s="3"/>
      <c r="E3983" s="3"/>
      <c r="F3983" s="4"/>
    </row>
    <row r="3984" spans="2:6" ht="11.25" hidden="1" customHeight="1" x14ac:dyDescent="0.2">
      <c r="B3984" s="36" t="s">
        <v>2804</v>
      </c>
      <c r="C3984" s="3"/>
      <c r="D3984" s="3"/>
      <c r="E3984" s="3"/>
      <c r="F3984" s="4"/>
    </row>
    <row r="3985" spans="2:6" ht="11.25" hidden="1" customHeight="1" x14ac:dyDescent="0.2">
      <c r="B3985" s="36" t="s">
        <v>4016</v>
      </c>
      <c r="C3985" s="3"/>
      <c r="D3985" s="3"/>
      <c r="E3985" s="3"/>
      <c r="F3985" s="4"/>
    </row>
    <row r="3986" spans="2:6" ht="11.25" hidden="1" customHeight="1" x14ac:dyDescent="0.2">
      <c r="B3986" s="36" t="s">
        <v>1930</v>
      </c>
      <c r="C3986" s="3"/>
      <c r="D3986" s="3"/>
      <c r="E3986" s="3"/>
      <c r="F3986" s="4"/>
    </row>
    <row r="3987" spans="2:6" ht="11.25" hidden="1" customHeight="1" x14ac:dyDescent="0.2">
      <c r="B3987" s="36" t="s">
        <v>1892</v>
      </c>
      <c r="C3987" s="3"/>
      <c r="D3987" s="3"/>
      <c r="E3987" s="3"/>
      <c r="F3987" s="4"/>
    </row>
    <row r="3988" spans="2:6" ht="11.25" hidden="1" customHeight="1" x14ac:dyDescent="0.2">
      <c r="B3988" s="36" t="s">
        <v>56</v>
      </c>
      <c r="C3988" s="3"/>
      <c r="D3988" s="3"/>
      <c r="E3988" s="3"/>
      <c r="F3988" s="4"/>
    </row>
    <row r="3989" spans="2:6" ht="11.25" hidden="1" customHeight="1" x14ac:dyDescent="0.2">
      <c r="B3989" s="36" t="s">
        <v>2263</v>
      </c>
      <c r="C3989" s="37">
        <f>D3989+E3989+F3989</f>
        <v>142595</v>
      </c>
      <c r="D3989" s="3">
        <v>59072</v>
      </c>
      <c r="E3989" s="3">
        <v>22878</v>
      </c>
      <c r="F3989" s="4">
        <v>60645</v>
      </c>
    </row>
    <row r="3990" spans="2:6" ht="11.25" hidden="1" customHeight="1" x14ac:dyDescent="0.2">
      <c r="B3990" s="36" t="s">
        <v>4016</v>
      </c>
      <c r="C3990" s="3"/>
      <c r="D3990" s="3"/>
      <c r="E3990" s="3"/>
      <c r="F3990" s="4"/>
    </row>
    <row r="3991" spans="2:6" ht="11.25" hidden="1" customHeight="1" x14ac:dyDescent="0.2">
      <c r="B3991" s="36" t="s">
        <v>2597</v>
      </c>
      <c r="C3991" s="3"/>
      <c r="D3991" s="3"/>
      <c r="E3991" s="3"/>
      <c r="F3991" s="4"/>
    </row>
    <row r="3992" spans="2:6" ht="11.25" hidden="1" customHeight="1" x14ac:dyDescent="0.2">
      <c r="B3992" s="36" t="s">
        <v>4016</v>
      </c>
      <c r="C3992" s="3"/>
      <c r="D3992" s="3"/>
      <c r="E3992" s="3"/>
      <c r="F3992" s="4"/>
    </row>
    <row r="3993" spans="2:6" ht="11.25" hidden="1" customHeight="1" x14ac:dyDescent="0.2">
      <c r="B3993" s="36" t="s">
        <v>777</v>
      </c>
      <c r="C3993" s="3"/>
      <c r="D3993" s="3"/>
      <c r="E3993" s="3"/>
      <c r="F3993" s="4"/>
    </row>
    <row r="3994" spans="2:6" ht="11.25" hidden="1" customHeight="1" x14ac:dyDescent="0.2">
      <c r="B3994" s="36" t="s">
        <v>4016</v>
      </c>
      <c r="C3994" s="3"/>
      <c r="D3994" s="3"/>
      <c r="E3994" s="3"/>
      <c r="F3994" s="4"/>
    </row>
    <row r="3995" spans="2:6" ht="11.25" hidden="1" customHeight="1" x14ac:dyDescent="0.2">
      <c r="B3995" s="36" t="s">
        <v>3473</v>
      </c>
      <c r="C3995" s="3"/>
      <c r="D3995" s="3"/>
      <c r="E3995" s="3"/>
      <c r="F3995" s="4"/>
    </row>
    <row r="3996" spans="2:6" ht="11.25" hidden="1" customHeight="1" x14ac:dyDescent="0.2">
      <c r="B3996" s="36" t="s">
        <v>4016</v>
      </c>
      <c r="C3996" s="3"/>
      <c r="D3996" s="3"/>
      <c r="E3996" s="3"/>
      <c r="F3996" s="4"/>
    </row>
    <row r="3997" spans="2:6" ht="11.25" hidden="1" customHeight="1" x14ac:dyDescent="0.2">
      <c r="B3997" s="36" t="s">
        <v>1703</v>
      </c>
      <c r="C3997" s="3"/>
      <c r="D3997" s="3"/>
      <c r="E3997" s="3"/>
      <c r="F3997" s="4"/>
    </row>
    <row r="3998" spans="2:6" ht="11.25" hidden="1" customHeight="1" x14ac:dyDescent="0.2">
      <c r="B3998" s="36" t="s">
        <v>1483</v>
      </c>
      <c r="C3998" s="3"/>
      <c r="D3998" s="3"/>
      <c r="E3998" s="3"/>
      <c r="F3998" s="4"/>
    </row>
    <row r="3999" spans="2:6" ht="11.25" hidden="1" customHeight="1" x14ac:dyDescent="0.2">
      <c r="B3999" s="36" t="s">
        <v>109</v>
      </c>
      <c r="C3999" s="3"/>
      <c r="D3999" s="3"/>
      <c r="E3999" s="3"/>
      <c r="F3999" s="4"/>
    </row>
    <row r="4000" spans="2:6" ht="11.25" hidden="1" customHeight="1" x14ac:dyDescent="0.2">
      <c r="B4000" s="36" t="s">
        <v>3478</v>
      </c>
      <c r="C4000" s="37">
        <f>D4000+E4000+F4000</f>
        <v>117700</v>
      </c>
      <c r="D4000" s="3">
        <v>57673</v>
      </c>
      <c r="E4000" s="3">
        <v>18741</v>
      </c>
      <c r="F4000" s="4">
        <v>41286</v>
      </c>
    </row>
    <row r="4001" spans="2:6" ht="11.25" hidden="1" customHeight="1" x14ac:dyDescent="0.2">
      <c r="B4001" s="36" t="s">
        <v>4016</v>
      </c>
      <c r="C4001" s="3"/>
      <c r="D4001" s="3"/>
      <c r="E4001" s="3"/>
      <c r="F4001" s="4"/>
    </row>
    <row r="4002" spans="2:6" ht="11.25" hidden="1" customHeight="1" x14ac:dyDescent="0.2">
      <c r="B4002" s="36" t="s">
        <v>3682</v>
      </c>
      <c r="C4002" s="3"/>
      <c r="D4002" s="3"/>
      <c r="E4002" s="3"/>
      <c r="F4002" s="4"/>
    </row>
    <row r="4003" spans="2:6" ht="11.25" hidden="1" customHeight="1" x14ac:dyDescent="0.2">
      <c r="B4003" s="36" t="s">
        <v>4016</v>
      </c>
      <c r="C4003" s="3"/>
      <c r="D4003" s="3"/>
      <c r="E4003" s="3"/>
      <c r="F4003" s="4"/>
    </row>
    <row r="4004" spans="2:6" ht="11.25" hidden="1" customHeight="1" x14ac:dyDescent="0.2">
      <c r="B4004" s="36" t="s">
        <v>1539</v>
      </c>
      <c r="C4004" s="3"/>
      <c r="D4004" s="3"/>
      <c r="E4004" s="3"/>
      <c r="F4004" s="4"/>
    </row>
    <row r="4005" spans="2:6" ht="11.25" hidden="1" customHeight="1" x14ac:dyDescent="0.2">
      <c r="B4005" s="36" t="s">
        <v>4016</v>
      </c>
      <c r="C4005" s="3"/>
      <c r="D4005" s="3"/>
      <c r="E4005" s="3"/>
      <c r="F4005" s="4"/>
    </row>
    <row r="4006" spans="2:6" ht="11.25" hidden="1" customHeight="1" x14ac:dyDescent="0.2">
      <c r="B4006" s="36" t="s">
        <v>1311</v>
      </c>
      <c r="C4006" s="3"/>
      <c r="D4006" s="3"/>
      <c r="E4006" s="3"/>
      <c r="F4006" s="4"/>
    </row>
    <row r="4007" spans="2:6" ht="11.25" hidden="1" customHeight="1" x14ac:dyDescent="0.2">
      <c r="B4007" s="36" t="s">
        <v>4016</v>
      </c>
      <c r="C4007" s="3"/>
      <c r="D4007" s="3"/>
      <c r="E4007" s="3"/>
      <c r="F4007" s="4"/>
    </row>
    <row r="4008" spans="2:6" ht="11.25" hidden="1" customHeight="1" x14ac:dyDescent="0.2">
      <c r="B4008" s="36" t="s">
        <v>1568</v>
      </c>
      <c r="C4008" s="3"/>
      <c r="D4008" s="3"/>
      <c r="E4008" s="3"/>
      <c r="F4008" s="4"/>
    </row>
    <row r="4009" spans="2:6" ht="11.25" hidden="1" customHeight="1" x14ac:dyDescent="0.2">
      <c r="B4009" s="36" t="s">
        <v>4016</v>
      </c>
      <c r="C4009" s="3"/>
      <c r="D4009" s="3"/>
      <c r="E4009" s="3"/>
      <c r="F4009" s="4"/>
    </row>
    <row r="4010" spans="2:6" ht="11.25" hidden="1" customHeight="1" x14ac:dyDescent="0.2">
      <c r="B4010" s="36" t="s">
        <v>417</v>
      </c>
      <c r="C4010" s="3"/>
      <c r="D4010" s="3"/>
      <c r="E4010" s="3"/>
      <c r="F4010" s="4"/>
    </row>
    <row r="4011" spans="2:6" ht="11.25" hidden="1" customHeight="1" x14ac:dyDescent="0.2">
      <c r="B4011" s="36" t="s">
        <v>4016</v>
      </c>
      <c r="C4011" s="3"/>
      <c r="D4011" s="3"/>
      <c r="E4011" s="3"/>
      <c r="F4011" s="4"/>
    </row>
    <row r="4012" spans="2:6" ht="11.25" hidden="1" customHeight="1" x14ac:dyDescent="0.2">
      <c r="B4012" s="36" t="s">
        <v>2445</v>
      </c>
      <c r="C4012" s="3"/>
      <c r="D4012" s="3"/>
      <c r="E4012" s="3"/>
      <c r="F4012" s="4"/>
    </row>
    <row r="4013" spans="2:6" ht="11.25" hidden="1" customHeight="1" x14ac:dyDescent="0.2">
      <c r="B4013" s="36" t="s">
        <v>4016</v>
      </c>
      <c r="C4013" s="3"/>
      <c r="D4013" s="3"/>
      <c r="E4013" s="3"/>
      <c r="F4013" s="4"/>
    </row>
    <row r="4014" spans="2:6" ht="11.25" hidden="1" customHeight="1" x14ac:dyDescent="0.2">
      <c r="B4014" s="36" t="s">
        <v>1512</v>
      </c>
      <c r="C4014" s="3"/>
      <c r="D4014" s="3"/>
      <c r="E4014" s="3"/>
      <c r="F4014" s="4"/>
    </row>
    <row r="4015" spans="2:6" ht="11.25" hidden="1" customHeight="1" x14ac:dyDescent="0.2">
      <c r="B4015" s="36" t="s">
        <v>4016</v>
      </c>
      <c r="C4015" s="3"/>
      <c r="D4015" s="3"/>
      <c r="E4015" s="3"/>
      <c r="F4015" s="4"/>
    </row>
    <row r="4016" spans="2:6" ht="11.25" hidden="1" customHeight="1" x14ac:dyDescent="0.2">
      <c r="B4016" s="36" t="s">
        <v>1899</v>
      </c>
      <c r="C4016" s="3"/>
      <c r="D4016" s="3"/>
      <c r="E4016" s="3"/>
      <c r="F4016" s="4"/>
    </row>
    <row r="4017" spans="2:6" ht="11.25" hidden="1" customHeight="1" x14ac:dyDescent="0.2">
      <c r="B4017" s="36" t="s">
        <v>4016</v>
      </c>
      <c r="C4017" s="3"/>
      <c r="D4017" s="3"/>
      <c r="E4017" s="3"/>
      <c r="F4017" s="4"/>
    </row>
    <row r="4018" spans="2:6" ht="11.25" hidden="1" customHeight="1" x14ac:dyDescent="0.2">
      <c r="B4018" s="28" t="s">
        <v>2327</v>
      </c>
      <c r="C4018" s="6"/>
      <c r="D4018" s="6"/>
      <c r="E4018" s="6"/>
      <c r="F4018" s="7"/>
    </row>
    <row r="4019" spans="2:6" ht="11.25" hidden="1" customHeight="1" x14ac:dyDescent="0.2">
      <c r="B4019" s="36" t="s">
        <v>4016</v>
      </c>
      <c r="C4019" s="3"/>
      <c r="D4019" s="3"/>
      <c r="E4019" s="3"/>
      <c r="F4019" s="4"/>
    </row>
    <row r="4020" spans="2:6" ht="11.25" hidden="1" customHeight="1" x14ac:dyDescent="0.2">
      <c r="B4020" s="36" t="s">
        <v>3642</v>
      </c>
      <c r="C4020" s="3"/>
      <c r="D4020" s="3"/>
      <c r="E4020" s="3"/>
      <c r="F4020" s="4"/>
    </row>
    <row r="4021" spans="2:6" ht="11.25" hidden="1" customHeight="1" x14ac:dyDescent="0.2">
      <c r="B4021" s="36" t="s">
        <v>4016</v>
      </c>
      <c r="C4021" s="3"/>
      <c r="D4021" s="3"/>
      <c r="E4021" s="3"/>
      <c r="F4021" s="4"/>
    </row>
    <row r="4022" spans="2:6" ht="11.25" hidden="1" customHeight="1" x14ac:dyDescent="0.2">
      <c r="B4022" s="36" t="s">
        <v>2417</v>
      </c>
      <c r="C4022" s="3"/>
      <c r="D4022" s="3"/>
      <c r="E4022" s="3"/>
      <c r="F4022" s="4"/>
    </row>
    <row r="4023" spans="2:6" ht="11.25" hidden="1" customHeight="1" x14ac:dyDescent="0.2">
      <c r="B4023" s="36" t="s">
        <v>4016</v>
      </c>
      <c r="C4023" s="3"/>
      <c r="D4023" s="3"/>
      <c r="E4023" s="3"/>
      <c r="F4023" s="4"/>
    </row>
    <row r="4024" spans="2:6" ht="11.25" hidden="1" customHeight="1" x14ac:dyDescent="0.2">
      <c r="B4024" s="36" t="s">
        <v>3794</v>
      </c>
      <c r="C4024" s="3"/>
      <c r="D4024" s="3"/>
      <c r="E4024" s="3"/>
      <c r="F4024" s="4"/>
    </row>
    <row r="4025" spans="2:6" ht="11.25" hidden="1" customHeight="1" x14ac:dyDescent="0.2">
      <c r="B4025" s="36" t="s">
        <v>4016</v>
      </c>
      <c r="C4025" s="3"/>
      <c r="D4025" s="3"/>
      <c r="E4025" s="3"/>
      <c r="F4025" s="4"/>
    </row>
    <row r="4026" spans="2:6" ht="11.25" hidden="1" customHeight="1" x14ac:dyDescent="0.2">
      <c r="B4026" s="36" t="s">
        <v>768</v>
      </c>
      <c r="C4026" s="3"/>
      <c r="D4026" s="3"/>
      <c r="E4026" s="3"/>
      <c r="F4026" s="4"/>
    </row>
    <row r="4027" spans="2:6" ht="11.25" hidden="1" customHeight="1" x14ac:dyDescent="0.2">
      <c r="B4027" s="36" t="s">
        <v>1924</v>
      </c>
      <c r="C4027" s="3"/>
      <c r="D4027" s="3"/>
      <c r="E4027" s="3"/>
      <c r="F4027" s="4"/>
    </row>
    <row r="4028" spans="2:6" ht="11.25" hidden="1" customHeight="1" x14ac:dyDescent="0.2">
      <c r="B4028" s="36" t="s">
        <v>1228</v>
      </c>
      <c r="C4028" s="3"/>
      <c r="D4028" s="3"/>
      <c r="E4028" s="3"/>
      <c r="F4028" s="4"/>
    </row>
    <row r="4029" spans="2:6" ht="11.25" hidden="1" customHeight="1" x14ac:dyDescent="0.2">
      <c r="B4029" s="36" t="s">
        <v>4016</v>
      </c>
      <c r="C4029" s="3"/>
      <c r="D4029" s="3"/>
      <c r="E4029" s="3"/>
      <c r="F4029" s="4"/>
    </row>
    <row r="4030" spans="2:6" ht="11.25" hidden="1" customHeight="1" x14ac:dyDescent="0.2">
      <c r="B4030" s="36" t="s">
        <v>717</v>
      </c>
      <c r="C4030" s="3"/>
      <c r="D4030" s="3"/>
      <c r="E4030" s="3"/>
      <c r="F4030" s="4"/>
    </row>
    <row r="4031" spans="2:6" ht="11.25" hidden="1" customHeight="1" x14ac:dyDescent="0.2">
      <c r="B4031" s="36" t="s">
        <v>4016</v>
      </c>
      <c r="C4031" s="3"/>
      <c r="D4031" s="3"/>
      <c r="E4031" s="3"/>
      <c r="F4031" s="4"/>
    </row>
    <row r="4032" spans="2:6" ht="11.25" hidden="1" customHeight="1" x14ac:dyDescent="0.2">
      <c r="B4032" s="36" t="s">
        <v>3809</v>
      </c>
      <c r="C4032" s="3"/>
      <c r="D4032" s="3"/>
      <c r="E4032" s="3"/>
      <c r="F4032" s="4"/>
    </row>
    <row r="4033" spans="2:6" ht="11.25" hidden="1" customHeight="1" x14ac:dyDescent="0.2">
      <c r="B4033" s="36" t="s">
        <v>3</v>
      </c>
      <c r="C4033" s="3"/>
      <c r="D4033" s="3"/>
      <c r="E4033" s="3"/>
      <c r="F4033" s="4"/>
    </row>
    <row r="4034" spans="2:6" ht="11.25" hidden="1" customHeight="1" x14ac:dyDescent="0.2">
      <c r="B4034" s="36" t="s">
        <v>2230</v>
      </c>
      <c r="C4034" s="37">
        <f>D4034+E4034+F4034</f>
        <v>157364</v>
      </c>
      <c r="D4034" s="3">
        <v>123953</v>
      </c>
      <c r="E4034" s="3"/>
      <c r="F4034" s="4">
        <v>33411</v>
      </c>
    </row>
    <row r="4035" spans="2:6" ht="11.25" hidden="1" customHeight="1" x14ac:dyDescent="0.2">
      <c r="B4035" s="36" t="s">
        <v>4016</v>
      </c>
      <c r="C4035" s="3"/>
      <c r="D4035" s="3"/>
      <c r="E4035" s="3"/>
      <c r="F4035" s="4"/>
    </row>
    <row r="4036" spans="2:6" ht="11.25" hidden="1" customHeight="1" x14ac:dyDescent="0.2">
      <c r="B4036" s="36" t="s">
        <v>1985</v>
      </c>
      <c r="C4036" s="3"/>
      <c r="D4036" s="3"/>
      <c r="E4036" s="3"/>
      <c r="F4036" s="4"/>
    </row>
    <row r="4037" spans="2:6" ht="11.25" hidden="1" customHeight="1" x14ac:dyDescent="0.2">
      <c r="B4037" s="36" t="s">
        <v>4016</v>
      </c>
      <c r="C4037" s="3"/>
      <c r="D4037" s="3"/>
      <c r="E4037" s="3"/>
      <c r="F4037" s="4"/>
    </row>
    <row r="4038" spans="2:6" ht="11.25" hidden="1" customHeight="1" x14ac:dyDescent="0.2">
      <c r="B4038" s="36" t="s">
        <v>1867</v>
      </c>
      <c r="C4038" s="3"/>
      <c r="D4038" s="3"/>
      <c r="E4038" s="3"/>
      <c r="F4038" s="4"/>
    </row>
    <row r="4039" spans="2:6" ht="11.25" hidden="1" customHeight="1" x14ac:dyDescent="0.2">
      <c r="B4039" s="36" t="s">
        <v>4016</v>
      </c>
      <c r="C4039" s="3"/>
      <c r="D4039" s="3"/>
      <c r="E4039" s="3"/>
      <c r="F4039" s="4"/>
    </row>
    <row r="4040" spans="2:6" ht="11.25" hidden="1" customHeight="1" x14ac:dyDescent="0.2">
      <c r="B4040" s="36" t="s">
        <v>676</v>
      </c>
      <c r="C4040" s="3"/>
      <c r="D4040" s="3"/>
      <c r="E4040" s="3"/>
      <c r="F4040" s="4"/>
    </row>
    <row r="4041" spans="2:6" ht="11.25" hidden="1" customHeight="1" x14ac:dyDescent="0.2">
      <c r="B4041" s="36" t="s">
        <v>4016</v>
      </c>
      <c r="C4041" s="3"/>
      <c r="D4041" s="3"/>
      <c r="E4041" s="3"/>
      <c r="F4041" s="4"/>
    </row>
    <row r="4042" spans="2:6" ht="11.25" hidden="1" customHeight="1" x14ac:dyDescent="0.2">
      <c r="B4042" s="36" t="s">
        <v>1451</v>
      </c>
      <c r="C4042" s="3"/>
      <c r="D4042" s="3"/>
      <c r="E4042" s="3"/>
      <c r="F4042" s="4"/>
    </row>
    <row r="4043" spans="2:6" ht="11.25" hidden="1" customHeight="1" x14ac:dyDescent="0.2">
      <c r="B4043" s="36" t="s">
        <v>1414</v>
      </c>
      <c r="C4043" s="3"/>
      <c r="D4043" s="3"/>
      <c r="E4043" s="3"/>
      <c r="F4043" s="4"/>
    </row>
    <row r="4044" spans="2:6" ht="11.25" hidden="1" customHeight="1" x14ac:dyDescent="0.2">
      <c r="B4044" s="36" t="s">
        <v>1039</v>
      </c>
      <c r="C4044" s="3"/>
      <c r="D4044" s="3"/>
      <c r="E4044" s="3"/>
      <c r="F4044" s="4"/>
    </row>
    <row r="4045" spans="2:6" ht="11.25" hidden="1" customHeight="1" x14ac:dyDescent="0.2">
      <c r="B4045" s="36" t="s">
        <v>4016</v>
      </c>
      <c r="C4045" s="3"/>
      <c r="D4045" s="3"/>
      <c r="E4045" s="3"/>
      <c r="F4045" s="4"/>
    </row>
    <row r="4046" spans="2:6" ht="11.25" hidden="1" customHeight="1" x14ac:dyDescent="0.2">
      <c r="B4046" s="36" t="s">
        <v>1139</v>
      </c>
      <c r="C4046" s="3"/>
      <c r="D4046" s="3"/>
      <c r="E4046" s="3"/>
      <c r="F4046" s="4"/>
    </row>
    <row r="4047" spans="2:6" ht="11.25" hidden="1" customHeight="1" x14ac:dyDescent="0.2">
      <c r="B4047" s="36" t="s">
        <v>4016</v>
      </c>
      <c r="C4047" s="3"/>
      <c r="D4047" s="3"/>
      <c r="E4047" s="3"/>
      <c r="F4047" s="4"/>
    </row>
    <row r="4048" spans="2:6" ht="11.25" hidden="1" customHeight="1" x14ac:dyDescent="0.2">
      <c r="B4048" s="36" t="s">
        <v>1219</v>
      </c>
      <c r="C4048" s="3"/>
      <c r="D4048" s="3"/>
      <c r="E4048" s="3"/>
      <c r="F4048" s="4"/>
    </row>
    <row r="4049" spans="2:6" ht="11.25" hidden="1" customHeight="1" x14ac:dyDescent="0.2">
      <c r="B4049" s="36" t="s">
        <v>1794</v>
      </c>
      <c r="C4049" s="3"/>
      <c r="D4049" s="3"/>
      <c r="E4049" s="3"/>
      <c r="F4049" s="4"/>
    </row>
    <row r="4050" spans="2:6" ht="11.25" hidden="1" customHeight="1" x14ac:dyDescent="0.2">
      <c r="B4050" s="36" t="s">
        <v>3653</v>
      </c>
      <c r="C4050" s="3"/>
      <c r="D4050" s="3"/>
      <c r="E4050" s="3"/>
      <c r="F4050" s="4"/>
    </row>
    <row r="4051" spans="2:6" ht="11.25" hidden="1" customHeight="1" x14ac:dyDescent="0.2">
      <c r="B4051" s="36" t="s">
        <v>284</v>
      </c>
      <c r="C4051" s="37">
        <f>D4051+E4051+F4051</f>
        <v>53750</v>
      </c>
      <c r="D4051" s="3">
        <v>21545</v>
      </c>
      <c r="E4051" s="3">
        <v>26144</v>
      </c>
      <c r="F4051" s="4">
        <v>6061</v>
      </c>
    </row>
    <row r="4052" spans="2:6" ht="11.25" hidden="1" customHeight="1" x14ac:dyDescent="0.2">
      <c r="B4052" s="36" t="s">
        <v>4016</v>
      </c>
      <c r="C4052" s="3"/>
      <c r="D4052" s="3"/>
      <c r="E4052" s="3"/>
      <c r="F4052" s="4"/>
    </row>
    <row r="4053" spans="2:6" ht="11.25" hidden="1" customHeight="1" x14ac:dyDescent="0.2">
      <c r="B4053" s="36" t="s">
        <v>591</v>
      </c>
      <c r="C4053" s="3"/>
      <c r="D4053" s="3"/>
      <c r="E4053" s="3"/>
      <c r="F4053" s="4"/>
    </row>
    <row r="4054" spans="2:6" ht="11.25" hidden="1" customHeight="1" x14ac:dyDescent="0.2">
      <c r="B4054" s="36" t="s">
        <v>4016</v>
      </c>
      <c r="C4054" s="3"/>
      <c r="D4054" s="3"/>
      <c r="E4054" s="3"/>
      <c r="F4054" s="4"/>
    </row>
    <row r="4055" spans="2:6" ht="11.25" hidden="1" customHeight="1" x14ac:dyDescent="0.2">
      <c r="B4055" s="36" t="s">
        <v>313</v>
      </c>
      <c r="C4055" s="3"/>
      <c r="D4055" s="3"/>
      <c r="E4055" s="3"/>
      <c r="F4055" s="4"/>
    </row>
    <row r="4056" spans="2:6" ht="11.25" hidden="1" customHeight="1" x14ac:dyDescent="0.2">
      <c r="B4056" s="36" t="s">
        <v>2587</v>
      </c>
      <c r="C4056" s="3"/>
      <c r="D4056" s="3"/>
      <c r="E4056" s="3"/>
      <c r="F4056" s="4"/>
    </row>
    <row r="4057" spans="2:6" ht="11.25" hidden="1" customHeight="1" x14ac:dyDescent="0.2">
      <c r="B4057" s="36" t="s">
        <v>1937</v>
      </c>
      <c r="C4057" s="3"/>
      <c r="D4057" s="3"/>
      <c r="E4057" s="3"/>
      <c r="F4057" s="4"/>
    </row>
    <row r="4058" spans="2:6" ht="11.25" hidden="1" customHeight="1" x14ac:dyDescent="0.2">
      <c r="B4058" s="36" t="s">
        <v>42</v>
      </c>
      <c r="C4058" s="37">
        <f>D4058+E4058+F4058</f>
        <v>211114</v>
      </c>
      <c r="D4058" s="3">
        <v>145498</v>
      </c>
      <c r="E4058" s="3">
        <v>26144</v>
      </c>
      <c r="F4058" s="4">
        <v>39472</v>
      </c>
    </row>
    <row r="4059" spans="2:6" ht="11.25" hidden="1" customHeight="1" x14ac:dyDescent="0.2">
      <c r="B4059" s="36" t="s">
        <v>4016</v>
      </c>
      <c r="C4059" s="3"/>
      <c r="D4059" s="3"/>
      <c r="E4059" s="3"/>
      <c r="F4059" s="4"/>
    </row>
    <row r="4060" spans="2:6" ht="11.25" hidden="1" customHeight="1" x14ac:dyDescent="0.2">
      <c r="B4060" s="36" t="s">
        <v>2968</v>
      </c>
      <c r="C4060" s="3"/>
      <c r="D4060" s="3"/>
      <c r="E4060" s="3"/>
      <c r="F4060" s="4"/>
    </row>
    <row r="4061" spans="2:6" ht="11.25" hidden="1" customHeight="1" x14ac:dyDescent="0.2">
      <c r="B4061" s="36" t="s">
        <v>4016</v>
      </c>
      <c r="C4061" s="3"/>
      <c r="D4061" s="3"/>
      <c r="E4061" s="3"/>
      <c r="F4061" s="4"/>
    </row>
    <row r="4062" spans="2:6" ht="11.25" hidden="1" customHeight="1" x14ac:dyDescent="0.2">
      <c r="B4062" s="36" t="s">
        <v>1973</v>
      </c>
      <c r="C4062" s="3"/>
      <c r="D4062" s="3"/>
      <c r="E4062" s="3"/>
      <c r="F4062" s="4"/>
    </row>
    <row r="4063" spans="2:6" ht="11.25" hidden="1" customHeight="1" x14ac:dyDescent="0.2">
      <c r="B4063" s="36" t="s">
        <v>4016</v>
      </c>
      <c r="C4063" s="3"/>
      <c r="D4063" s="3"/>
      <c r="E4063" s="3"/>
      <c r="F4063" s="4"/>
    </row>
    <row r="4064" spans="2:6" ht="11.25" hidden="1" customHeight="1" x14ac:dyDescent="0.2">
      <c r="B4064" s="36" t="s">
        <v>1637</v>
      </c>
      <c r="C4064" s="3"/>
      <c r="D4064" s="3"/>
      <c r="E4064" s="3"/>
      <c r="F4064" s="4"/>
    </row>
    <row r="4065" spans="2:6" ht="11.25" hidden="1" customHeight="1" x14ac:dyDescent="0.2">
      <c r="B4065" s="36" t="s">
        <v>4016</v>
      </c>
      <c r="C4065" s="3"/>
      <c r="D4065" s="3"/>
      <c r="E4065" s="3"/>
      <c r="F4065" s="4"/>
    </row>
    <row r="4066" spans="2:6" ht="11.25" hidden="1" customHeight="1" x14ac:dyDescent="0.2">
      <c r="B4066" s="36" t="s">
        <v>3008</v>
      </c>
      <c r="C4066" s="3"/>
      <c r="D4066" s="3"/>
      <c r="E4066" s="3"/>
      <c r="F4066" s="4"/>
    </row>
    <row r="4067" spans="2:6" ht="11.25" hidden="1" customHeight="1" x14ac:dyDescent="0.2">
      <c r="B4067" s="36" t="s">
        <v>4016</v>
      </c>
      <c r="C4067" s="3"/>
      <c r="D4067" s="3"/>
      <c r="E4067" s="3"/>
      <c r="F4067" s="4"/>
    </row>
    <row r="4068" spans="2:6" ht="11.25" hidden="1" customHeight="1" x14ac:dyDescent="0.2">
      <c r="B4068" s="36" t="s">
        <v>3734</v>
      </c>
      <c r="C4068" s="3"/>
      <c r="D4068" s="3"/>
      <c r="E4068" s="3"/>
      <c r="F4068" s="4"/>
    </row>
    <row r="4069" spans="2:6" ht="11.25" hidden="1" customHeight="1" x14ac:dyDescent="0.2">
      <c r="B4069" s="36" t="s">
        <v>2935</v>
      </c>
      <c r="C4069" s="3"/>
      <c r="D4069" s="3"/>
      <c r="E4069" s="3"/>
      <c r="F4069" s="4"/>
    </row>
    <row r="4070" spans="2:6" ht="11.25" hidden="1" customHeight="1" x14ac:dyDescent="0.2">
      <c r="B4070" s="36" t="s">
        <v>2764</v>
      </c>
      <c r="C4070" s="3"/>
      <c r="D4070" s="3"/>
      <c r="E4070" s="3"/>
      <c r="F4070" s="4"/>
    </row>
    <row r="4071" spans="2:6" ht="11.25" hidden="1" customHeight="1" x14ac:dyDescent="0.2">
      <c r="B4071" s="28" t="s">
        <v>250</v>
      </c>
      <c r="C4071" s="32">
        <f>D4071+E4071+F4071</f>
        <v>644750</v>
      </c>
      <c r="D4071" s="6">
        <v>399745</v>
      </c>
      <c r="E4071" s="6">
        <v>57273</v>
      </c>
      <c r="F4071" s="7">
        <v>187732</v>
      </c>
    </row>
    <row r="4072" spans="2:6" ht="11.25" hidden="1" customHeight="1" x14ac:dyDescent="0.2">
      <c r="B4072" s="36" t="s">
        <v>4016</v>
      </c>
      <c r="C4072" s="3"/>
      <c r="D4072" s="3"/>
      <c r="E4072" s="3"/>
      <c r="F4072" s="4"/>
    </row>
    <row r="4073" spans="2:6" ht="11.25" hidden="1" customHeight="1" x14ac:dyDescent="0.2">
      <c r="B4073" s="36" t="s">
        <v>2117</v>
      </c>
      <c r="C4073" s="3"/>
      <c r="D4073" s="3"/>
      <c r="E4073" s="3"/>
      <c r="F4073" s="4"/>
    </row>
    <row r="4074" spans="2:6" ht="11.25" hidden="1" customHeight="1" x14ac:dyDescent="0.2">
      <c r="B4074" s="36" t="s">
        <v>4016</v>
      </c>
      <c r="C4074" s="3"/>
      <c r="D4074" s="3"/>
      <c r="E4074" s="3"/>
      <c r="F4074" s="4"/>
    </row>
    <row r="4075" spans="2:6" ht="11.25" hidden="1" customHeight="1" x14ac:dyDescent="0.2">
      <c r="B4075" s="36" t="s">
        <v>2443</v>
      </c>
      <c r="C4075" s="3"/>
      <c r="D4075" s="3"/>
      <c r="E4075" s="3"/>
      <c r="F4075" s="4"/>
    </row>
    <row r="4076" spans="2:6" ht="11.25" hidden="1" customHeight="1" x14ac:dyDescent="0.2">
      <c r="B4076" s="36" t="s">
        <v>4016</v>
      </c>
      <c r="C4076" s="3"/>
      <c r="D4076" s="3"/>
      <c r="E4076" s="3"/>
      <c r="F4076" s="4"/>
    </row>
    <row r="4077" spans="2:6" ht="11.25" hidden="1" customHeight="1" x14ac:dyDescent="0.2">
      <c r="B4077" s="36" t="s">
        <v>3021</v>
      </c>
      <c r="C4077" s="3"/>
      <c r="D4077" s="3"/>
      <c r="E4077" s="3"/>
      <c r="F4077" s="4"/>
    </row>
    <row r="4078" spans="2:6" ht="11.25" hidden="1" customHeight="1" x14ac:dyDescent="0.2">
      <c r="B4078" s="36" t="s">
        <v>4016</v>
      </c>
      <c r="C4078" s="3"/>
      <c r="D4078" s="3"/>
      <c r="E4078" s="3"/>
      <c r="F4078" s="4"/>
    </row>
    <row r="4079" spans="2:6" ht="11.25" hidden="1" customHeight="1" x14ac:dyDescent="0.2">
      <c r="B4079" s="36" t="s">
        <v>2079</v>
      </c>
      <c r="C4079" s="3"/>
      <c r="D4079" s="3"/>
      <c r="E4079" s="3"/>
      <c r="F4079" s="4"/>
    </row>
    <row r="4080" spans="2:6" ht="11.25" hidden="1" customHeight="1" x14ac:dyDescent="0.2">
      <c r="B4080" s="36" t="s">
        <v>3856</v>
      </c>
      <c r="C4080" s="3"/>
      <c r="D4080" s="3"/>
      <c r="E4080" s="3"/>
      <c r="F4080" s="4"/>
    </row>
    <row r="4081" spans="2:6" ht="11.25" hidden="1" customHeight="1" x14ac:dyDescent="0.2">
      <c r="B4081" s="36" t="s">
        <v>1493</v>
      </c>
      <c r="C4081" s="3"/>
      <c r="D4081" s="3"/>
      <c r="E4081" s="3"/>
      <c r="F4081" s="4"/>
    </row>
    <row r="4082" spans="2:6" ht="11.25" hidden="1" customHeight="1" x14ac:dyDescent="0.2">
      <c r="B4082" s="36" t="s">
        <v>4016</v>
      </c>
      <c r="C4082" s="3"/>
      <c r="D4082" s="3"/>
      <c r="E4082" s="3"/>
      <c r="F4082" s="4"/>
    </row>
    <row r="4083" spans="2:6" ht="11.25" hidden="1" customHeight="1" x14ac:dyDescent="0.2">
      <c r="B4083" s="36" t="s">
        <v>1623</v>
      </c>
      <c r="C4083" s="3"/>
      <c r="D4083" s="3"/>
      <c r="E4083" s="3"/>
      <c r="F4083" s="4"/>
    </row>
    <row r="4084" spans="2:6" ht="11.25" hidden="1" customHeight="1" x14ac:dyDescent="0.2">
      <c r="B4084" s="36" t="s">
        <v>4016</v>
      </c>
      <c r="C4084" s="3"/>
      <c r="D4084" s="3"/>
      <c r="E4084" s="3"/>
      <c r="F4084" s="4"/>
    </row>
    <row r="4085" spans="2:6" ht="11.25" hidden="1" customHeight="1" x14ac:dyDescent="0.2">
      <c r="B4085" s="36" t="s">
        <v>1482</v>
      </c>
      <c r="C4085" s="3"/>
      <c r="D4085" s="3"/>
      <c r="E4085" s="3"/>
      <c r="F4085" s="4"/>
    </row>
    <row r="4086" spans="2:6" ht="11.25" hidden="1" customHeight="1" x14ac:dyDescent="0.2">
      <c r="B4086" s="36" t="s">
        <v>3781</v>
      </c>
      <c r="C4086" s="3"/>
      <c r="D4086" s="3"/>
      <c r="E4086" s="3"/>
      <c r="F4086" s="4"/>
    </row>
    <row r="4087" spans="2:6" ht="11.25" hidden="1" customHeight="1" x14ac:dyDescent="0.2">
      <c r="B4087" s="36" t="s">
        <v>1936</v>
      </c>
      <c r="C4087" s="3"/>
      <c r="D4087" s="3"/>
      <c r="E4087" s="3"/>
      <c r="F4087" s="4"/>
    </row>
    <row r="4088" spans="2:6" ht="11.25" hidden="1" customHeight="1" x14ac:dyDescent="0.2">
      <c r="B4088" s="36" t="s">
        <v>3263</v>
      </c>
      <c r="C4088" s="37">
        <f>D4088+E4088+F4088</f>
        <v>47990</v>
      </c>
      <c r="D4088" s="3">
        <v>22975</v>
      </c>
      <c r="E4088" s="3">
        <v>19937</v>
      </c>
      <c r="F4088" s="4">
        <v>5078</v>
      </c>
    </row>
    <row r="4089" spans="2:6" ht="11.25" hidden="1" customHeight="1" x14ac:dyDescent="0.2">
      <c r="B4089" s="36" t="s">
        <v>4016</v>
      </c>
      <c r="C4089" s="3"/>
      <c r="D4089" s="3"/>
      <c r="E4089" s="3"/>
      <c r="F4089" s="4"/>
    </row>
    <row r="4090" spans="2:6" ht="11.25" hidden="1" customHeight="1" x14ac:dyDescent="0.2">
      <c r="B4090" s="36" t="s">
        <v>1202</v>
      </c>
      <c r="C4090" s="3"/>
      <c r="D4090" s="3"/>
      <c r="E4090" s="3"/>
      <c r="F4090" s="4"/>
    </row>
    <row r="4091" spans="2:6" ht="11.25" hidden="1" customHeight="1" x14ac:dyDescent="0.2">
      <c r="B4091" s="36" t="s">
        <v>4016</v>
      </c>
      <c r="C4091" s="3"/>
      <c r="D4091" s="3"/>
      <c r="E4091" s="3"/>
      <c r="F4091" s="4"/>
    </row>
    <row r="4092" spans="2:6" ht="11.25" hidden="1" customHeight="1" x14ac:dyDescent="0.2">
      <c r="B4092" s="36" t="s">
        <v>1056</v>
      </c>
      <c r="C4092" s="3"/>
      <c r="D4092" s="3"/>
      <c r="E4092" s="3"/>
      <c r="F4092" s="4"/>
    </row>
    <row r="4093" spans="2:6" ht="11.25" hidden="1" customHeight="1" x14ac:dyDescent="0.2">
      <c r="B4093" s="36" t="s">
        <v>4016</v>
      </c>
      <c r="C4093" s="3"/>
      <c r="D4093" s="3"/>
      <c r="E4093" s="3"/>
      <c r="F4093" s="4"/>
    </row>
    <row r="4094" spans="2:6" ht="11.25" hidden="1" customHeight="1" x14ac:dyDescent="0.2">
      <c r="B4094" s="36" t="s">
        <v>676</v>
      </c>
      <c r="C4094" s="3"/>
      <c r="D4094" s="3"/>
      <c r="E4094" s="3"/>
      <c r="F4094" s="4"/>
    </row>
    <row r="4095" spans="2:6" ht="11.25" hidden="1" customHeight="1" x14ac:dyDescent="0.2">
      <c r="B4095" s="36" t="s">
        <v>4016</v>
      </c>
      <c r="C4095" s="3"/>
      <c r="D4095" s="3"/>
      <c r="E4095" s="3"/>
      <c r="F4095" s="4"/>
    </row>
    <row r="4096" spans="2:6" ht="11.25" hidden="1" customHeight="1" x14ac:dyDescent="0.2">
      <c r="B4096" s="36" t="s">
        <v>476</v>
      </c>
      <c r="C4096" s="3"/>
      <c r="D4096" s="3"/>
      <c r="E4096" s="3"/>
      <c r="F4096" s="4"/>
    </row>
    <row r="4097" spans="2:6" ht="11.25" hidden="1" customHeight="1" x14ac:dyDescent="0.2">
      <c r="B4097" s="36" t="s">
        <v>3169</v>
      </c>
      <c r="C4097" s="3"/>
      <c r="D4097" s="3"/>
      <c r="E4097" s="3"/>
      <c r="F4097" s="4"/>
    </row>
    <row r="4098" spans="2:6" ht="11.25" hidden="1" customHeight="1" x14ac:dyDescent="0.2">
      <c r="B4098" s="36" t="s">
        <v>3085</v>
      </c>
      <c r="C4098" s="3"/>
      <c r="D4098" s="3"/>
      <c r="E4098" s="3"/>
      <c r="F4098" s="4"/>
    </row>
    <row r="4099" spans="2:6" ht="11.25" hidden="1" customHeight="1" x14ac:dyDescent="0.2">
      <c r="B4099" s="36" t="s">
        <v>4016</v>
      </c>
      <c r="C4099" s="3"/>
      <c r="D4099" s="3"/>
      <c r="E4099" s="3"/>
      <c r="F4099" s="4"/>
    </row>
    <row r="4100" spans="2:6" ht="11.25" hidden="1" customHeight="1" x14ac:dyDescent="0.2">
      <c r="B4100" s="36" t="s">
        <v>2857</v>
      </c>
      <c r="C4100" s="3"/>
      <c r="D4100" s="3"/>
      <c r="E4100" s="3"/>
      <c r="F4100" s="4"/>
    </row>
    <row r="4101" spans="2:6" ht="11.25" hidden="1" customHeight="1" x14ac:dyDescent="0.2">
      <c r="B4101" s="36" t="s">
        <v>4016</v>
      </c>
      <c r="C4101" s="3"/>
      <c r="D4101" s="3"/>
      <c r="E4101" s="3"/>
      <c r="F4101" s="4"/>
    </row>
    <row r="4102" spans="2:6" ht="11.25" hidden="1" customHeight="1" x14ac:dyDescent="0.2">
      <c r="B4102" s="36" t="s">
        <v>2177</v>
      </c>
      <c r="C4102" s="3"/>
      <c r="D4102" s="3"/>
      <c r="E4102" s="3"/>
      <c r="F4102" s="4"/>
    </row>
    <row r="4103" spans="2:6" ht="11.25" hidden="1" customHeight="1" x14ac:dyDescent="0.2">
      <c r="B4103" s="36" t="s">
        <v>2618</v>
      </c>
      <c r="C4103" s="37">
        <f>D4103+E4103+F4103</f>
        <v>22550</v>
      </c>
      <c r="D4103" s="3">
        <v>22550</v>
      </c>
      <c r="E4103" s="3"/>
      <c r="F4103" s="4"/>
    </row>
    <row r="4104" spans="2:6" ht="11.25" hidden="1" customHeight="1" x14ac:dyDescent="0.2">
      <c r="B4104" s="36" t="s">
        <v>4016</v>
      </c>
      <c r="C4104" s="3"/>
      <c r="D4104" s="3"/>
      <c r="E4104" s="3"/>
      <c r="F4104" s="4"/>
    </row>
    <row r="4105" spans="2:6" ht="11.25" hidden="1" customHeight="1" x14ac:dyDescent="0.2">
      <c r="B4105" s="36" t="s">
        <v>2632</v>
      </c>
      <c r="C4105" s="3"/>
      <c r="D4105" s="3"/>
      <c r="E4105" s="3"/>
      <c r="F4105" s="4"/>
    </row>
    <row r="4106" spans="2:6" ht="11.25" hidden="1" customHeight="1" x14ac:dyDescent="0.2">
      <c r="B4106" s="36" t="s">
        <v>4016</v>
      </c>
      <c r="C4106" s="3"/>
      <c r="D4106" s="3"/>
      <c r="E4106" s="3"/>
      <c r="F4106" s="4"/>
    </row>
    <row r="4107" spans="2:6" ht="11.25" hidden="1" customHeight="1" x14ac:dyDescent="0.2">
      <c r="B4107" s="36" t="s">
        <v>187</v>
      </c>
      <c r="C4107" s="3"/>
      <c r="D4107" s="3"/>
      <c r="E4107" s="3"/>
      <c r="F4107" s="4"/>
    </row>
    <row r="4108" spans="2:6" ht="11.25" hidden="1" customHeight="1" x14ac:dyDescent="0.2">
      <c r="B4108" s="36" t="s">
        <v>3892</v>
      </c>
      <c r="C4108" s="3"/>
      <c r="D4108" s="3"/>
      <c r="E4108" s="3"/>
      <c r="F4108" s="4"/>
    </row>
    <row r="4109" spans="2:6" ht="11.25" hidden="1" customHeight="1" x14ac:dyDescent="0.2">
      <c r="B4109" s="36" t="s">
        <v>2530</v>
      </c>
      <c r="C4109" s="3"/>
      <c r="D4109" s="3"/>
      <c r="E4109" s="3"/>
      <c r="F4109" s="4"/>
    </row>
    <row r="4110" spans="2:6" ht="11.25" hidden="1" customHeight="1" x14ac:dyDescent="0.2">
      <c r="B4110" s="36" t="s">
        <v>1265</v>
      </c>
      <c r="C4110" s="37">
        <f>D4110+E4110+F4110</f>
        <v>715290</v>
      </c>
      <c r="D4110" s="3">
        <v>445270</v>
      </c>
      <c r="E4110" s="3">
        <v>77210</v>
      </c>
      <c r="F4110" s="4">
        <v>192810</v>
      </c>
    </row>
    <row r="4111" spans="2:6" ht="11.25" hidden="1" customHeight="1" x14ac:dyDescent="0.2">
      <c r="B4111" s="36" t="s">
        <v>4016</v>
      </c>
      <c r="C4111" s="3"/>
      <c r="D4111" s="3"/>
      <c r="E4111" s="3"/>
      <c r="F4111" s="4"/>
    </row>
    <row r="4112" spans="2:6" ht="11.25" hidden="1" customHeight="1" x14ac:dyDescent="0.2">
      <c r="B4112" s="36" t="s">
        <v>1136</v>
      </c>
      <c r="C4112" s="3"/>
      <c r="D4112" s="3"/>
      <c r="E4112" s="3"/>
      <c r="F4112" s="4"/>
    </row>
    <row r="4113" spans="2:6" ht="11.25" hidden="1" customHeight="1" x14ac:dyDescent="0.2">
      <c r="B4113" s="36" t="s">
        <v>4016</v>
      </c>
      <c r="C4113" s="3"/>
      <c r="D4113" s="3"/>
      <c r="E4113" s="3"/>
      <c r="F4113" s="4"/>
    </row>
    <row r="4114" spans="2:6" ht="11.25" hidden="1" customHeight="1" x14ac:dyDescent="0.2">
      <c r="B4114" s="36" t="s">
        <v>2410</v>
      </c>
      <c r="C4114" s="3"/>
      <c r="D4114" s="3"/>
      <c r="E4114" s="3"/>
      <c r="F4114" s="4"/>
    </row>
    <row r="4115" spans="2:6" ht="11.25" hidden="1" customHeight="1" x14ac:dyDescent="0.2">
      <c r="B4115" s="36" t="s">
        <v>2800</v>
      </c>
      <c r="C4115" s="3"/>
      <c r="D4115" s="3"/>
      <c r="E4115" s="3"/>
      <c r="F4115" s="4"/>
    </row>
    <row r="4116" spans="2:6" ht="11.25" hidden="1" customHeight="1" x14ac:dyDescent="0.2">
      <c r="B4116" s="36" t="s">
        <v>2862</v>
      </c>
      <c r="C4116" s="3"/>
      <c r="D4116" s="3"/>
      <c r="E4116" s="3"/>
      <c r="F4116" s="4"/>
    </row>
    <row r="4117" spans="2:6" ht="11.25" hidden="1" customHeight="1" x14ac:dyDescent="0.2">
      <c r="B4117" s="36" t="s">
        <v>2550</v>
      </c>
      <c r="C4117" s="37">
        <f>D4117+E4117+F4117</f>
        <v>1531066</v>
      </c>
      <c r="D4117" s="3">
        <v>876254</v>
      </c>
      <c r="E4117" s="3">
        <v>199807</v>
      </c>
      <c r="F4117" s="4">
        <v>455005</v>
      </c>
    </row>
    <row r="4118" spans="2:6" ht="11.25" hidden="1" customHeight="1" x14ac:dyDescent="0.2">
      <c r="B4118" s="36" t="s">
        <v>4016</v>
      </c>
      <c r="C4118" s="3"/>
      <c r="D4118" s="3"/>
      <c r="E4118" s="3"/>
      <c r="F4118" s="4"/>
    </row>
    <row r="4119" spans="2:6" ht="11.25" hidden="1" customHeight="1" x14ac:dyDescent="0.2">
      <c r="B4119" s="33" t="s">
        <v>3926</v>
      </c>
      <c r="C4119" s="34">
        <v>5095</v>
      </c>
      <c r="D4119" s="34">
        <v>2583</v>
      </c>
      <c r="E4119" s="34">
        <v>1020</v>
      </c>
      <c r="F4119" s="35">
        <v>1492</v>
      </c>
    </row>
    <row r="4120" spans="2:6" ht="11.25" hidden="1" customHeight="1" x14ac:dyDescent="0.2">
      <c r="B4120" s="36" t="s">
        <v>4016</v>
      </c>
      <c r="C4120" s="3"/>
      <c r="D4120" s="3"/>
      <c r="E4120" s="3"/>
      <c r="F4120" s="4"/>
    </row>
    <row r="4121" spans="2:6" ht="11.25" hidden="1" customHeight="1" x14ac:dyDescent="0.2">
      <c r="B4121" s="36" t="s">
        <v>3277</v>
      </c>
      <c r="C4121" s="3"/>
      <c r="D4121" s="3"/>
      <c r="E4121" s="3"/>
      <c r="F4121" s="4"/>
    </row>
    <row r="4122" spans="2:6" ht="11.25" hidden="1" customHeight="1" x14ac:dyDescent="0.2">
      <c r="B4122" s="36" t="s">
        <v>4016</v>
      </c>
      <c r="C4122" s="3"/>
      <c r="D4122" s="3"/>
      <c r="E4122" s="3"/>
      <c r="F4122" s="4"/>
    </row>
    <row r="4123" spans="2:6" ht="11.25" hidden="1" customHeight="1" x14ac:dyDescent="0.2">
      <c r="B4123" s="36" t="s">
        <v>3991</v>
      </c>
      <c r="C4123" s="3"/>
      <c r="D4123" s="3"/>
      <c r="E4123" s="3"/>
      <c r="F4123" s="4"/>
    </row>
    <row r="4124" spans="2:6" ht="11.25" hidden="1" customHeight="1" x14ac:dyDescent="0.2">
      <c r="B4124" s="28" t="s">
        <v>4016</v>
      </c>
      <c r="C4124" s="6"/>
      <c r="D4124" s="6"/>
      <c r="E4124" s="6"/>
      <c r="F4124" s="7"/>
    </row>
    <row r="4125" spans="2:6" ht="11.25" hidden="1" customHeight="1" x14ac:dyDescent="0.2">
      <c r="B4125" s="36" t="s">
        <v>3119</v>
      </c>
      <c r="C4125" s="3"/>
      <c r="D4125" s="3"/>
      <c r="E4125" s="3"/>
      <c r="F4125" s="4"/>
    </row>
    <row r="4126" spans="2:6" ht="11.25" hidden="1" customHeight="1" x14ac:dyDescent="0.2">
      <c r="B4126" s="36" t="s">
        <v>4016</v>
      </c>
      <c r="C4126" s="3"/>
      <c r="D4126" s="3"/>
      <c r="E4126" s="3"/>
      <c r="F4126" s="4"/>
    </row>
    <row r="4127" spans="2:6" ht="11.25" hidden="1" customHeight="1" x14ac:dyDescent="0.2">
      <c r="B4127" s="36" t="s">
        <v>3661</v>
      </c>
      <c r="C4127" s="3"/>
      <c r="D4127" s="3"/>
      <c r="E4127" s="3"/>
      <c r="F4127" s="4"/>
    </row>
    <row r="4128" spans="2:6" ht="11.25" hidden="1" customHeight="1" x14ac:dyDescent="0.2">
      <c r="B4128" s="36" t="s">
        <v>1361</v>
      </c>
      <c r="C4128" s="3"/>
      <c r="D4128" s="3"/>
      <c r="E4128" s="3"/>
      <c r="F4128" s="4"/>
    </row>
    <row r="4129" spans="2:6" ht="11.25" hidden="1" customHeight="1" x14ac:dyDescent="0.2">
      <c r="B4129" s="36" t="s">
        <v>3442</v>
      </c>
      <c r="C4129" s="3"/>
      <c r="D4129" s="3"/>
      <c r="E4129" s="3"/>
      <c r="F4129" s="4"/>
    </row>
    <row r="4130" spans="2:6" ht="11.25" hidden="1" customHeight="1" x14ac:dyDescent="0.2">
      <c r="B4130" s="36" t="s">
        <v>4016</v>
      </c>
      <c r="C4130" s="3"/>
      <c r="D4130" s="3"/>
      <c r="E4130" s="3"/>
      <c r="F4130" s="4"/>
    </row>
    <row r="4131" spans="2:6" ht="11.25" hidden="1" customHeight="1" x14ac:dyDescent="0.2">
      <c r="B4131" s="36" t="s">
        <v>1804</v>
      </c>
      <c r="C4131" s="3"/>
      <c r="D4131" s="3"/>
      <c r="E4131" s="3"/>
      <c r="F4131" s="4"/>
    </row>
    <row r="4132" spans="2:6" ht="11.25" hidden="1" customHeight="1" x14ac:dyDescent="0.2">
      <c r="B4132" s="36" t="s">
        <v>1713</v>
      </c>
      <c r="C4132" s="3"/>
      <c r="D4132" s="3"/>
      <c r="E4132" s="3"/>
      <c r="F4132" s="4"/>
    </row>
    <row r="4133" spans="2:6" ht="11.25" hidden="1" customHeight="1" x14ac:dyDescent="0.2">
      <c r="B4133" s="36" t="s">
        <v>2053</v>
      </c>
      <c r="C4133" s="3"/>
      <c r="D4133" s="3"/>
      <c r="E4133" s="3"/>
      <c r="F4133" s="4"/>
    </row>
    <row r="4134" spans="2:6" ht="11.25" hidden="1" customHeight="1" x14ac:dyDescent="0.2">
      <c r="B4134" s="36" t="s">
        <v>2063</v>
      </c>
      <c r="C4134" s="37">
        <f>D4134+E4134+F4134</f>
        <v>1778</v>
      </c>
      <c r="D4134" s="3">
        <v>868</v>
      </c>
      <c r="E4134" s="3">
        <v>459</v>
      </c>
      <c r="F4134" s="4">
        <v>451</v>
      </c>
    </row>
    <row r="4135" spans="2:6" ht="11.25" hidden="1" customHeight="1" x14ac:dyDescent="0.2">
      <c r="B4135" s="36" t="s">
        <v>4016</v>
      </c>
      <c r="C4135" s="3"/>
      <c r="D4135" s="3"/>
      <c r="E4135" s="3"/>
      <c r="F4135" s="4"/>
    </row>
    <row r="4136" spans="2:6" ht="11.25" hidden="1" customHeight="1" x14ac:dyDescent="0.2">
      <c r="B4136" s="36" t="s">
        <v>3996</v>
      </c>
      <c r="C4136" s="3"/>
      <c r="D4136" s="3"/>
      <c r="E4136" s="3"/>
      <c r="F4136" s="4"/>
    </row>
    <row r="4137" spans="2:6" ht="11.25" hidden="1" customHeight="1" x14ac:dyDescent="0.2">
      <c r="B4137" s="36" t="s">
        <v>4016</v>
      </c>
      <c r="C4137" s="3"/>
      <c r="D4137" s="3"/>
      <c r="E4137" s="3"/>
      <c r="F4137" s="4"/>
    </row>
    <row r="4138" spans="2:6" ht="11.25" hidden="1" customHeight="1" x14ac:dyDescent="0.2">
      <c r="B4138" s="36" t="s">
        <v>1048</v>
      </c>
      <c r="C4138" s="3"/>
      <c r="D4138" s="3"/>
      <c r="E4138" s="3"/>
      <c r="F4138" s="4"/>
    </row>
    <row r="4139" spans="2:6" ht="11.25" hidden="1" customHeight="1" x14ac:dyDescent="0.2">
      <c r="B4139" s="36" t="s">
        <v>4016</v>
      </c>
      <c r="C4139" s="3"/>
      <c r="D4139" s="3"/>
      <c r="E4139" s="3"/>
      <c r="F4139" s="4"/>
    </row>
    <row r="4140" spans="2:6" ht="11.25" hidden="1" customHeight="1" x14ac:dyDescent="0.2">
      <c r="B4140" s="36" t="s">
        <v>3011</v>
      </c>
      <c r="C4140" s="3"/>
      <c r="D4140" s="3"/>
      <c r="E4140" s="3"/>
      <c r="F4140" s="4"/>
    </row>
    <row r="4141" spans="2:6" ht="11.25" hidden="1" customHeight="1" x14ac:dyDescent="0.2">
      <c r="B4141" s="36" t="s">
        <v>1802</v>
      </c>
      <c r="C4141" s="3"/>
      <c r="D4141" s="3"/>
      <c r="E4141" s="3"/>
      <c r="F4141" s="4"/>
    </row>
    <row r="4142" spans="2:6" ht="11.25" hidden="1" customHeight="1" x14ac:dyDescent="0.2">
      <c r="B4142" s="36" t="s">
        <v>2082</v>
      </c>
      <c r="C4142" s="3"/>
      <c r="D4142" s="3"/>
      <c r="E4142" s="3"/>
      <c r="F4142" s="4"/>
    </row>
    <row r="4143" spans="2:6" ht="11.25" hidden="1" customHeight="1" x14ac:dyDescent="0.2">
      <c r="B4143" s="36" t="s">
        <v>2848</v>
      </c>
      <c r="C4143" s="3"/>
      <c r="D4143" s="3"/>
      <c r="E4143" s="3"/>
      <c r="F4143" s="4"/>
    </row>
    <row r="4144" spans="2:6" ht="11.25" hidden="1" customHeight="1" x14ac:dyDescent="0.2">
      <c r="B4144" s="36" t="s">
        <v>4016</v>
      </c>
      <c r="C4144" s="3"/>
      <c r="D4144" s="3"/>
      <c r="E4144" s="3"/>
      <c r="F4144" s="4"/>
    </row>
    <row r="4145" spans="2:6" ht="11.25" hidden="1" customHeight="1" x14ac:dyDescent="0.2">
      <c r="B4145" s="36" t="s">
        <v>2256</v>
      </c>
      <c r="C4145" s="3"/>
      <c r="D4145" s="3"/>
      <c r="E4145" s="3"/>
      <c r="F4145" s="4"/>
    </row>
    <row r="4146" spans="2:6" ht="11.25" hidden="1" customHeight="1" x14ac:dyDescent="0.2">
      <c r="B4146" s="36" t="s">
        <v>4016</v>
      </c>
      <c r="C4146" s="3"/>
      <c r="D4146" s="3"/>
      <c r="E4146" s="3"/>
      <c r="F4146" s="4"/>
    </row>
    <row r="4147" spans="2:6" ht="11.25" hidden="1" customHeight="1" x14ac:dyDescent="0.2">
      <c r="B4147" s="36" t="s">
        <v>896</v>
      </c>
      <c r="C4147" s="3"/>
      <c r="D4147" s="3"/>
      <c r="E4147" s="3"/>
      <c r="F4147" s="4"/>
    </row>
    <row r="4148" spans="2:6" ht="11.25" hidden="1" customHeight="1" x14ac:dyDescent="0.2">
      <c r="B4148" s="36" t="s">
        <v>4016</v>
      </c>
      <c r="C4148" s="3"/>
      <c r="D4148" s="3"/>
      <c r="E4148" s="3"/>
      <c r="F4148" s="4"/>
    </row>
    <row r="4149" spans="2:6" ht="11.25" hidden="1" customHeight="1" x14ac:dyDescent="0.2">
      <c r="B4149" s="36" t="s">
        <v>2135</v>
      </c>
      <c r="C4149" s="3"/>
      <c r="D4149" s="3"/>
      <c r="E4149" s="3"/>
      <c r="F4149" s="4"/>
    </row>
    <row r="4150" spans="2:6" ht="11.25" hidden="1" customHeight="1" x14ac:dyDescent="0.2">
      <c r="B4150" s="36" t="s">
        <v>4016</v>
      </c>
      <c r="C4150" s="3"/>
      <c r="D4150" s="3"/>
      <c r="E4150" s="3"/>
      <c r="F4150" s="4"/>
    </row>
    <row r="4151" spans="2:6" ht="11.25" hidden="1" customHeight="1" x14ac:dyDescent="0.2">
      <c r="B4151" s="36" t="s">
        <v>2197</v>
      </c>
      <c r="C4151" s="3"/>
      <c r="D4151" s="3"/>
      <c r="E4151" s="3"/>
      <c r="F4151" s="4"/>
    </row>
    <row r="4152" spans="2:6" ht="11.25" hidden="1" customHeight="1" x14ac:dyDescent="0.2">
      <c r="B4152" s="36" t="s">
        <v>4016</v>
      </c>
      <c r="C4152" s="3"/>
      <c r="D4152" s="3"/>
      <c r="E4152" s="3"/>
      <c r="F4152" s="4"/>
    </row>
    <row r="4153" spans="2:6" ht="11.25" hidden="1" customHeight="1" x14ac:dyDescent="0.2">
      <c r="B4153" s="36" t="s">
        <v>2703</v>
      </c>
      <c r="C4153" s="3"/>
      <c r="D4153" s="3"/>
      <c r="E4153" s="3"/>
      <c r="F4153" s="4"/>
    </row>
    <row r="4154" spans="2:6" ht="11.25" hidden="1" customHeight="1" x14ac:dyDescent="0.2">
      <c r="B4154" s="36" t="s">
        <v>320</v>
      </c>
      <c r="C4154" s="3"/>
      <c r="D4154" s="3"/>
      <c r="E4154" s="3"/>
      <c r="F4154" s="4"/>
    </row>
    <row r="4155" spans="2:6" ht="11.25" hidden="1" customHeight="1" x14ac:dyDescent="0.2">
      <c r="B4155" s="36" t="s">
        <v>3836</v>
      </c>
      <c r="C4155" s="3"/>
      <c r="D4155" s="3"/>
      <c r="E4155" s="3"/>
      <c r="F4155" s="4"/>
    </row>
    <row r="4156" spans="2:6" ht="11.25" hidden="1" customHeight="1" x14ac:dyDescent="0.2">
      <c r="B4156" s="36" t="s">
        <v>4016</v>
      </c>
      <c r="C4156" s="3"/>
      <c r="D4156" s="3"/>
      <c r="E4156" s="3"/>
      <c r="F4156" s="4"/>
    </row>
    <row r="4157" spans="2:6" ht="11.25" hidden="1" customHeight="1" x14ac:dyDescent="0.2">
      <c r="B4157" s="36" t="s">
        <v>1201</v>
      </c>
      <c r="C4157" s="3"/>
      <c r="D4157" s="3"/>
      <c r="E4157" s="3"/>
      <c r="F4157" s="4"/>
    </row>
    <row r="4158" spans="2:6" ht="11.25" hidden="1" customHeight="1" x14ac:dyDescent="0.2">
      <c r="B4158" s="36" t="s">
        <v>744</v>
      </c>
      <c r="C4158" s="3"/>
      <c r="D4158" s="3"/>
      <c r="E4158" s="3"/>
      <c r="F4158" s="4"/>
    </row>
    <row r="4159" spans="2:6" ht="11.25" hidden="1" customHeight="1" x14ac:dyDescent="0.2">
      <c r="B4159" s="36" t="s">
        <v>1288</v>
      </c>
      <c r="C4159" s="3"/>
      <c r="D4159" s="3"/>
      <c r="E4159" s="3"/>
      <c r="F4159" s="4"/>
    </row>
    <row r="4160" spans="2:6" ht="11.25" hidden="1" customHeight="1" x14ac:dyDescent="0.2">
      <c r="B4160" s="36" t="s">
        <v>4016</v>
      </c>
      <c r="C4160" s="3"/>
      <c r="D4160" s="3"/>
      <c r="E4160" s="3"/>
      <c r="F4160" s="4"/>
    </row>
    <row r="4161" spans="2:6" ht="11.25" hidden="1" customHeight="1" x14ac:dyDescent="0.2">
      <c r="B4161" s="36" t="s">
        <v>543</v>
      </c>
      <c r="C4161" s="3"/>
      <c r="D4161" s="3"/>
      <c r="E4161" s="3"/>
      <c r="F4161" s="4"/>
    </row>
    <row r="4162" spans="2:6" ht="11.25" hidden="1" customHeight="1" x14ac:dyDescent="0.2">
      <c r="B4162" s="36" t="s">
        <v>4016</v>
      </c>
      <c r="C4162" s="3"/>
      <c r="D4162" s="3"/>
      <c r="E4162" s="3"/>
      <c r="F4162" s="4"/>
    </row>
    <row r="4163" spans="2:6" ht="11.25" hidden="1" customHeight="1" x14ac:dyDescent="0.2">
      <c r="B4163" s="36" t="s">
        <v>321</v>
      </c>
      <c r="C4163" s="3"/>
      <c r="D4163" s="3"/>
      <c r="E4163" s="3"/>
      <c r="F4163" s="4"/>
    </row>
    <row r="4164" spans="2:6" ht="11.25" hidden="1" customHeight="1" x14ac:dyDescent="0.2">
      <c r="B4164" s="36" t="s">
        <v>4016</v>
      </c>
      <c r="C4164" s="3"/>
      <c r="D4164" s="3"/>
      <c r="E4164" s="3"/>
      <c r="F4164" s="4"/>
    </row>
    <row r="4165" spans="2:6" ht="11.25" hidden="1" customHeight="1" x14ac:dyDescent="0.2">
      <c r="B4165" s="36" t="s">
        <v>686</v>
      </c>
      <c r="C4165" s="3"/>
      <c r="D4165" s="3"/>
      <c r="E4165" s="3"/>
      <c r="F4165" s="4"/>
    </row>
    <row r="4166" spans="2:6" ht="11.25" hidden="1" customHeight="1" x14ac:dyDescent="0.2">
      <c r="B4166" s="36" t="s">
        <v>2787</v>
      </c>
      <c r="C4166" s="3"/>
      <c r="D4166" s="3"/>
      <c r="E4166" s="3"/>
      <c r="F4166" s="4"/>
    </row>
    <row r="4167" spans="2:6" ht="11.25" hidden="1" customHeight="1" x14ac:dyDescent="0.2">
      <c r="B4167" s="36" t="s">
        <v>2804</v>
      </c>
      <c r="C4167" s="3"/>
      <c r="D4167" s="3"/>
      <c r="E4167" s="3"/>
      <c r="F4167" s="4"/>
    </row>
    <row r="4168" spans="2:6" ht="11.25" hidden="1" customHeight="1" x14ac:dyDescent="0.2">
      <c r="B4168" s="36" t="s">
        <v>4016</v>
      </c>
      <c r="C4168" s="3"/>
      <c r="D4168" s="3"/>
      <c r="E4168" s="3"/>
      <c r="F4168" s="4"/>
    </row>
    <row r="4169" spans="2:6" ht="11.25" hidden="1" customHeight="1" x14ac:dyDescent="0.2">
      <c r="B4169" s="36" t="s">
        <v>1531</v>
      </c>
      <c r="C4169" s="3"/>
      <c r="D4169" s="3"/>
      <c r="E4169" s="3"/>
      <c r="F4169" s="4"/>
    </row>
    <row r="4170" spans="2:6" ht="11.25" hidden="1" customHeight="1" x14ac:dyDescent="0.2">
      <c r="B4170" s="36" t="s">
        <v>2585</v>
      </c>
      <c r="C4170" s="3"/>
      <c r="D4170" s="3"/>
      <c r="E4170" s="3"/>
      <c r="F4170" s="4"/>
    </row>
    <row r="4171" spans="2:6" ht="11.25" hidden="1" customHeight="1" x14ac:dyDescent="0.2">
      <c r="B4171" s="36" t="s">
        <v>3171</v>
      </c>
      <c r="C4171" s="3"/>
      <c r="D4171" s="3"/>
      <c r="E4171" s="3"/>
      <c r="F4171" s="4"/>
    </row>
    <row r="4172" spans="2:6" ht="11.25" hidden="1" customHeight="1" x14ac:dyDescent="0.2">
      <c r="B4172" s="36" t="s">
        <v>4016</v>
      </c>
      <c r="C4172" s="3"/>
      <c r="D4172" s="3"/>
      <c r="E4172" s="3"/>
      <c r="F4172" s="4"/>
    </row>
    <row r="4173" spans="2:6" ht="11.25" hidden="1" customHeight="1" x14ac:dyDescent="0.2">
      <c r="B4173" s="36" t="s">
        <v>3702</v>
      </c>
      <c r="C4173" s="3"/>
      <c r="D4173" s="3"/>
      <c r="E4173" s="3"/>
      <c r="F4173" s="4"/>
    </row>
    <row r="4174" spans="2:6" ht="11.25" hidden="1" customHeight="1" x14ac:dyDescent="0.2">
      <c r="B4174" s="36" t="s">
        <v>3763</v>
      </c>
      <c r="C4174" s="3"/>
      <c r="D4174" s="3"/>
      <c r="E4174" s="3"/>
      <c r="F4174" s="4"/>
    </row>
    <row r="4175" spans="2:6" ht="11.25" hidden="1" customHeight="1" x14ac:dyDescent="0.2">
      <c r="B4175" s="36" t="s">
        <v>2205</v>
      </c>
      <c r="C4175" s="3"/>
      <c r="D4175" s="3"/>
      <c r="E4175" s="3"/>
      <c r="F4175" s="4"/>
    </row>
    <row r="4176" spans="2:6" ht="11.25" hidden="1" customHeight="1" x14ac:dyDescent="0.2">
      <c r="B4176" s="36" t="s">
        <v>3601</v>
      </c>
      <c r="C4176" s="37">
        <f>D4176+E4176+F4176</f>
        <v>2299</v>
      </c>
      <c r="D4176" s="3">
        <v>1218</v>
      </c>
      <c r="E4176" s="3">
        <v>298</v>
      </c>
      <c r="F4176" s="4">
        <v>783</v>
      </c>
    </row>
    <row r="4177" spans="2:6" ht="11.25" hidden="1" customHeight="1" x14ac:dyDescent="0.2">
      <c r="B4177" s="28" t="s">
        <v>4016</v>
      </c>
      <c r="C4177" s="6"/>
      <c r="D4177" s="6"/>
      <c r="E4177" s="6"/>
      <c r="F4177" s="7"/>
    </row>
    <row r="4178" spans="2:6" ht="11.25" hidden="1" customHeight="1" x14ac:dyDescent="0.2">
      <c r="B4178" s="36" t="s">
        <v>0</v>
      </c>
      <c r="C4178" s="3"/>
      <c r="D4178" s="3"/>
      <c r="E4178" s="3"/>
      <c r="F4178" s="4"/>
    </row>
    <row r="4179" spans="2:6" ht="11.25" hidden="1" customHeight="1" x14ac:dyDescent="0.2">
      <c r="B4179" s="36" t="s">
        <v>4016</v>
      </c>
      <c r="C4179" s="3"/>
      <c r="D4179" s="3"/>
      <c r="E4179" s="3"/>
      <c r="F4179" s="4"/>
    </row>
    <row r="4180" spans="2:6" ht="11.25" hidden="1" customHeight="1" x14ac:dyDescent="0.2">
      <c r="B4180" s="36" t="s">
        <v>3944</v>
      </c>
      <c r="C4180" s="3"/>
      <c r="D4180" s="3"/>
      <c r="E4180" s="3"/>
      <c r="F4180" s="4"/>
    </row>
    <row r="4181" spans="2:6" ht="11.25" hidden="1" customHeight="1" x14ac:dyDescent="0.2">
      <c r="B4181" s="36" t="s">
        <v>4016</v>
      </c>
      <c r="C4181" s="3"/>
      <c r="D4181" s="3"/>
      <c r="E4181" s="3"/>
      <c r="F4181" s="4"/>
    </row>
    <row r="4182" spans="2:6" ht="11.25" hidden="1" customHeight="1" x14ac:dyDescent="0.2">
      <c r="B4182" s="36" t="s">
        <v>2507</v>
      </c>
      <c r="C4182" s="3"/>
      <c r="D4182" s="3"/>
      <c r="E4182" s="3"/>
      <c r="F4182" s="4"/>
    </row>
    <row r="4183" spans="2:6" ht="11.25" hidden="1" customHeight="1" x14ac:dyDescent="0.2">
      <c r="B4183" s="36" t="s">
        <v>4016</v>
      </c>
      <c r="C4183" s="3"/>
      <c r="D4183" s="3"/>
      <c r="E4183" s="3"/>
      <c r="F4183" s="4"/>
    </row>
    <row r="4184" spans="2:6" ht="11.25" hidden="1" customHeight="1" x14ac:dyDescent="0.2">
      <c r="B4184" s="36" t="s">
        <v>3661</v>
      </c>
      <c r="C4184" s="3"/>
      <c r="D4184" s="3"/>
      <c r="E4184" s="3"/>
      <c r="F4184" s="4"/>
    </row>
    <row r="4185" spans="2:6" ht="11.25" hidden="1" customHeight="1" x14ac:dyDescent="0.2">
      <c r="B4185" s="36" t="s">
        <v>2399</v>
      </c>
      <c r="C4185" s="3"/>
      <c r="D4185" s="3"/>
      <c r="E4185" s="3"/>
      <c r="F4185" s="4"/>
    </row>
    <row r="4186" spans="2:6" ht="11.25" hidden="1" customHeight="1" x14ac:dyDescent="0.2">
      <c r="B4186" s="36" t="s">
        <v>3442</v>
      </c>
      <c r="C4186" s="3"/>
      <c r="D4186" s="3"/>
      <c r="E4186" s="3"/>
      <c r="F4186" s="4"/>
    </row>
    <row r="4187" spans="2:6" ht="11.25" hidden="1" customHeight="1" x14ac:dyDescent="0.2">
      <c r="B4187" s="36" t="s">
        <v>4016</v>
      </c>
      <c r="C4187" s="3"/>
      <c r="D4187" s="3"/>
      <c r="E4187" s="3"/>
      <c r="F4187" s="4"/>
    </row>
    <row r="4188" spans="2:6" ht="11.25" hidden="1" customHeight="1" x14ac:dyDescent="0.2">
      <c r="B4188" s="36" t="s">
        <v>77</v>
      </c>
      <c r="C4188" s="3"/>
      <c r="D4188" s="3"/>
      <c r="E4188" s="3"/>
      <c r="F4188" s="4"/>
    </row>
    <row r="4189" spans="2:6" ht="11.25" hidden="1" customHeight="1" x14ac:dyDescent="0.2">
      <c r="B4189" s="36" t="s">
        <v>2049</v>
      </c>
      <c r="C4189" s="3"/>
      <c r="D4189" s="3"/>
      <c r="E4189" s="3"/>
      <c r="F4189" s="4"/>
    </row>
    <row r="4190" spans="2:6" ht="11.25" hidden="1" customHeight="1" x14ac:dyDescent="0.2">
      <c r="B4190" s="36" t="s">
        <v>969</v>
      </c>
      <c r="C4190" s="3"/>
      <c r="D4190" s="3"/>
      <c r="E4190" s="3"/>
      <c r="F4190" s="4"/>
    </row>
    <row r="4191" spans="2:6" ht="11.25" hidden="1" customHeight="1" x14ac:dyDescent="0.2">
      <c r="B4191" s="36" t="s">
        <v>3617</v>
      </c>
      <c r="C4191" s="37">
        <f>D4191+E4191+F4191</f>
        <v>1018</v>
      </c>
      <c r="D4191" s="3">
        <v>497</v>
      </c>
      <c r="E4191" s="3">
        <v>263</v>
      </c>
      <c r="F4191" s="4">
        <v>258</v>
      </c>
    </row>
    <row r="4192" spans="2:6" ht="11.25" hidden="1" customHeight="1" x14ac:dyDescent="0.2">
      <c r="B4192" s="36" t="s">
        <v>4016</v>
      </c>
      <c r="C4192" s="3"/>
      <c r="D4192" s="3"/>
      <c r="E4192" s="3"/>
      <c r="F4192" s="4"/>
    </row>
    <row r="4193" spans="2:6" ht="11.25" hidden="1" customHeight="1" x14ac:dyDescent="0.2">
      <c r="B4193" s="36" t="s">
        <v>2979</v>
      </c>
      <c r="C4193" s="3"/>
      <c r="D4193" s="3"/>
      <c r="E4193" s="3"/>
      <c r="F4193" s="4"/>
    </row>
    <row r="4194" spans="2:6" ht="11.25" hidden="1" customHeight="1" x14ac:dyDescent="0.2">
      <c r="B4194" s="36" t="s">
        <v>4016</v>
      </c>
      <c r="C4194" s="3"/>
      <c r="D4194" s="3"/>
      <c r="E4194" s="3"/>
      <c r="F4194" s="4"/>
    </row>
    <row r="4195" spans="2:6" ht="11.25" hidden="1" customHeight="1" x14ac:dyDescent="0.2">
      <c r="B4195" s="36" t="s">
        <v>1925</v>
      </c>
      <c r="C4195" s="3"/>
      <c r="D4195" s="3"/>
      <c r="E4195" s="3"/>
      <c r="F4195" s="4"/>
    </row>
    <row r="4196" spans="2:6" ht="11.25" hidden="1" customHeight="1" x14ac:dyDescent="0.2">
      <c r="B4196" s="36" t="s">
        <v>1213</v>
      </c>
      <c r="C4196" s="3"/>
      <c r="D4196" s="3"/>
      <c r="E4196" s="3"/>
      <c r="F4196" s="4"/>
    </row>
    <row r="4197" spans="2:6" ht="11.25" hidden="1" customHeight="1" x14ac:dyDescent="0.2">
      <c r="B4197" s="36" t="s">
        <v>808</v>
      </c>
      <c r="C4197" s="3"/>
      <c r="D4197" s="3"/>
      <c r="E4197" s="3"/>
      <c r="F4197" s="4"/>
    </row>
    <row r="4198" spans="2:6" ht="11.25" hidden="1" customHeight="1" x14ac:dyDescent="0.2">
      <c r="B4198" s="36" t="s">
        <v>1316</v>
      </c>
      <c r="C4198" s="37">
        <f>D4198+E4198+F4198</f>
        <v>5095</v>
      </c>
      <c r="D4198" s="3">
        <v>2583</v>
      </c>
      <c r="E4198" s="3">
        <v>1020</v>
      </c>
      <c r="F4198" s="4">
        <v>1492</v>
      </c>
    </row>
    <row r="4199" spans="2:6" ht="11.25" hidden="1" customHeight="1" x14ac:dyDescent="0.2">
      <c r="B4199" s="36" t="s">
        <v>4016</v>
      </c>
      <c r="C4199" s="3"/>
      <c r="D4199" s="3"/>
      <c r="E4199" s="3"/>
      <c r="F4199" s="4"/>
    </row>
    <row r="4200" spans="2:6" ht="11.25" hidden="1" customHeight="1" x14ac:dyDescent="0.2">
      <c r="B4200" s="33" t="s">
        <v>1601</v>
      </c>
      <c r="C4200" s="34">
        <v>2454</v>
      </c>
      <c r="D4200" s="34">
        <v>1787</v>
      </c>
      <c r="E4200" s="34">
        <v>376</v>
      </c>
      <c r="F4200" s="35">
        <v>291</v>
      </c>
    </row>
    <row r="4201" spans="2:6" ht="11.25" hidden="1" customHeight="1" x14ac:dyDescent="0.2">
      <c r="B4201" s="36" t="s">
        <v>4016</v>
      </c>
      <c r="C4201" s="3"/>
      <c r="D4201" s="3"/>
      <c r="E4201" s="3"/>
      <c r="F4201" s="4"/>
    </row>
    <row r="4202" spans="2:6" ht="11.25" hidden="1" customHeight="1" x14ac:dyDescent="0.2">
      <c r="B4202" s="36" t="s">
        <v>2349</v>
      </c>
      <c r="C4202" s="3"/>
      <c r="D4202" s="3"/>
      <c r="E4202" s="3"/>
      <c r="F4202" s="4"/>
    </row>
    <row r="4203" spans="2:6" ht="11.25" hidden="1" customHeight="1" x14ac:dyDescent="0.2">
      <c r="B4203" s="36" t="s">
        <v>4016</v>
      </c>
      <c r="C4203" s="3"/>
      <c r="D4203" s="3"/>
      <c r="E4203" s="3"/>
      <c r="F4203" s="4"/>
    </row>
    <row r="4204" spans="2:6" ht="11.25" hidden="1" customHeight="1" x14ac:dyDescent="0.2">
      <c r="B4204" s="36" t="s">
        <v>2006</v>
      </c>
      <c r="C4204" s="3"/>
      <c r="D4204" s="3"/>
      <c r="E4204" s="3"/>
      <c r="F4204" s="4"/>
    </row>
    <row r="4205" spans="2:6" ht="11.25" hidden="1" customHeight="1" x14ac:dyDescent="0.2">
      <c r="B4205" s="36" t="s">
        <v>4016</v>
      </c>
      <c r="C4205" s="3"/>
      <c r="D4205" s="3"/>
      <c r="E4205" s="3"/>
      <c r="F4205" s="4"/>
    </row>
    <row r="4206" spans="2:6" ht="11.25" hidden="1" customHeight="1" x14ac:dyDescent="0.2">
      <c r="B4206" s="36" t="s">
        <v>2207</v>
      </c>
      <c r="C4206" s="3"/>
      <c r="D4206" s="3"/>
      <c r="E4206" s="3"/>
      <c r="F4206" s="4"/>
    </row>
    <row r="4207" spans="2:6" ht="11.25" hidden="1" customHeight="1" x14ac:dyDescent="0.2">
      <c r="B4207" s="36" t="s">
        <v>4016</v>
      </c>
      <c r="C4207" s="3"/>
      <c r="D4207" s="3"/>
      <c r="E4207" s="3"/>
      <c r="F4207" s="4"/>
    </row>
    <row r="4208" spans="2:6" ht="11.25" hidden="1" customHeight="1" x14ac:dyDescent="0.2">
      <c r="B4208" s="36" t="s">
        <v>2440</v>
      </c>
      <c r="C4208" s="3"/>
      <c r="D4208" s="3"/>
      <c r="E4208" s="3"/>
      <c r="F4208" s="4"/>
    </row>
    <row r="4209" spans="2:6" ht="11.25" hidden="1" customHeight="1" x14ac:dyDescent="0.2">
      <c r="B4209" s="36" t="s">
        <v>4016</v>
      </c>
      <c r="C4209" s="3"/>
      <c r="D4209" s="3"/>
      <c r="E4209" s="3"/>
      <c r="F4209" s="4"/>
    </row>
    <row r="4210" spans="2:6" ht="11.25" hidden="1" customHeight="1" x14ac:dyDescent="0.2">
      <c r="B4210" s="36" t="s">
        <v>241</v>
      </c>
      <c r="C4210" s="3"/>
      <c r="D4210" s="3"/>
      <c r="E4210" s="3"/>
      <c r="F4210" s="4"/>
    </row>
    <row r="4211" spans="2:6" ht="11.25" hidden="1" customHeight="1" x14ac:dyDescent="0.2">
      <c r="B4211" s="36" t="s">
        <v>4016</v>
      </c>
      <c r="C4211" s="3"/>
      <c r="D4211" s="3"/>
      <c r="E4211" s="3"/>
      <c r="F4211" s="4"/>
    </row>
    <row r="4212" spans="2:6" ht="11.25" hidden="1" customHeight="1" x14ac:dyDescent="0.2">
      <c r="B4212" s="36" t="s">
        <v>1596</v>
      </c>
      <c r="C4212" s="3"/>
      <c r="D4212" s="3"/>
      <c r="E4212" s="3"/>
      <c r="F4212" s="4"/>
    </row>
    <row r="4213" spans="2:6" ht="11.25" hidden="1" customHeight="1" x14ac:dyDescent="0.2">
      <c r="B4213" s="36" t="s">
        <v>4016</v>
      </c>
      <c r="C4213" s="3"/>
      <c r="D4213" s="3"/>
      <c r="E4213" s="3"/>
      <c r="F4213" s="4"/>
    </row>
    <row r="4214" spans="2:6" ht="11.25" hidden="1" customHeight="1" x14ac:dyDescent="0.2">
      <c r="B4214" s="36" t="s">
        <v>1191</v>
      </c>
      <c r="C4214" s="37">
        <f>D4214+E4214+F4214</f>
        <v>622</v>
      </c>
      <c r="D4214" s="3">
        <v>622</v>
      </c>
      <c r="E4214" s="3"/>
      <c r="F4214" s="4"/>
    </row>
    <row r="4215" spans="2:6" ht="11.25" hidden="1" customHeight="1" x14ac:dyDescent="0.2">
      <c r="B4215" s="36" t="s">
        <v>4016</v>
      </c>
      <c r="C4215" s="3"/>
      <c r="D4215" s="3"/>
      <c r="E4215" s="3"/>
      <c r="F4215" s="4"/>
    </row>
    <row r="4216" spans="2:6" ht="11.25" hidden="1" customHeight="1" x14ac:dyDescent="0.2">
      <c r="B4216" s="36" t="s">
        <v>1145</v>
      </c>
      <c r="C4216" s="3"/>
      <c r="D4216" s="3"/>
      <c r="E4216" s="3"/>
      <c r="F4216" s="4"/>
    </row>
    <row r="4217" spans="2:6" ht="11.25" hidden="1" customHeight="1" x14ac:dyDescent="0.2">
      <c r="B4217" s="36" t="s">
        <v>4016</v>
      </c>
      <c r="C4217" s="3"/>
      <c r="D4217" s="3"/>
      <c r="E4217" s="3"/>
      <c r="F4217" s="4"/>
    </row>
    <row r="4218" spans="2:6" ht="11.25" hidden="1" customHeight="1" x14ac:dyDescent="0.2">
      <c r="B4218" s="36" t="s">
        <v>2245</v>
      </c>
      <c r="C4218" s="3"/>
      <c r="D4218" s="3"/>
      <c r="E4218" s="3"/>
      <c r="F4218" s="4"/>
    </row>
    <row r="4219" spans="2:6" ht="11.25" hidden="1" customHeight="1" x14ac:dyDescent="0.2">
      <c r="B4219" s="36" t="s">
        <v>4016</v>
      </c>
      <c r="C4219" s="3"/>
      <c r="D4219" s="3"/>
      <c r="E4219" s="3"/>
      <c r="F4219" s="4"/>
    </row>
    <row r="4220" spans="2:6" ht="11.25" hidden="1" customHeight="1" x14ac:dyDescent="0.2">
      <c r="B4220" s="36" t="s">
        <v>538</v>
      </c>
      <c r="C4220" s="3"/>
      <c r="D4220" s="3"/>
      <c r="E4220" s="3"/>
      <c r="F4220" s="4"/>
    </row>
    <row r="4221" spans="2:6" ht="11.25" hidden="1" customHeight="1" x14ac:dyDescent="0.2">
      <c r="B4221" s="36" t="s">
        <v>1036</v>
      </c>
      <c r="C4221" s="3"/>
      <c r="D4221" s="3"/>
      <c r="E4221" s="3"/>
      <c r="F4221" s="4"/>
    </row>
    <row r="4222" spans="2:6" ht="11.25" hidden="1" customHeight="1" x14ac:dyDescent="0.2">
      <c r="B4222" s="36" t="s">
        <v>1075</v>
      </c>
      <c r="C4222" s="3"/>
      <c r="D4222" s="3"/>
      <c r="E4222" s="3"/>
      <c r="F4222" s="4"/>
    </row>
    <row r="4223" spans="2:6" ht="11.25" hidden="1" customHeight="1" x14ac:dyDescent="0.2">
      <c r="B4223" s="36" t="s">
        <v>2998</v>
      </c>
      <c r="C4223" s="37">
        <f>D4223+E4223+F4223</f>
        <v>1132</v>
      </c>
      <c r="D4223" s="3">
        <v>637</v>
      </c>
      <c r="E4223" s="3">
        <v>283</v>
      </c>
      <c r="F4223" s="4">
        <v>212</v>
      </c>
    </row>
    <row r="4224" spans="2:6" ht="11.25" hidden="1" customHeight="1" x14ac:dyDescent="0.2">
      <c r="B4224" s="36" t="s">
        <v>4016</v>
      </c>
      <c r="C4224" s="3"/>
      <c r="D4224" s="3"/>
      <c r="E4224" s="3"/>
      <c r="F4224" s="4"/>
    </row>
    <row r="4225" spans="2:6" ht="11.25" hidden="1" customHeight="1" x14ac:dyDescent="0.2">
      <c r="B4225" s="36" t="s">
        <v>3580</v>
      </c>
      <c r="C4225" s="3"/>
      <c r="D4225" s="3"/>
      <c r="E4225" s="3"/>
      <c r="F4225" s="4"/>
    </row>
    <row r="4226" spans="2:6" ht="11.25" hidden="1" customHeight="1" x14ac:dyDescent="0.2">
      <c r="B4226" s="36" t="s">
        <v>4016</v>
      </c>
      <c r="C4226" s="3"/>
      <c r="D4226" s="3"/>
      <c r="E4226" s="3"/>
      <c r="F4226" s="4"/>
    </row>
    <row r="4227" spans="2:6" ht="11.25" hidden="1" customHeight="1" x14ac:dyDescent="0.2">
      <c r="B4227" s="36" t="s">
        <v>482</v>
      </c>
      <c r="C4227" s="3"/>
      <c r="D4227" s="3"/>
      <c r="E4227" s="3"/>
      <c r="F4227" s="4"/>
    </row>
    <row r="4228" spans="2:6" ht="11.25" hidden="1" customHeight="1" x14ac:dyDescent="0.2">
      <c r="B4228" s="36" t="s">
        <v>3669</v>
      </c>
      <c r="C4228" s="3"/>
      <c r="D4228" s="3"/>
      <c r="E4228" s="3"/>
      <c r="F4228" s="4"/>
    </row>
    <row r="4229" spans="2:6" ht="11.25" hidden="1" customHeight="1" x14ac:dyDescent="0.2">
      <c r="B4229" s="36" t="s">
        <v>409</v>
      </c>
      <c r="C4229" s="3"/>
      <c r="D4229" s="3"/>
      <c r="E4229" s="3"/>
      <c r="F4229" s="4"/>
    </row>
    <row r="4230" spans="2:6" ht="11.25" hidden="1" customHeight="1" x14ac:dyDescent="0.2">
      <c r="B4230" s="28" t="s">
        <v>561</v>
      </c>
      <c r="C4230" s="32">
        <f>D4230+E4230+F4230</f>
        <v>700</v>
      </c>
      <c r="D4230" s="6">
        <v>528</v>
      </c>
      <c r="E4230" s="6">
        <v>93</v>
      </c>
      <c r="F4230" s="7">
        <v>79</v>
      </c>
    </row>
    <row r="4231" spans="2:6" ht="11.25" hidden="1" customHeight="1" x14ac:dyDescent="0.2">
      <c r="B4231" s="36" t="s">
        <v>4016</v>
      </c>
      <c r="C4231" s="3"/>
      <c r="D4231" s="3"/>
      <c r="E4231" s="3"/>
      <c r="F4231" s="4"/>
    </row>
    <row r="4232" spans="2:6" ht="11.25" hidden="1" customHeight="1" x14ac:dyDescent="0.2">
      <c r="B4232" s="36" t="s">
        <v>986</v>
      </c>
      <c r="C4232" s="3"/>
      <c r="D4232" s="3"/>
      <c r="E4232" s="3"/>
      <c r="F4232" s="4"/>
    </row>
    <row r="4233" spans="2:6" ht="11.25" hidden="1" customHeight="1" x14ac:dyDescent="0.2">
      <c r="B4233" s="36" t="s">
        <v>4016</v>
      </c>
      <c r="C4233" s="3"/>
      <c r="D4233" s="3"/>
      <c r="E4233" s="3"/>
      <c r="F4233" s="4"/>
    </row>
    <row r="4234" spans="2:6" ht="11.25" hidden="1" customHeight="1" x14ac:dyDescent="0.2">
      <c r="B4234" s="36" t="s">
        <v>232</v>
      </c>
      <c r="C4234" s="3"/>
      <c r="D4234" s="3"/>
      <c r="E4234" s="3"/>
      <c r="F4234" s="4"/>
    </row>
    <row r="4235" spans="2:6" ht="11.25" hidden="1" customHeight="1" x14ac:dyDescent="0.2">
      <c r="B4235" s="36" t="s">
        <v>773</v>
      </c>
      <c r="C4235" s="3"/>
      <c r="D4235" s="3"/>
      <c r="E4235" s="3"/>
      <c r="F4235" s="4"/>
    </row>
    <row r="4236" spans="2:6" ht="11.25" hidden="1" customHeight="1" x14ac:dyDescent="0.2">
      <c r="B4236" s="36" t="s">
        <v>1042</v>
      </c>
      <c r="C4236" s="3"/>
      <c r="D4236" s="3"/>
      <c r="E4236" s="3"/>
      <c r="F4236" s="4"/>
    </row>
    <row r="4237" spans="2:6" ht="11.25" hidden="1" customHeight="1" x14ac:dyDescent="0.2">
      <c r="B4237" s="36" t="s">
        <v>3534</v>
      </c>
      <c r="C4237" s="37">
        <f>D4237+E4237+F4237</f>
        <v>1832</v>
      </c>
      <c r="D4237" s="3">
        <v>1165</v>
      </c>
      <c r="E4237" s="3">
        <v>376</v>
      </c>
      <c r="F4237" s="4">
        <v>291</v>
      </c>
    </row>
    <row r="4238" spans="2:6" ht="11.25" hidden="1" customHeight="1" x14ac:dyDescent="0.2">
      <c r="B4238" s="36" t="s">
        <v>4016</v>
      </c>
      <c r="C4238" s="3"/>
      <c r="D4238" s="3"/>
      <c r="E4238" s="3"/>
      <c r="F4238" s="4"/>
    </row>
    <row r="4239" spans="2:6" ht="11.25" hidden="1" customHeight="1" x14ac:dyDescent="0.2">
      <c r="B4239" s="36" t="s">
        <v>687</v>
      </c>
      <c r="C4239" s="3"/>
      <c r="D4239" s="3"/>
      <c r="E4239" s="3"/>
      <c r="F4239" s="4"/>
    </row>
    <row r="4240" spans="2:6" ht="11.25" hidden="1" customHeight="1" x14ac:dyDescent="0.2">
      <c r="B4240" s="36" t="s">
        <v>4016</v>
      </c>
      <c r="C4240" s="3"/>
      <c r="D4240" s="3"/>
      <c r="E4240" s="3"/>
      <c r="F4240" s="4"/>
    </row>
    <row r="4241" spans="2:6" ht="11.25" hidden="1" customHeight="1" x14ac:dyDescent="0.2">
      <c r="B4241" s="36" t="s">
        <v>707</v>
      </c>
      <c r="C4241" s="3"/>
      <c r="D4241" s="3"/>
      <c r="E4241" s="3"/>
      <c r="F4241" s="4"/>
    </row>
    <row r="4242" spans="2:6" ht="11.25" hidden="1" customHeight="1" x14ac:dyDescent="0.2">
      <c r="B4242" s="36" t="s">
        <v>1417</v>
      </c>
      <c r="C4242" s="3"/>
      <c r="D4242" s="3"/>
      <c r="E4242" s="3"/>
      <c r="F4242" s="4"/>
    </row>
    <row r="4243" spans="2:6" ht="11.25" hidden="1" customHeight="1" x14ac:dyDescent="0.2">
      <c r="B4243" s="36" t="s">
        <v>1978</v>
      </c>
      <c r="C4243" s="3"/>
      <c r="D4243" s="3"/>
      <c r="E4243" s="3"/>
      <c r="F4243" s="4"/>
    </row>
    <row r="4244" spans="2:6" ht="11.25" hidden="1" customHeight="1" x14ac:dyDescent="0.2">
      <c r="B4244" s="36" t="s">
        <v>3062</v>
      </c>
      <c r="C4244" s="37">
        <f>D4244+E4244+F4244</f>
        <v>2454</v>
      </c>
      <c r="D4244" s="3">
        <v>1787</v>
      </c>
      <c r="E4244" s="3">
        <v>376</v>
      </c>
      <c r="F4244" s="4">
        <v>291</v>
      </c>
    </row>
    <row r="4245" spans="2:6" ht="11.25" hidden="1" customHeight="1" x14ac:dyDescent="0.2">
      <c r="B4245" s="36" t="s">
        <v>4016</v>
      </c>
      <c r="C4245" s="3"/>
      <c r="D4245" s="3"/>
      <c r="E4245" s="3"/>
      <c r="F4245" s="4"/>
    </row>
    <row r="4246" spans="2:6" ht="11.25" hidden="1" customHeight="1" x14ac:dyDescent="0.2">
      <c r="B4246" s="33" t="s">
        <v>1615</v>
      </c>
      <c r="C4246" s="34">
        <v>6015</v>
      </c>
      <c r="D4246" s="34">
        <v>4529</v>
      </c>
      <c r="E4246" s="34">
        <v>837</v>
      </c>
      <c r="F4246" s="35">
        <v>649</v>
      </c>
    </row>
    <row r="4247" spans="2:6" ht="11.25" hidden="1" customHeight="1" x14ac:dyDescent="0.2">
      <c r="B4247" s="36" t="s">
        <v>4016</v>
      </c>
      <c r="C4247" s="3"/>
      <c r="D4247" s="3"/>
      <c r="E4247" s="3"/>
      <c r="F4247" s="4"/>
    </row>
    <row r="4248" spans="2:6" ht="11.25" hidden="1" customHeight="1" x14ac:dyDescent="0.2">
      <c r="B4248" s="36" t="s">
        <v>3940</v>
      </c>
      <c r="C4248" s="3"/>
      <c r="D4248" s="3"/>
      <c r="E4248" s="3"/>
      <c r="F4248" s="4"/>
    </row>
    <row r="4249" spans="2:6" ht="11.25" hidden="1" customHeight="1" x14ac:dyDescent="0.2">
      <c r="B4249" s="36" t="s">
        <v>4016</v>
      </c>
      <c r="C4249" s="3"/>
      <c r="D4249" s="3"/>
      <c r="E4249" s="3"/>
      <c r="F4249" s="4"/>
    </row>
    <row r="4250" spans="2:6" ht="11.25" hidden="1" customHeight="1" x14ac:dyDescent="0.2">
      <c r="B4250" s="36" t="s">
        <v>697</v>
      </c>
      <c r="C4250" s="3"/>
      <c r="D4250" s="3"/>
      <c r="E4250" s="3"/>
      <c r="F4250" s="4"/>
    </row>
    <row r="4251" spans="2:6" ht="11.25" hidden="1" customHeight="1" x14ac:dyDescent="0.2">
      <c r="B4251" s="36" t="s">
        <v>4016</v>
      </c>
      <c r="C4251" s="3"/>
      <c r="D4251" s="3"/>
      <c r="E4251" s="3"/>
      <c r="F4251" s="4"/>
    </row>
    <row r="4252" spans="2:6" ht="11.25" hidden="1" customHeight="1" x14ac:dyDescent="0.2">
      <c r="B4252" s="36" t="s">
        <v>3407</v>
      </c>
      <c r="C4252" s="3"/>
      <c r="D4252" s="3"/>
      <c r="E4252" s="3"/>
      <c r="F4252" s="4"/>
    </row>
    <row r="4253" spans="2:6" ht="11.25" hidden="1" customHeight="1" x14ac:dyDescent="0.2">
      <c r="B4253" s="36" t="s">
        <v>4016</v>
      </c>
      <c r="C4253" s="3"/>
      <c r="D4253" s="3"/>
      <c r="E4253" s="3"/>
      <c r="F4253" s="4"/>
    </row>
    <row r="4254" spans="2:6" ht="11.25" hidden="1" customHeight="1" x14ac:dyDescent="0.2">
      <c r="B4254" s="36" t="s">
        <v>786</v>
      </c>
      <c r="C4254" s="3"/>
      <c r="D4254" s="3"/>
      <c r="E4254" s="3"/>
      <c r="F4254" s="4"/>
    </row>
    <row r="4255" spans="2:6" ht="11.25" hidden="1" customHeight="1" x14ac:dyDescent="0.2">
      <c r="B4255" s="36" t="s">
        <v>4016</v>
      </c>
      <c r="C4255" s="3"/>
      <c r="D4255" s="3"/>
      <c r="E4255" s="3"/>
      <c r="F4255" s="4"/>
    </row>
    <row r="4256" spans="2:6" ht="11.25" hidden="1" customHeight="1" x14ac:dyDescent="0.2">
      <c r="B4256" s="36" t="s">
        <v>2440</v>
      </c>
      <c r="C4256" s="3"/>
      <c r="D4256" s="3"/>
      <c r="E4256" s="3"/>
      <c r="F4256" s="4"/>
    </row>
    <row r="4257" spans="2:6" ht="11.25" hidden="1" customHeight="1" x14ac:dyDescent="0.2">
      <c r="B4257" s="36" t="s">
        <v>4016</v>
      </c>
      <c r="C4257" s="3"/>
      <c r="D4257" s="3"/>
      <c r="E4257" s="3"/>
      <c r="F4257" s="4"/>
    </row>
    <row r="4258" spans="2:6" ht="11.25" hidden="1" customHeight="1" x14ac:dyDescent="0.2">
      <c r="B4258" s="36" t="s">
        <v>2068</v>
      </c>
      <c r="C4258" s="3"/>
      <c r="D4258" s="3"/>
      <c r="E4258" s="3"/>
      <c r="F4258" s="4"/>
    </row>
    <row r="4259" spans="2:6" ht="11.25" hidden="1" customHeight="1" x14ac:dyDescent="0.2">
      <c r="B4259" s="36" t="s">
        <v>4016</v>
      </c>
      <c r="C4259" s="3"/>
      <c r="D4259" s="3"/>
      <c r="E4259" s="3"/>
      <c r="F4259" s="4"/>
    </row>
    <row r="4260" spans="2:6" ht="11.25" hidden="1" customHeight="1" x14ac:dyDescent="0.2">
      <c r="B4260" s="36" t="s">
        <v>1453</v>
      </c>
      <c r="C4260" s="3"/>
      <c r="D4260" s="3"/>
      <c r="E4260" s="3"/>
      <c r="F4260" s="4"/>
    </row>
    <row r="4261" spans="2:6" ht="11.25" hidden="1" customHeight="1" x14ac:dyDescent="0.2">
      <c r="B4261" s="36" t="s">
        <v>4016</v>
      </c>
      <c r="C4261" s="3"/>
      <c r="D4261" s="3"/>
      <c r="E4261" s="3"/>
      <c r="F4261" s="4"/>
    </row>
    <row r="4262" spans="2:6" ht="11.25" hidden="1" customHeight="1" x14ac:dyDescent="0.2">
      <c r="B4262" s="36" t="s">
        <v>192</v>
      </c>
      <c r="C4262" s="37">
        <f>D4262+E4262+F4262</f>
        <v>1938</v>
      </c>
      <c r="D4262" s="3">
        <v>1938</v>
      </c>
      <c r="E4262" s="3"/>
      <c r="F4262" s="4"/>
    </row>
    <row r="4263" spans="2:6" ht="11.25" hidden="1" customHeight="1" x14ac:dyDescent="0.2">
      <c r="B4263" s="36" t="s">
        <v>4016</v>
      </c>
      <c r="C4263" s="3"/>
      <c r="D4263" s="3"/>
      <c r="E4263" s="3"/>
      <c r="F4263" s="4"/>
    </row>
    <row r="4264" spans="2:6" ht="11.25" hidden="1" customHeight="1" x14ac:dyDescent="0.2">
      <c r="B4264" s="36" t="s">
        <v>2943</v>
      </c>
      <c r="C4264" s="3"/>
      <c r="D4264" s="3"/>
      <c r="E4264" s="3"/>
      <c r="F4264" s="4"/>
    </row>
    <row r="4265" spans="2:6" ht="11.25" hidden="1" customHeight="1" x14ac:dyDescent="0.2">
      <c r="B4265" s="36" t="s">
        <v>4016</v>
      </c>
      <c r="C4265" s="3"/>
      <c r="D4265" s="3"/>
      <c r="E4265" s="3"/>
      <c r="F4265" s="4"/>
    </row>
    <row r="4266" spans="2:6" ht="11.25" hidden="1" customHeight="1" x14ac:dyDescent="0.2">
      <c r="B4266" s="36" t="s">
        <v>3764</v>
      </c>
      <c r="C4266" s="3"/>
      <c r="D4266" s="3"/>
      <c r="E4266" s="3"/>
      <c r="F4266" s="4"/>
    </row>
    <row r="4267" spans="2:6" ht="11.25" hidden="1" customHeight="1" x14ac:dyDescent="0.2">
      <c r="B4267" s="36" t="s">
        <v>885</v>
      </c>
      <c r="C4267" s="3"/>
      <c r="D4267" s="3"/>
      <c r="E4267" s="3"/>
      <c r="F4267" s="4"/>
    </row>
    <row r="4268" spans="2:6" ht="11.25" hidden="1" customHeight="1" x14ac:dyDescent="0.2">
      <c r="B4268" s="36" t="s">
        <v>2406</v>
      </c>
      <c r="C4268" s="3"/>
      <c r="D4268" s="3"/>
      <c r="E4268" s="3"/>
      <c r="F4268" s="4"/>
    </row>
    <row r="4269" spans="2:6" ht="11.25" hidden="1" customHeight="1" x14ac:dyDescent="0.2">
      <c r="B4269" s="36" t="s">
        <v>3687</v>
      </c>
      <c r="C4269" s="37">
        <f>D4269+E4269+F4269</f>
        <v>2519</v>
      </c>
      <c r="D4269" s="3">
        <v>1417</v>
      </c>
      <c r="E4269" s="3">
        <v>629</v>
      </c>
      <c r="F4269" s="4">
        <v>473</v>
      </c>
    </row>
    <row r="4270" spans="2:6" ht="11.25" hidden="1" customHeight="1" x14ac:dyDescent="0.2">
      <c r="B4270" s="36" t="s">
        <v>4016</v>
      </c>
      <c r="C4270" s="3"/>
      <c r="D4270" s="3"/>
      <c r="E4270" s="3"/>
      <c r="F4270" s="4"/>
    </row>
    <row r="4271" spans="2:6" ht="11.25" hidden="1" customHeight="1" x14ac:dyDescent="0.2">
      <c r="B4271" s="36" t="s">
        <v>1597</v>
      </c>
      <c r="C4271" s="3"/>
      <c r="D4271" s="3"/>
      <c r="E4271" s="3"/>
      <c r="F4271" s="4"/>
    </row>
    <row r="4272" spans="2:6" ht="11.25" hidden="1" customHeight="1" x14ac:dyDescent="0.2">
      <c r="B4272" s="36" t="s">
        <v>4016</v>
      </c>
      <c r="C4272" s="3"/>
      <c r="D4272" s="3"/>
      <c r="E4272" s="3"/>
      <c r="F4272" s="4"/>
    </row>
    <row r="4273" spans="2:6" ht="11.25" hidden="1" customHeight="1" x14ac:dyDescent="0.2">
      <c r="B4273" s="36" t="s">
        <v>2767</v>
      </c>
      <c r="C4273" s="3"/>
      <c r="D4273" s="3"/>
      <c r="E4273" s="3"/>
      <c r="F4273" s="4"/>
    </row>
    <row r="4274" spans="2:6" ht="11.25" hidden="1" customHeight="1" x14ac:dyDescent="0.2">
      <c r="B4274" s="36" t="s">
        <v>1816</v>
      </c>
      <c r="C4274" s="3"/>
      <c r="D4274" s="3"/>
      <c r="E4274" s="3"/>
      <c r="F4274" s="4"/>
    </row>
    <row r="4275" spans="2:6" ht="11.25" hidden="1" customHeight="1" x14ac:dyDescent="0.2">
      <c r="B4275" s="36" t="s">
        <v>3714</v>
      </c>
      <c r="C4275" s="3"/>
      <c r="D4275" s="3"/>
      <c r="E4275" s="3"/>
      <c r="F4275" s="4"/>
    </row>
    <row r="4276" spans="2:6" ht="11.25" hidden="1" customHeight="1" x14ac:dyDescent="0.2">
      <c r="B4276" s="36" t="s">
        <v>49</v>
      </c>
      <c r="C4276" s="37">
        <f>D4276+E4276+F4276</f>
        <v>1558</v>
      </c>
      <c r="D4276" s="3">
        <v>1174</v>
      </c>
      <c r="E4276" s="3">
        <v>208</v>
      </c>
      <c r="F4276" s="4">
        <v>176</v>
      </c>
    </row>
    <row r="4277" spans="2:6" ht="11.25" hidden="1" customHeight="1" x14ac:dyDescent="0.2">
      <c r="B4277" s="36" t="s">
        <v>4016</v>
      </c>
      <c r="C4277" s="3"/>
      <c r="D4277" s="3"/>
      <c r="E4277" s="3"/>
      <c r="F4277" s="4"/>
    </row>
    <row r="4278" spans="2:6" ht="11.25" hidden="1" customHeight="1" x14ac:dyDescent="0.2">
      <c r="B4278" s="36" t="s">
        <v>2979</v>
      </c>
      <c r="C4278" s="3"/>
      <c r="D4278" s="3"/>
      <c r="E4278" s="3"/>
      <c r="F4278" s="4"/>
    </row>
    <row r="4279" spans="2:6" ht="11.25" hidden="1" customHeight="1" x14ac:dyDescent="0.2">
      <c r="B4279" s="36" t="s">
        <v>4016</v>
      </c>
      <c r="C4279" s="3"/>
      <c r="D4279" s="3"/>
      <c r="E4279" s="3"/>
      <c r="F4279" s="4"/>
    </row>
    <row r="4280" spans="2:6" ht="11.25" hidden="1" customHeight="1" x14ac:dyDescent="0.2">
      <c r="B4280" s="36" t="s">
        <v>3756</v>
      </c>
      <c r="C4280" s="3"/>
      <c r="D4280" s="3"/>
      <c r="E4280" s="3"/>
      <c r="F4280" s="4"/>
    </row>
    <row r="4281" spans="2:6" ht="11.25" hidden="1" customHeight="1" x14ac:dyDescent="0.2">
      <c r="B4281" s="36" t="s">
        <v>941</v>
      </c>
      <c r="C4281" s="3"/>
      <c r="D4281" s="3"/>
      <c r="E4281" s="3"/>
      <c r="F4281" s="4"/>
    </row>
    <row r="4282" spans="2:6" ht="11.25" hidden="1" customHeight="1" x14ac:dyDescent="0.2">
      <c r="B4282" s="36" t="s">
        <v>976</v>
      </c>
      <c r="C4282" s="3"/>
      <c r="D4282" s="3"/>
      <c r="E4282" s="3"/>
      <c r="F4282" s="4"/>
    </row>
    <row r="4283" spans="2:6" ht="11.25" hidden="1" customHeight="1" x14ac:dyDescent="0.2">
      <c r="B4283" s="28" t="s">
        <v>2898</v>
      </c>
      <c r="C4283" s="32">
        <f>D4283+E4283+F4283</f>
        <v>6015</v>
      </c>
      <c r="D4283" s="6">
        <v>4529</v>
      </c>
      <c r="E4283" s="6">
        <v>837</v>
      </c>
      <c r="F4283" s="7">
        <v>649</v>
      </c>
    </row>
    <row r="4284" spans="2:6" ht="11.25" hidden="1" customHeight="1" x14ac:dyDescent="0.2">
      <c r="B4284" s="36" t="s">
        <v>4016</v>
      </c>
      <c r="C4284" s="3"/>
      <c r="D4284" s="3"/>
      <c r="E4284" s="3"/>
      <c r="F4284" s="4"/>
    </row>
    <row r="4285" spans="2:6" ht="11.25" hidden="1" customHeight="1" x14ac:dyDescent="0.2">
      <c r="B4285" s="33" t="s">
        <v>674</v>
      </c>
      <c r="C4285" s="34">
        <v>3247</v>
      </c>
      <c r="D4285" s="34">
        <v>2445</v>
      </c>
      <c r="E4285" s="34">
        <v>452</v>
      </c>
      <c r="F4285" s="35">
        <v>350</v>
      </c>
    </row>
    <row r="4286" spans="2:6" ht="11.25" hidden="1" customHeight="1" x14ac:dyDescent="0.2">
      <c r="B4286" s="36" t="s">
        <v>4016</v>
      </c>
      <c r="C4286" s="3"/>
      <c r="D4286" s="3"/>
      <c r="E4286" s="3"/>
      <c r="F4286" s="4"/>
    </row>
    <row r="4287" spans="2:6" ht="11.25" hidden="1" customHeight="1" x14ac:dyDescent="0.2">
      <c r="B4287" s="36" t="s">
        <v>3940</v>
      </c>
      <c r="C4287" s="3"/>
      <c r="D4287" s="3"/>
      <c r="E4287" s="3"/>
      <c r="F4287" s="4"/>
    </row>
    <row r="4288" spans="2:6" ht="11.25" hidden="1" customHeight="1" x14ac:dyDescent="0.2">
      <c r="B4288" s="36" t="s">
        <v>4016</v>
      </c>
      <c r="C4288" s="3"/>
      <c r="D4288" s="3"/>
      <c r="E4288" s="3"/>
      <c r="F4288" s="4"/>
    </row>
    <row r="4289" spans="2:6" ht="11.25" hidden="1" customHeight="1" x14ac:dyDescent="0.2">
      <c r="B4289" s="36" t="s">
        <v>697</v>
      </c>
      <c r="C4289" s="3"/>
      <c r="D4289" s="3"/>
      <c r="E4289" s="3"/>
      <c r="F4289" s="4"/>
    </row>
    <row r="4290" spans="2:6" ht="11.25" hidden="1" customHeight="1" x14ac:dyDescent="0.2">
      <c r="B4290" s="36" t="s">
        <v>4016</v>
      </c>
      <c r="C4290" s="3"/>
      <c r="D4290" s="3"/>
      <c r="E4290" s="3"/>
      <c r="F4290" s="4"/>
    </row>
    <row r="4291" spans="2:6" ht="11.25" hidden="1" customHeight="1" x14ac:dyDescent="0.2">
      <c r="B4291" s="36" t="s">
        <v>701</v>
      </c>
      <c r="C4291" s="3"/>
      <c r="D4291" s="3"/>
      <c r="E4291" s="3"/>
      <c r="F4291" s="4"/>
    </row>
    <row r="4292" spans="2:6" ht="11.25" hidden="1" customHeight="1" x14ac:dyDescent="0.2">
      <c r="B4292" s="36" t="s">
        <v>4016</v>
      </c>
      <c r="C4292" s="3"/>
      <c r="D4292" s="3"/>
      <c r="E4292" s="3"/>
      <c r="F4292" s="4"/>
    </row>
    <row r="4293" spans="2:6" ht="11.25" hidden="1" customHeight="1" x14ac:dyDescent="0.2">
      <c r="B4293" s="36" t="s">
        <v>2570</v>
      </c>
      <c r="C4293" s="3"/>
      <c r="D4293" s="3"/>
      <c r="E4293" s="3"/>
      <c r="F4293" s="4"/>
    </row>
    <row r="4294" spans="2:6" ht="11.25" hidden="1" customHeight="1" x14ac:dyDescent="0.2">
      <c r="B4294" s="36" t="s">
        <v>4016</v>
      </c>
      <c r="C4294" s="3"/>
      <c r="D4294" s="3"/>
      <c r="E4294" s="3"/>
      <c r="F4294" s="4"/>
    </row>
    <row r="4295" spans="2:6" ht="11.25" hidden="1" customHeight="1" x14ac:dyDescent="0.2">
      <c r="B4295" s="36" t="s">
        <v>2440</v>
      </c>
      <c r="C4295" s="3"/>
      <c r="D4295" s="3"/>
      <c r="E4295" s="3"/>
      <c r="F4295" s="4"/>
    </row>
    <row r="4296" spans="2:6" ht="11.25" hidden="1" customHeight="1" x14ac:dyDescent="0.2">
      <c r="B4296" s="36" t="s">
        <v>4016</v>
      </c>
      <c r="C4296" s="3"/>
      <c r="D4296" s="3"/>
      <c r="E4296" s="3"/>
      <c r="F4296" s="4"/>
    </row>
    <row r="4297" spans="2:6" ht="11.25" hidden="1" customHeight="1" x14ac:dyDescent="0.2">
      <c r="B4297" s="36" t="s">
        <v>3629</v>
      </c>
      <c r="C4297" s="3"/>
      <c r="D4297" s="3"/>
      <c r="E4297" s="3"/>
      <c r="F4297" s="4"/>
    </row>
    <row r="4298" spans="2:6" ht="11.25" hidden="1" customHeight="1" x14ac:dyDescent="0.2">
      <c r="B4298" s="36" t="s">
        <v>4016</v>
      </c>
      <c r="C4298" s="3"/>
      <c r="D4298" s="3"/>
      <c r="E4298" s="3"/>
      <c r="F4298" s="4"/>
    </row>
    <row r="4299" spans="2:6" ht="11.25" hidden="1" customHeight="1" x14ac:dyDescent="0.2">
      <c r="B4299" s="36" t="s">
        <v>2418</v>
      </c>
      <c r="C4299" s="3"/>
      <c r="D4299" s="3"/>
      <c r="E4299" s="3"/>
      <c r="F4299" s="4"/>
    </row>
    <row r="4300" spans="2:6" ht="11.25" hidden="1" customHeight="1" x14ac:dyDescent="0.2">
      <c r="B4300" s="36" t="s">
        <v>4016</v>
      </c>
      <c r="C4300" s="3"/>
      <c r="D4300" s="3"/>
      <c r="E4300" s="3"/>
      <c r="F4300" s="4"/>
    </row>
    <row r="4301" spans="2:6" ht="11.25" hidden="1" customHeight="1" x14ac:dyDescent="0.2">
      <c r="B4301" s="36" t="s">
        <v>3828</v>
      </c>
      <c r="C4301" s="37">
        <f>D4301+E4301+F4301</f>
        <v>1046</v>
      </c>
      <c r="D4301" s="3">
        <v>1046</v>
      </c>
      <c r="E4301" s="3"/>
      <c r="F4301" s="4"/>
    </row>
    <row r="4302" spans="2:6" ht="11.25" hidden="1" customHeight="1" x14ac:dyDescent="0.2">
      <c r="B4302" s="36" t="s">
        <v>4016</v>
      </c>
      <c r="C4302" s="3"/>
      <c r="D4302" s="3"/>
      <c r="E4302" s="3"/>
      <c r="F4302" s="4"/>
    </row>
    <row r="4303" spans="2:6" ht="11.25" hidden="1" customHeight="1" x14ac:dyDescent="0.2">
      <c r="B4303" s="36" t="s">
        <v>2943</v>
      </c>
      <c r="C4303" s="3"/>
      <c r="D4303" s="3"/>
      <c r="E4303" s="3"/>
      <c r="F4303" s="4"/>
    </row>
    <row r="4304" spans="2:6" ht="11.25" hidden="1" customHeight="1" x14ac:dyDescent="0.2">
      <c r="B4304" s="36" t="s">
        <v>4016</v>
      </c>
      <c r="C4304" s="3"/>
      <c r="D4304" s="3"/>
      <c r="E4304" s="3"/>
      <c r="F4304" s="4"/>
    </row>
    <row r="4305" spans="2:6" ht="11.25" hidden="1" customHeight="1" x14ac:dyDescent="0.2">
      <c r="B4305" s="36" t="s">
        <v>3760</v>
      </c>
      <c r="C4305" s="3"/>
      <c r="D4305" s="3"/>
      <c r="E4305" s="3"/>
      <c r="F4305" s="4"/>
    </row>
    <row r="4306" spans="2:6" ht="11.25" hidden="1" customHeight="1" x14ac:dyDescent="0.2">
      <c r="B4306" s="36" t="s">
        <v>2933</v>
      </c>
      <c r="C4306" s="3"/>
      <c r="D4306" s="3"/>
      <c r="E4306" s="3"/>
      <c r="F4306" s="4"/>
    </row>
    <row r="4307" spans="2:6" ht="11.25" hidden="1" customHeight="1" x14ac:dyDescent="0.2">
      <c r="B4307" s="36" t="s">
        <v>3269</v>
      </c>
      <c r="C4307" s="3"/>
      <c r="D4307" s="3"/>
      <c r="E4307" s="3"/>
      <c r="F4307" s="4"/>
    </row>
    <row r="4308" spans="2:6" ht="11.25" hidden="1" customHeight="1" x14ac:dyDescent="0.2">
      <c r="B4308" s="36" t="s">
        <v>75</v>
      </c>
      <c r="C4308" s="37">
        <f>D4308+E4308+F4308</f>
        <v>1360</v>
      </c>
      <c r="D4308" s="3">
        <v>765</v>
      </c>
      <c r="E4308" s="3">
        <v>340</v>
      </c>
      <c r="F4308" s="4">
        <v>255</v>
      </c>
    </row>
    <row r="4309" spans="2:6" ht="11.25" hidden="1" customHeight="1" x14ac:dyDescent="0.2">
      <c r="B4309" s="36" t="s">
        <v>4016</v>
      </c>
      <c r="C4309" s="3"/>
      <c r="D4309" s="3"/>
      <c r="E4309" s="3"/>
      <c r="F4309" s="4"/>
    </row>
    <row r="4310" spans="2:6" ht="11.25" hidden="1" customHeight="1" x14ac:dyDescent="0.2">
      <c r="B4310" s="36" t="s">
        <v>1597</v>
      </c>
      <c r="C4310" s="3"/>
      <c r="D4310" s="3"/>
      <c r="E4310" s="3"/>
      <c r="F4310" s="4"/>
    </row>
    <row r="4311" spans="2:6" ht="11.25" hidden="1" customHeight="1" x14ac:dyDescent="0.2">
      <c r="B4311" s="36" t="s">
        <v>4016</v>
      </c>
      <c r="C4311" s="3"/>
      <c r="D4311" s="3"/>
      <c r="E4311" s="3"/>
      <c r="F4311" s="4"/>
    </row>
    <row r="4312" spans="2:6" ht="11.25" hidden="1" customHeight="1" x14ac:dyDescent="0.2">
      <c r="B4312" s="36" t="s">
        <v>2525</v>
      </c>
      <c r="C4312" s="3"/>
      <c r="D4312" s="3"/>
      <c r="E4312" s="3"/>
      <c r="F4312" s="4"/>
    </row>
    <row r="4313" spans="2:6" ht="11.25" hidden="1" customHeight="1" x14ac:dyDescent="0.2">
      <c r="B4313" s="36" t="s">
        <v>353</v>
      </c>
      <c r="C4313" s="3"/>
      <c r="D4313" s="3"/>
      <c r="E4313" s="3"/>
      <c r="F4313" s="4"/>
    </row>
    <row r="4314" spans="2:6" ht="11.25" hidden="1" customHeight="1" x14ac:dyDescent="0.2">
      <c r="B4314" s="36" t="s">
        <v>2709</v>
      </c>
      <c r="C4314" s="3"/>
      <c r="D4314" s="3"/>
      <c r="E4314" s="3"/>
      <c r="F4314" s="4"/>
    </row>
    <row r="4315" spans="2:6" ht="11.25" hidden="1" customHeight="1" x14ac:dyDescent="0.2">
      <c r="B4315" s="36" t="s">
        <v>2592</v>
      </c>
      <c r="C4315" s="37">
        <f>D4315+E4315+F4315</f>
        <v>841</v>
      </c>
      <c r="D4315" s="3">
        <v>634</v>
      </c>
      <c r="E4315" s="3">
        <v>112</v>
      </c>
      <c r="F4315" s="4">
        <v>95</v>
      </c>
    </row>
    <row r="4316" spans="2:6" ht="11.25" hidden="1" customHeight="1" x14ac:dyDescent="0.2">
      <c r="B4316" s="36" t="s">
        <v>4016</v>
      </c>
      <c r="C4316" s="3"/>
      <c r="D4316" s="3"/>
      <c r="E4316" s="3"/>
      <c r="F4316" s="4"/>
    </row>
    <row r="4317" spans="2:6" ht="11.25" hidden="1" customHeight="1" x14ac:dyDescent="0.2">
      <c r="B4317" s="36" t="s">
        <v>2979</v>
      </c>
      <c r="C4317" s="3"/>
      <c r="D4317" s="3"/>
      <c r="E4317" s="3"/>
      <c r="F4317" s="4"/>
    </row>
    <row r="4318" spans="2:6" ht="11.25" hidden="1" customHeight="1" x14ac:dyDescent="0.2">
      <c r="B4318" s="36" t="s">
        <v>4016</v>
      </c>
      <c r="C4318" s="3"/>
      <c r="D4318" s="3"/>
      <c r="E4318" s="3"/>
      <c r="F4318" s="4"/>
    </row>
    <row r="4319" spans="2:6" ht="11.25" hidden="1" customHeight="1" x14ac:dyDescent="0.2">
      <c r="B4319" s="36" t="s">
        <v>748</v>
      </c>
      <c r="C4319" s="3"/>
      <c r="D4319" s="3"/>
      <c r="E4319" s="3"/>
      <c r="F4319" s="4"/>
    </row>
    <row r="4320" spans="2:6" ht="11.25" hidden="1" customHeight="1" x14ac:dyDescent="0.2">
      <c r="B4320" s="36" t="s">
        <v>3906</v>
      </c>
      <c r="C4320" s="3"/>
      <c r="D4320" s="3"/>
      <c r="E4320" s="3"/>
      <c r="F4320" s="4"/>
    </row>
    <row r="4321" spans="2:6" ht="11.25" hidden="1" customHeight="1" x14ac:dyDescent="0.2">
      <c r="B4321" s="36" t="s">
        <v>837</v>
      </c>
      <c r="C4321" s="3"/>
      <c r="D4321" s="3"/>
      <c r="E4321" s="3"/>
      <c r="F4321" s="4"/>
    </row>
    <row r="4322" spans="2:6" ht="11.25" hidden="1" customHeight="1" x14ac:dyDescent="0.2">
      <c r="B4322" s="36" t="s">
        <v>1093</v>
      </c>
      <c r="C4322" s="37">
        <f>D4322+E4322+F4322</f>
        <v>3247</v>
      </c>
      <c r="D4322" s="3">
        <v>2445</v>
      </c>
      <c r="E4322" s="3">
        <v>452</v>
      </c>
      <c r="F4322" s="4">
        <v>350</v>
      </c>
    </row>
    <row r="4323" spans="2:6" ht="11.25" hidden="1" customHeight="1" x14ac:dyDescent="0.2">
      <c r="B4323" s="36" t="s">
        <v>4016</v>
      </c>
      <c r="C4323" s="3"/>
      <c r="D4323" s="3"/>
      <c r="E4323" s="3"/>
      <c r="F4323" s="4"/>
    </row>
    <row r="4324" spans="2:6" ht="11.25" hidden="1" customHeight="1" x14ac:dyDescent="0.2">
      <c r="B4324" s="33" t="s">
        <v>342</v>
      </c>
      <c r="C4324" s="34">
        <v>4254</v>
      </c>
      <c r="D4324" s="34">
        <v>1683</v>
      </c>
      <c r="E4324" s="34">
        <v>1472</v>
      </c>
      <c r="F4324" s="35">
        <v>1099</v>
      </c>
    </row>
    <row r="4325" spans="2:6" ht="11.25" hidden="1" customHeight="1" x14ac:dyDescent="0.2">
      <c r="B4325" s="36" t="s">
        <v>4016</v>
      </c>
      <c r="C4325" s="3"/>
      <c r="D4325" s="3"/>
      <c r="E4325" s="3"/>
      <c r="F4325" s="4"/>
    </row>
    <row r="4326" spans="2:6" ht="11.25" hidden="1" customHeight="1" x14ac:dyDescent="0.2">
      <c r="B4326" s="36" t="s">
        <v>3803</v>
      </c>
      <c r="C4326" s="3"/>
      <c r="D4326" s="3"/>
      <c r="E4326" s="3"/>
      <c r="F4326" s="4"/>
    </row>
    <row r="4327" spans="2:6" ht="11.25" hidden="1" customHeight="1" x14ac:dyDescent="0.2">
      <c r="B4327" s="36" t="s">
        <v>4016</v>
      </c>
      <c r="C4327" s="3"/>
      <c r="D4327" s="3"/>
      <c r="E4327" s="3"/>
      <c r="F4327" s="4"/>
    </row>
    <row r="4328" spans="2:6" ht="11.25" hidden="1" customHeight="1" x14ac:dyDescent="0.2">
      <c r="B4328" s="36" t="s">
        <v>527</v>
      </c>
      <c r="C4328" s="3"/>
      <c r="D4328" s="3"/>
      <c r="E4328" s="3"/>
      <c r="F4328" s="4"/>
    </row>
    <row r="4329" spans="2:6" ht="11.25" hidden="1" customHeight="1" x14ac:dyDescent="0.2">
      <c r="B4329" s="36" t="s">
        <v>4016</v>
      </c>
      <c r="C4329" s="3"/>
      <c r="D4329" s="3"/>
      <c r="E4329" s="3"/>
      <c r="F4329" s="4"/>
    </row>
    <row r="4330" spans="2:6" ht="11.25" hidden="1" customHeight="1" x14ac:dyDescent="0.2">
      <c r="B4330" s="36" t="s">
        <v>1566</v>
      </c>
      <c r="C4330" s="3"/>
      <c r="D4330" s="3"/>
      <c r="E4330" s="3"/>
      <c r="F4330" s="4"/>
    </row>
    <row r="4331" spans="2:6" ht="11.25" hidden="1" customHeight="1" x14ac:dyDescent="0.2">
      <c r="B4331" s="36" t="s">
        <v>4016</v>
      </c>
      <c r="C4331" s="3"/>
      <c r="D4331" s="3"/>
      <c r="E4331" s="3"/>
      <c r="F4331" s="4"/>
    </row>
    <row r="4332" spans="2:6" ht="11.25" hidden="1" customHeight="1" x14ac:dyDescent="0.2">
      <c r="B4332" s="36" t="s">
        <v>1762</v>
      </c>
      <c r="C4332" s="3"/>
      <c r="D4332" s="3"/>
      <c r="E4332" s="3"/>
      <c r="F4332" s="4"/>
    </row>
    <row r="4333" spans="2:6" ht="11.25" hidden="1" customHeight="1" x14ac:dyDescent="0.2">
      <c r="B4333" s="36" t="s">
        <v>733</v>
      </c>
      <c r="C4333" s="3"/>
      <c r="D4333" s="3"/>
      <c r="E4333" s="3"/>
      <c r="F4333" s="4"/>
    </row>
    <row r="4334" spans="2:6" ht="11.25" hidden="1" customHeight="1" x14ac:dyDescent="0.2">
      <c r="B4334" s="36" t="s">
        <v>925</v>
      </c>
      <c r="C4334" s="3"/>
      <c r="D4334" s="3"/>
      <c r="E4334" s="3"/>
      <c r="F4334" s="4"/>
    </row>
    <row r="4335" spans="2:6" ht="11.25" hidden="1" customHeight="1" x14ac:dyDescent="0.2">
      <c r="B4335" s="36" t="s">
        <v>4016</v>
      </c>
      <c r="C4335" s="3"/>
      <c r="D4335" s="3"/>
      <c r="E4335" s="3"/>
      <c r="F4335" s="4"/>
    </row>
    <row r="4336" spans="2:6" ht="11.25" hidden="1" customHeight="1" x14ac:dyDescent="0.2">
      <c r="B4336" s="28" t="s">
        <v>936</v>
      </c>
      <c r="C4336" s="6"/>
      <c r="D4336" s="6"/>
      <c r="E4336" s="6"/>
      <c r="F4336" s="7"/>
    </row>
    <row r="4337" spans="2:6" ht="11.25" hidden="1" customHeight="1" x14ac:dyDescent="0.2">
      <c r="B4337" s="36" t="s">
        <v>3633</v>
      </c>
      <c r="C4337" s="3"/>
      <c r="D4337" s="3"/>
      <c r="E4337" s="3"/>
      <c r="F4337" s="4"/>
    </row>
    <row r="4338" spans="2:6" ht="11.25" hidden="1" customHeight="1" x14ac:dyDescent="0.2">
      <c r="B4338" s="36" t="s">
        <v>3057</v>
      </c>
      <c r="C4338" s="3"/>
      <c r="D4338" s="3"/>
      <c r="E4338" s="3"/>
      <c r="F4338" s="4"/>
    </row>
    <row r="4339" spans="2:6" ht="11.25" hidden="1" customHeight="1" x14ac:dyDescent="0.2">
      <c r="B4339" s="36" t="s">
        <v>239</v>
      </c>
      <c r="C4339" s="37">
        <f>D4339+E4339+F4339</f>
        <v>4254</v>
      </c>
      <c r="D4339" s="3">
        <v>1683</v>
      </c>
      <c r="E4339" s="3">
        <v>1472</v>
      </c>
      <c r="F4339" s="4">
        <v>1099</v>
      </c>
    </row>
    <row r="4340" spans="2:6" ht="11.25" hidden="1" customHeight="1" x14ac:dyDescent="0.2">
      <c r="B4340" s="36" t="s">
        <v>4016</v>
      </c>
      <c r="C4340" s="3"/>
      <c r="D4340" s="3"/>
      <c r="E4340" s="3"/>
      <c r="F4340" s="4"/>
    </row>
    <row r="4341" spans="2:6" ht="11.25" hidden="1" customHeight="1" x14ac:dyDescent="0.2">
      <c r="B4341" s="33" t="s">
        <v>3072</v>
      </c>
      <c r="C4341" s="34">
        <v>56147</v>
      </c>
      <c r="D4341" s="34">
        <v>49419</v>
      </c>
      <c r="E4341" s="34">
        <v>3925</v>
      </c>
      <c r="F4341" s="35">
        <v>2803</v>
      </c>
    </row>
    <row r="4342" spans="2:6" ht="11.25" hidden="1" customHeight="1" x14ac:dyDescent="0.2">
      <c r="B4342" s="36" t="s">
        <v>4016</v>
      </c>
      <c r="C4342" s="3"/>
      <c r="D4342" s="3"/>
      <c r="E4342" s="3"/>
      <c r="F4342" s="4"/>
    </row>
    <row r="4343" spans="2:6" ht="11.25" hidden="1" customHeight="1" x14ac:dyDescent="0.2">
      <c r="B4343" s="36" t="s">
        <v>3179</v>
      </c>
      <c r="C4343" s="3"/>
      <c r="D4343" s="3"/>
      <c r="E4343" s="3"/>
      <c r="F4343" s="4"/>
    </row>
    <row r="4344" spans="2:6" ht="11.25" hidden="1" customHeight="1" x14ac:dyDescent="0.2">
      <c r="B4344" s="36" t="s">
        <v>4016</v>
      </c>
      <c r="C4344" s="3"/>
      <c r="D4344" s="3"/>
      <c r="E4344" s="3"/>
      <c r="F4344" s="4"/>
    </row>
    <row r="4345" spans="2:6" ht="11.25" hidden="1" customHeight="1" x14ac:dyDescent="0.2">
      <c r="B4345" s="36" t="s">
        <v>883</v>
      </c>
      <c r="C4345" s="3"/>
      <c r="D4345" s="3"/>
      <c r="E4345" s="3"/>
      <c r="F4345" s="4"/>
    </row>
    <row r="4346" spans="2:6" ht="11.25" hidden="1" customHeight="1" x14ac:dyDescent="0.2">
      <c r="B4346" s="36" t="s">
        <v>4016</v>
      </c>
      <c r="C4346" s="3"/>
      <c r="D4346" s="3"/>
      <c r="E4346" s="3"/>
      <c r="F4346" s="4"/>
    </row>
    <row r="4347" spans="2:6" ht="11.25" hidden="1" customHeight="1" x14ac:dyDescent="0.2">
      <c r="B4347" s="36" t="s">
        <v>724</v>
      </c>
      <c r="C4347" s="3"/>
      <c r="D4347" s="3"/>
      <c r="E4347" s="3"/>
      <c r="F4347" s="4"/>
    </row>
    <row r="4348" spans="2:6" ht="11.25" hidden="1" customHeight="1" x14ac:dyDescent="0.2">
      <c r="B4348" s="36" t="s">
        <v>4016</v>
      </c>
      <c r="C4348" s="3"/>
      <c r="D4348" s="3"/>
      <c r="E4348" s="3"/>
      <c r="F4348" s="4"/>
    </row>
    <row r="4349" spans="2:6" ht="11.25" hidden="1" customHeight="1" x14ac:dyDescent="0.2">
      <c r="B4349" s="36" t="s">
        <v>3917</v>
      </c>
      <c r="C4349" s="3"/>
      <c r="D4349" s="3"/>
      <c r="E4349" s="3"/>
      <c r="F4349" s="4"/>
    </row>
    <row r="4350" spans="2:6" ht="11.25" hidden="1" customHeight="1" x14ac:dyDescent="0.2">
      <c r="B4350" s="36" t="s">
        <v>4016</v>
      </c>
      <c r="C4350" s="3"/>
      <c r="D4350" s="3"/>
      <c r="E4350" s="3"/>
      <c r="F4350" s="4"/>
    </row>
    <row r="4351" spans="2:6" ht="11.25" hidden="1" customHeight="1" x14ac:dyDescent="0.2">
      <c r="B4351" s="36" t="s">
        <v>1776</v>
      </c>
      <c r="C4351" s="37">
        <f>D4351+E4351+F4351</f>
        <v>30786</v>
      </c>
      <c r="D4351" s="3">
        <v>30786</v>
      </c>
      <c r="E4351" s="3"/>
      <c r="F4351" s="4"/>
    </row>
    <row r="4352" spans="2:6" ht="11.25" hidden="1" customHeight="1" x14ac:dyDescent="0.2">
      <c r="B4352" s="36" t="s">
        <v>4016</v>
      </c>
      <c r="C4352" s="3"/>
      <c r="D4352" s="3"/>
      <c r="E4352" s="3"/>
      <c r="F4352" s="4"/>
    </row>
    <row r="4353" spans="2:6" ht="11.25" hidden="1" customHeight="1" x14ac:dyDescent="0.2">
      <c r="B4353" s="36" t="s">
        <v>2214</v>
      </c>
      <c r="C4353" s="3"/>
      <c r="D4353" s="3"/>
      <c r="E4353" s="3"/>
      <c r="F4353" s="4"/>
    </row>
    <row r="4354" spans="2:6" ht="11.25" hidden="1" customHeight="1" x14ac:dyDescent="0.2">
      <c r="B4354" s="36" t="s">
        <v>4016</v>
      </c>
      <c r="C4354" s="3"/>
      <c r="D4354" s="3"/>
      <c r="E4354" s="3"/>
      <c r="F4354" s="4"/>
    </row>
    <row r="4355" spans="2:6" ht="11.25" hidden="1" customHeight="1" x14ac:dyDescent="0.2">
      <c r="B4355" s="36" t="s">
        <v>1135</v>
      </c>
      <c r="C4355" s="37">
        <f>D4355+E4355+F4355</f>
        <v>615</v>
      </c>
      <c r="D4355" s="3"/>
      <c r="E4355" s="3">
        <v>615</v>
      </c>
      <c r="F4355" s="4"/>
    </row>
    <row r="4356" spans="2:6" ht="11.25" hidden="1" customHeight="1" x14ac:dyDescent="0.2">
      <c r="B4356" s="36" t="s">
        <v>4016</v>
      </c>
      <c r="C4356" s="3"/>
      <c r="D4356" s="3"/>
      <c r="E4356" s="3"/>
      <c r="F4356" s="4"/>
    </row>
    <row r="4357" spans="2:6" ht="11.25" hidden="1" customHeight="1" x14ac:dyDescent="0.2">
      <c r="B4357" s="36" t="s">
        <v>1498</v>
      </c>
      <c r="C4357" s="3"/>
      <c r="D4357" s="3"/>
      <c r="E4357" s="3"/>
      <c r="F4357" s="4"/>
    </row>
    <row r="4358" spans="2:6" ht="11.25" hidden="1" customHeight="1" x14ac:dyDescent="0.2">
      <c r="B4358" s="36" t="s">
        <v>4016</v>
      </c>
      <c r="C4358" s="3"/>
      <c r="D4358" s="3"/>
      <c r="E4358" s="3"/>
      <c r="F4358" s="4"/>
    </row>
    <row r="4359" spans="2:6" ht="11.25" hidden="1" customHeight="1" x14ac:dyDescent="0.2">
      <c r="B4359" s="36" t="s">
        <v>3913</v>
      </c>
      <c r="C4359" s="3"/>
      <c r="D4359" s="3"/>
      <c r="E4359" s="3"/>
      <c r="F4359" s="4"/>
    </row>
    <row r="4360" spans="2:6" ht="11.25" hidden="1" customHeight="1" x14ac:dyDescent="0.2">
      <c r="B4360" s="36" t="s">
        <v>4016</v>
      </c>
      <c r="C4360" s="3"/>
      <c r="D4360" s="3"/>
      <c r="E4360" s="3"/>
      <c r="F4360" s="4"/>
    </row>
    <row r="4361" spans="2:6" ht="11.25" hidden="1" customHeight="1" x14ac:dyDescent="0.2">
      <c r="B4361" s="36" t="s">
        <v>343</v>
      </c>
      <c r="C4361" s="3"/>
      <c r="D4361" s="3"/>
      <c r="E4361" s="3"/>
      <c r="F4361" s="4"/>
    </row>
    <row r="4362" spans="2:6" ht="11.25" hidden="1" customHeight="1" x14ac:dyDescent="0.2">
      <c r="B4362" s="36" t="s">
        <v>3951</v>
      </c>
      <c r="C4362" s="3"/>
      <c r="D4362" s="3"/>
      <c r="E4362" s="3"/>
      <c r="F4362" s="4"/>
    </row>
    <row r="4363" spans="2:6" ht="11.25" hidden="1" customHeight="1" x14ac:dyDescent="0.2">
      <c r="B4363" s="36" t="s">
        <v>3604</v>
      </c>
      <c r="C4363" s="3"/>
      <c r="D4363" s="3"/>
      <c r="E4363" s="3"/>
      <c r="F4363" s="4"/>
    </row>
    <row r="4364" spans="2:6" ht="11.25" hidden="1" customHeight="1" x14ac:dyDescent="0.2">
      <c r="B4364" s="36" t="s">
        <v>3670</v>
      </c>
      <c r="C4364" s="37">
        <f>D4364+E4364+F4364</f>
        <v>24746</v>
      </c>
      <c r="D4364" s="3">
        <v>18633</v>
      </c>
      <c r="E4364" s="3">
        <v>3310</v>
      </c>
      <c r="F4364" s="4">
        <v>2803</v>
      </c>
    </row>
    <row r="4365" spans="2:6" ht="11.25" hidden="1" customHeight="1" x14ac:dyDescent="0.2">
      <c r="B4365" s="36" t="s">
        <v>4016</v>
      </c>
      <c r="C4365" s="3"/>
      <c r="D4365" s="3"/>
      <c r="E4365" s="3"/>
      <c r="F4365" s="4"/>
    </row>
    <row r="4366" spans="2:6" ht="11.25" hidden="1" customHeight="1" x14ac:dyDescent="0.2">
      <c r="B4366" s="36" t="s">
        <v>2532</v>
      </c>
      <c r="C4366" s="3"/>
      <c r="D4366" s="3"/>
      <c r="E4366" s="3"/>
      <c r="F4366" s="4"/>
    </row>
    <row r="4367" spans="2:6" ht="11.25" hidden="1" customHeight="1" x14ac:dyDescent="0.2">
      <c r="B4367" s="36" t="s">
        <v>4016</v>
      </c>
      <c r="C4367" s="3"/>
      <c r="D4367" s="3"/>
      <c r="E4367" s="3"/>
      <c r="F4367" s="4"/>
    </row>
    <row r="4368" spans="2:6" ht="11.25" hidden="1" customHeight="1" x14ac:dyDescent="0.2">
      <c r="B4368" s="36" t="s">
        <v>2045</v>
      </c>
      <c r="C4368" s="3"/>
      <c r="D4368" s="3"/>
      <c r="E4368" s="3"/>
      <c r="F4368" s="4"/>
    </row>
    <row r="4369" spans="2:6" ht="11.25" hidden="1" customHeight="1" x14ac:dyDescent="0.2">
      <c r="B4369" s="36" t="s">
        <v>3746</v>
      </c>
      <c r="C4369" s="3"/>
      <c r="D4369" s="3"/>
      <c r="E4369" s="3"/>
      <c r="F4369" s="4"/>
    </row>
    <row r="4370" spans="2:6" ht="11.25" hidden="1" customHeight="1" x14ac:dyDescent="0.2">
      <c r="B4370" s="36" t="s">
        <v>2085</v>
      </c>
      <c r="C4370" s="3"/>
      <c r="D4370" s="3"/>
      <c r="E4370" s="3"/>
      <c r="F4370" s="4"/>
    </row>
    <row r="4371" spans="2:6" ht="11.25" hidden="1" customHeight="1" x14ac:dyDescent="0.2">
      <c r="B4371" s="36" t="s">
        <v>3152</v>
      </c>
      <c r="C4371" s="37">
        <f>D4371+E4371+F4371</f>
        <v>56147</v>
      </c>
      <c r="D4371" s="3">
        <v>49419</v>
      </c>
      <c r="E4371" s="3">
        <v>3925</v>
      </c>
      <c r="F4371" s="4">
        <v>2803</v>
      </c>
    </row>
    <row r="4372" spans="2:6" ht="11.25" hidden="1" customHeight="1" x14ac:dyDescent="0.2">
      <c r="B4372" s="36" t="s">
        <v>4016</v>
      </c>
      <c r="C4372" s="3"/>
      <c r="D4372" s="3"/>
      <c r="E4372" s="3"/>
      <c r="F4372" s="4"/>
    </row>
    <row r="4373" spans="2:6" ht="11.25" hidden="1" customHeight="1" x14ac:dyDescent="0.2">
      <c r="B4373" s="33" t="s">
        <v>2630</v>
      </c>
      <c r="C4373" s="34">
        <v>7688</v>
      </c>
      <c r="D4373" s="34">
        <v>6429</v>
      </c>
      <c r="E4373" s="34">
        <v>831</v>
      </c>
      <c r="F4373" s="35">
        <v>428</v>
      </c>
    </row>
    <row r="4374" spans="2:6" ht="11.25" hidden="1" customHeight="1" x14ac:dyDescent="0.2">
      <c r="B4374" s="36" t="s">
        <v>4016</v>
      </c>
      <c r="C4374" s="3"/>
      <c r="D4374" s="3"/>
      <c r="E4374" s="3"/>
      <c r="F4374" s="4"/>
    </row>
    <row r="4375" spans="2:6" ht="11.25" hidden="1" customHeight="1" x14ac:dyDescent="0.2">
      <c r="B4375" s="36" t="s">
        <v>1397</v>
      </c>
      <c r="C4375" s="3"/>
      <c r="D4375" s="3"/>
      <c r="E4375" s="3"/>
      <c r="F4375" s="4"/>
    </row>
    <row r="4376" spans="2:6" ht="11.25" hidden="1" customHeight="1" x14ac:dyDescent="0.2">
      <c r="B4376" s="36" t="s">
        <v>4016</v>
      </c>
      <c r="C4376" s="3"/>
      <c r="D4376" s="3"/>
      <c r="E4376" s="3"/>
      <c r="F4376" s="4"/>
    </row>
    <row r="4377" spans="2:6" ht="11.25" hidden="1" customHeight="1" x14ac:dyDescent="0.2">
      <c r="B4377" s="36" t="s">
        <v>1067</v>
      </c>
      <c r="C4377" s="3"/>
      <c r="D4377" s="3"/>
      <c r="E4377" s="3"/>
      <c r="F4377" s="4"/>
    </row>
    <row r="4378" spans="2:6" ht="11.25" hidden="1" customHeight="1" x14ac:dyDescent="0.2">
      <c r="B4378" s="36" t="s">
        <v>4016</v>
      </c>
      <c r="C4378" s="3"/>
      <c r="D4378" s="3"/>
      <c r="E4378" s="3"/>
      <c r="F4378" s="4"/>
    </row>
    <row r="4379" spans="2:6" ht="11.25" hidden="1" customHeight="1" x14ac:dyDescent="0.2">
      <c r="B4379" s="36" t="s">
        <v>1468</v>
      </c>
      <c r="C4379" s="3"/>
      <c r="D4379" s="3"/>
      <c r="E4379" s="3"/>
      <c r="F4379" s="4"/>
    </row>
    <row r="4380" spans="2:6" ht="11.25" hidden="1" customHeight="1" x14ac:dyDescent="0.2">
      <c r="B4380" s="36" t="s">
        <v>4016</v>
      </c>
      <c r="C4380" s="3"/>
      <c r="D4380" s="3"/>
      <c r="E4380" s="3"/>
      <c r="F4380" s="4"/>
    </row>
    <row r="4381" spans="2:6" ht="11.25" hidden="1" customHeight="1" x14ac:dyDescent="0.2">
      <c r="B4381" s="36" t="s">
        <v>2124</v>
      </c>
      <c r="C4381" s="3"/>
      <c r="D4381" s="3"/>
      <c r="E4381" s="3"/>
      <c r="F4381" s="4"/>
    </row>
    <row r="4382" spans="2:6" ht="11.25" hidden="1" customHeight="1" x14ac:dyDescent="0.2">
      <c r="B4382" s="36" t="s">
        <v>4016</v>
      </c>
      <c r="C4382" s="3"/>
      <c r="D4382" s="3"/>
      <c r="E4382" s="3"/>
      <c r="F4382" s="4"/>
    </row>
    <row r="4383" spans="2:6" ht="11.25" hidden="1" customHeight="1" x14ac:dyDescent="0.2">
      <c r="B4383" s="36" t="s">
        <v>2890</v>
      </c>
      <c r="C4383" s="3"/>
      <c r="D4383" s="3"/>
      <c r="E4383" s="3"/>
      <c r="F4383" s="4"/>
    </row>
    <row r="4384" spans="2:6" ht="11.25" hidden="1" customHeight="1" x14ac:dyDescent="0.2">
      <c r="B4384" s="36" t="s">
        <v>4016</v>
      </c>
      <c r="C4384" s="3"/>
      <c r="D4384" s="3"/>
      <c r="E4384" s="3"/>
      <c r="F4384" s="4"/>
    </row>
    <row r="4385" spans="2:6" ht="11.25" hidden="1" customHeight="1" x14ac:dyDescent="0.2">
      <c r="B4385" s="36" t="s">
        <v>2672</v>
      </c>
      <c r="C4385" s="3"/>
      <c r="D4385" s="3"/>
      <c r="E4385" s="3"/>
      <c r="F4385" s="4"/>
    </row>
    <row r="4386" spans="2:6" ht="11.25" hidden="1" customHeight="1" x14ac:dyDescent="0.2">
      <c r="B4386" s="36" t="s">
        <v>4016</v>
      </c>
      <c r="C4386" s="3"/>
      <c r="D4386" s="3"/>
      <c r="E4386" s="3"/>
      <c r="F4386" s="4"/>
    </row>
    <row r="4387" spans="2:6" ht="11.25" hidden="1" customHeight="1" x14ac:dyDescent="0.2">
      <c r="B4387" s="36" t="s">
        <v>108</v>
      </c>
      <c r="C4387" s="37">
        <f>D4387+E4387+F4387</f>
        <v>2394</v>
      </c>
      <c r="D4387" s="3">
        <v>2394</v>
      </c>
      <c r="E4387" s="3"/>
      <c r="F4387" s="4"/>
    </row>
    <row r="4388" spans="2:6" ht="11.25" hidden="1" customHeight="1" x14ac:dyDescent="0.2">
      <c r="B4388" s="36" t="s">
        <v>4016</v>
      </c>
      <c r="C4388" s="3"/>
      <c r="D4388" s="3"/>
      <c r="E4388" s="3"/>
      <c r="F4388" s="4"/>
    </row>
    <row r="4389" spans="2:6" ht="11.25" hidden="1" customHeight="1" x14ac:dyDescent="0.2">
      <c r="B4389" s="28" t="s">
        <v>1145</v>
      </c>
      <c r="C4389" s="6"/>
      <c r="D4389" s="6"/>
      <c r="E4389" s="6"/>
      <c r="F4389" s="7"/>
    </row>
    <row r="4390" spans="2:6" ht="11.25" hidden="1" customHeight="1" x14ac:dyDescent="0.2">
      <c r="B4390" s="36" t="s">
        <v>4016</v>
      </c>
      <c r="C4390" s="3"/>
      <c r="D4390" s="3"/>
      <c r="E4390" s="3"/>
      <c r="F4390" s="4"/>
    </row>
    <row r="4391" spans="2:6" ht="11.25" hidden="1" customHeight="1" x14ac:dyDescent="0.2">
      <c r="B4391" s="36" t="s">
        <v>1898</v>
      </c>
      <c r="C4391" s="3"/>
      <c r="D4391" s="3"/>
      <c r="E4391" s="3"/>
      <c r="F4391" s="4"/>
    </row>
    <row r="4392" spans="2:6" ht="11.25" hidden="1" customHeight="1" x14ac:dyDescent="0.2">
      <c r="B4392" s="36" t="s">
        <v>4016</v>
      </c>
      <c r="C4392" s="3"/>
      <c r="D4392" s="3"/>
      <c r="E4392" s="3"/>
      <c r="F4392" s="4"/>
    </row>
    <row r="4393" spans="2:6" ht="11.25" hidden="1" customHeight="1" x14ac:dyDescent="0.2">
      <c r="B4393" s="36" t="s">
        <v>2847</v>
      </c>
      <c r="C4393" s="3"/>
      <c r="D4393" s="3"/>
      <c r="E4393" s="3"/>
      <c r="F4393" s="4"/>
    </row>
    <row r="4394" spans="2:6" ht="11.25" hidden="1" customHeight="1" x14ac:dyDescent="0.2">
      <c r="B4394" s="36" t="s">
        <v>3535</v>
      </c>
      <c r="C4394" s="3"/>
      <c r="D4394" s="3"/>
      <c r="E4394" s="3"/>
      <c r="F4394" s="4"/>
    </row>
    <row r="4395" spans="2:6" ht="11.25" hidden="1" customHeight="1" x14ac:dyDescent="0.2">
      <c r="B4395" s="36" t="s">
        <v>3237</v>
      </c>
      <c r="C4395" s="3"/>
      <c r="D4395" s="3"/>
      <c r="E4395" s="3"/>
      <c r="F4395" s="4"/>
    </row>
    <row r="4396" spans="2:6" ht="11.25" hidden="1" customHeight="1" x14ac:dyDescent="0.2">
      <c r="B4396" s="36" t="s">
        <v>1671</v>
      </c>
      <c r="C4396" s="37">
        <f>D4396+E4396+F4396</f>
        <v>2025</v>
      </c>
      <c r="D4396" s="3">
        <v>1531</v>
      </c>
      <c r="E4396" s="3">
        <v>283</v>
      </c>
      <c r="F4396" s="4">
        <v>211</v>
      </c>
    </row>
    <row r="4397" spans="2:6" ht="11.25" hidden="1" customHeight="1" x14ac:dyDescent="0.2">
      <c r="B4397" s="36" t="s">
        <v>4016</v>
      </c>
      <c r="C4397" s="3"/>
      <c r="D4397" s="3"/>
      <c r="E4397" s="3"/>
      <c r="F4397" s="4"/>
    </row>
    <row r="4398" spans="2:6" ht="11.25" hidden="1" customHeight="1" x14ac:dyDescent="0.2">
      <c r="B4398" s="36" t="s">
        <v>1665</v>
      </c>
      <c r="C4398" s="3"/>
      <c r="D4398" s="3"/>
      <c r="E4398" s="3"/>
      <c r="F4398" s="4"/>
    </row>
    <row r="4399" spans="2:6" ht="11.25" hidden="1" customHeight="1" x14ac:dyDescent="0.2">
      <c r="B4399" s="36" t="s">
        <v>4016</v>
      </c>
      <c r="C4399" s="3"/>
      <c r="D4399" s="3"/>
      <c r="E4399" s="3"/>
      <c r="F4399" s="4"/>
    </row>
    <row r="4400" spans="2:6" ht="11.25" hidden="1" customHeight="1" x14ac:dyDescent="0.2">
      <c r="B4400" s="36" t="s">
        <v>3233</v>
      </c>
      <c r="C4400" s="3"/>
      <c r="D4400" s="3"/>
      <c r="E4400" s="3"/>
      <c r="F4400" s="4"/>
    </row>
    <row r="4401" spans="2:6" ht="11.25" hidden="1" customHeight="1" x14ac:dyDescent="0.2">
      <c r="B4401" s="36" t="s">
        <v>3615</v>
      </c>
      <c r="C4401" s="3"/>
      <c r="D4401" s="3"/>
      <c r="E4401" s="3"/>
      <c r="F4401" s="4"/>
    </row>
    <row r="4402" spans="2:6" ht="11.25" hidden="1" customHeight="1" x14ac:dyDescent="0.2">
      <c r="B4402" s="36" t="s">
        <v>581</v>
      </c>
      <c r="C4402" s="3"/>
      <c r="D4402" s="3"/>
      <c r="E4402" s="3"/>
      <c r="F4402" s="4"/>
    </row>
    <row r="4403" spans="2:6" ht="11.25" hidden="1" customHeight="1" x14ac:dyDescent="0.2">
      <c r="B4403" s="36" t="s">
        <v>2039</v>
      </c>
      <c r="C4403" s="37">
        <f>D4403+E4403+F4403</f>
        <v>1131</v>
      </c>
      <c r="D4403" s="3">
        <v>935</v>
      </c>
      <c r="E4403" s="3">
        <v>140</v>
      </c>
      <c r="F4403" s="4">
        <v>56</v>
      </c>
    </row>
    <row r="4404" spans="2:6" ht="11.25" hidden="1" customHeight="1" x14ac:dyDescent="0.2">
      <c r="B4404" s="36" t="s">
        <v>4016</v>
      </c>
      <c r="C4404" s="3"/>
      <c r="D4404" s="3"/>
      <c r="E4404" s="3"/>
      <c r="F4404" s="4"/>
    </row>
    <row r="4405" spans="2:6" ht="11.25" hidden="1" customHeight="1" x14ac:dyDescent="0.2">
      <c r="B4405" s="36" t="s">
        <v>2948</v>
      </c>
      <c r="C4405" s="3"/>
      <c r="D4405" s="3"/>
      <c r="E4405" s="3"/>
      <c r="F4405" s="4"/>
    </row>
    <row r="4406" spans="2:6" ht="11.25" hidden="1" customHeight="1" x14ac:dyDescent="0.2">
      <c r="B4406" s="36" t="s">
        <v>4016</v>
      </c>
      <c r="C4406" s="3"/>
      <c r="D4406" s="3"/>
      <c r="E4406" s="3"/>
      <c r="F4406" s="4"/>
    </row>
    <row r="4407" spans="2:6" ht="11.25" hidden="1" customHeight="1" x14ac:dyDescent="0.2">
      <c r="B4407" s="36" t="s">
        <v>3428</v>
      </c>
      <c r="C4407" s="3"/>
      <c r="D4407" s="3"/>
      <c r="E4407" s="3"/>
      <c r="F4407" s="4"/>
    </row>
    <row r="4408" spans="2:6" ht="11.25" hidden="1" customHeight="1" x14ac:dyDescent="0.2">
      <c r="B4408" s="36" t="s">
        <v>662</v>
      </c>
      <c r="C4408" s="3"/>
      <c r="D4408" s="3"/>
      <c r="E4408" s="3"/>
      <c r="F4408" s="4"/>
    </row>
    <row r="4409" spans="2:6" ht="11.25" hidden="1" customHeight="1" x14ac:dyDescent="0.2">
      <c r="B4409" s="36" t="s">
        <v>3700</v>
      </c>
      <c r="C4409" s="3"/>
      <c r="D4409" s="3"/>
      <c r="E4409" s="3"/>
      <c r="F4409" s="4"/>
    </row>
    <row r="4410" spans="2:6" ht="11.25" hidden="1" customHeight="1" x14ac:dyDescent="0.2">
      <c r="B4410" s="36" t="s">
        <v>673</v>
      </c>
      <c r="C4410" s="37">
        <f>D4410+E4410+F4410</f>
        <v>1020</v>
      </c>
      <c r="D4410" s="3">
        <v>935</v>
      </c>
      <c r="E4410" s="3">
        <v>68</v>
      </c>
      <c r="F4410" s="4">
        <v>17</v>
      </c>
    </row>
    <row r="4411" spans="2:6" ht="11.25" hidden="1" customHeight="1" x14ac:dyDescent="0.2">
      <c r="B4411" s="36" t="s">
        <v>4016</v>
      </c>
      <c r="C4411" s="3"/>
      <c r="D4411" s="3"/>
      <c r="E4411" s="3"/>
      <c r="F4411" s="4"/>
    </row>
    <row r="4412" spans="2:6" ht="11.25" hidden="1" customHeight="1" x14ac:dyDescent="0.2">
      <c r="B4412" s="36" t="s">
        <v>28</v>
      </c>
      <c r="C4412" s="3"/>
      <c r="D4412" s="3"/>
      <c r="E4412" s="3"/>
      <c r="F4412" s="4"/>
    </row>
    <row r="4413" spans="2:6" ht="11.25" hidden="1" customHeight="1" x14ac:dyDescent="0.2">
      <c r="B4413" s="36" t="s">
        <v>4016</v>
      </c>
      <c r="C4413" s="3"/>
      <c r="D4413" s="3"/>
      <c r="E4413" s="3"/>
      <c r="F4413" s="4"/>
    </row>
    <row r="4414" spans="2:6" ht="11.25" hidden="1" customHeight="1" x14ac:dyDescent="0.2">
      <c r="B4414" s="36" t="s">
        <v>935</v>
      </c>
      <c r="C4414" s="3"/>
      <c r="D4414" s="3"/>
      <c r="E4414" s="3"/>
      <c r="F4414" s="4"/>
    </row>
    <row r="4415" spans="2:6" ht="11.25" hidden="1" customHeight="1" x14ac:dyDescent="0.2">
      <c r="B4415" s="36" t="s">
        <v>2952</v>
      </c>
      <c r="C4415" s="3"/>
      <c r="D4415" s="3"/>
      <c r="E4415" s="3"/>
      <c r="F4415" s="4"/>
    </row>
    <row r="4416" spans="2:6" ht="11.25" hidden="1" customHeight="1" x14ac:dyDescent="0.2">
      <c r="B4416" s="36" t="s">
        <v>3495</v>
      </c>
      <c r="C4416" s="3"/>
      <c r="D4416" s="3"/>
      <c r="E4416" s="3"/>
      <c r="F4416" s="4"/>
    </row>
    <row r="4417" spans="2:6" ht="11.25" hidden="1" customHeight="1" x14ac:dyDescent="0.2">
      <c r="B4417" s="36" t="s">
        <v>494</v>
      </c>
      <c r="C4417" s="37">
        <f>D4417+E4417+F4417</f>
        <v>1118</v>
      </c>
      <c r="D4417" s="3">
        <v>634</v>
      </c>
      <c r="E4417" s="3">
        <v>340</v>
      </c>
      <c r="F4417" s="4">
        <v>144</v>
      </c>
    </row>
    <row r="4418" spans="2:6" ht="11.25" hidden="1" customHeight="1" x14ac:dyDescent="0.2">
      <c r="B4418" s="36" t="s">
        <v>4016</v>
      </c>
      <c r="C4418" s="3"/>
      <c r="D4418" s="3"/>
      <c r="E4418" s="3"/>
      <c r="F4418" s="4"/>
    </row>
    <row r="4419" spans="2:6" ht="11.25" hidden="1" customHeight="1" x14ac:dyDescent="0.2">
      <c r="B4419" s="36" t="s">
        <v>986</v>
      </c>
      <c r="C4419" s="3"/>
      <c r="D4419" s="3"/>
      <c r="E4419" s="3"/>
      <c r="F4419" s="4"/>
    </row>
    <row r="4420" spans="2:6" ht="11.25" hidden="1" customHeight="1" x14ac:dyDescent="0.2">
      <c r="B4420" s="36" t="s">
        <v>4016</v>
      </c>
      <c r="C4420" s="3"/>
      <c r="D4420" s="3"/>
      <c r="E4420" s="3"/>
      <c r="F4420" s="4"/>
    </row>
    <row r="4421" spans="2:6" ht="11.25" hidden="1" customHeight="1" x14ac:dyDescent="0.2">
      <c r="B4421" s="36" t="s">
        <v>1260</v>
      </c>
      <c r="C4421" s="3"/>
      <c r="D4421" s="3"/>
      <c r="E4421" s="3"/>
      <c r="F4421" s="4"/>
    </row>
    <row r="4422" spans="2:6" ht="11.25" hidden="1" customHeight="1" x14ac:dyDescent="0.2">
      <c r="B4422" s="36" t="s">
        <v>3343</v>
      </c>
      <c r="C4422" s="3"/>
      <c r="D4422" s="3"/>
      <c r="E4422" s="3"/>
      <c r="F4422" s="4"/>
    </row>
    <row r="4423" spans="2:6" ht="11.25" hidden="1" customHeight="1" x14ac:dyDescent="0.2">
      <c r="B4423" s="36" t="s">
        <v>2778</v>
      </c>
      <c r="C4423" s="3"/>
      <c r="D4423" s="3"/>
      <c r="E4423" s="3"/>
      <c r="F4423" s="4"/>
    </row>
    <row r="4424" spans="2:6" ht="11.25" hidden="1" customHeight="1" x14ac:dyDescent="0.2">
      <c r="B4424" s="36" t="s">
        <v>449</v>
      </c>
      <c r="C4424" s="37">
        <f>D4424+E4424+F4424</f>
        <v>5294</v>
      </c>
      <c r="D4424" s="3">
        <v>4035</v>
      </c>
      <c r="E4424" s="3">
        <v>831</v>
      </c>
      <c r="F4424" s="4">
        <v>428</v>
      </c>
    </row>
    <row r="4425" spans="2:6" ht="11.25" hidden="1" customHeight="1" x14ac:dyDescent="0.2">
      <c r="B4425" s="36" t="s">
        <v>4016</v>
      </c>
      <c r="C4425" s="3"/>
      <c r="D4425" s="3"/>
      <c r="E4425" s="3"/>
      <c r="F4425" s="4"/>
    </row>
    <row r="4426" spans="2:6" ht="11.25" hidden="1" customHeight="1" x14ac:dyDescent="0.2">
      <c r="B4426" s="36" t="s">
        <v>1983</v>
      </c>
      <c r="C4426" s="3"/>
      <c r="D4426" s="3"/>
      <c r="E4426" s="3"/>
      <c r="F4426" s="4"/>
    </row>
    <row r="4427" spans="2:6" ht="11.25" hidden="1" customHeight="1" x14ac:dyDescent="0.2">
      <c r="B4427" s="36" t="s">
        <v>4016</v>
      </c>
      <c r="C4427" s="3"/>
      <c r="D4427" s="3"/>
      <c r="E4427" s="3"/>
      <c r="F4427" s="4"/>
    </row>
    <row r="4428" spans="2:6" ht="11.25" hidden="1" customHeight="1" x14ac:dyDescent="0.2">
      <c r="B4428" s="36" t="s">
        <v>3619</v>
      </c>
      <c r="C4428" s="3"/>
      <c r="D4428" s="3"/>
      <c r="E4428" s="3"/>
      <c r="F4428" s="4"/>
    </row>
    <row r="4429" spans="2:6" ht="11.25" hidden="1" customHeight="1" x14ac:dyDescent="0.2">
      <c r="B4429" s="36" t="s">
        <v>162</v>
      </c>
      <c r="C4429" s="3"/>
      <c r="D4429" s="3"/>
      <c r="E4429" s="3"/>
      <c r="F4429" s="4"/>
    </row>
    <row r="4430" spans="2:6" ht="11.25" hidden="1" customHeight="1" x14ac:dyDescent="0.2">
      <c r="B4430" s="36" t="s">
        <v>609</v>
      </c>
      <c r="C4430" s="3"/>
      <c r="D4430" s="3"/>
      <c r="E4430" s="3"/>
      <c r="F4430" s="4"/>
    </row>
    <row r="4431" spans="2:6" ht="11.25" hidden="1" customHeight="1" x14ac:dyDescent="0.2">
      <c r="B4431" s="36" t="s">
        <v>1446</v>
      </c>
      <c r="C4431" s="37">
        <f>D4431+E4431+F4431</f>
        <v>7688</v>
      </c>
      <c r="D4431" s="3">
        <v>6429</v>
      </c>
      <c r="E4431" s="3">
        <v>831</v>
      </c>
      <c r="F4431" s="4">
        <v>428</v>
      </c>
    </row>
    <row r="4432" spans="2:6" ht="11.25" hidden="1" customHeight="1" x14ac:dyDescent="0.2">
      <c r="B4432" s="36" t="s">
        <v>4016</v>
      </c>
      <c r="C4432" s="3"/>
      <c r="D4432" s="3"/>
      <c r="E4432" s="3"/>
      <c r="F4432" s="4"/>
    </row>
    <row r="4433" spans="2:6" ht="11.25" hidden="1" customHeight="1" x14ac:dyDescent="0.2">
      <c r="B4433" s="33" t="s">
        <v>3120</v>
      </c>
      <c r="C4433" s="34">
        <v>6404</v>
      </c>
      <c r="D4433" s="34">
        <v>5356</v>
      </c>
      <c r="E4433" s="34">
        <v>691</v>
      </c>
      <c r="F4433" s="35">
        <v>357</v>
      </c>
    </row>
    <row r="4434" spans="2:6" ht="11.25" hidden="1" customHeight="1" x14ac:dyDescent="0.2">
      <c r="B4434" s="36" t="s">
        <v>4016</v>
      </c>
      <c r="C4434" s="3"/>
      <c r="D4434" s="3"/>
      <c r="E4434" s="3"/>
      <c r="F4434" s="4"/>
    </row>
    <row r="4435" spans="2:6" ht="11.25" hidden="1" customHeight="1" x14ac:dyDescent="0.2">
      <c r="B4435" s="36" t="s">
        <v>858</v>
      </c>
      <c r="C4435" s="3"/>
      <c r="D4435" s="3"/>
      <c r="E4435" s="3"/>
      <c r="F4435" s="4"/>
    </row>
    <row r="4436" spans="2:6" ht="11.25" hidden="1" customHeight="1" x14ac:dyDescent="0.2">
      <c r="B4436" s="36" t="s">
        <v>4016</v>
      </c>
      <c r="C4436" s="3"/>
      <c r="D4436" s="3"/>
      <c r="E4436" s="3"/>
      <c r="F4436" s="4"/>
    </row>
    <row r="4437" spans="2:6" ht="11.25" hidden="1" customHeight="1" x14ac:dyDescent="0.2">
      <c r="B4437" s="36" t="s">
        <v>1736</v>
      </c>
      <c r="C4437" s="3"/>
      <c r="D4437" s="3"/>
      <c r="E4437" s="3"/>
      <c r="F4437" s="4"/>
    </row>
    <row r="4438" spans="2:6" ht="11.25" hidden="1" customHeight="1" x14ac:dyDescent="0.2">
      <c r="B4438" s="36" t="s">
        <v>4016</v>
      </c>
      <c r="C4438" s="3"/>
      <c r="D4438" s="3"/>
      <c r="E4438" s="3"/>
      <c r="F4438" s="4"/>
    </row>
    <row r="4439" spans="2:6" ht="11.25" hidden="1" customHeight="1" x14ac:dyDescent="0.2">
      <c r="B4439" s="36" t="s">
        <v>3218</v>
      </c>
      <c r="C4439" s="3"/>
      <c r="D4439" s="3"/>
      <c r="E4439" s="3"/>
      <c r="F4439" s="4"/>
    </row>
    <row r="4440" spans="2:6" ht="11.25" hidden="1" customHeight="1" x14ac:dyDescent="0.2">
      <c r="B4440" s="36" t="s">
        <v>4016</v>
      </c>
      <c r="C4440" s="3"/>
      <c r="D4440" s="3"/>
      <c r="E4440" s="3"/>
      <c r="F4440" s="4"/>
    </row>
    <row r="4441" spans="2:6" ht="11.25" hidden="1" customHeight="1" x14ac:dyDescent="0.2">
      <c r="B4441" s="36" t="s">
        <v>2124</v>
      </c>
      <c r="C4441" s="3"/>
      <c r="D4441" s="3"/>
      <c r="E4441" s="3"/>
      <c r="F4441" s="4"/>
    </row>
    <row r="4442" spans="2:6" ht="11.25" hidden="1" customHeight="1" x14ac:dyDescent="0.2">
      <c r="B4442" s="28" t="s">
        <v>4016</v>
      </c>
      <c r="C4442" s="6"/>
      <c r="D4442" s="6"/>
      <c r="E4442" s="6"/>
      <c r="F4442" s="7"/>
    </row>
    <row r="4443" spans="2:6" ht="11.25" hidden="1" customHeight="1" x14ac:dyDescent="0.2">
      <c r="B4443" s="36" t="s">
        <v>1567</v>
      </c>
      <c r="C4443" s="3"/>
      <c r="D4443" s="3"/>
      <c r="E4443" s="3"/>
      <c r="F4443" s="4"/>
    </row>
    <row r="4444" spans="2:6" ht="11.25" hidden="1" customHeight="1" x14ac:dyDescent="0.2">
      <c r="B4444" s="36" t="s">
        <v>4016</v>
      </c>
      <c r="C4444" s="3"/>
      <c r="D4444" s="3"/>
      <c r="E4444" s="3"/>
      <c r="F4444" s="4"/>
    </row>
    <row r="4445" spans="2:6" ht="11.25" hidden="1" customHeight="1" x14ac:dyDescent="0.2">
      <c r="B4445" s="36" t="s">
        <v>3146</v>
      </c>
      <c r="C4445" s="3"/>
      <c r="D4445" s="3"/>
      <c r="E4445" s="3"/>
      <c r="F4445" s="4"/>
    </row>
    <row r="4446" spans="2:6" ht="11.25" hidden="1" customHeight="1" x14ac:dyDescent="0.2">
      <c r="B4446" s="36" t="s">
        <v>4016</v>
      </c>
      <c r="C4446" s="3"/>
      <c r="D4446" s="3"/>
      <c r="E4446" s="3"/>
      <c r="F4446" s="4"/>
    </row>
    <row r="4447" spans="2:6" ht="11.25" hidden="1" customHeight="1" x14ac:dyDescent="0.2">
      <c r="B4447" s="36" t="s">
        <v>509</v>
      </c>
      <c r="C4447" s="37">
        <f>D4447+E4447+F4447</f>
        <v>1995</v>
      </c>
      <c r="D4447" s="3">
        <v>1995</v>
      </c>
      <c r="E4447" s="3"/>
      <c r="F4447" s="4"/>
    </row>
    <row r="4448" spans="2:6" ht="11.25" hidden="1" customHeight="1" x14ac:dyDescent="0.2">
      <c r="B4448" s="36" t="s">
        <v>4016</v>
      </c>
      <c r="C4448" s="3"/>
      <c r="D4448" s="3"/>
      <c r="E4448" s="3"/>
      <c r="F4448" s="4"/>
    </row>
    <row r="4449" spans="2:6" ht="11.25" hidden="1" customHeight="1" x14ac:dyDescent="0.2">
      <c r="B4449" s="36" t="s">
        <v>2252</v>
      </c>
      <c r="C4449" s="3"/>
      <c r="D4449" s="3"/>
      <c r="E4449" s="3"/>
      <c r="F4449" s="4"/>
    </row>
    <row r="4450" spans="2:6" ht="11.25" hidden="1" customHeight="1" x14ac:dyDescent="0.2">
      <c r="B4450" s="36" t="s">
        <v>4016</v>
      </c>
      <c r="C4450" s="3"/>
      <c r="D4450" s="3"/>
      <c r="E4450" s="3"/>
      <c r="F4450" s="4"/>
    </row>
    <row r="4451" spans="2:6" ht="11.25" hidden="1" customHeight="1" x14ac:dyDescent="0.2">
      <c r="B4451" s="36" t="s">
        <v>1107</v>
      </c>
      <c r="C4451" s="3"/>
      <c r="D4451" s="3"/>
      <c r="E4451" s="3"/>
      <c r="F4451" s="4"/>
    </row>
    <row r="4452" spans="2:6" ht="11.25" hidden="1" customHeight="1" x14ac:dyDescent="0.2">
      <c r="B4452" s="36" t="s">
        <v>179</v>
      </c>
      <c r="C4452" s="3"/>
      <c r="D4452" s="3"/>
      <c r="E4452" s="3"/>
      <c r="F4452" s="4"/>
    </row>
    <row r="4453" spans="2:6" ht="11.25" hidden="1" customHeight="1" x14ac:dyDescent="0.2">
      <c r="B4453" s="36" t="s">
        <v>1484</v>
      </c>
      <c r="C4453" s="3"/>
      <c r="D4453" s="3"/>
      <c r="E4453" s="3"/>
      <c r="F4453" s="4"/>
    </row>
    <row r="4454" spans="2:6" ht="11.25" hidden="1" customHeight="1" x14ac:dyDescent="0.2">
      <c r="B4454" s="36" t="s">
        <v>1023</v>
      </c>
      <c r="C4454" s="37">
        <f>D4454+E4454+F4454</f>
        <v>1687</v>
      </c>
      <c r="D4454" s="3">
        <v>1275</v>
      </c>
      <c r="E4454" s="3">
        <v>236</v>
      </c>
      <c r="F4454" s="4">
        <v>176</v>
      </c>
    </row>
    <row r="4455" spans="2:6" ht="11.25" hidden="1" customHeight="1" x14ac:dyDescent="0.2">
      <c r="B4455" s="36" t="s">
        <v>4016</v>
      </c>
      <c r="C4455" s="3"/>
      <c r="D4455" s="3"/>
      <c r="E4455" s="3"/>
      <c r="F4455" s="4"/>
    </row>
    <row r="4456" spans="2:6" ht="11.25" hidden="1" customHeight="1" x14ac:dyDescent="0.2">
      <c r="B4456" s="36" t="s">
        <v>2494</v>
      </c>
      <c r="C4456" s="3"/>
      <c r="D4456" s="3"/>
      <c r="E4456" s="3"/>
      <c r="F4456" s="4"/>
    </row>
    <row r="4457" spans="2:6" ht="11.25" hidden="1" customHeight="1" x14ac:dyDescent="0.2">
      <c r="B4457" s="36" t="s">
        <v>4016</v>
      </c>
      <c r="C4457" s="3"/>
      <c r="D4457" s="3"/>
      <c r="E4457" s="3"/>
      <c r="F4457" s="4"/>
    </row>
    <row r="4458" spans="2:6" ht="11.25" hidden="1" customHeight="1" x14ac:dyDescent="0.2">
      <c r="B4458" s="36" t="s">
        <v>2779</v>
      </c>
      <c r="C4458" s="3"/>
      <c r="D4458" s="3"/>
      <c r="E4458" s="3"/>
      <c r="F4458" s="4"/>
    </row>
    <row r="4459" spans="2:6" ht="11.25" hidden="1" customHeight="1" x14ac:dyDescent="0.2">
      <c r="B4459" s="36" t="s">
        <v>4016</v>
      </c>
      <c r="C4459" s="3"/>
      <c r="D4459" s="3"/>
      <c r="E4459" s="3"/>
      <c r="F4459" s="4"/>
    </row>
    <row r="4460" spans="2:6" ht="11.25" hidden="1" customHeight="1" x14ac:dyDescent="0.2">
      <c r="B4460" s="36" t="s">
        <v>2179</v>
      </c>
      <c r="C4460" s="3"/>
      <c r="D4460" s="3"/>
      <c r="E4460" s="3"/>
      <c r="F4460" s="4"/>
    </row>
    <row r="4461" spans="2:6" ht="11.25" hidden="1" customHeight="1" x14ac:dyDescent="0.2">
      <c r="B4461" s="36" t="s">
        <v>793</v>
      </c>
      <c r="C4461" s="3"/>
      <c r="D4461" s="3"/>
      <c r="E4461" s="3"/>
      <c r="F4461" s="4"/>
    </row>
    <row r="4462" spans="2:6" ht="11.25" hidden="1" customHeight="1" x14ac:dyDescent="0.2">
      <c r="B4462" s="36" t="s">
        <v>3226</v>
      </c>
      <c r="C4462" s="3"/>
      <c r="D4462" s="3"/>
      <c r="E4462" s="3"/>
      <c r="F4462" s="4"/>
    </row>
    <row r="4463" spans="2:6" ht="11.25" hidden="1" customHeight="1" x14ac:dyDescent="0.2">
      <c r="B4463" s="36" t="s">
        <v>2720</v>
      </c>
      <c r="C4463" s="37">
        <f>D4463+E4463+F4463</f>
        <v>849</v>
      </c>
      <c r="D4463" s="3">
        <v>779</v>
      </c>
      <c r="E4463" s="3">
        <v>56</v>
      </c>
      <c r="F4463" s="4">
        <v>14</v>
      </c>
    </row>
    <row r="4464" spans="2:6" ht="11.25" hidden="1" customHeight="1" x14ac:dyDescent="0.2">
      <c r="B4464" s="36" t="s">
        <v>4016</v>
      </c>
      <c r="C4464" s="3"/>
      <c r="D4464" s="3"/>
      <c r="E4464" s="3"/>
      <c r="F4464" s="4"/>
    </row>
    <row r="4465" spans="2:6" ht="11.25" hidden="1" customHeight="1" x14ac:dyDescent="0.2">
      <c r="B4465" s="36" t="s">
        <v>1416</v>
      </c>
      <c r="C4465" s="3"/>
      <c r="D4465" s="3"/>
      <c r="E4465" s="3"/>
      <c r="F4465" s="4"/>
    </row>
    <row r="4466" spans="2:6" ht="11.25" hidden="1" customHeight="1" x14ac:dyDescent="0.2">
      <c r="B4466" s="36" t="s">
        <v>4016</v>
      </c>
      <c r="C4466" s="3"/>
      <c r="D4466" s="3"/>
      <c r="E4466" s="3"/>
      <c r="F4466" s="4"/>
    </row>
    <row r="4467" spans="2:6" ht="11.25" hidden="1" customHeight="1" x14ac:dyDescent="0.2">
      <c r="B4467" s="36" t="s">
        <v>2179</v>
      </c>
      <c r="C4467" s="3"/>
      <c r="D4467" s="3"/>
      <c r="E4467" s="3"/>
      <c r="F4467" s="4"/>
    </row>
    <row r="4468" spans="2:6" ht="11.25" hidden="1" customHeight="1" x14ac:dyDescent="0.2">
      <c r="B4468" s="36" t="s">
        <v>1767</v>
      </c>
      <c r="C4468" s="3"/>
      <c r="D4468" s="3"/>
      <c r="E4468" s="3"/>
      <c r="F4468" s="4"/>
    </row>
    <row r="4469" spans="2:6" ht="11.25" hidden="1" customHeight="1" x14ac:dyDescent="0.2">
      <c r="B4469" s="36" t="s">
        <v>3242</v>
      </c>
      <c r="C4469" s="3"/>
      <c r="D4469" s="3"/>
      <c r="E4469" s="3"/>
      <c r="F4469" s="4"/>
    </row>
    <row r="4470" spans="2:6" ht="11.25" hidden="1" customHeight="1" x14ac:dyDescent="0.2">
      <c r="B4470" s="36" t="s">
        <v>3070</v>
      </c>
      <c r="C4470" s="37">
        <f>D4470+E4470+F4470</f>
        <v>942</v>
      </c>
      <c r="D4470" s="3">
        <v>779</v>
      </c>
      <c r="E4470" s="3">
        <v>116</v>
      </c>
      <c r="F4470" s="4">
        <v>47</v>
      </c>
    </row>
    <row r="4471" spans="2:6" ht="11.25" hidden="1" customHeight="1" x14ac:dyDescent="0.2">
      <c r="B4471" s="36" t="s">
        <v>4016</v>
      </c>
      <c r="C4471" s="3"/>
      <c r="D4471" s="3"/>
      <c r="E4471" s="3"/>
      <c r="F4471" s="4"/>
    </row>
    <row r="4472" spans="2:6" ht="11.25" hidden="1" customHeight="1" x14ac:dyDescent="0.2">
      <c r="B4472" s="36" t="s">
        <v>986</v>
      </c>
      <c r="C4472" s="3"/>
      <c r="D4472" s="3"/>
      <c r="E4472" s="3"/>
      <c r="F4472" s="4"/>
    </row>
    <row r="4473" spans="2:6" ht="11.25" hidden="1" customHeight="1" x14ac:dyDescent="0.2">
      <c r="B4473" s="36" t="s">
        <v>4016</v>
      </c>
      <c r="C4473" s="3"/>
      <c r="D4473" s="3"/>
      <c r="E4473" s="3"/>
      <c r="F4473" s="4"/>
    </row>
    <row r="4474" spans="2:6" ht="11.25" hidden="1" customHeight="1" x14ac:dyDescent="0.2">
      <c r="B4474" s="36" t="s">
        <v>3704</v>
      </c>
      <c r="C4474" s="3"/>
      <c r="D4474" s="3"/>
      <c r="E4474" s="3"/>
      <c r="F4474" s="4"/>
    </row>
    <row r="4475" spans="2:6" ht="11.25" hidden="1" customHeight="1" x14ac:dyDescent="0.2">
      <c r="B4475" s="36" t="s">
        <v>2310</v>
      </c>
      <c r="C4475" s="3"/>
      <c r="D4475" s="3"/>
      <c r="E4475" s="3"/>
      <c r="F4475" s="4"/>
    </row>
    <row r="4476" spans="2:6" ht="11.25" hidden="1" customHeight="1" x14ac:dyDescent="0.2">
      <c r="B4476" s="36" t="s">
        <v>2926</v>
      </c>
      <c r="C4476" s="3"/>
      <c r="D4476" s="3"/>
      <c r="E4476" s="3"/>
      <c r="F4476" s="4"/>
    </row>
    <row r="4477" spans="2:6" ht="11.25" hidden="1" customHeight="1" x14ac:dyDescent="0.2">
      <c r="B4477" s="36" t="s">
        <v>2284</v>
      </c>
      <c r="C4477" s="37">
        <f>D4477+E4477+F4477</f>
        <v>1791</v>
      </c>
      <c r="D4477" s="3">
        <v>1558</v>
      </c>
      <c r="E4477" s="3">
        <v>172</v>
      </c>
      <c r="F4477" s="4">
        <v>61</v>
      </c>
    </row>
    <row r="4478" spans="2:6" ht="11.25" hidden="1" customHeight="1" x14ac:dyDescent="0.2">
      <c r="B4478" s="36" t="s">
        <v>4016</v>
      </c>
      <c r="C4478" s="3"/>
      <c r="D4478" s="3"/>
      <c r="E4478" s="3"/>
      <c r="F4478" s="4"/>
    </row>
    <row r="4479" spans="2:6" ht="11.25" hidden="1" customHeight="1" x14ac:dyDescent="0.2">
      <c r="B4479" s="36" t="s">
        <v>3528</v>
      </c>
      <c r="C4479" s="3"/>
      <c r="D4479" s="3"/>
      <c r="E4479" s="3"/>
      <c r="F4479" s="4"/>
    </row>
    <row r="4480" spans="2:6" ht="11.25" hidden="1" customHeight="1" x14ac:dyDescent="0.2">
      <c r="B4480" s="36" t="s">
        <v>4016</v>
      </c>
      <c r="C4480" s="3"/>
      <c r="D4480" s="3"/>
      <c r="E4480" s="3"/>
      <c r="F4480" s="4"/>
    </row>
    <row r="4481" spans="2:6" ht="11.25" hidden="1" customHeight="1" x14ac:dyDescent="0.2">
      <c r="B4481" s="36" t="s">
        <v>1872</v>
      </c>
      <c r="C4481" s="3"/>
      <c r="D4481" s="3"/>
      <c r="E4481" s="3"/>
      <c r="F4481" s="4"/>
    </row>
    <row r="4482" spans="2:6" ht="11.25" hidden="1" customHeight="1" x14ac:dyDescent="0.2">
      <c r="B4482" s="36" t="s">
        <v>1795</v>
      </c>
      <c r="C4482" s="3"/>
      <c r="D4482" s="3"/>
      <c r="E4482" s="3"/>
      <c r="F4482" s="4"/>
    </row>
    <row r="4483" spans="2:6" ht="11.25" hidden="1" customHeight="1" x14ac:dyDescent="0.2">
      <c r="B4483" s="36" t="s">
        <v>3320</v>
      </c>
      <c r="C4483" s="3"/>
      <c r="D4483" s="3"/>
      <c r="E4483" s="3"/>
      <c r="F4483" s="4"/>
    </row>
    <row r="4484" spans="2:6" ht="11.25" hidden="1" customHeight="1" x14ac:dyDescent="0.2">
      <c r="B4484" s="36" t="s">
        <v>437</v>
      </c>
      <c r="C4484" s="37">
        <f>D4484+E4484+F4484</f>
        <v>931</v>
      </c>
      <c r="D4484" s="3">
        <v>528</v>
      </c>
      <c r="E4484" s="3">
        <v>283</v>
      </c>
      <c r="F4484" s="4">
        <v>120</v>
      </c>
    </row>
    <row r="4485" spans="2:6" ht="11.25" hidden="1" customHeight="1" x14ac:dyDescent="0.2">
      <c r="B4485" s="36" t="s">
        <v>4016</v>
      </c>
      <c r="C4485" s="3"/>
      <c r="D4485" s="3"/>
      <c r="E4485" s="3"/>
      <c r="F4485" s="4"/>
    </row>
    <row r="4486" spans="2:6" ht="11.25" hidden="1" customHeight="1" x14ac:dyDescent="0.2">
      <c r="B4486" s="36" t="s">
        <v>3203</v>
      </c>
      <c r="C4486" s="3"/>
      <c r="D4486" s="3"/>
      <c r="E4486" s="3"/>
      <c r="F4486" s="4"/>
    </row>
    <row r="4487" spans="2:6" ht="11.25" hidden="1" customHeight="1" x14ac:dyDescent="0.2">
      <c r="B4487" s="36" t="s">
        <v>4016</v>
      </c>
      <c r="C4487" s="3"/>
      <c r="D4487" s="3"/>
      <c r="E4487" s="3"/>
      <c r="F4487" s="4"/>
    </row>
    <row r="4488" spans="2:6" ht="11.25" hidden="1" customHeight="1" x14ac:dyDescent="0.2">
      <c r="B4488" s="36" t="s">
        <v>3621</v>
      </c>
      <c r="C4488" s="3"/>
      <c r="D4488" s="3"/>
      <c r="E4488" s="3"/>
      <c r="F4488" s="4"/>
    </row>
    <row r="4489" spans="2:6" ht="11.25" hidden="1" customHeight="1" x14ac:dyDescent="0.2">
      <c r="B4489" s="36" t="s">
        <v>2074</v>
      </c>
      <c r="C4489" s="3"/>
      <c r="D4489" s="3"/>
      <c r="E4489" s="3"/>
      <c r="F4489" s="4"/>
    </row>
    <row r="4490" spans="2:6" ht="11.25" hidden="1" customHeight="1" x14ac:dyDescent="0.2">
      <c r="B4490" s="36" t="s">
        <v>361</v>
      </c>
      <c r="C4490" s="3"/>
      <c r="D4490" s="3"/>
      <c r="E4490" s="3"/>
      <c r="F4490" s="4"/>
    </row>
    <row r="4491" spans="2:6" ht="11.25" hidden="1" customHeight="1" x14ac:dyDescent="0.2">
      <c r="B4491" s="36" t="s">
        <v>2191</v>
      </c>
      <c r="C4491" s="37">
        <f>D4491+E4491+F4491</f>
        <v>6404</v>
      </c>
      <c r="D4491" s="3">
        <v>5356</v>
      </c>
      <c r="E4491" s="3">
        <v>691</v>
      </c>
      <c r="F4491" s="4">
        <v>357</v>
      </c>
    </row>
    <row r="4492" spans="2:6" ht="11.25" hidden="1" customHeight="1" x14ac:dyDescent="0.2">
      <c r="B4492" s="36" t="s">
        <v>4016</v>
      </c>
      <c r="C4492" s="3"/>
      <c r="D4492" s="3"/>
      <c r="E4492" s="3"/>
      <c r="F4492" s="4"/>
    </row>
    <row r="4493" spans="2:6" ht="11.25" hidden="1" customHeight="1" x14ac:dyDescent="0.2">
      <c r="B4493" s="33" t="s">
        <v>2745</v>
      </c>
      <c r="C4493" s="34">
        <v>2752</v>
      </c>
      <c r="D4493" s="34">
        <v>1808</v>
      </c>
      <c r="E4493" s="34">
        <v>426</v>
      </c>
      <c r="F4493" s="35">
        <v>518</v>
      </c>
    </row>
    <row r="4494" spans="2:6" ht="11.25" hidden="1" customHeight="1" x14ac:dyDescent="0.2">
      <c r="B4494" s="36" t="s">
        <v>4016</v>
      </c>
      <c r="C4494" s="3"/>
      <c r="D4494" s="3"/>
      <c r="E4494" s="3"/>
      <c r="F4494" s="4"/>
    </row>
    <row r="4495" spans="2:6" ht="11.25" hidden="1" customHeight="1" x14ac:dyDescent="0.2">
      <c r="B4495" s="28" t="s">
        <v>945</v>
      </c>
      <c r="C4495" s="6"/>
      <c r="D4495" s="6"/>
      <c r="E4495" s="6"/>
      <c r="F4495" s="7"/>
    </row>
    <row r="4496" spans="2:6" ht="11.25" hidden="1" customHeight="1" x14ac:dyDescent="0.2">
      <c r="B4496" s="36" t="s">
        <v>4016</v>
      </c>
      <c r="C4496" s="3"/>
      <c r="D4496" s="3"/>
      <c r="E4496" s="3"/>
      <c r="F4496" s="4"/>
    </row>
    <row r="4497" spans="2:6" ht="11.25" hidden="1" customHeight="1" x14ac:dyDescent="0.2">
      <c r="B4497" s="36" t="s">
        <v>154</v>
      </c>
      <c r="C4497" s="3"/>
      <c r="D4497" s="3"/>
      <c r="E4497" s="3"/>
      <c r="F4497" s="4"/>
    </row>
    <row r="4498" spans="2:6" ht="11.25" hidden="1" customHeight="1" x14ac:dyDescent="0.2">
      <c r="B4498" s="36" t="s">
        <v>4016</v>
      </c>
      <c r="C4498" s="3"/>
      <c r="D4498" s="3"/>
      <c r="E4498" s="3"/>
      <c r="F4498" s="4"/>
    </row>
    <row r="4499" spans="2:6" ht="11.25" hidden="1" customHeight="1" x14ac:dyDescent="0.2">
      <c r="B4499" s="36" t="s">
        <v>3329</v>
      </c>
      <c r="C4499" s="3"/>
      <c r="D4499" s="3"/>
      <c r="E4499" s="3"/>
      <c r="F4499" s="4"/>
    </row>
    <row r="4500" spans="2:6" ht="11.25" hidden="1" customHeight="1" x14ac:dyDescent="0.2">
      <c r="B4500" s="36" t="s">
        <v>4016</v>
      </c>
      <c r="C4500" s="3"/>
      <c r="D4500" s="3"/>
      <c r="E4500" s="3"/>
      <c r="F4500" s="4"/>
    </row>
    <row r="4501" spans="2:6" ht="11.25" hidden="1" customHeight="1" x14ac:dyDescent="0.2">
      <c r="B4501" s="36" t="s">
        <v>2124</v>
      </c>
      <c r="C4501" s="3"/>
      <c r="D4501" s="3"/>
      <c r="E4501" s="3"/>
      <c r="F4501" s="4"/>
    </row>
    <row r="4502" spans="2:6" ht="11.25" hidden="1" customHeight="1" x14ac:dyDescent="0.2">
      <c r="B4502" s="36" t="s">
        <v>4016</v>
      </c>
      <c r="C4502" s="3"/>
      <c r="D4502" s="3"/>
      <c r="E4502" s="3"/>
      <c r="F4502" s="4"/>
    </row>
    <row r="4503" spans="2:6" ht="11.25" hidden="1" customHeight="1" x14ac:dyDescent="0.2">
      <c r="B4503" s="36" t="s">
        <v>1070</v>
      </c>
      <c r="C4503" s="3"/>
      <c r="D4503" s="3"/>
      <c r="E4503" s="3"/>
      <c r="F4503" s="4"/>
    </row>
    <row r="4504" spans="2:6" ht="11.25" hidden="1" customHeight="1" x14ac:dyDescent="0.2">
      <c r="B4504" s="36" t="s">
        <v>4016</v>
      </c>
      <c r="C4504" s="3"/>
      <c r="D4504" s="3"/>
      <c r="E4504" s="3"/>
      <c r="F4504" s="4"/>
    </row>
    <row r="4505" spans="2:6" ht="11.25" hidden="1" customHeight="1" x14ac:dyDescent="0.2">
      <c r="B4505" s="36" t="s">
        <v>1609</v>
      </c>
      <c r="C4505" s="3"/>
      <c r="D4505" s="3"/>
      <c r="E4505" s="3"/>
      <c r="F4505" s="4"/>
    </row>
    <row r="4506" spans="2:6" ht="11.25" hidden="1" customHeight="1" x14ac:dyDescent="0.2">
      <c r="B4506" s="36" t="s">
        <v>4016</v>
      </c>
      <c r="C4506" s="3"/>
      <c r="D4506" s="3"/>
      <c r="E4506" s="3"/>
      <c r="F4506" s="4"/>
    </row>
    <row r="4507" spans="2:6" ht="11.25" hidden="1" customHeight="1" x14ac:dyDescent="0.2">
      <c r="B4507" s="36" t="s">
        <v>2187</v>
      </c>
      <c r="C4507" s="37">
        <f>D4507+E4507+F4507</f>
        <v>514</v>
      </c>
      <c r="D4507" s="3">
        <v>514</v>
      </c>
      <c r="E4507" s="3"/>
      <c r="F4507" s="4"/>
    </row>
    <row r="4508" spans="2:6" ht="11.25" hidden="1" customHeight="1" x14ac:dyDescent="0.2">
      <c r="B4508" s="36" t="s">
        <v>4016</v>
      </c>
      <c r="C4508" s="3"/>
      <c r="D4508" s="3"/>
      <c r="E4508" s="3"/>
      <c r="F4508" s="4"/>
    </row>
    <row r="4509" spans="2:6" ht="11.25" hidden="1" customHeight="1" x14ac:dyDescent="0.2">
      <c r="B4509" s="36" t="s">
        <v>2128</v>
      </c>
      <c r="C4509" s="3"/>
      <c r="D4509" s="3"/>
      <c r="E4509" s="3"/>
      <c r="F4509" s="4"/>
    </row>
    <row r="4510" spans="2:6" ht="11.25" hidden="1" customHeight="1" x14ac:dyDescent="0.2">
      <c r="B4510" s="36" t="s">
        <v>4016</v>
      </c>
      <c r="C4510" s="3"/>
      <c r="D4510" s="3"/>
      <c r="E4510" s="3"/>
      <c r="F4510" s="4"/>
    </row>
    <row r="4511" spans="2:6" ht="11.25" hidden="1" customHeight="1" x14ac:dyDescent="0.2">
      <c r="B4511" s="36" t="s">
        <v>856</v>
      </c>
      <c r="C4511" s="3"/>
      <c r="D4511" s="3"/>
      <c r="E4511" s="3"/>
      <c r="F4511" s="4"/>
    </row>
    <row r="4512" spans="2:6" ht="11.25" hidden="1" customHeight="1" x14ac:dyDescent="0.2">
      <c r="B4512" s="36" t="s">
        <v>4016</v>
      </c>
      <c r="C4512" s="3"/>
      <c r="D4512" s="3"/>
      <c r="E4512" s="3"/>
      <c r="F4512" s="4"/>
    </row>
    <row r="4513" spans="2:6" ht="11.25" hidden="1" customHeight="1" x14ac:dyDescent="0.2">
      <c r="B4513" s="36" t="s">
        <v>1702</v>
      </c>
      <c r="C4513" s="3"/>
      <c r="D4513" s="3"/>
      <c r="E4513" s="3"/>
      <c r="F4513" s="4"/>
    </row>
    <row r="4514" spans="2:6" ht="11.25" hidden="1" customHeight="1" x14ac:dyDescent="0.2">
      <c r="B4514" s="36" t="s">
        <v>253</v>
      </c>
      <c r="C4514" s="3"/>
      <c r="D4514" s="3"/>
      <c r="E4514" s="3"/>
      <c r="F4514" s="4"/>
    </row>
    <row r="4515" spans="2:6" ht="11.25" hidden="1" customHeight="1" x14ac:dyDescent="0.2">
      <c r="B4515" s="36" t="s">
        <v>1205</v>
      </c>
      <c r="C4515" s="3"/>
      <c r="D4515" s="3"/>
      <c r="E4515" s="3"/>
      <c r="F4515" s="4"/>
    </row>
    <row r="4516" spans="2:6" ht="11.25" hidden="1" customHeight="1" x14ac:dyDescent="0.2">
      <c r="B4516" s="36" t="s">
        <v>414</v>
      </c>
      <c r="C4516" s="37">
        <f>D4516+E4516+F4516</f>
        <v>537</v>
      </c>
      <c r="D4516" s="3">
        <v>239</v>
      </c>
      <c r="E4516" s="3">
        <v>65</v>
      </c>
      <c r="F4516" s="4">
        <v>233</v>
      </c>
    </row>
    <row r="4517" spans="2:6" ht="11.25" hidden="1" customHeight="1" x14ac:dyDescent="0.2">
      <c r="B4517" s="36" t="s">
        <v>4016</v>
      </c>
      <c r="C4517" s="3"/>
      <c r="D4517" s="3"/>
      <c r="E4517" s="3"/>
      <c r="F4517" s="4"/>
    </row>
    <row r="4518" spans="2:6" ht="11.25" hidden="1" customHeight="1" x14ac:dyDescent="0.2">
      <c r="B4518" s="36" t="s">
        <v>1358</v>
      </c>
      <c r="C4518" s="3"/>
      <c r="D4518" s="3"/>
      <c r="E4518" s="3"/>
      <c r="F4518" s="4"/>
    </row>
    <row r="4519" spans="2:6" ht="11.25" hidden="1" customHeight="1" x14ac:dyDescent="0.2">
      <c r="B4519" s="36" t="s">
        <v>4016</v>
      </c>
      <c r="C4519" s="3"/>
      <c r="D4519" s="3"/>
      <c r="E4519" s="3"/>
      <c r="F4519" s="4"/>
    </row>
    <row r="4520" spans="2:6" ht="11.25" hidden="1" customHeight="1" x14ac:dyDescent="0.2">
      <c r="B4520" s="36" t="s">
        <v>1702</v>
      </c>
      <c r="C4520" s="3"/>
      <c r="D4520" s="3"/>
      <c r="E4520" s="3"/>
      <c r="F4520" s="4"/>
    </row>
    <row r="4521" spans="2:6" ht="11.25" hidden="1" customHeight="1" x14ac:dyDescent="0.2">
      <c r="B4521" s="36" t="s">
        <v>544</v>
      </c>
      <c r="C4521" s="3"/>
      <c r="D4521" s="3"/>
      <c r="E4521" s="3"/>
      <c r="F4521" s="4"/>
    </row>
    <row r="4522" spans="2:6" ht="11.25" hidden="1" customHeight="1" x14ac:dyDescent="0.2">
      <c r="B4522" s="36" t="s">
        <v>3939</v>
      </c>
      <c r="C4522" s="3"/>
      <c r="D4522" s="3"/>
      <c r="E4522" s="3"/>
      <c r="F4522" s="4"/>
    </row>
    <row r="4523" spans="2:6" ht="11.25" hidden="1" customHeight="1" x14ac:dyDescent="0.2">
      <c r="B4523" s="36" t="s">
        <v>829</v>
      </c>
      <c r="C4523" s="37">
        <f>D4523+E4523+F4523</f>
        <v>489</v>
      </c>
      <c r="D4523" s="3">
        <v>239</v>
      </c>
      <c r="E4523" s="3">
        <v>126</v>
      </c>
      <c r="F4523" s="4">
        <v>124</v>
      </c>
    </row>
    <row r="4524" spans="2:6" ht="11.25" hidden="1" customHeight="1" x14ac:dyDescent="0.2">
      <c r="B4524" s="36" t="s">
        <v>4016</v>
      </c>
      <c r="C4524" s="3"/>
      <c r="D4524" s="3"/>
      <c r="E4524" s="3"/>
      <c r="F4524" s="4"/>
    </row>
    <row r="4525" spans="2:6" ht="11.25" hidden="1" customHeight="1" x14ac:dyDescent="0.2">
      <c r="B4525" s="36" t="s">
        <v>986</v>
      </c>
      <c r="C4525" s="3"/>
      <c r="D4525" s="3"/>
      <c r="E4525" s="3"/>
      <c r="F4525" s="4"/>
    </row>
    <row r="4526" spans="2:6" ht="11.25" hidden="1" customHeight="1" x14ac:dyDescent="0.2">
      <c r="B4526" s="36" t="s">
        <v>4016</v>
      </c>
      <c r="C4526" s="3"/>
      <c r="D4526" s="3"/>
      <c r="E4526" s="3"/>
      <c r="F4526" s="4"/>
    </row>
    <row r="4527" spans="2:6" ht="11.25" hidden="1" customHeight="1" x14ac:dyDescent="0.2">
      <c r="B4527" s="36" t="s">
        <v>1954</v>
      </c>
      <c r="C4527" s="3"/>
      <c r="D4527" s="3"/>
      <c r="E4527" s="3"/>
      <c r="F4527" s="4"/>
    </row>
    <row r="4528" spans="2:6" ht="11.25" hidden="1" customHeight="1" x14ac:dyDescent="0.2">
      <c r="B4528" s="36" t="s">
        <v>1127</v>
      </c>
      <c r="C4528" s="3"/>
      <c r="D4528" s="3"/>
      <c r="E4528" s="3"/>
      <c r="F4528" s="4"/>
    </row>
    <row r="4529" spans="2:6" ht="11.25" hidden="1" customHeight="1" x14ac:dyDescent="0.2">
      <c r="B4529" s="36" t="s">
        <v>3634</v>
      </c>
      <c r="C4529" s="3"/>
      <c r="D4529" s="3"/>
      <c r="E4529" s="3"/>
      <c r="F4529" s="4"/>
    </row>
    <row r="4530" spans="2:6" ht="11.25" hidden="1" customHeight="1" x14ac:dyDescent="0.2">
      <c r="B4530" s="36" t="s">
        <v>3715</v>
      </c>
      <c r="C4530" s="37">
        <f>D4530+E4530+F4530</f>
        <v>1026</v>
      </c>
      <c r="D4530" s="3">
        <v>478</v>
      </c>
      <c r="E4530" s="3">
        <v>191</v>
      </c>
      <c r="F4530" s="4">
        <v>357</v>
      </c>
    </row>
    <row r="4531" spans="2:6" ht="11.25" hidden="1" customHeight="1" x14ac:dyDescent="0.2">
      <c r="B4531" s="36" t="s">
        <v>4016</v>
      </c>
      <c r="C4531" s="3"/>
      <c r="D4531" s="3"/>
      <c r="E4531" s="3"/>
      <c r="F4531" s="4"/>
    </row>
    <row r="4532" spans="2:6" ht="11.25" hidden="1" customHeight="1" x14ac:dyDescent="0.2">
      <c r="B4532" s="36" t="s">
        <v>2494</v>
      </c>
      <c r="C4532" s="3"/>
      <c r="D4532" s="3"/>
      <c r="E4532" s="3"/>
      <c r="F4532" s="4"/>
    </row>
    <row r="4533" spans="2:6" ht="11.25" hidden="1" customHeight="1" x14ac:dyDescent="0.2">
      <c r="B4533" s="36" t="s">
        <v>4016</v>
      </c>
      <c r="C4533" s="3"/>
      <c r="D4533" s="3"/>
      <c r="E4533" s="3"/>
      <c r="F4533" s="4"/>
    </row>
    <row r="4534" spans="2:6" ht="11.25" hidden="1" customHeight="1" x14ac:dyDescent="0.2">
      <c r="B4534" s="36" t="s">
        <v>516</v>
      </c>
      <c r="C4534" s="3"/>
      <c r="D4534" s="3"/>
      <c r="E4534" s="3"/>
      <c r="F4534" s="4"/>
    </row>
    <row r="4535" spans="2:6" ht="11.25" hidden="1" customHeight="1" x14ac:dyDescent="0.2">
      <c r="B4535" s="36" t="s">
        <v>4016</v>
      </c>
      <c r="C4535" s="3"/>
      <c r="D4535" s="3"/>
      <c r="E4535" s="3"/>
      <c r="F4535" s="4"/>
    </row>
    <row r="4536" spans="2:6" ht="11.25" hidden="1" customHeight="1" x14ac:dyDescent="0.2">
      <c r="B4536" s="36" t="s">
        <v>1702</v>
      </c>
      <c r="C4536" s="3"/>
      <c r="D4536" s="3"/>
      <c r="E4536" s="3"/>
      <c r="F4536" s="4"/>
    </row>
    <row r="4537" spans="2:6" ht="11.25" hidden="1" customHeight="1" x14ac:dyDescent="0.2">
      <c r="B4537" s="36" t="s">
        <v>782</v>
      </c>
      <c r="C4537" s="3"/>
      <c r="D4537" s="3"/>
      <c r="E4537" s="3"/>
      <c r="F4537" s="4"/>
    </row>
    <row r="4538" spans="2:6" ht="11.25" hidden="1" customHeight="1" x14ac:dyDescent="0.2">
      <c r="B4538" s="36" t="s">
        <v>3151</v>
      </c>
      <c r="C4538" s="3"/>
      <c r="D4538" s="3"/>
      <c r="E4538" s="3"/>
      <c r="F4538" s="4"/>
    </row>
    <row r="4539" spans="2:6" ht="11.25" hidden="1" customHeight="1" x14ac:dyDescent="0.2">
      <c r="B4539" s="36" t="s">
        <v>1864</v>
      </c>
      <c r="C4539" s="37">
        <f>D4539+E4539+F4539</f>
        <v>362</v>
      </c>
      <c r="D4539" s="3">
        <v>239</v>
      </c>
      <c r="E4539" s="3">
        <v>78</v>
      </c>
      <c r="F4539" s="4">
        <v>45</v>
      </c>
    </row>
    <row r="4540" spans="2:6" ht="11.25" hidden="1" customHeight="1" x14ac:dyDescent="0.2">
      <c r="B4540" s="36" t="s">
        <v>4016</v>
      </c>
      <c r="C4540" s="3"/>
      <c r="D4540" s="3"/>
      <c r="E4540" s="3"/>
      <c r="F4540" s="4"/>
    </row>
    <row r="4541" spans="2:6" ht="11.25" hidden="1" customHeight="1" x14ac:dyDescent="0.2">
      <c r="B4541" s="36" t="s">
        <v>404</v>
      </c>
      <c r="C4541" s="3"/>
      <c r="D4541" s="3"/>
      <c r="E4541" s="3"/>
      <c r="F4541" s="4"/>
    </row>
    <row r="4542" spans="2:6" ht="11.25" hidden="1" customHeight="1" x14ac:dyDescent="0.2">
      <c r="B4542" s="36" t="s">
        <v>4016</v>
      </c>
      <c r="C4542" s="3"/>
      <c r="D4542" s="3"/>
      <c r="E4542" s="3"/>
      <c r="F4542" s="4"/>
    </row>
    <row r="4543" spans="2:6" ht="11.25" hidden="1" customHeight="1" x14ac:dyDescent="0.2">
      <c r="B4543" s="36" t="s">
        <v>1702</v>
      </c>
      <c r="C4543" s="3"/>
      <c r="D4543" s="3"/>
      <c r="E4543" s="3"/>
      <c r="F4543" s="4"/>
    </row>
    <row r="4544" spans="2:6" ht="11.25" hidden="1" customHeight="1" x14ac:dyDescent="0.2">
      <c r="B4544" s="36" t="s">
        <v>2568</v>
      </c>
      <c r="C4544" s="3"/>
      <c r="D4544" s="3"/>
      <c r="E4544" s="3"/>
      <c r="F4544" s="4"/>
    </row>
    <row r="4545" spans="2:6" ht="11.25" hidden="1" customHeight="1" x14ac:dyDescent="0.2">
      <c r="B4545" s="36" t="s">
        <v>830</v>
      </c>
      <c r="C4545" s="3"/>
      <c r="D4545" s="3"/>
      <c r="E4545" s="3"/>
      <c r="F4545" s="4"/>
    </row>
    <row r="4546" spans="2:6" ht="11.25" hidden="1" customHeight="1" x14ac:dyDescent="0.2">
      <c r="B4546" s="36" t="s">
        <v>3900</v>
      </c>
      <c r="C4546" s="37">
        <f>D4546+E4546+F4546</f>
        <v>346</v>
      </c>
      <c r="D4546" s="3">
        <v>239</v>
      </c>
      <c r="E4546" s="3">
        <v>53</v>
      </c>
      <c r="F4546" s="4">
        <v>54</v>
      </c>
    </row>
    <row r="4547" spans="2:6" ht="11.25" hidden="1" customHeight="1" x14ac:dyDescent="0.2">
      <c r="B4547" s="36" t="s">
        <v>4016</v>
      </c>
      <c r="C4547" s="3"/>
      <c r="D4547" s="3"/>
      <c r="E4547" s="3"/>
      <c r="F4547" s="4"/>
    </row>
    <row r="4548" spans="2:6" ht="11.25" hidden="1" customHeight="1" x14ac:dyDescent="0.2">
      <c r="B4548" s="28" t="s">
        <v>3015</v>
      </c>
      <c r="C4548" s="6"/>
      <c r="D4548" s="6"/>
      <c r="E4548" s="6"/>
      <c r="F4548" s="7"/>
    </row>
    <row r="4549" spans="2:6" ht="11.25" hidden="1" customHeight="1" x14ac:dyDescent="0.2">
      <c r="B4549" s="36" t="s">
        <v>4016</v>
      </c>
      <c r="C4549" s="3"/>
      <c r="D4549" s="3"/>
      <c r="E4549" s="3"/>
      <c r="F4549" s="4"/>
    </row>
    <row r="4550" spans="2:6" ht="11.25" hidden="1" customHeight="1" x14ac:dyDescent="0.2">
      <c r="B4550" s="36" t="s">
        <v>1702</v>
      </c>
      <c r="C4550" s="3"/>
      <c r="D4550" s="3"/>
      <c r="E4550" s="3"/>
      <c r="F4550" s="4"/>
    </row>
    <row r="4551" spans="2:6" ht="11.25" hidden="1" customHeight="1" x14ac:dyDescent="0.2">
      <c r="B4551" s="36" t="s">
        <v>445</v>
      </c>
      <c r="C4551" s="3"/>
      <c r="D4551" s="3"/>
      <c r="E4551" s="3"/>
      <c r="F4551" s="4"/>
    </row>
    <row r="4552" spans="2:6" ht="11.25" hidden="1" customHeight="1" x14ac:dyDescent="0.2">
      <c r="B4552" s="36" t="s">
        <v>3311</v>
      </c>
      <c r="C4552" s="3"/>
      <c r="D4552" s="3"/>
      <c r="E4552" s="3"/>
      <c r="F4552" s="4"/>
    </row>
    <row r="4553" spans="2:6" ht="11.25" hidden="1" customHeight="1" x14ac:dyDescent="0.2">
      <c r="B4553" s="36" t="s">
        <v>2462</v>
      </c>
      <c r="C4553" s="37">
        <f>D4553+E4553+F4553</f>
        <v>330</v>
      </c>
      <c r="D4553" s="3">
        <v>239</v>
      </c>
      <c r="E4553" s="3">
        <v>51</v>
      </c>
      <c r="F4553" s="4">
        <v>40</v>
      </c>
    </row>
    <row r="4554" spans="2:6" ht="11.25" hidden="1" customHeight="1" x14ac:dyDescent="0.2">
      <c r="B4554" s="36" t="s">
        <v>4016</v>
      </c>
      <c r="C4554" s="3"/>
      <c r="D4554" s="3"/>
      <c r="E4554" s="3"/>
      <c r="F4554" s="4"/>
    </row>
    <row r="4555" spans="2:6" ht="11.25" hidden="1" customHeight="1" x14ac:dyDescent="0.2">
      <c r="B4555" s="36" t="s">
        <v>3674</v>
      </c>
      <c r="C4555" s="3"/>
      <c r="D4555" s="3"/>
      <c r="E4555" s="3"/>
      <c r="F4555" s="4"/>
    </row>
    <row r="4556" spans="2:6" ht="11.25" hidden="1" customHeight="1" x14ac:dyDescent="0.2">
      <c r="B4556" s="36" t="s">
        <v>4016</v>
      </c>
      <c r="C4556" s="3"/>
      <c r="D4556" s="3"/>
      <c r="E4556" s="3"/>
      <c r="F4556" s="4"/>
    </row>
    <row r="4557" spans="2:6" ht="11.25" hidden="1" customHeight="1" x14ac:dyDescent="0.2">
      <c r="B4557" s="36" t="s">
        <v>3858</v>
      </c>
      <c r="C4557" s="3"/>
      <c r="D4557" s="3"/>
      <c r="E4557" s="3"/>
      <c r="F4557" s="4"/>
    </row>
    <row r="4558" spans="2:6" ht="11.25" hidden="1" customHeight="1" x14ac:dyDescent="0.2">
      <c r="B4558" s="36" t="s">
        <v>2065</v>
      </c>
      <c r="C4558" s="3"/>
      <c r="D4558" s="3"/>
      <c r="E4558" s="3"/>
      <c r="F4558" s="4"/>
    </row>
    <row r="4559" spans="2:6" ht="11.25" hidden="1" customHeight="1" x14ac:dyDescent="0.2">
      <c r="B4559" s="36" t="s">
        <v>2086</v>
      </c>
      <c r="C4559" s="3"/>
      <c r="D4559" s="3"/>
      <c r="E4559" s="3"/>
      <c r="F4559" s="4"/>
    </row>
    <row r="4560" spans="2:6" ht="11.25" hidden="1" customHeight="1" x14ac:dyDescent="0.2">
      <c r="B4560" s="36" t="s">
        <v>113</v>
      </c>
      <c r="C4560" s="37">
        <f>D4560+E4560+F4560</f>
        <v>1038</v>
      </c>
      <c r="D4560" s="3">
        <v>717</v>
      </c>
      <c r="E4560" s="3">
        <v>182</v>
      </c>
      <c r="F4560" s="4">
        <v>139</v>
      </c>
    </row>
    <row r="4561" spans="2:6" ht="11.25" hidden="1" customHeight="1" x14ac:dyDescent="0.2">
      <c r="B4561" s="36" t="s">
        <v>4016</v>
      </c>
      <c r="C4561" s="3"/>
      <c r="D4561" s="3"/>
      <c r="E4561" s="3"/>
      <c r="F4561" s="4"/>
    </row>
    <row r="4562" spans="2:6" ht="11.25" hidden="1" customHeight="1" x14ac:dyDescent="0.2">
      <c r="B4562" s="36" t="s">
        <v>3528</v>
      </c>
      <c r="C4562" s="3"/>
      <c r="D4562" s="3"/>
      <c r="E4562" s="3"/>
      <c r="F4562" s="4"/>
    </row>
    <row r="4563" spans="2:6" ht="11.25" hidden="1" customHeight="1" x14ac:dyDescent="0.2">
      <c r="B4563" s="36" t="s">
        <v>4016</v>
      </c>
      <c r="C4563" s="3"/>
      <c r="D4563" s="3"/>
      <c r="E4563" s="3"/>
      <c r="F4563" s="4"/>
    </row>
    <row r="4564" spans="2:6" ht="11.25" hidden="1" customHeight="1" x14ac:dyDescent="0.2">
      <c r="B4564" s="36" t="s">
        <v>1919</v>
      </c>
      <c r="C4564" s="3"/>
      <c r="D4564" s="3"/>
      <c r="E4564" s="3"/>
      <c r="F4564" s="4"/>
    </row>
    <row r="4565" spans="2:6" ht="11.25" hidden="1" customHeight="1" x14ac:dyDescent="0.2">
      <c r="B4565" s="36" t="s">
        <v>3288</v>
      </c>
      <c r="C4565" s="3"/>
      <c r="D4565" s="3"/>
      <c r="E4565" s="3"/>
      <c r="F4565" s="4"/>
    </row>
    <row r="4566" spans="2:6" ht="11.25" hidden="1" customHeight="1" x14ac:dyDescent="0.2">
      <c r="B4566" s="36" t="s">
        <v>3772</v>
      </c>
      <c r="C4566" s="3"/>
      <c r="D4566" s="3"/>
      <c r="E4566" s="3"/>
      <c r="F4566" s="4"/>
    </row>
    <row r="4567" spans="2:6" ht="11.25" hidden="1" customHeight="1" x14ac:dyDescent="0.2">
      <c r="B4567" s="36" t="s">
        <v>626</v>
      </c>
      <c r="C4567" s="37">
        <f>D4567+E4567+F4567</f>
        <v>174</v>
      </c>
      <c r="D4567" s="3">
        <v>99</v>
      </c>
      <c r="E4567" s="3">
        <v>53</v>
      </c>
      <c r="F4567" s="4">
        <v>22</v>
      </c>
    </row>
    <row r="4568" spans="2:6" ht="11.25" hidden="1" customHeight="1" x14ac:dyDescent="0.2">
      <c r="B4568" s="36" t="s">
        <v>4016</v>
      </c>
      <c r="C4568" s="3"/>
      <c r="D4568" s="3"/>
      <c r="E4568" s="3"/>
      <c r="F4568" s="4"/>
    </row>
    <row r="4569" spans="2:6" ht="11.25" hidden="1" customHeight="1" x14ac:dyDescent="0.2">
      <c r="B4569" s="36" t="s">
        <v>3203</v>
      </c>
      <c r="C4569" s="3"/>
      <c r="D4569" s="3"/>
      <c r="E4569" s="3"/>
      <c r="F4569" s="4"/>
    </row>
    <row r="4570" spans="2:6" ht="11.25" hidden="1" customHeight="1" x14ac:dyDescent="0.2">
      <c r="B4570" s="36" t="s">
        <v>4016</v>
      </c>
      <c r="C4570" s="3"/>
      <c r="D4570" s="3"/>
      <c r="E4570" s="3"/>
      <c r="F4570" s="4"/>
    </row>
    <row r="4571" spans="2:6" ht="11.25" hidden="1" customHeight="1" x14ac:dyDescent="0.2">
      <c r="B4571" s="36" t="s">
        <v>1263</v>
      </c>
      <c r="C4571" s="3"/>
      <c r="D4571" s="3"/>
      <c r="E4571" s="3"/>
      <c r="F4571" s="4"/>
    </row>
    <row r="4572" spans="2:6" ht="11.25" hidden="1" customHeight="1" x14ac:dyDescent="0.2">
      <c r="B4572" s="36" t="s">
        <v>1565</v>
      </c>
      <c r="C4572" s="3"/>
      <c r="D4572" s="3"/>
      <c r="E4572" s="3"/>
      <c r="F4572" s="4"/>
    </row>
    <row r="4573" spans="2:6" ht="11.25" hidden="1" customHeight="1" x14ac:dyDescent="0.2">
      <c r="B4573" s="36" t="s">
        <v>2864</v>
      </c>
      <c r="C4573" s="3"/>
      <c r="D4573" s="3"/>
      <c r="E4573" s="3"/>
      <c r="F4573" s="4"/>
    </row>
    <row r="4574" spans="2:6" ht="11.25" hidden="1" customHeight="1" x14ac:dyDescent="0.2">
      <c r="B4574" s="36" t="s">
        <v>3671</v>
      </c>
      <c r="C4574" s="37">
        <f>D4574+E4574+F4574</f>
        <v>2752</v>
      </c>
      <c r="D4574" s="3">
        <v>1808</v>
      </c>
      <c r="E4574" s="3">
        <v>426</v>
      </c>
      <c r="F4574" s="4">
        <v>518</v>
      </c>
    </row>
    <row r="4575" spans="2:6" ht="11.25" hidden="1" customHeight="1" x14ac:dyDescent="0.2">
      <c r="B4575" s="36" t="s">
        <v>4016</v>
      </c>
      <c r="C4575" s="3"/>
      <c r="D4575" s="3"/>
      <c r="E4575" s="3"/>
      <c r="F4575" s="4"/>
    </row>
    <row r="4576" spans="2:6" ht="11.25" hidden="1" customHeight="1" x14ac:dyDescent="0.2">
      <c r="B4576" s="33" t="s">
        <v>2167</v>
      </c>
      <c r="C4576" s="34">
        <v>14451</v>
      </c>
      <c r="D4576" s="34">
        <v>10656</v>
      </c>
      <c r="E4576" s="34">
        <v>2186</v>
      </c>
      <c r="F4576" s="35">
        <v>1609</v>
      </c>
    </row>
    <row r="4577" spans="2:6" ht="11.25" hidden="1" customHeight="1" x14ac:dyDescent="0.2">
      <c r="B4577" s="36" t="s">
        <v>4016</v>
      </c>
      <c r="C4577" s="3"/>
      <c r="D4577" s="3"/>
      <c r="E4577" s="3"/>
      <c r="F4577" s="4"/>
    </row>
    <row r="4578" spans="2:6" ht="11.25" hidden="1" customHeight="1" x14ac:dyDescent="0.2">
      <c r="B4578" s="36" t="s">
        <v>858</v>
      </c>
      <c r="C4578" s="3"/>
      <c r="D4578" s="3"/>
      <c r="E4578" s="3"/>
      <c r="F4578" s="4"/>
    </row>
    <row r="4579" spans="2:6" ht="11.25" hidden="1" customHeight="1" x14ac:dyDescent="0.2">
      <c r="B4579" s="36" t="s">
        <v>4016</v>
      </c>
      <c r="C4579" s="3"/>
      <c r="D4579" s="3"/>
      <c r="E4579" s="3"/>
      <c r="F4579" s="4"/>
    </row>
    <row r="4580" spans="2:6" ht="11.25" hidden="1" customHeight="1" x14ac:dyDescent="0.2">
      <c r="B4580" s="36" t="s">
        <v>2035</v>
      </c>
      <c r="C4580" s="3"/>
      <c r="D4580" s="3"/>
      <c r="E4580" s="3"/>
      <c r="F4580" s="4"/>
    </row>
    <row r="4581" spans="2:6" ht="11.25" hidden="1" customHeight="1" x14ac:dyDescent="0.2">
      <c r="B4581" s="36" t="s">
        <v>4016</v>
      </c>
      <c r="C4581" s="3"/>
      <c r="D4581" s="3"/>
      <c r="E4581" s="3"/>
      <c r="F4581" s="4"/>
    </row>
    <row r="4582" spans="2:6" ht="11.25" hidden="1" customHeight="1" x14ac:dyDescent="0.2">
      <c r="B4582" s="36" t="s">
        <v>868</v>
      </c>
      <c r="C4582" s="3"/>
      <c r="D4582" s="3"/>
      <c r="E4582" s="3"/>
      <c r="F4582" s="4"/>
    </row>
    <row r="4583" spans="2:6" ht="11.25" hidden="1" customHeight="1" x14ac:dyDescent="0.2">
      <c r="B4583" s="36" t="s">
        <v>4016</v>
      </c>
      <c r="C4583" s="3"/>
      <c r="D4583" s="3"/>
      <c r="E4583" s="3"/>
      <c r="F4583" s="4"/>
    </row>
    <row r="4584" spans="2:6" ht="11.25" hidden="1" customHeight="1" x14ac:dyDescent="0.2">
      <c r="B4584" s="36" t="s">
        <v>2124</v>
      </c>
      <c r="C4584" s="3"/>
      <c r="D4584" s="3"/>
      <c r="E4584" s="3"/>
      <c r="F4584" s="4"/>
    </row>
    <row r="4585" spans="2:6" ht="11.25" hidden="1" customHeight="1" x14ac:dyDescent="0.2">
      <c r="B4585" s="36" t="s">
        <v>4016</v>
      </c>
      <c r="C4585" s="3"/>
      <c r="D4585" s="3"/>
      <c r="E4585" s="3"/>
      <c r="F4585" s="4"/>
    </row>
    <row r="4586" spans="2:6" ht="11.25" hidden="1" customHeight="1" x14ac:dyDescent="0.2">
      <c r="B4586" s="36" t="s">
        <v>545</v>
      </c>
      <c r="C4586" s="3"/>
      <c r="D4586" s="3"/>
      <c r="E4586" s="3"/>
      <c r="F4586" s="4"/>
    </row>
    <row r="4587" spans="2:6" ht="11.25" hidden="1" customHeight="1" x14ac:dyDescent="0.2">
      <c r="B4587" s="36" t="s">
        <v>4016</v>
      </c>
      <c r="C4587" s="3"/>
      <c r="D4587" s="3"/>
      <c r="E4587" s="3"/>
      <c r="F4587" s="4"/>
    </row>
    <row r="4588" spans="2:6" ht="11.25" hidden="1" customHeight="1" x14ac:dyDescent="0.2">
      <c r="B4588" s="36" t="s">
        <v>2024</v>
      </c>
      <c r="C4588" s="3"/>
      <c r="D4588" s="3"/>
      <c r="E4588" s="3"/>
      <c r="F4588" s="4"/>
    </row>
    <row r="4589" spans="2:6" ht="11.25" hidden="1" customHeight="1" x14ac:dyDescent="0.2">
      <c r="B4589" s="36" t="s">
        <v>4016</v>
      </c>
      <c r="C4589" s="3"/>
      <c r="D4589" s="3"/>
      <c r="E4589" s="3"/>
      <c r="F4589" s="4"/>
    </row>
    <row r="4590" spans="2:6" ht="11.25" hidden="1" customHeight="1" x14ac:dyDescent="0.2">
      <c r="B4590" s="36" t="s">
        <v>1153</v>
      </c>
      <c r="C4590" s="37">
        <f>D4590+E4590+F4590</f>
        <v>4916</v>
      </c>
      <c r="D4590" s="3">
        <v>4916</v>
      </c>
      <c r="E4590" s="3"/>
      <c r="F4590" s="4"/>
    </row>
    <row r="4591" spans="2:6" ht="11.25" hidden="1" customHeight="1" x14ac:dyDescent="0.2">
      <c r="B4591" s="36" t="s">
        <v>4016</v>
      </c>
      <c r="C4591" s="3"/>
      <c r="D4591" s="3"/>
      <c r="E4591" s="3"/>
      <c r="F4591" s="4"/>
    </row>
    <row r="4592" spans="2:6" ht="11.25" hidden="1" customHeight="1" x14ac:dyDescent="0.2">
      <c r="B4592" s="36" t="s">
        <v>1817</v>
      </c>
      <c r="C4592" s="3"/>
      <c r="D4592" s="3"/>
      <c r="E4592" s="3"/>
      <c r="F4592" s="4"/>
    </row>
    <row r="4593" spans="2:6" ht="11.25" hidden="1" customHeight="1" x14ac:dyDescent="0.2">
      <c r="B4593" s="36" t="s">
        <v>4016</v>
      </c>
      <c r="C4593" s="3"/>
      <c r="D4593" s="3"/>
      <c r="E4593" s="3"/>
      <c r="F4593" s="4"/>
    </row>
    <row r="4594" spans="2:6" ht="11.25" hidden="1" customHeight="1" x14ac:dyDescent="0.2">
      <c r="B4594" s="36" t="s">
        <v>3533</v>
      </c>
      <c r="C4594" s="3"/>
      <c r="D4594" s="3"/>
      <c r="E4594" s="3"/>
      <c r="F4594" s="4"/>
    </row>
    <row r="4595" spans="2:6" ht="11.25" hidden="1" customHeight="1" x14ac:dyDescent="0.2">
      <c r="B4595" s="36" t="s">
        <v>1499</v>
      </c>
      <c r="C4595" s="3"/>
      <c r="D4595" s="3"/>
      <c r="E4595" s="3"/>
      <c r="F4595" s="4"/>
    </row>
    <row r="4596" spans="2:6" ht="11.25" hidden="1" customHeight="1" x14ac:dyDescent="0.2">
      <c r="B4596" s="36" t="s">
        <v>272</v>
      </c>
      <c r="C4596" s="3"/>
      <c r="D4596" s="3"/>
      <c r="E4596" s="3"/>
      <c r="F4596" s="4"/>
    </row>
    <row r="4597" spans="2:6" ht="11.25" hidden="1" customHeight="1" x14ac:dyDescent="0.2">
      <c r="B4597" s="36" t="s">
        <v>3610</v>
      </c>
      <c r="C4597" s="37">
        <f>D4597+E4597+F4597</f>
        <v>5369</v>
      </c>
      <c r="D4597" s="3">
        <v>2834</v>
      </c>
      <c r="E4597" s="3">
        <v>1297</v>
      </c>
      <c r="F4597" s="4">
        <v>1238</v>
      </c>
    </row>
    <row r="4598" spans="2:6" ht="11.25" hidden="1" customHeight="1" x14ac:dyDescent="0.2">
      <c r="B4598" s="36" t="s">
        <v>4016</v>
      </c>
      <c r="C4598" s="3"/>
      <c r="D4598" s="3"/>
      <c r="E4598" s="3"/>
      <c r="F4598" s="4"/>
    </row>
    <row r="4599" spans="2:6" ht="11.25" hidden="1" customHeight="1" x14ac:dyDescent="0.2">
      <c r="B4599" s="36" t="s">
        <v>967</v>
      </c>
      <c r="C4599" s="3"/>
      <c r="D4599" s="3"/>
      <c r="E4599" s="3"/>
      <c r="F4599" s="4"/>
    </row>
    <row r="4600" spans="2:6" ht="11.25" hidden="1" customHeight="1" x14ac:dyDescent="0.2">
      <c r="B4600" s="36" t="s">
        <v>4016</v>
      </c>
      <c r="C4600" s="3"/>
      <c r="D4600" s="3"/>
      <c r="E4600" s="3"/>
      <c r="F4600" s="4"/>
    </row>
    <row r="4601" spans="2:6" ht="11.25" hidden="1" customHeight="1" x14ac:dyDescent="0.2">
      <c r="B4601" s="28" t="s">
        <v>3391</v>
      </c>
      <c r="C4601" s="6"/>
      <c r="D4601" s="6"/>
      <c r="E4601" s="6"/>
      <c r="F4601" s="7"/>
    </row>
    <row r="4602" spans="2:6" ht="11.25" hidden="1" customHeight="1" x14ac:dyDescent="0.2">
      <c r="B4602" s="36" t="s">
        <v>2640</v>
      </c>
      <c r="C4602" s="3"/>
      <c r="D4602" s="3"/>
      <c r="E4602" s="3"/>
      <c r="F4602" s="4"/>
    </row>
    <row r="4603" spans="2:6" ht="11.25" hidden="1" customHeight="1" x14ac:dyDescent="0.2">
      <c r="B4603" s="36" t="s">
        <v>1294</v>
      </c>
      <c r="C4603" s="3"/>
      <c r="D4603" s="3"/>
      <c r="E4603" s="3"/>
      <c r="F4603" s="4"/>
    </row>
    <row r="4604" spans="2:6" ht="11.25" hidden="1" customHeight="1" x14ac:dyDescent="0.2">
      <c r="B4604" s="36" t="s">
        <v>1679</v>
      </c>
      <c r="C4604" s="37">
        <f>D4604+E4604+F4604</f>
        <v>2095</v>
      </c>
      <c r="D4604" s="3">
        <v>1732</v>
      </c>
      <c r="E4604" s="3">
        <v>259</v>
      </c>
      <c r="F4604" s="4">
        <v>104</v>
      </c>
    </row>
    <row r="4605" spans="2:6" ht="11.25" hidden="1" customHeight="1" x14ac:dyDescent="0.2">
      <c r="B4605" s="36" t="s">
        <v>4016</v>
      </c>
      <c r="C4605" s="3"/>
      <c r="D4605" s="3"/>
      <c r="E4605" s="3"/>
      <c r="F4605" s="4"/>
    </row>
    <row r="4606" spans="2:6" ht="11.25" hidden="1" customHeight="1" x14ac:dyDescent="0.2">
      <c r="B4606" s="36" t="s">
        <v>3528</v>
      </c>
      <c r="C4606" s="3"/>
      <c r="D4606" s="3"/>
      <c r="E4606" s="3"/>
      <c r="F4606" s="4"/>
    </row>
    <row r="4607" spans="2:6" ht="11.25" hidden="1" customHeight="1" x14ac:dyDescent="0.2">
      <c r="B4607" s="36" t="s">
        <v>4016</v>
      </c>
      <c r="C4607" s="3"/>
      <c r="D4607" s="3"/>
      <c r="E4607" s="3"/>
      <c r="F4607" s="4"/>
    </row>
    <row r="4608" spans="2:6" ht="11.25" hidden="1" customHeight="1" x14ac:dyDescent="0.2">
      <c r="B4608" s="36" t="s">
        <v>3806</v>
      </c>
      <c r="C4608" s="3"/>
      <c r="D4608" s="3"/>
      <c r="E4608" s="3"/>
      <c r="F4608" s="4"/>
    </row>
    <row r="4609" spans="2:6" ht="11.25" hidden="1" customHeight="1" x14ac:dyDescent="0.2">
      <c r="B4609" s="36" t="s">
        <v>671</v>
      </c>
      <c r="C4609" s="3"/>
      <c r="D4609" s="3"/>
      <c r="E4609" s="3"/>
      <c r="F4609" s="4"/>
    </row>
    <row r="4610" spans="2:6" ht="11.25" hidden="1" customHeight="1" x14ac:dyDescent="0.2">
      <c r="B4610" s="36" t="s">
        <v>2289</v>
      </c>
      <c r="C4610" s="3"/>
      <c r="D4610" s="3"/>
      <c r="E4610" s="3"/>
      <c r="F4610" s="4"/>
    </row>
    <row r="4611" spans="2:6" ht="11.25" hidden="1" customHeight="1" x14ac:dyDescent="0.2">
      <c r="B4611" s="36" t="s">
        <v>1757</v>
      </c>
      <c r="C4611" s="37">
        <f>D4611+E4611+F4611</f>
        <v>2071</v>
      </c>
      <c r="D4611" s="3">
        <v>1174</v>
      </c>
      <c r="E4611" s="3">
        <v>630</v>
      </c>
      <c r="F4611" s="4">
        <v>267</v>
      </c>
    </row>
    <row r="4612" spans="2:6" ht="11.25" hidden="1" customHeight="1" x14ac:dyDescent="0.2">
      <c r="B4612" s="36" t="s">
        <v>4016</v>
      </c>
      <c r="C4612" s="3"/>
      <c r="D4612" s="3"/>
      <c r="E4612" s="3"/>
      <c r="F4612" s="4"/>
    </row>
    <row r="4613" spans="2:6" ht="11.25" hidden="1" customHeight="1" x14ac:dyDescent="0.2">
      <c r="B4613" s="36" t="s">
        <v>3203</v>
      </c>
      <c r="C4613" s="3"/>
      <c r="D4613" s="3"/>
      <c r="E4613" s="3"/>
      <c r="F4613" s="4"/>
    </row>
    <row r="4614" spans="2:6" ht="11.25" hidden="1" customHeight="1" x14ac:dyDescent="0.2">
      <c r="B4614" s="36" t="s">
        <v>4016</v>
      </c>
      <c r="C4614" s="3"/>
      <c r="D4614" s="3"/>
      <c r="E4614" s="3"/>
      <c r="F4614" s="4"/>
    </row>
    <row r="4615" spans="2:6" ht="11.25" hidden="1" customHeight="1" x14ac:dyDescent="0.2">
      <c r="B4615" s="36" t="s">
        <v>1085</v>
      </c>
      <c r="C4615" s="3"/>
      <c r="D4615" s="3"/>
      <c r="E4615" s="3"/>
      <c r="F4615" s="4"/>
    </row>
    <row r="4616" spans="2:6" ht="11.25" hidden="1" customHeight="1" x14ac:dyDescent="0.2">
      <c r="B4616" s="36" t="s">
        <v>2663</v>
      </c>
      <c r="C4616" s="3"/>
      <c r="D4616" s="3"/>
      <c r="E4616" s="3"/>
      <c r="F4616" s="4"/>
    </row>
    <row r="4617" spans="2:6" ht="11.25" hidden="1" customHeight="1" x14ac:dyDescent="0.2">
      <c r="B4617" s="36" t="s">
        <v>380</v>
      </c>
      <c r="C4617" s="3"/>
      <c r="D4617" s="3"/>
      <c r="E4617" s="3"/>
      <c r="F4617" s="4"/>
    </row>
    <row r="4618" spans="2:6" ht="11.25" hidden="1" customHeight="1" x14ac:dyDescent="0.2">
      <c r="B4618" s="36" t="s">
        <v>3457</v>
      </c>
      <c r="C4618" s="37">
        <f>D4618+E4618+F4618</f>
        <v>14451</v>
      </c>
      <c r="D4618" s="3">
        <v>10656</v>
      </c>
      <c r="E4618" s="3">
        <v>2186</v>
      </c>
      <c r="F4618" s="4">
        <v>1609</v>
      </c>
    </row>
    <row r="4619" spans="2:6" ht="11.25" hidden="1" customHeight="1" x14ac:dyDescent="0.2">
      <c r="B4619" s="36" t="s">
        <v>4016</v>
      </c>
      <c r="C4619" s="3"/>
      <c r="D4619" s="3"/>
      <c r="E4619" s="3"/>
      <c r="F4619" s="4"/>
    </row>
    <row r="4620" spans="2:6" ht="11.25" hidden="1" customHeight="1" x14ac:dyDescent="0.2">
      <c r="B4620" s="33" t="s">
        <v>3711</v>
      </c>
      <c r="C4620" s="172">
        <f>D4620+E4620+F4620</f>
        <v>108205</v>
      </c>
      <c r="D4620" s="34">
        <f>D4734</f>
        <v>26956</v>
      </c>
      <c r="E4620" s="172">
        <f>E4734</f>
        <v>80628</v>
      </c>
      <c r="F4620" s="35">
        <f>F4734</f>
        <v>621</v>
      </c>
    </row>
    <row r="4621" spans="2:6" ht="11.25" hidden="1" customHeight="1" x14ac:dyDescent="0.2">
      <c r="B4621" s="36" t="s">
        <v>4016</v>
      </c>
      <c r="C4621" s="3"/>
      <c r="D4621" s="3"/>
      <c r="E4621" s="3"/>
      <c r="F4621" s="4"/>
    </row>
    <row r="4622" spans="2:6" ht="11.25" hidden="1" customHeight="1" x14ac:dyDescent="0.2">
      <c r="B4622" s="36" t="s">
        <v>1001</v>
      </c>
      <c r="C4622" s="3"/>
      <c r="D4622" s="3"/>
      <c r="E4622" s="3"/>
      <c r="F4622" s="4"/>
    </row>
    <row r="4623" spans="2:6" ht="11.25" hidden="1" customHeight="1" x14ac:dyDescent="0.2">
      <c r="B4623" s="36" t="s">
        <v>4016</v>
      </c>
      <c r="C4623" s="3"/>
      <c r="D4623" s="3"/>
      <c r="E4623" s="3"/>
      <c r="F4623" s="4"/>
    </row>
    <row r="4624" spans="2:6" ht="11.25" hidden="1" customHeight="1" x14ac:dyDescent="0.2">
      <c r="B4624" s="171" t="s">
        <v>3645</v>
      </c>
      <c r="C4624" s="74"/>
      <c r="D4624" s="74"/>
      <c r="E4624" s="74"/>
      <c r="F4624" s="155"/>
    </row>
    <row r="4625" spans="2:8" ht="11.25" hidden="1" customHeight="1" x14ac:dyDescent="0.2">
      <c r="B4625" s="170" t="s">
        <v>4016</v>
      </c>
      <c r="C4625" s="74"/>
      <c r="D4625" s="74"/>
      <c r="E4625" s="74"/>
      <c r="F4625" s="155"/>
    </row>
    <row r="4626" spans="2:8" ht="11.25" hidden="1" customHeight="1" x14ac:dyDescent="0.2">
      <c r="B4626" s="36" t="s">
        <v>3586</v>
      </c>
      <c r="C4626" s="74"/>
      <c r="D4626" s="74"/>
      <c r="E4626" s="74"/>
      <c r="F4626" s="155"/>
      <c r="H4626">
        <f>33400+29750+5600+4200+4200+2220</f>
        <v>79370</v>
      </c>
    </row>
    <row r="4627" spans="2:8" ht="11.25" hidden="1" customHeight="1" x14ac:dyDescent="0.2">
      <c r="B4627" s="36" t="s">
        <v>4016</v>
      </c>
      <c r="C4627" s="74"/>
      <c r="D4627" s="74"/>
      <c r="E4627" s="74"/>
      <c r="F4627" s="155"/>
    </row>
    <row r="4628" spans="2:8" ht="11.25" hidden="1" customHeight="1" x14ac:dyDescent="0.2">
      <c r="B4628" s="170" t="s">
        <v>4057</v>
      </c>
      <c r="C4628" s="74"/>
      <c r="D4628" s="74"/>
      <c r="E4628" s="74"/>
      <c r="F4628" s="155"/>
    </row>
    <row r="4629" spans="2:8" ht="11.25" hidden="1" customHeight="1" x14ac:dyDescent="0.2">
      <c r="B4629" s="36" t="s">
        <v>4016</v>
      </c>
      <c r="C4629" s="74"/>
      <c r="D4629" s="74"/>
      <c r="E4629" s="74"/>
      <c r="F4629" s="155"/>
    </row>
    <row r="4630" spans="2:8" ht="11.25" hidden="1" customHeight="1" x14ac:dyDescent="0.2">
      <c r="B4630" s="164" t="s">
        <v>4056</v>
      </c>
      <c r="C4630" s="74"/>
      <c r="D4630" s="74"/>
      <c r="E4630" s="74"/>
      <c r="F4630" s="155"/>
    </row>
    <row r="4631" spans="2:8" ht="11.25" hidden="1" customHeight="1" x14ac:dyDescent="0.2">
      <c r="B4631" s="36" t="s">
        <v>4016</v>
      </c>
      <c r="C4631" s="74"/>
      <c r="D4631" s="74"/>
      <c r="E4631" s="74"/>
      <c r="F4631" s="155"/>
    </row>
    <row r="4632" spans="2:8" ht="11.25" hidden="1" customHeight="1" x14ac:dyDescent="0.2">
      <c r="B4632" s="164" t="s">
        <v>4055</v>
      </c>
      <c r="C4632" s="74"/>
      <c r="D4632" s="74"/>
      <c r="E4632" s="74"/>
      <c r="F4632" s="155"/>
    </row>
    <row r="4633" spans="2:8" ht="11.25" hidden="1" customHeight="1" x14ac:dyDescent="0.2">
      <c r="B4633" s="36" t="s">
        <v>4016</v>
      </c>
      <c r="C4633" s="74"/>
      <c r="D4633" s="74"/>
      <c r="E4633" s="74"/>
      <c r="F4633" s="155"/>
    </row>
    <row r="4634" spans="2:8" ht="11.25" hidden="1" customHeight="1" x14ac:dyDescent="0.2">
      <c r="B4634" s="164" t="s">
        <v>4054</v>
      </c>
      <c r="C4634" s="74"/>
      <c r="D4634" s="74"/>
      <c r="E4634" s="74"/>
      <c r="F4634" s="155"/>
    </row>
    <row r="4635" spans="2:8" ht="11.25" hidden="1" customHeight="1" x14ac:dyDescent="0.2">
      <c r="B4635" s="36" t="s">
        <v>4016</v>
      </c>
      <c r="C4635" s="74"/>
      <c r="D4635" s="74"/>
      <c r="E4635" s="74"/>
      <c r="F4635" s="155"/>
    </row>
    <row r="4636" spans="2:8" ht="11.25" hidden="1" customHeight="1" x14ac:dyDescent="0.2">
      <c r="B4636" s="164" t="s">
        <v>4053</v>
      </c>
      <c r="C4636" s="74"/>
      <c r="D4636" s="74"/>
      <c r="E4636" s="74"/>
      <c r="F4636" s="155"/>
    </row>
    <row r="4637" spans="2:8" ht="11.25" hidden="1" customHeight="1" x14ac:dyDescent="0.2">
      <c r="B4637" s="170"/>
      <c r="C4637" s="74"/>
      <c r="D4637" s="74"/>
      <c r="E4637" s="74"/>
      <c r="F4637" s="155"/>
    </row>
    <row r="4638" spans="2:8" ht="11.25" hidden="1" customHeight="1" x14ac:dyDescent="0.2">
      <c r="B4638" s="170" t="s">
        <v>4052</v>
      </c>
      <c r="C4638" s="73">
        <f>D4638+E4638+F4638</f>
        <v>79370</v>
      </c>
      <c r="D4638" s="74"/>
      <c r="E4638" s="74">
        <v>79370</v>
      </c>
      <c r="F4638" s="155"/>
    </row>
    <row r="4639" spans="2:8" ht="11.25" hidden="1" customHeight="1" x14ac:dyDescent="0.2">
      <c r="B4639" s="36" t="s">
        <v>4016</v>
      </c>
      <c r="C4639" s="3"/>
      <c r="D4639" s="3"/>
      <c r="E4639" s="3"/>
      <c r="F4639" s="4"/>
    </row>
    <row r="4640" spans="2:8" ht="11.25" hidden="1" customHeight="1" x14ac:dyDescent="0.2">
      <c r="B4640" s="36" t="s">
        <v>1448</v>
      </c>
      <c r="C4640" s="3"/>
      <c r="D4640" s="3"/>
      <c r="E4640" s="3"/>
      <c r="F4640" s="4"/>
    </row>
    <row r="4641" spans="2:6" ht="11.25" hidden="1" customHeight="1" x14ac:dyDescent="0.2">
      <c r="B4641" s="36" t="s">
        <v>4016</v>
      </c>
      <c r="C4641" s="3"/>
      <c r="D4641" s="3"/>
      <c r="E4641" s="3"/>
      <c r="F4641" s="4"/>
    </row>
    <row r="4642" spans="2:6" ht="11.25" hidden="1" customHeight="1" x14ac:dyDescent="0.2">
      <c r="B4642" s="36" t="s">
        <v>1199</v>
      </c>
      <c r="C4642" s="3"/>
      <c r="D4642" s="3"/>
      <c r="E4642" s="3"/>
      <c r="F4642" s="4"/>
    </row>
    <row r="4643" spans="2:6" ht="11.25" hidden="1" customHeight="1" x14ac:dyDescent="0.2">
      <c r="B4643" s="36" t="s">
        <v>4016</v>
      </c>
      <c r="C4643" s="3"/>
      <c r="D4643" s="3"/>
      <c r="E4643" s="3"/>
      <c r="F4643" s="4"/>
    </row>
    <row r="4644" spans="2:6" ht="11.25" hidden="1" customHeight="1" x14ac:dyDescent="0.2">
      <c r="B4644" s="36" t="s">
        <v>2211</v>
      </c>
      <c r="C4644" s="3"/>
      <c r="D4644" s="3"/>
      <c r="E4644" s="3"/>
      <c r="F4644" s="4"/>
    </row>
    <row r="4645" spans="2:6" ht="11.25" hidden="1" customHeight="1" x14ac:dyDescent="0.2">
      <c r="B4645" s="36" t="s">
        <v>4016</v>
      </c>
      <c r="C4645" s="3"/>
      <c r="D4645" s="3"/>
      <c r="E4645" s="3"/>
      <c r="F4645" s="4"/>
    </row>
    <row r="4646" spans="2:6" ht="11.25" hidden="1" customHeight="1" x14ac:dyDescent="0.2">
      <c r="B4646" s="36" t="s">
        <v>425</v>
      </c>
      <c r="C4646" s="3"/>
      <c r="D4646" s="3"/>
      <c r="E4646" s="3"/>
      <c r="F4646" s="4"/>
    </row>
    <row r="4647" spans="2:6" ht="11.25" hidden="1" customHeight="1" x14ac:dyDescent="0.2">
      <c r="B4647" s="36" t="s">
        <v>4016</v>
      </c>
      <c r="C4647" s="3"/>
      <c r="D4647" s="3"/>
      <c r="E4647" s="3"/>
      <c r="F4647" s="4"/>
    </row>
    <row r="4648" spans="2:6" ht="11.25" hidden="1" customHeight="1" x14ac:dyDescent="0.2">
      <c r="B4648" s="36" t="s">
        <v>2798</v>
      </c>
      <c r="C4648" s="37">
        <f>D4648+E4648+F4648</f>
        <v>9501</v>
      </c>
      <c r="D4648" s="3">
        <v>9501</v>
      </c>
      <c r="E4648" s="3"/>
      <c r="F4648" s="4"/>
    </row>
    <row r="4649" spans="2:6" ht="11.25" hidden="1" customHeight="1" x14ac:dyDescent="0.2">
      <c r="B4649" s="36" t="s">
        <v>4016</v>
      </c>
      <c r="C4649" s="3"/>
      <c r="D4649" s="3"/>
      <c r="E4649" s="3"/>
      <c r="F4649" s="4"/>
    </row>
    <row r="4650" spans="2:6" ht="11.25" hidden="1" customHeight="1" x14ac:dyDescent="0.2">
      <c r="B4650" s="36" t="s">
        <v>2041</v>
      </c>
      <c r="C4650" s="3"/>
      <c r="D4650" s="3"/>
      <c r="E4650" s="3"/>
      <c r="F4650" s="4"/>
    </row>
    <row r="4651" spans="2:6" ht="11.25" hidden="1" customHeight="1" x14ac:dyDescent="0.2">
      <c r="B4651" s="36" t="s">
        <v>1599</v>
      </c>
      <c r="C4651" s="37">
        <f>D4651+E4651+F4651</f>
        <v>285</v>
      </c>
      <c r="D4651" s="3"/>
      <c r="E4651" s="3">
        <v>285</v>
      </c>
      <c r="F4651" s="4"/>
    </row>
    <row r="4652" spans="2:6" ht="11.25" hidden="1" customHeight="1" x14ac:dyDescent="0.2">
      <c r="B4652" s="36" t="s">
        <v>4016</v>
      </c>
      <c r="C4652" s="3"/>
      <c r="D4652" s="3"/>
      <c r="E4652" s="3"/>
      <c r="F4652" s="4"/>
    </row>
    <row r="4653" spans="2:6" ht="11.25" hidden="1" customHeight="1" x14ac:dyDescent="0.2">
      <c r="B4653" s="36" t="s">
        <v>2415</v>
      </c>
      <c r="C4653" s="3"/>
      <c r="D4653" s="3"/>
      <c r="E4653" s="3"/>
      <c r="F4653" s="4"/>
    </row>
    <row r="4654" spans="2:6" ht="11.25" hidden="1" customHeight="1" x14ac:dyDescent="0.2">
      <c r="B4654" s="28" t="s">
        <v>4016</v>
      </c>
      <c r="C4654" s="6"/>
      <c r="D4654" s="6"/>
      <c r="E4654" s="6"/>
      <c r="F4654" s="7"/>
    </row>
    <row r="4655" spans="2:6" ht="11.25" hidden="1" customHeight="1" x14ac:dyDescent="0.2">
      <c r="B4655" s="36" t="s">
        <v>3306</v>
      </c>
      <c r="C4655" s="3"/>
      <c r="D4655" s="3"/>
      <c r="E4655" s="3"/>
      <c r="F4655" s="4"/>
    </row>
    <row r="4656" spans="2:6" ht="11.25" hidden="1" customHeight="1" x14ac:dyDescent="0.2">
      <c r="B4656" s="36" t="s">
        <v>4016</v>
      </c>
      <c r="C4656" s="3"/>
      <c r="D4656" s="3"/>
      <c r="E4656" s="3"/>
      <c r="F4656" s="4"/>
    </row>
    <row r="4657" spans="2:6" ht="11.25" hidden="1" customHeight="1" x14ac:dyDescent="0.2">
      <c r="B4657" s="36" t="s">
        <v>415</v>
      </c>
      <c r="C4657" s="3"/>
      <c r="D4657" s="3"/>
      <c r="E4657" s="3"/>
      <c r="F4657" s="4"/>
    </row>
    <row r="4658" spans="2:6" ht="11.25" hidden="1" customHeight="1" x14ac:dyDescent="0.2">
      <c r="B4658" s="36" t="s">
        <v>2369</v>
      </c>
      <c r="C4658" s="3"/>
      <c r="D4658" s="3"/>
      <c r="E4658" s="3"/>
      <c r="F4658" s="4"/>
    </row>
    <row r="4659" spans="2:6" ht="11.25" hidden="1" customHeight="1" x14ac:dyDescent="0.2">
      <c r="B4659" s="36" t="s">
        <v>715</v>
      </c>
      <c r="C4659" s="3"/>
      <c r="D4659" s="3"/>
      <c r="E4659" s="3"/>
      <c r="F4659" s="4"/>
    </row>
    <row r="4660" spans="2:6" ht="11.25" hidden="1" customHeight="1" x14ac:dyDescent="0.2">
      <c r="B4660" s="36" t="s">
        <v>3080</v>
      </c>
      <c r="C4660" s="37">
        <f>D4660+E4660+F4660</f>
        <v>2490</v>
      </c>
      <c r="D4660" s="3">
        <v>1674</v>
      </c>
      <c r="E4660" s="3">
        <v>372</v>
      </c>
      <c r="F4660" s="4">
        <v>444</v>
      </c>
    </row>
    <row r="4661" spans="2:6" ht="11.25" hidden="1" customHeight="1" x14ac:dyDescent="0.2">
      <c r="B4661" s="36" t="s">
        <v>4016</v>
      </c>
      <c r="C4661" s="3"/>
      <c r="D4661" s="3"/>
      <c r="E4661" s="3"/>
      <c r="F4661" s="4"/>
    </row>
    <row r="4662" spans="2:6" ht="11.25" hidden="1" customHeight="1" x14ac:dyDescent="0.2">
      <c r="B4662" s="36" t="s">
        <v>632</v>
      </c>
      <c r="C4662" s="3"/>
      <c r="D4662" s="3"/>
      <c r="E4662" s="3"/>
      <c r="F4662" s="4"/>
    </row>
    <row r="4663" spans="2:6" ht="11.25" hidden="1" customHeight="1" x14ac:dyDescent="0.2">
      <c r="B4663" s="36" t="s">
        <v>4016</v>
      </c>
      <c r="C4663" s="3"/>
      <c r="D4663" s="3"/>
      <c r="E4663" s="3"/>
      <c r="F4663" s="4"/>
    </row>
    <row r="4664" spans="2:6" ht="11.25" hidden="1" customHeight="1" x14ac:dyDescent="0.2">
      <c r="B4664" s="36" t="s">
        <v>1375</v>
      </c>
      <c r="C4664" s="3"/>
      <c r="D4664" s="3"/>
      <c r="E4664" s="3"/>
      <c r="F4664" s="4"/>
    </row>
    <row r="4665" spans="2:6" ht="11.25" hidden="1" customHeight="1" x14ac:dyDescent="0.2">
      <c r="B4665" s="36" t="s">
        <v>3121</v>
      </c>
      <c r="C4665" s="3"/>
      <c r="D4665" s="3"/>
      <c r="E4665" s="3"/>
      <c r="F4665" s="4"/>
    </row>
    <row r="4666" spans="2:6" ht="11.25" hidden="1" customHeight="1" x14ac:dyDescent="0.2">
      <c r="B4666" s="36" t="s">
        <v>477</v>
      </c>
      <c r="C4666" s="3"/>
      <c r="D4666" s="3"/>
      <c r="E4666" s="3"/>
      <c r="F4666" s="4"/>
    </row>
    <row r="4667" spans="2:6" ht="11.25" hidden="1" customHeight="1" x14ac:dyDescent="0.2">
      <c r="B4667" s="36" t="s">
        <v>185</v>
      </c>
      <c r="C4667" s="37">
        <f>D4667+E4667+F4667</f>
        <v>12276</v>
      </c>
      <c r="D4667" s="3">
        <v>11175</v>
      </c>
      <c r="E4667" s="3">
        <v>657</v>
      </c>
      <c r="F4667" s="4">
        <v>444</v>
      </c>
    </row>
    <row r="4668" spans="2:6" ht="11.25" hidden="1" customHeight="1" x14ac:dyDescent="0.2">
      <c r="B4668" s="36" t="s">
        <v>4016</v>
      </c>
      <c r="C4668" s="3"/>
      <c r="D4668" s="3"/>
      <c r="E4668" s="3"/>
      <c r="F4668" s="4"/>
    </row>
    <row r="4669" spans="2:6" ht="11.25" hidden="1" customHeight="1" x14ac:dyDescent="0.2">
      <c r="B4669" s="36" t="s">
        <v>51</v>
      </c>
      <c r="C4669" s="3"/>
      <c r="D4669" s="3"/>
      <c r="E4669" s="3"/>
      <c r="F4669" s="4"/>
    </row>
    <row r="4670" spans="2:6" ht="11.25" hidden="1" customHeight="1" x14ac:dyDescent="0.2">
      <c r="B4670" s="36" t="s">
        <v>4016</v>
      </c>
      <c r="C4670" s="3"/>
      <c r="D4670" s="3"/>
      <c r="E4670" s="3"/>
      <c r="F4670" s="4"/>
    </row>
    <row r="4671" spans="2:6" ht="11.25" hidden="1" customHeight="1" x14ac:dyDescent="0.2">
      <c r="B4671" s="36" t="s">
        <v>1199</v>
      </c>
      <c r="C4671" s="3"/>
      <c r="D4671" s="3"/>
      <c r="E4671" s="3"/>
      <c r="F4671" s="4"/>
    </row>
    <row r="4672" spans="2:6" ht="11.25" hidden="1" customHeight="1" x14ac:dyDescent="0.2">
      <c r="B4672" s="36" t="s">
        <v>4016</v>
      </c>
      <c r="C4672" s="3"/>
      <c r="D4672" s="3"/>
      <c r="E4672" s="3"/>
      <c r="F4672" s="4"/>
    </row>
    <row r="4673" spans="2:6" ht="11.25" hidden="1" customHeight="1" x14ac:dyDescent="0.2">
      <c r="B4673" s="36" t="s">
        <v>1773</v>
      </c>
      <c r="C4673" s="3"/>
      <c r="D4673" s="3"/>
      <c r="E4673" s="3"/>
      <c r="F4673" s="4"/>
    </row>
    <row r="4674" spans="2:6" ht="11.25" hidden="1" customHeight="1" x14ac:dyDescent="0.2">
      <c r="B4674" s="36" t="s">
        <v>4016</v>
      </c>
      <c r="C4674" s="3"/>
      <c r="D4674" s="3"/>
      <c r="E4674" s="3"/>
      <c r="F4674" s="4"/>
    </row>
    <row r="4675" spans="2:6" ht="11.25" hidden="1" customHeight="1" x14ac:dyDescent="0.2">
      <c r="B4675" s="36" t="s">
        <v>2070</v>
      </c>
      <c r="C4675" s="3"/>
      <c r="D4675" s="3"/>
      <c r="E4675" s="3"/>
      <c r="F4675" s="4"/>
    </row>
    <row r="4676" spans="2:6" ht="11.25" hidden="1" customHeight="1" x14ac:dyDescent="0.2">
      <c r="B4676" s="36" t="s">
        <v>4016</v>
      </c>
      <c r="C4676" s="3"/>
      <c r="D4676" s="3"/>
      <c r="E4676" s="3"/>
      <c r="F4676" s="4"/>
    </row>
    <row r="4677" spans="2:6" ht="11.25" hidden="1" customHeight="1" x14ac:dyDescent="0.2">
      <c r="B4677" s="36" t="s">
        <v>547</v>
      </c>
      <c r="C4677" s="37">
        <f>D4677+E4677+F4677</f>
        <v>3741</v>
      </c>
      <c r="D4677" s="3">
        <v>3741</v>
      </c>
      <c r="E4677" s="3"/>
      <c r="F4677" s="4"/>
    </row>
    <row r="4678" spans="2:6" ht="11.25" hidden="1" customHeight="1" x14ac:dyDescent="0.2">
      <c r="B4678" s="36" t="s">
        <v>4016</v>
      </c>
      <c r="C4678" s="3"/>
      <c r="D4678" s="3"/>
      <c r="E4678" s="3"/>
      <c r="F4678" s="4"/>
    </row>
    <row r="4679" spans="2:6" ht="11.25" hidden="1" customHeight="1" x14ac:dyDescent="0.2">
      <c r="B4679" s="36" t="s">
        <v>2041</v>
      </c>
      <c r="C4679" s="3"/>
      <c r="D4679" s="3"/>
      <c r="E4679" s="3"/>
      <c r="F4679" s="4"/>
    </row>
    <row r="4680" spans="2:6" ht="11.25" hidden="1" customHeight="1" x14ac:dyDescent="0.2">
      <c r="B4680" s="36" t="s">
        <v>484</v>
      </c>
      <c r="C4680" s="37">
        <f>D4680+E4680+F4680</f>
        <v>112</v>
      </c>
      <c r="D4680" s="3"/>
      <c r="E4680" s="3">
        <v>112</v>
      </c>
      <c r="F4680" s="4"/>
    </row>
    <row r="4681" spans="2:6" ht="11.25" hidden="1" customHeight="1" x14ac:dyDescent="0.2">
      <c r="B4681" s="36" t="s">
        <v>4016</v>
      </c>
      <c r="C4681" s="3"/>
      <c r="D4681" s="3"/>
      <c r="E4681" s="3"/>
      <c r="F4681" s="4"/>
    </row>
    <row r="4682" spans="2:6" ht="11.25" hidden="1" customHeight="1" x14ac:dyDescent="0.2">
      <c r="B4682" s="36" t="s">
        <v>2415</v>
      </c>
      <c r="C4682" s="3"/>
      <c r="D4682" s="3"/>
      <c r="E4682" s="3"/>
      <c r="F4682" s="4"/>
    </row>
    <row r="4683" spans="2:6" ht="11.25" hidden="1" customHeight="1" x14ac:dyDescent="0.2">
      <c r="B4683" s="36" t="s">
        <v>4016</v>
      </c>
      <c r="C4683" s="3"/>
      <c r="D4683" s="3"/>
      <c r="E4683" s="3"/>
      <c r="F4683" s="4"/>
    </row>
    <row r="4684" spans="2:6" ht="11.25" hidden="1" customHeight="1" x14ac:dyDescent="0.2">
      <c r="B4684" s="36" t="s">
        <v>1640</v>
      </c>
      <c r="C4684" s="3"/>
      <c r="D4684" s="3"/>
      <c r="E4684" s="3"/>
      <c r="F4684" s="4"/>
    </row>
    <row r="4685" spans="2:6" ht="11.25" hidden="1" customHeight="1" x14ac:dyDescent="0.2">
      <c r="B4685" s="36" t="s">
        <v>4016</v>
      </c>
      <c r="C4685" s="3"/>
      <c r="D4685" s="3"/>
      <c r="E4685" s="3"/>
      <c r="F4685" s="4"/>
    </row>
    <row r="4686" spans="2:6" ht="11.25" hidden="1" customHeight="1" x14ac:dyDescent="0.2">
      <c r="B4686" s="36" t="s">
        <v>3173</v>
      </c>
      <c r="C4686" s="3"/>
      <c r="D4686" s="3"/>
      <c r="E4686" s="3"/>
      <c r="F4686" s="4"/>
    </row>
    <row r="4687" spans="2:6" ht="11.25" hidden="1" customHeight="1" x14ac:dyDescent="0.2">
      <c r="B4687" s="36" t="s">
        <v>1347</v>
      </c>
      <c r="C4687" s="3"/>
      <c r="D4687" s="3"/>
      <c r="E4687" s="3"/>
      <c r="F4687" s="4"/>
    </row>
    <row r="4688" spans="2:6" ht="11.25" hidden="1" customHeight="1" x14ac:dyDescent="0.2">
      <c r="B4688" s="36" t="s">
        <v>1658</v>
      </c>
      <c r="C4688" s="3"/>
      <c r="D4688" s="3"/>
      <c r="E4688" s="3"/>
      <c r="F4688" s="4"/>
    </row>
    <row r="4689" spans="2:6" ht="11.25" hidden="1" customHeight="1" x14ac:dyDescent="0.2">
      <c r="B4689" s="36" t="s">
        <v>3453</v>
      </c>
      <c r="C4689" s="37">
        <f>D4689+E4689+F4689</f>
        <v>995</v>
      </c>
      <c r="D4689" s="3">
        <v>669</v>
      </c>
      <c r="E4689" s="3">
        <v>149</v>
      </c>
      <c r="F4689" s="4">
        <v>177</v>
      </c>
    </row>
    <row r="4690" spans="2:6" ht="11.25" hidden="1" customHeight="1" x14ac:dyDescent="0.2">
      <c r="B4690" s="36" t="s">
        <v>4016</v>
      </c>
      <c r="C4690" s="3"/>
      <c r="D4690" s="3"/>
      <c r="E4690" s="3"/>
      <c r="F4690" s="4"/>
    </row>
    <row r="4691" spans="2:6" ht="11.25" hidden="1" customHeight="1" x14ac:dyDescent="0.2">
      <c r="B4691" s="36" t="s">
        <v>632</v>
      </c>
      <c r="C4691" s="3"/>
      <c r="D4691" s="3"/>
      <c r="E4691" s="3"/>
      <c r="F4691" s="4"/>
    </row>
    <row r="4692" spans="2:6" ht="11.25" hidden="1" customHeight="1" x14ac:dyDescent="0.2">
      <c r="B4692" s="36" t="s">
        <v>4016</v>
      </c>
      <c r="C4692" s="3"/>
      <c r="D4692" s="3"/>
      <c r="E4692" s="3"/>
      <c r="F4692" s="4"/>
    </row>
    <row r="4693" spans="2:6" ht="11.25" hidden="1" customHeight="1" x14ac:dyDescent="0.2">
      <c r="B4693" s="36" t="s">
        <v>2007</v>
      </c>
      <c r="C4693" s="3"/>
      <c r="D4693" s="3"/>
      <c r="E4693" s="3"/>
      <c r="F4693" s="4"/>
    </row>
    <row r="4694" spans="2:6" ht="11.25" hidden="1" customHeight="1" x14ac:dyDescent="0.2">
      <c r="B4694" s="36" t="s">
        <v>3754</v>
      </c>
      <c r="C4694" s="3"/>
      <c r="D4694" s="3"/>
      <c r="E4694" s="3"/>
      <c r="F4694" s="4"/>
    </row>
    <row r="4695" spans="2:6" ht="11.25" hidden="1" customHeight="1" x14ac:dyDescent="0.2">
      <c r="B4695" s="36" t="s">
        <v>2989</v>
      </c>
      <c r="C4695" s="3"/>
      <c r="D4695" s="3"/>
      <c r="E4695" s="3"/>
      <c r="F4695" s="4"/>
    </row>
    <row r="4696" spans="2:6" ht="11.25" hidden="1" customHeight="1" x14ac:dyDescent="0.2">
      <c r="B4696" s="36" t="s">
        <v>2436</v>
      </c>
      <c r="C4696" s="37">
        <f>D4696+E4696+F4696</f>
        <v>4848</v>
      </c>
      <c r="D4696" s="3">
        <v>4410</v>
      </c>
      <c r="E4696" s="3">
        <v>261</v>
      </c>
      <c r="F4696" s="4">
        <v>177</v>
      </c>
    </row>
    <row r="4697" spans="2:6" ht="11.25" hidden="1" customHeight="1" x14ac:dyDescent="0.2">
      <c r="B4697" s="36" t="s">
        <v>4016</v>
      </c>
      <c r="C4697" s="3"/>
      <c r="D4697" s="3"/>
      <c r="E4697" s="3"/>
      <c r="F4697" s="4"/>
    </row>
    <row r="4698" spans="2:6" ht="11.25" hidden="1" customHeight="1" x14ac:dyDescent="0.2">
      <c r="B4698" s="36" t="s">
        <v>2594</v>
      </c>
      <c r="C4698" s="3"/>
      <c r="D4698" s="3"/>
      <c r="E4698" s="3"/>
      <c r="F4698" s="4"/>
    </row>
    <row r="4699" spans="2:6" ht="11.25" hidden="1" customHeight="1" x14ac:dyDescent="0.2">
      <c r="B4699" s="36" t="s">
        <v>4016</v>
      </c>
      <c r="C4699" s="3"/>
      <c r="D4699" s="3"/>
      <c r="E4699" s="3"/>
      <c r="F4699" s="4"/>
    </row>
    <row r="4700" spans="2:6" ht="11.25" hidden="1" customHeight="1" x14ac:dyDescent="0.2">
      <c r="B4700" s="36" t="s">
        <v>30</v>
      </c>
      <c r="C4700" s="3"/>
      <c r="D4700" s="3"/>
      <c r="E4700" s="3"/>
      <c r="F4700" s="4"/>
    </row>
    <row r="4701" spans="2:6" ht="11.25" hidden="1" customHeight="1" x14ac:dyDescent="0.2">
      <c r="B4701" s="36" t="s">
        <v>4016</v>
      </c>
      <c r="C4701" s="3"/>
      <c r="D4701" s="3"/>
      <c r="E4701" s="3"/>
      <c r="F4701" s="4"/>
    </row>
    <row r="4702" spans="2:6" ht="11.25" hidden="1" customHeight="1" x14ac:dyDescent="0.2">
      <c r="B4702" s="36" t="s">
        <v>1388</v>
      </c>
      <c r="C4702" s="3"/>
      <c r="D4702" s="3"/>
      <c r="E4702" s="3"/>
      <c r="F4702" s="4"/>
    </row>
    <row r="4703" spans="2:6" ht="11.25" hidden="1" customHeight="1" x14ac:dyDescent="0.2">
      <c r="B4703" s="36" t="s">
        <v>4016</v>
      </c>
      <c r="C4703" s="3"/>
      <c r="D4703" s="3"/>
      <c r="E4703" s="3"/>
      <c r="F4703" s="4"/>
    </row>
    <row r="4704" spans="2:6" ht="11.25" hidden="1" customHeight="1" x14ac:dyDescent="0.2">
      <c r="B4704" s="36" t="s">
        <v>2390</v>
      </c>
      <c r="C4704" s="3"/>
      <c r="D4704" s="3"/>
      <c r="E4704" s="3"/>
      <c r="F4704" s="4"/>
    </row>
    <row r="4705" spans="2:6" ht="11.25" hidden="1" customHeight="1" x14ac:dyDescent="0.2">
      <c r="B4705" s="36" t="s">
        <v>4016</v>
      </c>
      <c r="C4705" s="3"/>
      <c r="D4705" s="3"/>
      <c r="E4705" s="3"/>
      <c r="F4705" s="4"/>
    </row>
    <row r="4706" spans="2:6" ht="11.25" hidden="1" customHeight="1" x14ac:dyDescent="0.2">
      <c r="B4706" s="36" t="s">
        <v>2765</v>
      </c>
      <c r="C4706" s="37">
        <f>D4706+E4706+F4706</f>
        <v>8155</v>
      </c>
      <c r="D4706" s="3">
        <v>8155</v>
      </c>
      <c r="E4706" s="3"/>
      <c r="F4706" s="4"/>
    </row>
    <row r="4707" spans="2:6" ht="11.25" hidden="1" customHeight="1" x14ac:dyDescent="0.2">
      <c r="B4707" s="28" t="s">
        <v>4016</v>
      </c>
      <c r="C4707" s="6"/>
      <c r="D4707" s="6"/>
      <c r="E4707" s="6"/>
      <c r="F4707" s="7"/>
    </row>
    <row r="4708" spans="2:6" ht="11.25" hidden="1" customHeight="1" x14ac:dyDescent="0.2">
      <c r="B4708" s="36" t="s">
        <v>2041</v>
      </c>
      <c r="C4708" s="3"/>
      <c r="D4708" s="3"/>
      <c r="E4708" s="3"/>
      <c r="F4708" s="4"/>
    </row>
    <row r="4709" spans="2:6" ht="11.25" hidden="1" customHeight="1" x14ac:dyDescent="0.2">
      <c r="B4709" s="36" t="s">
        <v>1363</v>
      </c>
      <c r="C4709" s="37">
        <f>D4709+E4709+F4709</f>
        <v>244</v>
      </c>
      <c r="D4709" s="3"/>
      <c r="E4709" s="3">
        <v>244</v>
      </c>
      <c r="F4709" s="4"/>
    </row>
    <row r="4710" spans="2:6" ht="11.25" hidden="1" customHeight="1" x14ac:dyDescent="0.2">
      <c r="B4710" s="36" t="s">
        <v>4016</v>
      </c>
      <c r="C4710" s="3"/>
      <c r="D4710" s="3"/>
      <c r="E4710" s="3"/>
      <c r="F4710" s="4"/>
    </row>
    <row r="4711" spans="2:6" ht="11.25" hidden="1" customHeight="1" x14ac:dyDescent="0.2">
      <c r="B4711" s="36" t="s">
        <v>2652</v>
      </c>
      <c r="C4711" s="3"/>
      <c r="D4711" s="3"/>
      <c r="E4711" s="3"/>
      <c r="F4711" s="4"/>
    </row>
    <row r="4712" spans="2:6" ht="11.25" hidden="1" customHeight="1" x14ac:dyDescent="0.2">
      <c r="B4712" s="36" t="s">
        <v>4016</v>
      </c>
      <c r="C4712" s="3"/>
      <c r="D4712" s="3"/>
      <c r="E4712" s="3"/>
      <c r="F4712" s="4"/>
    </row>
    <row r="4713" spans="2:6" ht="11.25" hidden="1" customHeight="1" x14ac:dyDescent="0.2">
      <c r="B4713" s="36" t="s">
        <v>3563</v>
      </c>
      <c r="C4713" s="3"/>
      <c r="D4713" s="3"/>
      <c r="E4713" s="3"/>
      <c r="F4713" s="4"/>
    </row>
    <row r="4714" spans="2:6" ht="11.25" hidden="1" customHeight="1" x14ac:dyDescent="0.2">
      <c r="B4714" s="36" t="s">
        <v>4016</v>
      </c>
      <c r="C4714" s="3"/>
      <c r="D4714" s="3"/>
      <c r="E4714" s="3"/>
      <c r="F4714" s="4"/>
    </row>
    <row r="4715" spans="2:6" ht="11.25" hidden="1" customHeight="1" x14ac:dyDescent="0.2">
      <c r="B4715" s="36" t="s">
        <v>2070</v>
      </c>
      <c r="C4715" s="3"/>
      <c r="D4715" s="3"/>
      <c r="E4715" s="3"/>
      <c r="F4715" s="4"/>
    </row>
    <row r="4716" spans="2:6" ht="11.25" hidden="1" customHeight="1" x14ac:dyDescent="0.2">
      <c r="B4716" s="36" t="s">
        <v>4016</v>
      </c>
      <c r="C4716" s="3"/>
      <c r="D4716" s="3"/>
      <c r="E4716" s="3"/>
      <c r="F4716" s="4"/>
    </row>
    <row r="4717" spans="2:6" ht="11.25" hidden="1" customHeight="1" x14ac:dyDescent="0.2">
      <c r="B4717" s="36" t="s">
        <v>1541</v>
      </c>
      <c r="C4717" s="37">
        <f>D4717+E4717+F4717</f>
        <v>3216</v>
      </c>
      <c r="D4717" s="3">
        <v>3216</v>
      </c>
      <c r="E4717" s="3"/>
      <c r="F4717" s="4"/>
    </row>
    <row r="4718" spans="2:6" ht="11.25" hidden="1" customHeight="1" x14ac:dyDescent="0.2">
      <c r="B4718" s="36" t="s">
        <v>4016</v>
      </c>
      <c r="C4718" s="3"/>
      <c r="D4718" s="3"/>
      <c r="E4718" s="3"/>
      <c r="F4718" s="4"/>
    </row>
    <row r="4719" spans="2:6" ht="11.25" hidden="1" customHeight="1" x14ac:dyDescent="0.2">
      <c r="B4719" s="36" t="s">
        <v>2041</v>
      </c>
      <c r="C4719" s="3"/>
      <c r="D4719" s="3"/>
      <c r="E4719" s="3"/>
      <c r="F4719" s="4"/>
    </row>
    <row r="4720" spans="2:6" ht="11.25" hidden="1" customHeight="1" x14ac:dyDescent="0.2">
      <c r="B4720" s="36" t="s">
        <v>3518</v>
      </c>
      <c r="C4720" s="37">
        <f>D4720+E4720+F4720</f>
        <v>96</v>
      </c>
      <c r="D4720" s="3"/>
      <c r="E4720" s="3">
        <v>96</v>
      </c>
      <c r="F4720" s="4"/>
    </row>
    <row r="4721" spans="2:8" ht="11.25" hidden="1" customHeight="1" x14ac:dyDescent="0.2">
      <c r="B4721" s="36" t="s">
        <v>4016</v>
      </c>
      <c r="C4721" s="3"/>
      <c r="D4721" s="3"/>
      <c r="E4721" s="3"/>
      <c r="F4721" s="4"/>
    </row>
    <row r="4722" spans="2:8" ht="11.25" hidden="1" customHeight="1" x14ac:dyDescent="0.2">
      <c r="B4722" s="36" t="s">
        <v>632</v>
      </c>
      <c r="C4722" s="3"/>
      <c r="D4722" s="3"/>
      <c r="E4722" s="3"/>
      <c r="F4722" s="4"/>
    </row>
    <row r="4723" spans="2:8" ht="11.25" hidden="1" customHeight="1" x14ac:dyDescent="0.2">
      <c r="B4723" s="36" t="s">
        <v>4016</v>
      </c>
      <c r="C4723" s="3"/>
      <c r="D4723" s="3"/>
      <c r="E4723" s="3"/>
      <c r="F4723" s="4"/>
    </row>
    <row r="4724" spans="2:8" ht="11.25" hidden="1" customHeight="1" x14ac:dyDescent="0.2">
      <c r="B4724" s="36" t="s">
        <v>2810</v>
      </c>
      <c r="C4724" s="3"/>
      <c r="D4724" s="3"/>
      <c r="E4724" s="3"/>
      <c r="F4724" s="4"/>
    </row>
    <row r="4725" spans="2:8" ht="11.25" hidden="1" customHeight="1" x14ac:dyDescent="0.2">
      <c r="B4725" s="36" t="s">
        <v>122</v>
      </c>
      <c r="C4725" s="3"/>
      <c r="D4725" s="3"/>
      <c r="E4725" s="3"/>
      <c r="F4725" s="4"/>
    </row>
    <row r="4726" spans="2:8" ht="11.25" hidden="1" customHeight="1" x14ac:dyDescent="0.2">
      <c r="B4726" s="36" t="s">
        <v>1047</v>
      </c>
      <c r="C4726" s="3"/>
      <c r="D4726" s="3"/>
      <c r="E4726" s="3"/>
      <c r="F4726" s="4"/>
    </row>
    <row r="4727" spans="2:8" ht="11.25" hidden="1" customHeight="1" x14ac:dyDescent="0.2">
      <c r="B4727" s="36" t="s">
        <v>2509</v>
      </c>
      <c r="C4727" s="37">
        <f>D4727+E4727+F4727</f>
        <v>11711</v>
      </c>
      <c r="D4727" s="3">
        <v>11371</v>
      </c>
      <c r="E4727" s="3">
        <v>340</v>
      </c>
      <c r="F4727" s="4"/>
    </row>
    <row r="4728" spans="2:8" ht="11.25" hidden="1" customHeight="1" x14ac:dyDescent="0.2">
      <c r="B4728" s="36" t="s">
        <v>4016</v>
      </c>
      <c r="C4728" s="3"/>
      <c r="D4728" s="3"/>
      <c r="E4728" s="3"/>
      <c r="F4728" s="4"/>
    </row>
    <row r="4729" spans="2:8" ht="11.25" hidden="1" customHeight="1" x14ac:dyDescent="0.2">
      <c r="B4729" s="36" t="s">
        <v>141</v>
      </c>
      <c r="C4729" s="3"/>
      <c r="D4729" s="3"/>
      <c r="E4729" s="3"/>
      <c r="F4729" s="4"/>
    </row>
    <row r="4730" spans="2:8" ht="11.25" hidden="1" customHeight="1" x14ac:dyDescent="0.2">
      <c r="B4730" s="36" t="s">
        <v>4016</v>
      </c>
      <c r="C4730" s="3"/>
      <c r="D4730" s="3"/>
      <c r="E4730" s="3"/>
      <c r="F4730" s="4"/>
    </row>
    <row r="4731" spans="2:8" ht="11.25" hidden="1" customHeight="1" x14ac:dyDescent="0.2">
      <c r="B4731" s="36" t="s">
        <v>3038</v>
      </c>
      <c r="C4731" s="3"/>
      <c r="D4731" s="3"/>
      <c r="E4731" s="3"/>
      <c r="F4731" s="4"/>
    </row>
    <row r="4732" spans="2:8" ht="11.25" hidden="1" customHeight="1" x14ac:dyDescent="0.2">
      <c r="B4732" s="170" t="s">
        <v>4051</v>
      </c>
      <c r="C4732" s="3"/>
      <c r="D4732" s="3"/>
      <c r="E4732" s="3"/>
      <c r="F4732" s="4"/>
      <c r="H4732">
        <f>125000+657+261+340</f>
        <v>126258</v>
      </c>
    </row>
    <row r="4733" spans="2:8" ht="11.25" hidden="1" customHeight="1" x14ac:dyDescent="0.2">
      <c r="B4733" s="36" t="s">
        <v>2714</v>
      </c>
      <c r="C4733" s="3"/>
      <c r="D4733" s="3"/>
      <c r="E4733" s="3"/>
      <c r="F4733" s="4"/>
    </row>
    <row r="4734" spans="2:8" ht="11.25" hidden="1" customHeight="1" x14ac:dyDescent="0.2">
      <c r="B4734" s="164" t="s">
        <v>4050</v>
      </c>
      <c r="C4734" s="77">
        <f>D4734+E4734+F4734</f>
        <v>108205</v>
      </c>
      <c r="D4734" s="3">
        <v>26956</v>
      </c>
      <c r="E4734" s="169">
        <f>79370+657+261+340</f>
        <v>80628</v>
      </c>
      <c r="F4734" s="4">
        <v>621</v>
      </c>
    </row>
    <row r="4735" spans="2:8" ht="11.25" hidden="1" customHeight="1" x14ac:dyDescent="0.2">
      <c r="B4735" s="36" t="s">
        <v>4016</v>
      </c>
      <c r="C4735" s="3"/>
      <c r="D4735" s="3"/>
      <c r="E4735" s="3"/>
      <c r="F4735" s="4"/>
    </row>
    <row r="4736" spans="2:8" ht="11.25" hidden="1" customHeight="1" x14ac:dyDescent="0.2">
      <c r="B4736" s="33" t="s">
        <v>552</v>
      </c>
      <c r="C4736" s="34">
        <v>5562</v>
      </c>
      <c r="D4736" s="34">
        <v>2870</v>
      </c>
      <c r="E4736" s="34">
        <v>1116</v>
      </c>
      <c r="F4736" s="35">
        <v>1576</v>
      </c>
    </row>
    <row r="4737" spans="2:6" ht="11.25" hidden="1" customHeight="1" x14ac:dyDescent="0.2">
      <c r="B4737" s="36" t="s">
        <v>4016</v>
      </c>
      <c r="C4737" s="3"/>
      <c r="D4737" s="3"/>
      <c r="E4737" s="3"/>
      <c r="F4737" s="4"/>
    </row>
    <row r="4738" spans="2:6" ht="11.25" hidden="1" customHeight="1" x14ac:dyDescent="0.2">
      <c r="B4738" s="36" t="s">
        <v>463</v>
      </c>
      <c r="C4738" s="3"/>
      <c r="D4738" s="3"/>
      <c r="E4738" s="3"/>
      <c r="F4738" s="4"/>
    </row>
    <row r="4739" spans="2:6" ht="11.25" hidden="1" customHeight="1" x14ac:dyDescent="0.2">
      <c r="B4739" s="36" t="s">
        <v>4016</v>
      </c>
      <c r="C4739" s="3"/>
      <c r="D4739" s="3"/>
      <c r="E4739" s="3"/>
      <c r="F4739" s="4"/>
    </row>
    <row r="4740" spans="2:6" ht="11.25" hidden="1" customHeight="1" x14ac:dyDescent="0.2">
      <c r="B4740" s="36" t="s">
        <v>3991</v>
      </c>
      <c r="C4740" s="3"/>
      <c r="D4740" s="3"/>
      <c r="E4740" s="3"/>
      <c r="F4740" s="4"/>
    </row>
    <row r="4741" spans="2:6" ht="11.25" hidden="1" customHeight="1" x14ac:dyDescent="0.2">
      <c r="B4741" s="36" t="s">
        <v>4016</v>
      </c>
      <c r="C4741" s="3"/>
      <c r="D4741" s="3"/>
      <c r="E4741" s="3"/>
      <c r="F4741" s="4"/>
    </row>
    <row r="4742" spans="2:6" ht="11.25" hidden="1" customHeight="1" x14ac:dyDescent="0.2">
      <c r="B4742" s="36" t="s">
        <v>3119</v>
      </c>
      <c r="C4742" s="3"/>
      <c r="D4742" s="3"/>
      <c r="E4742" s="3"/>
      <c r="F4742" s="4"/>
    </row>
    <row r="4743" spans="2:6" ht="11.25" hidden="1" customHeight="1" x14ac:dyDescent="0.2">
      <c r="B4743" s="36" t="s">
        <v>4016</v>
      </c>
      <c r="C4743" s="3"/>
      <c r="D4743" s="3"/>
      <c r="E4743" s="3"/>
      <c r="F4743" s="4"/>
    </row>
    <row r="4744" spans="2:6" ht="11.25" hidden="1" customHeight="1" x14ac:dyDescent="0.2">
      <c r="B4744" s="36" t="s">
        <v>3661</v>
      </c>
      <c r="C4744" s="3"/>
      <c r="D4744" s="3"/>
      <c r="E4744" s="3"/>
      <c r="F4744" s="4"/>
    </row>
    <row r="4745" spans="2:6" ht="11.25" hidden="1" customHeight="1" x14ac:dyDescent="0.2">
      <c r="B4745" s="36" t="s">
        <v>1361</v>
      </c>
      <c r="C4745" s="3"/>
      <c r="D4745" s="3"/>
      <c r="E4745" s="3"/>
      <c r="F4745" s="4"/>
    </row>
    <row r="4746" spans="2:6" ht="11.25" hidden="1" customHeight="1" x14ac:dyDescent="0.2">
      <c r="B4746" s="36" t="s">
        <v>3442</v>
      </c>
      <c r="C4746" s="3"/>
      <c r="D4746" s="3"/>
      <c r="E4746" s="3"/>
      <c r="F4746" s="4"/>
    </row>
    <row r="4747" spans="2:6" ht="11.25" hidden="1" customHeight="1" x14ac:dyDescent="0.2">
      <c r="B4747" s="36" t="s">
        <v>4016</v>
      </c>
      <c r="C4747" s="3"/>
      <c r="D4747" s="3"/>
      <c r="E4747" s="3"/>
      <c r="F4747" s="4"/>
    </row>
    <row r="4748" spans="2:6" ht="11.25" hidden="1" customHeight="1" x14ac:dyDescent="0.2">
      <c r="B4748" s="36" t="s">
        <v>1804</v>
      </c>
      <c r="C4748" s="3"/>
      <c r="D4748" s="3"/>
      <c r="E4748" s="3"/>
      <c r="F4748" s="4"/>
    </row>
    <row r="4749" spans="2:6" ht="11.25" hidden="1" customHeight="1" x14ac:dyDescent="0.2">
      <c r="B4749" s="36" t="s">
        <v>1713</v>
      </c>
      <c r="C4749" s="3"/>
      <c r="D4749" s="3"/>
      <c r="E4749" s="3"/>
      <c r="F4749" s="4"/>
    </row>
    <row r="4750" spans="2:6" ht="11.25" hidden="1" customHeight="1" x14ac:dyDescent="0.2">
      <c r="B4750" s="36" t="s">
        <v>2053</v>
      </c>
      <c r="C4750" s="3"/>
      <c r="D4750" s="3"/>
      <c r="E4750" s="3"/>
      <c r="F4750" s="4"/>
    </row>
    <row r="4751" spans="2:6" ht="11.25" hidden="1" customHeight="1" x14ac:dyDescent="0.2">
      <c r="B4751" s="36" t="s">
        <v>2063</v>
      </c>
      <c r="C4751" s="37">
        <f>D4751+E4751+F4751</f>
        <v>1778</v>
      </c>
      <c r="D4751" s="3">
        <v>868</v>
      </c>
      <c r="E4751" s="3">
        <v>459</v>
      </c>
      <c r="F4751" s="4">
        <v>451</v>
      </c>
    </row>
    <row r="4752" spans="2:6" ht="11.25" hidden="1" customHeight="1" x14ac:dyDescent="0.2">
      <c r="B4752" s="36" t="s">
        <v>4016</v>
      </c>
      <c r="C4752" s="3"/>
      <c r="D4752" s="3"/>
      <c r="E4752" s="3"/>
      <c r="F4752" s="4"/>
    </row>
    <row r="4753" spans="2:6" ht="11.25" hidden="1" customHeight="1" x14ac:dyDescent="0.2">
      <c r="B4753" s="36" t="s">
        <v>3996</v>
      </c>
      <c r="C4753" s="3"/>
      <c r="D4753" s="3"/>
      <c r="E4753" s="3"/>
      <c r="F4753" s="4"/>
    </row>
    <row r="4754" spans="2:6" ht="11.25" hidden="1" customHeight="1" x14ac:dyDescent="0.2">
      <c r="B4754" s="36" t="s">
        <v>4016</v>
      </c>
      <c r="C4754" s="3"/>
      <c r="D4754" s="3"/>
      <c r="E4754" s="3"/>
      <c r="F4754" s="4"/>
    </row>
    <row r="4755" spans="2:6" ht="11.25" hidden="1" customHeight="1" x14ac:dyDescent="0.2">
      <c r="B4755" s="36" t="s">
        <v>1048</v>
      </c>
      <c r="C4755" s="3"/>
      <c r="D4755" s="3"/>
      <c r="E4755" s="3"/>
      <c r="F4755" s="4"/>
    </row>
    <row r="4756" spans="2:6" ht="11.25" hidden="1" customHeight="1" x14ac:dyDescent="0.2">
      <c r="B4756" s="36" t="s">
        <v>4016</v>
      </c>
      <c r="C4756" s="3"/>
      <c r="D4756" s="3"/>
      <c r="E4756" s="3"/>
      <c r="F4756" s="4"/>
    </row>
    <row r="4757" spans="2:6" ht="11.25" hidden="1" customHeight="1" x14ac:dyDescent="0.2">
      <c r="B4757" s="36" t="s">
        <v>3011</v>
      </c>
      <c r="C4757" s="3"/>
      <c r="D4757" s="3"/>
      <c r="E4757" s="3"/>
      <c r="F4757" s="4"/>
    </row>
    <row r="4758" spans="2:6" ht="11.25" hidden="1" customHeight="1" x14ac:dyDescent="0.2">
      <c r="B4758" s="36" t="s">
        <v>1802</v>
      </c>
      <c r="C4758" s="3"/>
      <c r="D4758" s="3"/>
      <c r="E4758" s="3"/>
      <c r="F4758" s="4"/>
    </row>
    <row r="4759" spans="2:6" ht="11.25" hidden="1" customHeight="1" x14ac:dyDescent="0.2">
      <c r="B4759" s="36" t="s">
        <v>2082</v>
      </c>
      <c r="C4759" s="3"/>
      <c r="D4759" s="3"/>
      <c r="E4759" s="3"/>
      <c r="F4759" s="4"/>
    </row>
    <row r="4760" spans="2:6" ht="11.25" hidden="1" customHeight="1" x14ac:dyDescent="0.2">
      <c r="B4760" s="28" t="s">
        <v>2848</v>
      </c>
      <c r="C4760" s="6"/>
      <c r="D4760" s="6"/>
      <c r="E4760" s="6"/>
      <c r="F4760" s="7"/>
    </row>
    <row r="4761" spans="2:6" ht="11.25" hidden="1" customHeight="1" x14ac:dyDescent="0.2">
      <c r="B4761" s="36" t="s">
        <v>4016</v>
      </c>
      <c r="C4761" s="3"/>
      <c r="D4761" s="3"/>
      <c r="E4761" s="3"/>
      <c r="F4761" s="4"/>
    </row>
    <row r="4762" spans="2:6" ht="11.25" hidden="1" customHeight="1" x14ac:dyDescent="0.2">
      <c r="B4762" s="36" t="s">
        <v>2256</v>
      </c>
      <c r="C4762" s="3"/>
      <c r="D4762" s="3"/>
      <c r="E4762" s="3"/>
      <c r="F4762" s="4"/>
    </row>
    <row r="4763" spans="2:6" ht="11.25" hidden="1" customHeight="1" x14ac:dyDescent="0.2">
      <c r="B4763" s="36" t="s">
        <v>4016</v>
      </c>
      <c r="C4763" s="3"/>
      <c r="D4763" s="3"/>
      <c r="E4763" s="3"/>
      <c r="F4763" s="4"/>
    </row>
    <row r="4764" spans="2:6" ht="11.25" hidden="1" customHeight="1" x14ac:dyDescent="0.2">
      <c r="B4764" s="36" t="s">
        <v>896</v>
      </c>
      <c r="C4764" s="3"/>
      <c r="D4764" s="3"/>
      <c r="E4764" s="3"/>
      <c r="F4764" s="4"/>
    </row>
    <row r="4765" spans="2:6" ht="11.25" hidden="1" customHeight="1" x14ac:dyDescent="0.2">
      <c r="B4765" s="36" t="s">
        <v>4016</v>
      </c>
      <c r="C4765" s="3"/>
      <c r="D4765" s="3"/>
      <c r="E4765" s="3"/>
      <c r="F4765" s="4"/>
    </row>
    <row r="4766" spans="2:6" ht="11.25" hidden="1" customHeight="1" x14ac:dyDescent="0.2">
      <c r="B4766" s="36" t="s">
        <v>2135</v>
      </c>
      <c r="C4766" s="3"/>
      <c r="D4766" s="3"/>
      <c r="E4766" s="3"/>
      <c r="F4766" s="4"/>
    </row>
    <row r="4767" spans="2:6" ht="11.25" hidden="1" customHeight="1" x14ac:dyDescent="0.2">
      <c r="B4767" s="36" t="s">
        <v>4016</v>
      </c>
      <c r="C4767" s="3"/>
      <c r="D4767" s="3"/>
      <c r="E4767" s="3"/>
      <c r="F4767" s="4"/>
    </row>
    <row r="4768" spans="2:6" ht="11.25" hidden="1" customHeight="1" x14ac:dyDescent="0.2">
      <c r="B4768" s="36" t="s">
        <v>2197</v>
      </c>
      <c r="C4768" s="3"/>
      <c r="D4768" s="3"/>
      <c r="E4768" s="3"/>
      <c r="F4768" s="4"/>
    </row>
    <row r="4769" spans="2:6" ht="11.25" hidden="1" customHeight="1" x14ac:dyDescent="0.2">
      <c r="B4769" s="36" t="s">
        <v>4016</v>
      </c>
      <c r="C4769" s="3"/>
      <c r="D4769" s="3"/>
      <c r="E4769" s="3"/>
      <c r="F4769" s="4"/>
    </row>
    <row r="4770" spans="2:6" ht="11.25" hidden="1" customHeight="1" x14ac:dyDescent="0.2">
      <c r="B4770" s="36" t="s">
        <v>2703</v>
      </c>
      <c r="C4770" s="3"/>
      <c r="D4770" s="3"/>
      <c r="E4770" s="3"/>
      <c r="F4770" s="4"/>
    </row>
    <row r="4771" spans="2:6" ht="11.25" hidden="1" customHeight="1" x14ac:dyDescent="0.2">
      <c r="B4771" s="36" t="s">
        <v>320</v>
      </c>
      <c r="C4771" s="3"/>
      <c r="D4771" s="3"/>
      <c r="E4771" s="3"/>
      <c r="F4771" s="4"/>
    </row>
    <row r="4772" spans="2:6" ht="11.25" hidden="1" customHeight="1" x14ac:dyDescent="0.2">
      <c r="B4772" s="36" t="s">
        <v>3836</v>
      </c>
      <c r="C4772" s="3"/>
      <c r="D4772" s="3"/>
      <c r="E4772" s="3"/>
      <c r="F4772" s="4"/>
    </row>
    <row r="4773" spans="2:6" ht="11.25" hidden="1" customHeight="1" x14ac:dyDescent="0.2">
      <c r="B4773" s="36" t="s">
        <v>4016</v>
      </c>
      <c r="C4773" s="3"/>
      <c r="D4773" s="3"/>
      <c r="E4773" s="3"/>
      <c r="F4773" s="4"/>
    </row>
    <row r="4774" spans="2:6" ht="11.25" hidden="1" customHeight="1" x14ac:dyDescent="0.2">
      <c r="B4774" s="36" t="s">
        <v>1201</v>
      </c>
      <c r="C4774" s="3"/>
      <c r="D4774" s="3"/>
      <c r="E4774" s="3"/>
      <c r="F4774" s="4"/>
    </row>
    <row r="4775" spans="2:6" ht="11.25" hidden="1" customHeight="1" x14ac:dyDescent="0.2">
      <c r="B4775" s="36" t="s">
        <v>744</v>
      </c>
      <c r="C4775" s="3"/>
      <c r="D4775" s="3"/>
      <c r="E4775" s="3"/>
      <c r="F4775" s="4"/>
    </row>
    <row r="4776" spans="2:6" ht="11.25" hidden="1" customHeight="1" x14ac:dyDescent="0.2">
      <c r="B4776" s="36" t="s">
        <v>1288</v>
      </c>
      <c r="C4776" s="3"/>
      <c r="D4776" s="3"/>
      <c r="E4776" s="3"/>
      <c r="F4776" s="4"/>
    </row>
    <row r="4777" spans="2:6" ht="11.25" hidden="1" customHeight="1" x14ac:dyDescent="0.2">
      <c r="B4777" s="36" t="s">
        <v>4016</v>
      </c>
      <c r="C4777" s="3"/>
      <c r="D4777" s="3"/>
      <c r="E4777" s="3"/>
      <c r="F4777" s="4"/>
    </row>
    <row r="4778" spans="2:6" ht="11.25" hidden="1" customHeight="1" x14ac:dyDescent="0.2">
      <c r="B4778" s="36" t="s">
        <v>543</v>
      </c>
      <c r="C4778" s="3"/>
      <c r="D4778" s="3"/>
      <c r="E4778" s="3"/>
      <c r="F4778" s="4"/>
    </row>
    <row r="4779" spans="2:6" ht="11.25" hidden="1" customHeight="1" x14ac:dyDescent="0.2">
      <c r="B4779" s="36" t="s">
        <v>4016</v>
      </c>
      <c r="C4779" s="3"/>
      <c r="D4779" s="3"/>
      <c r="E4779" s="3"/>
      <c r="F4779" s="4"/>
    </row>
    <row r="4780" spans="2:6" ht="11.25" hidden="1" customHeight="1" x14ac:dyDescent="0.2">
      <c r="B4780" s="36" t="s">
        <v>321</v>
      </c>
      <c r="C4780" s="3"/>
      <c r="D4780" s="3"/>
      <c r="E4780" s="3"/>
      <c r="F4780" s="4"/>
    </row>
    <row r="4781" spans="2:6" ht="11.25" hidden="1" customHeight="1" x14ac:dyDescent="0.2">
      <c r="B4781" s="36" t="s">
        <v>4016</v>
      </c>
      <c r="C4781" s="3"/>
      <c r="D4781" s="3"/>
      <c r="E4781" s="3"/>
      <c r="F4781" s="4"/>
    </row>
    <row r="4782" spans="2:6" ht="11.25" hidden="1" customHeight="1" x14ac:dyDescent="0.2">
      <c r="B4782" s="36" t="s">
        <v>686</v>
      </c>
      <c r="C4782" s="3"/>
      <c r="D4782" s="3"/>
      <c r="E4782" s="3"/>
      <c r="F4782" s="4"/>
    </row>
    <row r="4783" spans="2:6" ht="11.25" hidden="1" customHeight="1" x14ac:dyDescent="0.2">
      <c r="B4783" s="36" t="s">
        <v>2787</v>
      </c>
      <c r="C4783" s="3"/>
      <c r="D4783" s="3"/>
      <c r="E4783" s="3"/>
      <c r="F4783" s="4"/>
    </row>
    <row r="4784" spans="2:6" ht="11.25" hidden="1" customHeight="1" x14ac:dyDescent="0.2">
      <c r="B4784" s="36" t="s">
        <v>2804</v>
      </c>
      <c r="C4784" s="3"/>
      <c r="D4784" s="3"/>
      <c r="E4784" s="3"/>
      <c r="F4784" s="4"/>
    </row>
    <row r="4785" spans="2:6" ht="11.25" hidden="1" customHeight="1" x14ac:dyDescent="0.2">
      <c r="B4785" s="36" t="s">
        <v>4016</v>
      </c>
      <c r="C4785" s="3"/>
      <c r="D4785" s="3"/>
      <c r="E4785" s="3"/>
      <c r="F4785" s="4"/>
    </row>
    <row r="4786" spans="2:6" ht="11.25" hidden="1" customHeight="1" x14ac:dyDescent="0.2">
      <c r="B4786" s="36" t="s">
        <v>1531</v>
      </c>
      <c r="C4786" s="3"/>
      <c r="D4786" s="3"/>
      <c r="E4786" s="3"/>
      <c r="F4786" s="4"/>
    </row>
    <row r="4787" spans="2:6" ht="11.25" hidden="1" customHeight="1" x14ac:dyDescent="0.2">
      <c r="B4787" s="36" t="s">
        <v>2585</v>
      </c>
      <c r="C4787" s="3"/>
      <c r="D4787" s="3"/>
      <c r="E4787" s="3"/>
      <c r="F4787" s="4"/>
    </row>
    <row r="4788" spans="2:6" ht="11.25" hidden="1" customHeight="1" x14ac:dyDescent="0.2">
      <c r="B4788" s="36" t="s">
        <v>3171</v>
      </c>
      <c r="C4788" s="3"/>
      <c r="D4788" s="3"/>
      <c r="E4788" s="3"/>
      <c r="F4788" s="4"/>
    </row>
    <row r="4789" spans="2:6" ht="11.25" hidden="1" customHeight="1" x14ac:dyDescent="0.2">
      <c r="B4789" s="36" t="s">
        <v>4016</v>
      </c>
      <c r="C4789" s="3"/>
      <c r="D4789" s="3"/>
      <c r="E4789" s="3"/>
      <c r="F4789" s="4"/>
    </row>
    <row r="4790" spans="2:6" ht="11.25" hidden="1" customHeight="1" x14ac:dyDescent="0.2">
      <c r="B4790" s="36" t="s">
        <v>3702</v>
      </c>
      <c r="C4790" s="3"/>
      <c r="D4790" s="3"/>
      <c r="E4790" s="3"/>
      <c r="F4790" s="4"/>
    </row>
    <row r="4791" spans="2:6" ht="11.25" hidden="1" customHeight="1" x14ac:dyDescent="0.2">
      <c r="B4791" s="36" t="s">
        <v>3763</v>
      </c>
      <c r="C4791" s="3"/>
      <c r="D4791" s="3"/>
      <c r="E4791" s="3"/>
      <c r="F4791" s="4"/>
    </row>
    <row r="4792" spans="2:6" ht="11.25" hidden="1" customHeight="1" x14ac:dyDescent="0.2">
      <c r="B4792" s="36" t="s">
        <v>2205</v>
      </c>
      <c r="C4792" s="3"/>
      <c r="D4792" s="3"/>
      <c r="E4792" s="3"/>
      <c r="F4792" s="4"/>
    </row>
    <row r="4793" spans="2:6" ht="11.25" hidden="1" customHeight="1" x14ac:dyDescent="0.2">
      <c r="B4793" s="36" t="s">
        <v>3601</v>
      </c>
      <c r="C4793" s="37">
        <f>D4793+E4793+F4793</f>
        <v>2299</v>
      </c>
      <c r="D4793" s="3">
        <v>1218</v>
      </c>
      <c r="E4793" s="3">
        <v>298</v>
      </c>
      <c r="F4793" s="4">
        <v>783</v>
      </c>
    </row>
    <row r="4794" spans="2:6" ht="11.25" hidden="1" customHeight="1" x14ac:dyDescent="0.2">
      <c r="B4794" s="36" t="s">
        <v>4016</v>
      </c>
      <c r="C4794" s="3"/>
      <c r="D4794" s="3"/>
      <c r="E4794" s="3"/>
      <c r="F4794" s="4"/>
    </row>
    <row r="4795" spans="2:6" ht="11.25" hidden="1" customHeight="1" x14ac:dyDescent="0.2">
      <c r="B4795" s="36" t="s">
        <v>1298</v>
      </c>
      <c r="C4795" s="3"/>
      <c r="D4795" s="3"/>
      <c r="E4795" s="3"/>
      <c r="F4795" s="4"/>
    </row>
    <row r="4796" spans="2:6" ht="11.25" hidden="1" customHeight="1" x14ac:dyDescent="0.2">
      <c r="B4796" s="36" t="s">
        <v>4016</v>
      </c>
      <c r="C4796" s="3"/>
      <c r="D4796" s="3"/>
      <c r="E4796" s="3"/>
      <c r="F4796" s="4"/>
    </row>
    <row r="4797" spans="2:6" ht="11.25" hidden="1" customHeight="1" x14ac:dyDescent="0.2">
      <c r="B4797" s="36" t="s">
        <v>1644</v>
      </c>
      <c r="C4797" s="3"/>
      <c r="D4797" s="3"/>
      <c r="E4797" s="3"/>
      <c r="F4797" s="4"/>
    </row>
    <row r="4798" spans="2:6" ht="11.25" hidden="1" customHeight="1" x14ac:dyDescent="0.2">
      <c r="B4798" s="36" t="s">
        <v>4016</v>
      </c>
      <c r="C4798" s="3"/>
      <c r="D4798" s="3"/>
      <c r="E4798" s="3"/>
      <c r="F4798" s="4"/>
    </row>
    <row r="4799" spans="2:6" ht="11.25" hidden="1" customHeight="1" x14ac:dyDescent="0.2">
      <c r="B4799" s="36" t="s">
        <v>1225</v>
      </c>
      <c r="C4799" s="3"/>
      <c r="D4799" s="3"/>
      <c r="E4799" s="3"/>
      <c r="F4799" s="4"/>
    </row>
    <row r="4800" spans="2:6" ht="11.25" hidden="1" customHeight="1" x14ac:dyDescent="0.2">
      <c r="B4800" s="36" t="s">
        <v>4016</v>
      </c>
      <c r="C4800" s="3"/>
      <c r="D4800" s="3"/>
      <c r="E4800" s="3"/>
      <c r="F4800" s="4"/>
    </row>
    <row r="4801" spans="2:6" ht="11.25" hidden="1" customHeight="1" x14ac:dyDescent="0.2">
      <c r="B4801" s="36" t="s">
        <v>3661</v>
      </c>
      <c r="C4801" s="3"/>
      <c r="D4801" s="3"/>
      <c r="E4801" s="3"/>
      <c r="F4801" s="4"/>
    </row>
    <row r="4802" spans="2:6" ht="11.25" hidden="1" customHeight="1" x14ac:dyDescent="0.2">
      <c r="B4802" s="36" t="s">
        <v>2407</v>
      </c>
      <c r="C4802" s="3"/>
      <c r="D4802" s="3"/>
      <c r="E4802" s="3"/>
      <c r="F4802" s="4"/>
    </row>
    <row r="4803" spans="2:6" ht="11.25" hidden="1" customHeight="1" x14ac:dyDescent="0.2">
      <c r="B4803" s="36" t="s">
        <v>3442</v>
      </c>
      <c r="C4803" s="3"/>
      <c r="D4803" s="3"/>
      <c r="E4803" s="3"/>
      <c r="F4803" s="4"/>
    </row>
    <row r="4804" spans="2:6" ht="11.25" hidden="1" customHeight="1" x14ac:dyDescent="0.2">
      <c r="B4804" s="36" t="s">
        <v>4016</v>
      </c>
      <c r="C4804" s="3"/>
      <c r="D4804" s="3"/>
      <c r="E4804" s="3"/>
      <c r="F4804" s="4"/>
    </row>
    <row r="4805" spans="2:6" ht="11.25" hidden="1" customHeight="1" x14ac:dyDescent="0.2">
      <c r="B4805" s="36" t="s">
        <v>1622</v>
      </c>
      <c r="C4805" s="3"/>
      <c r="D4805" s="3"/>
      <c r="E4805" s="3"/>
      <c r="F4805" s="4"/>
    </row>
    <row r="4806" spans="2:6" ht="11.25" hidden="1" customHeight="1" x14ac:dyDescent="0.2">
      <c r="B4806" s="36" t="s">
        <v>2777</v>
      </c>
      <c r="C4806" s="3"/>
      <c r="D4806" s="3"/>
      <c r="E4806" s="3"/>
      <c r="F4806" s="4"/>
    </row>
    <row r="4807" spans="2:6" ht="11.25" hidden="1" customHeight="1" x14ac:dyDescent="0.2">
      <c r="B4807" s="36" t="s">
        <v>12</v>
      </c>
      <c r="C4807" s="3"/>
      <c r="D4807" s="3"/>
      <c r="E4807" s="3"/>
      <c r="F4807" s="4"/>
    </row>
    <row r="4808" spans="2:6" ht="11.25" hidden="1" customHeight="1" x14ac:dyDescent="0.2">
      <c r="B4808" s="36" t="s">
        <v>403</v>
      </c>
      <c r="C4808" s="37">
        <f>D4808+E4808+F4808</f>
        <v>1485</v>
      </c>
      <c r="D4808" s="3">
        <v>784</v>
      </c>
      <c r="E4808" s="3">
        <v>359</v>
      </c>
      <c r="F4808" s="4">
        <v>342</v>
      </c>
    </row>
    <row r="4809" spans="2:6" ht="11.25" hidden="1" customHeight="1" x14ac:dyDescent="0.2">
      <c r="B4809" s="36" t="s">
        <v>4016</v>
      </c>
      <c r="C4809" s="3"/>
      <c r="D4809" s="3"/>
      <c r="E4809" s="3"/>
      <c r="F4809" s="4"/>
    </row>
    <row r="4810" spans="2:6" ht="11.25" hidden="1" customHeight="1" x14ac:dyDescent="0.2">
      <c r="B4810" s="36" t="s">
        <v>2979</v>
      </c>
      <c r="C4810" s="3"/>
      <c r="D4810" s="3"/>
      <c r="E4810" s="3"/>
      <c r="F4810" s="4"/>
    </row>
    <row r="4811" spans="2:6" ht="11.25" hidden="1" customHeight="1" x14ac:dyDescent="0.2">
      <c r="B4811" s="36" t="s">
        <v>4016</v>
      </c>
      <c r="C4811" s="3"/>
      <c r="D4811" s="3"/>
      <c r="E4811" s="3"/>
      <c r="F4811" s="4"/>
    </row>
    <row r="4812" spans="2:6" ht="11.25" hidden="1" customHeight="1" x14ac:dyDescent="0.2">
      <c r="B4812" s="36" t="s">
        <v>1324</v>
      </c>
      <c r="C4812" s="3"/>
      <c r="D4812" s="3"/>
      <c r="E4812" s="3"/>
      <c r="F4812" s="4"/>
    </row>
    <row r="4813" spans="2:6" ht="11.25" hidden="1" customHeight="1" x14ac:dyDescent="0.2">
      <c r="B4813" s="28" t="s">
        <v>103</v>
      </c>
      <c r="C4813" s="6"/>
      <c r="D4813" s="6"/>
      <c r="E4813" s="6"/>
      <c r="F4813" s="7"/>
    </row>
    <row r="4814" spans="2:6" ht="11.25" hidden="1" customHeight="1" x14ac:dyDescent="0.2">
      <c r="B4814" s="36" t="s">
        <v>2731</v>
      </c>
      <c r="C4814" s="3"/>
      <c r="D4814" s="3"/>
      <c r="E4814" s="3"/>
      <c r="F4814" s="4"/>
    </row>
    <row r="4815" spans="2:6" ht="11.25" hidden="1" customHeight="1" x14ac:dyDescent="0.2">
      <c r="B4815" s="36" t="s">
        <v>1861</v>
      </c>
      <c r="C4815" s="37">
        <f>D4815+E4815+F4815</f>
        <v>5562</v>
      </c>
      <c r="D4815" s="3">
        <v>2870</v>
      </c>
      <c r="E4815" s="3">
        <v>1116</v>
      </c>
      <c r="F4815" s="4">
        <v>1576</v>
      </c>
    </row>
    <row r="4816" spans="2:6" ht="11.25" hidden="1" customHeight="1" x14ac:dyDescent="0.2">
      <c r="B4816" s="36" t="s">
        <v>4016</v>
      </c>
      <c r="C4816" s="3"/>
      <c r="D4816" s="3"/>
      <c r="E4816" s="3"/>
      <c r="F4816" s="4"/>
    </row>
    <row r="4817" spans="2:6" ht="11.25" hidden="1" customHeight="1" x14ac:dyDescent="0.2">
      <c r="B4817" s="33" t="s">
        <v>2987</v>
      </c>
      <c r="C4817" s="34">
        <v>75446</v>
      </c>
      <c r="D4817" s="34">
        <v>47914</v>
      </c>
      <c r="E4817" s="34">
        <v>13115</v>
      </c>
      <c r="F4817" s="35">
        <v>14417</v>
      </c>
    </row>
    <row r="4818" spans="2:6" ht="11.25" hidden="1" customHeight="1" x14ac:dyDescent="0.2">
      <c r="B4818" s="36" t="s">
        <v>4016</v>
      </c>
      <c r="C4818" s="3"/>
      <c r="D4818" s="3"/>
      <c r="E4818" s="3"/>
      <c r="F4818" s="4"/>
    </row>
    <row r="4819" spans="2:6" ht="11.25" hidden="1" customHeight="1" x14ac:dyDescent="0.2">
      <c r="B4819" s="36" t="s">
        <v>2644</v>
      </c>
      <c r="C4819" s="3"/>
      <c r="D4819" s="3"/>
      <c r="E4819" s="3"/>
      <c r="F4819" s="4"/>
    </row>
    <row r="4820" spans="2:6" ht="11.25" hidden="1" customHeight="1" x14ac:dyDescent="0.2">
      <c r="B4820" s="36" t="s">
        <v>4016</v>
      </c>
      <c r="C4820" s="3"/>
      <c r="D4820" s="3"/>
      <c r="E4820" s="3"/>
      <c r="F4820" s="4"/>
    </row>
    <row r="4821" spans="2:6" ht="11.25" hidden="1" customHeight="1" x14ac:dyDescent="0.2">
      <c r="B4821" s="36" t="s">
        <v>2130</v>
      </c>
      <c r="C4821" s="3"/>
      <c r="D4821" s="3"/>
      <c r="E4821" s="3"/>
      <c r="F4821" s="4"/>
    </row>
    <row r="4822" spans="2:6" ht="11.25" hidden="1" customHeight="1" x14ac:dyDescent="0.2">
      <c r="B4822" s="36" t="s">
        <v>4016</v>
      </c>
      <c r="C4822" s="3"/>
      <c r="D4822" s="3"/>
      <c r="E4822" s="3"/>
      <c r="F4822" s="4"/>
    </row>
    <row r="4823" spans="2:6" ht="11.25" hidden="1" customHeight="1" x14ac:dyDescent="0.2">
      <c r="B4823" s="36" t="s">
        <v>90</v>
      </c>
      <c r="C4823" s="3"/>
      <c r="D4823" s="3"/>
      <c r="E4823" s="3"/>
      <c r="F4823" s="4"/>
    </row>
    <row r="4824" spans="2:6" ht="11.25" hidden="1" customHeight="1" x14ac:dyDescent="0.2">
      <c r="B4824" s="36" t="s">
        <v>4016</v>
      </c>
      <c r="C4824" s="3"/>
      <c r="D4824" s="3"/>
      <c r="E4824" s="3"/>
      <c r="F4824" s="4"/>
    </row>
    <row r="4825" spans="2:6" ht="11.25" hidden="1" customHeight="1" x14ac:dyDescent="0.2">
      <c r="B4825" s="36" t="s">
        <v>834</v>
      </c>
      <c r="C4825" s="3"/>
      <c r="D4825" s="3"/>
      <c r="E4825" s="3"/>
      <c r="F4825" s="4"/>
    </row>
    <row r="4826" spans="2:6" ht="11.25" hidden="1" customHeight="1" x14ac:dyDescent="0.2">
      <c r="B4826" s="36" t="s">
        <v>1214</v>
      </c>
      <c r="C4826" s="3"/>
      <c r="D4826" s="3"/>
      <c r="E4826" s="3"/>
      <c r="F4826" s="4"/>
    </row>
    <row r="4827" spans="2:6" ht="11.25" hidden="1" customHeight="1" x14ac:dyDescent="0.2">
      <c r="B4827" s="36" t="s">
        <v>3064</v>
      </c>
      <c r="C4827" s="3"/>
      <c r="D4827" s="3"/>
      <c r="E4827" s="3"/>
      <c r="F4827" s="4"/>
    </row>
    <row r="4828" spans="2:6" ht="11.25" hidden="1" customHeight="1" x14ac:dyDescent="0.2">
      <c r="B4828" s="36" t="s">
        <v>2984</v>
      </c>
      <c r="C4828" s="37">
        <f>D4828+E4828+F4828</f>
        <v>42542</v>
      </c>
      <c r="D4828" s="3">
        <v>19530</v>
      </c>
      <c r="E4828" s="3">
        <v>9666</v>
      </c>
      <c r="F4828" s="4">
        <v>13346</v>
      </c>
    </row>
    <row r="4829" spans="2:6" ht="11.25" hidden="1" customHeight="1" x14ac:dyDescent="0.2">
      <c r="B4829" s="36" t="s">
        <v>4016</v>
      </c>
      <c r="C4829" s="3"/>
      <c r="D4829" s="3"/>
      <c r="E4829" s="3"/>
      <c r="F4829" s="4"/>
    </row>
    <row r="4830" spans="2:6" ht="11.25" hidden="1" customHeight="1" x14ac:dyDescent="0.2">
      <c r="B4830" s="36" t="s">
        <v>80</v>
      </c>
      <c r="C4830" s="3"/>
      <c r="D4830" s="3"/>
      <c r="E4830" s="3"/>
      <c r="F4830" s="4"/>
    </row>
    <row r="4831" spans="2:6" ht="11.25" hidden="1" customHeight="1" x14ac:dyDescent="0.2">
      <c r="B4831" s="36" t="s">
        <v>4016</v>
      </c>
      <c r="C4831" s="3"/>
      <c r="D4831" s="3"/>
      <c r="E4831" s="3"/>
      <c r="F4831" s="4"/>
    </row>
    <row r="4832" spans="2:6" ht="11.25" hidden="1" customHeight="1" x14ac:dyDescent="0.2">
      <c r="B4832" s="36" t="s">
        <v>2506</v>
      </c>
      <c r="C4832" s="37">
        <f>D4832+E4832+F4832</f>
        <v>7577</v>
      </c>
      <c r="D4832" s="3">
        <v>7577</v>
      </c>
      <c r="E4832" s="3"/>
      <c r="F4832" s="4"/>
    </row>
    <row r="4833" spans="2:6" ht="11.25" hidden="1" customHeight="1" x14ac:dyDescent="0.2">
      <c r="B4833" s="36" t="s">
        <v>4016</v>
      </c>
      <c r="C4833" s="3"/>
      <c r="D4833" s="3"/>
      <c r="E4833" s="3"/>
      <c r="F4833" s="4"/>
    </row>
    <row r="4834" spans="2:6" ht="11.25" hidden="1" customHeight="1" x14ac:dyDescent="0.2">
      <c r="B4834" s="36" t="s">
        <v>1287</v>
      </c>
      <c r="C4834" s="3"/>
      <c r="D4834" s="3"/>
      <c r="E4834" s="3"/>
      <c r="F4834" s="4"/>
    </row>
    <row r="4835" spans="2:6" ht="11.25" hidden="1" customHeight="1" x14ac:dyDescent="0.2">
      <c r="B4835" s="36" t="s">
        <v>4016</v>
      </c>
      <c r="C4835" s="3"/>
      <c r="D4835" s="3"/>
      <c r="E4835" s="3"/>
      <c r="F4835" s="4"/>
    </row>
    <row r="4836" spans="2:6" ht="11.25" hidden="1" customHeight="1" x14ac:dyDescent="0.2">
      <c r="B4836" s="36" t="s">
        <v>3561</v>
      </c>
      <c r="C4836" s="37">
        <f>D4836+E4836+F4836</f>
        <v>910</v>
      </c>
      <c r="D4836" s="3"/>
      <c r="E4836" s="3">
        <v>910</v>
      </c>
      <c r="F4836" s="4"/>
    </row>
    <row r="4837" spans="2:6" ht="11.25" hidden="1" customHeight="1" x14ac:dyDescent="0.2">
      <c r="B4837" s="36" t="s">
        <v>4016</v>
      </c>
      <c r="C4837" s="3"/>
      <c r="D4837" s="3"/>
      <c r="E4837" s="3"/>
      <c r="F4837" s="4"/>
    </row>
    <row r="4838" spans="2:6" ht="11.25" hidden="1" customHeight="1" x14ac:dyDescent="0.2">
      <c r="B4838" s="36" t="s">
        <v>3680</v>
      </c>
      <c r="C4838" s="3"/>
      <c r="D4838" s="3"/>
      <c r="E4838" s="3"/>
      <c r="F4838" s="4"/>
    </row>
    <row r="4839" spans="2:6" ht="11.25" hidden="1" customHeight="1" x14ac:dyDescent="0.2">
      <c r="B4839" s="36" t="s">
        <v>4016</v>
      </c>
      <c r="C4839" s="3"/>
      <c r="D4839" s="3"/>
      <c r="E4839" s="3"/>
      <c r="F4839" s="4"/>
    </row>
    <row r="4840" spans="2:6" ht="11.25" hidden="1" customHeight="1" x14ac:dyDescent="0.2">
      <c r="B4840" s="36" t="s">
        <v>2624</v>
      </c>
      <c r="C4840" s="3"/>
      <c r="D4840" s="3"/>
      <c r="E4840" s="3"/>
      <c r="F4840" s="4"/>
    </row>
    <row r="4841" spans="2:6" ht="11.25" hidden="1" customHeight="1" x14ac:dyDescent="0.2">
      <c r="B4841" s="36" t="s">
        <v>3148</v>
      </c>
      <c r="C4841" s="3"/>
      <c r="D4841" s="3"/>
      <c r="E4841" s="3"/>
      <c r="F4841" s="4"/>
    </row>
    <row r="4842" spans="2:6" ht="11.25" hidden="1" customHeight="1" x14ac:dyDescent="0.2">
      <c r="B4842" s="36" t="s">
        <v>820</v>
      </c>
      <c r="C4842" s="3"/>
      <c r="D4842" s="3"/>
      <c r="E4842" s="3"/>
      <c r="F4842" s="4"/>
    </row>
    <row r="4843" spans="2:6" ht="11.25" hidden="1" customHeight="1" x14ac:dyDescent="0.2">
      <c r="B4843" s="36" t="s">
        <v>2051</v>
      </c>
      <c r="C4843" s="37">
        <f>D4843+E4843+F4843</f>
        <v>51029</v>
      </c>
      <c r="D4843" s="3">
        <v>27107</v>
      </c>
      <c r="E4843" s="3">
        <v>10576</v>
      </c>
      <c r="F4843" s="4">
        <v>13346</v>
      </c>
    </row>
    <row r="4844" spans="2:6" ht="11.25" hidden="1" customHeight="1" x14ac:dyDescent="0.2">
      <c r="B4844" s="36" t="s">
        <v>4016</v>
      </c>
      <c r="C4844" s="3"/>
      <c r="D4844" s="3"/>
      <c r="E4844" s="3"/>
      <c r="F4844" s="4"/>
    </row>
    <row r="4845" spans="2:6" ht="11.25" hidden="1" customHeight="1" x14ac:dyDescent="0.2">
      <c r="B4845" s="36" t="s">
        <v>2994</v>
      </c>
      <c r="C4845" s="3"/>
      <c r="D4845" s="3"/>
      <c r="E4845" s="3"/>
      <c r="F4845" s="4"/>
    </row>
    <row r="4846" spans="2:6" ht="11.25" hidden="1" customHeight="1" x14ac:dyDescent="0.2">
      <c r="B4846" s="36" t="s">
        <v>4016</v>
      </c>
      <c r="C4846" s="3"/>
      <c r="D4846" s="3"/>
      <c r="E4846" s="3"/>
      <c r="F4846" s="4"/>
    </row>
    <row r="4847" spans="2:6" ht="11.25" hidden="1" customHeight="1" x14ac:dyDescent="0.2">
      <c r="B4847" s="36" t="s">
        <v>1744</v>
      </c>
      <c r="C4847" s="3"/>
      <c r="D4847" s="3"/>
      <c r="E4847" s="3"/>
      <c r="F4847" s="4"/>
    </row>
    <row r="4848" spans="2:6" ht="11.25" hidden="1" customHeight="1" x14ac:dyDescent="0.2">
      <c r="B4848" s="36" t="s">
        <v>4016</v>
      </c>
      <c r="C4848" s="3"/>
      <c r="D4848" s="3"/>
      <c r="E4848" s="3"/>
      <c r="F4848" s="4"/>
    </row>
    <row r="4849" spans="2:6" ht="11.25" hidden="1" customHeight="1" x14ac:dyDescent="0.2">
      <c r="B4849" s="36" t="s">
        <v>1742</v>
      </c>
      <c r="C4849" s="3"/>
      <c r="D4849" s="3"/>
      <c r="E4849" s="3"/>
      <c r="F4849" s="4"/>
    </row>
    <row r="4850" spans="2:6" ht="11.25" hidden="1" customHeight="1" x14ac:dyDescent="0.2">
      <c r="B4850" s="36" t="s">
        <v>4016</v>
      </c>
      <c r="C4850" s="3"/>
      <c r="D4850" s="3"/>
      <c r="E4850" s="3"/>
      <c r="F4850" s="4"/>
    </row>
    <row r="4851" spans="2:6" ht="11.25" hidden="1" customHeight="1" x14ac:dyDescent="0.2">
      <c r="B4851" s="36" t="s">
        <v>3590</v>
      </c>
      <c r="C4851" s="37">
        <f>D4851+E4851+F4851</f>
        <v>1347</v>
      </c>
      <c r="D4851" s="3"/>
      <c r="E4851" s="3">
        <v>1347</v>
      </c>
      <c r="F4851" s="4"/>
    </row>
    <row r="4852" spans="2:6" ht="11.25" hidden="1" customHeight="1" x14ac:dyDescent="0.2">
      <c r="B4852" s="36" t="s">
        <v>4016</v>
      </c>
      <c r="C4852" s="3"/>
      <c r="D4852" s="3"/>
      <c r="E4852" s="3"/>
      <c r="F4852" s="4"/>
    </row>
    <row r="4853" spans="2:6" ht="11.25" hidden="1" customHeight="1" x14ac:dyDescent="0.2">
      <c r="B4853" s="36" t="s">
        <v>2314</v>
      </c>
      <c r="C4853" s="3"/>
      <c r="D4853" s="3"/>
      <c r="E4853" s="3"/>
      <c r="F4853" s="4"/>
    </row>
    <row r="4854" spans="2:6" ht="11.25" hidden="1" customHeight="1" x14ac:dyDescent="0.2">
      <c r="B4854" s="36" t="s">
        <v>4016</v>
      </c>
      <c r="C4854" s="3"/>
      <c r="D4854" s="3"/>
      <c r="E4854" s="3"/>
      <c r="F4854" s="4"/>
    </row>
    <row r="4855" spans="2:6" ht="11.25" hidden="1" customHeight="1" x14ac:dyDescent="0.2">
      <c r="B4855" s="36" t="s">
        <v>1982</v>
      </c>
      <c r="C4855" s="3"/>
      <c r="D4855" s="3"/>
      <c r="E4855" s="3"/>
      <c r="F4855" s="4"/>
    </row>
    <row r="4856" spans="2:6" ht="11.25" hidden="1" customHeight="1" x14ac:dyDescent="0.2">
      <c r="B4856" s="36" t="s">
        <v>4016</v>
      </c>
      <c r="C4856" s="3"/>
      <c r="D4856" s="3"/>
      <c r="E4856" s="3"/>
      <c r="F4856" s="4"/>
    </row>
    <row r="4857" spans="2:6" ht="11.25" hidden="1" customHeight="1" x14ac:dyDescent="0.2">
      <c r="B4857" s="36" t="s">
        <v>452</v>
      </c>
      <c r="C4857" s="3"/>
      <c r="D4857" s="3"/>
      <c r="E4857" s="3"/>
      <c r="F4857" s="4"/>
    </row>
    <row r="4858" spans="2:6" ht="11.25" hidden="1" customHeight="1" x14ac:dyDescent="0.2">
      <c r="B4858" s="36" t="s">
        <v>4016</v>
      </c>
      <c r="C4858" s="3"/>
      <c r="D4858" s="3"/>
      <c r="E4858" s="3"/>
      <c r="F4858" s="4"/>
    </row>
    <row r="4859" spans="2:6" ht="11.25" hidden="1" customHeight="1" x14ac:dyDescent="0.2">
      <c r="B4859" s="36" t="s">
        <v>2176</v>
      </c>
      <c r="C4859" s="37">
        <f>D4859+E4859+F4859</f>
        <v>18517</v>
      </c>
      <c r="D4859" s="3">
        <v>18517</v>
      </c>
      <c r="E4859" s="3"/>
      <c r="F4859" s="4"/>
    </row>
    <row r="4860" spans="2:6" ht="11.25" hidden="1" customHeight="1" x14ac:dyDescent="0.2">
      <c r="B4860" s="36" t="s">
        <v>4016</v>
      </c>
      <c r="C4860" s="3"/>
      <c r="D4860" s="3"/>
      <c r="E4860" s="3"/>
      <c r="F4860" s="4"/>
    </row>
    <row r="4861" spans="2:6" ht="11.25" hidden="1" customHeight="1" x14ac:dyDescent="0.2">
      <c r="B4861" s="36" t="s">
        <v>2222</v>
      </c>
      <c r="C4861" s="3"/>
      <c r="D4861" s="3"/>
      <c r="E4861" s="3"/>
      <c r="F4861" s="4"/>
    </row>
    <row r="4862" spans="2:6" ht="11.25" hidden="1" customHeight="1" x14ac:dyDescent="0.2">
      <c r="B4862" s="36" t="s">
        <v>4016</v>
      </c>
      <c r="C4862" s="3"/>
      <c r="D4862" s="3"/>
      <c r="E4862" s="3"/>
      <c r="F4862" s="4"/>
    </row>
    <row r="4863" spans="2:6" ht="11.25" hidden="1" customHeight="1" x14ac:dyDescent="0.2">
      <c r="B4863" s="36" t="s">
        <v>3470</v>
      </c>
      <c r="C4863" s="3"/>
      <c r="D4863" s="3"/>
      <c r="E4863" s="3"/>
      <c r="F4863" s="4"/>
    </row>
    <row r="4864" spans="2:6" ht="11.25" hidden="1" customHeight="1" x14ac:dyDescent="0.2">
      <c r="B4864" s="36" t="s">
        <v>4016</v>
      </c>
      <c r="C4864" s="3"/>
      <c r="D4864" s="3"/>
      <c r="E4864" s="3"/>
      <c r="F4864" s="4"/>
    </row>
    <row r="4865" spans="2:6" ht="11.25" hidden="1" customHeight="1" x14ac:dyDescent="0.2">
      <c r="B4865" s="36" t="s">
        <v>2569</v>
      </c>
      <c r="C4865" s="3"/>
      <c r="D4865" s="3"/>
      <c r="E4865" s="3"/>
      <c r="F4865" s="4"/>
    </row>
    <row r="4866" spans="2:6" ht="11.25" hidden="1" customHeight="1" x14ac:dyDescent="0.2">
      <c r="B4866" s="28" t="s">
        <v>4016</v>
      </c>
      <c r="C4866" s="6"/>
      <c r="D4866" s="6"/>
      <c r="E4866" s="6"/>
      <c r="F4866" s="7"/>
    </row>
    <row r="4867" spans="2:6" ht="11.25" hidden="1" customHeight="1" x14ac:dyDescent="0.2">
      <c r="B4867" s="36" t="s">
        <v>1762</v>
      </c>
      <c r="C4867" s="3"/>
      <c r="D4867" s="3"/>
      <c r="E4867" s="3"/>
      <c r="F4867" s="4"/>
    </row>
    <row r="4868" spans="2:6" ht="11.25" hidden="1" customHeight="1" x14ac:dyDescent="0.2">
      <c r="B4868" s="36" t="s">
        <v>1765</v>
      </c>
      <c r="C4868" s="3"/>
      <c r="D4868" s="3"/>
      <c r="E4868" s="3"/>
      <c r="F4868" s="4"/>
    </row>
    <row r="4869" spans="2:6" ht="11.25" hidden="1" customHeight="1" x14ac:dyDescent="0.2">
      <c r="B4869" s="36" t="s">
        <v>1188</v>
      </c>
      <c r="C4869" s="3"/>
      <c r="D4869" s="3"/>
      <c r="E4869" s="3"/>
      <c r="F4869" s="4"/>
    </row>
    <row r="4870" spans="2:6" ht="11.25" hidden="1" customHeight="1" x14ac:dyDescent="0.2">
      <c r="B4870" s="36" t="s">
        <v>4016</v>
      </c>
      <c r="C4870" s="3"/>
      <c r="D4870" s="3"/>
      <c r="E4870" s="3"/>
      <c r="F4870" s="4"/>
    </row>
    <row r="4871" spans="2:6" ht="11.25" hidden="1" customHeight="1" x14ac:dyDescent="0.2">
      <c r="B4871" s="36" t="s">
        <v>1364</v>
      </c>
      <c r="C4871" s="3"/>
      <c r="D4871" s="3"/>
      <c r="E4871" s="3"/>
      <c r="F4871" s="4"/>
    </row>
    <row r="4872" spans="2:6" ht="11.25" hidden="1" customHeight="1" x14ac:dyDescent="0.2">
      <c r="B4872" s="36" t="s">
        <v>1720</v>
      </c>
      <c r="C4872" s="3"/>
      <c r="D4872" s="3"/>
      <c r="E4872" s="3"/>
      <c r="F4872" s="4"/>
    </row>
    <row r="4873" spans="2:6" ht="11.25" hidden="1" customHeight="1" x14ac:dyDescent="0.2">
      <c r="B4873" s="36" t="s">
        <v>291</v>
      </c>
      <c r="C4873" s="3"/>
      <c r="D4873" s="3"/>
      <c r="E4873" s="3"/>
      <c r="F4873" s="4"/>
    </row>
    <row r="4874" spans="2:6" ht="11.25" hidden="1" customHeight="1" x14ac:dyDescent="0.2">
      <c r="B4874" s="36" t="s">
        <v>1769</v>
      </c>
      <c r="C4874" s="37">
        <f>D4874+E4874+F4874</f>
        <v>4553</v>
      </c>
      <c r="D4874" s="3">
        <v>2290</v>
      </c>
      <c r="E4874" s="3">
        <v>1192</v>
      </c>
      <c r="F4874" s="4">
        <v>1071</v>
      </c>
    </row>
    <row r="4875" spans="2:6" ht="11.25" hidden="1" customHeight="1" x14ac:dyDescent="0.2">
      <c r="B4875" s="36" t="s">
        <v>4016</v>
      </c>
      <c r="C4875" s="3"/>
      <c r="D4875" s="3"/>
      <c r="E4875" s="3"/>
      <c r="F4875" s="4"/>
    </row>
    <row r="4876" spans="2:6" ht="11.25" hidden="1" customHeight="1" x14ac:dyDescent="0.2">
      <c r="B4876" s="36" t="s">
        <v>2785</v>
      </c>
      <c r="C4876" s="3"/>
      <c r="D4876" s="3"/>
      <c r="E4876" s="3"/>
      <c r="F4876" s="4"/>
    </row>
    <row r="4877" spans="2:6" ht="11.25" hidden="1" customHeight="1" x14ac:dyDescent="0.2">
      <c r="B4877" s="36" t="s">
        <v>4016</v>
      </c>
      <c r="C4877" s="3"/>
      <c r="D4877" s="3"/>
      <c r="E4877" s="3"/>
      <c r="F4877" s="4"/>
    </row>
    <row r="4878" spans="2:6" ht="11.25" hidden="1" customHeight="1" x14ac:dyDescent="0.2">
      <c r="B4878" s="36" t="s">
        <v>1876</v>
      </c>
      <c r="C4878" s="3"/>
      <c r="D4878" s="3"/>
      <c r="E4878" s="3"/>
      <c r="F4878" s="4"/>
    </row>
    <row r="4879" spans="2:6" ht="11.25" hidden="1" customHeight="1" x14ac:dyDescent="0.2">
      <c r="B4879" s="36" t="s">
        <v>274</v>
      </c>
      <c r="C4879" s="3"/>
      <c r="D4879" s="3"/>
      <c r="E4879" s="3"/>
      <c r="F4879" s="4"/>
    </row>
    <row r="4880" spans="2:6" ht="11.25" hidden="1" customHeight="1" x14ac:dyDescent="0.2">
      <c r="B4880" s="36" t="s">
        <v>3046</v>
      </c>
      <c r="C4880" s="3"/>
      <c r="D4880" s="3"/>
      <c r="E4880" s="3"/>
      <c r="F4880" s="4"/>
    </row>
    <row r="4881" spans="2:6" ht="11.25" hidden="1" customHeight="1" x14ac:dyDescent="0.2">
      <c r="B4881" s="36" t="s">
        <v>2684</v>
      </c>
      <c r="C4881" s="37">
        <f>D4881+E4881+F4881</f>
        <v>75446</v>
      </c>
      <c r="D4881" s="3">
        <v>47914</v>
      </c>
      <c r="E4881" s="3">
        <v>13115</v>
      </c>
      <c r="F4881" s="4">
        <v>14417</v>
      </c>
    </row>
    <row r="4882" spans="2:6" ht="11.25" hidden="1" customHeight="1" x14ac:dyDescent="0.2">
      <c r="B4882" s="36" t="s">
        <v>4016</v>
      </c>
      <c r="C4882" s="3"/>
      <c r="D4882" s="3"/>
      <c r="E4882" s="3"/>
      <c r="F4882" s="4"/>
    </row>
    <row r="4883" spans="2:6" ht="11.25" hidden="1" customHeight="1" x14ac:dyDescent="0.2">
      <c r="B4883" s="33" t="s">
        <v>1548</v>
      </c>
      <c r="C4883" s="34">
        <v>618108920</v>
      </c>
      <c r="D4883" s="34">
        <v>618108920</v>
      </c>
      <c r="E4883" s="3"/>
      <c r="F4883" s="4"/>
    </row>
    <row r="4884" spans="2:6" ht="11.25" hidden="1" customHeight="1" x14ac:dyDescent="0.2">
      <c r="B4884" s="36" t="s">
        <v>4016</v>
      </c>
      <c r="C4884" s="3"/>
      <c r="D4884" s="3"/>
      <c r="E4884" s="3"/>
      <c r="F4884" s="4"/>
    </row>
    <row r="4885" spans="2:6" ht="11.25" hidden="1" customHeight="1" x14ac:dyDescent="0.2">
      <c r="B4885" s="36" t="s">
        <v>2396</v>
      </c>
      <c r="C4885" s="3"/>
      <c r="D4885" s="3"/>
      <c r="E4885" s="3"/>
      <c r="F4885" s="4"/>
    </row>
    <row r="4886" spans="2:6" ht="11.25" hidden="1" customHeight="1" x14ac:dyDescent="0.2">
      <c r="B4886" s="36" t="s">
        <v>4016</v>
      </c>
      <c r="C4886" s="3"/>
      <c r="D4886" s="3"/>
      <c r="E4886" s="3"/>
      <c r="F4886" s="4"/>
    </row>
    <row r="4887" spans="2:6" ht="11.25" hidden="1" customHeight="1" x14ac:dyDescent="0.2">
      <c r="B4887" s="36" t="s">
        <v>2489</v>
      </c>
      <c r="C4887" s="3"/>
      <c r="D4887" s="3"/>
      <c r="E4887" s="3"/>
      <c r="F4887" s="4"/>
    </row>
    <row r="4888" spans="2:6" ht="11.25" hidden="1" customHeight="1" x14ac:dyDescent="0.2">
      <c r="B4888" s="36" t="s">
        <v>3107</v>
      </c>
      <c r="C4888" s="3"/>
      <c r="D4888" s="3"/>
      <c r="E4888" s="3"/>
      <c r="F4888" s="4"/>
    </row>
    <row r="4889" spans="2:6" ht="11.25" hidden="1" customHeight="1" x14ac:dyDescent="0.2">
      <c r="B4889" s="36" t="s">
        <v>4016</v>
      </c>
      <c r="C4889" s="3"/>
      <c r="D4889" s="3"/>
      <c r="E4889" s="3"/>
      <c r="F4889" s="4"/>
    </row>
    <row r="4890" spans="2:6" ht="11.25" hidden="1" customHeight="1" x14ac:dyDescent="0.2">
      <c r="B4890" s="36" t="s">
        <v>1040</v>
      </c>
      <c r="C4890" s="3"/>
      <c r="D4890" s="3"/>
      <c r="E4890" s="3"/>
      <c r="F4890" s="4"/>
    </row>
    <row r="4891" spans="2:6" ht="11.25" hidden="1" customHeight="1" x14ac:dyDescent="0.2">
      <c r="B4891" s="36" t="s">
        <v>658</v>
      </c>
      <c r="C4891" s="3"/>
      <c r="D4891" s="3"/>
      <c r="E4891" s="3"/>
      <c r="F4891" s="4"/>
    </row>
    <row r="4892" spans="2:6" ht="11.25" hidden="1" customHeight="1" x14ac:dyDescent="0.2">
      <c r="B4892" s="36" t="s">
        <v>4016</v>
      </c>
      <c r="C4892" s="3"/>
      <c r="D4892" s="3"/>
      <c r="E4892" s="3"/>
      <c r="F4892" s="4"/>
    </row>
    <row r="4893" spans="2:6" ht="11.25" hidden="1" customHeight="1" x14ac:dyDescent="0.2">
      <c r="B4893" s="36" t="s">
        <v>424</v>
      </c>
      <c r="C4893" s="3"/>
      <c r="D4893" s="3"/>
      <c r="E4893" s="3"/>
      <c r="F4893" s="4"/>
    </row>
    <row r="4894" spans="2:6" ht="11.25" hidden="1" customHeight="1" x14ac:dyDescent="0.2">
      <c r="B4894" s="36" t="s">
        <v>4016</v>
      </c>
      <c r="C4894" s="3"/>
      <c r="D4894" s="3"/>
      <c r="E4894" s="3"/>
      <c r="F4894" s="4"/>
    </row>
    <row r="4895" spans="2:6" ht="11.25" hidden="1" customHeight="1" x14ac:dyDescent="0.2">
      <c r="B4895" s="36" t="s">
        <v>3748</v>
      </c>
      <c r="C4895" s="3"/>
      <c r="D4895" s="3"/>
      <c r="E4895" s="3"/>
      <c r="F4895" s="4"/>
    </row>
    <row r="4896" spans="2:6" ht="11.25" hidden="1" customHeight="1" x14ac:dyDescent="0.2">
      <c r="B4896" s="36" t="s">
        <v>3554</v>
      </c>
      <c r="C4896" s="3"/>
      <c r="D4896" s="3"/>
      <c r="E4896" s="3"/>
      <c r="F4896" s="4"/>
    </row>
    <row r="4897" spans="2:6" ht="11.25" hidden="1" customHeight="1" x14ac:dyDescent="0.2">
      <c r="B4897" s="36" t="s">
        <v>2692</v>
      </c>
      <c r="C4897" s="3"/>
      <c r="D4897" s="3"/>
      <c r="E4897" s="3"/>
      <c r="F4897" s="4"/>
    </row>
    <row r="4898" spans="2:6" ht="11.25" hidden="1" customHeight="1" x14ac:dyDescent="0.2">
      <c r="B4898" s="36" t="s">
        <v>4016</v>
      </c>
      <c r="C4898" s="3"/>
      <c r="D4898" s="3"/>
      <c r="E4898" s="3"/>
      <c r="F4898" s="4"/>
    </row>
    <row r="4899" spans="2:6" ht="11.25" hidden="1" customHeight="1" x14ac:dyDescent="0.2">
      <c r="B4899" s="36" t="s">
        <v>3054</v>
      </c>
      <c r="C4899" s="3"/>
      <c r="D4899" s="3"/>
      <c r="E4899" s="3"/>
      <c r="F4899" s="4"/>
    </row>
    <row r="4900" spans="2:6" ht="11.25" hidden="1" customHeight="1" x14ac:dyDescent="0.2">
      <c r="B4900" s="36" t="s">
        <v>4016</v>
      </c>
      <c r="C4900" s="3"/>
      <c r="D4900" s="3"/>
      <c r="E4900" s="3"/>
      <c r="F4900" s="4"/>
    </row>
    <row r="4901" spans="2:6" ht="11.25" hidden="1" customHeight="1" x14ac:dyDescent="0.2">
      <c r="B4901" s="36" t="s">
        <v>3485</v>
      </c>
      <c r="C4901" s="3"/>
      <c r="D4901" s="3"/>
      <c r="E4901" s="3"/>
      <c r="F4901" s="4"/>
    </row>
    <row r="4902" spans="2:6" ht="11.25" hidden="1" customHeight="1" x14ac:dyDescent="0.2">
      <c r="B4902" s="36" t="s">
        <v>4016</v>
      </c>
      <c r="C4902" s="3"/>
      <c r="D4902" s="3"/>
      <c r="E4902" s="3"/>
      <c r="F4902" s="4"/>
    </row>
    <row r="4903" spans="2:6" ht="11.25" hidden="1" customHeight="1" x14ac:dyDescent="0.2">
      <c r="B4903" s="36" t="s">
        <v>1616</v>
      </c>
      <c r="C4903" s="3"/>
      <c r="D4903" s="3"/>
      <c r="E4903" s="3"/>
      <c r="F4903" s="4"/>
    </row>
    <row r="4904" spans="2:6" ht="11.25" hidden="1" customHeight="1" x14ac:dyDescent="0.2">
      <c r="B4904" s="36" t="s">
        <v>4016</v>
      </c>
      <c r="C4904" s="3"/>
      <c r="D4904" s="3"/>
      <c r="E4904" s="3"/>
      <c r="F4904" s="4"/>
    </row>
    <row r="4905" spans="2:6" ht="11.25" hidden="1" customHeight="1" x14ac:dyDescent="0.2">
      <c r="B4905" s="36" t="s">
        <v>54</v>
      </c>
      <c r="C4905" s="37">
        <f>D4905+E4905+F4905</f>
        <v>352958320</v>
      </c>
      <c r="D4905" s="3">
        <v>352958320</v>
      </c>
      <c r="E4905" s="3"/>
      <c r="F4905" s="4"/>
    </row>
    <row r="4906" spans="2:6" ht="11.25" hidden="1" customHeight="1" x14ac:dyDescent="0.2">
      <c r="B4906" s="36" t="s">
        <v>4016</v>
      </c>
      <c r="C4906" s="3"/>
      <c r="D4906" s="3"/>
      <c r="E4906" s="3"/>
      <c r="F4906" s="4"/>
    </row>
    <row r="4907" spans="2:6" ht="11.25" hidden="1" customHeight="1" x14ac:dyDescent="0.2">
      <c r="B4907" s="36" t="s">
        <v>3471</v>
      </c>
      <c r="C4907" s="3"/>
      <c r="D4907" s="3"/>
      <c r="E4907" s="3"/>
      <c r="F4907" s="4"/>
    </row>
    <row r="4908" spans="2:6" ht="11.25" hidden="1" customHeight="1" x14ac:dyDescent="0.2">
      <c r="B4908" s="36" t="s">
        <v>4016</v>
      </c>
      <c r="C4908" s="3"/>
      <c r="D4908" s="3"/>
      <c r="E4908" s="3"/>
      <c r="F4908" s="4"/>
    </row>
    <row r="4909" spans="2:6" ht="11.25" hidden="1" customHeight="1" x14ac:dyDescent="0.2">
      <c r="B4909" s="36" t="s">
        <v>3889</v>
      </c>
      <c r="C4909" s="3"/>
      <c r="D4909" s="3"/>
      <c r="E4909" s="3"/>
      <c r="F4909" s="4"/>
    </row>
    <row r="4910" spans="2:6" ht="11.25" hidden="1" customHeight="1" x14ac:dyDescent="0.2">
      <c r="B4910" s="36" t="s">
        <v>4016</v>
      </c>
      <c r="C4910" s="3"/>
      <c r="D4910" s="3"/>
      <c r="E4910" s="3"/>
      <c r="F4910" s="4"/>
    </row>
    <row r="4911" spans="2:6" ht="11.25" hidden="1" customHeight="1" x14ac:dyDescent="0.2">
      <c r="B4911" s="36" t="s">
        <v>172</v>
      </c>
      <c r="C4911" s="37">
        <f>D4911+E4911+F4911</f>
        <v>265150600</v>
      </c>
      <c r="D4911" s="3">
        <v>265150600</v>
      </c>
      <c r="E4911" s="3"/>
      <c r="F4911" s="4"/>
    </row>
    <row r="4912" spans="2:6" ht="11.25" hidden="1" customHeight="1" x14ac:dyDescent="0.2">
      <c r="B4912" s="36" t="s">
        <v>4016</v>
      </c>
      <c r="C4912" s="3"/>
      <c r="D4912" s="3"/>
      <c r="E4912" s="3"/>
      <c r="F4912" s="4"/>
    </row>
    <row r="4913" spans="2:6" ht="11.25" hidden="1" customHeight="1" x14ac:dyDescent="0.2">
      <c r="B4913" s="36" t="s">
        <v>1962</v>
      </c>
      <c r="C4913" s="3"/>
      <c r="D4913" s="3"/>
      <c r="E4913" s="3"/>
      <c r="F4913" s="4"/>
    </row>
    <row r="4914" spans="2:6" ht="11.25" hidden="1" customHeight="1" x14ac:dyDescent="0.2">
      <c r="B4914" s="36" t="s">
        <v>4016</v>
      </c>
      <c r="C4914" s="3"/>
      <c r="D4914" s="3"/>
      <c r="E4914" s="3"/>
      <c r="F4914" s="4"/>
    </row>
    <row r="4915" spans="2:6" ht="11.25" hidden="1" customHeight="1" x14ac:dyDescent="0.2">
      <c r="B4915" s="36" t="s">
        <v>1478</v>
      </c>
      <c r="C4915" s="3"/>
      <c r="D4915" s="3"/>
      <c r="E4915" s="3"/>
      <c r="F4915" s="4"/>
    </row>
    <row r="4916" spans="2:6" ht="11.25" hidden="1" customHeight="1" x14ac:dyDescent="0.2">
      <c r="B4916" s="36" t="s">
        <v>993</v>
      </c>
      <c r="C4916" s="3"/>
      <c r="D4916" s="3"/>
      <c r="E4916" s="3"/>
      <c r="F4916" s="4"/>
    </row>
    <row r="4917" spans="2:6" ht="11.25" hidden="1" customHeight="1" x14ac:dyDescent="0.2">
      <c r="B4917" s="36" t="s">
        <v>2687</v>
      </c>
      <c r="C4917" s="3"/>
      <c r="D4917" s="3"/>
      <c r="E4917" s="3"/>
      <c r="F4917" s="4"/>
    </row>
    <row r="4918" spans="2:6" ht="11.25" hidden="1" customHeight="1" x14ac:dyDescent="0.2">
      <c r="B4918" s="36" t="s">
        <v>889</v>
      </c>
      <c r="C4918" s="37">
        <f>D4918+E4918+F4918</f>
        <v>618108920</v>
      </c>
      <c r="D4918" s="3">
        <v>618108920</v>
      </c>
      <c r="E4918" s="3"/>
      <c r="F4918" s="4"/>
    </row>
    <row r="4919" spans="2:6" ht="11.25" hidden="1" customHeight="1" x14ac:dyDescent="0.2">
      <c r="B4919" s="28" t="s">
        <v>4016</v>
      </c>
      <c r="C4919" s="6"/>
      <c r="D4919" s="6"/>
      <c r="E4919" s="6"/>
      <c r="F4919" s="7"/>
    </row>
    <row r="4920" spans="2:6" ht="11.25" hidden="1" customHeight="1" x14ac:dyDescent="0.2">
      <c r="B4920" s="33" t="s">
        <v>447</v>
      </c>
      <c r="C4920" s="34">
        <v>17005</v>
      </c>
      <c r="D4920" s="3"/>
      <c r="E4920" s="3"/>
      <c r="F4920" s="35">
        <v>17005</v>
      </c>
    </row>
    <row r="4921" spans="2:6" ht="11.25" hidden="1" customHeight="1" x14ac:dyDescent="0.2">
      <c r="B4921" s="36" t="s">
        <v>4016</v>
      </c>
      <c r="C4921" s="3"/>
      <c r="D4921" s="3"/>
      <c r="E4921" s="3"/>
      <c r="F4921" s="4"/>
    </row>
    <row r="4922" spans="2:6" ht="11.25" hidden="1" customHeight="1" x14ac:dyDescent="0.2">
      <c r="B4922" s="36" t="s">
        <v>2435</v>
      </c>
      <c r="C4922" s="3"/>
      <c r="D4922" s="3"/>
      <c r="E4922" s="3"/>
      <c r="F4922" s="4"/>
    </row>
    <row r="4923" spans="2:6" ht="11.25" hidden="1" customHeight="1" x14ac:dyDescent="0.2">
      <c r="B4923" s="36" t="s">
        <v>4016</v>
      </c>
      <c r="C4923" s="3"/>
      <c r="D4923" s="3"/>
      <c r="E4923" s="3"/>
      <c r="F4923" s="4"/>
    </row>
    <row r="4924" spans="2:6" ht="11.25" hidden="1" customHeight="1" x14ac:dyDescent="0.2">
      <c r="B4924" s="36" t="s">
        <v>1479</v>
      </c>
      <c r="C4924" s="3"/>
      <c r="D4924" s="3"/>
      <c r="E4924" s="3"/>
      <c r="F4924" s="4"/>
    </row>
    <row r="4925" spans="2:6" ht="11.25" hidden="1" customHeight="1" x14ac:dyDescent="0.2">
      <c r="B4925" s="36" t="s">
        <v>4016</v>
      </c>
      <c r="C4925" s="3"/>
      <c r="D4925" s="3"/>
      <c r="E4925" s="3"/>
      <c r="F4925" s="4"/>
    </row>
    <row r="4926" spans="2:6" ht="11.25" hidden="1" customHeight="1" x14ac:dyDescent="0.2">
      <c r="B4926" s="36" t="s">
        <v>2957</v>
      </c>
      <c r="C4926" s="3"/>
      <c r="D4926" s="3"/>
      <c r="E4926" s="3"/>
      <c r="F4926" s="4"/>
    </row>
    <row r="4927" spans="2:6" ht="11.25" hidden="1" customHeight="1" x14ac:dyDescent="0.2">
      <c r="B4927" s="36" t="s">
        <v>4016</v>
      </c>
      <c r="C4927" s="3"/>
      <c r="D4927" s="3"/>
      <c r="E4927" s="3"/>
      <c r="F4927" s="4"/>
    </row>
    <row r="4928" spans="2:6" ht="11.25" hidden="1" customHeight="1" x14ac:dyDescent="0.2">
      <c r="B4928" s="36" t="s">
        <v>2518</v>
      </c>
      <c r="C4928" s="37">
        <f>D4928+E4928+F4928</f>
        <v>14949</v>
      </c>
      <c r="D4928" s="3"/>
      <c r="E4928" s="3"/>
      <c r="F4928" s="4">
        <v>14949</v>
      </c>
    </row>
    <row r="4929" spans="2:6" ht="11.25" hidden="1" customHeight="1" x14ac:dyDescent="0.2">
      <c r="B4929" s="36" t="s">
        <v>4016</v>
      </c>
      <c r="C4929" s="3"/>
      <c r="D4929" s="3"/>
      <c r="E4929" s="3"/>
      <c r="F4929" s="4"/>
    </row>
    <row r="4930" spans="2:6" ht="11.25" hidden="1" customHeight="1" x14ac:dyDescent="0.2">
      <c r="B4930" s="36" t="s">
        <v>137</v>
      </c>
      <c r="C4930" s="3"/>
      <c r="D4930" s="3"/>
      <c r="E4930" s="3"/>
      <c r="F4930" s="4"/>
    </row>
    <row r="4931" spans="2:6" ht="11.25" hidden="1" customHeight="1" x14ac:dyDescent="0.2">
      <c r="B4931" s="36" t="s">
        <v>4016</v>
      </c>
      <c r="C4931" s="3"/>
      <c r="D4931" s="3"/>
      <c r="E4931" s="3"/>
      <c r="F4931" s="4"/>
    </row>
    <row r="4932" spans="2:6" ht="11.25" hidden="1" customHeight="1" x14ac:dyDescent="0.2">
      <c r="B4932" s="36" t="s">
        <v>1008</v>
      </c>
      <c r="C4932" s="37">
        <f>D4932+E4932+F4932</f>
        <v>2056</v>
      </c>
      <c r="D4932" s="3"/>
      <c r="E4932" s="3"/>
      <c r="F4932" s="4">
        <v>2056</v>
      </c>
    </row>
    <row r="4933" spans="2:6" ht="11.25" hidden="1" customHeight="1" x14ac:dyDescent="0.2">
      <c r="B4933" s="36" t="s">
        <v>4016</v>
      </c>
      <c r="C4933" s="3"/>
      <c r="D4933" s="3"/>
      <c r="E4933" s="3"/>
      <c r="F4933" s="4"/>
    </row>
    <row r="4934" spans="2:6" ht="11.25" hidden="1" customHeight="1" x14ac:dyDescent="0.2">
      <c r="B4934" s="36" t="s">
        <v>1962</v>
      </c>
      <c r="C4934" s="3"/>
      <c r="D4934" s="3"/>
      <c r="E4934" s="3"/>
      <c r="F4934" s="4"/>
    </row>
    <row r="4935" spans="2:6" ht="11.25" hidden="1" customHeight="1" x14ac:dyDescent="0.2">
      <c r="B4935" s="36" t="s">
        <v>4016</v>
      </c>
      <c r="C4935" s="3"/>
      <c r="D4935" s="3"/>
      <c r="E4935" s="3"/>
      <c r="F4935" s="4"/>
    </row>
    <row r="4936" spans="2:6" ht="11.25" hidden="1" customHeight="1" x14ac:dyDescent="0.2">
      <c r="B4936" s="36" t="s">
        <v>1462</v>
      </c>
      <c r="C4936" s="3"/>
      <c r="D4936" s="3"/>
      <c r="E4936" s="3"/>
      <c r="F4936" s="4"/>
    </row>
    <row r="4937" spans="2:6" ht="11.25" hidden="1" customHeight="1" x14ac:dyDescent="0.2">
      <c r="B4937" s="36" t="s">
        <v>3825</v>
      </c>
      <c r="C4937" s="37">
        <f>D4937+E4937+F4937</f>
        <v>17005</v>
      </c>
      <c r="D4937" s="3"/>
      <c r="E4937" s="3"/>
      <c r="F4937" s="4">
        <v>17005</v>
      </c>
    </row>
    <row r="4938" spans="2:6" ht="11.25" hidden="1" customHeight="1" x14ac:dyDescent="0.2">
      <c r="B4938" s="36" t="s">
        <v>4016</v>
      </c>
      <c r="C4938" s="3"/>
      <c r="D4938" s="3"/>
      <c r="E4938" s="3"/>
      <c r="F4938" s="4"/>
    </row>
    <row r="4939" spans="2:6" ht="11.25" hidden="1" customHeight="1" x14ac:dyDescent="0.2">
      <c r="B4939" s="33" t="s">
        <v>478</v>
      </c>
      <c r="C4939" s="34">
        <v>5163338</v>
      </c>
      <c r="D4939" s="3"/>
      <c r="E4939" s="3"/>
      <c r="F4939" s="35">
        <v>5163338</v>
      </c>
    </row>
    <row r="4940" spans="2:6" ht="11.25" hidden="1" customHeight="1" x14ac:dyDescent="0.2">
      <c r="B4940" s="36" t="s">
        <v>4016</v>
      </c>
      <c r="C4940" s="3"/>
      <c r="D4940" s="3"/>
      <c r="E4940" s="3"/>
      <c r="F4940" s="4"/>
    </row>
    <row r="4941" spans="2:6" ht="11.25" hidden="1" customHeight="1" x14ac:dyDescent="0.2">
      <c r="B4941" s="36" t="s">
        <v>2408</v>
      </c>
      <c r="C4941" s="3"/>
      <c r="D4941" s="3"/>
      <c r="E4941" s="3"/>
      <c r="F4941" s="4"/>
    </row>
    <row r="4942" spans="2:6" ht="11.25" hidden="1" customHeight="1" x14ac:dyDescent="0.2">
      <c r="B4942" s="36" t="s">
        <v>4016</v>
      </c>
      <c r="C4942" s="3"/>
      <c r="D4942" s="3"/>
      <c r="E4942" s="3"/>
      <c r="F4942" s="4"/>
    </row>
    <row r="4943" spans="2:6" ht="11.25" hidden="1" customHeight="1" x14ac:dyDescent="0.2">
      <c r="B4943" s="36" t="s">
        <v>1234</v>
      </c>
      <c r="C4943" s="3"/>
      <c r="D4943" s="3"/>
      <c r="E4943" s="3"/>
      <c r="F4943" s="4"/>
    </row>
    <row r="4944" spans="2:6" ht="11.25" hidden="1" customHeight="1" x14ac:dyDescent="0.2">
      <c r="B4944" s="36" t="s">
        <v>506</v>
      </c>
      <c r="C4944" s="3"/>
      <c r="D4944" s="3"/>
      <c r="E4944" s="3"/>
      <c r="F4944" s="4"/>
    </row>
    <row r="4945" spans="2:6" ht="11.25" hidden="1" customHeight="1" x14ac:dyDescent="0.2">
      <c r="B4945" s="36" t="s">
        <v>4016</v>
      </c>
      <c r="C4945" s="3"/>
      <c r="D4945" s="3"/>
      <c r="E4945" s="3"/>
      <c r="F4945" s="4"/>
    </row>
    <row r="4946" spans="2:6" ht="11.25" hidden="1" customHeight="1" x14ac:dyDescent="0.2">
      <c r="B4946" s="36" t="s">
        <v>45</v>
      </c>
      <c r="C4946" s="3"/>
      <c r="D4946" s="3"/>
      <c r="E4946" s="3"/>
      <c r="F4946" s="4"/>
    </row>
    <row r="4947" spans="2:6" ht="11.25" hidden="1" customHeight="1" x14ac:dyDescent="0.2">
      <c r="B4947" s="36" t="s">
        <v>2465</v>
      </c>
      <c r="C4947" s="37">
        <f>D4947+E4947+F4947</f>
        <v>1269925</v>
      </c>
      <c r="D4947" s="3"/>
      <c r="E4947" s="3"/>
      <c r="F4947" s="4">
        <v>1269925</v>
      </c>
    </row>
    <row r="4948" spans="2:6" ht="11.25" hidden="1" customHeight="1" x14ac:dyDescent="0.2">
      <c r="B4948" s="36" t="s">
        <v>4016</v>
      </c>
      <c r="C4948" s="3"/>
      <c r="D4948" s="3"/>
      <c r="E4948" s="3"/>
      <c r="F4948" s="4"/>
    </row>
    <row r="4949" spans="2:6" ht="11.25" hidden="1" customHeight="1" x14ac:dyDescent="0.2">
      <c r="B4949" s="36" t="s">
        <v>537</v>
      </c>
      <c r="C4949" s="3"/>
      <c r="D4949" s="3"/>
      <c r="E4949" s="3"/>
      <c r="F4949" s="4"/>
    </row>
    <row r="4950" spans="2:6" ht="11.25" hidden="1" customHeight="1" x14ac:dyDescent="0.2">
      <c r="B4950" s="36" t="s">
        <v>788</v>
      </c>
      <c r="C4950" s="37">
        <f>D4950+E4950+F4950</f>
        <v>1460413</v>
      </c>
      <c r="D4950" s="3"/>
      <c r="E4950" s="3"/>
      <c r="F4950" s="4">
        <v>1460413</v>
      </c>
    </row>
    <row r="4951" spans="2:6" ht="11.25" hidden="1" customHeight="1" x14ac:dyDescent="0.2">
      <c r="B4951" s="36" t="s">
        <v>4016</v>
      </c>
      <c r="C4951" s="3"/>
      <c r="D4951" s="3"/>
      <c r="E4951" s="3"/>
      <c r="F4951" s="4"/>
    </row>
    <row r="4952" spans="2:6" ht="11.25" hidden="1" customHeight="1" x14ac:dyDescent="0.2">
      <c r="B4952" s="36" t="s">
        <v>2874</v>
      </c>
      <c r="C4952" s="3"/>
      <c r="D4952" s="3"/>
      <c r="E4952" s="3"/>
      <c r="F4952" s="4"/>
    </row>
    <row r="4953" spans="2:6" ht="11.25" hidden="1" customHeight="1" x14ac:dyDescent="0.2">
      <c r="B4953" s="36" t="s">
        <v>4016</v>
      </c>
      <c r="C4953" s="3"/>
      <c r="D4953" s="3"/>
      <c r="E4953" s="3"/>
      <c r="F4953" s="4"/>
    </row>
    <row r="4954" spans="2:6" ht="11.25" hidden="1" customHeight="1" x14ac:dyDescent="0.2">
      <c r="B4954" s="36" t="s">
        <v>518</v>
      </c>
      <c r="C4954" s="3"/>
      <c r="D4954" s="3"/>
      <c r="E4954" s="3"/>
      <c r="F4954" s="4"/>
    </row>
    <row r="4955" spans="2:6" ht="11.25" hidden="1" customHeight="1" x14ac:dyDescent="0.2">
      <c r="B4955" s="36" t="s">
        <v>1064</v>
      </c>
      <c r="C4955" s="3"/>
      <c r="D4955" s="3"/>
      <c r="E4955" s="3"/>
      <c r="F4955" s="4"/>
    </row>
    <row r="4956" spans="2:6" ht="11.25" hidden="1" customHeight="1" x14ac:dyDescent="0.2">
      <c r="B4956" s="36" t="s">
        <v>3816</v>
      </c>
      <c r="C4956" s="37">
        <f>D4956+E4956+F4956</f>
        <v>819100</v>
      </c>
      <c r="D4956" s="3"/>
      <c r="E4956" s="3"/>
      <c r="F4956" s="4">
        <v>819100</v>
      </c>
    </row>
    <row r="4957" spans="2:6" ht="11.25" hidden="1" customHeight="1" x14ac:dyDescent="0.2">
      <c r="B4957" s="36" t="s">
        <v>4016</v>
      </c>
      <c r="C4957" s="3"/>
      <c r="D4957" s="3"/>
      <c r="E4957" s="3"/>
      <c r="F4957" s="4"/>
    </row>
    <row r="4958" spans="2:6" ht="11.25" hidden="1" customHeight="1" x14ac:dyDescent="0.2">
      <c r="B4958" s="36" t="s">
        <v>3743</v>
      </c>
      <c r="C4958" s="3"/>
      <c r="D4958" s="3"/>
      <c r="E4958" s="3"/>
      <c r="F4958" s="4"/>
    </row>
    <row r="4959" spans="2:6" ht="11.25" hidden="1" customHeight="1" x14ac:dyDescent="0.2">
      <c r="B4959" s="36" t="s">
        <v>200</v>
      </c>
      <c r="C4959" s="37">
        <f>D4959+E4959+F4959</f>
        <v>63900</v>
      </c>
      <c r="D4959" s="3"/>
      <c r="E4959" s="3"/>
      <c r="F4959" s="4">
        <v>63900</v>
      </c>
    </row>
    <row r="4960" spans="2:6" ht="11.25" hidden="1" customHeight="1" x14ac:dyDescent="0.2">
      <c r="B4960" s="36" t="s">
        <v>4016</v>
      </c>
      <c r="C4960" s="3"/>
      <c r="D4960" s="3"/>
      <c r="E4960" s="3"/>
      <c r="F4960" s="4"/>
    </row>
    <row r="4961" spans="2:6" ht="11.25" hidden="1" customHeight="1" x14ac:dyDescent="0.2">
      <c r="B4961" s="36" t="s">
        <v>3576</v>
      </c>
      <c r="C4961" s="3"/>
      <c r="D4961" s="3"/>
      <c r="E4961" s="3"/>
      <c r="F4961" s="4"/>
    </row>
    <row r="4962" spans="2:6" ht="11.25" hidden="1" customHeight="1" x14ac:dyDescent="0.2">
      <c r="B4962" s="36" t="s">
        <v>4016</v>
      </c>
      <c r="C4962" s="3"/>
      <c r="D4962" s="3"/>
      <c r="E4962" s="3"/>
      <c r="F4962" s="4"/>
    </row>
    <row r="4963" spans="2:6" ht="11.25" hidden="1" customHeight="1" x14ac:dyDescent="0.2">
      <c r="B4963" s="36" t="s">
        <v>3276</v>
      </c>
      <c r="C4963" s="3"/>
      <c r="D4963" s="3"/>
      <c r="E4963" s="3"/>
      <c r="F4963" s="4"/>
    </row>
    <row r="4964" spans="2:6" ht="11.25" hidden="1" customHeight="1" x14ac:dyDescent="0.2">
      <c r="B4964" s="36" t="s">
        <v>3513</v>
      </c>
      <c r="C4964" s="3"/>
      <c r="D4964" s="3"/>
      <c r="E4964" s="3"/>
      <c r="F4964" s="4"/>
    </row>
    <row r="4965" spans="2:6" ht="11.25" hidden="1" customHeight="1" x14ac:dyDescent="0.2">
      <c r="B4965" s="36" t="s">
        <v>442</v>
      </c>
      <c r="C4965" s="3"/>
      <c r="D4965" s="3"/>
      <c r="E4965" s="3"/>
      <c r="F4965" s="4"/>
    </row>
    <row r="4966" spans="2:6" ht="11.25" hidden="1" customHeight="1" x14ac:dyDescent="0.2">
      <c r="B4966" s="36" t="s">
        <v>165</v>
      </c>
      <c r="C4966" s="37">
        <f>D4966+E4966+F4966</f>
        <v>3613338</v>
      </c>
      <c r="D4966" s="3"/>
      <c r="E4966" s="3"/>
      <c r="F4966" s="4">
        <v>3613338</v>
      </c>
    </row>
    <row r="4967" spans="2:6" ht="11.25" hidden="1" customHeight="1" x14ac:dyDescent="0.2">
      <c r="B4967" s="36" t="s">
        <v>4016</v>
      </c>
      <c r="C4967" s="3"/>
      <c r="D4967" s="3"/>
      <c r="E4967" s="3"/>
      <c r="F4967" s="4"/>
    </row>
    <row r="4968" spans="2:6" ht="11.25" hidden="1" customHeight="1" x14ac:dyDescent="0.2">
      <c r="B4968" s="36" t="s">
        <v>1961</v>
      </c>
      <c r="C4968" s="3"/>
      <c r="D4968" s="3"/>
      <c r="E4968" s="3"/>
      <c r="F4968" s="4"/>
    </row>
    <row r="4969" spans="2:6" ht="11.25" hidden="1" customHeight="1" x14ac:dyDescent="0.2">
      <c r="B4969" s="36" t="s">
        <v>4016</v>
      </c>
      <c r="C4969" s="3"/>
      <c r="D4969" s="3"/>
      <c r="E4969" s="3"/>
      <c r="F4969" s="4"/>
    </row>
    <row r="4970" spans="2:6" ht="11.25" hidden="1" customHeight="1" x14ac:dyDescent="0.2">
      <c r="B4970" s="36" t="s">
        <v>360</v>
      </c>
      <c r="C4970" s="3"/>
      <c r="D4970" s="3"/>
      <c r="E4970" s="3"/>
      <c r="F4970" s="4"/>
    </row>
    <row r="4971" spans="2:6" ht="11.25" hidden="1" customHeight="1" x14ac:dyDescent="0.2">
      <c r="B4971" s="36" t="s">
        <v>4016</v>
      </c>
      <c r="C4971" s="3"/>
      <c r="D4971" s="3"/>
      <c r="E4971" s="3"/>
      <c r="F4971" s="4"/>
    </row>
    <row r="4972" spans="2:6" ht="11.25" hidden="1" customHeight="1" x14ac:dyDescent="0.2">
      <c r="B4972" s="28" t="s">
        <v>3732</v>
      </c>
      <c r="C4972" s="6"/>
      <c r="D4972" s="6"/>
      <c r="E4972" s="6"/>
      <c r="F4972" s="7"/>
    </row>
    <row r="4973" spans="2:6" ht="11.25" hidden="1" customHeight="1" x14ac:dyDescent="0.2">
      <c r="B4973" s="36" t="s">
        <v>2008</v>
      </c>
      <c r="C4973" s="3"/>
      <c r="D4973" s="3"/>
      <c r="E4973" s="3"/>
      <c r="F4973" s="4"/>
    </row>
    <row r="4974" spans="2:6" ht="11.25" hidden="1" customHeight="1" x14ac:dyDescent="0.2">
      <c r="B4974" s="36" t="s">
        <v>1822</v>
      </c>
      <c r="C4974" s="3"/>
      <c r="D4974" s="3"/>
      <c r="E4974" s="3"/>
      <c r="F4974" s="4"/>
    </row>
    <row r="4975" spans="2:6" ht="11.25" hidden="1" customHeight="1" x14ac:dyDescent="0.2">
      <c r="B4975" s="36" t="s">
        <v>4016</v>
      </c>
      <c r="C4975" s="3"/>
      <c r="D4975" s="3"/>
      <c r="E4975" s="3"/>
      <c r="F4975" s="4"/>
    </row>
    <row r="4976" spans="2:6" ht="11.25" hidden="1" customHeight="1" x14ac:dyDescent="0.2">
      <c r="B4976" s="36" t="s">
        <v>2645</v>
      </c>
      <c r="C4976" s="3"/>
      <c r="D4976" s="3"/>
      <c r="E4976" s="3"/>
      <c r="F4976" s="4"/>
    </row>
    <row r="4977" spans="2:6" ht="11.25" hidden="1" customHeight="1" x14ac:dyDescent="0.2">
      <c r="B4977" s="36" t="s">
        <v>720</v>
      </c>
      <c r="C4977" s="3"/>
      <c r="D4977" s="3"/>
      <c r="E4977" s="3"/>
      <c r="F4977" s="4"/>
    </row>
    <row r="4978" spans="2:6" ht="11.25" hidden="1" customHeight="1" x14ac:dyDescent="0.2">
      <c r="B4978" s="36" t="s">
        <v>4016</v>
      </c>
      <c r="C4978" s="3"/>
      <c r="D4978" s="3"/>
      <c r="E4978" s="3"/>
      <c r="F4978" s="4"/>
    </row>
    <row r="4979" spans="2:6" ht="11.25" hidden="1" customHeight="1" x14ac:dyDescent="0.2">
      <c r="B4979" s="36" t="s">
        <v>3056</v>
      </c>
      <c r="C4979" s="3"/>
      <c r="D4979" s="3"/>
      <c r="E4979" s="3"/>
      <c r="F4979" s="4"/>
    </row>
    <row r="4980" spans="2:6" ht="11.25" hidden="1" customHeight="1" x14ac:dyDescent="0.2">
      <c r="B4980" s="36" t="s">
        <v>3881</v>
      </c>
      <c r="C4980" s="37">
        <f>D4980+E4980+F4980</f>
        <v>1550000</v>
      </c>
      <c r="D4980" s="3"/>
      <c r="E4980" s="3"/>
      <c r="F4980" s="4">
        <v>1550000</v>
      </c>
    </row>
    <row r="4981" spans="2:6" ht="11.25" hidden="1" customHeight="1" x14ac:dyDescent="0.2">
      <c r="B4981" s="36" t="s">
        <v>4016</v>
      </c>
      <c r="C4981" s="3"/>
      <c r="D4981" s="3"/>
      <c r="E4981" s="3"/>
      <c r="F4981" s="4"/>
    </row>
    <row r="4982" spans="2:6" ht="11.25" hidden="1" customHeight="1" x14ac:dyDescent="0.2">
      <c r="B4982" s="36" t="s">
        <v>2466</v>
      </c>
      <c r="C4982" s="3"/>
      <c r="D4982" s="3"/>
      <c r="E4982" s="3"/>
      <c r="F4982" s="4"/>
    </row>
    <row r="4983" spans="2:6" ht="11.25" hidden="1" customHeight="1" x14ac:dyDescent="0.2">
      <c r="B4983" s="36" t="s">
        <v>4016</v>
      </c>
      <c r="C4983" s="3"/>
      <c r="D4983" s="3"/>
      <c r="E4983" s="3"/>
      <c r="F4983" s="4"/>
    </row>
    <row r="4984" spans="2:6" ht="11.25" hidden="1" customHeight="1" x14ac:dyDescent="0.2">
      <c r="B4984" s="36" t="s">
        <v>3276</v>
      </c>
      <c r="C4984" s="3"/>
      <c r="D4984" s="3"/>
      <c r="E4984" s="3"/>
      <c r="F4984" s="4"/>
    </row>
    <row r="4985" spans="2:6" ht="11.25" hidden="1" customHeight="1" x14ac:dyDescent="0.2">
      <c r="B4985" s="36" t="s">
        <v>3513</v>
      </c>
      <c r="C4985" s="3"/>
      <c r="D4985" s="3"/>
      <c r="E4985" s="3"/>
      <c r="F4985" s="4"/>
    </row>
    <row r="4986" spans="2:6" ht="11.25" hidden="1" customHeight="1" x14ac:dyDescent="0.2">
      <c r="B4986" s="36" t="s">
        <v>819</v>
      </c>
      <c r="C4986" s="3"/>
      <c r="D4986" s="3"/>
      <c r="E4986" s="3"/>
      <c r="F4986" s="4"/>
    </row>
    <row r="4987" spans="2:6" ht="11.25" hidden="1" customHeight="1" x14ac:dyDescent="0.2">
      <c r="B4987" s="36" t="s">
        <v>3066</v>
      </c>
      <c r="C4987" s="37">
        <f>D4987+E4987+F4987</f>
        <v>5163338</v>
      </c>
      <c r="D4987" s="3"/>
      <c r="E4987" s="3"/>
      <c r="F4987" s="4">
        <v>5163338</v>
      </c>
    </row>
    <row r="4988" spans="2:6" ht="11.25" hidden="1" customHeight="1" x14ac:dyDescent="0.2">
      <c r="B4988" s="36" t="s">
        <v>4016</v>
      </c>
      <c r="C4988" s="3"/>
      <c r="D4988" s="3"/>
      <c r="E4988" s="3"/>
      <c r="F4988" s="4"/>
    </row>
    <row r="4989" spans="2:6" ht="11.25" hidden="1" customHeight="1" x14ac:dyDescent="0.2">
      <c r="B4989" s="33" t="s">
        <v>2099</v>
      </c>
      <c r="C4989" s="34">
        <v>3549438</v>
      </c>
      <c r="D4989" s="3"/>
      <c r="E4989" s="3"/>
      <c r="F4989" s="35">
        <v>3549438</v>
      </c>
    </row>
    <row r="4990" spans="2:6" ht="11.25" hidden="1" customHeight="1" x14ac:dyDescent="0.2">
      <c r="B4990" s="36" t="s">
        <v>4016</v>
      </c>
      <c r="C4990" s="3"/>
      <c r="D4990" s="3"/>
      <c r="E4990" s="3"/>
      <c r="F4990" s="4"/>
    </row>
    <row r="4991" spans="2:6" ht="11.25" hidden="1" customHeight="1" x14ac:dyDescent="0.2">
      <c r="B4991" s="36" t="s">
        <v>3374</v>
      </c>
      <c r="C4991" s="3"/>
      <c r="D4991" s="3"/>
      <c r="E4991" s="3"/>
      <c r="F4991" s="4"/>
    </row>
    <row r="4992" spans="2:6" ht="11.25" hidden="1" customHeight="1" x14ac:dyDescent="0.2">
      <c r="B4992" s="36" t="s">
        <v>4016</v>
      </c>
      <c r="C4992" s="3"/>
      <c r="D4992" s="3"/>
      <c r="E4992" s="3"/>
      <c r="F4992" s="4"/>
    </row>
    <row r="4993" spans="2:6" ht="11.25" hidden="1" customHeight="1" x14ac:dyDescent="0.2">
      <c r="B4993" s="36" t="s">
        <v>1624</v>
      </c>
      <c r="C4993" s="3"/>
      <c r="D4993" s="3"/>
      <c r="E4993" s="3"/>
      <c r="F4993" s="4"/>
    </row>
    <row r="4994" spans="2:6" ht="11.25" hidden="1" customHeight="1" x14ac:dyDescent="0.2">
      <c r="B4994" s="36" t="s">
        <v>4016</v>
      </c>
      <c r="C4994" s="3"/>
      <c r="D4994" s="3"/>
      <c r="E4994" s="3"/>
      <c r="F4994" s="4"/>
    </row>
    <row r="4995" spans="2:6" ht="11.25" hidden="1" customHeight="1" x14ac:dyDescent="0.2">
      <c r="B4995" s="36" t="s">
        <v>2352</v>
      </c>
      <c r="C4995" s="3"/>
      <c r="D4995" s="3"/>
      <c r="E4995" s="3"/>
      <c r="F4995" s="4"/>
    </row>
    <row r="4996" spans="2:6" ht="11.25" hidden="1" customHeight="1" x14ac:dyDescent="0.2">
      <c r="B4996" s="36" t="s">
        <v>393</v>
      </c>
      <c r="C4996" s="3"/>
      <c r="D4996" s="3"/>
      <c r="E4996" s="3"/>
      <c r="F4996" s="4"/>
    </row>
    <row r="4997" spans="2:6" ht="11.25" hidden="1" customHeight="1" x14ac:dyDescent="0.2">
      <c r="B4997" s="36" t="s">
        <v>4016</v>
      </c>
      <c r="C4997" s="3"/>
      <c r="D4997" s="3"/>
      <c r="E4997" s="3"/>
      <c r="F4997" s="4"/>
    </row>
    <row r="4998" spans="2:6" ht="11.25" hidden="1" customHeight="1" x14ac:dyDescent="0.2">
      <c r="B4998" s="36" t="s">
        <v>45</v>
      </c>
      <c r="C4998" s="3"/>
      <c r="D4998" s="3"/>
      <c r="E4998" s="3"/>
      <c r="F4998" s="4"/>
    </row>
    <row r="4999" spans="2:6" ht="11.25" hidden="1" customHeight="1" x14ac:dyDescent="0.2">
      <c r="B4999" s="36" t="s">
        <v>1991</v>
      </c>
      <c r="C4999" s="37">
        <f>D4999+E4999+F4999</f>
        <v>1269925</v>
      </c>
      <c r="D4999" s="3"/>
      <c r="E4999" s="3"/>
      <c r="F4999" s="4">
        <v>1269925</v>
      </c>
    </row>
    <row r="5000" spans="2:6" ht="11.25" hidden="1" customHeight="1" x14ac:dyDescent="0.2">
      <c r="B5000" s="36" t="s">
        <v>4016</v>
      </c>
      <c r="C5000" s="3"/>
      <c r="D5000" s="3"/>
      <c r="E5000" s="3"/>
      <c r="F5000" s="4"/>
    </row>
    <row r="5001" spans="2:6" ht="11.25" hidden="1" customHeight="1" x14ac:dyDescent="0.2">
      <c r="B5001" s="36" t="s">
        <v>537</v>
      </c>
      <c r="C5001" s="3"/>
      <c r="D5001" s="3"/>
      <c r="E5001" s="3"/>
      <c r="F5001" s="4"/>
    </row>
    <row r="5002" spans="2:6" ht="11.25" hidden="1" customHeight="1" x14ac:dyDescent="0.2">
      <c r="B5002" s="36" t="s">
        <v>788</v>
      </c>
      <c r="C5002" s="37">
        <f>D5002+E5002+F5002</f>
        <v>1460413</v>
      </c>
      <c r="D5002" s="3"/>
      <c r="E5002" s="3"/>
      <c r="F5002" s="4">
        <v>1460413</v>
      </c>
    </row>
    <row r="5003" spans="2:6" ht="11.25" hidden="1" customHeight="1" x14ac:dyDescent="0.2">
      <c r="B5003" s="36" t="s">
        <v>4016</v>
      </c>
      <c r="C5003" s="3"/>
      <c r="D5003" s="3"/>
      <c r="E5003" s="3"/>
      <c r="F5003" s="4"/>
    </row>
    <row r="5004" spans="2:6" ht="11.25" hidden="1" customHeight="1" x14ac:dyDescent="0.2">
      <c r="B5004" s="36" t="s">
        <v>2874</v>
      </c>
      <c r="C5004" s="3"/>
      <c r="D5004" s="3"/>
      <c r="E5004" s="3"/>
      <c r="F5004" s="4"/>
    </row>
    <row r="5005" spans="2:6" ht="11.25" hidden="1" customHeight="1" x14ac:dyDescent="0.2">
      <c r="B5005" s="36" t="s">
        <v>1318</v>
      </c>
      <c r="C5005" s="3"/>
      <c r="D5005" s="3"/>
      <c r="E5005" s="3"/>
      <c r="F5005" s="4"/>
    </row>
    <row r="5006" spans="2:6" ht="11.25" hidden="1" customHeight="1" x14ac:dyDescent="0.2">
      <c r="B5006" s="36" t="s">
        <v>757</v>
      </c>
      <c r="C5006" s="3"/>
      <c r="D5006" s="3"/>
      <c r="E5006" s="3"/>
      <c r="F5006" s="4"/>
    </row>
    <row r="5007" spans="2:6" ht="11.25" hidden="1" customHeight="1" x14ac:dyDescent="0.2">
      <c r="B5007" s="36" t="s">
        <v>3213</v>
      </c>
      <c r="C5007" s="37">
        <f>D5007+E5007+F5007</f>
        <v>819100</v>
      </c>
      <c r="D5007" s="3"/>
      <c r="E5007" s="3"/>
      <c r="F5007" s="4">
        <v>819100</v>
      </c>
    </row>
    <row r="5008" spans="2:6" ht="11.25" hidden="1" customHeight="1" x14ac:dyDescent="0.2">
      <c r="B5008" s="36" t="s">
        <v>3576</v>
      </c>
      <c r="C5008" s="3"/>
      <c r="D5008" s="3"/>
      <c r="E5008" s="3"/>
      <c r="F5008" s="4"/>
    </row>
    <row r="5009" spans="2:6" ht="11.25" hidden="1" customHeight="1" x14ac:dyDescent="0.2">
      <c r="B5009" s="36" t="s">
        <v>4016</v>
      </c>
      <c r="C5009" s="3"/>
      <c r="D5009" s="3"/>
      <c r="E5009" s="3"/>
      <c r="F5009" s="4"/>
    </row>
    <row r="5010" spans="2:6" ht="11.25" hidden="1" customHeight="1" x14ac:dyDescent="0.2">
      <c r="B5010" s="36" t="s">
        <v>3187</v>
      </c>
      <c r="C5010" s="3"/>
      <c r="D5010" s="3"/>
      <c r="E5010" s="3"/>
      <c r="F5010" s="4"/>
    </row>
    <row r="5011" spans="2:6" ht="11.25" hidden="1" customHeight="1" x14ac:dyDescent="0.2">
      <c r="B5011" s="36" t="s">
        <v>2816</v>
      </c>
      <c r="C5011" s="37">
        <f>D5011+E5011+F5011</f>
        <v>3549438</v>
      </c>
      <c r="D5011" s="3"/>
      <c r="E5011" s="3"/>
      <c r="F5011" s="4">
        <v>3549438</v>
      </c>
    </row>
    <row r="5012" spans="2:6" ht="11.25" hidden="1" customHeight="1" x14ac:dyDescent="0.2">
      <c r="B5012" s="36" t="s">
        <v>4016</v>
      </c>
      <c r="C5012" s="3"/>
      <c r="D5012" s="3"/>
      <c r="E5012" s="3"/>
      <c r="F5012" s="4"/>
    </row>
    <row r="5013" spans="2:6" ht="11.25" hidden="1" customHeight="1" x14ac:dyDescent="0.2">
      <c r="B5013" s="33" t="s">
        <v>550</v>
      </c>
      <c r="C5013" s="34">
        <v>11160000</v>
      </c>
      <c r="D5013" s="3"/>
      <c r="E5013" s="3"/>
      <c r="F5013" s="35">
        <v>11160000</v>
      </c>
    </row>
    <row r="5014" spans="2:6" ht="11.25" hidden="1" customHeight="1" x14ac:dyDescent="0.2">
      <c r="B5014" s="36" t="s">
        <v>4016</v>
      </c>
      <c r="C5014" s="3"/>
      <c r="D5014" s="3"/>
      <c r="E5014" s="3"/>
      <c r="F5014" s="4"/>
    </row>
    <row r="5015" spans="2:6" ht="11.25" hidden="1" customHeight="1" x14ac:dyDescent="0.2">
      <c r="B5015" s="36" t="s">
        <v>708</v>
      </c>
      <c r="C5015" s="3"/>
      <c r="D5015" s="3"/>
      <c r="E5015" s="3"/>
      <c r="F5015" s="4"/>
    </row>
    <row r="5016" spans="2:6" ht="11.25" hidden="1" customHeight="1" x14ac:dyDescent="0.2">
      <c r="B5016" s="36" t="s">
        <v>4016</v>
      </c>
      <c r="C5016" s="3"/>
      <c r="D5016" s="3"/>
      <c r="E5016" s="3"/>
      <c r="F5016" s="4"/>
    </row>
    <row r="5017" spans="2:6" ht="11.25" hidden="1" customHeight="1" x14ac:dyDescent="0.2">
      <c r="B5017" s="36" t="s">
        <v>3684</v>
      </c>
      <c r="C5017" s="3"/>
      <c r="D5017" s="3"/>
      <c r="E5017" s="3"/>
      <c r="F5017" s="4"/>
    </row>
    <row r="5018" spans="2:6" ht="11.25" hidden="1" customHeight="1" x14ac:dyDescent="0.2">
      <c r="B5018" s="36" t="s">
        <v>4016</v>
      </c>
      <c r="C5018" s="3"/>
      <c r="D5018" s="3"/>
      <c r="E5018" s="3"/>
      <c r="F5018" s="4"/>
    </row>
    <row r="5019" spans="2:6" ht="11.25" hidden="1" customHeight="1" x14ac:dyDescent="0.2">
      <c r="B5019" s="36" t="s">
        <v>43</v>
      </c>
      <c r="C5019" s="3"/>
      <c r="D5019" s="3"/>
      <c r="E5019" s="3"/>
      <c r="F5019" s="4"/>
    </row>
    <row r="5020" spans="2:6" ht="11.25" hidden="1" customHeight="1" x14ac:dyDescent="0.2">
      <c r="B5020" s="36" t="s">
        <v>2280</v>
      </c>
      <c r="C5020" s="3"/>
      <c r="D5020" s="3"/>
      <c r="E5020" s="3"/>
      <c r="F5020" s="4"/>
    </row>
    <row r="5021" spans="2:6" ht="11.25" hidden="1" customHeight="1" x14ac:dyDescent="0.2">
      <c r="B5021" s="36" t="s">
        <v>4016</v>
      </c>
      <c r="C5021" s="3"/>
      <c r="D5021" s="3"/>
      <c r="E5021" s="3"/>
      <c r="F5021" s="4"/>
    </row>
    <row r="5022" spans="2:6" ht="11.25" hidden="1" customHeight="1" x14ac:dyDescent="0.2">
      <c r="B5022" s="36" t="s">
        <v>1851</v>
      </c>
      <c r="C5022" s="3"/>
      <c r="D5022" s="3"/>
      <c r="E5022" s="3"/>
      <c r="F5022" s="4"/>
    </row>
    <row r="5023" spans="2:6" ht="11.25" hidden="1" customHeight="1" x14ac:dyDescent="0.2">
      <c r="B5023" s="36" t="s">
        <v>4016</v>
      </c>
      <c r="C5023" s="3"/>
      <c r="D5023" s="3"/>
      <c r="E5023" s="3"/>
      <c r="F5023" s="4"/>
    </row>
    <row r="5024" spans="2:6" ht="11.25" hidden="1" customHeight="1" x14ac:dyDescent="0.2">
      <c r="B5024" s="36" t="s">
        <v>2566</v>
      </c>
      <c r="C5024" s="3"/>
      <c r="D5024" s="3"/>
      <c r="E5024" s="3"/>
      <c r="F5024" s="4"/>
    </row>
    <row r="5025" spans="2:6" ht="11.25" hidden="1" customHeight="1" x14ac:dyDescent="0.2">
      <c r="B5025" s="28" t="s">
        <v>4016</v>
      </c>
      <c r="C5025" s="6"/>
      <c r="D5025" s="6"/>
      <c r="E5025" s="6"/>
      <c r="F5025" s="7"/>
    </row>
    <row r="5026" spans="2:6" ht="11.25" hidden="1" customHeight="1" x14ac:dyDescent="0.2">
      <c r="B5026" s="36" t="s">
        <v>3632</v>
      </c>
      <c r="C5026" s="3"/>
      <c r="D5026" s="3"/>
      <c r="E5026" s="3"/>
      <c r="F5026" s="4"/>
    </row>
    <row r="5027" spans="2:6" ht="11.25" hidden="1" customHeight="1" x14ac:dyDescent="0.2">
      <c r="B5027" s="36" t="s">
        <v>4016</v>
      </c>
      <c r="C5027" s="3"/>
      <c r="D5027" s="3"/>
      <c r="E5027" s="3"/>
      <c r="F5027" s="4"/>
    </row>
    <row r="5028" spans="2:6" ht="11.25" hidden="1" customHeight="1" x14ac:dyDescent="0.2">
      <c r="B5028" s="36" t="s">
        <v>1533</v>
      </c>
      <c r="C5028" s="3"/>
      <c r="D5028" s="3"/>
      <c r="E5028" s="3"/>
      <c r="F5028" s="4"/>
    </row>
    <row r="5029" spans="2:6" ht="11.25" hidden="1" customHeight="1" x14ac:dyDescent="0.2">
      <c r="B5029" s="36" t="s">
        <v>1908</v>
      </c>
      <c r="C5029" s="3"/>
      <c r="D5029" s="3"/>
      <c r="E5029" s="3"/>
      <c r="F5029" s="4"/>
    </row>
    <row r="5030" spans="2:6" ht="11.25" hidden="1" customHeight="1" x14ac:dyDescent="0.2">
      <c r="B5030" s="36" t="s">
        <v>3163</v>
      </c>
      <c r="C5030" s="3"/>
      <c r="D5030" s="3"/>
      <c r="E5030" s="3"/>
      <c r="F5030" s="4"/>
    </row>
    <row r="5031" spans="2:6" ht="11.25" hidden="1" customHeight="1" x14ac:dyDescent="0.2">
      <c r="B5031" s="36" t="s">
        <v>4016</v>
      </c>
      <c r="C5031" s="3"/>
      <c r="D5031" s="3"/>
      <c r="E5031" s="3"/>
      <c r="F5031" s="4"/>
    </row>
    <row r="5032" spans="2:6" ht="11.25" hidden="1" customHeight="1" x14ac:dyDescent="0.2">
      <c r="B5032" s="36" t="s">
        <v>147</v>
      </c>
      <c r="C5032" s="3"/>
      <c r="D5032" s="3"/>
      <c r="E5032" s="3"/>
      <c r="F5032" s="4"/>
    </row>
    <row r="5033" spans="2:6" ht="11.25" hidden="1" customHeight="1" x14ac:dyDescent="0.2">
      <c r="B5033" s="36" t="s">
        <v>4016</v>
      </c>
      <c r="C5033" s="3"/>
      <c r="D5033" s="3"/>
      <c r="E5033" s="3"/>
      <c r="F5033" s="4"/>
    </row>
    <row r="5034" spans="2:6" ht="11.25" hidden="1" customHeight="1" x14ac:dyDescent="0.2">
      <c r="B5034" s="36" t="s">
        <v>961</v>
      </c>
      <c r="C5034" s="3"/>
      <c r="D5034" s="3"/>
      <c r="E5034" s="3"/>
      <c r="F5034" s="4"/>
    </row>
    <row r="5035" spans="2:6" ht="11.25" hidden="1" customHeight="1" x14ac:dyDescent="0.2">
      <c r="B5035" s="36" t="s">
        <v>4016</v>
      </c>
      <c r="C5035" s="3"/>
      <c r="D5035" s="3"/>
      <c r="E5035" s="3"/>
      <c r="F5035" s="4"/>
    </row>
    <row r="5036" spans="2:6" ht="11.25" hidden="1" customHeight="1" x14ac:dyDescent="0.2">
      <c r="B5036" s="36" t="s">
        <v>562</v>
      </c>
      <c r="C5036" s="37">
        <f>D5036+E5036+F5036</f>
        <v>3720000</v>
      </c>
      <c r="D5036" s="3"/>
      <c r="E5036" s="3"/>
      <c r="F5036" s="4">
        <v>3720000</v>
      </c>
    </row>
    <row r="5037" spans="2:6" ht="11.25" hidden="1" customHeight="1" x14ac:dyDescent="0.2">
      <c r="B5037" s="36" t="s">
        <v>4016</v>
      </c>
      <c r="C5037" s="3"/>
      <c r="D5037" s="3"/>
      <c r="E5037" s="3"/>
      <c r="F5037" s="4"/>
    </row>
    <row r="5038" spans="2:6" ht="11.25" hidden="1" customHeight="1" x14ac:dyDescent="0.2">
      <c r="B5038" s="36" t="s">
        <v>1657</v>
      </c>
      <c r="C5038" s="3"/>
      <c r="D5038" s="3"/>
      <c r="E5038" s="3"/>
      <c r="F5038" s="4"/>
    </row>
    <row r="5039" spans="2:6" ht="11.25" hidden="1" customHeight="1" x14ac:dyDescent="0.2">
      <c r="B5039" s="36" t="s">
        <v>4016</v>
      </c>
      <c r="C5039" s="3"/>
      <c r="D5039" s="3"/>
      <c r="E5039" s="3"/>
      <c r="F5039" s="4"/>
    </row>
    <row r="5040" spans="2:6" ht="11.25" hidden="1" customHeight="1" x14ac:dyDescent="0.2">
      <c r="B5040" s="36" t="s">
        <v>3567</v>
      </c>
      <c r="C5040" s="3"/>
      <c r="D5040" s="3"/>
      <c r="E5040" s="3"/>
      <c r="F5040" s="4"/>
    </row>
    <row r="5041" spans="2:6" ht="11.25" hidden="1" customHeight="1" x14ac:dyDescent="0.2">
      <c r="B5041" s="36" t="s">
        <v>4016</v>
      </c>
      <c r="C5041" s="3"/>
      <c r="D5041" s="3"/>
      <c r="E5041" s="3"/>
      <c r="F5041" s="4"/>
    </row>
    <row r="5042" spans="2:6" ht="11.25" hidden="1" customHeight="1" x14ac:dyDescent="0.2">
      <c r="B5042" s="36" t="s">
        <v>357</v>
      </c>
      <c r="C5042" s="37">
        <f>D5042+E5042+F5042</f>
        <v>7440000</v>
      </c>
      <c r="D5042" s="3"/>
      <c r="E5042" s="3"/>
      <c r="F5042" s="4">
        <v>7440000</v>
      </c>
    </row>
    <row r="5043" spans="2:6" ht="11.25" hidden="1" customHeight="1" x14ac:dyDescent="0.2">
      <c r="B5043" s="36" t="s">
        <v>4016</v>
      </c>
      <c r="C5043" s="3"/>
      <c r="D5043" s="3"/>
      <c r="E5043" s="3"/>
      <c r="F5043" s="4"/>
    </row>
    <row r="5044" spans="2:6" ht="11.25" hidden="1" customHeight="1" x14ac:dyDescent="0.2">
      <c r="B5044" s="36" t="s">
        <v>408</v>
      </c>
      <c r="C5044" s="3"/>
      <c r="D5044" s="3"/>
      <c r="E5044" s="3"/>
      <c r="F5044" s="4"/>
    </row>
    <row r="5045" spans="2:6" ht="11.25" hidden="1" customHeight="1" x14ac:dyDescent="0.2">
      <c r="B5045" s="36" t="s">
        <v>4016</v>
      </c>
      <c r="C5045" s="3"/>
      <c r="D5045" s="3"/>
      <c r="E5045" s="3"/>
      <c r="F5045" s="4"/>
    </row>
    <row r="5046" spans="2:6" ht="11.25" hidden="1" customHeight="1" x14ac:dyDescent="0.2">
      <c r="B5046" s="36" t="s">
        <v>838</v>
      </c>
      <c r="C5046" s="3"/>
      <c r="D5046" s="3"/>
      <c r="E5046" s="3"/>
      <c r="F5046" s="4"/>
    </row>
    <row r="5047" spans="2:6" ht="11.25" hidden="1" customHeight="1" x14ac:dyDescent="0.2">
      <c r="B5047" s="36" t="s">
        <v>44</v>
      </c>
      <c r="C5047" s="37">
        <f>D5047+E5047+F5047</f>
        <v>11160000</v>
      </c>
      <c r="D5047" s="3"/>
      <c r="E5047" s="3"/>
      <c r="F5047" s="4">
        <v>11160000</v>
      </c>
    </row>
    <row r="5048" spans="2:6" ht="11.25" hidden="1" customHeight="1" x14ac:dyDescent="0.2">
      <c r="B5048" s="36" t="s">
        <v>4016</v>
      </c>
      <c r="C5048" s="3"/>
      <c r="D5048" s="3"/>
      <c r="E5048" s="3"/>
      <c r="F5048" s="4"/>
    </row>
    <row r="5049" spans="2:6" ht="11.25" hidden="1" customHeight="1" x14ac:dyDescent="0.2">
      <c r="B5049" s="33" t="s">
        <v>104</v>
      </c>
      <c r="C5049" s="34">
        <v>70913525</v>
      </c>
      <c r="D5049" s="34">
        <v>70913525</v>
      </c>
      <c r="E5049" s="3"/>
      <c r="F5049" s="4"/>
    </row>
    <row r="5050" spans="2:6" ht="11.25" hidden="1" customHeight="1" x14ac:dyDescent="0.2">
      <c r="B5050" s="36" t="s">
        <v>4016</v>
      </c>
      <c r="C5050" s="3"/>
      <c r="D5050" s="3"/>
      <c r="E5050" s="3"/>
      <c r="F5050" s="4"/>
    </row>
    <row r="5051" spans="2:6" ht="11.25" hidden="1" customHeight="1" x14ac:dyDescent="0.2">
      <c r="B5051" s="36" t="s">
        <v>2473</v>
      </c>
      <c r="C5051" s="3"/>
      <c r="D5051" s="3"/>
      <c r="E5051" s="3"/>
      <c r="F5051" s="4"/>
    </row>
    <row r="5052" spans="2:6" ht="11.25" hidden="1" customHeight="1" x14ac:dyDescent="0.2">
      <c r="B5052" s="36" t="s">
        <v>4016</v>
      </c>
      <c r="C5052" s="3"/>
      <c r="D5052" s="3"/>
      <c r="E5052" s="3"/>
      <c r="F5052" s="4"/>
    </row>
    <row r="5053" spans="2:6" ht="11.25" hidden="1" customHeight="1" x14ac:dyDescent="0.2">
      <c r="B5053" s="36" t="s">
        <v>1467</v>
      </c>
      <c r="C5053" s="37">
        <f>D5053+E5053+F5053</f>
        <v>70913525</v>
      </c>
      <c r="D5053" s="3">
        <v>70913525</v>
      </c>
      <c r="E5053" s="3"/>
      <c r="F5053" s="4"/>
    </row>
    <row r="5054" spans="2:6" ht="11.25" hidden="1" customHeight="1" x14ac:dyDescent="0.2">
      <c r="B5054" s="36" t="s">
        <v>4016</v>
      </c>
      <c r="C5054" s="3"/>
      <c r="D5054" s="3"/>
      <c r="E5054" s="3"/>
      <c r="F5054" s="4"/>
    </row>
    <row r="5055" spans="2:6" ht="11.25" hidden="1" customHeight="1" x14ac:dyDescent="0.2">
      <c r="B5055" s="36" t="s">
        <v>2901</v>
      </c>
      <c r="C5055" s="3"/>
      <c r="D5055" s="3"/>
      <c r="E5055" s="3"/>
      <c r="F5055" s="4"/>
    </row>
    <row r="5056" spans="2:6" ht="11.25" hidden="1" customHeight="1" x14ac:dyDescent="0.2">
      <c r="B5056" s="36" t="s">
        <v>4016</v>
      </c>
      <c r="C5056" s="3"/>
      <c r="D5056" s="3"/>
      <c r="E5056" s="3"/>
      <c r="F5056" s="4"/>
    </row>
    <row r="5057" spans="2:6" ht="11.25" hidden="1" customHeight="1" x14ac:dyDescent="0.2">
      <c r="B5057" s="36" t="s">
        <v>1082</v>
      </c>
      <c r="C5057" s="3"/>
      <c r="D5057" s="3"/>
      <c r="E5057" s="3"/>
      <c r="F5057" s="4"/>
    </row>
    <row r="5058" spans="2:6" ht="11.25" hidden="1" customHeight="1" x14ac:dyDescent="0.2">
      <c r="B5058" s="36" t="s">
        <v>3783</v>
      </c>
      <c r="C5058" s="37">
        <f>D5058+E5058+F5058</f>
        <v>70913525</v>
      </c>
      <c r="D5058" s="3">
        <v>70913525</v>
      </c>
      <c r="E5058" s="3"/>
      <c r="F5058" s="4"/>
    </row>
    <row r="5059" spans="2:6" ht="11.25" hidden="1" customHeight="1" x14ac:dyDescent="0.2">
      <c r="B5059" s="36" t="s">
        <v>4016</v>
      </c>
      <c r="C5059" s="3"/>
      <c r="D5059" s="3"/>
      <c r="E5059" s="3"/>
      <c r="F5059" s="4"/>
    </row>
    <row r="5060" spans="2:6" ht="11.25" hidden="1" customHeight="1" x14ac:dyDescent="0.2">
      <c r="B5060" s="33" t="s">
        <v>3626</v>
      </c>
      <c r="C5060" s="34">
        <v>912254545</v>
      </c>
      <c r="D5060" s="3"/>
      <c r="E5060" s="3"/>
      <c r="F5060" s="35">
        <v>912254545</v>
      </c>
    </row>
    <row r="5061" spans="2:6" ht="11.25" hidden="1" customHeight="1" x14ac:dyDescent="0.2">
      <c r="B5061" s="36" t="s">
        <v>4016</v>
      </c>
      <c r="C5061" s="3"/>
      <c r="D5061" s="3"/>
      <c r="E5061" s="3"/>
      <c r="F5061" s="4"/>
    </row>
    <row r="5062" spans="2:6" ht="11.25" hidden="1" customHeight="1" x14ac:dyDescent="0.2">
      <c r="B5062" s="36" t="s">
        <v>3688</v>
      </c>
      <c r="C5062" s="3"/>
      <c r="D5062" s="3"/>
      <c r="E5062" s="3"/>
      <c r="F5062" s="4"/>
    </row>
    <row r="5063" spans="2:6" ht="11.25" hidden="1" customHeight="1" x14ac:dyDescent="0.2">
      <c r="B5063" s="36" t="s">
        <v>4016</v>
      </c>
      <c r="C5063" s="3"/>
      <c r="D5063" s="3"/>
      <c r="E5063" s="3"/>
      <c r="F5063" s="4"/>
    </row>
    <row r="5064" spans="2:6" ht="11.25" hidden="1" customHeight="1" x14ac:dyDescent="0.2">
      <c r="B5064" s="36" t="s">
        <v>3421</v>
      </c>
      <c r="C5064" s="3"/>
      <c r="D5064" s="3"/>
      <c r="E5064" s="3"/>
      <c r="F5064" s="4"/>
    </row>
    <row r="5065" spans="2:6" ht="11.25" hidden="1" customHeight="1" x14ac:dyDescent="0.2">
      <c r="B5065" s="36" t="s">
        <v>4016</v>
      </c>
      <c r="C5065" s="3"/>
      <c r="D5065" s="3"/>
      <c r="E5065" s="3"/>
      <c r="F5065" s="4"/>
    </row>
    <row r="5066" spans="2:6" ht="11.25" hidden="1" customHeight="1" x14ac:dyDescent="0.2">
      <c r="B5066" s="36" t="s">
        <v>3251</v>
      </c>
      <c r="C5066" s="37">
        <f>D5066+E5066+F5066</f>
        <v>222672727</v>
      </c>
      <c r="D5066" s="3"/>
      <c r="E5066" s="3"/>
      <c r="F5066" s="4">
        <v>222672727</v>
      </c>
    </row>
    <row r="5067" spans="2:6" ht="11.25" hidden="1" customHeight="1" x14ac:dyDescent="0.2">
      <c r="B5067" s="36" t="s">
        <v>4016</v>
      </c>
      <c r="C5067" s="3"/>
      <c r="D5067" s="3"/>
      <c r="E5067" s="3"/>
      <c r="F5067" s="4"/>
    </row>
    <row r="5068" spans="2:6" ht="11.25" hidden="1" customHeight="1" x14ac:dyDescent="0.2">
      <c r="B5068" s="36" t="s">
        <v>555</v>
      </c>
      <c r="C5068" s="3"/>
      <c r="D5068" s="3"/>
      <c r="E5068" s="3"/>
      <c r="F5068" s="4"/>
    </row>
    <row r="5069" spans="2:6" ht="11.25" hidden="1" customHeight="1" x14ac:dyDescent="0.2">
      <c r="B5069" s="36" t="s">
        <v>4016</v>
      </c>
      <c r="C5069" s="3"/>
      <c r="D5069" s="3"/>
      <c r="E5069" s="3"/>
      <c r="F5069" s="4"/>
    </row>
    <row r="5070" spans="2:6" ht="11.25" hidden="1" customHeight="1" x14ac:dyDescent="0.2">
      <c r="B5070" s="36" t="s">
        <v>3000</v>
      </c>
      <c r="C5070" s="3"/>
      <c r="D5070" s="3"/>
      <c r="E5070" s="3"/>
      <c r="F5070" s="4"/>
    </row>
    <row r="5071" spans="2:6" ht="11.25" hidden="1" customHeight="1" x14ac:dyDescent="0.2">
      <c r="B5071" s="36" t="s">
        <v>4016</v>
      </c>
      <c r="C5071" s="3"/>
      <c r="D5071" s="3"/>
      <c r="E5071" s="3"/>
      <c r="F5071" s="4"/>
    </row>
    <row r="5072" spans="2:6" ht="11.25" hidden="1" customHeight="1" x14ac:dyDescent="0.2">
      <c r="B5072" s="36" t="s">
        <v>1920</v>
      </c>
      <c r="C5072" s="3"/>
      <c r="D5072" s="3"/>
      <c r="E5072" s="3"/>
      <c r="F5072" s="4"/>
    </row>
    <row r="5073" spans="2:6" ht="11.25" hidden="1" customHeight="1" x14ac:dyDescent="0.2">
      <c r="B5073" s="36" t="s">
        <v>4016</v>
      </c>
      <c r="C5073" s="3"/>
      <c r="D5073" s="3"/>
      <c r="E5073" s="3"/>
      <c r="F5073" s="4"/>
    </row>
    <row r="5074" spans="2:6" ht="11.25" hidden="1" customHeight="1" x14ac:dyDescent="0.2">
      <c r="B5074" s="36" t="s">
        <v>1532</v>
      </c>
      <c r="C5074" s="37">
        <f>D5074+E5074+F5074</f>
        <v>225672727</v>
      </c>
      <c r="D5074" s="3"/>
      <c r="E5074" s="3"/>
      <c r="F5074" s="4">
        <v>225672727</v>
      </c>
    </row>
    <row r="5075" spans="2:6" ht="11.25" hidden="1" customHeight="1" x14ac:dyDescent="0.2">
      <c r="B5075" s="36" t="s">
        <v>4016</v>
      </c>
      <c r="C5075" s="3"/>
      <c r="D5075" s="3"/>
      <c r="E5075" s="3"/>
      <c r="F5075" s="4"/>
    </row>
    <row r="5076" spans="2:6" ht="11.25" hidden="1" customHeight="1" x14ac:dyDescent="0.2">
      <c r="B5076" s="36" t="s">
        <v>206</v>
      </c>
      <c r="C5076" s="3"/>
      <c r="D5076" s="3"/>
      <c r="E5076" s="3"/>
      <c r="F5076" s="4"/>
    </row>
    <row r="5077" spans="2:6" ht="11.25" hidden="1" customHeight="1" x14ac:dyDescent="0.2">
      <c r="B5077" s="36" t="s">
        <v>4016</v>
      </c>
      <c r="C5077" s="3"/>
      <c r="D5077" s="3"/>
      <c r="E5077" s="3"/>
      <c r="F5077" s="4"/>
    </row>
    <row r="5078" spans="2:6" ht="11.25" hidden="1" customHeight="1" x14ac:dyDescent="0.2">
      <c r="B5078" s="28" t="s">
        <v>593</v>
      </c>
      <c r="C5078" s="32">
        <f>D5078+E5078+F5078</f>
        <v>261418182</v>
      </c>
      <c r="D5078" s="6"/>
      <c r="E5078" s="6"/>
      <c r="F5078" s="7">
        <v>261418182</v>
      </c>
    </row>
    <row r="5079" spans="2:6" ht="11.25" hidden="1" customHeight="1" x14ac:dyDescent="0.2">
      <c r="B5079" s="36" t="s">
        <v>4016</v>
      </c>
      <c r="C5079" s="3"/>
      <c r="D5079" s="3"/>
      <c r="E5079" s="3"/>
      <c r="F5079" s="4"/>
    </row>
    <row r="5080" spans="2:6" ht="11.25" hidden="1" customHeight="1" x14ac:dyDescent="0.2">
      <c r="B5080" s="36" t="s">
        <v>996</v>
      </c>
      <c r="C5080" s="3"/>
      <c r="D5080" s="3"/>
      <c r="E5080" s="3"/>
      <c r="F5080" s="4"/>
    </row>
    <row r="5081" spans="2:6" ht="11.25" hidden="1" customHeight="1" x14ac:dyDescent="0.2">
      <c r="B5081" s="36" t="s">
        <v>4016</v>
      </c>
      <c r="C5081" s="3"/>
      <c r="D5081" s="3"/>
      <c r="E5081" s="3"/>
      <c r="F5081" s="4"/>
    </row>
    <row r="5082" spans="2:6" ht="11.25" hidden="1" customHeight="1" x14ac:dyDescent="0.2">
      <c r="B5082" s="36" t="s">
        <v>2543</v>
      </c>
      <c r="C5082" s="37">
        <f>D5082+E5082+F5082</f>
        <v>79663636</v>
      </c>
      <c r="D5082" s="3"/>
      <c r="E5082" s="3"/>
      <c r="F5082" s="4">
        <v>79663636</v>
      </c>
    </row>
    <row r="5083" spans="2:6" ht="11.25" hidden="1" customHeight="1" x14ac:dyDescent="0.2">
      <c r="B5083" s="36" t="s">
        <v>4016</v>
      </c>
      <c r="C5083" s="3"/>
      <c r="D5083" s="3"/>
      <c r="E5083" s="3"/>
      <c r="F5083" s="4"/>
    </row>
    <row r="5084" spans="2:6" ht="11.25" hidden="1" customHeight="1" x14ac:dyDescent="0.2">
      <c r="B5084" s="36" t="s">
        <v>3419</v>
      </c>
      <c r="C5084" s="3"/>
      <c r="D5084" s="3"/>
      <c r="E5084" s="3"/>
      <c r="F5084" s="4"/>
    </row>
    <row r="5085" spans="2:6" ht="11.25" hidden="1" customHeight="1" x14ac:dyDescent="0.2">
      <c r="B5085" s="36" t="s">
        <v>4016</v>
      </c>
      <c r="C5085" s="3"/>
      <c r="D5085" s="3"/>
      <c r="E5085" s="3"/>
      <c r="F5085" s="4"/>
    </row>
    <row r="5086" spans="2:6" ht="11.25" hidden="1" customHeight="1" x14ac:dyDescent="0.2">
      <c r="B5086" s="36" t="s">
        <v>307</v>
      </c>
      <c r="C5086" s="37">
        <f>D5086+E5086+F5086</f>
        <v>1120990909</v>
      </c>
      <c r="D5086" s="3"/>
      <c r="E5086" s="3"/>
      <c r="F5086" s="4">
        <v>1120990909</v>
      </c>
    </row>
    <row r="5087" spans="2:6" ht="11.25" hidden="1" customHeight="1" x14ac:dyDescent="0.2">
      <c r="B5087" s="36" t="s">
        <v>4016</v>
      </c>
      <c r="C5087" s="3"/>
      <c r="D5087" s="3"/>
      <c r="E5087" s="3"/>
      <c r="F5087" s="4"/>
    </row>
    <row r="5088" spans="2:6" ht="11.25" hidden="1" customHeight="1" x14ac:dyDescent="0.2">
      <c r="B5088" s="36" t="s">
        <v>2476</v>
      </c>
      <c r="C5088" s="3"/>
      <c r="D5088" s="3"/>
      <c r="E5088" s="3"/>
      <c r="F5088" s="4"/>
    </row>
    <row r="5089" spans="2:6" ht="11.25" hidden="1" customHeight="1" x14ac:dyDescent="0.2">
      <c r="B5089" s="36" t="s">
        <v>4016</v>
      </c>
      <c r="C5089" s="3"/>
      <c r="D5089" s="3"/>
      <c r="E5089" s="3"/>
      <c r="F5089" s="4"/>
    </row>
    <row r="5090" spans="2:6" ht="11.25" hidden="1" customHeight="1" x14ac:dyDescent="0.2">
      <c r="B5090" s="36" t="s">
        <v>3000</v>
      </c>
      <c r="C5090" s="3"/>
      <c r="D5090" s="3"/>
      <c r="E5090" s="3"/>
      <c r="F5090" s="4"/>
    </row>
    <row r="5091" spans="2:6" ht="11.25" hidden="1" customHeight="1" x14ac:dyDescent="0.2">
      <c r="B5091" s="36" t="s">
        <v>4016</v>
      </c>
      <c r="C5091" s="3"/>
      <c r="D5091" s="3"/>
      <c r="E5091" s="3"/>
      <c r="F5091" s="4"/>
    </row>
    <row r="5092" spans="2:6" ht="11.25" hidden="1" customHeight="1" x14ac:dyDescent="0.2">
      <c r="B5092" s="36" t="s">
        <v>1334</v>
      </c>
      <c r="C5092" s="3"/>
      <c r="D5092" s="3"/>
      <c r="E5092" s="3"/>
      <c r="F5092" s="4"/>
    </row>
    <row r="5093" spans="2:6" ht="11.25" hidden="1" customHeight="1" x14ac:dyDescent="0.2">
      <c r="B5093" s="36" t="s">
        <v>4016</v>
      </c>
      <c r="C5093" s="3"/>
      <c r="D5093" s="3"/>
      <c r="E5093" s="3"/>
      <c r="F5093" s="4"/>
    </row>
    <row r="5094" spans="2:6" ht="11.25" hidden="1" customHeight="1" x14ac:dyDescent="0.2">
      <c r="B5094" s="36" t="s">
        <v>1384</v>
      </c>
      <c r="C5094" s="37">
        <f>D5094+E5094+F5094</f>
        <v>145918182</v>
      </c>
      <c r="D5094" s="3"/>
      <c r="E5094" s="3"/>
      <c r="F5094" s="4">
        <v>145918182</v>
      </c>
    </row>
    <row r="5095" spans="2:6" ht="11.25" hidden="1" customHeight="1" x14ac:dyDescent="0.2">
      <c r="B5095" s="36" t="s">
        <v>4016</v>
      </c>
      <c r="C5095" s="3"/>
      <c r="D5095" s="3"/>
      <c r="E5095" s="3"/>
      <c r="F5095" s="4"/>
    </row>
    <row r="5096" spans="2:6" ht="11.25" hidden="1" customHeight="1" x14ac:dyDescent="0.2">
      <c r="B5096" s="36" t="s">
        <v>3383</v>
      </c>
      <c r="C5096" s="3"/>
      <c r="D5096" s="3"/>
      <c r="E5096" s="3"/>
      <c r="F5096" s="4"/>
    </row>
    <row r="5097" spans="2:6" ht="11.25" hidden="1" customHeight="1" x14ac:dyDescent="0.2">
      <c r="B5097" s="36" t="s">
        <v>4016</v>
      </c>
      <c r="C5097" s="3"/>
      <c r="D5097" s="3"/>
      <c r="E5097" s="3"/>
      <c r="F5097" s="4"/>
    </row>
    <row r="5098" spans="2:6" ht="11.25" hidden="1" customHeight="1" x14ac:dyDescent="0.2">
      <c r="B5098" s="36" t="s">
        <v>2264</v>
      </c>
      <c r="C5098" s="37">
        <f>D5098+E5098+F5098</f>
        <v>-74500000</v>
      </c>
      <c r="D5098" s="3"/>
      <c r="E5098" s="3"/>
      <c r="F5098" s="4">
        <v>-74500000</v>
      </c>
    </row>
    <row r="5099" spans="2:6" ht="11.25" hidden="1" customHeight="1" x14ac:dyDescent="0.2">
      <c r="B5099" s="36" t="s">
        <v>4016</v>
      </c>
      <c r="C5099" s="3"/>
      <c r="D5099" s="3"/>
      <c r="E5099" s="3"/>
      <c r="F5099" s="4"/>
    </row>
    <row r="5100" spans="2:6" ht="11.25" hidden="1" customHeight="1" x14ac:dyDescent="0.2">
      <c r="B5100" s="36" t="s">
        <v>517</v>
      </c>
      <c r="C5100" s="3"/>
      <c r="D5100" s="3"/>
      <c r="E5100" s="3"/>
      <c r="F5100" s="4"/>
    </row>
    <row r="5101" spans="2:6" ht="11.25" hidden="1" customHeight="1" x14ac:dyDescent="0.2">
      <c r="B5101" s="36" t="s">
        <v>4016</v>
      </c>
      <c r="C5101" s="3"/>
      <c r="D5101" s="3"/>
      <c r="E5101" s="3"/>
      <c r="F5101" s="4"/>
    </row>
    <row r="5102" spans="2:6" ht="11.25" hidden="1" customHeight="1" x14ac:dyDescent="0.2">
      <c r="B5102" s="36" t="s">
        <v>3658</v>
      </c>
      <c r="C5102" s="3"/>
      <c r="D5102" s="3"/>
      <c r="E5102" s="3"/>
      <c r="F5102" s="4"/>
    </row>
    <row r="5103" spans="2:6" ht="11.25" hidden="1" customHeight="1" x14ac:dyDescent="0.2">
      <c r="B5103" s="36" t="s">
        <v>4016</v>
      </c>
      <c r="C5103" s="3"/>
      <c r="D5103" s="3"/>
      <c r="E5103" s="3"/>
      <c r="F5103" s="4"/>
    </row>
    <row r="5104" spans="2:6" ht="11.25" hidden="1" customHeight="1" x14ac:dyDescent="0.2">
      <c r="B5104" s="36" t="s">
        <v>4014</v>
      </c>
      <c r="C5104" s="3"/>
      <c r="D5104" s="3"/>
      <c r="E5104" s="3"/>
      <c r="F5104" s="4"/>
    </row>
    <row r="5105" spans="2:6" ht="11.25" hidden="1" customHeight="1" x14ac:dyDescent="0.2">
      <c r="B5105" s="36" t="s">
        <v>4016</v>
      </c>
      <c r="C5105" s="3"/>
      <c r="D5105" s="3"/>
      <c r="E5105" s="3"/>
      <c r="F5105" s="4"/>
    </row>
    <row r="5106" spans="2:6" ht="11.25" hidden="1" customHeight="1" x14ac:dyDescent="0.2">
      <c r="B5106" s="36" t="s">
        <v>2288</v>
      </c>
      <c r="C5106" s="37">
        <f>D5106+E5106+F5106</f>
        <v>20500000</v>
      </c>
      <c r="D5106" s="3"/>
      <c r="E5106" s="3"/>
      <c r="F5106" s="4">
        <v>20500000</v>
      </c>
    </row>
    <row r="5107" spans="2:6" ht="11.25" hidden="1" customHeight="1" x14ac:dyDescent="0.2">
      <c r="B5107" s="36" t="s">
        <v>4016</v>
      </c>
      <c r="C5107" s="3"/>
      <c r="D5107" s="3"/>
      <c r="E5107" s="3"/>
      <c r="F5107" s="4"/>
    </row>
    <row r="5108" spans="2:6" ht="11.25" hidden="1" customHeight="1" x14ac:dyDescent="0.2">
      <c r="B5108" s="36" t="s">
        <v>2302</v>
      </c>
      <c r="C5108" s="3"/>
      <c r="D5108" s="3"/>
      <c r="E5108" s="3"/>
      <c r="F5108" s="4"/>
    </row>
    <row r="5109" spans="2:6" ht="11.25" hidden="1" customHeight="1" x14ac:dyDescent="0.2">
      <c r="B5109" s="36" t="s">
        <v>4016</v>
      </c>
      <c r="C5109" s="3"/>
      <c r="D5109" s="3"/>
      <c r="E5109" s="3"/>
      <c r="F5109" s="4"/>
    </row>
    <row r="5110" spans="2:6" ht="11.25" hidden="1" customHeight="1" x14ac:dyDescent="0.2">
      <c r="B5110" s="36" t="s">
        <v>2300</v>
      </c>
      <c r="C5110" s="37">
        <f>D5110+E5110+F5110</f>
        <v>-14727273</v>
      </c>
      <c r="D5110" s="3"/>
      <c r="E5110" s="3"/>
      <c r="F5110" s="4">
        <v>-14727273</v>
      </c>
    </row>
    <row r="5111" spans="2:6" ht="11.25" hidden="1" customHeight="1" x14ac:dyDescent="0.2">
      <c r="B5111" s="36" t="s">
        <v>4016</v>
      </c>
      <c r="C5111" s="3"/>
      <c r="D5111" s="3"/>
      <c r="E5111" s="3"/>
      <c r="F5111" s="4"/>
    </row>
    <row r="5112" spans="2:6" ht="11.25" hidden="1" customHeight="1" x14ac:dyDescent="0.2">
      <c r="B5112" s="36" t="s">
        <v>3924</v>
      </c>
      <c r="C5112" s="3"/>
      <c r="D5112" s="3"/>
      <c r="E5112" s="3"/>
      <c r="F5112" s="4"/>
    </row>
    <row r="5113" spans="2:6" ht="11.25" hidden="1" customHeight="1" x14ac:dyDescent="0.2">
      <c r="B5113" s="36" t="s">
        <v>4016</v>
      </c>
      <c r="C5113" s="3"/>
      <c r="D5113" s="3"/>
      <c r="E5113" s="3"/>
      <c r="F5113" s="4"/>
    </row>
    <row r="5114" spans="2:6" ht="11.25" hidden="1" customHeight="1" x14ac:dyDescent="0.2">
      <c r="B5114" s="36" t="s">
        <v>2456</v>
      </c>
      <c r="C5114" s="3"/>
      <c r="D5114" s="3"/>
      <c r="E5114" s="3"/>
      <c r="F5114" s="4"/>
    </row>
    <row r="5115" spans="2:6" ht="11.25" hidden="1" customHeight="1" x14ac:dyDescent="0.2">
      <c r="B5115" s="36" t="s">
        <v>3074</v>
      </c>
      <c r="C5115" s="37">
        <f>D5115+E5115+F5115</f>
        <v>1987609090</v>
      </c>
      <c r="D5115" s="3"/>
      <c r="E5115" s="3"/>
      <c r="F5115" s="4">
        <v>1987609090</v>
      </c>
    </row>
    <row r="5116" spans="2:6" ht="11.25" hidden="1" customHeight="1" x14ac:dyDescent="0.2">
      <c r="B5116" s="36" t="s">
        <v>4016</v>
      </c>
      <c r="C5116" s="3"/>
      <c r="D5116" s="3"/>
      <c r="E5116" s="3"/>
      <c r="F5116" s="4"/>
    </row>
    <row r="5117" spans="2:6" ht="11.25" hidden="1" customHeight="1" x14ac:dyDescent="0.2">
      <c r="B5117" s="36" t="s">
        <v>610</v>
      </c>
      <c r="C5117" s="3"/>
      <c r="D5117" s="3"/>
      <c r="E5117" s="3"/>
      <c r="F5117" s="4"/>
    </row>
    <row r="5118" spans="2:6" ht="11.25" hidden="1" customHeight="1" x14ac:dyDescent="0.2">
      <c r="B5118" s="36" t="s">
        <v>4016</v>
      </c>
      <c r="C5118" s="3"/>
      <c r="D5118" s="3"/>
      <c r="E5118" s="3"/>
      <c r="F5118" s="4"/>
    </row>
    <row r="5119" spans="2:6" ht="11.25" hidden="1" customHeight="1" x14ac:dyDescent="0.2">
      <c r="B5119" s="36" t="s">
        <v>1249</v>
      </c>
      <c r="C5119" s="3"/>
      <c r="D5119" s="3"/>
      <c r="E5119" s="3"/>
      <c r="F5119" s="4"/>
    </row>
    <row r="5120" spans="2:6" ht="11.25" hidden="1" customHeight="1" x14ac:dyDescent="0.2">
      <c r="B5120" s="36" t="s">
        <v>4016</v>
      </c>
      <c r="C5120" s="3"/>
      <c r="D5120" s="3"/>
      <c r="E5120" s="3"/>
      <c r="F5120" s="4"/>
    </row>
    <row r="5121" spans="2:6" ht="11.25" hidden="1" customHeight="1" x14ac:dyDescent="0.2">
      <c r="B5121" s="36" t="s">
        <v>3861</v>
      </c>
      <c r="C5121" s="37">
        <f>D5121+E5121+F5121</f>
        <v>1115881818</v>
      </c>
      <c r="D5121" s="3"/>
      <c r="E5121" s="3"/>
      <c r="F5121" s="4">
        <v>1115881818</v>
      </c>
    </row>
    <row r="5122" spans="2:6" ht="11.25" hidden="1" customHeight="1" x14ac:dyDescent="0.2">
      <c r="B5122" s="36" t="s">
        <v>4016</v>
      </c>
      <c r="C5122" s="3"/>
      <c r="D5122" s="3"/>
      <c r="E5122" s="3"/>
      <c r="F5122" s="4"/>
    </row>
    <row r="5123" spans="2:6" ht="11.25" hidden="1" customHeight="1" x14ac:dyDescent="0.2">
      <c r="B5123" s="36" t="s">
        <v>169</v>
      </c>
      <c r="C5123" s="3"/>
      <c r="D5123" s="3"/>
      <c r="E5123" s="3"/>
      <c r="F5123" s="4"/>
    </row>
    <row r="5124" spans="2:6" ht="11.25" hidden="1" customHeight="1" x14ac:dyDescent="0.2">
      <c r="B5124" s="36" t="s">
        <v>4016</v>
      </c>
      <c r="C5124" s="3"/>
      <c r="D5124" s="3"/>
      <c r="E5124" s="3"/>
      <c r="F5124" s="4"/>
    </row>
    <row r="5125" spans="2:6" ht="11.25" hidden="1" customHeight="1" x14ac:dyDescent="0.2">
      <c r="B5125" s="36" t="s">
        <v>866</v>
      </c>
      <c r="C5125" s="37">
        <f>D5125+E5125+F5125</f>
        <v>-54136364</v>
      </c>
      <c r="D5125" s="3"/>
      <c r="E5125" s="3"/>
      <c r="F5125" s="4">
        <v>-54136364</v>
      </c>
    </row>
    <row r="5126" spans="2:6" ht="11.25" hidden="1" customHeight="1" x14ac:dyDescent="0.2">
      <c r="B5126" s="36" t="s">
        <v>4016</v>
      </c>
      <c r="C5126" s="3"/>
      <c r="D5126" s="3"/>
      <c r="E5126" s="3"/>
      <c r="F5126" s="4"/>
    </row>
    <row r="5127" spans="2:6" ht="11.25" hidden="1" customHeight="1" x14ac:dyDescent="0.2">
      <c r="B5127" s="36" t="s">
        <v>842</v>
      </c>
      <c r="C5127" s="3"/>
      <c r="D5127" s="3"/>
      <c r="E5127" s="3"/>
      <c r="F5127" s="4"/>
    </row>
    <row r="5128" spans="2:6" ht="11.25" hidden="1" customHeight="1" x14ac:dyDescent="0.2">
      <c r="B5128" s="36" t="s">
        <v>4016</v>
      </c>
      <c r="C5128" s="3"/>
      <c r="D5128" s="3"/>
      <c r="E5128" s="3"/>
      <c r="F5128" s="4"/>
    </row>
    <row r="5129" spans="2:6" ht="11.25" hidden="1" customHeight="1" x14ac:dyDescent="0.2">
      <c r="B5129" s="36" t="s">
        <v>2260</v>
      </c>
      <c r="C5129" s="3"/>
      <c r="D5129" s="3"/>
      <c r="E5129" s="3"/>
      <c r="F5129" s="4"/>
    </row>
    <row r="5130" spans="2:6" ht="11.25" hidden="1" customHeight="1" x14ac:dyDescent="0.2">
      <c r="B5130" s="36" t="s">
        <v>2329</v>
      </c>
      <c r="C5130" s="3"/>
      <c r="D5130" s="3"/>
      <c r="E5130" s="3"/>
      <c r="F5130" s="4"/>
    </row>
    <row r="5131" spans="2:6" ht="11.25" hidden="1" customHeight="1" x14ac:dyDescent="0.2">
      <c r="B5131" s="28" t="s">
        <v>3981</v>
      </c>
      <c r="C5131" s="6"/>
      <c r="D5131" s="6"/>
      <c r="E5131" s="6"/>
      <c r="F5131" s="7"/>
    </row>
    <row r="5132" spans="2:6" ht="11.25" hidden="1" customHeight="1" x14ac:dyDescent="0.2">
      <c r="B5132" s="36" t="s">
        <v>4016</v>
      </c>
      <c r="C5132" s="3"/>
      <c r="D5132" s="3"/>
      <c r="E5132" s="3"/>
      <c r="F5132" s="4"/>
    </row>
    <row r="5133" spans="2:6" ht="11.25" hidden="1" customHeight="1" x14ac:dyDescent="0.2">
      <c r="B5133" s="36" t="s">
        <v>2103</v>
      </c>
      <c r="C5133" s="3"/>
      <c r="D5133" s="3"/>
      <c r="E5133" s="3"/>
      <c r="F5133" s="4"/>
    </row>
    <row r="5134" spans="2:6" ht="11.25" hidden="1" customHeight="1" x14ac:dyDescent="0.2">
      <c r="B5134" s="36" t="s">
        <v>4016</v>
      </c>
      <c r="C5134" s="3"/>
      <c r="D5134" s="3"/>
      <c r="E5134" s="3"/>
      <c r="F5134" s="4"/>
    </row>
    <row r="5135" spans="2:6" ht="11.25" hidden="1" customHeight="1" x14ac:dyDescent="0.2">
      <c r="B5135" s="36" t="s">
        <v>1575</v>
      </c>
      <c r="C5135" s="3"/>
      <c r="D5135" s="3"/>
      <c r="E5135" s="3"/>
      <c r="F5135" s="4"/>
    </row>
    <row r="5136" spans="2:6" ht="11.25" hidden="1" customHeight="1" x14ac:dyDescent="0.2">
      <c r="B5136" s="36" t="s">
        <v>4016</v>
      </c>
      <c r="C5136" s="3"/>
      <c r="D5136" s="3"/>
      <c r="E5136" s="3"/>
      <c r="F5136" s="4"/>
    </row>
    <row r="5137" spans="2:6" ht="11.25" hidden="1" customHeight="1" x14ac:dyDescent="0.2">
      <c r="B5137" s="36" t="s">
        <v>776</v>
      </c>
      <c r="C5137" s="37">
        <f>D5137+E5137+F5137</f>
        <v>157490909</v>
      </c>
      <c r="D5137" s="3"/>
      <c r="E5137" s="3"/>
      <c r="F5137" s="4">
        <v>157490909</v>
      </c>
    </row>
    <row r="5138" spans="2:6" ht="11.25" hidden="1" customHeight="1" x14ac:dyDescent="0.2">
      <c r="B5138" s="36" t="s">
        <v>4016</v>
      </c>
      <c r="C5138" s="3"/>
      <c r="D5138" s="3"/>
      <c r="E5138" s="3"/>
      <c r="F5138" s="4"/>
    </row>
    <row r="5139" spans="2:6" ht="11.25" hidden="1" customHeight="1" x14ac:dyDescent="0.2">
      <c r="B5139" s="36" t="s">
        <v>1378</v>
      </c>
      <c r="C5139" s="3"/>
      <c r="D5139" s="3"/>
      <c r="E5139" s="3"/>
      <c r="F5139" s="4"/>
    </row>
    <row r="5140" spans="2:6" ht="11.25" hidden="1" customHeight="1" x14ac:dyDescent="0.2">
      <c r="B5140" s="36" t="s">
        <v>4016</v>
      </c>
      <c r="C5140" s="3"/>
      <c r="D5140" s="3"/>
      <c r="E5140" s="3"/>
      <c r="F5140" s="4"/>
    </row>
    <row r="5141" spans="2:6" ht="11.25" hidden="1" customHeight="1" x14ac:dyDescent="0.2">
      <c r="B5141" s="36" t="s">
        <v>3568</v>
      </c>
      <c r="C5141" s="3"/>
      <c r="D5141" s="3"/>
      <c r="E5141" s="3"/>
      <c r="F5141" s="4"/>
    </row>
    <row r="5142" spans="2:6" ht="11.25" hidden="1" customHeight="1" x14ac:dyDescent="0.2">
      <c r="B5142" s="36" t="s">
        <v>381</v>
      </c>
      <c r="C5142" s="3"/>
      <c r="D5142" s="3"/>
      <c r="E5142" s="3"/>
      <c r="F5142" s="4"/>
    </row>
    <row r="5143" spans="2:6" ht="11.25" hidden="1" customHeight="1" x14ac:dyDescent="0.2">
      <c r="B5143" s="36" t="s">
        <v>3981</v>
      </c>
      <c r="C5143" s="3"/>
      <c r="D5143" s="3"/>
      <c r="E5143" s="3"/>
      <c r="F5143" s="4"/>
    </row>
    <row r="5144" spans="2:6" ht="11.25" hidden="1" customHeight="1" x14ac:dyDescent="0.2">
      <c r="B5144" s="36" t="s">
        <v>4016</v>
      </c>
      <c r="C5144" s="3"/>
      <c r="D5144" s="3"/>
      <c r="E5144" s="3"/>
      <c r="F5144" s="4"/>
    </row>
    <row r="5145" spans="2:6" ht="11.25" hidden="1" customHeight="1" x14ac:dyDescent="0.2">
      <c r="B5145" s="36" t="s">
        <v>2400</v>
      </c>
      <c r="C5145" s="3"/>
      <c r="D5145" s="3"/>
      <c r="E5145" s="3"/>
      <c r="F5145" s="4"/>
    </row>
    <row r="5146" spans="2:6" ht="11.25" hidden="1" customHeight="1" x14ac:dyDescent="0.2">
      <c r="B5146" s="36" t="s">
        <v>4016</v>
      </c>
      <c r="C5146" s="3"/>
      <c r="D5146" s="3"/>
      <c r="E5146" s="3"/>
      <c r="F5146" s="4"/>
    </row>
    <row r="5147" spans="2:6" ht="11.25" hidden="1" customHeight="1" x14ac:dyDescent="0.2">
      <c r="B5147" s="36" t="s">
        <v>3878</v>
      </c>
      <c r="C5147" s="3"/>
      <c r="D5147" s="3"/>
      <c r="E5147" s="3"/>
      <c r="F5147" s="4"/>
    </row>
    <row r="5148" spans="2:6" ht="11.25" hidden="1" customHeight="1" x14ac:dyDescent="0.2">
      <c r="B5148" s="36" t="s">
        <v>4016</v>
      </c>
      <c r="C5148" s="3"/>
      <c r="D5148" s="3"/>
      <c r="E5148" s="3"/>
      <c r="F5148" s="4"/>
    </row>
    <row r="5149" spans="2:6" ht="11.25" hidden="1" customHeight="1" x14ac:dyDescent="0.2">
      <c r="B5149" s="36" t="s">
        <v>2064</v>
      </c>
      <c r="C5149" s="37">
        <f>D5149+E5149+F5149</f>
        <v>-100454545</v>
      </c>
      <c r="D5149" s="3"/>
      <c r="E5149" s="3"/>
      <c r="F5149" s="4">
        <v>-100454545</v>
      </c>
    </row>
    <row r="5150" spans="2:6" ht="11.25" hidden="1" customHeight="1" x14ac:dyDescent="0.2">
      <c r="B5150" s="36" t="s">
        <v>4016</v>
      </c>
      <c r="C5150" s="3"/>
      <c r="D5150" s="3"/>
      <c r="E5150" s="3"/>
      <c r="F5150" s="4"/>
    </row>
    <row r="5151" spans="2:6" ht="11.25" hidden="1" customHeight="1" x14ac:dyDescent="0.2">
      <c r="B5151" s="36" t="s">
        <v>1011</v>
      </c>
      <c r="C5151" s="3"/>
      <c r="D5151" s="3"/>
      <c r="E5151" s="3"/>
      <c r="F5151" s="4"/>
    </row>
    <row r="5152" spans="2:6" ht="11.25" hidden="1" customHeight="1" x14ac:dyDescent="0.2">
      <c r="B5152" s="36" t="s">
        <v>4016</v>
      </c>
      <c r="C5152" s="3"/>
      <c r="D5152" s="3"/>
      <c r="E5152" s="3"/>
      <c r="F5152" s="4"/>
    </row>
    <row r="5153" spans="2:6" ht="11.25" hidden="1" customHeight="1" x14ac:dyDescent="0.2">
      <c r="B5153" s="36" t="s">
        <v>2356</v>
      </c>
      <c r="C5153" s="37">
        <f>D5153+E5153+F5153</f>
        <v>-541109091</v>
      </c>
      <c r="D5153" s="3"/>
      <c r="E5153" s="3"/>
      <c r="F5153" s="4">
        <v>-541109091</v>
      </c>
    </row>
    <row r="5154" spans="2:6" ht="11.25" hidden="1" customHeight="1" x14ac:dyDescent="0.2">
      <c r="B5154" s="36" t="s">
        <v>4016</v>
      </c>
      <c r="C5154" s="3"/>
      <c r="D5154" s="3"/>
      <c r="E5154" s="3"/>
      <c r="F5154" s="4"/>
    </row>
    <row r="5155" spans="2:6" ht="11.25" hidden="1" customHeight="1" x14ac:dyDescent="0.2">
      <c r="B5155" s="36" t="s">
        <v>2181</v>
      </c>
      <c r="C5155" s="3"/>
      <c r="D5155" s="3"/>
      <c r="E5155" s="3"/>
      <c r="F5155" s="4"/>
    </row>
    <row r="5156" spans="2:6" ht="11.25" hidden="1" customHeight="1" x14ac:dyDescent="0.2">
      <c r="B5156" s="36" t="s">
        <v>4016</v>
      </c>
      <c r="C5156" s="3"/>
      <c r="D5156" s="3"/>
      <c r="E5156" s="3"/>
      <c r="F5156" s="4"/>
    </row>
    <row r="5157" spans="2:6" ht="11.25" hidden="1" customHeight="1" x14ac:dyDescent="0.2">
      <c r="B5157" s="36" t="s">
        <v>2104</v>
      </c>
      <c r="C5157" s="3"/>
      <c r="D5157" s="3"/>
      <c r="E5157" s="3"/>
      <c r="F5157" s="4"/>
    </row>
    <row r="5158" spans="2:6" ht="11.25" hidden="1" customHeight="1" x14ac:dyDescent="0.2">
      <c r="B5158" s="36" t="s">
        <v>4016</v>
      </c>
      <c r="C5158" s="3"/>
      <c r="D5158" s="3"/>
      <c r="E5158" s="3"/>
      <c r="F5158" s="4"/>
    </row>
    <row r="5159" spans="2:6" ht="11.25" hidden="1" customHeight="1" x14ac:dyDescent="0.2">
      <c r="B5159" s="36" t="s">
        <v>2921</v>
      </c>
      <c r="C5159" s="37">
        <f>D5159+E5159+F5159</f>
        <v>92990909</v>
      </c>
      <c r="D5159" s="3"/>
      <c r="E5159" s="3"/>
      <c r="F5159" s="4">
        <v>92990909</v>
      </c>
    </row>
    <row r="5160" spans="2:6" ht="11.25" hidden="1" customHeight="1" x14ac:dyDescent="0.2">
      <c r="B5160" s="36" t="s">
        <v>4016</v>
      </c>
      <c r="C5160" s="3"/>
      <c r="D5160" s="3"/>
      <c r="E5160" s="3"/>
      <c r="F5160" s="4"/>
    </row>
    <row r="5161" spans="2:6" ht="11.25" hidden="1" customHeight="1" x14ac:dyDescent="0.2">
      <c r="B5161" s="36" t="s">
        <v>2515</v>
      </c>
      <c r="C5161" s="3"/>
      <c r="D5161" s="3"/>
      <c r="E5161" s="3"/>
      <c r="F5161" s="4"/>
    </row>
    <row r="5162" spans="2:6" ht="11.25" hidden="1" customHeight="1" x14ac:dyDescent="0.2">
      <c r="B5162" s="36" t="s">
        <v>4016</v>
      </c>
      <c r="C5162" s="3"/>
      <c r="D5162" s="3"/>
      <c r="E5162" s="3"/>
      <c r="F5162" s="4"/>
    </row>
    <row r="5163" spans="2:6" ht="11.25" hidden="1" customHeight="1" x14ac:dyDescent="0.2">
      <c r="B5163" s="36" t="s">
        <v>1501</v>
      </c>
      <c r="C5163" s="37">
        <f>D5163+E5163+F5163</f>
        <v>-2707945454</v>
      </c>
      <c r="D5163" s="3"/>
      <c r="E5163" s="3"/>
      <c r="F5163" s="4">
        <v>-2707945454</v>
      </c>
    </row>
    <row r="5164" spans="2:6" ht="11.25" hidden="1" customHeight="1" x14ac:dyDescent="0.2">
      <c r="B5164" s="36" t="s">
        <v>4016</v>
      </c>
      <c r="C5164" s="3"/>
      <c r="D5164" s="3"/>
      <c r="E5164" s="3"/>
      <c r="F5164" s="4"/>
    </row>
    <row r="5165" spans="2:6" ht="11.25" hidden="1" customHeight="1" x14ac:dyDescent="0.2">
      <c r="B5165" s="36" t="s">
        <v>514</v>
      </c>
      <c r="C5165" s="3"/>
      <c r="D5165" s="3"/>
      <c r="E5165" s="3"/>
      <c r="F5165" s="4"/>
    </row>
    <row r="5166" spans="2:6" ht="11.25" hidden="1" customHeight="1" x14ac:dyDescent="0.2">
      <c r="B5166" s="36" t="s">
        <v>4016</v>
      </c>
      <c r="C5166" s="3"/>
      <c r="D5166" s="3"/>
      <c r="E5166" s="3"/>
      <c r="F5166" s="4"/>
    </row>
    <row r="5167" spans="2:6" ht="11.25" hidden="1" customHeight="1" x14ac:dyDescent="0.2">
      <c r="B5167" s="36" t="s">
        <v>564</v>
      </c>
      <c r="C5167" s="3"/>
      <c r="D5167" s="3"/>
      <c r="E5167" s="3"/>
      <c r="F5167" s="4"/>
    </row>
    <row r="5168" spans="2:6" ht="11.25" hidden="1" customHeight="1" x14ac:dyDescent="0.2">
      <c r="B5168" s="36" t="s">
        <v>2439</v>
      </c>
      <c r="C5168" s="37">
        <f>D5168+E5168+F5168</f>
        <v>-2037281818</v>
      </c>
      <c r="D5168" s="3"/>
      <c r="E5168" s="3"/>
      <c r="F5168" s="4">
        <v>-2037281818</v>
      </c>
    </row>
    <row r="5169" spans="2:6" ht="11.25" hidden="1" customHeight="1" x14ac:dyDescent="0.2">
      <c r="B5169" s="36" t="s">
        <v>4016</v>
      </c>
      <c r="C5169" s="3"/>
      <c r="D5169" s="3"/>
      <c r="E5169" s="3"/>
      <c r="F5169" s="4"/>
    </row>
    <row r="5170" spans="2:6" ht="11.25" hidden="1" customHeight="1" x14ac:dyDescent="0.2">
      <c r="B5170" s="36" t="s">
        <v>3973</v>
      </c>
      <c r="C5170" s="3"/>
      <c r="D5170" s="3"/>
      <c r="E5170" s="3"/>
      <c r="F5170" s="4"/>
    </row>
    <row r="5171" spans="2:6" ht="11.25" hidden="1" customHeight="1" x14ac:dyDescent="0.2">
      <c r="B5171" s="36" t="s">
        <v>4016</v>
      </c>
      <c r="C5171" s="3"/>
      <c r="D5171" s="3"/>
      <c r="E5171" s="3"/>
      <c r="F5171" s="4"/>
    </row>
    <row r="5172" spans="2:6" ht="11.25" hidden="1" customHeight="1" x14ac:dyDescent="0.2">
      <c r="B5172" s="36" t="s">
        <v>347</v>
      </c>
      <c r="C5172" s="3"/>
      <c r="D5172" s="3"/>
      <c r="E5172" s="3"/>
      <c r="F5172" s="4"/>
    </row>
    <row r="5173" spans="2:6" ht="11.25" hidden="1" customHeight="1" x14ac:dyDescent="0.2">
      <c r="B5173" s="36" t="s">
        <v>4016</v>
      </c>
      <c r="C5173" s="3"/>
      <c r="D5173" s="3"/>
      <c r="E5173" s="3"/>
      <c r="F5173" s="4"/>
    </row>
    <row r="5174" spans="2:6" ht="11.25" hidden="1" customHeight="1" x14ac:dyDescent="0.2">
      <c r="B5174" s="36" t="s">
        <v>2577</v>
      </c>
      <c r="C5174" s="37">
        <f>D5174+E5174+F5174</f>
        <v>-7636363</v>
      </c>
      <c r="D5174" s="3"/>
      <c r="E5174" s="3"/>
      <c r="F5174" s="4">
        <v>-7636363</v>
      </c>
    </row>
    <row r="5175" spans="2:6" ht="11.25" hidden="1" customHeight="1" x14ac:dyDescent="0.2">
      <c r="B5175" s="36" t="s">
        <v>4016</v>
      </c>
      <c r="C5175" s="3"/>
      <c r="D5175" s="3"/>
      <c r="E5175" s="3"/>
      <c r="F5175" s="4"/>
    </row>
    <row r="5176" spans="2:6" ht="11.25" hidden="1" customHeight="1" x14ac:dyDescent="0.2">
      <c r="B5176" s="36" t="s">
        <v>140</v>
      </c>
      <c r="C5176" s="3"/>
      <c r="D5176" s="3"/>
      <c r="E5176" s="3"/>
      <c r="F5176" s="4"/>
    </row>
    <row r="5177" spans="2:6" ht="11.25" hidden="1" customHeight="1" x14ac:dyDescent="0.2">
      <c r="B5177" s="36" t="s">
        <v>4016</v>
      </c>
      <c r="C5177" s="3"/>
      <c r="D5177" s="3"/>
      <c r="E5177" s="3"/>
      <c r="F5177" s="4"/>
    </row>
    <row r="5178" spans="2:6" ht="11.25" hidden="1" customHeight="1" x14ac:dyDescent="0.2">
      <c r="B5178" s="36" t="s">
        <v>3000</v>
      </c>
      <c r="C5178" s="3"/>
      <c r="D5178" s="3"/>
      <c r="E5178" s="3"/>
      <c r="F5178" s="4"/>
    </row>
    <row r="5179" spans="2:6" ht="11.25" hidden="1" customHeight="1" x14ac:dyDescent="0.2">
      <c r="B5179" s="36" t="s">
        <v>4016</v>
      </c>
      <c r="C5179" s="3"/>
      <c r="D5179" s="3"/>
      <c r="E5179" s="3"/>
      <c r="F5179" s="4"/>
    </row>
    <row r="5180" spans="2:6" ht="11.25" hidden="1" customHeight="1" x14ac:dyDescent="0.2">
      <c r="B5180" s="36" t="s">
        <v>120</v>
      </c>
      <c r="C5180" s="3"/>
      <c r="D5180" s="3"/>
      <c r="E5180" s="3"/>
      <c r="F5180" s="4"/>
    </row>
    <row r="5181" spans="2:6" ht="11.25" hidden="1" customHeight="1" x14ac:dyDescent="0.2">
      <c r="B5181" s="36" t="s">
        <v>4016</v>
      </c>
      <c r="C5181" s="3"/>
      <c r="D5181" s="3"/>
      <c r="E5181" s="3"/>
      <c r="F5181" s="4"/>
    </row>
    <row r="5182" spans="2:6" ht="11.25" hidden="1" customHeight="1" x14ac:dyDescent="0.2">
      <c r="B5182" s="36" t="s">
        <v>3827</v>
      </c>
      <c r="C5182" s="37">
        <f>D5182+E5182+F5182</f>
        <v>4800000</v>
      </c>
      <c r="D5182" s="3"/>
      <c r="E5182" s="3"/>
      <c r="F5182" s="4">
        <v>4800000</v>
      </c>
    </row>
    <row r="5183" spans="2:6" ht="11.25" hidden="1" customHeight="1" x14ac:dyDescent="0.2">
      <c r="B5183" s="36" t="s">
        <v>4016</v>
      </c>
      <c r="C5183" s="3"/>
      <c r="D5183" s="3"/>
      <c r="E5183" s="3"/>
      <c r="F5183" s="4"/>
    </row>
    <row r="5184" spans="2:6" ht="11.25" hidden="1" customHeight="1" x14ac:dyDescent="0.2">
      <c r="B5184" s="28" t="s">
        <v>1510</v>
      </c>
      <c r="C5184" s="6"/>
      <c r="D5184" s="6"/>
      <c r="E5184" s="6"/>
      <c r="F5184" s="7"/>
    </row>
    <row r="5185" spans="2:6" ht="11.25" hidden="1" customHeight="1" x14ac:dyDescent="0.2">
      <c r="B5185" s="36" t="s">
        <v>4016</v>
      </c>
      <c r="C5185" s="3"/>
      <c r="D5185" s="3"/>
      <c r="E5185" s="3"/>
      <c r="F5185" s="4"/>
    </row>
    <row r="5186" spans="2:6" ht="11.25" hidden="1" customHeight="1" x14ac:dyDescent="0.2">
      <c r="B5186" s="36" t="s">
        <v>785</v>
      </c>
      <c r="C5186" s="37">
        <f>D5186+E5186+F5186</f>
        <v>10890909</v>
      </c>
      <c r="D5186" s="3"/>
      <c r="E5186" s="3"/>
      <c r="F5186" s="4">
        <v>10890909</v>
      </c>
    </row>
    <row r="5187" spans="2:6" ht="11.25" hidden="1" customHeight="1" x14ac:dyDescent="0.2">
      <c r="B5187" s="36" t="s">
        <v>4016</v>
      </c>
      <c r="C5187" s="3"/>
      <c r="D5187" s="3"/>
      <c r="E5187" s="3"/>
      <c r="F5187" s="4"/>
    </row>
    <row r="5188" spans="2:6" ht="11.25" hidden="1" customHeight="1" x14ac:dyDescent="0.2">
      <c r="B5188" s="36" t="s">
        <v>771</v>
      </c>
      <c r="C5188" s="3"/>
      <c r="D5188" s="3"/>
      <c r="E5188" s="3"/>
      <c r="F5188" s="4"/>
    </row>
    <row r="5189" spans="2:6" ht="11.25" hidden="1" customHeight="1" x14ac:dyDescent="0.2">
      <c r="B5189" s="36" t="s">
        <v>4016</v>
      </c>
      <c r="C5189" s="3"/>
      <c r="D5189" s="3"/>
      <c r="E5189" s="3"/>
      <c r="F5189" s="4"/>
    </row>
    <row r="5190" spans="2:6" ht="11.25" hidden="1" customHeight="1" x14ac:dyDescent="0.2">
      <c r="B5190" s="36" t="s">
        <v>3000</v>
      </c>
      <c r="C5190" s="3"/>
      <c r="D5190" s="3"/>
      <c r="E5190" s="3"/>
      <c r="F5190" s="4"/>
    </row>
    <row r="5191" spans="2:6" ht="11.25" hidden="1" customHeight="1" x14ac:dyDescent="0.2">
      <c r="B5191" s="36" t="s">
        <v>4016</v>
      </c>
      <c r="C5191" s="3"/>
      <c r="D5191" s="3"/>
      <c r="E5191" s="3"/>
      <c r="F5191" s="4"/>
    </row>
    <row r="5192" spans="2:6" ht="11.25" hidden="1" customHeight="1" x14ac:dyDescent="0.2">
      <c r="B5192" s="36" t="s">
        <v>2730</v>
      </c>
      <c r="C5192" s="3"/>
      <c r="D5192" s="3"/>
      <c r="E5192" s="3"/>
      <c r="F5192" s="4"/>
    </row>
    <row r="5193" spans="2:6" ht="11.25" hidden="1" customHeight="1" x14ac:dyDescent="0.2">
      <c r="B5193" s="36" t="s">
        <v>4016</v>
      </c>
      <c r="C5193" s="3"/>
      <c r="D5193" s="3"/>
      <c r="E5193" s="3"/>
      <c r="F5193" s="4"/>
    </row>
    <row r="5194" spans="2:6" ht="11.25" hidden="1" customHeight="1" x14ac:dyDescent="0.2">
      <c r="B5194" s="36" t="s">
        <v>82</v>
      </c>
      <c r="C5194" s="37">
        <f>D5194+E5194+F5194</f>
        <v>40181818</v>
      </c>
      <c r="D5194" s="3"/>
      <c r="E5194" s="3"/>
      <c r="F5194" s="4">
        <v>40181818</v>
      </c>
    </row>
    <row r="5195" spans="2:6" ht="11.25" hidden="1" customHeight="1" x14ac:dyDescent="0.2">
      <c r="B5195" s="36" t="s">
        <v>4016</v>
      </c>
      <c r="C5195" s="3"/>
      <c r="D5195" s="3"/>
      <c r="E5195" s="3"/>
      <c r="F5195" s="4"/>
    </row>
    <row r="5196" spans="2:6" ht="11.25" hidden="1" customHeight="1" x14ac:dyDescent="0.2">
      <c r="B5196" s="36" t="s">
        <v>95</v>
      </c>
      <c r="C5196" s="3"/>
      <c r="D5196" s="3"/>
      <c r="E5196" s="3"/>
      <c r="F5196" s="4"/>
    </row>
    <row r="5197" spans="2:6" ht="11.25" hidden="1" customHeight="1" x14ac:dyDescent="0.2">
      <c r="B5197" s="36" t="s">
        <v>4016</v>
      </c>
      <c r="C5197" s="3"/>
      <c r="D5197" s="3"/>
      <c r="E5197" s="3"/>
      <c r="F5197" s="4"/>
    </row>
    <row r="5198" spans="2:6" ht="11.25" hidden="1" customHeight="1" x14ac:dyDescent="0.2">
      <c r="B5198" s="36" t="s">
        <v>1360</v>
      </c>
      <c r="C5198" s="37">
        <f>D5198+E5198+F5198</f>
        <v>39100000</v>
      </c>
      <c r="D5198" s="3"/>
      <c r="E5198" s="3"/>
      <c r="F5198" s="4">
        <v>39100000</v>
      </c>
    </row>
    <row r="5199" spans="2:6" ht="11.25" hidden="1" customHeight="1" x14ac:dyDescent="0.2">
      <c r="B5199" s="36" t="s">
        <v>4016</v>
      </c>
      <c r="C5199" s="3"/>
      <c r="D5199" s="3"/>
      <c r="E5199" s="3"/>
      <c r="F5199" s="4"/>
    </row>
    <row r="5200" spans="2:6" ht="11.25" hidden="1" customHeight="1" x14ac:dyDescent="0.2">
      <c r="B5200" s="36" t="s">
        <v>3147</v>
      </c>
      <c r="C5200" s="3"/>
      <c r="D5200" s="3"/>
      <c r="E5200" s="3"/>
      <c r="F5200" s="4"/>
    </row>
    <row r="5201" spans="2:6" ht="11.25" hidden="1" customHeight="1" x14ac:dyDescent="0.2">
      <c r="B5201" s="36" t="s">
        <v>4016</v>
      </c>
      <c r="C5201" s="3"/>
      <c r="D5201" s="3"/>
      <c r="E5201" s="3"/>
      <c r="F5201" s="4"/>
    </row>
    <row r="5202" spans="2:6" ht="11.25" hidden="1" customHeight="1" x14ac:dyDescent="0.2">
      <c r="B5202" s="36" t="s">
        <v>3887</v>
      </c>
      <c r="C5202" s="37">
        <f>D5202+E5202+F5202</f>
        <v>981818</v>
      </c>
      <c r="D5202" s="3"/>
      <c r="E5202" s="3"/>
      <c r="F5202" s="4">
        <v>981818</v>
      </c>
    </row>
    <row r="5203" spans="2:6" ht="11.25" hidden="1" customHeight="1" x14ac:dyDescent="0.2">
      <c r="B5203" s="36" t="s">
        <v>4016</v>
      </c>
      <c r="C5203" s="3"/>
      <c r="D5203" s="3"/>
      <c r="E5203" s="3"/>
      <c r="F5203" s="4"/>
    </row>
    <row r="5204" spans="2:6" ht="11.25" hidden="1" customHeight="1" x14ac:dyDescent="0.2">
      <c r="B5204" s="36" t="s">
        <v>2109</v>
      </c>
      <c r="C5204" s="3"/>
      <c r="D5204" s="3"/>
      <c r="E5204" s="3"/>
      <c r="F5204" s="4"/>
    </row>
    <row r="5205" spans="2:6" ht="11.25" hidden="1" customHeight="1" x14ac:dyDescent="0.2">
      <c r="B5205" s="36" t="s">
        <v>4016</v>
      </c>
      <c r="C5205" s="3"/>
      <c r="D5205" s="3"/>
      <c r="E5205" s="3"/>
      <c r="F5205" s="4"/>
    </row>
    <row r="5206" spans="2:6" ht="11.25" hidden="1" customHeight="1" x14ac:dyDescent="0.2">
      <c r="B5206" s="36" t="s">
        <v>1247</v>
      </c>
      <c r="C5206" s="37">
        <f>D5206+E5206+F5206</f>
        <v>30390909</v>
      </c>
      <c r="D5206" s="3"/>
      <c r="E5206" s="3"/>
      <c r="F5206" s="4">
        <v>30390909</v>
      </c>
    </row>
    <row r="5207" spans="2:6" ht="11.25" hidden="1" customHeight="1" x14ac:dyDescent="0.2">
      <c r="B5207" s="36" t="s">
        <v>4016</v>
      </c>
      <c r="C5207" s="3"/>
      <c r="D5207" s="3"/>
      <c r="E5207" s="3"/>
      <c r="F5207" s="4"/>
    </row>
    <row r="5208" spans="2:6" ht="11.25" hidden="1" customHeight="1" x14ac:dyDescent="0.2">
      <c r="B5208" s="36" t="s">
        <v>938</v>
      </c>
      <c r="C5208" s="3"/>
      <c r="D5208" s="3"/>
      <c r="E5208" s="3"/>
      <c r="F5208" s="4"/>
    </row>
    <row r="5209" spans="2:6" ht="11.25" hidden="1" customHeight="1" x14ac:dyDescent="0.2">
      <c r="B5209" s="36" t="s">
        <v>4016</v>
      </c>
      <c r="C5209" s="3"/>
      <c r="D5209" s="3"/>
      <c r="E5209" s="3"/>
      <c r="F5209" s="4"/>
    </row>
    <row r="5210" spans="2:6" ht="11.25" hidden="1" customHeight="1" x14ac:dyDescent="0.2">
      <c r="B5210" s="36" t="s">
        <v>1947</v>
      </c>
      <c r="C5210" s="37">
        <f>D5210+E5210+F5210</f>
        <v>-5954545</v>
      </c>
      <c r="D5210" s="3"/>
      <c r="E5210" s="3"/>
      <c r="F5210" s="4">
        <v>-5954545</v>
      </c>
    </row>
    <row r="5211" spans="2:6" ht="11.25" hidden="1" customHeight="1" x14ac:dyDescent="0.2">
      <c r="B5211" s="36" t="s">
        <v>4016</v>
      </c>
      <c r="C5211" s="3"/>
      <c r="D5211" s="3"/>
      <c r="E5211" s="3"/>
      <c r="F5211" s="4"/>
    </row>
    <row r="5212" spans="2:6" ht="11.25" hidden="1" customHeight="1" x14ac:dyDescent="0.2">
      <c r="B5212" s="36" t="s">
        <v>1012</v>
      </c>
      <c r="C5212" s="3"/>
      <c r="D5212" s="3"/>
      <c r="E5212" s="3"/>
      <c r="F5212" s="4"/>
    </row>
    <row r="5213" spans="2:6" ht="11.25" hidden="1" customHeight="1" x14ac:dyDescent="0.2">
      <c r="B5213" s="36" t="s">
        <v>4016</v>
      </c>
      <c r="C5213" s="3"/>
      <c r="D5213" s="3"/>
      <c r="E5213" s="3"/>
      <c r="F5213" s="4"/>
    </row>
    <row r="5214" spans="2:6" ht="11.25" hidden="1" customHeight="1" x14ac:dyDescent="0.2">
      <c r="B5214" s="36" t="s">
        <v>4003</v>
      </c>
      <c r="C5214" s="37">
        <f>D5214+E5214+F5214</f>
        <v>168663636</v>
      </c>
      <c r="D5214" s="3"/>
      <c r="E5214" s="3"/>
      <c r="F5214" s="4">
        <v>168663636</v>
      </c>
    </row>
    <row r="5215" spans="2:6" ht="11.25" hidden="1" customHeight="1" x14ac:dyDescent="0.2">
      <c r="B5215" s="36" t="s">
        <v>4016</v>
      </c>
      <c r="C5215" s="3"/>
      <c r="D5215" s="3"/>
      <c r="E5215" s="3"/>
      <c r="F5215" s="4"/>
    </row>
    <row r="5216" spans="2:6" ht="11.25" hidden="1" customHeight="1" x14ac:dyDescent="0.2">
      <c r="B5216" s="36" t="s">
        <v>2978</v>
      </c>
      <c r="C5216" s="3"/>
      <c r="D5216" s="3"/>
      <c r="E5216" s="3"/>
      <c r="F5216" s="4"/>
    </row>
    <row r="5217" spans="2:6" ht="11.25" hidden="1" customHeight="1" x14ac:dyDescent="0.2">
      <c r="B5217" s="36" t="s">
        <v>4016</v>
      </c>
      <c r="C5217" s="3"/>
      <c r="D5217" s="3"/>
      <c r="E5217" s="3"/>
      <c r="F5217" s="4"/>
    </row>
    <row r="5218" spans="2:6" ht="11.25" hidden="1" customHeight="1" x14ac:dyDescent="0.2">
      <c r="B5218" s="36" t="s">
        <v>396</v>
      </c>
      <c r="C5218" s="3"/>
      <c r="D5218" s="3"/>
      <c r="E5218" s="3"/>
      <c r="F5218" s="4"/>
    </row>
    <row r="5219" spans="2:6" ht="11.25" hidden="1" customHeight="1" x14ac:dyDescent="0.2">
      <c r="B5219" s="36" t="s">
        <v>1470</v>
      </c>
      <c r="C5219" s="37">
        <f>D5219+E5219+F5219</f>
        <v>281418182</v>
      </c>
      <c r="D5219" s="3"/>
      <c r="E5219" s="3"/>
      <c r="F5219" s="4">
        <v>281418182</v>
      </c>
    </row>
    <row r="5220" spans="2:6" ht="11.25" hidden="1" customHeight="1" x14ac:dyDescent="0.2">
      <c r="B5220" s="36" t="s">
        <v>4016</v>
      </c>
      <c r="C5220" s="3"/>
      <c r="D5220" s="3"/>
      <c r="E5220" s="3"/>
      <c r="F5220" s="4"/>
    </row>
    <row r="5221" spans="2:6" ht="11.25" hidden="1" customHeight="1" x14ac:dyDescent="0.2">
      <c r="B5221" s="36" t="s">
        <v>1174</v>
      </c>
      <c r="C5221" s="3"/>
      <c r="D5221" s="3"/>
      <c r="E5221" s="3"/>
      <c r="F5221" s="4"/>
    </row>
    <row r="5222" spans="2:6" ht="11.25" hidden="1" customHeight="1" x14ac:dyDescent="0.2">
      <c r="B5222" s="36" t="s">
        <v>4016</v>
      </c>
      <c r="C5222" s="3"/>
      <c r="D5222" s="3"/>
      <c r="E5222" s="3"/>
      <c r="F5222" s="4"/>
    </row>
    <row r="5223" spans="2:6" ht="11.25" hidden="1" customHeight="1" x14ac:dyDescent="0.2">
      <c r="B5223" s="36" t="s">
        <v>1125</v>
      </c>
      <c r="C5223" s="3"/>
      <c r="D5223" s="3"/>
      <c r="E5223" s="3"/>
      <c r="F5223" s="4"/>
    </row>
    <row r="5224" spans="2:6" ht="11.25" hidden="1" customHeight="1" x14ac:dyDescent="0.2">
      <c r="B5224" s="36" t="s">
        <v>4016</v>
      </c>
      <c r="C5224" s="3"/>
      <c r="D5224" s="3"/>
      <c r="E5224" s="3"/>
      <c r="F5224" s="4"/>
    </row>
    <row r="5225" spans="2:6" ht="11.25" hidden="1" customHeight="1" x14ac:dyDescent="0.2">
      <c r="B5225" s="36" t="s">
        <v>603</v>
      </c>
      <c r="C5225" s="3"/>
      <c r="D5225" s="3"/>
      <c r="E5225" s="3"/>
      <c r="F5225" s="4"/>
    </row>
    <row r="5226" spans="2:6" ht="11.25" hidden="1" customHeight="1" x14ac:dyDescent="0.2">
      <c r="B5226" s="36" t="s">
        <v>4016</v>
      </c>
      <c r="C5226" s="3"/>
      <c r="D5226" s="3"/>
      <c r="E5226" s="3"/>
      <c r="F5226" s="4"/>
    </row>
    <row r="5227" spans="2:6" ht="11.25" hidden="1" customHeight="1" x14ac:dyDescent="0.2">
      <c r="B5227" s="36" t="s">
        <v>2194</v>
      </c>
      <c r="C5227" s="3"/>
      <c r="D5227" s="3"/>
      <c r="E5227" s="3"/>
      <c r="F5227" s="4"/>
    </row>
    <row r="5228" spans="2:6" ht="11.25" hidden="1" customHeight="1" x14ac:dyDescent="0.2">
      <c r="B5228" s="36" t="s">
        <v>4016</v>
      </c>
      <c r="C5228" s="3"/>
      <c r="D5228" s="3"/>
      <c r="E5228" s="3"/>
      <c r="F5228" s="4"/>
    </row>
    <row r="5229" spans="2:6" ht="11.25" hidden="1" customHeight="1" x14ac:dyDescent="0.2">
      <c r="B5229" s="36" t="s">
        <v>3000</v>
      </c>
      <c r="C5229" s="3"/>
      <c r="D5229" s="3"/>
      <c r="E5229" s="3"/>
      <c r="F5229" s="4"/>
    </row>
    <row r="5230" spans="2:6" ht="11.25" hidden="1" customHeight="1" x14ac:dyDescent="0.2">
      <c r="B5230" s="36" t="s">
        <v>4016</v>
      </c>
      <c r="C5230" s="3"/>
      <c r="D5230" s="3"/>
      <c r="E5230" s="3"/>
      <c r="F5230" s="4"/>
    </row>
    <row r="5231" spans="2:6" ht="11.25" hidden="1" customHeight="1" x14ac:dyDescent="0.2">
      <c r="B5231" s="36" t="s">
        <v>2375</v>
      </c>
      <c r="C5231" s="3"/>
      <c r="D5231" s="3"/>
      <c r="E5231" s="3"/>
      <c r="F5231" s="4"/>
    </row>
    <row r="5232" spans="2:6" ht="11.25" hidden="1" customHeight="1" x14ac:dyDescent="0.2">
      <c r="B5232" s="36" t="s">
        <v>4016</v>
      </c>
      <c r="C5232" s="3"/>
      <c r="D5232" s="3"/>
      <c r="E5232" s="3"/>
      <c r="F5232" s="4"/>
    </row>
    <row r="5233" spans="2:6" ht="11.25" hidden="1" customHeight="1" x14ac:dyDescent="0.2">
      <c r="B5233" s="36" t="s">
        <v>960</v>
      </c>
      <c r="C5233" s="37">
        <f>D5233+E5233+F5233</f>
        <v>260045455</v>
      </c>
      <c r="D5233" s="3"/>
      <c r="E5233" s="3"/>
      <c r="F5233" s="4">
        <v>260045455</v>
      </c>
    </row>
    <row r="5234" spans="2:6" ht="11.25" hidden="1" customHeight="1" x14ac:dyDescent="0.2">
      <c r="B5234" s="36" t="s">
        <v>4016</v>
      </c>
      <c r="C5234" s="3"/>
      <c r="D5234" s="3"/>
      <c r="E5234" s="3"/>
      <c r="F5234" s="4"/>
    </row>
    <row r="5235" spans="2:6" ht="11.25" hidden="1" customHeight="1" x14ac:dyDescent="0.2">
      <c r="B5235" s="36" t="s">
        <v>963</v>
      </c>
      <c r="C5235" s="3"/>
      <c r="D5235" s="3"/>
      <c r="E5235" s="3"/>
      <c r="F5235" s="4"/>
    </row>
    <row r="5236" spans="2:6" ht="11.25" hidden="1" customHeight="1" x14ac:dyDescent="0.2">
      <c r="B5236" s="36" t="s">
        <v>4016</v>
      </c>
      <c r="C5236" s="3"/>
      <c r="D5236" s="3"/>
      <c r="E5236" s="3"/>
      <c r="F5236" s="4"/>
    </row>
    <row r="5237" spans="2:6" ht="11.25" hidden="1" customHeight="1" x14ac:dyDescent="0.2">
      <c r="B5237" s="28" t="s">
        <v>402</v>
      </c>
      <c r="C5237" s="32">
        <f>D5237+E5237+F5237</f>
        <v>-283781818</v>
      </c>
      <c r="D5237" s="6"/>
      <c r="E5237" s="6"/>
      <c r="F5237" s="7">
        <v>-283781818</v>
      </c>
    </row>
    <row r="5238" spans="2:6" ht="11.25" hidden="1" customHeight="1" x14ac:dyDescent="0.2">
      <c r="B5238" s="36" t="s">
        <v>4016</v>
      </c>
      <c r="C5238" s="3"/>
      <c r="D5238" s="3"/>
      <c r="E5238" s="3"/>
      <c r="F5238" s="4"/>
    </row>
    <row r="5239" spans="2:6" ht="11.25" hidden="1" customHeight="1" x14ac:dyDescent="0.2">
      <c r="B5239" s="36" t="s">
        <v>1732</v>
      </c>
      <c r="C5239" s="3"/>
      <c r="D5239" s="3"/>
      <c r="E5239" s="3"/>
      <c r="F5239" s="4"/>
    </row>
    <row r="5240" spans="2:6" ht="11.25" hidden="1" customHeight="1" x14ac:dyDescent="0.2">
      <c r="B5240" s="36" t="s">
        <v>4016</v>
      </c>
      <c r="C5240" s="3"/>
      <c r="D5240" s="3"/>
      <c r="E5240" s="3"/>
      <c r="F5240" s="4"/>
    </row>
    <row r="5241" spans="2:6" ht="11.25" hidden="1" customHeight="1" x14ac:dyDescent="0.2">
      <c r="B5241" s="36" t="s">
        <v>1069</v>
      </c>
      <c r="C5241" s="37">
        <f>D5241+E5241+F5241</f>
        <v>47563636</v>
      </c>
      <c r="D5241" s="3"/>
      <c r="E5241" s="3"/>
      <c r="F5241" s="4">
        <v>47563636</v>
      </c>
    </row>
    <row r="5242" spans="2:6" ht="11.25" hidden="1" customHeight="1" x14ac:dyDescent="0.2">
      <c r="B5242" s="36" t="s">
        <v>4016</v>
      </c>
      <c r="C5242" s="3"/>
      <c r="D5242" s="3"/>
      <c r="E5242" s="3"/>
      <c r="F5242" s="4"/>
    </row>
    <row r="5243" spans="2:6" ht="11.25" hidden="1" customHeight="1" x14ac:dyDescent="0.2">
      <c r="B5243" s="36" t="s">
        <v>3018</v>
      </c>
      <c r="C5243" s="3"/>
      <c r="D5243" s="3"/>
      <c r="E5243" s="3"/>
      <c r="F5243" s="4"/>
    </row>
    <row r="5244" spans="2:6" ht="11.25" hidden="1" customHeight="1" x14ac:dyDescent="0.2">
      <c r="B5244" s="36" t="s">
        <v>4016</v>
      </c>
      <c r="C5244" s="3"/>
      <c r="D5244" s="3"/>
      <c r="E5244" s="3"/>
      <c r="F5244" s="4"/>
    </row>
    <row r="5245" spans="2:6" ht="11.25" hidden="1" customHeight="1" x14ac:dyDescent="0.2">
      <c r="B5245" s="36" t="s">
        <v>1849</v>
      </c>
      <c r="C5245" s="3"/>
      <c r="D5245" s="3"/>
      <c r="E5245" s="3"/>
      <c r="F5245" s="4"/>
    </row>
    <row r="5246" spans="2:6" ht="11.25" hidden="1" customHeight="1" x14ac:dyDescent="0.2">
      <c r="B5246" s="36" t="s">
        <v>4016</v>
      </c>
      <c r="C5246" s="3"/>
      <c r="D5246" s="3"/>
      <c r="E5246" s="3"/>
      <c r="F5246" s="4"/>
    </row>
    <row r="5247" spans="2:6" ht="11.25" hidden="1" customHeight="1" x14ac:dyDescent="0.2">
      <c r="B5247" s="36" t="s">
        <v>3813</v>
      </c>
      <c r="C5247" s="3"/>
      <c r="D5247" s="3"/>
      <c r="E5247" s="3"/>
      <c r="F5247" s="4"/>
    </row>
    <row r="5248" spans="2:6" ht="11.25" hidden="1" customHeight="1" x14ac:dyDescent="0.2">
      <c r="B5248" s="36" t="s">
        <v>4016</v>
      </c>
      <c r="C5248" s="3"/>
      <c r="D5248" s="3"/>
      <c r="E5248" s="3"/>
      <c r="F5248" s="4"/>
    </row>
    <row r="5249" spans="2:6" ht="11.25" hidden="1" customHeight="1" x14ac:dyDescent="0.2">
      <c r="B5249" s="36" t="s">
        <v>3839</v>
      </c>
      <c r="C5249" s="37">
        <f>D5249+E5249+F5249</f>
        <v>92081818</v>
      </c>
      <c r="D5249" s="3"/>
      <c r="E5249" s="3"/>
      <c r="F5249" s="4">
        <v>92081818</v>
      </c>
    </row>
    <row r="5250" spans="2:6" ht="11.25" hidden="1" customHeight="1" x14ac:dyDescent="0.2">
      <c r="B5250" s="36" t="s">
        <v>4016</v>
      </c>
      <c r="C5250" s="3"/>
      <c r="D5250" s="3"/>
      <c r="E5250" s="3"/>
      <c r="F5250" s="4"/>
    </row>
    <row r="5251" spans="2:6" ht="11.25" hidden="1" customHeight="1" x14ac:dyDescent="0.2">
      <c r="B5251" s="36" t="s">
        <v>495</v>
      </c>
      <c r="C5251" s="3"/>
      <c r="D5251" s="3"/>
      <c r="E5251" s="3"/>
      <c r="F5251" s="4"/>
    </row>
    <row r="5252" spans="2:6" ht="11.25" hidden="1" customHeight="1" x14ac:dyDescent="0.2">
      <c r="B5252" s="36" t="s">
        <v>4016</v>
      </c>
      <c r="C5252" s="3"/>
      <c r="D5252" s="3"/>
      <c r="E5252" s="3"/>
      <c r="F5252" s="4"/>
    </row>
    <row r="5253" spans="2:6" ht="11.25" hidden="1" customHeight="1" x14ac:dyDescent="0.2">
      <c r="B5253" s="36" t="s">
        <v>1121</v>
      </c>
      <c r="C5253" s="37">
        <f>D5253+E5253+F5253</f>
        <v>250836364</v>
      </c>
      <c r="D5253" s="3"/>
      <c r="E5253" s="3"/>
      <c r="F5253" s="4">
        <v>250836364</v>
      </c>
    </row>
    <row r="5254" spans="2:6" ht="11.25" hidden="1" customHeight="1" x14ac:dyDescent="0.2">
      <c r="B5254" s="36" t="s">
        <v>4016</v>
      </c>
      <c r="C5254" s="3"/>
      <c r="D5254" s="3"/>
      <c r="E5254" s="3"/>
      <c r="F5254" s="4"/>
    </row>
    <row r="5255" spans="2:6" ht="11.25" hidden="1" customHeight="1" x14ac:dyDescent="0.2">
      <c r="B5255" s="36" t="s">
        <v>25</v>
      </c>
      <c r="C5255" s="3"/>
      <c r="D5255" s="3"/>
      <c r="E5255" s="3"/>
      <c r="F5255" s="4"/>
    </row>
    <row r="5256" spans="2:6" ht="11.25" hidden="1" customHeight="1" x14ac:dyDescent="0.2">
      <c r="B5256" s="36" t="s">
        <v>4016</v>
      </c>
      <c r="C5256" s="3"/>
      <c r="D5256" s="3"/>
      <c r="E5256" s="3"/>
      <c r="F5256" s="4"/>
    </row>
    <row r="5257" spans="2:6" ht="11.25" hidden="1" customHeight="1" x14ac:dyDescent="0.2">
      <c r="B5257" s="36" t="s">
        <v>2827</v>
      </c>
      <c r="C5257" s="37">
        <f>D5257+E5257+F5257</f>
        <v>7800000</v>
      </c>
      <c r="D5257" s="3"/>
      <c r="E5257" s="3"/>
      <c r="F5257" s="4">
        <v>7800000</v>
      </c>
    </row>
    <row r="5258" spans="2:6" ht="11.25" hidden="1" customHeight="1" x14ac:dyDescent="0.2">
      <c r="B5258" s="36" t="s">
        <v>4016</v>
      </c>
      <c r="C5258" s="3"/>
      <c r="D5258" s="3"/>
      <c r="E5258" s="3"/>
      <c r="F5258" s="4"/>
    </row>
    <row r="5259" spans="2:6" ht="11.25" hidden="1" customHeight="1" x14ac:dyDescent="0.2">
      <c r="B5259" s="36" t="s">
        <v>2133</v>
      </c>
      <c r="C5259" s="3"/>
      <c r="D5259" s="3"/>
      <c r="E5259" s="3"/>
      <c r="F5259" s="4"/>
    </row>
    <row r="5260" spans="2:6" ht="11.25" hidden="1" customHeight="1" x14ac:dyDescent="0.2">
      <c r="B5260" s="36" t="s">
        <v>4016</v>
      </c>
      <c r="C5260" s="3"/>
      <c r="D5260" s="3"/>
      <c r="E5260" s="3"/>
      <c r="F5260" s="4"/>
    </row>
    <row r="5261" spans="2:6" ht="11.25" hidden="1" customHeight="1" x14ac:dyDescent="0.2">
      <c r="B5261" s="36" t="s">
        <v>3802</v>
      </c>
      <c r="C5261" s="37">
        <f>D5261+E5261+F5261</f>
        <v>27763636</v>
      </c>
      <c r="D5261" s="3"/>
      <c r="E5261" s="3"/>
      <c r="F5261" s="4">
        <v>27763636</v>
      </c>
    </row>
    <row r="5262" spans="2:6" ht="11.25" hidden="1" customHeight="1" x14ac:dyDescent="0.2">
      <c r="B5262" s="36" t="s">
        <v>4016</v>
      </c>
      <c r="C5262" s="3"/>
      <c r="D5262" s="3"/>
      <c r="E5262" s="3"/>
      <c r="F5262" s="4"/>
    </row>
    <row r="5263" spans="2:6" ht="11.25" hidden="1" customHeight="1" x14ac:dyDescent="0.2">
      <c r="B5263" s="36" t="s">
        <v>214</v>
      </c>
      <c r="C5263" s="3"/>
      <c r="D5263" s="3"/>
      <c r="E5263" s="3"/>
      <c r="F5263" s="4"/>
    </row>
    <row r="5264" spans="2:6" ht="11.25" hidden="1" customHeight="1" x14ac:dyDescent="0.2">
      <c r="B5264" s="36" t="s">
        <v>4016</v>
      </c>
      <c r="C5264" s="3"/>
      <c r="D5264" s="3"/>
      <c r="E5264" s="3"/>
      <c r="F5264" s="4"/>
    </row>
    <row r="5265" spans="2:6" ht="11.25" hidden="1" customHeight="1" x14ac:dyDescent="0.2">
      <c r="B5265" s="36" t="s">
        <v>1849</v>
      </c>
      <c r="C5265" s="3"/>
      <c r="D5265" s="3"/>
      <c r="E5265" s="3"/>
      <c r="F5265" s="4"/>
    </row>
    <row r="5266" spans="2:6" ht="11.25" hidden="1" customHeight="1" x14ac:dyDescent="0.2">
      <c r="B5266" s="36" t="s">
        <v>4016</v>
      </c>
      <c r="C5266" s="3"/>
      <c r="D5266" s="3"/>
      <c r="E5266" s="3"/>
      <c r="F5266" s="4"/>
    </row>
    <row r="5267" spans="2:6" ht="11.25" hidden="1" customHeight="1" x14ac:dyDescent="0.2">
      <c r="B5267" s="36" t="s">
        <v>906</v>
      </c>
      <c r="C5267" s="3"/>
      <c r="D5267" s="3"/>
      <c r="E5267" s="3"/>
      <c r="F5267" s="4"/>
    </row>
    <row r="5268" spans="2:6" ht="11.25" hidden="1" customHeight="1" x14ac:dyDescent="0.2">
      <c r="B5268" s="36" t="s">
        <v>4016</v>
      </c>
      <c r="C5268" s="3"/>
      <c r="D5268" s="3"/>
      <c r="E5268" s="3"/>
      <c r="F5268" s="4"/>
    </row>
    <row r="5269" spans="2:6" ht="11.25" hidden="1" customHeight="1" x14ac:dyDescent="0.2">
      <c r="B5269" s="36" t="s">
        <v>184</v>
      </c>
      <c r="C5269" s="37">
        <f>D5269+E5269+F5269</f>
        <v>80754545</v>
      </c>
      <c r="D5269" s="3"/>
      <c r="E5269" s="3"/>
      <c r="F5269" s="4">
        <v>80754545</v>
      </c>
    </row>
    <row r="5270" spans="2:6" ht="11.25" hidden="1" customHeight="1" x14ac:dyDescent="0.2">
      <c r="B5270" s="36" t="s">
        <v>4016</v>
      </c>
      <c r="C5270" s="3"/>
      <c r="D5270" s="3"/>
      <c r="E5270" s="3"/>
      <c r="F5270" s="4"/>
    </row>
    <row r="5271" spans="2:6" ht="11.25" hidden="1" customHeight="1" x14ac:dyDescent="0.2">
      <c r="B5271" s="36" t="s">
        <v>2293</v>
      </c>
      <c r="C5271" s="3"/>
      <c r="D5271" s="3"/>
      <c r="E5271" s="3"/>
      <c r="F5271" s="4"/>
    </row>
    <row r="5272" spans="2:6" ht="11.25" hidden="1" customHeight="1" x14ac:dyDescent="0.2">
      <c r="B5272" s="36" t="s">
        <v>4016</v>
      </c>
      <c r="C5272" s="3"/>
      <c r="D5272" s="3"/>
      <c r="E5272" s="3"/>
      <c r="F5272" s="4"/>
    </row>
    <row r="5273" spans="2:6" ht="11.25" hidden="1" customHeight="1" x14ac:dyDescent="0.2">
      <c r="B5273" s="36" t="s">
        <v>413</v>
      </c>
      <c r="C5273" s="37">
        <f>D5273+E5273+F5273</f>
        <v>156000000</v>
      </c>
      <c r="D5273" s="3"/>
      <c r="E5273" s="3"/>
      <c r="F5273" s="4">
        <v>156000000</v>
      </c>
    </row>
    <row r="5274" spans="2:6" ht="11.25" hidden="1" customHeight="1" x14ac:dyDescent="0.2">
      <c r="B5274" s="36" t="s">
        <v>4016</v>
      </c>
      <c r="C5274" s="3"/>
      <c r="D5274" s="3"/>
      <c r="E5274" s="3"/>
      <c r="F5274" s="4"/>
    </row>
    <row r="5275" spans="2:6" ht="11.25" hidden="1" customHeight="1" x14ac:dyDescent="0.2">
      <c r="B5275" s="36" t="s">
        <v>1685</v>
      </c>
      <c r="C5275" s="3"/>
      <c r="D5275" s="3"/>
      <c r="E5275" s="3"/>
      <c r="F5275" s="4"/>
    </row>
    <row r="5276" spans="2:6" ht="11.25" hidden="1" customHeight="1" x14ac:dyDescent="0.2">
      <c r="B5276" s="36" t="s">
        <v>4016</v>
      </c>
      <c r="C5276" s="3"/>
      <c r="D5276" s="3"/>
      <c r="E5276" s="3"/>
      <c r="F5276" s="4"/>
    </row>
    <row r="5277" spans="2:6" ht="11.25" hidden="1" customHeight="1" x14ac:dyDescent="0.2">
      <c r="B5277" s="36" t="s">
        <v>668</v>
      </c>
      <c r="C5277" s="37">
        <f>D5277+E5277+F5277</f>
        <v>3500000</v>
      </c>
      <c r="D5277" s="3"/>
      <c r="E5277" s="3"/>
      <c r="F5277" s="4">
        <v>3500000</v>
      </c>
    </row>
    <row r="5278" spans="2:6" ht="11.25" hidden="1" customHeight="1" x14ac:dyDescent="0.2">
      <c r="B5278" s="36" t="s">
        <v>4016</v>
      </c>
      <c r="C5278" s="3"/>
      <c r="D5278" s="3"/>
      <c r="E5278" s="3"/>
      <c r="F5278" s="4"/>
    </row>
    <row r="5279" spans="2:6" ht="11.25" hidden="1" customHeight="1" x14ac:dyDescent="0.2">
      <c r="B5279" s="36" t="s">
        <v>2950</v>
      </c>
      <c r="C5279" s="3"/>
      <c r="D5279" s="3"/>
      <c r="E5279" s="3"/>
      <c r="F5279" s="4"/>
    </row>
    <row r="5280" spans="2:6" ht="11.25" hidden="1" customHeight="1" x14ac:dyDescent="0.2">
      <c r="B5280" s="36" t="s">
        <v>4016</v>
      </c>
      <c r="C5280" s="3"/>
      <c r="D5280" s="3"/>
      <c r="E5280" s="3"/>
      <c r="F5280" s="4"/>
    </row>
    <row r="5281" spans="2:6" ht="11.25" hidden="1" customHeight="1" x14ac:dyDescent="0.2">
      <c r="B5281" s="36" t="s">
        <v>631</v>
      </c>
      <c r="C5281" s="37">
        <f>D5281+E5281+F5281</f>
        <v>9800000</v>
      </c>
      <c r="D5281" s="3"/>
      <c r="E5281" s="3"/>
      <c r="F5281" s="4">
        <v>9800000</v>
      </c>
    </row>
    <row r="5282" spans="2:6" ht="11.25" hidden="1" customHeight="1" x14ac:dyDescent="0.2">
      <c r="B5282" s="36" t="s">
        <v>4016</v>
      </c>
      <c r="C5282" s="3"/>
      <c r="D5282" s="3"/>
      <c r="E5282" s="3"/>
      <c r="F5282" s="4"/>
    </row>
    <row r="5283" spans="2:6" ht="11.25" hidden="1" customHeight="1" x14ac:dyDescent="0.2">
      <c r="B5283" s="36" t="s">
        <v>374</v>
      </c>
      <c r="C5283" s="3"/>
      <c r="D5283" s="3"/>
      <c r="E5283" s="3"/>
      <c r="F5283" s="4"/>
    </row>
    <row r="5284" spans="2:6" ht="11.25" hidden="1" customHeight="1" x14ac:dyDescent="0.2">
      <c r="B5284" s="36" t="s">
        <v>4016</v>
      </c>
      <c r="C5284" s="3"/>
      <c r="D5284" s="3"/>
      <c r="E5284" s="3"/>
      <c r="F5284" s="4"/>
    </row>
    <row r="5285" spans="2:6" ht="11.25" hidden="1" customHeight="1" x14ac:dyDescent="0.2">
      <c r="B5285" s="36" t="s">
        <v>2257</v>
      </c>
      <c r="C5285" s="37">
        <f>D5285+E5285+F5285</f>
        <v>28145455</v>
      </c>
      <c r="D5285" s="3"/>
      <c r="E5285" s="3"/>
      <c r="F5285" s="4">
        <v>28145455</v>
      </c>
    </row>
    <row r="5286" spans="2:6" ht="11.25" hidden="1" customHeight="1" x14ac:dyDescent="0.2">
      <c r="B5286" s="36" t="s">
        <v>4016</v>
      </c>
      <c r="C5286" s="3"/>
      <c r="D5286" s="3"/>
      <c r="E5286" s="3"/>
      <c r="F5286" s="4"/>
    </row>
    <row r="5287" spans="2:6" ht="11.25" hidden="1" customHeight="1" x14ac:dyDescent="0.2">
      <c r="B5287" s="36" t="s">
        <v>3954</v>
      </c>
      <c r="C5287" s="3"/>
      <c r="D5287" s="3"/>
      <c r="E5287" s="3"/>
      <c r="F5287" s="4"/>
    </row>
    <row r="5288" spans="2:6" ht="11.25" hidden="1" customHeight="1" x14ac:dyDescent="0.2">
      <c r="B5288" s="36" t="s">
        <v>4016</v>
      </c>
      <c r="C5288" s="3"/>
      <c r="D5288" s="3"/>
      <c r="E5288" s="3"/>
      <c r="F5288" s="4"/>
    </row>
    <row r="5289" spans="2:6" ht="11.25" hidden="1" customHeight="1" x14ac:dyDescent="0.2">
      <c r="B5289" s="36" t="s">
        <v>3508</v>
      </c>
      <c r="C5289" s="3"/>
      <c r="D5289" s="3"/>
      <c r="E5289" s="3"/>
      <c r="F5289" s="4"/>
    </row>
    <row r="5290" spans="2:6" ht="11.25" hidden="1" customHeight="1" x14ac:dyDescent="0.2">
      <c r="B5290" s="28" t="s">
        <v>2377</v>
      </c>
      <c r="C5290" s="32">
        <f>D5290+E5290+F5290</f>
        <v>680509091</v>
      </c>
      <c r="D5290" s="6"/>
      <c r="E5290" s="6"/>
      <c r="F5290" s="7">
        <v>680509091</v>
      </c>
    </row>
    <row r="5291" spans="2:6" ht="11.25" hidden="1" customHeight="1" x14ac:dyDescent="0.2">
      <c r="B5291" s="36" t="s">
        <v>4016</v>
      </c>
      <c r="C5291" s="3"/>
      <c r="D5291" s="3"/>
      <c r="E5291" s="3"/>
      <c r="F5291" s="4"/>
    </row>
    <row r="5292" spans="2:6" ht="11.25" hidden="1" customHeight="1" x14ac:dyDescent="0.2">
      <c r="B5292" s="36" t="s">
        <v>3230</v>
      </c>
      <c r="C5292" s="3"/>
      <c r="D5292" s="3"/>
      <c r="E5292" s="3"/>
      <c r="F5292" s="4"/>
    </row>
    <row r="5293" spans="2:6" ht="11.25" hidden="1" customHeight="1" x14ac:dyDescent="0.2">
      <c r="B5293" s="36" t="s">
        <v>4016</v>
      </c>
      <c r="C5293" s="3"/>
      <c r="D5293" s="3"/>
      <c r="E5293" s="3"/>
      <c r="F5293" s="4"/>
    </row>
    <row r="5294" spans="2:6" ht="11.25" hidden="1" customHeight="1" x14ac:dyDescent="0.2">
      <c r="B5294" s="36" t="s">
        <v>3591</v>
      </c>
      <c r="C5294" s="3"/>
      <c r="D5294" s="3"/>
      <c r="E5294" s="3"/>
      <c r="F5294" s="4"/>
    </row>
    <row r="5295" spans="2:6" ht="11.25" hidden="1" customHeight="1" x14ac:dyDescent="0.2">
      <c r="B5295" s="36" t="s">
        <v>2780</v>
      </c>
      <c r="C5295" s="37">
        <f>D5295+E5295+F5295</f>
        <v>912254545</v>
      </c>
      <c r="D5295" s="3"/>
      <c r="E5295" s="3"/>
      <c r="F5295" s="4">
        <v>912254545</v>
      </c>
    </row>
    <row r="5296" spans="2:6" ht="11.25" hidden="1" customHeight="1" x14ac:dyDescent="0.2">
      <c r="B5296" s="36" t="s">
        <v>4016</v>
      </c>
      <c r="C5296" s="3"/>
      <c r="D5296" s="3"/>
      <c r="E5296" s="3"/>
      <c r="F5296" s="4"/>
    </row>
    <row r="5297" spans="2:10" ht="11.25" hidden="1" customHeight="1" x14ac:dyDescent="0.2">
      <c r="B5297" s="168" t="s">
        <v>4049</v>
      </c>
      <c r="C5297" s="167">
        <f>D5297+E5297+F5297</f>
        <v>19440</v>
      </c>
      <c r="D5297" s="167">
        <f>K5378</f>
        <v>8568</v>
      </c>
      <c r="E5297" s="167">
        <f>K5379</f>
        <v>6123</v>
      </c>
      <c r="F5297" s="159">
        <f>K5380</f>
        <v>4749</v>
      </c>
    </row>
    <row r="5298" spans="2:10" ht="11.25" hidden="1" customHeight="1" x14ac:dyDescent="0.2">
      <c r="B5298" s="164" t="s">
        <v>4016</v>
      </c>
      <c r="C5298" s="74"/>
      <c r="D5298" s="74"/>
      <c r="E5298" s="74"/>
      <c r="F5298" s="155"/>
    </row>
    <row r="5299" spans="2:10" ht="11.25" hidden="1" customHeight="1" x14ac:dyDescent="0.2">
      <c r="B5299" s="164" t="s">
        <v>3277</v>
      </c>
      <c r="C5299" s="74"/>
      <c r="D5299" s="74"/>
      <c r="E5299" s="74"/>
      <c r="F5299" s="155"/>
    </row>
    <row r="5300" spans="2:10" ht="11.25" hidden="1" customHeight="1" x14ac:dyDescent="0.2">
      <c r="B5300" s="163" t="str">
        <f>"q = "&amp;H5300&amp;""</f>
        <v>q = 0.6</v>
      </c>
      <c r="C5300" s="74"/>
      <c r="D5300" s="74"/>
      <c r="E5300" s="74"/>
      <c r="F5300" s="155"/>
      <c r="H5300">
        <v>0.6</v>
      </c>
    </row>
    <row r="5301" spans="2:10" ht="11.25" hidden="1" customHeight="1" x14ac:dyDescent="0.2">
      <c r="B5301" s="163" t="str">
        <f>"f = "&amp;H5301&amp;" / "&amp;I5301&amp;" = "&amp;J5301&amp;""</f>
        <v>f = 1 / 1.24 = 0.81</v>
      </c>
      <c r="C5301" s="74"/>
      <c r="D5301" s="74"/>
      <c r="E5301" s="74"/>
      <c r="F5301" s="155"/>
      <c r="H5301">
        <v>1</v>
      </c>
      <c r="I5301">
        <v>1.24</v>
      </c>
      <c r="J5301">
        <f>ROUND(H5301/I5301,2)</f>
        <v>0.81</v>
      </c>
    </row>
    <row r="5302" spans="2:10" ht="11.25" hidden="1" customHeight="1" x14ac:dyDescent="0.2">
      <c r="B5302" s="163" t="str">
        <f>"k = "&amp;H5302&amp;""</f>
        <v>k = 0.9</v>
      </c>
      <c r="C5302" s="74"/>
      <c r="D5302" s="74"/>
      <c r="E5302" s="74"/>
      <c r="F5302" s="155"/>
      <c r="H5302">
        <v>0.9</v>
      </c>
    </row>
    <row r="5303" spans="2:10" ht="11.25" hidden="1" customHeight="1" x14ac:dyDescent="0.2">
      <c r="B5303" s="163" t="str">
        <f>"E = "&amp;H5303&amp;""</f>
        <v>E = 0.7</v>
      </c>
      <c r="C5303" s="74"/>
      <c r="D5303" s="74"/>
      <c r="E5303" s="74"/>
      <c r="F5303" s="155"/>
      <c r="H5303">
        <v>0.7</v>
      </c>
    </row>
    <row r="5304" spans="2:10" ht="11.25" hidden="1" customHeight="1" x14ac:dyDescent="0.2">
      <c r="B5304" s="163" t="str">
        <f>"Cm = "&amp;H5304&amp;"sec(135˚)"</f>
        <v>Cm = 20sec(135˚)</v>
      </c>
      <c r="C5304" s="74"/>
      <c r="D5304" s="74"/>
      <c r="E5304" s="74"/>
      <c r="F5304" s="155"/>
      <c r="H5304">
        <v>20</v>
      </c>
    </row>
    <row r="5305" spans="2:10" ht="11.25" hidden="1" customHeight="1" x14ac:dyDescent="0.2">
      <c r="B5305" s="164"/>
      <c r="C5305" s="74"/>
      <c r="D5305" s="74"/>
      <c r="E5305" s="74"/>
      <c r="F5305" s="155"/>
    </row>
    <row r="5306" spans="2:10" ht="11.25" hidden="1" customHeight="1" x14ac:dyDescent="0.2">
      <c r="B5306" s="164" t="s">
        <v>3661</v>
      </c>
      <c r="C5306" s="74"/>
      <c r="D5306" s="74"/>
      <c r="E5306" s="74"/>
      <c r="F5306" s="155"/>
    </row>
    <row r="5307" spans="2:10" ht="11.25" hidden="1" customHeight="1" x14ac:dyDescent="0.2">
      <c r="B5307" s="163" t="str">
        <f>"Q = ────────── = "&amp;H5307&amp;" ㎥/hr"</f>
        <v>Q = ────────── = 55.11 ㎥/hr</v>
      </c>
      <c r="C5307" s="74"/>
      <c r="D5307" s="74"/>
      <c r="E5307" s="74"/>
      <c r="F5307" s="155"/>
      <c r="H5307">
        <f>ROUND(3600*H5300*J5301*H5302*H5303/H5304,2)</f>
        <v>55.11</v>
      </c>
    </row>
    <row r="5308" spans="2:10" ht="11.25" hidden="1" customHeight="1" x14ac:dyDescent="0.2">
      <c r="B5308" s="164" t="s">
        <v>3442</v>
      </c>
      <c r="C5308" s="74"/>
      <c r="D5308" s="74"/>
      <c r="E5308" s="74"/>
      <c r="F5308" s="155"/>
    </row>
    <row r="5309" spans="2:10" ht="11.25" hidden="1" customHeight="1" x14ac:dyDescent="0.2">
      <c r="B5309" s="164"/>
      <c r="C5309" s="74"/>
      <c r="D5309" s="74"/>
      <c r="E5309" s="74"/>
      <c r="F5309" s="155"/>
    </row>
    <row r="5310" spans="2:10" ht="11.25" hidden="1" customHeight="1" x14ac:dyDescent="0.2">
      <c r="B5310" s="163" t="str">
        <f>"노무비 : "&amp;FIXED(H5310,0)&amp;" ÷ "&amp;I5310&amp;" = "&amp;FIXED(J5310,0)&amp;""</f>
        <v>노무비 : 53,291 ÷ 55.11 = 966</v>
      </c>
      <c r="C5310" s="74"/>
      <c r="D5310" s="74"/>
      <c r="E5310" s="74"/>
      <c r="F5310" s="155"/>
      <c r="H5310">
        <v>53291</v>
      </c>
      <c r="I5310">
        <f>H5307</f>
        <v>55.11</v>
      </c>
      <c r="J5310">
        <f>INT(H5310/I5310)</f>
        <v>966</v>
      </c>
    </row>
    <row r="5311" spans="2:10" ht="11.25" hidden="1" customHeight="1" x14ac:dyDescent="0.2">
      <c r="B5311" s="163" t="str">
        <f>"재료비 : "&amp;FIXED(H5311,0)&amp;" ÷ "&amp;I5311&amp;" = "&amp;FIXED(J5311,0)&amp;""</f>
        <v>재료비 : 22,136 ÷ 55.11 = 401</v>
      </c>
      <c r="C5311" s="74"/>
      <c r="D5311" s="74"/>
      <c r="E5311" s="74"/>
      <c r="F5311" s="155"/>
      <c r="H5311">
        <v>22136</v>
      </c>
      <c r="I5311">
        <f>I5310</f>
        <v>55.11</v>
      </c>
      <c r="J5311">
        <f>INT(H5311/I5311)</f>
        <v>401</v>
      </c>
    </row>
    <row r="5312" spans="2:10" ht="11.25" hidden="1" customHeight="1" x14ac:dyDescent="0.2">
      <c r="B5312" s="163" t="str">
        <f>"경  비 : "&amp;FIXED(H5312,0)&amp;" ÷ "&amp;I5312&amp;" = "&amp;FIXED(J5312,0)&amp;""</f>
        <v>경  비 : 25,156 ÷ 55.11 = 456</v>
      </c>
      <c r="C5312" s="74"/>
      <c r="D5312" s="74"/>
      <c r="E5312" s="74"/>
      <c r="F5312" s="155"/>
      <c r="H5312">
        <v>25156</v>
      </c>
      <c r="I5312">
        <f>I5311</f>
        <v>55.11</v>
      </c>
      <c r="J5312">
        <f>INT(H5312/I5312)</f>
        <v>456</v>
      </c>
    </row>
    <row r="5313" spans="2:10" ht="11.25" hidden="1" customHeight="1" x14ac:dyDescent="0.2">
      <c r="B5313" s="163" t="str">
        <f>"소  계 :                 "&amp;FIXED(J5313,0)&amp;""</f>
        <v>소  계 :                 1,823</v>
      </c>
      <c r="C5313" s="74"/>
      <c r="D5313" s="74"/>
      <c r="E5313" s="74"/>
      <c r="F5313" s="155"/>
      <c r="J5313">
        <f>SUM(J5310:J5312)</f>
        <v>1823</v>
      </c>
    </row>
    <row r="5314" spans="2:10" ht="11.25" hidden="1" customHeight="1" x14ac:dyDescent="0.2">
      <c r="B5314" s="164" t="s">
        <v>4016</v>
      </c>
      <c r="C5314" s="74"/>
      <c r="D5314" s="74"/>
      <c r="E5314" s="74"/>
      <c r="F5314" s="155"/>
    </row>
    <row r="5315" spans="2:10" ht="11.25" hidden="1" customHeight="1" x14ac:dyDescent="0.2">
      <c r="B5315" s="164" t="s">
        <v>3996</v>
      </c>
      <c r="C5315" s="74"/>
      <c r="D5315" s="74"/>
      <c r="E5315" s="74"/>
      <c r="F5315" s="155"/>
    </row>
    <row r="5316" spans="2:10" ht="11.25" hidden="1" customHeight="1" x14ac:dyDescent="0.2">
      <c r="B5316" s="164" t="s">
        <v>4016</v>
      </c>
      <c r="C5316" s="74"/>
      <c r="D5316" s="74"/>
      <c r="E5316" s="74"/>
      <c r="F5316" s="155"/>
    </row>
    <row r="5317" spans="2:10" ht="11.25" hidden="1" customHeight="1" x14ac:dyDescent="0.2">
      <c r="B5317" s="164" t="s">
        <v>1048</v>
      </c>
      <c r="C5317" s="74"/>
      <c r="D5317" s="74"/>
      <c r="E5317" s="74"/>
      <c r="F5317" s="155"/>
    </row>
    <row r="5318" spans="2:10" ht="11.25" hidden="1" customHeight="1" x14ac:dyDescent="0.2">
      <c r="B5318" s="163" t="str">
        <f>"현장  L1 = "&amp;H5318&amp;"km  야적장"</f>
        <v>현장  L1 = 26.1km  야적장</v>
      </c>
      <c r="C5318" s="74"/>
      <c r="D5318" s="74"/>
      <c r="E5318" s="74"/>
      <c r="F5318" s="155"/>
      <c r="H5318">
        <v>26.1</v>
      </c>
    </row>
    <row r="5319" spans="2:10" ht="11.25" hidden="1" customHeight="1" x14ac:dyDescent="0.2">
      <c r="B5319" s="164" t="s">
        <v>1802</v>
      </c>
      <c r="C5319" s="74"/>
      <c r="D5319" s="74"/>
      <c r="E5319" s="74"/>
      <c r="F5319" s="155"/>
    </row>
    <row r="5320" spans="2:10" ht="11.25" hidden="1" customHeight="1" x14ac:dyDescent="0.2">
      <c r="B5320" s="163" t="str">
        <f>"    V11 = "&amp;H5320&amp;"km/hr"</f>
        <v xml:space="preserve">    V11 = 35km/hr</v>
      </c>
      <c r="C5320" s="74"/>
      <c r="D5320" s="74"/>
      <c r="E5320" s="74"/>
      <c r="F5320" s="155"/>
      <c r="H5320">
        <v>35</v>
      </c>
    </row>
    <row r="5321" spans="2:10" ht="11.25" hidden="1" customHeight="1" x14ac:dyDescent="0.2">
      <c r="B5321" s="163" t="str">
        <f>"    V12 = "&amp;H5321&amp;"km/hr"</f>
        <v xml:space="preserve">    V12 = 35km/hr</v>
      </c>
      <c r="C5321" s="74"/>
      <c r="D5321" s="74"/>
      <c r="E5321" s="74"/>
      <c r="F5321" s="155"/>
      <c r="H5321">
        <v>35</v>
      </c>
    </row>
    <row r="5322" spans="2:10" ht="11.25" hidden="1" customHeight="1" x14ac:dyDescent="0.2">
      <c r="B5322" s="164"/>
      <c r="C5322" s="74"/>
      <c r="D5322" s="74"/>
      <c r="E5322" s="74"/>
      <c r="F5322" s="155"/>
    </row>
    <row r="5323" spans="2:10" ht="11.25" hidden="1" customHeight="1" x14ac:dyDescent="0.2">
      <c r="B5323" s="163" t="str">
        <f>"T = "&amp;H5323&amp;"Ton"</f>
        <v>T = 24Ton</v>
      </c>
      <c r="C5323" s="74"/>
      <c r="D5323" s="74"/>
      <c r="E5323" s="74"/>
      <c r="F5323" s="155"/>
      <c r="H5323">
        <v>24</v>
      </c>
    </row>
    <row r="5324" spans="2:10" ht="11.25" hidden="1" customHeight="1" x14ac:dyDescent="0.2">
      <c r="B5324" s="163" t="str">
        <f>"rt = "&amp;H5324&amp;"Ton/㎥"</f>
        <v>rt = 1.6Ton/㎥</v>
      </c>
      <c r="C5324" s="74"/>
      <c r="D5324" s="74"/>
      <c r="E5324" s="74"/>
      <c r="F5324" s="155"/>
      <c r="H5324">
        <v>1.6</v>
      </c>
    </row>
    <row r="5325" spans="2:10" ht="11.25" hidden="1" customHeight="1" x14ac:dyDescent="0.2">
      <c r="B5325" s="163" t="str">
        <f>"L = "&amp;H5325&amp;""</f>
        <v>L = 1.24</v>
      </c>
      <c r="C5325" s="74"/>
      <c r="D5325" s="74"/>
      <c r="E5325" s="74"/>
      <c r="F5325" s="155"/>
      <c r="H5325">
        <f>I5301</f>
        <v>1.24</v>
      </c>
    </row>
    <row r="5326" spans="2:10" ht="11.25" hidden="1" customHeight="1" x14ac:dyDescent="0.2">
      <c r="B5326" s="163" t="str">
        <f>"q = T/rt×L = "&amp;H5326&amp;"㎥"</f>
        <v>q = T/rt×L = 18.6㎥</v>
      </c>
      <c r="C5326" s="74"/>
      <c r="D5326" s="74"/>
      <c r="E5326" s="74"/>
      <c r="F5326" s="155"/>
      <c r="H5326">
        <f>ROUND(H5323/H5324*H5325,1)</f>
        <v>18.600000000000001</v>
      </c>
    </row>
    <row r="5327" spans="2:10" ht="11.25" hidden="1" customHeight="1" x14ac:dyDescent="0.2">
      <c r="B5327" s="163" t="str">
        <f>"f = 1 ÷ L = "&amp;H5327&amp;" ÷ "&amp;I5327&amp;" = "&amp;J5327&amp;""</f>
        <v>f = 1 ÷ L = 1 ÷ 1.24 = 0.81</v>
      </c>
      <c r="C5327" s="74"/>
      <c r="D5327" s="74"/>
      <c r="E5327" s="74"/>
      <c r="F5327" s="155"/>
      <c r="H5327">
        <v>1</v>
      </c>
      <c r="I5327">
        <f>H5325</f>
        <v>1.24</v>
      </c>
      <c r="J5327">
        <f>ROUND(H5327/I5327,2)</f>
        <v>0.81</v>
      </c>
    </row>
    <row r="5328" spans="2:10" ht="11.25" hidden="1" customHeight="1" x14ac:dyDescent="0.2">
      <c r="B5328" s="163" t="str">
        <f>"E = "&amp;H5328&amp;""</f>
        <v>E = 0.9</v>
      </c>
      <c r="C5328" s="74"/>
      <c r="D5328" s="74"/>
      <c r="E5328" s="74"/>
      <c r="F5328" s="155"/>
      <c r="H5328">
        <v>0.9</v>
      </c>
    </row>
    <row r="5329" spans="2:13" ht="11.25" hidden="1" customHeight="1" x14ac:dyDescent="0.2">
      <c r="B5329" s="164"/>
      <c r="C5329" s="74"/>
      <c r="D5329" s="74"/>
      <c r="E5329" s="74"/>
      <c r="F5329" s="155"/>
    </row>
    <row r="5330" spans="2:13" ht="11.25" hidden="1" customHeight="1" x14ac:dyDescent="0.2">
      <c r="B5330" s="163" t="str">
        <f>"n = q/(qt×K) = "&amp;H5330&amp;" ÷ "&amp;I5330&amp;" × "&amp;J5330&amp;" = "&amp;K5330&amp;"(백호 사이클 횟수)"</f>
        <v>n = q/(qt×K) = 18.6 ÷ 0.6 × 0.9 = 34.44(백호 사이클 횟수)</v>
      </c>
      <c r="C5330" s="74"/>
      <c r="D5330" s="74"/>
      <c r="E5330" s="74"/>
      <c r="F5330" s="155"/>
      <c r="H5330">
        <f>H5326</f>
        <v>18.600000000000001</v>
      </c>
      <c r="I5330">
        <f>H5300</f>
        <v>0.6</v>
      </c>
      <c r="J5330">
        <f>H5302</f>
        <v>0.9</v>
      </c>
      <c r="K5330">
        <f>ROUND(H5330/(I5330*J5330),2)</f>
        <v>34.44</v>
      </c>
    </row>
    <row r="5331" spans="2:13" ht="11.25" hidden="1" customHeight="1" x14ac:dyDescent="0.2">
      <c r="B5331" s="164"/>
      <c r="C5331" s="74"/>
      <c r="D5331" s="74"/>
      <c r="E5331" s="74"/>
      <c r="F5331" s="155"/>
    </row>
    <row r="5332" spans="2:13" ht="11.25" hidden="1" customHeight="1" x14ac:dyDescent="0.2">
      <c r="B5332" s="164" t="s">
        <v>2703</v>
      </c>
      <c r="C5332" s="74"/>
      <c r="D5332" s="74"/>
      <c r="E5332" s="74"/>
      <c r="F5332" s="155"/>
    </row>
    <row r="5333" spans="2:13" ht="11.25" hidden="1" customHeight="1" x14ac:dyDescent="0.2">
      <c r="B5333" s="164" t="str">
        <f>" t1 = ──── = "&amp;L5333&amp;"분"</f>
        <v xml:space="preserve"> t1 = ──── = 16.4분</v>
      </c>
      <c r="C5333" s="74"/>
      <c r="D5333" s="74"/>
      <c r="E5333" s="74"/>
      <c r="F5333" s="155"/>
      <c r="H5333">
        <f>H5304</f>
        <v>20</v>
      </c>
      <c r="I5333">
        <f>K5330</f>
        <v>34.44</v>
      </c>
      <c r="J5333">
        <v>60</v>
      </c>
      <c r="K5333">
        <f>H5303</f>
        <v>0.7</v>
      </c>
      <c r="L5333">
        <f>ROUND((H5333*I5333)/(J5333*K5333),2)</f>
        <v>16.399999999999999</v>
      </c>
    </row>
    <row r="5334" spans="2:13" ht="11.25" hidden="1" customHeight="1" x14ac:dyDescent="0.2">
      <c r="B5334" s="164" t="s">
        <v>3836</v>
      </c>
      <c r="C5334" s="74"/>
      <c r="D5334" s="74"/>
      <c r="E5334" s="74"/>
      <c r="F5334" s="155"/>
    </row>
    <row r="5335" spans="2:13" ht="11.25" hidden="1" customHeight="1" x14ac:dyDescent="0.2">
      <c r="B5335" s="164"/>
      <c r="C5335" s="74"/>
      <c r="D5335" s="74"/>
      <c r="E5335" s="74"/>
      <c r="F5335" s="155"/>
    </row>
    <row r="5336" spans="2:13" ht="11.25" hidden="1" customHeight="1" x14ac:dyDescent="0.2">
      <c r="B5336" s="164" t="s">
        <v>1201</v>
      </c>
      <c r="C5336" s="74"/>
      <c r="D5336" s="74"/>
      <c r="E5336" s="74"/>
      <c r="F5336" s="155"/>
    </row>
    <row r="5337" spans="2:13" ht="11.25" hidden="1" customHeight="1" x14ac:dyDescent="0.2">
      <c r="B5337" s="164" t="str">
        <f>" t2 = (──+──)×60 = "&amp;M5337&amp;"분"</f>
        <v xml:space="preserve"> t2 = (──+──)×60 = 89.49분</v>
      </c>
      <c r="C5337" s="74"/>
      <c r="D5337" s="74"/>
      <c r="E5337" s="74"/>
      <c r="F5337" s="155"/>
      <c r="H5337">
        <f>H5318</f>
        <v>26.1</v>
      </c>
      <c r="I5337">
        <f>H5320</f>
        <v>35</v>
      </c>
      <c r="J5337">
        <f>H5318</f>
        <v>26.1</v>
      </c>
      <c r="K5337">
        <f>H5321</f>
        <v>35</v>
      </c>
      <c r="L5337">
        <v>60</v>
      </c>
      <c r="M5337">
        <f>ROUND((H5337/I5337+J5337/K5337)*L5337,2)</f>
        <v>89.49</v>
      </c>
    </row>
    <row r="5338" spans="2:13" ht="11.25" hidden="1" customHeight="1" x14ac:dyDescent="0.2">
      <c r="B5338" s="164" t="s">
        <v>1288</v>
      </c>
      <c r="C5338" s="74"/>
      <c r="D5338" s="74"/>
      <c r="E5338" s="74"/>
      <c r="F5338" s="155"/>
    </row>
    <row r="5339" spans="2:13" ht="11.25" hidden="1" customHeight="1" x14ac:dyDescent="0.2">
      <c r="B5339" s="164"/>
      <c r="C5339" s="74"/>
      <c r="D5339" s="74"/>
      <c r="E5339" s="74"/>
      <c r="F5339" s="155"/>
    </row>
    <row r="5340" spans="2:13" ht="11.25" hidden="1" customHeight="1" x14ac:dyDescent="0.2">
      <c r="B5340" s="164" t="str">
        <f>" t3 = "&amp;H5340&amp;"분(적하)"</f>
        <v xml:space="preserve"> t3 = 0.8분(적하)</v>
      </c>
      <c r="C5340" s="74"/>
      <c r="D5340" s="74"/>
      <c r="E5340" s="74"/>
      <c r="F5340" s="155"/>
      <c r="H5340">
        <v>0.8</v>
      </c>
    </row>
    <row r="5341" spans="2:13" ht="11.25" hidden="1" customHeight="1" x14ac:dyDescent="0.2">
      <c r="B5341" s="164" t="str">
        <f>" t4 = "&amp;H5341&amp;"분(적재)"</f>
        <v xml:space="preserve"> t4 = 0.42분(적재)</v>
      </c>
      <c r="C5341" s="74"/>
      <c r="D5341" s="74"/>
      <c r="E5341" s="74"/>
      <c r="F5341" s="155"/>
      <c r="H5341">
        <v>0.42</v>
      </c>
    </row>
    <row r="5342" spans="2:13" ht="11.25" hidden="1" customHeight="1" x14ac:dyDescent="0.2">
      <c r="B5342" s="164" t="str">
        <f>" t5 = "&amp;H5342&amp;"분(자동덮개)"</f>
        <v xml:space="preserve"> t5 = 0.5분(자동덮개)</v>
      </c>
      <c r="C5342" s="74"/>
      <c r="D5342" s="74"/>
      <c r="E5342" s="74"/>
      <c r="F5342" s="155"/>
      <c r="H5342">
        <v>0.5</v>
      </c>
    </row>
    <row r="5343" spans="2:13" ht="11.25" hidden="1" customHeight="1" x14ac:dyDescent="0.2">
      <c r="B5343" s="164" t="str">
        <f>" t6 = "&amp;H5343&amp;"분(세륜기)"</f>
        <v xml:space="preserve"> t6 = 0분(세륜기)</v>
      </c>
      <c r="C5343" s="74"/>
      <c r="D5343" s="74"/>
      <c r="E5343" s="74"/>
      <c r="F5343" s="155"/>
      <c r="H5343">
        <v>0</v>
      </c>
    </row>
    <row r="5344" spans="2:13" ht="11.25" hidden="1" customHeight="1" x14ac:dyDescent="0.2">
      <c r="B5344" s="164"/>
      <c r="C5344" s="74"/>
      <c r="D5344" s="74"/>
      <c r="E5344" s="74"/>
      <c r="F5344" s="155"/>
    </row>
    <row r="5345" spans="2:13" ht="11.25" hidden="1" customHeight="1" x14ac:dyDescent="0.2">
      <c r="B5345" s="164" t="str">
        <f>" Cm = t1+t2+t3+t4+t5+t6 = "&amp;H5345&amp;"분"</f>
        <v xml:space="preserve"> Cm = t1+t2+t3+t4+t5+t6 = 107.61분</v>
      </c>
      <c r="C5345" s="74"/>
      <c r="D5345" s="74"/>
      <c r="E5345" s="74"/>
      <c r="F5345" s="155"/>
      <c r="H5345">
        <f>SUM(L5333,M5337,H5340:H5343)</f>
        <v>107.60999999999999</v>
      </c>
    </row>
    <row r="5346" spans="2:13" ht="11.25" hidden="1" customHeight="1" x14ac:dyDescent="0.2">
      <c r="B5346" s="166"/>
      <c r="C5346" s="76"/>
      <c r="D5346" s="76"/>
      <c r="E5346" s="76"/>
      <c r="F5346" s="165"/>
    </row>
    <row r="5347" spans="2:13" ht="11.25" hidden="1" customHeight="1" x14ac:dyDescent="0.2">
      <c r="B5347" s="164" t="s">
        <v>686</v>
      </c>
      <c r="C5347" s="74"/>
      <c r="D5347" s="74"/>
      <c r="E5347" s="74"/>
      <c r="F5347" s="155"/>
    </row>
    <row r="5348" spans="2:13" ht="11.25" hidden="1" customHeight="1" x14ac:dyDescent="0.2">
      <c r="B5348" s="164" t="str">
        <f>" c = ───── = "&amp;K5348&amp;"분"</f>
        <v xml:space="preserve"> c = ───── = 0.85분</v>
      </c>
      <c r="C5348" s="74"/>
      <c r="D5348" s="74"/>
      <c r="E5348" s="74"/>
      <c r="F5348" s="155"/>
      <c r="H5348">
        <f>H5345</f>
        <v>107.60999999999999</v>
      </c>
      <c r="I5348">
        <f>L5333</f>
        <v>16.399999999999999</v>
      </c>
      <c r="J5348">
        <f>H5348</f>
        <v>107.60999999999999</v>
      </c>
      <c r="K5348">
        <f>ROUND((H5348-I5348)/J5348,2)</f>
        <v>0.85</v>
      </c>
    </row>
    <row r="5349" spans="2:13" ht="11.25" hidden="1" customHeight="1" x14ac:dyDescent="0.2">
      <c r="B5349" s="164" t="s">
        <v>2804</v>
      </c>
      <c r="C5349" s="74"/>
      <c r="D5349" s="74"/>
      <c r="E5349" s="74"/>
      <c r="F5349" s="155"/>
    </row>
    <row r="5350" spans="2:13" ht="11.25" hidden="1" customHeight="1" x14ac:dyDescent="0.2">
      <c r="B5350" s="164"/>
      <c r="C5350" s="74"/>
      <c r="D5350" s="74"/>
      <c r="E5350" s="74"/>
      <c r="F5350" s="155"/>
    </row>
    <row r="5351" spans="2:13" ht="11.25" hidden="1" customHeight="1" x14ac:dyDescent="0.2">
      <c r="B5351" s="164" t="s">
        <v>1531</v>
      </c>
      <c r="C5351" s="74"/>
      <c r="D5351" s="74"/>
      <c r="E5351" s="74"/>
      <c r="F5351" s="155"/>
    </row>
    <row r="5352" spans="2:13" ht="11.25" hidden="1" customHeight="1" x14ac:dyDescent="0.2">
      <c r="B5352" s="164" t="str">
        <f>" Q = ───────  = "&amp;M5352&amp;"㎥/hr"</f>
        <v xml:space="preserve"> Q = ───────  = 7.56㎥/hr</v>
      </c>
      <c r="C5352" s="74"/>
      <c r="D5352" s="74"/>
      <c r="E5352" s="74"/>
      <c r="F5352" s="155"/>
      <c r="H5352">
        <v>60</v>
      </c>
      <c r="I5352">
        <f>H5326</f>
        <v>18.600000000000001</v>
      </c>
      <c r="J5352">
        <f>J5327</f>
        <v>0.81</v>
      </c>
      <c r="K5352">
        <f>H5328</f>
        <v>0.9</v>
      </c>
      <c r="L5352">
        <f>H5345</f>
        <v>107.60999999999999</v>
      </c>
      <c r="M5352">
        <f>ROUND((H5352*I5352*J5352*K5352)/L5352,2)</f>
        <v>7.56</v>
      </c>
    </row>
    <row r="5353" spans="2:13" ht="11.25" hidden="1" customHeight="1" x14ac:dyDescent="0.2">
      <c r="B5353" s="164" t="s">
        <v>3171</v>
      </c>
      <c r="C5353" s="74"/>
      <c r="D5353" s="74"/>
      <c r="E5353" s="74"/>
      <c r="F5353" s="155"/>
    </row>
    <row r="5354" spans="2:13" ht="11.25" hidden="1" customHeight="1" x14ac:dyDescent="0.2">
      <c r="B5354" s="164"/>
      <c r="C5354" s="74"/>
      <c r="D5354" s="74"/>
      <c r="E5354" s="74"/>
      <c r="F5354" s="155"/>
    </row>
    <row r="5355" spans="2:13" ht="11.25" hidden="1" customHeight="1" x14ac:dyDescent="0.2">
      <c r="B5355" s="163" t="str">
        <f>"노무비 : "&amp;FIXED(H5355,0)&amp;" ÷ "&amp;I5355&amp;" = "&amp;FIXED(K5355,0)&amp;""</f>
        <v>노무비 : 53,291 ÷ 7.56 = 7,049</v>
      </c>
      <c r="C5355" s="74"/>
      <c r="D5355" s="74"/>
      <c r="E5355" s="74"/>
      <c r="F5355" s="155"/>
      <c r="H5355">
        <v>53291</v>
      </c>
      <c r="I5355">
        <f>M5352</f>
        <v>7.56</v>
      </c>
      <c r="K5355">
        <f>INT(H5355/I5355)</f>
        <v>7049</v>
      </c>
    </row>
    <row r="5356" spans="2:13" ht="11.25" hidden="1" customHeight="1" x14ac:dyDescent="0.2">
      <c r="B5356" s="163" t="str">
        <f>"재료비 : "&amp;FIXED(H5356,0)&amp;" ÷ "&amp;I5356&amp;" × c = "&amp;FIXED(K5356,0)&amp;""</f>
        <v>재료비 : 48,847 ÷ 7.56 × c = 5,492</v>
      </c>
      <c r="C5356" s="74"/>
      <c r="D5356" s="74"/>
      <c r="E5356" s="74"/>
      <c r="F5356" s="155"/>
      <c r="H5356">
        <v>48847</v>
      </c>
      <c r="I5356">
        <f>I5355</f>
        <v>7.56</v>
      </c>
      <c r="J5356">
        <f>K5348</f>
        <v>0.85</v>
      </c>
      <c r="K5356">
        <f>INT(H5356/I5356*J5356)</f>
        <v>5492</v>
      </c>
    </row>
    <row r="5357" spans="2:13" ht="11.25" hidden="1" customHeight="1" x14ac:dyDescent="0.2">
      <c r="B5357" s="163" t="str">
        <f>"경  비 : "&amp;FIXED(H5357,0)&amp;" ÷ "&amp;I5357&amp;" = "&amp;FIXED(K5357,0)&amp;""</f>
        <v>경  비 : 30,483 ÷ 7.56 = 4,032</v>
      </c>
      <c r="C5357" s="74"/>
      <c r="D5357" s="74"/>
      <c r="E5357" s="74"/>
      <c r="F5357" s="155"/>
      <c r="H5357">
        <v>30483</v>
      </c>
      <c r="I5357">
        <f>I5356</f>
        <v>7.56</v>
      </c>
      <c r="K5357">
        <f>INT(H5357/I5357)</f>
        <v>4032</v>
      </c>
    </row>
    <row r="5358" spans="2:13" ht="11.25" hidden="1" customHeight="1" x14ac:dyDescent="0.2">
      <c r="B5358" s="163" t="str">
        <f>"소  계 :                 "&amp;FIXED(K5358,0)&amp;""</f>
        <v>소  계 :                 16,573</v>
      </c>
      <c r="C5358" s="74"/>
      <c r="D5358" s="74"/>
      <c r="E5358" s="74"/>
      <c r="F5358" s="155"/>
      <c r="K5358">
        <f>SUM(K5355:K5357)</f>
        <v>16573</v>
      </c>
    </row>
    <row r="5359" spans="2:13" ht="11.25" hidden="1" customHeight="1" x14ac:dyDescent="0.2">
      <c r="B5359" s="164"/>
      <c r="C5359" s="74"/>
      <c r="D5359" s="74"/>
      <c r="E5359" s="74"/>
      <c r="F5359" s="155"/>
    </row>
    <row r="5360" spans="2:13" ht="11.25" hidden="1" customHeight="1" x14ac:dyDescent="0.2">
      <c r="B5360" s="164" t="s">
        <v>0</v>
      </c>
      <c r="C5360" s="74"/>
      <c r="D5360" s="74"/>
      <c r="E5360" s="74"/>
      <c r="F5360" s="155"/>
    </row>
    <row r="5361" spans="2:10" ht="11.25" hidden="1" customHeight="1" x14ac:dyDescent="0.2">
      <c r="B5361" s="163" t="str">
        <f>"q = "&amp;H5361&amp;""</f>
        <v>q = 0.6</v>
      </c>
      <c r="C5361" s="74"/>
      <c r="D5361" s="74"/>
      <c r="E5361" s="74"/>
      <c r="F5361" s="155"/>
      <c r="H5361">
        <v>0.6</v>
      </c>
    </row>
    <row r="5362" spans="2:10" ht="11.25" hidden="1" customHeight="1" x14ac:dyDescent="0.2">
      <c r="B5362" s="163" t="str">
        <f>"f = "&amp;H5362&amp;" / "&amp;I5362&amp;" = "&amp;J5362&amp;""</f>
        <v>f = 1 / 1.24 = 0.81</v>
      </c>
      <c r="C5362" s="74"/>
      <c r="D5362" s="74"/>
      <c r="E5362" s="74"/>
      <c r="F5362" s="155"/>
      <c r="H5362">
        <v>1</v>
      </c>
      <c r="I5362">
        <v>1.24</v>
      </c>
      <c r="J5362">
        <f>ROUND(H5362/I5362,2)</f>
        <v>0.81</v>
      </c>
    </row>
    <row r="5363" spans="2:10" ht="11.25" hidden="1" customHeight="1" x14ac:dyDescent="0.2">
      <c r="B5363" s="163" t="str">
        <f>"k = "&amp;H5363&amp;""</f>
        <v>k = 1.1</v>
      </c>
      <c r="C5363" s="74"/>
      <c r="D5363" s="74"/>
      <c r="E5363" s="74"/>
      <c r="F5363" s="155"/>
      <c r="H5363">
        <v>1.1000000000000001</v>
      </c>
    </row>
    <row r="5364" spans="2:10" ht="11.25" hidden="1" customHeight="1" x14ac:dyDescent="0.2">
      <c r="B5364" s="163" t="str">
        <f>"E = "&amp;H5364&amp;""</f>
        <v>E = 0.9</v>
      </c>
      <c r="C5364" s="74"/>
      <c r="D5364" s="74"/>
      <c r="E5364" s="74"/>
      <c r="F5364" s="155"/>
      <c r="H5364">
        <v>0.9</v>
      </c>
    </row>
    <row r="5365" spans="2:10" ht="11.25" hidden="1" customHeight="1" x14ac:dyDescent="0.2">
      <c r="B5365" s="163" t="str">
        <f>"Cm = "&amp;H5365&amp;"sec(90˚)"</f>
        <v>Cm = 18sec(90˚)</v>
      </c>
      <c r="C5365" s="74"/>
      <c r="D5365" s="74"/>
      <c r="E5365" s="74"/>
      <c r="F5365" s="155"/>
      <c r="H5365">
        <v>18</v>
      </c>
    </row>
    <row r="5366" spans="2:10" ht="11.25" hidden="1" customHeight="1" x14ac:dyDescent="0.2">
      <c r="B5366" s="164"/>
      <c r="C5366" s="74"/>
      <c r="D5366" s="74"/>
      <c r="E5366" s="74"/>
      <c r="F5366" s="155"/>
    </row>
    <row r="5367" spans="2:10" ht="11.25" hidden="1" customHeight="1" x14ac:dyDescent="0.2">
      <c r="B5367" s="164" t="s">
        <v>3661</v>
      </c>
      <c r="C5367" s="74"/>
      <c r="D5367" s="74"/>
      <c r="E5367" s="74"/>
      <c r="F5367" s="155"/>
    </row>
    <row r="5368" spans="2:10" ht="11.25" hidden="1" customHeight="1" x14ac:dyDescent="0.2">
      <c r="B5368" s="163" t="str">
        <f>"Q = ────────── = "&amp;H5368&amp;" ㎥/hr"</f>
        <v>Q = ────────── = 96.23 ㎥/hr</v>
      </c>
      <c r="C5368" s="74"/>
      <c r="D5368" s="74"/>
      <c r="E5368" s="74"/>
      <c r="F5368" s="155"/>
      <c r="H5368">
        <f>ROUND(3600*H5361*J5362*H5363*H5364/H5365,2)</f>
        <v>96.23</v>
      </c>
    </row>
    <row r="5369" spans="2:10" ht="11.25" hidden="1" customHeight="1" x14ac:dyDescent="0.2">
      <c r="B5369" s="164" t="s">
        <v>3442</v>
      </c>
      <c r="C5369" s="74"/>
      <c r="D5369" s="74"/>
      <c r="E5369" s="74"/>
      <c r="F5369" s="155"/>
    </row>
    <row r="5370" spans="2:10" ht="11.25" hidden="1" customHeight="1" x14ac:dyDescent="0.2">
      <c r="B5370" s="164"/>
      <c r="C5370" s="74"/>
      <c r="D5370" s="74"/>
      <c r="E5370" s="74"/>
      <c r="F5370" s="155"/>
    </row>
    <row r="5371" spans="2:10" ht="11.25" hidden="1" customHeight="1" x14ac:dyDescent="0.2">
      <c r="B5371" s="163" t="str">
        <f>"노무비 : "&amp;FIXED(H5371,0)&amp;" ÷ "&amp;I5371&amp;" = "&amp;FIXED(J5371,0)&amp;""</f>
        <v>노무비 : 53,291 ÷ 96.23 = 553</v>
      </c>
      <c r="C5371" s="74"/>
      <c r="D5371" s="74"/>
      <c r="E5371" s="74"/>
      <c r="F5371" s="155"/>
      <c r="H5371">
        <v>53291</v>
      </c>
      <c r="I5371">
        <f>H5368</f>
        <v>96.23</v>
      </c>
      <c r="J5371">
        <f>INT(H5371/I5371)</f>
        <v>553</v>
      </c>
    </row>
    <row r="5372" spans="2:10" ht="11.25" hidden="1" customHeight="1" x14ac:dyDescent="0.2">
      <c r="B5372" s="163" t="str">
        <f>"재료비 : "&amp;FIXED(H5372,0)&amp;" ÷ "&amp;I5372&amp;" = "&amp;FIXED(J5372,0)&amp;""</f>
        <v>재료비 : 22,136 ÷ 96.23 = 230</v>
      </c>
      <c r="C5372" s="74"/>
      <c r="D5372" s="74"/>
      <c r="E5372" s="74"/>
      <c r="F5372" s="155"/>
      <c r="H5372">
        <v>22136</v>
      </c>
      <c r="I5372">
        <f>I5371</f>
        <v>96.23</v>
      </c>
      <c r="J5372">
        <f>INT(H5372/I5372)</f>
        <v>230</v>
      </c>
    </row>
    <row r="5373" spans="2:10" ht="11.25" hidden="1" customHeight="1" x14ac:dyDescent="0.2">
      <c r="B5373" s="163" t="str">
        <f>"경  비 : "&amp;FIXED(H5373,0)&amp;" ÷ "&amp;I5373&amp;" = "&amp;FIXED(J5373,0)&amp;""</f>
        <v>경  비 : 25,156 ÷ 96.23 = 261</v>
      </c>
      <c r="C5373" s="74"/>
      <c r="D5373" s="74"/>
      <c r="E5373" s="74"/>
      <c r="F5373" s="155"/>
      <c r="H5373">
        <v>25156</v>
      </c>
      <c r="I5373">
        <f>I5372</f>
        <v>96.23</v>
      </c>
      <c r="J5373">
        <f>INT(H5373/I5373)</f>
        <v>261</v>
      </c>
    </row>
    <row r="5374" spans="2:10" ht="11.25" hidden="1" customHeight="1" x14ac:dyDescent="0.2">
      <c r="B5374" s="163" t="str">
        <f>"소  계 :                 "&amp;FIXED(J5374,0)&amp;""</f>
        <v>소  계 :                 1,044</v>
      </c>
      <c r="C5374" s="74"/>
      <c r="D5374" s="74"/>
      <c r="E5374" s="74"/>
      <c r="F5374" s="155"/>
      <c r="J5374">
        <f>SUM(J5371:J5373)</f>
        <v>1044</v>
      </c>
    </row>
    <row r="5375" spans="2:10" ht="11.25" hidden="1" customHeight="1" x14ac:dyDescent="0.2">
      <c r="B5375" s="164"/>
      <c r="C5375" s="74"/>
      <c r="D5375" s="74"/>
      <c r="E5375" s="74"/>
      <c r="F5375" s="155"/>
    </row>
    <row r="5376" spans="2:10" ht="11.25" hidden="1" customHeight="1" x14ac:dyDescent="0.2">
      <c r="B5376" s="164" t="s">
        <v>2979</v>
      </c>
      <c r="C5376" s="74"/>
      <c r="D5376" s="74"/>
      <c r="E5376" s="74"/>
      <c r="F5376" s="155"/>
    </row>
    <row r="5377" spans="2:11" ht="11.25" hidden="1" customHeight="1" x14ac:dyDescent="0.2">
      <c r="B5377" s="163"/>
      <c r="C5377" s="74"/>
      <c r="D5377" s="74"/>
      <c r="E5377" s="74"/>
      <c r="F5377" s="155"/>
    </row>
    <row r="5378" spans="2:11" ht="11.25" hidden="1" customHeight="1" x14ac:dyDescent="0.2">
      <c r="B5378" s="162" t="str">
        <f>"노무비 : "&amp;FIXED(H5378,0)&amp;" + "&amp;FIXED(I5378,0)&amp;" + "&amp;FIXED(J5378,0)&amp;" = "&amp;FIXED(K5378,0)&amp;""</f>
        <v>노무비 : 966 + 7,049 + 553 = 8,568</v>
      </c>
      <c r="C5378" s="156"/>
      <c r="D5378" s="74"/>
      <c r="E5378" s="74"/>
      <c r="F5378" s="155"/>
      <c r="H5378">
        <f>J5310</f>
        <v>966</v>
      </c>
      <c r="I5378">
        <f>K5355</f>
        <v>7049</v>
      </c>
      <c r="J5378">
        <f>J5371</f>
        <v>553</v>
      </c>
      <c r="K5378">
        <f>H5378+I5378+J5378</f>
        <v>8568</v>
      </c>
    </row>
    <row r="5379" spans="2:11" ht="11.25" hidden="1" customHeight="1" x14ac:dyDescent="0.2">
      <c r="B5379" s="162" t="str">
        <f>"재료비 : "&amp;FIXED(H5379,0)&amp;" + "&amp;FIXED(I5379,0)&amp;" + "&amp;FIXED(J5379,0)&amp;" = "&amp;FIXED(K5379,0)&amp;""</f>
        <v>재료비 : 401 + 5,492 + 230 = 6,123</v>
      </c>
      <c r="C5379" s="156"/>
      <c r="D5379" s="74"/>
      <c r="E5379" s="74"/>
      <c r="F5379" s="155"/>
      <c r="H5379">
        <f>J5311</f>
        <v>401</v>
      </c>
      <c r="I5379">
        <f>K5356</f>
        <v>5492</v>
      </c>
      <c r="J5379">
        <f>J5372</f>
        <v>230</v>
      </c>
      <c r="K5379">
        <f>H5379+I5379+J5379</f>
        <v>6123</v>
      </c>
    </row>
    <row r="5380" spans="2:11" ht="11.25" hidden="1" customHeight="1" x14ac:dyDescent="0.2">
      <c r="B5380" s="162" t="str">
        <f>"경  비 : "&amp;FIXED(H5380,0)&amp;" + "&amp;FIXED(I5380,0)&amp;" + "&amp;FIXED(J5380,0)&amp;" = "&amp;FIXED(K5380,0)&amp;""</f>
        <v>경  비 : 456 + 4,032 + 261 = 4,749</v>
      </c>
      <c r="C5380" s="156"/>
      <c r="D5380" s="74"/>
      <c r="E5380" s="74"/>
      <c r="F5380" s="155"/>
      <c r="H5380">
        <f>J5312</f>
        <v>456</v>
      </c>
      <c r="I5380">
        <f>K5357</f>
        <v>4032</v>
      </c>
      <c r="J5380">
        <f>J5373</f>
        <v>261</v>
      </c>
      <c r="K5380">
        <f>H5380+I5380+J5380</f>
        <v>4749</v>
      </c>
    </row>
    <row r="5381" spans="2:11" ht="11.25" hidden="1" customHeight="1" x14ac:dyDescent="0.2">
      <c r="B5381" s="162" t="str">
        <f>"  계   : "&amp;FIXED(K5381,0)&amp;""</f>
        <v xml:space="preserve">  계   : 19,440</v>
      </c>
      <c r="C5381" s="156"/>
      <c r="D5381" s="74"/>
      <c r="E5381" s="74"/>
      <c r="F5381" s="155"/>
      <c r="K5381">
        <f>SUM(K5378:K5380)</f>
        <v>19440</v>
      </c>
    </row>
    <row r="5382" spans="2:11" ht="11.25" hidden="1" customHeight="1" x14ac:dyDescent="0.2">
      <c r="B5382" s="158"/>
      <c r="C5382" s="156"/>
      <c r="D5382" s="74"/>
      <c r="E5382" s="74"/>
      <c r="F5382" s="155"/>
    </row>
    <row r="5383" spans="2:11" ht="11.25" hidden="1" customHeight="1" x14ac:dyDescent="0.2">
      <c r="B5383" s="161" t="s">
        <v>4048</v>
      </c>
      <c r="C5383" s="160">
        <f>D5383+E5383+F5383</f>
        <v>28600000</v>
      </c>
      <c r="D5383" s="74"/>
      <c r="E5383" s="74"/>
      <c r="F5383" s="159">
        <f>F5395</f>
        <v>28600000</v>
      </c>
    </row>
    <row r="5384" spans="2:11" ht="11.25" hidden="1" customHeight="1" x14ac:dyDescent="0.2">
      <c r="B5384" s="158"/>
      <c r="C5384" s="156"/>
      <c r="D5384" s="74"/>
      <c r="E5384" s="74"/>
      <c r="F5384" s="155"/>
    </row>
    <row r="5385" spans="2:11" ht="11.25" hidden="1" customHeight="1" x14ac:dyDescent="0.2">
      <c r="B5385" s="157" t="s">
        <v>4047</v>
      </c>
      <c r="C5385" s="156"/>
      <c r="D5385" s="74"/>
      <c r="E5385" s="74"/>
      <c r="F5385" s="155"/>
    </row>
    <row r="5386" spans="2:11" ht="11.25" hidden="1" customHeight="1" x14ac:dyDescent="0.2">
      <c r="B5386" s="157" t="s">
        <v>4016</v>
      </c>
      <c r="C5386" s="156"/>
      <c r="D5386" s="74"/>
      <c r="E5386" s="74"/>
      <c r="F5386" s="155"/>
    </row>
    <row r="5387" spans="2:11" ht="11.25" hidden="1" customHeight="1" x14ac:dyDescent="0.2">
      <c r="B5387" s="157" t="s">
        <v>4046</v>
      </c>
      <c r="C5387" s="156">
        <f>D5387+E5387+F5387</f>
        <v>24024000</v>
      </c>
      <c r="D5387" s="74"/>
      <c r="E5387" s="74"/>
      <c r="F5387" s="155">
        <v>24024000</v>
      </c>
    </row>
    <row r="5388" spans="2:11" ht="11.25" hidden="1" customHeight="1" x14ac:dyDescent="0.2">
      <c r="B5388" s="157" t="s">
        <v>4016</v>
      </c>
      <c r="C5388" s="156"/>
      <c r="D5388" s="74"/>
      <c r="E5388" s="74"/>
      <c r="F5388" s="155"/>
    </row>
    <row r="5389" spans="2:11" ht="11.25" hidden="1" customHeight="1" x14ac:dyDescent="0.2">
      <c r="B5389" s="157" t="s">
        <v>4045</v>
      </c>
      <c r="C5389" s="156"/>
      <c r="D5389" s="74"/>
      <c r="E5389" s="74"/>
      <c r="F5389" s="155"/>
    </row>
    <row r="5390" spans="2:11" ht="11.25" hidden="1" customHeight="1" x14ac:dyDescent="0.2">
      <c r="B5390" s="157"/>
      <c r="C5390" s="156"/>
      <c r="D5390" s="74"/>
      <c r="E5390" s="74"/>
      <c r="F5390" s="155"/>
    </row>
    <row r="5391" spans="2:11" ht="11.25" hidden="1" customHeight="1" x14ac:dyDescent="0.2">
      <c r="B5391" s="157" t="s">
        <v>4044</v>
      </c>
      <c r="C5391" s="156">
        <f>D5391+E5391+F5391</f>
        <v>4576000</v>
      </c>
      <c r="D5391" s="74"/>
      <c r="E5391" s="74"/>
      <c r="F5391" s="155">
        <v>4576000</v>
      </c>
    </row>
    <row r="5392" spans="2:11" ht="11.25" hidden="1" customHeight="1" x14ac:dyDescent="0.2">
      <c r="B5392" s="157"/>
      <c r="C5392" s="156"/>
      <c r="D5392" s="74"/>
      <c r="E5392" s="74"/>
      <c r="F5392" s="155"/>
    </row>
    <row r="5393" spans="2:6" ht="11.25" hidden="1" customHeight="1" x14ac:dyDescent="0.2">
      <c r="B5393" s="157" t="s">
        <v>4043</v>
      </c>
      <c r="C5393" s="156"/>
      <c r="D5393" s="74"/>
      <c r="E5393" s="74"/>
      <c r="F5393" s="155"/>
    </row>
    <row r="5394" spans="2:6" ht="11.25" hidden="1" customHeight="1" x14ac:dyDescent="0.2">
      <c r="B5394" s="157"/>
      <c r="C5394" s="156"/>
      <c r="D5394" s="74"/>
      <c r="E5394" s="74"/>
      <c r="F5394" s="155"/>
    </row>
    <row r="5395" spans="2:6" ht="11.25" hidden="1" customHeight="1" x14ac:dyDescent="0.2">
      <c r="B5395" s="157" t="s">
        <v>4042</v>
      </c>
      <c r="C5395" s="156">
        <f>D5395+E5395+F5395</f>
        <v>28600000</v>
      </c>
      <c r="D5395" s="74"/>
      <c r="E5395" s="74"/>
      <c r="F5395" s="155">
        <f>F5387+F5391</f>
        <v>28600000</v>
      </c>
    </row>
    <row r="5396" spans="2:6" ht="11.25" hidden="1" customHeight="1" x14ac:dyDescent="0.2">
      <c r="B5396" s="154"/>
      <c r="C5396" s="67"/>
      <c r="D5396" s="3"/>
      <c r="E5396" s="3"/>
      <c r="F5396" s="4"/>
    </row>
    <row r="5397" spans="2:6" ht="11.25" hidden="1" customHeight="1" x14ac:dyDescent="0.2">
      <c r="B5397" s="154"/>
      <c r="C5397" s="67"/>
      <c r="D5397" s="3"/>
      <c r="E5397" s="3"/>
      <c r="F5397" s="4"/>
    </row>
    <row r="5398" spans="2:6" ht="11.25" customHeight="1" x14ac:dyDescent="0.2">
      <c r="B5398" s="36"/>
      <c r="C5398" s="3"/>
      <c r="D5398" s="3"/>
      <c r="E5398" s="3"/>
      <c r="F5398" s="4"/>
    </row>
    <row r="5399" spans="2:6" ht="11.25" customHeight="1" x14ac:dyDescent="0.2">
      <c r="B5399" s="36"/>
      <c r="C5399" s="3"/>
      <c r="D5399" s="3"/>
      <c r="E5399" s="3"/>
      <c r="F5399" s="4"/>
    </row>
    <row r="5400" spans="2:6" ht="11.25" customHeight="1" x14ac:dyDescent="0.2">
      <c r="B5400" s="36"/>
      <c r="C5400" s="3"/>
      <c r="D5400" s="3"/>
      <c r="E5400" s="3"/>
      <c r="F5400" s="4"/>
    </row>
    <row r="5401" spans="2:6" ht="11.25" customHeight="1" x14ac:dyDescent="0.2">
      <c r="B5401" s="36"/>
      <c r="C5401" s="3"/>
      <c r="D5401" s="3"/>
      <c r="E5401" s="3"/>
      <c r="F5401" s="4"/>
    </row>
  </sheetData>
  <mergeCells count="1">
    <mergeCell ref="B1:F2"/>
  </mergeCells>
  <phoneticPr fontId="4" type="noConversion"/>
  <pageMargins left="0.78740157480314965" right="7.874015748031496E-2" top="0.47244094488188976" bottom="0.78740157480314965" header="0.5" footer="0.5"/>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94" manualBreakCount="94">
    <brk id="361" min="1" max="5" man="1"/>
    <brk id="414" min="1" max="5" man="1"/>
    <brk id="467" min="1" max="5" man="1"/>
    <brk id="520" min="1" max="5" man="1"/>
    <brk id="573" min="1" max="5" man="1"/>
    <brk id="626" min="1" max="5" man="1"/>
    <brk id="679" min="1" max="5" man="1"/>
    <brk id="732" min="1" max="5" man="1"/>
    <brk id="785" min="1" max="5" man="1"/>
    <brk id="838" min="1" max="5" man="1"/>
    <brk id="891" min="1" max="5" man="1"/>
    <brk id="944" min="1" max="5" man="1"/>
    <brk id="997" min="1" max="5" man="1"/>
    <brk id="1050" min="1" max="5" man="1"/>
    <brk id="1103" min="1" max="5" man="1"/>
    <brk id="1156" min="1" max="5" man="1"/>
    <brk id="1209" min="1" max="5" man="1"/>
    <brk id="1262" min="1" max="5" man="1"/>
    <brk id="1315" min="1" max="5" man="1"/>
    <brk id="1368" min="1" max="5" man="1"/>
    <brk id="1421" min="1" max="5" man="1"/>
    <brk id="1474" min="1" max="5" man="1"/>
    <brk id="1527" min="1" max="5" man="1"/>
    <brk id="1580" min="1" max="5" man="1"/>
    <brk id="1633" min="1" max="5" man="1"/>
    <brk id="1686" min="1" max="5" man="1"/>
    <brk id="1739" min="1" max="5" man="1"/>
    <brk id="1792" min="1" max="5" man="1"/>
    <brk id="1845" min="1" max="5" man="1"/>
    <brk id="1898" min="1" max="5" man="1"/>
    <brk id="1951" min="1" max="5" man="1"/>
    <brk id="2004" min="1" max="5" man="1"/>
    <brk id="2057" min="1" max="5" man="1"/>
    <brk id="2110" min="1" max="5" man="1"/>
    <brk id="2163" min="1" max="5" man="1"/>
    <brk id="2216" min="1" max="5" man="1"/>
    <brk id="2269" min="1" max="5" man="1"/>
    <brk id="2322" min="1" max="5" man="1"/>
    <brk id="2375" min="1" max="5" man="1"/>
    <brk id="2428" min="1" max="5" man="1"/>
    <brk id="2481" min="1" max="5" man="1"/>
    <brk id="2534" min="1" max="5" man="1"/>
    <brk id="2587" min="1" max="5" man="1"/>
    <brk id="2640" min="1" max="5" man="1"/>
    <brk id="2693" min="1" max="5" man="1"/>
    <brk id="2746" min="1" max="5" man="1"/>
    <brk id="2799" min="1" max="5" man="1"/>
    <brk id="2852" min="1" max="5" man="1"/>
    <brk id="2905" min="1" max="5" man="1"/>
    <brk id="2958" min="1" max="5" man="1"/>
    <brk id="3011" min="1" max="5" man="1"/>
    <brk id="3064" min="1" max="5" man="1"/>
    <brk id="3117" min="1" max="5" man="1"/>
    <brk id="3170" min="1" max="5" man="1"/>
    <brk id="3223" min="1" max="5" man="1"/>
    <brk id="3276" min="1" max="5" man="1"/>
    <brk id="3329" min="1" max="5" man="1"/>
    <brk id="3382" min="1" max="5" man="1"/>
    <brk id="3435" min="1" max="5" man="1"/>
    <brk id="3488" min="1" max="5" man="1"/>
    <brk id="3541" min="1" max="5" man="1"/>
    <brk id="3594" min="1" max="5" man="1"/>
    <brk id="3647" min="1" max="5" man="1"/>
    <brk id="3700" min="1" max="5" man="1"/>
    <brk id="3753" min="1" max="5" man="1"/>
    <brk id="3806" min="1" max="5" man="1"/>
    <brk id="3859" min="1" max="5" man="1"/>
    <brk id="3912" min="1" max="5" man="1"/>
    <brk id="3965" min="1" max="5" man="1"/>
    <brk id="4018" min="1" max="5" man="1"/>
    <brk id="4071" min="1" max="5" man="1"/>
    <brk id="4124" min="1" max="5" man="1"/>
    <brk id="4177" min="1" max="5" man="1"/>
    <brk id="4230" min="1" max="5" man="1"/>
    <brk id="4283" min="1" max="5" man="1"/>
    <brk id="4336" min="1" max="5" man="1"/>
    <brk id="4389" min="1" max="5" man="1"/>
    <brk id="4442" min="1" max="5" man="1"/>
    <brk id="4495" min="1" max="5" man="1"/>
    <brk id="4548" min="1" max="5" man="1"/>
    <brk id="4601" min="1" max="5" man="1"/>
    <brk id="4654" min="1" max="5" man="1"/>
    <brk id="4707" min="1" max="5" man="1"/>
    <brk id="4760" min="1" max="5" man="1"/>
    <brk id="4813" min="1" max="5" man="1"/>
    <brk id="4866" min="1" max="5" man="1"/>
    <brk id="4919" min="1" max="5" man="1"/>
    <brk id="4972" min="1" max="5" man="1"/>
    <brk id="5025" min="1" max="5" man="1"/>
    <brk id="5078" min="1" max="5" man="1"/>
    <brk id="5131" min="1" max="5" man="1"/>
    <brk id="5184" min="1" max="5" man="1"/>
    <brk id="5237" min="1" max="5" man="1"/>
    <brk id="5290"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C5"/>
  <sheetViews>
    <sheetView view="pageBreakPreview" zoomScale="130" zoomScaleNormal="100" zoomScaleSheetLayoutView="130" workbookViewId="0">
      <pane ySplit="3" topLeftCell="A4" activePane="bottomLeft" state="frozen"/>
      <selection activeCell="G28" sqref="G28"/>
      <selection pane="bottomLeft" activeCell="G28" sqref="G28"/>
    </sheetView>
  </sheetViews>
  <sheetFormatPr defaultRowHeight="12.75" x14ac:dyDescent="0.2"/>
  <cols>
    <col min="1" max="1" width="0.7109375" customWidth="1"/>
    <col min="2" max="2" width="15" customWidth="1"/>
    <col min="3" max="3" width="29.85546875" customWidth="1"/>
    <col min="4" max="4" width="27.42578125" customWidth="1"/>
    <col min="5" max="5" width="10" customWidth="1"/>
    <col min="6" max="9" width="18.7109375" customWidth="1"/>
    <col min="10" max="10" width="17.42578125" customWidth="1"/>
    <col min="257" max="257" width="0.7109375" customWidth="1"/>
    <col min="258" max="258" width="15" customWidth="1"/>
    <col min="259" max="259" width="29.85546875" customWidth="1"/>
    <col min="260" max="260" width="27.42578125" customWidth="1"/>
    <col min="261" max="261" width="10" customWidth="1"/>
    <col min="262" max="265" width="18.7109375" customWidth="1"/>
    <col min="266" max="266" width="17.42578125" customWidth="1"/>
    <col min="513" max="513" width="0.7109375" customWidth="1"/>
    <col min="514" max="514" width="15" customWidth="1"/>
    <col min="515" max="515" width="29.85546875" customWidth="1"/>
    <col min="516" max="516" width="27.42578125" customWidth="1"/>
    <col min="517" max="517" width="10" customWidth="1"/>
    <col min="518" max="521" width="18.7109375" customWidth="1"/>
    <col min="522" max="522" width="17.42578125" customWidth="1"/>
    <col min="769" max="769" width="0.7109375" customWidth="1"/>
    <col min="770" max="770" width="15" customWidth="1"/>
    <col min="771" max="771" width="29.85546875" customWidth="1"/>
    <col min="772" max="772" width="27.42578125" customWidth="1"/>
    <col min="773" max="773" width="10" customWidth="1"/>
    <col min="774" max="777" width="18.7109375" customWidth="1"/>
    <col min="778" max="778" width="17.42578125" customWidth="1"/>
    <col min="1025" max="1025" width="0.7109375" customWidth="1"/>
    <col min="1026" max="1026" width="15" customWidth="1"/>
    <col min="1027" max="1027" width="29.85546875" customWidth="1"/>
    <col min="1028" max="1028" width="27.42578125" customWidth="1"/>
    <col min="1029" max="1029" width="10" customWidth="1"/>
    <col min="1030" max="1033" width="18.7109375" customWidth="1"/>
    <col min="1034" max="1034" width="17.42578125" customWidth="1"/>
    <col min="1281" max="1281" width="0.7109375" customWidth="1"/>
    <col min="1282" max="1282" width="15" customWidth="1"/>
    <col min="1283" max="1283" width="29.85546875" customWidth="1"/>
    <col min="1284" max="1284" width="27.42578125" customWidth="1"/>
    <col min="1285" max="1285" width="10" customWidth="1"/>
    <col min="1286" max="1289" width="18.7109375" customWidth="1"/>
    <col min="1290" max="1290" width="17.42578125" customWidth="1"/>
    <col min="1537" max="1537" width="0.7109375" customWidth="1"/>
    <col min="1538" max="1538" width="15" customWidth="1"/>
    <col min="1539" max="1539" width="29.85546875" customWidth="1"/>
    <col min="1540" max="1540" width="27.42578125" customWidth="1"/>
    <col min="1541" max="1541" width="10" customWidth="1"/>
    <col min="1542" max="1545" width="18.7109375" customWidth="1"/>
    <col min="1546" max="1546" width="17.42578125" customWidth="1"/>
    <col min="1793" max="1793" width="0.7109375" customWidth="1"/>
    <col min="1794" max="1794" width="15" customWidth="1"/>
    <col min="1795" max="1795" width="29.85546875" customWidth="1"/>
    <col min="1796" max="1796" width="27.42578125" customWidth="1"/>
    <col min="1797" max="1797" width="10" customWidth="1"/>
    <col min="1798" max="1801" width="18.7109375" customWidth="1"/>
    <col min="1802" max="1802" width="17.42578125" customWidth="1"/>
    <col min="2049" max="2049" width="0.7109375" customWidth="1"/>
    <col min="2050" max="2050" width="15" customWidth="1"/>
    <col min="2051" max="2051" width="29.85546875" customWidth="1"/>
    <col min="2052" max="2052" width="27.42578125" customWidth="1"/>
    <col min="2053" max="2053" width="10" customWidth="1"/>
    <col min="2054" max="2057" width="18.7109375" customWidth="1"/>
    <col min="2058" max="2058" width="17.42578125" customWidth="1"/>
    <col min="2305" max="2305" width="0.7109375" customWidth="1"/>
    <col min="2306" max="2306" width="15" customWidth="1"/>
    <col min="2307" max="2307" width="29.85546875" customWidth="1"/>
    <col min="2308" max="2308" width="27.42578125" customWidth="1"/>
    <col min="2309" max="2309" width="10" customWidth="1"/>
    <col min="2310" max="2313" width="18.7109375" customWidth="1"/>
    <col min="2314" max="2314" width="17.42578125" customWidth="1"/>
    <col min="2561" max="2561" width="0.7109375" customWidth="1"/>
    <col min="2562" max="2562" width="15" customWidth="1"/>
    <col min="2563" max="2563" width="29.85546875" customWidth="1"/>
    <col min="2564" max="2564" width="27.42578125" customWidth="1"/>
    <col min="2565" max="2565" width="10" customWidth="1"/>
    <col min="2566" max="2569" width="18.7109375" customWidth="1"/>
    <col min="2570" max="2570" width="17.42578125" customWidth="1"/>
    <col min="2817" max="2817" width="0.7109375" customWidth="1"/>
    <col min="2818" max="2818" width="15" customWidth="1"/>
    <col min="2819" max="2819" width="29.85546875" customWidth="1"/>
    <col min="2820" max="2820" width="27.42578125" customWidth="1"/>
    <col min="2821" max="2821" width="10" customWidth="1"/>
    <col min="2822" max="2825" width="18.7109375" customWidth="1"/>
    <col min="2826" max="2826" width="17.42578125" customWidth="1"/>
    <col min="3073" max="3073" width="0.7109375" customWidth="1"/>
    <col min="3074" max="3074" width="15" customWidth="1"/>
    <col min="3075" max="3075" width="29.85546875" customWidth="1"/>
    <col min="3076" max="3076" width="27.42578125" customWidth="1"/>
    <col min="3077" max="3077" width="10" customWidth="1"/>
    <col min="3078" max="3081" width="18.7109375" customWidth="1"/>
    <col min="3082" max="3082" width="17.42578125" customWidth="1"/>
    <col min="3329" max="3329" width="0.7109375" customWidth="1"/>
    <col min="3330" max="3330" width="15" customWidth="1"/>
    <col min="3331" max="3331" width="29.85546875" customWidth="1"/>
    <col min="3332" max="3332" width="27.42578125" customWidth="1"/>
    <col min="3333" max="3333" width="10" customWidth="1"/>
    <col min="3334" max="3337" width="18.7109375" customWidth="1"/>
    <col min="3338" max="3338" width="17.42578125" customWidth="1"/>
    <col min="3585" max="3585" width="0.7109375" customWidth="1"/>
    <col min="3586" max="3586" width="15" customWidth="1"/>
    <col min="3587" max="3587" width="29.85546875" customWidth="1"/>
    <col min="3588" max="3588" width="27.42578125" customWidth="1"/>
    <col min="3589" max="3589" width="10" customWidth="1"/>
    <col min="3590" max="3593" width="18.7109375" customWidth="1"/>
    <col min="3594" max="3594" width="17.42578125" customWidth="1"/>
    <col min="3841" max="3841" width="0.7109375" customWidth="1"/>
    <col min="3842" max="3842" width="15" customWidth="1"/>
    <col min="3843" max="3843" width="29.85546875" customWidth="1"/>
    <col min="3844" max="3844" width="27.42578125" customWidth="1"/>
    <col min="3845" max="3845" width="10" customWidth="1"/>
    <col min="3846" max="3849" width="18.7109375" customWidth="1"/>
    <col min="3850" max="3850" width="17.42578125" customWidth="1"/>
    <col min="4097" max="4097" width="0.7109375" customWidth="1"/>
    <col min="4098" max="4098" width="15" customWidth="1"/>
    <col min="4099" max="4099" width="29.85546875" customWidth="1"/>
    <col min="4100" max="4100" width="27.42578125" customWidth="1"/>
    <col min="4101" max="4101" width="10" customWidth="1"/>
    <col min="4102" max="4105" width="18.7109375" customWidth="1"/>
    <col min="4106" max="4106" width="17.42578125" customWidth="1"/>
    <col min="4353" max="4353" width="0.7109375" customWidth="1"/>
    <col min="4354" max="4354" width="15" customWidth="1"/>
    <col min="4355" max="4355" width="29.85546875" customWidth="1"/>
    <col min="4356" max="4356" width="27.42578125" customWidth="1"/>
    <col min="4357" max="4357" width="10" customWidth="1"/>
    <col min="4358" max="4361" width="18.7109375" customWidth="1"/>
    <col min="4362" max="4362" width="17.42578125" customWidth="1"/>
    <col min="4609" max="4609" width="0.7109375" customWidth="1"/>
    <col min="4610" max="4610" width="15" customWidth="1"/>
    <col min="4611" max="4611" width="29.85546875" customWidth="1"/>
    <col min="4612" max="4612" width="27.42578125" customWidth="1"/>
    <col min="4613" max="4613" width="10" customWidth="1"/>
    <col min="4614" max="4617" width="18.7109375" customWidth="1"/>
    <col min="4618" max="4618" width="17.42578125" customWidth="1"/>
    <col min="4865" max="4865" width="0.7109375" customWidth="1"/>
    <col min="4866" max="4866" width="15" customWidth="1"/>
    <col min="4867" max="4867" width="29.85546875" customWidth="1"/>
    <col min="4868" max="4868" width="27.42578125" customWidth="1"/>
    <col min="4869" max="4869" width="10" customWidth="1"/>
    <col min="4870" max="4873" width="18.7109375" customWidth="1"/>
    <col min="4874" max="4874" width="17.42578125" customWidth="1"/>
    <col min="5121" max="5121" width="0.7109375" customWidth="1"/>
    <col min="5122" max="5122" width="15" customWidth="1"/>
    <col min="5123" max="5123" width="29.85546875" customWidth="1"/>
    <col min="5124" max="5124" width="27.42578125" customWidth="1"/>
    <col min="5125" max="5125" width="10" customWidth="1"/>
    <col min="5126" max="5129" width="18.7109375" customWidth="1"/>
    <col min="5130" max="5130" width="17.42578125" customWidth="1"/>
    <col min="5377" max="5377" width="0.7109375" customWidth="1"/>
    <col min="5378" max="5378" width="15" customWidth="1"/>
    <col min="5379" max="5379" width="29.85546875" customWidth="1"/>
    <col min="5380" max="5380" width="27.42578125" customWidth="1"/>
    <col min="5381" max="5381" width="10" customWidth="1"/>
    <col min="5382" max="5385" width="18.7109375" customWidth="1"/>
    <col min="5386" max="5386" width="17.42578125" customWidth="1"/>
    <col min="5633" max="5633" width="0.7109375" customWidth="1"/>
    <col min="5634" max="5634" width="15" customWidth="1"/>
    <col min="5635" max="5635" width="29.85546875" customWidth="1"/>
    <col min="5636" max="5636" width="27.42578125" customWidth="1"/>
    <col min="5637" max="5637" width="10" customWidth="1"/>
    <col min="5638" max="5641" width="18.7109375" customWidth="1"/>
    <col min="5642" max="5642" width="17.42578125" customWidth="1"/>
    <col min="5889" max="5889" width="0.7109375" customWidth="1"/>
    <col min="5890" max="5890" width="15" customWidth="1"/>
    <col min="5891" max="5891" width="29.85546875" customWidth="1"/>
    <col min="5892" max="5892" width="27.42578125" customWidth="1"/>
    <col min="5893" max="5893" width="10" customWidth="1"/>
    <col min="5894" max="5897" width="18.7109375" customWidth="1"/>
    <col min="5898" max="5898" width="17.42578125" customWidth="1"/>
    <col min="6145" max="6145" width="0.7109375" customWidth="1"/>
    <col min="6146" max="6146" width="15" customWidth="1"/>
    <col min="6147" max="6147" width="29.85546875" customWidth="1"/>
    <col min="6148" max="6148" width="27.42578125" customWidth="1"/>
    <col min="6149" max="6149" width="10" customWidth="1"/>
    <col min="6150" max="6153" width="18.7109375" customWidth="1"/>
    <col min="6154" max="6154" width="17.42578125" customWidth="1"/>
    <col min="6401" max="6401" width="0.7109375" customWidth="1"/>
    <col min="6402" max="6402" width="15" customWidth="1"/>
    <col min="6403" max="6403" width="29.85546875" customWidth="1"/>
    <col min="6404" max="6404" width="27.42578125" customWidth="1"/>
    <col min="6405" max="6405" width="10" customWidth="1"/>
    <col min="6406" max="6409" width="18.7109375" customWidth="1"/>
    <col min="6410" max="6410" width="17.42578125" customWidth="1"/>
    <col min="6657" max="6657" width="0.7109375" customWidth="1"/>
    <col min="6658" max="6658" width="15" customWidth="1"/>
    <col min="6659" max="6659" width="29.85546875" customWidth="1"/>
    <col min="6660" max="6660" width="27.42578125" customWidth="1"/>
    <col min="6661" max="6661" width="10" customWidth="1"/>
    <col min="6662" max="6665" width="18.7109375" customWidth="1"/>
    <col min="6666" max="6666" width="17.42578125" customWidth="1"/>
    <col min="6913" max="6913" width="0.7109375" customWidth="1"/>
    <col min="6914" max="6914" width="15" customWidth="1"/>
    <col min="6915" max="6915" width="29.85546875" customWidth="1"/>
    <col min="6916" max="6916" width="27.42578125" customWidth="1"/>
    <col min="6917" max="6917" width="10" customWidth="1"/>
    <col min="6918" max="6921" width="18.7109375" customWidth="1"/>
    <col min="6922" max="6922" width="17.42578125" customWidth="1"/>
    <col min="7169" max="7169" width="0.7109375" customWidth="1"/>
    <col min="7170" max="7170" width="15" customWidth="1"/>
    <col min="7171" max="7171" width="29.85546875" customWidth="1"/>
    <col min="7172" max="7172" width="27.42578125" customWidth="1"/>
    <col min="7173" max="7173" width="10" customWidth="1"/>
    <col min="7174" max="7177" width="18.7109375" customWidth="1"/>
    <col min="7178" max="7178" width="17.42578125" customWidth="1"/>
    <col min="7425" max="7425" width="0.7109375" customWidth="1"/>
    <col min="7426" max="7426" width="15" customWidth="1"/>
    <col min="7427" max="7427" width="29.85546875" customWidth="1"/>
    <col min="7428" max="7428" width="27.42578125" customWidth="1"/>
    <col min="7429" max="7429" width="10" customWidth="1"/>
    <col min="7430" max="7433" width="18.7109375" customWidth="1"/>
    <col min="7434" max="7434" width="17.42578125" customWidth="1"/>
    <col min="7681" max="7681" width="0.7109375" customWidth="1"/>
    <col min="7682" max="7682" width="15" customWidth="1"/>
    <col min="7683" max="7683" width="29.85546875" customWidth="1"/>
    <col min="7684" max="7684" width="27.42578125" customWidth="1"/>
    <col min="7685" max="7685" width="10" customWidth="1"/>
    <col min="7686" max="7689" width="18.7109375" customWidth="1"/>
    <col min="7690" max="7690" width="17.42578125" customWidth="1"/>
    <col min="7937" max="7937" width="0.7109375" customWidth="1"/>
    <col min="7938" max="7938" width="15" customWidth="1"/>
    <col min="7939" max="7939" width="29.85546875" customWidth="1"/>
    <col min="7940" max="7940" width="27.42578125" customWidth="1"/>
    <col min="7941" max="7941" width="10" customWidth="1"/>
    <col min="7942" max="7945" width="18.7109375" customWidth="1"/>
    <col min="7946" max="7946" width="17.42578125" customWidth="1"/>
    <col min="8193" max="8193" width="0.7109375" customWidth="1"/>
    <col min="8194" max="8194" width="15" customWidth="1"/>
    <col min="8195" max="8195" width="29.85546875" customWidth="1"/>
    <col min="8196" max="8196" width="27.42578125" customWidth="1"/>
    <col min="8197" max="8197" width="10" customWidth="1"/>
    <col min="8198" max="8201" width="18.7109375" customWidth="1"/>
    <col min="8202" max="8202" width="17.42578125" customWidth="1"/>
    <col min="8449" max="8449" width="0.7109375" customWidth="1"/>
    <col min="8450" max="8450" width="15" customWidth="1"/>
    <col min="8451" max="8451" width="29.85546875" customWidth="1"/>
    <col min="8452" max="8452" width="27.42578125" customWidth="1"/>
    <col min="8453" max="8453" width="10" customWidth="1"/>
    <col min="8454" max="8457" width="18.7109375" customWidth="1"/>
    <col min="8458" max="8458" width="17.42578125" customWidth="1"/>
    <col min="8705" max="8705" width="0.7109375" customWidth="1"/>
    <col min="8706" max="8706" width="15" customWidth="1"/>
    <col min="8707" max="8707" width="29.85546875" customWidth="1"/>
    <col min="8708" max="8708" width="27.42578125" customWidth="1"/>
    <col min="8709" max="8709" width="10" customWidth="1"/>
    <col min="8710" max="8713" width="18.7109375" customWidth="1"/>
    <col min="8714" max="8714" width="17.42578125" customWidth="1"/>
    <col min="8961" max="8961" width="0.7109375" customWidth="1"/>
    <col min="8962" max="8962" width="15" customWidth="1"/>
    <col min="8963" max="8963" width="29.85546875" customWidth="1"/>
    <col min="8964" max="8964" width="27.42578125" customWidth="1"/>
    <col min="8965" max="8965" width="10" customWidth="1"/>
    <col min="8966" max="8969" width="18.7109375" customWidth="1"/>
    <col min="8970" max="8970" width="17.42578125" customWidth="1"/>
    <col min="9217" max="9217" width="0.7109375" customWidth="1"/>
    <col min="9218" max="9218" width="15" customWidth="1"/>
    <col min="9219" max="9219" width="29.85546875" customWidth="1"/>
    <col min="9220" max="9220" width="27.42578125" customWidth="1"/>
    <col min="9221" max="9221" width="10" customWidth="1"/>
    <col min="9222" max="9225" width="18.7109375" customWidth="1"/>
    <col min="9226" max="9226" width="17.42578125" customWidth="1"/>
    <col min="9473" max="9473" width="0.7109375" customWidth="1"/>
    <col min="9474" max="9474" width="15" customWidth="1"/>
    <col min="9475" max="9475" width="29.85546875" customWidth="1"/>
    <col min="9476" max="9476" width="27.42578125" customWidth="1"/>
    <col min="9477" max="9477" width="10" customWidth="1"/>
    <col min="9478" max="9481" width="18.7109375" customWidth="1"/>
    <col min="9482" max="9482" width="17.42578125" customWidth="1"/>
    <col min="9729" max="9729" width="0.7109375" customWidth="1"/>
    <col min="9730" max="9730" width="15" customWidth="1"/>
    <col min="9731" max="9731" width="29.85546875" customWidth="1"/>
    <col min="9732" max="9732" width="27.42578125" customWidth="1"/>
    <col min="9733" max="9733" width="10" customWidth="1"/>
    <col min="9734" max="9737" width="18.7109375" customWidth="1"/>
    <col min="9738" max="9738" width="17.42578125" customWidth="1"/>
    <col min="9985" max="9985" width="0.7109375" customWidth="1"/>
    <col min="9986" max="9986" width="15" customWidth="1"/>
    <col min="9987" max="9987" width="29.85546875" customWidth="1"/>
    <col min="9988" max="9988" width="27.42578125" customWidth="1"/>
    <col min="9989" max="9989" width="10" customWidth="1"/>
    <col min="9990" max="9993" width="18.7109375" customWidth="1"/>
    <col min="9994" max="9994" width="17.42578125" customWidth="1"/>
    <col min="10241" max="10241" width="0.7109375" customWidth="1"/>
    <col min="10242" max="10242" width="15" customWidth="1"/>
    <col min="10243" max="10243" width="29.85546875" customWidth="1"/>
    <col min="10244" max="10244" width="27.42578125" customWidth="1"/>
    <col min="10245" max="10245" width="10" customWidth="1"/>
    <col min="10246" max="10249" width="18.7109375" customWidth="1"/>
    <col min="10250" max="10250" width="17.42578125" customWidth="1"/>
    <col min="10497" max="10497" width="0.7109375" customWidth="1"/>
    <col min="10498" max="10498" width="15" customWidth="1"/>
    <col min="10499" max="10499" width="29.85546875" customWidth="1"/>
    <col min="10500" max="10500" width="27.42578125" customWidth="1"/>
    <col min="10501" max="10501" width="10" customWidth="1"/>
    <col min="10502" max="10505" width="18.7109375" customWidth="1"/>
    <col min="10506" max="10506" width="17.42578125" customWidth="1"/>
    <col min="10753" max="10753" width="0.7109375" customWidth="1"/>
    <col min="10754" max="10754" width="15" customWidth="1"/>
    <col min="10755" max="10755" width="29.85546875" customWidth="1"/>
    <col min="10756" max="10756" width="27.42578125" customWidth="1"/>
    <col min="10757" max="10757" width="10" customWidth="1"/>
    <col min="10758" max="10761" width="18.7109375" customWidth="1"/>
    <col min="10762" max="10762" width="17.42578125" customWidth="1"/>
    <col min="11009" max="11009" width="0.7109375" customWidth="1"/>
    <col min="11010" max="11010" width="15" customWidth="1"/>
    <col min="11011" max="11011" width="29.85546875" customWidth="1"/>
    <col min="11012" max="11012" width="27.42578125" customWidth="1"/>
    <col min="11013" max="11013" width="10" customWidth="1"/>
    <col min="11014" max="11017" width="18.7109375" customWidth="1"/>
    <col min="11018" max="11018" width="17.42578125" customWidth="1"/>
    <col min="11265" max="11265" width="0.7109375" customWidth="1"/>
    <col min="11266" max="11266" width="15" customWidth="1"/>
    <col min="11267" max="11267" width="29.85546875" customWidth="1"/>
    <col min="11268" max="11268" width="27.42578125" customWidth="1"/>
    <col min="11269" max="11269" width="10" customWidth="1"/>
    <col min="11270" max="11273" width="18.7109375" customWidth="1"/>
    <col min="11274" max="11274" width="17.42578125" customWidth="1"/>
    <col min="11521" max="11521" width="0.7109375" customWidth="1"/>
    <col min="11522" max="11522" width="15" customWidth="1"/>
    <col min="11523" max="11523" width="29.85546875" customWidth="1"/>
    <col min="11524" max="11524" width="27.42578125" customWidth="1"/>
    <col min="11525" max="11525" width="10" customWidth="1"/>
    <col min="11526" max="11529" width="18.7109375" customWidth="1"/>
    <col min="11530" max="11530" width="17.42578125" customWidth="1"/>
    <col min="11777" max="11777" width="0.7109375" customWidth="1"/>
    <col min="11778" max="11778" width="15" customWidth="1"/>
    <col min="11779" max="11779" width="29.85546875" customWidth="1"/>
    <col min="11780" max="11780" width="27.42578125" customWidth="1"/>
    <col min="11781" max="11781" width="10" customWidth="1"/>
    <col min="11782" max="11785" width="18.7109375" customWidth="1"/>
    <col min="11786" max="11786" width="17.42578125" customWidth="1"/>
    <col min="12033" max="12033" width="0.7109375" customWidth="1"/>
    <col min="12034" max="12034" width="15" customWidth="1"/>
    <col min="12035" max="12035" width="29.85546875" customWidth="1"/>
    <col min="12036" max="12036" width="27.42578125" customWidth="1"/>
    <col min="12037" max="12037" width="10" customWidth="1"/>
    <col min="12038" max="12041" width="18.7109375" customWidth="1"/>
    <col min="12042" max="12042" width="17.42578125" customWidth="1"/>
    <col min="12289" max="12289" width="0.7109375" customWidth="1"/>
    <col min="12290" max="12290" width="15" customWidth="1"/>
    <col min="12291" max="12291" width="29.85546875" customWidth="1"/>
    <col min="12292" max="12292" width="27.42578125" customWidth="1"/>
    <col min="12293" max="12293" width="10" customWidth="1"/>
    <col min="12294" max="12297" width="18.7109375" customWidth="1"/>
    <col min="12298" max="12298" width="17.42578125" customWidth="1"/>
    <col min="12545" max="12545" width="0.7109375" customWidth="1"/>
    <col min="12546" max="12546" width="15" customWidth="1"/>
    <col min="12547" max="12547" width="29.85546875" customWidth="1"/>
    <col min="12548" max="12548" width="27.42578125" customWidth="1"/>
    <col min="12549" max="12549" width="10" customWidth="1"/>
    <col min="12550" max="12553" width="18.7109375" customWidth="1"/>
    <col min="12554" max="12554" width="17.42578125" customWidth="1"/>
    <col min="12801" max="12801" width="0.7109375" customWidth="1"/>
    <col min="12802" max="12802" width="15" customWidth="1"/>
    <col min="12803" max="12803" width="29.85546875" customWidth="1"/>
    <col min="12804" max="12804" width="27.42578125" customWidth="1"/>
    <col min="12805" max="12805" width="10" customWidth="1"/>
    <col min="12806" max="12809" width="18.7109375" customWidth="1"/>
    <col min="12810" max="12810" width="17.42578125" customWidth="1"/>
    <col min="13057" max="13057" width="0.7109375" customWidth="1"/>
    <col min="13058" max="13058" width="15" customWidth="1"/>
    <col min="13059" max="13059" width="29.85546875" customWidth="1"/>
    <col min="13060" max="13060" width="27.42578125" customWidth="1"/>
    <col min="13061" max="13061" width="10" customWidth="1"/>
    <col min="13062" max="13065" width="18.7109375" customWidth="1"/>
    <col min="13066" max="13066" width="17.42578125" customWidth="1"/>
    <col min="13313" max="13313" width="0.7109375" customWidth="1"/>
    <col min="13314" max="13314" width="15" customWidth="1"/>
    <col min="13315" max="13315" width="29.85546875" customWidth="1"/>
    <col min="13316" max="13316" width="27.42578125" customWidth="1"/>
    <col min="13317" max="13317" width="10" customWidth="1"/>
    <col min="13318" max="13321" width="18.7109375" customWidth="1"/>
    <col min="13322" max="13322" width="17.42578125" customWidth="1"/>
    <col min="13569" max="13569" width="0.7109375" customWidth="1"/>
    <col min="13570" max="13570" width="15" customWidth="1"/>
    <col min="13571" max="13571" width="29.85546875" customWidth="1"/>
    <col min="13572" max="13572" width="27.42578125" customWidth="1"/>
    <col min="13573" max="13573" width="10" customWidth="1"/>
    <col min="13574" max="13577" width="18.7109375" customWidth="1"/>
    <col min="13578" max="13578" width="17.42578125" customWidth="1"/>
    <col min="13825" max="13825" width="0.7109375" customWidth="1"/>
    <col min="13826" max="13826" width="15" customWidth="1"/>
    <col min="13827" max="13827" width="29.85546875" customWidth="1"/>
    <col min="13828" max="13828" width="27.42578125" customWidth="1"/>
    <col min="13829" max="13829" width="10" customWidth="1"/>
    <col min="13830" max="13833" width="18.7109375" customWidth="1"/>
    <col min="13834" max="13834" width="17.42578125" customWidth="1"/>
    <col min="14081" max="14081" width="0.7109375" customWidth="1"/>
    <col min="14082" max="14082" width="15" customWidth="1"/>
    <col min="14083" max="14083" width="29.85546875" customWidth="1"/>
    <col min="14084" max="14084" width="27.42578125" customWidth="1"/>
    <col min="14085" max="14085" width="10" customWidth="1"/>
    <col min="14086" max="14089" width="18.7109375" customWidth="1"/>
    <col min="14090" max="14090" width="17.42578125" customWidth="1"/>
    <col min="14337" max="14337" width="0.7109375" customWidth="1"/>
    <col min="14338" max="14338" width="15" customWidth="1"/>
    <col min="14339" max="14339" width="29.85546875" customWidth="1"/>
    <col min="14340" max="14340" width="27.42578125" customWidth="1"/>
    <col min="14341" max="14341" width="10" customWidth="1"/>
    <col min="14342" max="14345" width="18.7109375" customWidth="1"/>
    <col min="14346" max="14346" width="17.42578125" customWidth="1"/>
    <col min="14593" max="14593" width="0.7109375" customWidth="1"/>
    <col min="14594" max="14594" width="15" customWidth="1"/>
    <col min="14595" max="14595" width="29.85546875" customWidth="1"/>
    <col min="14596" max="14596" width="27.42578125" customWidth="1"/>
    <col min="14597" max="14597" width="10" customWidth="1"/>
    <col min="14598" max="14601" width="18.7109375" customWidth="1"/>
    <col min="14602" max="14602" width="17.42578125" customWidth="1"/>
    <col min="14849" max="14849" width="0.7109375" customWidth="1"/>
    <col min="14850" max="14850" width="15" customWidth="1"/>
    <col min="14851" max="14851" width="29.85546875" customWidth="1"/>
    <col min="14852" max="14852" width="27.42578125" customWidth="1"/>
    <col min="14853" max="14853" width="10" customWidth="1"/>
    <col min="14854" max="14857" width="18.7109375" customWidth="1"/>
    <col min="14858" max="14858" width="17.42578125" customWidth="1"/>
    <col min="15105" max="15105" width="0.7109375" customWidth="1"/>
    <col min="15106" max="15106" width="15" customWidth="1"/>
    <col min="15107" max="15107" width="29.85546875" customWidth="1"/>
    <col min="15108" max="15108" width="27.42578125" customWidth="1"/>
    <col min="15109" max="15109" width="10" customWidth="1"/>
    <col min="15110" max="15113" width="18.7109375" customWidth="1"/>
    <col min="15114" max="15114" width="17.42578125" customWidth="1"/>
    <col min="15361" max="15361" width="0.7109375" customWidth="1"/>
    <col min="15362" max="15362" width="15" customWidth="1"/>
    <col min="15363" max="15363" width="29.85546875" customWidth="1"/>
    <col min="15364" max="15364" width="27.42578125" customWidth="1"/>
    <col min="15365" max="15365" width="10" customWidth="1"/>
    <col min="15366" max="15369" width="18.7109375" customWidth="1"/>
    <col min="15370" max="15370" width="17.42578125" customWidth="1"/>
    <col min="15617" max="15617" width="0.7109375" customWidth="1"/>
    <col min="15618" max="15618" width="15" customWidth="1"/>
    <col min="15619" max="15619" width="29.85546875" customWidth="1"/>
    <col min="15620" max="15620" width="27.42578125" customWidth="1"/>
    <col min="15621" max="15621" width="10" customWidth="1"/>
    <col min="15622" max="15625" width="18.7109375" customWidth="1"/>
    <col min="15626" max="15626" width="17.42578125" customWidth="1"/>
    <col min="15873" max="15873" width="0.7109375" customWidth="1"/>
    <col min="15874" max="15874" width="15" customWidth="1"/>
    <col min="15875" max="15875" width="29.85546875" customWidth="1"/>
    <col min="15876" max="15876" width="27.42578125" customWidth="1"/>
    <col min="15877" max="15877" width="10" customWidth="1"/>
    <col min="15878" max="15881" width="18.7109375" customWidth="1"/>
    <col min="15882" max="15882" width="17.42578125" customWidth="1"/>
    <col min="16129" max="16129" width="0.7109375" customWidth="1"/>
    <col min="16130" max="16130" width="15" customWidth="1"/>
    <col min="16131" max="16131" width="29.85546875" customWidth="1"/>
    <col min="16132" max="16132" width="27.42578125" customWidth="1"/>
    <col min="16133" max="16133" width="10" customWidth="1"/>
    <col min="16134" max="16137" width="18.7109375" customWidth="1"/>
    <col min="16138" max="16138" width="17.42578125" customWidth="1"/>
  </cols>
  <sheetData>
    <row r="1" spans="2:29" ht="24.95" customHeight="1" x14ac:dyDescent="0.2">
      <c r="B1" s="235" t="s">
        <v>2574</v>
      </c>
      <c r="C1" s="235"/>
      <c r="D1" s="235"/>
      <c r="E1" s="235"/>
      <c r="F1" s="235"/>
      <c r="G1" s="235"/>
      <c r="H1" s="235"/>
      <c r="I1" s="235"/>
      <c r="J1" s="235"/>
    </row>
    <row r="2" spans="2:29" ht="9.9499999999999993" customHeight="1" x14ac:dyDescent="0.2">
      <c r="B2" s="236"/>
      <c r="C2" s="236"/>
      <c r="D2" s="236"/>
      <c r="E2" s="236"/>
      <c r="F2" s="236"/>
      <c r="G2" s="236"/>
      <c r="H2" s="236"/>
      <c r="I2" s="236"/>
      <c r="J2" s="236"/>
    </row>
    <row r="3" spans="2:29" ht="27.95" customHeight="1" x14ac:dyDescent="0.2">
      <c r="B3" s="78" t="s">
        <v>2963</v>
      </c>
      <c r="C3" s="79" t="s">
        <v>2590</v>
      </c>
      <c r="D3" s="79" t="s">
        <v>3165</v>
      </c>
      <c r="E3" s="79" t="s">
        <v>1460</v>
      </c>
      <c r="F3" s="79" t="s">
        <v>3864</v>
      </c>
      <c r="G3" s="79" t="s">
        <v>3433</v>
      </c>
      <c r="H3" s="79" t="s">
        <v>2474</v>
      </c>
      <c r="I3" s="79" t="s">
        <v>275</v>
      </c>
      <c r="J3" s="80" t="s">
        <v>886</v>
      </c>
      <c r="Z3" t="s">
        <v>2539</v>
      </c>
      <c r="AA3" t="s">
        <v>2928</v>
      </c>
      <c r="AB3" t="s">
        <v>3975</v>
      </c>
      <c r="AC3" t="s">
        <v>2788</v>
      </c>
    </row>
    <row r="4" spans="2:29" ht="22.35" customHeight="1" x14ac:dyDescent="0.2">
      <c r="B4" s="81" t="s">
        <v>4036</v>
      </c>
      <c r="C4" s="82" t="str">
        <f>일위대가1!C6</f>
        <v>공사용등부표 이설</v>
      </c>
      <c r="D4" s="82" t="str">
        <f>일위대가1!D6</f>
        <v>LS-24</v>
      </c>
      <c r="E4" s="83" t="str">
        <f>일위대가1!F6</f>
        <v>기</v>
      </c>
      <c r="F4" s="84">
        <f t="shared" ref="F4" si="0">G4+H4+I4</f>
        <v>5840816</v>
      </c>
      <c r="G4" s="84"/>
      <c r="H4" s="84"/>
      <c r="I4" s="84">
        <f>일위대가1!H6</f>
        <v>5840816</v>
      </c>
      <c r="J4" s="85"/>
      <c r="Z4" s="12">
        <v>746396</v>
      </c>
      <c r="AA4" s="12">
        <v>360838</v>
      </c>
      <c r="AB4" s="12">
        <v>347200</v>
      </c>
      <c r="AC4" s="12">
        <v>38358</v>
      </c>
    </row>
    <row r="5" spans="2:29" s="86" customFormat="1" ht="22.35" customHeight="1" x14ac:dyDescent="0.2">
      <c r="B5" s="88"/>
      <c r="C5" s="89"/>
      <c r="D5" s="90"/>
      <c r="E5" s="91"/>
      <c r="F5" s="92"/>
      <c r="G5" s="92"/>
      <c r="H5" s="92"/>
      <c r="I5" s="92"/>
      <c r="J5" s="93"/>
      <c r="Z5" s="87"/>
      <c r="AA5" s="87"/>
      <c r="AB5" s="87"/>
      <c r="AC5" s="87"/>
    </row>
  </sheetData>
  <mergeCells count="1">
    <mergeCell ref="B1:J2"/>
  </mergeCells>
  <phoneticPr fontId="4" type="noConversion"/>
  <pageMargins left="0.70866141732283461" right="0.46" top="0.4" bottom="0.70866141732283461" header="0.74" footer="0.5"/>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U17"/>
  <sheetViews>
    <sheetView view="pageBreakPreview" zoomScaleNormal="100" zoomScaleSheetLayoutView="100" workbookViewId="0">
      <pane ySplit="4" topLeftCell="A5" activePane="bottomLeft" state="frozen"/>
      <selection activeCell="G28" sqref="G28"/>
      <selection pane="bottomLeft" activeCell="G28" sqref="G28"/>
    </sheetView>
  </sheetViews>
  <sheetFormatPr defaultRowHeight="12.75" x14ac:dyDescent="0.2"/>
  <cols>
    <col min="1" max="1" width="0.7109375" customWidth="1"/>
    <col min="2" max="2" width="11.42578125" customWidth="1"/>
    <col min="3" max="3" width="26.140625" customWidth="1"/>
    <col min="4" max="4" width="24.7109375" customWidth="1"/>
    <col min="5" max="5" width="7.7109375" customWidth="1"/>
    <col min="6" max="6" width="4.28515625" customWidth="1"/>
    <col min="7" max="7" width="10.7109375" customWidth="1"/>
    <col min="8" max="8" width="13" customWidth="1"/>
    <col min="9" max="9" width="10.7109375" customWidth="1"/>
    <col min="10" max="10" width="13" customWidth="1"/>
    <col min="11" max="11" width="10.28515625" customWidth="1"/>
    <col min="12" max="12" width="13" customWidth="1"/>
    <col min="13" max="13" width="10.28515625" customWidth="1"/>
    <col min="14" max="14" width="13" customWidth="1"/>
    <col min="15" max="15" width="10.140625" customWidth="1"/>
    <col min="17" max="17" width="17.7109375" customWidth="1"/>
    <col min="18" max="20" width="15.42578125" customWidth="1"/>
    <col min="21" max="21" width="9.140625" customWidth="1"/>
    <col min="257" max="257" width="0.7109375" customWidth="1"/>
    <col min="258" max="258" width="8.5703125" customWidth="1"/>
    <col min="259" max="259" width="28" customWidth="1"/>
    <col min="260" max="260" width="24.7109375" customWidth="1"/>
    <col min="261" max="261" width="7.7109375" customWidth="1"/>
    <col min="262" max="262" width="4.28515625" customWidth="1"/>
    <col min="263" max="263" width="10.7109375" customWidth="1"/>
    <col min="264" max="264" width="13" customWidth="1"/>
    <col min="265" max="265" width="10.7109375" customWidth="1"/>
    <col min="266" max="266" width="13" customWidth="1"/>
    <col min="267" max="267" width="10.28515625" customWidth="1"/>
    <col min="268" max="268" width="13" customWidth="1"/>
    <col min="269" max="269" width="10.28515625" customWidth="1"/>
    <col min="270" max="270" width="13" customWidth="1"/>
    <col min="271" max="271" width="10.140625" customWidth="1"/>
    <col min="273" max="273" width="17.7109375" customWidth="1"/>
    <col min="274" max="276" width="15.42578125" customWidth="1"/>
    <col min="277" max="277" width="9.140625" customWidth="1"/>
    <col min="513" max="513" width="0.7109375" customWidth="1"/>
    <col min="514" max="514" width="8.5703125" customWidth="1"/>
    <col min="515" max="515" width="28" customWidth="1"/>
    <col min="516" max="516" width="24.7109375" customWidth="1"/>
    <col min="517" max="517" width="7.7109375" customWidth="1"/>
    <col min="518" max="518" width="4.28515625" customWidth="1"/>
    <col min="519" max="519" width="10.7109375" customWidth="1"/>
    <col min="520" max="520" width="13" customWidth="1"/>
    <col min="521" max="521" width="10.7109375" customWidth="1"/>
    <col min="522" max="522" width="13" customWidth="1"/>
    <col min="523" max="523" width="10.28515625" customWidth="1"/>
    <col min="524" max="524" width="13" customWidth="1"/>
    <col min="525" max="525" width="10.28515625" customWidth="1"/>
    <col min="526" max="526" width="13" customWidth="1"/>
    <col min="527" max="527" width="10.140625" customWidth="1"/>
    <col min="529" max="529" width="17.7109375" customWidth="1"/>
    <col min="530" max="532" width="15.42578125" customWidth="1"/>
    <col min="533" max="533" width="9.140625" customWidth="1"/>
    <col min="769" max="769" width="0.7109375" customWidth="1"/>
    <col min="770" max="770" width="8.5703125" customWidth="1"/>
    <col min="771" max="771" width="28" customWidth="1"/>
    <col min="772" max="772" width="24.7109375" customWidth="1"/>
    <col min="773" max="773" width="7.7109375" customWidth="1"/>
    <col min="774" max="774" width="4.28515625" customWidth="1"/>
    <col min="775" max="775" width="10.7109375" customWidth="1"/>
    <col min="776" max="776" width="13" customWidth="1"/>
    <col min="777" max="777" width="10.7109375" customWidth="1"/>
    <col min="778" max="778" width="13" customWidth="1"/>
    <col min="779" max="779" width="10.28515625" customWidth="1"/>
    <col min="780" max="780" width="13" customWidth="1"/>
    <col min="781" max="781" width="10.28515625" customWidth="1"/>
    <col min="782" max="782" width="13" customWidth="1"/>
    <col min="783" max="783" width="10.140625" customWidth="1"/>
    <col min="785" max="785" width="17.7109375" customWidth="1"/>
    <col min="786" max="788" width="15.42578125" customWidth="1"/>
    <col min="789" max="789" width="9.140625" customWidth="1"/>
    <col min="1025" max="1025" width="0.7109375" customWidth="1"/>
    <col min="1026" max="1026" width="8.5703125" customWidth="1"/>
    <col min="1027" max="1027" width="28" customWidth="1"/>
    <col min="1028" max="1028" width="24.7109375" customWidth="1"/>
    <col min="1029" max="1029" width="7.7109375" customWidth="1"/>
    <col min="1030" max="1030" width="4.28515625" customWidth="1"/>
    <col min="1031" max="1031" width="10.7109375" customWidth="1"/>
    <col min="1032" max="1032" width="13" customWidth="1"/>
    <col min="1033" max="1033" width="10.7109375" customWidth="1"/>
    <col min="1034" max="1034" width="13" customWidth="1"/>
    <col min="1035" max="1035" width="10.28515625" customWidth="1"/>
    <col min="1036" max="1036" width="13" customWidth="1"/>
    <col min="1037" max="1037" width="10.28515625" customWidth="1"/>
    <col min="1038" max="1038" width="13" customWidth="1"/>
    <col min="1039" max="1039" width="10.140625" customWidth="1"/>
    <col min="1041" max="1041" width="17.7109375" customWidth="1"/>
    <col min="1042" max="1044" width="15.42578125" customWidth="1"/>
    <col min="1045" max="1045" width="9.140625" customWidth="1"/>
    <col min="1281" max="1281" width="0.7109375" customWidth="1"/>
    <col min="1282" max="1282" width="8.5703125" customWidth="1"/>
    <col min="1283" max="1283" width="28" customWidth="1"/>
    <col min="1284" max="1284" width="24.7109375" customWidth="1"/>
    <col min="1285" max="1285" width="7.7109375" customWidth="1"/>
    <col min="1286" max="1286" width="4.28515625" customWidth="1"/>
    <col min="1287" max="1287" width="10.7109375" customWidth="1"/>
    <col min="1288" max="1288" width="13" customWidth="1"/>
    <col min="1289" max="1289" width="10.7109375" customWidth="1"/>
    <col min="1290" max="1290" width="13" customWidth="1"/>
    <col min="1291" max="1291" width="10.28515625" customWidth="1"/>
    <col min="1292" max="1292" width="13" customWidth="1"/>
    <col min="1293" max="1293" width="10.28515625" customWidth="1"/>
    <col min="1294" max="1294" width="13" customWidth="1"/>
    <col min="1295" max="1295" width="10.140625" customWidth="1"/>
    <col min="1297" max="1297" width="17.7109375" customWidth="1"/>
    <col min="1298" max="1300" width="15.42578125" customWidth="1"/>
    <col min="1301" max="1301" width="9.140625" customWidth="1"/>
    <col min="1537" max="1537" width="0.7109375" customWidth="1"/>
    <col min="1538" max="1538" width="8.5703125" customWidth="1"/>
    <col min="1539" max="1539" width="28" customWidth="1"/>
    <col min="1540" max="1540" width="24.7109375" customWidth="1"/>
    <col min="1541" max="1541" width="7.7109375" customWidth="1"/>
    <col min="1542" max="1542" width="4.28515625" customWidth="1"/>
    <col min="1543" max="1543" width="10.7109375" customWidth="1"/>
    <col min="1544" max="1544" width="13" customWidth="1"/>
    <col min="1545" max="1545" width="10.7109375" customWidth="1"/>
    <col min="1546" max="1546" width="13" customWidth="1"/>
    <col min="1547" max="1547" width="10.28515625" customWidth="1"/>
    <col min="1548" max="1548" width="13" customWidth="1"/>
    <col min="1549" max="1549" width="10.28515625" customWidth="1"/>
    <col min="1550" max="1550" width="13" customWidth="1"/>
    <col min="1551" max="1551" width="10.140625" customWidth="1"/>
    <col min="1553" max="1553" width="17.7109375" customWidth="1"/>
    <col min="1554" max="1556" width="15.42578125" customWidth="1"/>
    <col min="1557" max="1557" width="9.140625" customWidth="1"/>
    <col min="1793" max="1793" width="0.7109375" customWidth="1"/>
    <col min="1794" max="1794" width="8.5703125" customWidth="1"/>
    <col min="1795" max="1795" width="28" customWidth="1"/>
    <col min="1796" max="1796" width="24.7109375" customWidth="1"/>
    <col min="1797" max="1797" width="7.7109375" customWidth="1"/>
    <col min="1798" max="1798" width="4.28515625" customWidth="1"/>
    <col min="1799" max="1799" width="10.7109375" customWidth="1"/>
    <col min="1800" max="1800" width="13" customWidth="1"/>
    <col min="1801" max="1801" width="10.7109375" customWidth="1"/>
    <col min="1802" max="1802" width="13" customWidth="1"/>
    <col min="1803" max="1803" width="10.28515625" customWidth="1"/>
    <col min="1804" max="1804" width="13" customWidth="1"/>
    <col min="1805" max="1805" width="10.28515625" customWidth="1"/>
    <col min="1806" max="1806" width="13" customWidth="1"/>
    <col min="1807" max="1807" width="10.140625" customWidth="1"/>
    <col min="1809" max="1809" width="17.7109375" customWidth="1"/>
    <col min="1810" max="1812" width="15.42578125" customWidth="1"/>
    <col min="1813" max="1813" width="9.140625" customWidth="1"/>
    <col min="2049" max="2049" width="0.7109375" customWidth="1"/>
    <col min="2050" max="2050" width="8.5703125" customWidth="1"/>
    <col min="2051" max="2051" width="28" customWidth="1"/>
    <col min="2052" max="2052" width="24.7109375" customWidth="1"/>
    <col min="2053" max="2053" width="7.7109375" customWidth="1"/>
    <col min="2054" max="2054" width="4.28515625" customWidth="1"/>
    <col min="2055" max="2055" width="10.7109375" customWidth="1"/>
    <col min="2056" max="2056" width="13" customWidth="1"/>
    <col min="2057" max="2057" width="10.7109375" customWidth="1"/>
    <col min="2058" max="2058" width="13" customWidth="1"/>
    <col min="2059" max="2059" width="10.28515625" customWidth="1"/>
    <col min="2060" max="2060" width="13" customWidth="1"/>
    <col min="2061" max="2061" width="10.28515625" customWidth="1"/>
    <col min="2062" max="2062" width="13" customWidth="1"/>
    <col min="2063" max="2063" width="10.140625" customWidth="1"/>
    <col min="2065" max="2065" width="17.7109375" customWidth="1"/>
    <col min="2066" max="2068" width="15.42578125" customWidth="1"/>
    <col min="2069" max="2069" width="9.140625" customWidth="1"/>
    <col min="2305" max="2305" width="0.7109375" customWidth="1"/>
    <col min="2306" max="2306" width="8.5703125" customWidth="1"/>
    <col min="2307" max="2307" width="28" customWidth="1"/>
    <col min="2308" max="2308" width="24.7109375" customWidth="1"/>
    <col min="2309" max="2309" width="7.7109375" customWidth="1"/>
    <col min="2310" max="2310" width="4.28515625" customWidth="1"/>
    <col min="2311" max="2311" width="10.7109375" customWidth="1"/>
    <col min="2312" max="2312" width="13" customWidth="1"/>
    <col min="2313" max="2313" width="10.7109375" customWidth="1"/>
    <col min="2314" max="2314" width="13" customWidth="1"/>
    <col min="2315" max="2315" width="10.28515625" customWidth="1"/>
    <col min="2316" max="2316" width="13" customWidth="1"/>
    <col min="2317" max="2317" width="10.28515625" customWidth="1"/>
    <col min="2318" max="2318" width="13" customWidth="1"/>
    <col min="2319" max="2319" width="10.140625" customWidth="1"/>
    <col min="2321" max="2321" width="17.7109375" customWidth="1"/>
    <col min="2322" max="2324" width="15.42578125" customWidth="1"/>
    <col min="2325" max="2325" width="9.140625" customWidth="1"/>
    <col min="2561" max="2561" width="0.7109375" customWidth="1"/>
    <col min="2562" max="2562" width="8.5703125" customWidth="1"/>
    <col min="2563" max="2563" width="28" customWidth="1"/>
    <col min="2564" max="2564" width="24.7109375" customWidth="1"/>
    <col min="2565" max="2565" width="7.7109375" customWidth="1"/>
    <col min="2566" max="2566" width="4.28515625" customWidth="1"/>
    <col min="2567" max="2567" width="10.7109375" customWidth="1"/>
    <col min="2568" max="2568" width="13" customWidth="1"/>
    <col min="2569" max="2569" width="10.7109375" customWidth="1"/>
    <col min="2570" max="2570" width="13" customWidth="1"/>
    <col min="2571" max="2571" width="10.28515625" customWidth="1"/>
    <col min="2572" max="2572" width="13" customWidth="1"/>
    <col min="2573" max="2573" width="10.28515625" customWidth="1"/>
    <col min="2574" max="2574" width="13" customWidth="1"/>
    <col min="2575" max="2575" width="10.140625" customWidth="1"/>
    <col min="2577" max="2577" width="17.7109375" customWidth="1"/>
    <col min="2578" max="2580" width="15.42578125" customWidth="1"/>
    <col min="2581" max="2581" width="9.140625" customWidth="1"/>
    <col min="2817" max="2817" width="0.7109375" customWidth="1"/>
    <col min="2818" max="2818" width="8.5703125" customWidth="1"/>
    <col min="2819" max="2819" width="28" customWidth="1"/>
    <col min="2820" max="2820" width="24.7109375" customWidth="1"/>
    <col min="2821" max="2821" width="7.7109375" customWidth="1"/>
    <col min="2822" max="2822" width="4.28515625" customWidth="1"/>
    <col min="2823" max="2823" width="10.7109375" customWidth="1"/>
    <col min="2824" max="2824" width="13" customWidth="1"/>
    <col min="2825" max="2825" width="10.7109375" customWidth="1"/>
    <col min="2826" max="2826" width="13" customWidth="1"/>
    <col min="2827" max="2827" width="10.28515625" customWidth="1"/>
    <col min="2828" max="2828" width="13" customWidth="1"/>
    <col min="2829" max="2829" width="10.28515625" customWidth="1"/>
    <col min="2830" max="2830" width="13" customWidth="1"/>
    <col min="2831" max="2831" width="10.140625" customWidth="1"/>
    <col min="2833" max="2833" width="17.7109375" customWidth="1"/>
    <col min="2834" max="2836" width="15.42578125" customWidth="1"/>
    <col min="2837" max="2837" width="9.140625" customWidth="1"/>
    <col min="3073" max="3073" width="0.7109375" customWidth="1"/>
    <col min="3074" max="3074" width="8.5703125" customWidth="1"/>
    <col min="3075" max="3075" width="28" customWidth="1"/>
    <col min="3076" max="3076" width="24.7109375" customWidth="1"/>
    <col min="3077" max="3077" width="7.7109375" customWidth="1"/>
    <col min="3078" max="3078" width="4.28515625" customWidth="1"/>
    <col min="3079" max="3079" width="10.7109375" customWidth="1"/>
    <col min="3080" max="3080" width="13" customWidth="1"/>
    <col min="3081" max="3081" width="10.7109375" customWidth="1"/>
    <col min="3082" max="3082" width="13" customWidth="1"/>
    <col min="3083" max="3083" width="10.28515625" customWidth="1"/>
    <col min="3084" max="3084" width="13" customWidth="1"/>
    <col min="3085" max="3085" width="10.28515625" customWidth="1"/>
    <col min="3086" max="3086" width="13" customWidth="1"/>
    <col min="3087" max="3087" width="10.140625" customWidth="1"/>
    <col min="3089" max="3089" width="17.7109375" customWidth="1"/>
    <col min="3090" max="3092" width="15.42578125" customWidth="1"/>
    <col min="3093" max="3093" width="9.140625" customWidth="1"/>
    <col min="3329" max="3329" width="0.7109375" customWidth="1"/>
    <col min="3330" max="3330" width="8.5703125" customWidth="1"/>
    <col min="3331" max="3331" width="28" customWidth="1"/>
    <col min="3332" max="3332" width="24.7109375" customWidth="1"/>
    <col min="3333" max="3333" width="7.7109375" customWidth="1"/>
    <col min="3334" max="3334" width="4.28515625" customWidth="1"/>
    <col min="3335" max="3335" width="10.7109375" customWidth="1"/>
    <col min="3336" max="3336" width="13" customWidth="1"/>
    <col min="3337" max="3337" width="10.7109375" customWidth="1"/>
    <col min="3338" max="3338" width="13" customWidth="1"/>
    <col min="3339" max="3339" width="10.28515625" customWidth="1"/>
    <col min="3340" max="3340" width="13" customWidth="1"/>
    <col min="3341" max="3341" width="10.28515625" customWidth="1"/>
    <col min="3342" max="3342" width="13" customWidth="1"/>
    <col min="3343" max="3343" width="10.140625" customWidth="1"/>
    <col min="3345" max="3345" width="17.7109375" customWidth="1"/>
    <col min="3346" max="3348" width="15.42578125" customWidth="1"/>
    <col min="3349" max="3349" width="9.140625" customWidth="1"/>
    <col min="3585" max="3585" width="0.7109375" customWidth="1"/>
    <col min="3586" max="3586" width="8.5703125" customWidth="1"/>
    <col min="3587" max="3587" width="28" customWidth="1"/>
    <col min="3588" max="3588" width="24.7109375" customWidth="1"/>
    <col min="3589" max="3589" width="7.7109375" customWidth="1"/>
    <col min="3590" max="3590" width="4.28515625" customWidth="1"/>
    <col min="3591" max="3591" width="10.7109375" customWidth="1"/>
    <col min="3592" max="3592" width="13" customWidth="1"/>
    <col min="3593" max="3593" width="10.7109375" customWidth="1"/>
    <col min="3594" max="3594" width="13" customWidth="1"/>
    <col min="3595" max="3595" width="10.28515625" customWidth="1"/>
    <col min="3596" max="3596" width="13" customWidth="1"/>
    <col min="3597" max="3597" width="10.28515625" customWidth="1"/>
    <col min="3598" max="3598" width="13" customWidth="1"/>
    <col min="3599" max="3599" width="10.140625" customWidth="1"/>
    <col min="3601" max="3601" width="17.7109375" customWidth="1"/>
    <col min="3602" max="3604" width="15.42578125" customWidth="1"/>
    <col min="3605" max="3605" width="9.140625" customWidth="1"/>
    <col min="3841" max="3841" width="0.7109375" customWidth="1"/>
    <col min="3842" max="3842" width="8.5703125" customWidth="1"/>
    <col min="3843" max="3843" width="28" customWidth="1"/>
    <col min="3844" max="3844" width="24.7109375" customWidth="1"/>
    <col min="3845" max="3845" width="7.7109375" customWidth="1"/>
    <col min="3846" max="3846" width="4.28515625" customWidth="1"/>
    <col min="3847" max="3847" width="10.7109375" customWidth="1"/>
    <col min="3848" max="3848" width="13" customWidth="1"/>
    <col min="3849" max="3849" width="10.7109375" customWidth="1"/>
    <col min="3850" max="3850" width="13" customWidth="1"/>
    <col min="3851" max="3851" width="10.28515625" customWidth="1"/>
    <col min="3852" max="3852" width="13" customWidth="1"/>
    <col min="3853" max="3853" width="10.28515625" customWidth="1"/>
    <col min="3854" max="3854" width="13" customWidth="1"/>
    <col min="3855" max="3855" width="10.140625" customWidth="1"/>
    <col min="3857" max="3857" width="17.7109375" customWidth="1"/>
    <col min="3858" max="3860" width="15.42578125" customWidth="1"/>
    <col min="3861" max="3861" width="9.140625" customWidth="1"/>
    <col min="4097" max="4097" width="0.7109375" customWidth="1"/>
    <col min="4098" max="4098" width="8.5703125" customWidth="1"/>
    <col min="4099" max="4099" width="28" customWidth="1"/>
    <col min="4100" max="4100" width="24.7109375" customWidth="1"/>
    <col min="4101" max="4101" width="7.7109375" customWidth="1"/>
    <col min="4102" max="4102" width="4.28515625" customWidth="1"/>
    <col min="4103" max="4103" width="10.7109375" customWidth="1"/>
    <col min="4104" max="4104" width="13" customWidth="1"/>
    <col min="4105" max="4105" width="10.7109375" customWidth="1"/>
    <col min="4106" max="4106" width="13" customWidth="1"/>
    <col min="4107" max="4107" width="10.28515625" customWidth="1"/>
    <col min="4108" max="4108" width="13" customWidth="1"/>
    <col min="4109" max="4109" width="10.28515625" customWidth="1"/>
    <col min="4110" max="4110" width="13" customWidth="1"/>
    <col min="4111" max="4111" width="10.140625" customWidth="1"/>
    <col min="4113" max="4113" width="17.7109375" customWidth="1"/>
    <col min="4114" max="4116" width="15.42578125" customWidth="1"/>
    <col min="4117" max="4117" width="9.140625" customWidth="1"/>
    <col min="4353" max="4353" width="0.7109375" customWidth="1"/>
    <col min="4354" max="4354" width="8.5703125" customWidth="1"/>
    <col min="4355" max="4355" width="28" customWidth="1"/>
    <col min="4356" max="4356" width="24.7109375" customWidth="1"/>
    <col min="4357" max="4357" width="7.7109375" customWidth="1"/>
    <col min="4358" max="4358" width="4.28515625" customWidth="1"/>
    <col min="4359" max="4359" width="10.7109375" customWidth="1"/>
    <col min="4360" max="4360" width="13" customWidth="1"/>
    <col min="4361" max="4361" width="10.7109375" customWidth="1"/>
    <col min="4362" max="4362" width="13" customWidth="1"/>
    <col min="4363" max="4363" width="10.28515625" customWidth="1"/>
    <col min="4364" max="4364" width="13" customWidth="1"/>
    <col min="4365" max="4365" width="10.28515625" customWidth="1"/>
    <col min="4366" max="4366" width="13" customWidth="1"/>
    <col min="4367" max="4367" width="10.140625" customWidth="1"/>
    <col min="4369" max="4369" width="17.7109375" customWidth="1"/>
    <col min="4370" max="4372" width="15.42578125" customWidth="1"/>
    <col min="4373" max="4373" width="9.140625" customWidth="1"/>
    <col min="4609" max="4609" width="0.7109375" customWidth="1"/>
    <col min="4610" max="4610" width="8.5703125" customWidth="1"/>
    <col min="4611" max="4611" width="28" customWidth="1"/>
    <col min="4612" max="4612" width="24.7109375" customWidth="1"/>
    <col min="4613" max="4613" width="7.7109375" customWidth="1"/>
    <col min="4614" max="4614" width="4.28515625" customWidth="1"/>
    <col min="4615" max="4615" width="10.7109375" customWidth="1"/>
    <col min="4616" max="4616" width="13" customWidth="1"/>
    <col min="4617" max="4617" width="10.7109375" customWidth="1"/>
    <col min="4618" max="4618" width="13" customWidth="1"/>
    <col min="4619" max="4619" width="10.28515625" customWidth="1"/>
    <col min="4620" max="4620" width="13" customWidth="1"/>
    <col min="4621" max="4621" width="10.28515625" customWidth="1"/>
    <col min="4622" max="4622" width="13" customWidth="1"/>
    <col min="4623" max="4623" width="10.140625" customWidth="1"/>
    <col min="4625" max="4625" width="17.7109375" customWidth="1"/>
    <col min="4626" max="4628" width="15.42578125" customWidth="1"/>
    <col min="4629" max="4629" width="9.140625" customWidth="1"/>
    <col min="4865" max="4865" width="0.7109375" customWidth="1"/>
    <col min="4866" max="4866" width="8.5703125" customWidth="1"/>
    <col min="4867" max="4867" width="28" customWidth="1"/>
    <col min="4868" max="4868" width="24.7109375" customWidth="1"/>
    <col min="4869" max="4869" width="7.7109375" customWidth="1"/>
    <col min="4870" max="4870" width="4.28515625" customWidth="1"/>
    <col min="4871" max="4871" width="10.7109375" customWidth="1"/>
    <col min="4872" max="4872" width="13" customWidth="1"/>
    <col min="4873" max="4873" width="10.7109375" customWidth="1"/>
    <col min="4874" max="4874" width="13" customWidth="1"/>
    <col min="4875" max="4875" width="10.28515625" customWidth="1"/>
    <col min="4876" max="4876" width="13" customWidth="1"/>
    <col min="4877" max="4877" width="10.28515625" customWidth="1"/>
    <col min="4878" max="4878" width="13" customWidth="1"/>
    <col min="4879" max="4879" width="10.140625" customWidth="1"/>
    <col min="4881" max="4881" width="17.7109375" customWidth="1"/>
    <col min="4882" max="4884" width="15.42578125" customWidth="1"/>
    <col min="4885" max="4885" width="9.140625" customWidth="1"/>
    <col min="5121" max="5121" width="0.7109375" customWidth="1"/>
    <col min="5122" max="5122" width="8.5703125" customWidth="1"/>
    <col min="5123" max="5123" width="28" customWidth="1"/>
    <col min="5124" max="5124" width="24.7109375" customWidth="1"/>
    <col min="5125" max="5125" width="7.7109375" customWidth="1"/>
    <col min="5126" max="5126" width="4.28515625" customWidth="1"/>
    <col min="5127" max="5127" width="10.7109375" customWidth="1"/>
    <col min="5128" max="5128" width="13" customWidth="1"/>
    <col min="5129" max="5129" width="10.7109375" customWidth="1"/>
    <col min="5130" max="5130" width="13" customWidth="1"/>
    <col min="5131" max="5131" width="10.28515625" customWidth="1"/>
    <col min="5132" max="5132" width="13" customWidth="1"/>
    <col min="5133" max="5133" width="10.28515625" customWidth="1"/>
    <col min="5134" max="5134" width="13" customWidth="1"/>
    <col min="5135" max="5135" width="10.140625" customWidth="1"/>
    <col min="5137" max="5137" width="17.7109375" customWidth="1"/>
    <col min="5138" max="5140" width="15.42578125" customWidth="1"/>
    <col min="5141" max="5141" width="9.140625" customWidth="1"/>
    <col min="5377" max="5377" width="0.7109375" customWidth="1"/>
    <col min="5378" max="5378" width="8.5703125" customWidth="1"/>
    <col min="5379" max="5379" width="28" customWidth="1"/>
    <col min="5380" max="5380" width="24.7109375" customWidth="1"/>
    <col min="5381" max="5381" width="7.7109375" customWidth="1"/>
    <col min="5382" max="5382" width="4.28515625" customWidth="1"/>
    <col min="5383" max="5383" width="10.7109375" customWidth="1"/>
    <col min="5384" max="5384" width="13" customWidth="1"/>
    <col min="5385" max="5385" width="10.7109375" customWidth="1"/>
    <col min="5386" max="5386" width="13" customWidth="1"/>
    <col min="5387" max="5387" width="10.28515625" customWidth="1"/>
    <col min="5388" max="5388" width="13" customWidth="1"/>
    <col min="5389" max="5389" width="10.28515625" customWidth="1"/>
    <col min="5390" max="5390" width="13" customWidth="1"/>
    <col min="5391" max="5391" width="10.140625" customWidth="1"/>
    <col min="5393" max="5393" width="17.7109375" customWidth="1"/>
    <col min="5394" max="5396" width="15.42578125" customWidth="1"/>
    <col min="5397" max="5397" width="9.140625" customWidth="1"/>
    <col min="5633" max="5633" width="0.7109375" customWidth="1"/>
    <col min="5634" max="5634" width="8.5703125" customWidth="1"/>
    <col min="5635" max="5635" width="28" customWidth="1"/>
    <col min="5636" max="5636" width="24.7109375" customWidth="1"/>
    <col min="5637" max="5637" width="7.7109375" customWidth="1"/>
    <col min="5638" max="5638" width="4.28515625" customWidth="1"/>
    <col min="5639" max="5639" width="10.7109375" customWidth="1"/>
    <col min="5640" max="5640" width="13" customWidth="1"/>
    <col min="5641" max="5641" width="10.7109375" customWidth="1"/>
    <col min="5642" max="5642" width="13" customWidth="1"/>
    <col min="5643" max="5643" width="10.28515625" customWidth="1"/>
    <col min="5644" max="5644" width="13" customWidth="1"/>
    <col min="5645" max="5645" width="10.28515625" customWidth="1"/>
    <col min="5646" max="5646" width="13" customWidth="1"/>
    <col min="5647" max="5647" width="10.140625" customWidth="1"/>
    <col min="5649" max="5649" width="17.7109375" customWidth="1"/>
    <col min="5650" max="5652" width="15.42578125" customWidth="1"/>
    <col min="5653" max="5653" width="9.140625" customWidth="1"/>
    <col min="5889" max="5889" width="0.7109375" customWidth="1"/>
    <col min="5890" max="5890" width="8.5703125" customWidth="1"/>
    <col min="5891" max="5891" width="28" customWidth="1"/>
    <col min="5892" max="5892" width="24.7109375" customWidth="1"/>
    <col min="5893" max="5893" width="7.7109375" customWidth="1"/>
    <col min="5894" max="5894" width="4.28515625" customWidth="1"/>
    <col min="5895" max="5895" width="10.7109375" customWidth="1"/>
    <col min="5896" max="5896" width="13" customWidth="1"/>
    <col min="5897" max="5897" width="10.7109375" customWidth="1"/>
    <col min="5898" max="5898" width="13" customWidth="1"/>
    <col min="5899" max="5899" width="10.28515625" customWidth="1"/>
    <col min="5900" max="5900" width="13" customWidth="1"/>
    <col min="5901" max="5901" width="10.28515625" customWidth="1"/>
    <col min="5902" max="5902" width="13" customWidth="1"/>
    <col min="5903" max="5903" width="10.140625" customWidth="1"/>
    <col min="5905" max="5905" width="17.7109375" customWidth="1"/>
    <col min="5906" max="5908" width="15.42578125" customWidth="1"/>
    <col min="5909" max="5909" width="9.140625" customWidth="1"/>
    <col min="6145" max="6145" width="0.7109375" customWidth="1"/>
    <col min="6146" max="6146" width="8.5703125" customWidth="1"/>
    <col min="6147" max="6147" width="28" customWidth="1"/>
    <col min="6148" max="6148" width="24.7109375" customWidth="1"/>
    <col min="6149" max="6149" width="7.7109375" customWidth="1"/>
    <col min="6150" max="6150" width="4.28515625" customWidth="1"/>
    <col min="6151" max="6151" width="10.7109375" customWidth="1"/>
    <col min="6152" max="6152" width="13" customWidth="1"/>
    <col min="6153" max="6153" width="10.7109375" customWidth="1"/>
    <col min="6154" max="6154" width="13" customWidth="1"/>
    <col min="6155" max="6155" width="10.28515625" customWidth="1"/>
    <col min="6156" max="6156" width="13" customWidth="1"/>
    <col min="6157" max="6157" width="10.28515625" customWidth="1"/>
    <col min="6158" max="6158" width="13" customWidth="1"/>
    <col min="6159" max="6159" width="10.140625" customWidth="1"/>
    <col min="6161" max="6161" width="17.7109375" customWidth="1"/>
    <col min="6162" max="6164" width="15.42578125" customWidth="1"/>
    <col min="6165" max="6165" width="9.140625" customWidth="1"/>
    <col min="6401" max="6401" width="0.7109375" customWidth="1"/>
    <col min="6402" max="6402" width="8.5703125" customWidth="1"/>
    <col min="6403" max="6403" width="28" customWidth="1"/>
    <col min="6404" max="6404" width="24.7109375" customWidth="1"/>
    <col min="6405" max="6405" width="7.7109375" customWidth="1"/>
    <col min="6406" max="6406" width="4.28515625" customWidth="1"/>
    <col min="6407" max="6407" width="10.7109375" customWidth="1"/>
    <col min="6408" max="6408" width="13" customWidth="1"/>
    <col min="6409" max="6409" width="10.7109375" customWidth="1"/>
    <col min="6410" max="6410" width="13" customWidth="1"/>
    <col min="6411" max="6411" width="10.28515625" customWidth="1"/>
    <col min="6412" max="6412" width="13" customWidth="1"/>
    <col min="6413" max="6413" width="10.28515625" customWidth="1"/>
    <col min="6414" max="6414" width="13" customWidth="1"/>
    <col min="6415" max="6415" width="10.140625" customWidth="1"/>
    <col min="6417" max="6417" width="17.7109375" customWidth="1"/>
    <col min="6418" max="6420" width="15.42578125" customWidth="1"/>
    <col min="6421" max="6421" width="9.140625" customWidth="1"/>
    <col min="6657" max="6657" width="0.7109375" customWidth="1"/>
    <col min="6658" max="6658" width="8.5703125" customWidth="1"/>
    <col min="6659" max="6659" width="28" customWidth="1"/>
    <col min="6660" max="6660" width="24.7109375" customWidth="1"/>
    <col min="6661" max="6661" width="7.7109375" customWidth="1"/>
    <col min="6662" max="6662" width="4.28515625" customWidth="1"/>
    <col min="6663" max="6663" width="10.7109375" customWidth="1"/>
    <col min="6664" max="6664" width="13" customWidth="1"/>
    <col min="6665" max="6665" width="10.7109375" customWidth="1"/>
    <col min="6666" max="6666" width="13" customWidth="1"/>
    <col min="6667" max="6667" width="10.28515625" customWidth="1"/>
    <col min="6668" max="6668" width="13" customWidth="1"/>
    <col min="6669" max="6669" width="10.28515625" customWidth="1"/>
    <col min="6670" max="6670" width="13" customWidth="1"/>
    <col min="6671" max="6671" width="10.140625" customWidth="1"/>
    <col min="6673" max="6673" width="17.7109375" customWidth="1"/>
    <col min="6674" max="6676" width="15.42578125" customWidth="1"/>
    <col min="6677" max="6677" width="9.140625" customWidth="1"/>
    <col min="6913" max="6913" width="0.7109375" customWidth="1"/>
    <col min="6914" max="6914" width="8.5703125" customWidth="1"/>
    <col min="6915" max="6915" width="28" customWidth="1"/>
    <col min="6916" max="6916" width="24.7109375" customWidth="1"/>
    <col min="6917" max="6917" width="7.7109375" customWidth="1"/>
    <col min="6918" max="6918" width="4.28515625" customWidth="1"/>
    <col min="6919" max="6919" width="10.7109375" customWidth="1"/>
    <col min="6920" max="6920" width="13" customWidth="1"/>
    <col min="6921" max="6921" width="10.7109375" customWidth="1"/>
    <col min="6922" max="6922" width="13" customWidth="1"/>
    <col min="6923" max="6923" width="10.28515625" customWidth="1"/>
    <col min="6924" max="6924" width="13" customWidth="1"/>
    <col min="6925" max="6925" width="10.28515625" customWidth="1"/>
    <col min="6926" max="6926" width="13" customWidth="1"/>
    <col min="6927" max="6927" width="10.140625" customWidth="1"/>
    <col min="6929" max="6929" width="17.7109375" customWidth="1"/>
    <col min="6930" max="6932" width="15.42578125" customWidth="1"/>
    <col min="6933" max="6933" width="9.140625" customWidth="1"/>
    <col min="7169" max="7169" width="0.7109375" customWidth="1"/>
    <col min="7170" max="7170" width="8.5703125" customWidth="1"/>
    <col min="7171" max="7171" width="28" customWidth="1"/>
    <col min="7172" max="7172" width="24.7109375" customWidth="1"/>
    <col min="7173" max="7173" width="7.7109375" customWidth="1"/>
    <col min="7174" max="7174" width="4.28515625" customWidth="1"/>
    <col min="7175" max="7175" width="10.7109375" customWidth="1"/>
    <col min="7176" max="7176" width="13" customWidth="1"/>
    <col min="7177" max="7177" width="10.7109375" customWidth="1"/>
    <col min="7178" max="7178" width="13" customWidth="1"/>
    <col min="7179" max="7179" width="10.28515625" customWidth="1"/>
    <col min="7180" max="7180" width="13" customWidth="1"/>
    <col min="7181" max="7181" width="10.28515625" customWidth="1"/>
    <col min="7182" max="7182" width="13" customWidth="1"/>
    <col min="7183" max="7183" width="10.140625" customWidth="1"/>
    <col min="7185" max="7185" width="17.7109375" customWidth="1"/>
    <col min="7186" max="7188" width="15.42578125" customWidth="1"/>
    <col min="7189" max="7189" width="9.140625" customWidth="1"/>
    <col min="7425" max="7425" width="0.7109375" customWidth="1"/>
    <col min="7426" max="7426" width="8.5703125" customWidth="1"/>
    <col min="7427" max="7427" width="28" customWidth="1"/>
    <col min="7428" max="7428" width="24.7109375" customWidth="1"/>
    <col min="7429" max="7429" width="7.7109375" customWidth="1"/>
    <col min="7430" max="7430" width="4.28515625" customWidth="1"/>
    <col min="7431" max="7431" width="10.7109375" customWidth="1"/>
    <col min="7432" max="7432" width="13" customWidth="1"/>
    <col min="7433" max="7433" width="10.7109375" customWidth="1"/>
    <col min="7434" max="7434" width="13" customWidth="1"/>
    <col min="7435" max="7435" width="10.28515625" customWidth="1"/>
    <col min="7436" max="7436" width="13" customWidth="1"/>
    <col min="7437" max="7437" width="10.28515625" customWidth="1"/>
    <col min="7438" max="7438" width="13" customWidth="1"/>
    <col min="7439" max="7439" width="10.140625" customWidth="1"/>
    <col min="7441" max="7441" width="17.7109375" customWidth="1"/>
    <col min="7442" max="7444" width="15.42578125" customWidth="1"/>
    <col min="7445" max="7445" width="9.140625" customWidth="1"/>
    <col min="7681" max="7681" width="0.7109375" customWidth="1"/>
    <col min="7682" max="7682" width="8.5703125" customWidth="1"/>
    <col min="7683" max="7683" width="28" customWidth="1"/>
    <col min="7684" max="7684" width="24.7109375" customWidth="1"/>
    <col min="7685" max="7685" width="7.7109375" customWidth="1"/>
    <col min="7686" max="7686" width="4.28515625" customWidth="1"/>
    <col min="7687" max="7687" width="10.7109375" customWidth="1"/>
    <col min="7688" max="7688" width="13" customWidth="1"/>
    <col min="7689" max="7689" width="10.7109375" customWidth="1"/>
    <col min="7690" max="7690" width="13" customWidth="1"/>
    <col min="7691" max="7691" width="10.28515625" customWidth="1"/>
    <col min="7692" max="7692" width="13" customWidth="1"/>
    <col min="7693" max="7693" width="10.28515625" customWidth="1"/>
    <col min="7694" max="7694" width="13" customWidth="1"/>
    <col min="7695" max="7695" width="10.140625" customWidth="1"/>
    <col min="7697" max="7697" width="17.7109375" customWidth="1"/>
    <col min="7698" max="7700" width="15.42578125" customWidth="1"/>
    <col min="7701" max="7701" width="9.140625" customWidth="1"/>
    <col min="7937" max="7937" width="0.7109375" customWidth="1"/>
    <col min="7938" max="7938" width="8.5703125" customWidth="1"/>
    <col min="7939" max="7939" width="28" customWidth="1"/>
    <col min="7940" max="7940" width="24.7109375" customWidth="1"/>
    <col min="7941" max="7941" width="7.7109375" customWidth="1"/>
    <col min="7942" max="7942" width="4.28515625" customWidth="1"/>
    <col min="7943" max="7943" width="10.7109375" customWidth="1"/>
    <col min="7944" max="7944" width="13" customWidth="1"/>
    <col min="7945" max="7945" width="10.7109375" customWidth="1"/>
    <col min="7946" max="7946" width="13" customWidth="1"/>
    <col min="7947" max="7947" width="10.28515625" customWidth="1"/>
    <col min="7948" max="7948" width="13" customWidth="1"/>
    <col min="7949" max="7949" width="10.28515625" customWidth="1"/>
    <col min="7950" max="7950" width="13" customWidth="1"/>
    <col min="7951" max="7951" width="10.140625" customWidth="1"/>
    <col min="7953" max="7953" width="17.7109375" customWidth="1"/>
    <col min="7954" max="7956" width="15.42578125" customWidth="1"/>
    <col min="7957" max="7957" width="9.140625" customWidth="1"/>
    <col min="8193" max="8193" width="0.7109375" customWidth="1"/>
    <col min="8194" max="8194" width="8.5703125" customWidth="1"/>
    <col min="8195" max="8195" width="28" customWidth="1"/>
    <col min="8196" max="8196" width="24.7109375" customWidth="1"/>
    <col min="8197" max="8197" width="7.7109375" customWidth="1"/>
    <col min="8198" max="8198" width="4.28515625" customWidth="1"/>
    <col min="8199" max="8199" width="10.7109375" customWidth="1"/>
    <col min="8200" max="8200" width="13" customWidth="1"/>
    <col min="8201" max="8201" width="10.7109375" customWidth="1"/>
    <col min="8202" max="8202" width="13" customWidth="1"/>
    <col min="8203" max="8203" width="10.28515625" customWidth="1"/>
    <col min="8204" max="8204" width="13" customWidth="1"/>
    <col min="8205" max="8205" width="10.28515625" customWidth="1"/>
    <col min="8206" max="8206" width="13" customWidth="1"/>
    <col min="8207" max="8207" width="10.140625" customWidth="1"/>
    <col min="8209" max="8209" width="17.7109375" customWidth="1"/>
    <col min="8210" max="8212" width="15.42578125" customWidth="1"/>
    <col min="8213" max="8213" width="9.140625" customWidth="1"/>
    <col min="8449" max="8449" width="0.7109375" customWidth="1"/>
    <col min="8450" max="8450" width="8.5703125" customWidth="1"/>
    <col min="8451" max="8451" width="28" customWidth="1"/>
    <col min="8452" max="8452" width="24.7109375" customWidth="1"/>
    <col min="8453" max="8453" width="7.7109375" customWidth="1"/>
    <col min="8454" max="8454" width="4.28515625" customWidth="1"/>
    <col min="8455" max="8455" width="10.7109375" customWidth="1"/>
    <col min="8456" max="8456" width="13" customWidth="1"/>
    <col min="8457" max="8457" width="10.7109375" customWidth="1"/>
    <col min="8458" max="8458" width="13" customWidth="1"/>
    <col min="8459" max="8459" width="10.28515625" customWidth="1"/>
    <col min="8460" max="8460" width="13" customWidth="1"/>
    <col min="8461" max="8461" width="10.28515625" customWidth="1"/>
    <col min="8462" max="8462" width="13" customWidth="1"/>
    <col min="8463" max="8463" width="10.140625" customWidth="1"/>
    <col min="8465" max="8465" width="17.7109375" customWidth="1"/>
    <col min="8466" max="8468" width="15.42578125" customWidth="1"/>
    <col min="8469" max="8469" width="9.140625" customWidth="1"/>
    <col min="8705" max="8705" width="0.7109375" customWidth="1"/>
    <col min="8706" max="8706" width="8.5703125" customWidth="1"/>
    <col min="8707" max="8707" width="28" customWidth="1"/>
    <col min="8708" max="8708" width="24.7109375" customWidth="1"/>
    <col min="8709" max="8709" width="7.7109375" customWidth="1"/>
    <col min="8710" max="8710" width="4.28515625" customWidth="1"/>
    <col min="8711" max="8711" width="10.7109375" customWidth="1"/>
    <col min="8712" max="8712" width="13" customWidth="1"/>
    <col min="8713" max="8713" width="10.7109375" customWidth="1"/>
    <col min="8714" max="8714" width="13" customWidth="1"/>
    <col min="8715" max="8715" width="10.28515625" customWidth="1"/>
    <col min="8716" max="8716" width="13" customWidth="1"/>
    <col min="8717" max="8717" width="10.28515625" customWidth="1"/>
    <col min="8718" max="8718" width="13" customWidth="1"/>
    <col min="8719" max="8719" width="10.140625" customWidth="1"/>
    <col min="8721" max="8721" width="17.7109375" customWidth="1"/>
    <col min="8722" max="8724" width="15.42578125" customWidth="1"/>
    <col min="8725" max="8725" width="9.140625" customWidth="1"/>
    <col min="8961" max="8961" width="0.7109375" customWidth="1"/>
    <col min="8962" max="8962" width="8.5703125" customWidth="1"/>
    <col min="8963" max="8963" width="28" customWidth="1"/>
    <col min="8964" max="8964" width="24.7109375" customWidth="1"/>
    <col min="8965" max="8965" width="7.7109375" customWidth="1"/>
    <col min="8966" max="8966" width="4.28515625" customWidth="1"/>
    <col min="8967" max="8967" width="10.7109375" customWidth="1"/>
    <col min="8968" max="8968" width="13" customWidth="1"/>
    <col min="8969" max="8969" width="10.7109375" customWidth="1"/>
    <col min="8970" max="8970" width="13" customWidth="1"/>
    <col min="8971" max="8971" width="10.28515625" customWidth="1"/>
    <col min="8972" max="8972" width="13" customWidth="1"/>
    <col min="8973" max="8973" width="10.28515625" customWidth="1"/>
    <col min="8974" max="8974" width="13" customWidth="1"/>
    <col min="8975" max="8975" width="10.140625" customWidth="1"/>
    <col min="8977" max="8977" width="17.7109375" customWidth="1"/>
    <col min="8978" max="8980" width="15.42578125" customWidth="1"/>
    <col min="8981" max="8981" width="9.140625" customWidth="1"/>
    <col min="9217" max="9217" width="0.7109375" customWidth="1"/>
    <col min="9218" max="9218" width="8.5703125" customWidth="1"/>
    <col min="9219" max="9219" width="28" customWidth="1"/>
    <col min="9220" max="9220" width="24.7109375" customWidth="1"/>
    <col min="9221" max="9221" width="7.7109375" customWidth="1"/>
    <col min="9222" max="9222" width="4.28515625" customWidth="1"/>
    <col min="9223" max="9223" width="10.7109375" customWidth="1"/>
    <col min="9224" max="9224" width="13" customWidth="1"/>
    <col min="9225" max="9225" width="10.7109375" customWidth="1"/>
    <col min="9226" max="9226" width="13" customWidth="1"/>
    <col min="9227" max="9227" width="10.28515625" customWidth="1"/>
    <col min="9228" max="9228" width="13" customWidth="1"/>
    <col min="9229" max="9229" width="10.28515625" customWidth="1"/>
    <col min="9230" max="9230" width="13" customWidth="1"/>
    <col min="9231" max="9231" width="10.140625" customWidth="1"/>
    <col min="9233" max="9233" width="17.7109375" customWidth="1"/>
    <col min="9234" max="9236" width="15.42578125" customWidth="1"/>
    <col min="9237" max="9237" width="9.140625" customWidth="1"/>
    <col min="9473" max="9473" width="0.7109375" customWidth="1"/>
    <col min="9474" max="9474" width="8.5703125" customWidth="1"/>
    <col min="9475" max="9475" width="28" customWidth="1"/>
    <col min="9476" max="9476" width="24.7109375" customWidth="1"/>
    <col min="9477" max="9477" width="7.7109375" customWidth="1"/>
    <col min="9478" max="9478" width="4.28515625" customWidth="1"/>
    <col min="9479" max="9479" width="10.7109375" customWidth="1"/>
    <col min="9480" max="9480" width="13" customWidth="1"/>
    <col min="9481" max="9481" width="10.7109375" customWidth="1"/>
    <col min="9482" max="9482" width="13" customWidth="1"/>
    <col min="9483" max="9483" width="10.28515625" customWidth="1"/>
    <col min="9484" max="9484" width="13" customWidth="1"/>
    <col min="9485" max="9485" width="10.28515625" customWidth="1"/>
    <col min="9486" max="9486" width="13" customWidth="1"/>
    <col min="9487" max="9487" width="10.140625" customWidth="1"/>
    <col min="9489" max="9489" width="17.7109375" customWidth="1"/>
    <col min="9490" max="9492" width="15.42578125" customWidth="1"/>
    <col min="9493" max="9493" width="9.140625" customWidth="1"/>
    <col min="9729" max="9729" width="0.7109375" customWidth="1"/>
    <col min="9730" max="9730" width="8.5703125" customWidth="1"/>
    <col min="9731" max="9731" width="28" customWidth="1"/>
    <col min="9732" max="9732" width="24.7109375" customWidth="1"/>
    <col min="9733" max="9733" width="7.7109375" customWidth="1"/>
    <col min="9734" max="9734" width="4.28515625" customWidth="1"/>
    <col min="9735" max="9735" width="10.7109375" customWidth="1"/>
    <col min="9736" max="9736" width="13" customWidth="1"/>
    <col min="9737" max="9737" width="10.7109375" customWidth="1"/>
    <col min="9738" max="9738" width="13" customWidth="1"/>
    <col min="9739" max="9739" width="10.28515625" customWidth="1"/>
    <col min="9740" max="9740" width="13" customWidth="1"/>
    <col min="9741" max="9741" width="10.28515625" customWidth="1"/>
    <col min="9742" max="9742" width="13" customWidth="1"/>
    <col min="9743" max="9743" width="10.140625" customWidth="1"/>
    <col min="9745" max="9745" width="17.7109375" customWidth="1"/>
    <col min="9746" max="9748" width="15.42578125" customWidth="1"/>
    <col min="9749" max="9749" width="9.140625" customWidth="1"/>
    <col min="9985" max="9985" width="0.7109375" customWidth="1"/>
    <col min="9986" max="9986" width="8.5703125" customWidth="1"/>
    <col min="9987" max="9987" width="28" customWidth="1"/>
    <col min="9988" max="9988" width="24.7109375" customWidth="1"/>
    <col min="9989" max="9989" width="7.7109375" customWidth="1"/>
    <col min="9990" max="9990" width="4.28515625" customWidth="1"/>
    <col min="9991" max="9991" width="10.7109375" customWidth="1"/>
    <col min="9992" max="9992" width="13" customWidth="1"/>
    <col min="9993" max="9993" width="10.7109375" customWidth="1"/>
    <col min="9994" max="9994" width="13" customWidth="1"/>
    <col min="9995" max="9995" width="10.28515625" customWidth="1"/>
    <col min="9996" max="9996" width="13" customWidth="1"/>
    <col min="9997" max="9997" width="10.28515625" customWidth="1"/>
    <col min="9998" max="9998" width="13" customWidth="1"/>
    <col min="9999" max="9999" width="10.140625" customWidth="1"/>
    <col min="10001" max="10001" width="17.7109375" customWidth="1"/>
    <col min="10002" max="10004" width="15.42578125" customWidth="1"/>
    <col min="10005" max="10005" width="9.140625" customWidth="1"/>
    <col min="10241" max="10241" width="0.7109375" customWidth="1"/>
    <col min="10242" max="10242" width="8.5703125" customWidth="1"/>
    <col min="10243" max="10243" width="28" customWidth="1"/>
    <col min="10244" max="10244" width="24.7109375" customWidth="1"/>
    <col min="10245" max="10245" width="7.7109375" customWidth="1"/>
    <col min="10246" max="10246" width="4.28515625" customWidth="1"/>
    <col min="10247" max="10247" width="10.7109375" customWidth="1"/>
    <col min="10248" max="10248" width="13" customWidth="1"/>
    <col min="10249" max="10249" width="10.7109375" customWidth="1"/>
    <col min="10250" max="10250" width="13" customWidth="1"/>
    <col min="10251" max="10251" width="10.28515625" customWidth="1"/>
    <col min="10252" max="10252" width="13" customWidth="1"/>
    <col min="10253" max="10253" width="10.28515625" customWidth="1"/>
    <col min="10254" max="10254" width="13" customWidth="1"/>
    <col min="10255" max="10255" width="10.140625" customWidth="1"/>
    <col min="10257" max="10257" width="17.7109375" customWidth="1"/>
    <col min="10258" max="10260" width="15.42578125" customWidth="1"/>
    <col min="10261" max="10261" width="9.140625" customWidth="1"/>
    <col min="10497" max="10497" width="0.7109375" customWidth="1"/>
    <col min="10498" max="10498" width="8.5703125" customWidth="1"/>
    <col min="10499" max="10499" width="28" customWidth="1"/>
    <col min="10500" max="10500" width="24.7109375" customWidth="1"/>
    <col min="10501" max="10501" width="7.7109375" customWidth="1"/>
    <col min="10502" max="10502" width="4.28515625" customWidth="1"/>
    <col min="10503" max="10503" width="10.7109375" customWidth="1"/>
    <col min="10504" max="10504" width="13" customWidth="1"/>
    <col min="10505" max="10505" width="10.7109375" customWidth="1"/>
    <col min="10506" max="10506" width="13" customWidth="1"/>
    <col min="10507" max="10507" width="10.28515625" customWidth="1"/>
    <col min="10508" max="10508" width="13" customWidth="1"/>
    <col min="10509" max="10509" width="10.28515625" customWidth="1"/>
    <col min="10510" max="10510" width="13" customWidth="1"/>
    <col min="10511" max="10511" width="10.140625" customWidth="1"/>
    <col min="10513" max="10513" width="17.7109375" customWidth="1"/>
    <col min="10514" max="10516" width="15.42578125" customWidth="1"/>
    <col min="10517" max="10517" width="9.140625" customWidth="1"/>
    <col min="10753" max="10753" width="0.7109375" customWidth="1"/>
    <col min="10754" max="10754" width="8.5703125" customWidth="1"/>
    <col min="10755" max="10755" width="28" customWidth="1"/>
    <col min="10756" max="10756" width="24.7109375" customWidth="1"/>
    <col min="10757" max="10757" width="7.7109375" customWidth="1"/>
    <col min="10758" max="10758" width="4.28515625" customWidth="1"/>
    <col min="10759" max="10759" width="10.7109375" customWidth="1"/>
    <col min="10760" max="10760" width="13" customWidth="1"/>
    <col min="10761" max="10761" width="10.7109375" customWidth="1"/>
    <col min="10762" max="10762" width="13" customWidth="1"/>
    <col min="10763" max="10763" width="10.28515625" customWidth="1"/>
    <col min="10764" max="10764" width="13" customWidth="1"/>
    <col min="10765" max="10765" width="10.28515625" customWidth="1"/>
    <col min="10766" max="10766" width="13" customWidth="1"/>
    <col min="10767" max="10767" width="10.140625" customWidth="1"/>
    <col min="10769" max="10769" width="17.7109375" customWidth="1"/>
    <col min="10770" max="10772" width="15.42578125" customWidth="1"/>
    <col min="10773" max="10773" width="9.140625" customWidth="1"/>
    <col min="11009" max="11009" width="0.7109375" customWidth="1"/>
    <col min="11010" max="11010" width="8.5703125" customWidth="1"/>
    <col min="11011" max="11011" width="28" customWidth="1"/>
    <col min="11012" max="11012" width="24.7109375" customWidth="1"/>
    <col min="11013" max="11013" width="7.7109375" customWidth="1"/>
    <col min="11014" max="11014" width="4.28515625" customWidth="1"/>
    <col min="11015" max="11015" width="10.7109375" customWidth="1"/>
    <col min="11016" max="11016" width="13" customWidth="1"/>
    <col min="11017" max="11017" width="10.7109375" customWidth="1"/>
    <col min="11018" max="11018" width="13" customWidth="1"/>
    <col min="11019" max="11019" width="10.28515625" customWidth="1"/>
    <col min="11020" max="11020" width="13" customWidth="1"/>
    <col min="11021" max="11021" width="10.28515625" customWidth="1"/>
    <col min="11022" max="11022" width="13" customWidth="1"/>
    <col min="11023" max="11023" width="10.140625" customWidth="1"/>
    <col min="11025" max="11025" width="17.7109375" customWidth="1"/>
    <col min="11026" max="11028" width="15.42578125" customWidth="1"/>
    <col min="11029" max="11029" width="9.140625" customWidth="1"/>
    <col min="11265" max="11265" width="0.7109375" customWidth="1"/>
    <col min="11266" max="11266" width="8.5703125" customWidth="1"/>
    <col min="11267" max="11267" width="28" customWidth="1"/>
    <col min="11268" max="11268" width="24.7109375" customWidth="1"/>
    <col min="11269" max="11269" width="7.7109375" customWidth="1"/>
    <col min="11270" max="11270" width="4.28515625" customWidth="1"/>
    <col min="11271" max="11271" width="10.7109375" customWidth="1"/>
    <col min="11272" max="11272" width="13" customWidth="1"/>
    <col min="11273" max="11273" width="10.7109375" customWidth="1"/>
    <col min="11274" max="11274" width="13" customWidth="1"/>
    <col min="11275" max="11275" width="10.28515625" customWidth="1"/>
    <col min="11276" max="11276" width="13" customWidth="1"/>
    <col min="11277" max="11277" width="10.28515625" customWidth="1"/>
    <col min="11278" max="11278" width="13" customWidth="1"/>
    <col min="11279" max="11279" width="10.140625" customWidth="1"/>
    <col min="11281" max="11281" width="17.7109375" customWidth="1"/>
    <col min="11282" max="11284" width="15.42578125" customWidth="1"/>
    <col min="11285" max="11285" width="9.140625" customWidth="1"/>
    <col min="11521" max="11521" width="0.7109375" customWidth="1"/>
    <col min="11522" max="11522" width="8.5703125" customWidth="1"/>
    <col min="11523" max="11523" width="28" customWidth="1"/>
    <col min="11524" max="11524" width="24.7109375" customWidth="1"/>
    <col min="11525" max="11525" width="7.7109375" customWidth="1"/>
    <col min="11526" max="11526" width="4.28515625" customWidth="1"/>
    <col min="11527" max="11527" width="10.7109375" customWidth="1"/>
    <col min="11528" max="11528" width="13" customWidth="1"/>
    <col min="11529" max="11529" width="10.7109375" customWidth="1"/>
    <col min="11530" max="11530" width="13" customWidth="1"/>
    <col min="11531" max="11531" width="10.28515625" customWidth="1"/>
    <col min="11532" max="11532" width="13" customWidth="1"/>
    <col min="11533" max="11533" width="10.28515625" customWidth="1"/>
    <col min="11534" max="11534" width="13" customWidth="1"/>
    <col min="11535" max="11535" width="10.140625" customWidth="1"/>
    <col min="11537" max="11537" width="17.7109375" customWidth="1"/>
    <col min="11538" max="11540" width="15.42578125" customWidth="1"/>
    <col min="11541" max="11541" width="9.140625" customWidth="1"/>
    <col min="11777" max="11777" width="0.7109375" customWidth="1"/>
    <col min="11778" max="11778" width="8.5703125" customWidth="1"/>
    <col min="11779" max="11779" width="28" customWidth="1"/>
    <col min="11780" max="11780" width="24.7109375" customWidth="1"/>
    <col min="11781" max="11781" width="7.7109375" customWidth="1"/>
    <col min="11782" max="11782" width="4.28515625" customWidth="1"/>
    <col min="11783" max="11783" width="10.7109375" customWidth="1"/>
    <col min="11784" max="11784" width="13" customWidth="1"/>
    <col min="11785" max="11785" width="10.7109375" customWidth="1"/>
    <col min="11786" max="11786" width="13" customWidth="1"/>
    <col min="11787" max="11787" width="10.28515625" customWidth="1"/>
    <col min="11788" max="11788" width="13" customWidth="1"/>
    <col min="11789" max="11789" width="10.28515625" customWidth="1"/>
    <col min="11790" max="11790" width="13" customWidth="1"/>
    <col min="11791" max="11791" width="10.140625" customWidth="1"/>
    <col min="11793" max="11793" width="17.7109375" customWidth="1"/>
    <col min="11794" max="11796" width="15.42578125" customWidth="1"/>
    <col min="11797" max="11797" width="9.140625" customWidth="1"/>
    <col min="12033" max="12033" width="0.7109375" customWidth="1"/>
    <col min="12034" max="12034" width="8.5703125" customWidth="1"/>
    <col min="12035" max="12035" width="28" customWidth="1"/>
    <col min="12036" max="12036" width="24.7109375" customWidth="1"/>
    <col min="12037" max="12037" width="7.7109375" customWidth="1"/>
    <col min="12038" max="12038" width="4.28515625" customWidth="1"/>
    <col min="12039" max="12039" width="10.7109375" customWidth="1"/>
    <col min="12040" max="12040" width="13" customWidth="1"/>
    <col min="12041" max="12041" width="10.7109375" customWidth="1"/>
    <col min="12042" max="12042" width="13" customWidth="1"/>
    <col min="12043" max="12043" width="10.28515625" customWidth="1"/>
    <col min="12044" max="12044" width="13" customWidth="1"/>
    <col min="12045" max="12045" width="10.28515625" customWidth="1"/>
    <col min="12046" max="12046" width="13" customWidth="1"/>
    <col min="12047" max="12047" width="10.140625" customWidth="1"/>
    <col min="12049" max="12049" width="17.7109375" customWidth="1"/>
    <col min="12050" max="12052" width="15.42578125" customWidth="1"/>
    <col min="12053" max="12053" width="9.140625" customWidth="1"/>
    <col min="12289" max="12289" width="0.7109375" customWidth="1"/>
    <col min="12290" max="12290" width="8.5703125" customWidth="1"/>
    <col min="12291" max="12291" width="28" customWidth="1"/>
    <col min="12292" max="12292" width="24.7109375" customWidth="1"/>
    <col min="12293" max="12293" width="7.7109375" customWidth="1"/>
    <col min="12294" max="12294" width="4.28515625" customWidth="1"/>
    <col min="12295" max="12295" width="10.7109375" customWidth="1"/>
    <col min="12296" max="12296" width="13" customWidth="1"/>
    <col min="12297" max="12297" width="10.7109375" customWidth="1"/>
    <col min="12298" max="12298" width="13" customWidth="1"/>
    <col min="12299" max="12299" width="10.28515625" customWidth="1"/>
    <col min="12300" max="12300" width="13" customWidth="1"/>
    <col min="12301" max="12301" width="10.28515625" customWidth="1"/>
    <col min="12302" max="12302" width="13" customWidth="1"/>
    <col min="12303" max="12303" width="10.140625" customWidth="1"/>
    <col min="12305" max="12305" width="17.7109375" customWidth="1"/>
    <col min="12306" max="12308" width="15.42578125" customWidth="1"/>
    <col min="12309" max="12309" width="9.140625" customWidth="1"/>
    <col min="12545" max="12545" width="0.7109375" customWidth="1"/>
    <col min="12546" max="12546" width="8.5703125" customWidth="1"/>
    <col min="12547" max="12547" width="28" customWidth="1"/>
    <col min="12548" max="12548" width="24.7109375" customWidth="1"/>
    <col min="12549" max="12549" width="7.7109375" customWidth="1"/>
    <col min="12550" max="12550" width="4.28515625" customWidth="1"/>
    <col min="12551" max="12551" width="10.7109375" customWidth="1"/>
    <col min="12552" max="12552" width="13" customWidth="1"/>
    <col min="12553" max="12553" width="10.7109375" customWidth="1"/>
    <col min="12554" max="12554" width="13" customWidth="1"/>
    <col min="12555" max="12555" width="10.28515625" customWidth="1"/>
    <col min="12556" max="12556" width="13" customWidth="1"/>
    <col min="12557" max="12557" width="10.28515625" customWidth="1"/>
    <col min="12558" max="12558" width="13" customWidth="1"/>
    <col min="12559" max="12559" width="10.140625" customWidth="1"/>
    <col min="12561" max="12561" width="17.7109375" customWidth="1"/>
    <col min="12562" max="12564" width="15.42578125" customWidth="1"/>
    <col min="12565" max="12565" width="9.140625" customWidth="1"/>
    <col min="12801" max="12801" width="0.7109375" customWidth="1"/>
    <col min="12802" max="12802" width="8.5703125" customWidth="1"/>
    <col min="12803" max="12803" width="28" customWidth="1"/>
    <col min="12804" max="12804" width="24.7109375" customWidth="1"/>
    <col min="12805" max="12805" width="7.7109375" customWidth="1"/>
    <col min="12806" max="12806" width="4.28515625" customWidth="1"/>
    <col min="12807" max="12807" width="10.7109375" customWidth="1"/>
    <col min="12808" max="12808" width="13" customWidth="1"/>
    <col min="12809" max="12809" width="10.7109375" customWidth="1"/>
    <col min="12810" max="12810" width="13" customWidth="1"/>
    <col min="12811" max="12811" width="10.28515625" customWidth="1"/>
    <col min="12812" max="12812" width="13" customWidth="1"/>
    <col min="12813" max="12813" width="10.28515625" customWidth="1"/>
    <col min="12814" max="12814" width="13" customWidth="1"/>
    <col min="12815" max="12815" width="10.140625" customWidth="1"/>
    <col min="12817" max="12817" width="17.7109375" customWidth="1"/>
    <col min="12818" max="12820" width="15.42578125" customWidth="1"/>
    <col min="12821" max="12821" width="9.140625" customWidth="1"/>
    <col min="13057" max="13057" width="0.7109375" customWidth="1"/>
    <col min="13058" max="13058" width="8.5703125" customWidth="1"/>
    <col min="13059" max="13059" width="28" customWidth="1"/>
    <col min="13060" max="13060" width="24.7109375" customWidth="1"/>
    <col min="13061" max="13061" width="7.7109375" customWidth="1"/>
    <col min="13062" max="13062" width="4.28515625" customWidth="1"/>
    <col min="13063" max="13063" width="10.7109375" customWidth="1"/>
    <col min="13064" max="13064" width="13" customWidth="1"/>
    <col min="13065" max="13065" width="10.7109375" customWidth="1"/>
    <col min="13066" max="13066" width="13" customWidth="1"/>
    <col min="13067" max="13067" width="10.28515625" customWidth="1"/>
    <col min="13068" max="13068" width="13" customWidth="1"/>
    <col min="13069" max="13069" width="10.28515625" customWidth="1"/>
    <col min="13070" max="13070" width="13" customWidth="1"/>
    <col min="13071" max="13071" width="10.140625" customWidth="1"/>
    <col min="13073" max="13073" width="17.7109375" customWidth="1"/>
    <col min="13074" max="13076" width="15.42578125" customWidth="1"/>
    <col min="13077" max="13077" width="9.140625" customWidth="1"/>
    <col min="13313" max="13313" width="0.7109375" customWidth="1"/>
    <col min="13314" max="13314" width="8.5703125" customWidth="1"/>
    <col min="13315" max="13315" width="28" customWidth="1"/>
    <col min="13316" max="13316" width="24.7109375" customWidth="1"/>
    <col min="13317" max="13317" width="7.7109375" customWidth="1"/>
    <col min="13318" max="13318" width="4.28515625" customWidth="1"/>
    <col min="13319" max="13319" width="10.7109375" customWidth="1"/>
    <col min="13320" max="13320" width="13" customWidth="1"/>
    <col min="13321" max="13321" width="10.7109375" customWidth="1"/>
    <col min="13322" max="13322" width="13" customWidth="1"/>
    <col min="13323" max="13323" width="10.28515625" customWidth="1"/>
    <col min="13324" max="13324" width="13" customWidth="1"/>
    <col min="13325" max="13325" width="10.28515625" customWidth="1"/>
    <col min="13326" max="13326" width="13" customWidth="1"/>
    <col min="13327" max="13327" width="10.140625" customWidth="1"/>
    <col min="13329" max="13329" width="17.7109375" customWidth="1"/>
    <col min="13330" max="13332" width="15.42578125" customWidth="1"/>
    <col min="13333" max="13333" width="9.140625" customWidth="1"/>
    <col min="13569" max="13569" width="0.7109375" customWidth="1"/>
    <col min="13570" max="13570" width="8.5703125" customWidth="1"/>
    <col min="13571" max="13571" width="28" customWidth="1"/>
    <col min="13572" max="13572" width="24.7109375" customWidth="1"/>
    <col min="13573" max="13573" width="7.7109375" customWidth="1"/>
    <col min="13574" max="13574" width="4.28515625" customWidth="1"/>
    <col min="13575" max="13575" width="10.7109375" customWidth="1"/>
    <col min="13576" max="13576" width="13" customWidth="1"/>
    <col min="13577" max="13577" width="10.7109375" customWidth="1"/>
    <col min="13578" max="13578" width="13" customWidth="1"/>
    <col min="13579" max="13579" width="10.28515625" customWidth="1"/>
    <col min="13580" max="13580" width="13" customWidth="1"/>
    <col min="13581" max="13581" width="10.28515625" customWidth="1"/>
    <col min="13582" max="13582" width="13" customWidth="1"/>
    <col min="13583" max="13583" width="10.140625" customWidth="1"/>
    <col min="13585" max="13585" width="17.7109375" customWidth="1"/>
    <col min="13586" max="13588" width="15.42578125" customWidth="1"/>
    <col min="13589" max="13589" width="9.140625" customWidth="1"/>
    <col min="13825" max="13825" width="0.7109375" customWidth="1"/>
    <col min="13826" max="13826" width="8.5703125" customWidth="1"/>
    <col min="13827" max="13827" width="28" customWidth="1"/>
    <col min="13828" max="13828" width="24.7109375" customWidth="1"/>
    <col min="13829" max="13829" width="7.7109375" customWidth="1"/>
    <col min="13830" max="13830" width="4.28515625" customWidth="1"/>
    <col min="13831" max="13831" width="10.7109375" customWidth="1"/>
    <col min="13832" max="13832" width="13" customWidth="1"/>
    <col min="13833" max="13833" width="10.7109375" customWidth="1"/>
    <col min="13834" max="13834" width="13" customWidth="1"/>
    <col min="13835" max="13835" width="10.28515625" customWidth="1"/>
    <col min="13836" max="13836" width="13" customWidth="1"/>
    <col min="13837" max="13837" width="10.28515625" customWidth="1"/>
    <col min="13838" max="13838" width="13" customWidth="1"/>
    <col min="13839" max="13839" width="10.140625" customWidth="1"/>
    <col min="13841" max="13841" width="17.7109375" customWidth="1"/>
    <col min="13842" max="13844" width="15.42578125" customWidth="1"/>
    <col min="13845" max="13845" width="9.140625" customWidth="1"/>
    <col min="14081" max="14081" width="0.7109375" customWidth="1"/>
    <col min="14082" max="14082" width="8.5703125" customWidth="1"/>
    <col min="14083" max="14083" width="28" customWidth="1"/>
    <col min="14084" max="14084" width="24.7109375" customWidth="1"/>
    <col min="14085" max="14085" width="7.7109375" customWidth="1"/>
    <col min="14086" max="14086" width="4.28515625" customWidth="1"/>
    <col min="14087" max="14087" width="10.7109375" customWidth="1"/>
    <col min="14088" max="14088" width="13" customWidth="1"/>
    <col min="14089" max="14089" width="10.7109375" customWidth="1"/>
    <col min="14090" max="14090" width="13" customWidth="1"/>
    <col min="14091" max="14091" width="10.28515625" customWidth="1"/>
    <col min="14092" max="14092" width="13" customWidth="1"/>
    <col min="14093" max="14093" width="10.28515625" customWidth="1"/>
    <col min="14094" max="14094" width="13" customWidth="1"/>
    <col min="14095" max="14095" width="10.140625" customWidth="1"/>
    <col min="14097" max="14097" width="17.7109375" customWidth="1"/>
    <col min="14098" max="14100" width="15.42578125" customWidth="1"/>
    <col min="14101" max="14101" width="9.140625" customWidth="1"/>
    <col min="14337" max="14337" width="0.7109375" customWidth="1"/>
    <col min="14338" max="14338" width="8.5703125" customWidth="1"/>
    <col min="14339" max="14339" width="28" customWidth="1"/>
    <col min="14340" max="14340" width="24.7109375" customWidth="1"/>
    <col min="14341" max="14341" width="7.7109375" customWidth="1"/>
    <col min="14342" max="14342" width="4.28515625" customWidth="1"/>
    <col min="14343" max="14343" width="10.7109375" customWidth="1"/>
    <col min="14344" max="14344" width="13" customWidth="1"/>
    <col min="14345" max="14345" width="10.7109375" customWidth="1"/>
    <col min="14346" max="14346" width="13" customWidth="1"/>
    <col min="14347" max="14347" width="10.28515625" customWidth="1"/>
    <col min="14348" max="14348" width="13" customWidth="1"/>
    <col min="14349" max="14349" width="10.28515625" customWidth="1"/>
    <col min="14350" max="14350" width="13" customWidth="1"/>
    <col min="14351" max="14351" width="10.140625" customWidth="1"/>
    <col min="14353" max="14353" width="17.7109375" customWidth="1"/>
    <col min="14354" max="14356" width="15.42578125" customWidth="1"/>
    <col min="14357" max="14357" width="9.140625" customWidth="1"/>
    <col min="14593" max="14593" width="0.7109375" customWidth="1"/>
    <col min="14594" max="14594" width="8.5703125" customWidth="1"/>
    <col min="14595" max="14595" width="28" customWidth="1"/>
    <col min="14596" max="14596" width="24.7109375" customWidth="1"/>
    <col min="14597" max="14597" width="7.7109375" customWidth="1"/>
    <col min="14598" max="14598" width="4.28515625" customWidth="1"/>
    <col min="14599" max="14599" width="10.7109375" customWidth="1"/>
    <col min="14600" max="14600" width="13" customWidth="1"/>
    <col min="14601" max="14601" width="10.7109375" customWidth="1"/>
    <col min="14602" max="14602" width="13" customWidth="1"/>
    <col min="14603" max="14603" width="10.28515625" customWidth="1"/>
    <col min="14604" max="14604" width="13" customWidth="1"/>
    <col min="14605" max="14605" width="10.28515625" customWidth="1"/>
    <col min="14606" max="14606" width="13" customWidth="1"/>
    <col min="14607" max="14607" width="10.140625" customWidth="1"/>
    <col min="14609" max="14609" width="17.7109375" customWidth="1"/>
    <col min="14610" max="14612" width="15.42578125" customWidth="1"/>
    <col min="14613" max="14613" width="9.140625" customWidth="1"/>
    <col min="14849" max="14849" width="0.7109375" customWidth="1"/>
    <col min="14850" max="14850" width="8.5703125" customWidth="1"/>
    <col min="14851" max="14851" width="28" customWidth="1"/>
    <col min="14852" max="14852" width="24.7109375" customWidth="1"/>
    <col min="14853" max="14853" width="7.7109375" customWidth="1"/>
    <col min="14854" max="14854" width="4.28515625" customWidth="1"/>
    <col min="14855" max="14855" width="10.7109375" customWidth="1"/>
    <col min="14856" max="14856" width="13" customWidth="1"/>
    <col min="14857" max="14857" width="10.7109375" customWidth="1"/>
    <col min="14858" max="14858" width="13" customWidth="1"/>
    <col min="14859" max="14859" width="10.28515625" customWidth="1"/>
    <col min="14860" max="14860" width="13" customWidth="1"/>
    <col min="14861" max="14861" width="10.28515625" customWidth="1"/>
    <col min="14862" max="14862" width="13" customWidth="1"/>
    <col min="14863" max="14863" width="10.140625" customWidth="1"/>
    <col min="14865" max="14865" width="17.7109375" customWidth="1"/>
    <col min="14866" max="14868" width="15.42578125" customWidth="1"/>
    <col min="14869" max="14869" width="9.140625" customWidth="1"/>
    <col min="15105" max="15105" width="0.7109375" customWidth="1"/>
    <col min="15106" max="15106" width="8.5703125" customWidth="1"/>
    <col min="15107" max="15107" width="28" customWidth="1"/>
    <col min="15108" max="15108" width="24.7109375" customWidth="1"/>
    <col min="15109" max="15109" width="7.7109375" customWidth="1"/>
    <col min="15110" max="15110" width="4.28515625" customWidth="1"/>
    <col min="15111" max="15111" width="10.7109375" customWidth="1"/>
    <col min="15112" max="15112" width="13" customWidth="1"/>
    <col min="15113" max="15113" width="10.7109375" customWidth="1"/>
    <col min="15114" max="15114" width="13" customWidth="1"/>
    <col min="15115" max="15115" width="10.28515625" customWidth="1"/>
    <col min="15116" max="15116" width="13" customWidth="1"/>
    <col min="15117" max="15117" width="10.28515625" customWidth="1"/>
    <col min="15118" max="15118" width="13" customWidth="1"/>
    <col min="15119" max="15119" width="10.140625" customWidth="1"/>
    <col min="15121" max="15121" width="17.7109375" customWidth="1"/>
    <col min="15122" max="15124" width="15.42578125" customWidth="1"/>
    <col min="15125" max="15125" width="9.140625" customWidth="1"/>
    <col min="15361" max="15361" width="0.7109375" customWidth="1"/>
    <col min="15362" max="15362" width="8.5703125" customWidth="1"/>
    <col min="15363" max="15363" width="28" customWidth="1"/>
    <col min="15364" max="15364" width="24.7109375" customWidth="1"/>
    <col min="15365" max="15365" width="7.7109375" customWidth="1"/>
    <col min="15366" max="15366" width="4.28515625" customWidth="1"/>
    <col min="15367" max="15367" width="10.7109375" customWidth="1"/>
    <col min="15368" max="15368" width="13" customWidth="1"/>
    <col min="15369" max="15369" width="10.7109375" customWidth="1"/>
    <col min="15370" max="15370" width="13" customWidth="1"/>
    <col min="15371" max="15371" width="10.28515625" customWidth="1"/>
    <col min="15372" max="15372" width="13" customWidth="1"/>
    <col min="15373" max="15373" width="10.28515625" customWidth="1"/>
    <col min="15374" max="15374" width="13" customWidth="1"/>
    <col min="15375" max="15375" width="10.140625" customWidth="1"/>
    <col min="15377" max="15377" width="17.7109375" customWidth="1"/>
    <col min="15378" max="15380" width="15.42578125" customWidth="1"/>
    <col min="15381" max="15381" width="9.140625" customWidth="1"/>
    <col min="15617" max="15617" width="0.7109375" customWidth="1"/>
    <col min="15618" max="15618" width="8.5703125" customWidth="1"/>
    <col min="15619" max="15619" width="28" customWidth="1"/>
    <col min="15620" max="15620" width="24.7109375" customWidth="1"/>
    <col min="15621" max="15621" width="7.7109375" customWidth="1"/>
    <col min="15622" max="15622" width="4.28515625" customWidth="1"/>
    <col min="15623" max="15623" width="10.7109375" customWidth="1"/>
    <col min="15624" max="15624" width="13" customWidth="1"/>
    <col min="15625" max="15625" width="10.7109375" customWidth="1"/>
    <col min="15626" max="15626" width="13" customWidth="1"/>
    <col min="15627" max="15627" width="10.28515625" customWidth="1"/>
    <col min="15628" max="15628" width="13" customWidth="1"/>
    <col min="15629" max="15629" width="10.28515625" customWidth="1"/>
    <col min="15630" max="15630" width="13" customWidth="1"/>
    <col min="15631" max="15631" width="10.140625" customWidth="1"/>
    <col min="15633" max="15633" width="17.7109375" customWidth="1"/>
    <col min="15634" max="15636" width="15.42578125" customWidth="1"/>
    <col min="15637" max="15637" width="9.140625" customWidth="1"/>
    <col min="15873" max="15873" width="0.7109375" customWidth="1"/>
    <col min="15874" max="15874" width="8.5703125" customWidth="1"/>
    <col min="15875" max="15875" width="28" customWidth="1"/>
    <col min="15876" max="15876" width="24.7109375" customWidth="1"/>
    <col min="15877" max="15877" width="7.7109375" customWidth="1"/>
    <col min="15878" max="15878" width="4.28515625" customWidth="1"/>
    <col min="15879" max="15879" width="10.7109375" customWidth="1"/>
    <col min="15880" max="15880" width="13" customWidth="1"/>
    <col min="15881" max="15881" width="10.7109375" customWidth="1"/>
    <col min="15882" max="15882" width="13" customWidth="1"/>
    <col min="15883" max="15883" width="10.28515625" customWidth="1"/>
    <col min="15884" max="15884" width="13" customWidth="1"/>
    <col min="15885" max="15885" width="10.28515625" customWidth="1"/>
    <col min="15886" max="15886" width="13" customWidth="1"/>
    <col min="15887" max="15887" width="10.140625" customWidth="1"/>
    <col min="15889" max="15889" width="17.7109375" customWidth="1"/>
    <col min="15890" max="15892" width="15.42578125" customWidth="1"/>
    <col min="15893" max="15893" width="9.140625" customWidth="1"/>
    <col min="16129" max="16129" width="0.7109375" customWidth="1"/>
    <col min="16130" max="16130" width="8.5703125" customWidth="1"/>
    <col min="16131" max="16131" width="28" customWidth="1"/>
    <col min="16132" max="16132" width="24.7109375" customWidth="1"/>
    <col min="16133" max="16133" width="7.7109375" customWidth="1"/>
    <col min="16134" max="16134" width="4.28515625" customWidth="1"/>
    <col min="16135" max="16135" width="10.7109375" customWidth="1"/>
    <col min="16136" max="16136" width="13" customWidth="1"/>
    <col min="16137" max="16137" width="10.7109375" customWidth="1"/>
    <col min="16138" max="16138" width="13" customWidth="1"/>
    <col min="16139" max="16139" width="10.28515625" customWidth="1"/>
    <col min="16140" max="16140" width="13" customWidth="1"/>
    <col min="16141" max="16141" width="10.28515625" customWidth="1"/>
    <col min="16142" max="16142" width="13" customWidth="1"/>
    <col min="16143" max="16143" width="10.140625" customWidth="1"/>
    <col min="16145" max="16145" width="17.7109375" customWidth="1"/>
    <col min="16146" max="16148" width="15.42578125" customWidth="1"/>
    <col min="16149" max="16149" width="9.140625" customWidth="1"/>
  </cols>
  <sheetData>
    <row r="1" spans="2:21" ht="24.95" customHeight="1" x14ac:dyDescent="0.2">
      <c r="B1" s="235" t="s">
        <v>394</v>
      </c>
      <c r="C1" s="235"/>
      <c r="D1" s="235"/>
      <c r="E1" s="235"/>
      <c r="F1" s="235"/>
      <c r="G1" s="235"/>
      <c r="H1" s="235"/>
      <c r="I1" s="235"/>
      <c r="J1" s="235"/>
      <c r="K1" s="235"/>
      <c r="L1" s="235"/>
      <c r="M1" s="235"/>
      <c r="N1" s="235"/>
      <c r="O1" s="235"/>
    </row>
    <row r="2" spans="2:21" ht="9.9499999999999993" customHeight="1" x14ac:dyDescent="0.2">
      <c r="B2" s="236"/>
      <c r="C2" s="236"/>
      <c r="D2" s="236"/>
      <c r="E2" s="236"/>
      <c r="F2" s="236"/>
      <c r="G2" s="236"/>
      <c r="H2" s="236"/>
      <c r="I2" s="236"/>
      <c r="J2" s="236"/>
      <c r="K2" s="236"/>
      <c r="L2" s="236"/>
      <c r="M2" s="236"/>
      <c r="N2" s="236"/>
      <c r="O2" s="236"/>
    </row>
    <row r="3" spans="2:21" ht="14.1" customHeight="1" x14ac:dyDescent="0.2">
      <c r="B3" s="245" t="s">
        <v>2963</v>
      </c>
      <c r="C3" s="247" t="s">
        <v>2590</v>
      </c>
      <c r="D3" s="247" t="s">
        <v>3165</v>
      </c>
      <c r="E3" s="247" t="s">
        <v>112</v>
      </c>
      <c r="F3" s="247" t="s">
        <v>1460</v>
      </c>
      <c r="G3" s="249" t="s">
        <v>3864</v>
      </c>
      <c r="H3" s="250"/>
      <c r="I3" s="249" t="s">
        <v>3433</v>
      </c>
      <c r="J3" s="250"/>
      <c r="K3" s="249" t="s">
        <v>2474</v>
      </c>
      <c r="L3" s="250"/>
      <c r="M3" s="249" t="s">
        <v>275</v>
      </c>
      <c r="N3" s="250"/>
      <c r="O3" s="243" t="s">
        <v>886</v>
      </c>
    </row>
    <row r="4" spans="2:21" ht="22.35" customHeight="1" x14ac:dyDescent="0.2">
      <c r="B4" s="246"/>
      <c r="C4" s="248"/>
      <c r="D4" s="248"/>
      <c r="E4" s="248"/>
      <c r="F4" s="248"/>
      <c r="G4" s="94" t="s">
        <v>5</v>
      </c>
      <c r="H4" s="95" t="s">
        <v>2090</v>
      </c>
      <c r="I4" s="94" t="s">
        <v>5</v>
      </c>
      <c r="J4" s="95" t="s">
        <v>2090</v>
      </c>
      <c r="K4" s="94" t="s">
        <v>5</v>
      </c>
      <c r="L4" s="95" t="s">
        <v>2090</v>
      </c>
      <c r="M4" s="94" t="s">
        <v>5</v>
      </c>
      <c r="N4" s="95" t="s">
        <v>2090</v>
      </c>
      <c r="O4" s="244"/>
    </row>
    <row r="5" spans="2:21" ht="21.95" customHeight="1" x14ac:dyDescent="0.2">
      <c r="B5" s="96"/>
      <c r="C5" s="97"/>
      <c r="D5" s="97"/>
      <c r="E5" s="97"/>
      <c r="F5" s="97"/>
      <c r="G5" s="98"/>
      <c r="H5" s="97"/>
      <c r="I5" s="98"/>
      <c r="J5" s="97"/>
      <c r="K5" s="98"/>
      <c r="L5" s="97"/>
      <c r="M5" s="98"/>
      <c r="N5" s="97"/>
      <c r="O5" s="99"/>
    </row>
    <row r="6" spans="2:21" ht="21.95" customHeight="1" x14ac:dyDescent="0.2">
      <c r="B6" s="100" t="s">
        <v>4037</v>
      </c>
      <c r="C6" s="101" t="s">
        <v>4017</v>
      </c>
      <c r="D6" s="101" t="s">
        <v>4019</v>
      </c>
      <c r="E6" s="102"/>
      <c r="F6" s="103" t="s">
        <v>4018</v>
      </c>
      <c r="G6" s="104"/>
      <c r="H6" s="105">
        <f t="shared" ref="H6:H9" si="0">J6+L6+N6</f>
        <v>5840816</v>
      </c>
      <c r="I6" s="104"/>
      <c r="J6" s="105">
        <f>TRUNC(J7+J8+J9+J14+J10+J11+J12+J13+J15)</f>
        <v>1127932</v>
      </c>
      <c r="K6" s="104"/>
      <c r="L6" s="105">
        <f>TRUNC(L7+L8+L9+L14+L10+L11+L12+L13+L15)</f>
        <v>0</v>
      </c>
      <c r="M6" s="104"/>
      <c r="N6" s="105">
        <f>TRUNC(N7+N8+N9+N14+N10+N11+N12+N13+N15)</f>
        <v>4712884</v>
      </c>
      <c r="O6" s="106"/>
      <c r="Q6" s="107">
        <f>SUM(R6:T6)</f>
        <v>242584334</v>
      </c>
      <c r="R6" s="108">
        <v>79775798</v>
      </c>
      <c r="S6" s="108">
        <v>52220105</v>
      </c>
      <c r="T6" s="108">
        <v>110588431</v>
      </c>
    </row>
    <row r="7" spans="2:21" ht="21.95" customHeight="1" x14ac:dyDescent="0.2">
      <c r="B7" s="81" t="s">
        <v>4016</v>
      </c>
      <c r="C7" s="82" t="s">
        <v>4020</v>
      </c>
      <c r="D7" s="82"/>
      <c r="E7" s="109">
        <v>1</v>
      </c>
      <c r="F7" s="83" t="s">
        <v>4029</v>
      </c>
      <c r="G7" s="110">
        <f>I7+K7+M7</f>
        <v>275633</v>
      </c>
      <c r="H7" s="111">
        <f t="shared" si="0"/>
        <v>275633</v>
      </c>
      <c r="I7" s="112">
        <v>275633</v>
      </c>
      <c r="J7" s="111">
        <f>TRUNC(E7*I7,1)</f>
        <v>275633</v>
      </c>
      <c r="K7" s="112"/>
      <c r="L7" s="111">
        <f>TRUNC(E7*K7,1)</f>
        <v>0</v>
      </c>
      <c r="M7" s="112"/>
      <c r="N7" s="111">
        <f>TRUNC(E7*M7,1)</f>
        <v>0</v>
      </c>
      <c r="O7" s="113"/>
      <c r="Q7" s="107" t="e">
        <f t="shared" ref="Q7:Q14" si="1">SUM(R7:T7)</f>
        <v>#DIV/0!</v>
      </c>
      <c r="R7" s="108">
        <f>+ROUND(J7/$J6*$R6,0)</f>
        <v>19494830</v>
      </c>
      <c r="S7" s="108" t="e">
        <f>+ROUND(L7/L6*S6,0)</f>
        <v>#DIV/0!</v>
      </c>
      <c r="T7" s="108">
        <f>+ROUND(N7/N6*T6,0)</f>
        <v>0</v>
      </c>
      <c r="U7" s="108"/>
    </row>
    <row r="8" spans="2:21" ht="21.95" customHeight="1" x14ac:dyDescent="0.2">
      <c r="B8" s="81" t="s">
        <v>4016</v>
      </c>
      <c r="C8" s="82" t="s">
        <v>4021</v>
      </c>
      <c r="D8" s="82"/>
      <c r="E8" s="109">
        <v>1</v>
      </c>
      <c r="F8" s="83" t="s">
        <v>4029</v>
      </c>
      <c r="G8" s="110">
        <f>I8+K8+M8</f>
        <v>279912</v>
      </c>
      <c r="H8" s="111">
        <f t="shared" si="0"/>
        <v>279912</v>
      </c>
      <c r="I8" s="112">
        <v>279912</v>
      </c>
      <c r="J8" s="111">
        <f>TRUNC(E8*I8,1)</f>
        <v>279912</v>
      </c>
      <c r="K8" s="112"/>
      <c r="L8" s="111">
        <f>TRUNC(E8*K8,1)</f>
        <v>0</v>
      </c>
      <c r="M8" s="112"/>
      <c r="N8" s="111">
        <f>TRUNC(E8*M8,1)</f>
        <v>0</v>
      </c>
      <c r="O8" s="113"/>
      <c r="Q8" s="107" t="e">
        <f t="shared" si="1"/>
        <v>#DIV/0!</v>
      </c>
      <c r="R8" s="108">
        <f>+ROUND(J8/J6*R6,0)</f>
        <v>19797473</v>
      </c>
      <c r="S8" s="108" t="e">
        <f>+ROUND(L8/L6*S6,0)</f>
        <v>#DIV/0!</v>
      </c>
      <c r="T8" s="108">
        <f>+ROUND(N8/N6*T6,0)</f>
        <v>0</v>
      </c>
    </row>
    <row r="9" spans="2:21" ht="21.95" customHeight="1" x14ac:dyDescent="0.2">
      <c r="B9" s="81" t="s">
        <v>4016</v>
      </c>
      <c r="C9" s="82" t="s">
        <v>4022</v>
      </c>
      <c r="D9" s="82"/>
      <c r="E9" s="109">
        <v>1</v>
      </c>
      <c r="F9" s="83" t="s">
        <v>4029</v>
      </c>
      <c r="G9" s="110">
        <f>I9+K9+M9</f>
        <v>189313</v>
      </c>
      <c r="H9" s="111">
        <f t="shared" si="0"/>
        <v>189313</v>
      </c>
      <c r="I9" s="112">
        <v>189313</v>
      </c>
      <c r="J9" s="111">
        <f>TRUNC(E9*I9,1)</f>
        <v>189313</v>
      </c>
      <c r="K9" s="112"/>
      <c r="L9" s="111">
        <f>TRUNC(E9*K9,1)</f>
        <v>0</v>
      </c>
      <c r="M9" s="112"/>
      <c r="N9" s="111">
        <f>TRUNC(E9*M9,1)</f>
        <v>0</v>
      </c>
      <c r="O9" s="113"/>
      <c r="Q9" s="107" t="e">
        <f t="shared" si="1"/>
        <v>#DIV/0!</v>
      </c>
      <c r="R9" s="108">
        <f>+ROUND(J9/$J6*$R6,0)</f>
        <v>13389633</v>
      </c>
      <c r="S9" s="108" t="e">
        <f>+ROUND(L9/L6*S6,0)</f>
        <v>#DIV/0!</v>
      </c>
      <c r="T9" s="108">
        <f>+ROUND(N9/N6*T6,0)</f>
        <v>0</v>
      </c>
    </row>
    <row r="10" spans="2:21" ht="21.95" customHeight="1" x14ac:dyDescent="0.2">
      <c r="B10" s="81"/>
      <c r="C10" s="82" t="s">
        <v>4023</v>
      </c>
      <c r="D10" s="82"/>
      <c r="E10" s="109">
        <v>1</v>
      </c>
      <c r="F10" s="83" t="s">
        <v>4029</v>
      </c>
      <c r="G10" s="110">
        <f t="shared" ref="G10:G15" si="2">I10+K10+M10</f>
        <v>148510</v>
      </c>
      <c r="H10" s="111">
        <f t="shared" ref="H10:H15" si="3">J10+L10+N10</f>
        <v>148510</v>
      </c>
      <c r="I10" s="112">
        <v>148510</v>
      </c>
      <c r="J10" s="111">
        <f t="shared" ref="J10:J15" si="4">TRUNC(E10*I10,1)</f>
        <v>148510</v>
      </c>
      <c r="K10" s="112"/>
      <c r="L10" s="111">
        <f t="shared" ref="L10:L15" si="5">TRUNC(E10*K10,1)</f>
        <v>0</v>
      </c>
      <c r="M10" s="112"/>
      <c r="N10" s="111">
        <f t="shared" ref="N10:N15" si="6">TRUNC(E10*M10,1)</f>
        <v>0</v>
      </c>
      <c r="O10" s="113"/>
      <c r="Q10" s="107"/>
      <c r="R10" s="108"/>
      <c r="S10" s="108"/>
      <c r="T10" s="108"/>
    </row>
    <row r="11" spans="2:21" ht="21.95" customHeight="1" x14ac:dyDescent="0.2">
      <c r="B11" s="81"/>
      <c r="C11" s="82" t="s">
        <v>4024</v>
      </c>
      <c r="D11" s="82"/>
      <c r="E11" s="109">
        <v>1</v>
      </c>
      <c r="F11" s="83" t="s">
        <v>4029</v>
      </c>
      <c r="G11" s="110">
        <f t="shared" si="2"/>
        <v>234564</v>
      </c>
      <c r="H11" s="111">
        <f t="shared" si="3"/>
        <v>234564</v>
      </c>
      <c r="I11" s="112">
        <v>234564</v>
      </c>
      <c r="J11" s="111">
        <f t="shared" si="4"/>
        <v>234564</v>
      </c>
      <c r="K11" s="112"/>
      <c r="L11" s="111">
        <f t="shared" si="5"/>
        <v>0</v>
      </c>
      <c r="M11" s="112"/>
      <c r="N11" s="111">
        <f t="shared" si="6"/>
        <v>0</v>
      </c>
      <c r="O11" s="113"/>
      <c r="Q11" s="107"/>
      <c r="R11" s="108"/>
      <c r="S11" s="108"/>
      <c r="T11" s="108"/>
    </row>
    <row r="12" spans="2:21" ht="21.95" customHeight="1" x14ac:dyDescent="0.2">
      <c r="B12" s="81"/>
      <c r="C12" s="82" t="s">
        <v>4025</v>
      </c>
      <c r="D12" s="82" t="s">
        <v>4032</v>
      </c>
      <c r="E12" s="109">
        <v>0.7</v>
      </c>
      <c r="F12" s="83" t="s">
        <v>4030</v>
      </c>
      <c r="G12" s="110">
        <f t="shared" si="2"/>
        <v>3575832</v>
      </c>
      <c r="H12" s="111">
        <f t="shared" si="3"/>
        <v>2503082.4</v>
      </c>
      <c r="I12" s="112"/>
      <c r="J12" s="111">
        <f t="shared" si="4"/>
        <v>0</v>
      </c>
      <c r="K12" s="112"/>
      <c r="L12" s="111">
        <f t="shared" si="5"/>
        <v>0</v>
      </c>
      <c r="M12" s="112">
        <v>3575832</v>
      </c>
      <c r="N12" s="111">
        <f t="shared" si="6"/>
        <v>2503082.4</v>
      </c>
      <c r="O12" s="113"/>
      <c r="Q12" s="107"/>
      <c r="R12" s="108"/>
      <c r="S12" s="108"/>
      <c r="T12" s="108"/>
    </row>
    <row r="13" spans="2:21" ht="21.95" customHeight="1" x14ac:dyDescent="0.2">
      <c r="B13" s="81"/>
      <c r="C13" s="82" t="s">
        <v>4026</v>
      </c>
      <c r="D13" s="82" t="s">
        <v>4033</v>
      </c>
      <c r="E13" s="109">
        <v>0.7</v>
      </c>
      <c r="F13" s="83" t="s">
        <v>4030</v>
      </c>
      <c r="G13" s="110">
        <f t="shared" si="2"/>
        <v>2085432</v>
      </c>
      <c r="H13" s="111">
        <f t="shared" si="3"/>
        <v>1459802.4</v>
      </c>
      <c r="I13" s="112"/>
      <c r="J13" s="111">
        <f t="shared" si="4"/>
        <v>0</v>
      </c>
      <c r="K13" s="112"/>
      <c r="L13" s="111">
        <f t="shared" si="5"/>
        <v>0</v>
      </c>
      <c r="M13" s="112">
        <v>2085432</v>
      </c>
      <c r="N13" s="111">
        <f t="shared" si="6"/>
        <v>1459802.4</v>
      </c>
      <c r="O13" s="113"/>
      <c r="Q13" s="107"/>
      <c r="R13" s="108"/>
      <c r="S13" s="108"/>
      <c r="T13" s="108"/>
    </row>
    <row r="14" spans="2:21" ht="21.95" customHeight="1" x14ac:dyDescent="0.2">
      <c r="B14" s="81" t="s">
        <v>4016</v>
      </c>
      <c r="C14" s="82" t="s">
        <v>4027</v>
      </c>
      <c r="D14" s="82" t="s">
        <v>4034</v>
      </c>
      <c r="E14" s="109">
        <v>1</v>
      </c>
      <c r="F14" s="83" t="s">
        <v>4030</v>
      </c>
      <c r="G14" s="110">
        <f t="shared" si="2"/>
        <v>600000</v>
      </c>
      <c r="H14" s="111">
        <f t="shared" si="3"/>
        <v>600000</v>
      </c>
      <c r="I14" s="112"/>
      <c r="J14" s="111">
        <f t="shared" si="4"/>
        <v>0</v>
      </c>
      <c r="K14" s="112"/>
      <c r="L14" s="111">
        <f t="shared" si="5"/>
        <v>0</v>
      </c>
      <c r="M14" s="112">
        <v>600000</v>
      </c>
      <c r="N14" s="111">
        <f t="shared" si="6"/>
        <v>600000</v>
      </c>
      <c r="O14" s="113"/>
      <c r="Q14" s="107" t="e">
        <f t="shared" si="1"/>
        <v>#DIV/0!</v>
      </c>
      <c r="R14" s="108">
        <f>+ROUND(J14/$J6*$R6,0)</f>
        <v>0</v>
      </c>
      <c r="S14" s="108" t="e">
        <f>+ROUND(L14/L6*S6,0)</f>
        <v>#DIV/0!</v>
      </c>
      <c r="T14" s="108">
        <f>+ROUND(N14/N6*T6,0)</f>
        <v>14079077</v>
      </c>
    </row>
    <row r="15" spans="2:21" ht="21.95" customHeight="1" x14ac:dyDescent="0.2">
      <c r="B15" s="115"/>
      <c r="C15" s="116" t="s">
        <v>4028</v>
      </c>
      <c r="D15" s="116" t="s">
        <v>4035</v>
      </c>
      <c r="E15" s="117">
        <v>1</v>
      </c>
      <c r="F15" s="118" t="s">
        <v>4031</v>
      </c>
      <c r="G15" s="104">
        <f t="shared" si="2"/>
        <v>150000</v>
      </c>
      <c r="H15" s="119">
        <f t="shared" si="3"/>
        <v>150000</v>
      </c>
      <c r="I15" s="120"/>
      <c r="J15" s="119">
        <f t="shared" si="4"/>
        <v>0</v>
      </c>
      <c r="K15" s="120"/>
      <c r="L15" s="119">
        <f t="shared" si="5"/>
        <v>0</v>
      </c>
      <c r="M15" s="120">
        <v>150000</v>
      </c>
      <c r="N15" s="119">
        <f t="shared" si="6"/>
        <v>150000</v>
      </c>
      <c r="O15" s="121"/>
      <c r="Q15" s="107"/>
      <c r="R15" s="108"/>
      <c r="S15" s="108"/>
      <c r="T15" s="108"/>
    </row>
    <row r="16" spans="2:21" ht="21.95" customHeight="1" x14ac:dyDescent="0.2">
      <c r="B16" s="122"/>
      <c r="C16" s="123"/>
      <c r="D16" s="124"/>
      <c r="E16" s="125"/>
      <c r="F16" s="126"/>
      <c r="G16" s="127"/>
      <c r="H16" s="128"/>
      <c r="I16" s="129"/>
      <c r="J16" s="128"/>
      <c r="K16" s="129"/>
      <c r="L16" s="128"/>
      <c r="M16" s="129"/>
      <c r="N16" s="128"/>
      <c r="O16" s="130"/>
      <c r="Q16" s="107"/>
      <c r="R16" s="107"/>
      <c r="S16" s="107"/>
      <c r="T16" s="107"/>
    </row>
    <row r="17" spans="2:15" ht="22.35" customHeight="1" x14ac:dyDescent="0.2">
      <c r="B17" s="81"/>
      <c r="C17" s="82"/>
      <c r="D17" s="82"/>
      <c r="E17" s="114"/>
      <c r="F17" s="83"/>
      <c r="G17" s="110"/>
      <c r="H17" s="114"/>
      <c r="I17" s="110"/>
      <c r="J17" s="84"/>
      <c r="K17" s="110"/>
      <c r="L17" s="84"/>
      <c r="M17" s="110"/>
      <c r="N17" s="84"/>
      <c r="O17" s="85"/>
    </row>
  </sheetData>
  <mergeCells count="11">
    <mergeCell ref="O3:O4"/>
    <mergeCell ref="B1:O2"/>
    <mergeCell ref="B3:B4"/>
    <mergeCell ref="C3:C4"/>
    <mergeCell ref="D3:D4"/>
    <mergeCell ref="E3:E4"/>
    <mergeCell ref="F3:F4"/>
    <mergeCell ref="G3:H3"/>
    <mergeCell ref="I3:J3"/>
    <mergeCell ref="K3:L3"/>
    <mergeCell ref="M3:N3"/>
  </mergeCells>
  <phoneticPr fontId="4" type="noConversion"/>
  <pageMargins left="0.70866141732283472" right="7.874015748031496E-2" top="0.19685039370078741" bottom="0.59" header="0.51181102362204722" footer="0.51181102362204722"/>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1" manualBreakCount="1">
    <brk id="16" min="1" max="1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C221"/>
  <sheetViews>
    <sheetView view="pageBreakPreview" zoomScaleNormal="100" zoomScaleSheetLayoutView="100" workbookViewId="0">
      <pane ySplit="3" topLeftCell="A4" activePane="bottomLeft" state="frozen"/>
      <selection activeCell="F253" sqref="F253"/>
      <selection pane="bottomLeft" activeCell="F253" sqref="F253"/>
    </sheetView>
  </sheetViews>
  <sheetFormatPr defaultRowHeight="12.75" x14ac:dyDescent="0.2"/>
  <cols>
    <col min="1" max="1" width="0.85546875" customWidth="1"/>
    <col min="2" max="2" width="14.5703125" customWidth="1"/>
    <col min="3" max="3" width="33.85546875" customWidth="1"/>
    <col min="4" max="4" width="26.5703125" customWidth="1"/>
    <col min="5" max="5" width="9.7109375" customWidth="1"/>
    <col min="6" max="9" width="18.140625" customWidth="1"/>
    <col min="10" max="10" width="17" customWidth="1"/>
  </cols>
  <sheetData>
    <row r="1" spans="2:29" ht="24.95" customHeight="1" x14ac:dyDescent="0.2">
      <c r="B1" s="235" t="s">
        <v>2574</v>
      </c>
      <c r="C1" s="235"/>
      <c r="D1" s="235"/>
      <c r="E1" s="235"/>
      <c r="F1" s="235"/>
      <c r="G1" s="235"/>
      <c r="H1" s="235"/>
      <c r="I1" s="235"/>
      <c r="J1" s="235"/>
    </row>
    <row r="2" spans="2:29" ht="9.9499999999999993" customHeight="1" x14ac:dyDescent="0.2">
      <c r="B2" s="236"/>
      <c r="C2" s="236"/>
      <c r="D2" s="236"/>
      <c r="E2" s="236"/>
      <c r="F2" s="236"/>
      <c r="G2" s="236"/>
      <c r="H2" s="236"/>
      <c r="I2" s="236"/>
      <c r="J2" s="236"/>
    </row>
    <row r="3" spans="2:29" ht="30.75" customHeight="1" x14ac:dyDescent="0.2">
      <c r="B3" s="9" t="s">
        <v>2963</v>
      </c>
      <c r="C3" s="1" t="s">
        <v>2590</v>
      </c>
      <c r="D3" s="1" t="s">
        <v>3165</v>
      </c>
      <c r="E3" s="1" t="s">
        <v>1460</v>
      </c>
      <c r="F3" s="1" t="s">
        <v>3864</v>
      </c>
      <c r="G3" s="1" t="s">
        <v>3433</v>
      </c>
      <c r="H3" s="1" t="s">
        <v>2474</v>
      </c>
      <c r="I3" s="1" t="s">
        <v>275</v>
      </c>
      <c r="J3" s="2" t="s">
        <v>886</v>
      </c>
      <c r="Z3" t="s">
        <v>2539</v>
      </c>
      <c r="AA3" t="s">
        <v>2928</v>
      </c>
      <c r="AB3" t="s">
        <v>3975</v>
      </c>
      <c r="AC3" t="s">
        <v>2788</v>
      </c>
    </row>
    <row r="4" spans="2:29" ht="19.7" customHeight="1" x14ac:dyDescent="0.2">
      <c r="B4" s="13" t="s">
        <v>1245</v>
      </c>
      <c r="C4" s="14" t="s">
        <v>155</v>
      </c>
      <c r="D4" s="14" t="s">
        <v>660</v>
      </c>
      <c r="E4" s="15" t="s">
        <v>2937</v>
      </c>
      <c r="F4" s="26" t="e">
        <f t="shared" ref="F4:F67" si="0">G4+H4+I4</f>
        <v>#REF!</v>
      </c>
      <c r="G4" s="26" t="e">
        <f>일위대가!J5</f>
        <v>#REF!</v>
      </c>
      <c r="H4" s="26" t="e">
        <f>일위대가!L5</f>
        <v>#REF!</v>
      </c>
      <c r="I4" s="26" t="e">
        <f>일위대가!N5</f>
        <v>#REF!</v>
      </c>
      <c r="J4" s="17" t="s">
        <v>4016</v>
      </c>
      <c r="Z4" s="12">
        <v>26102</v>
      </c>
      <c r="AA4" s="12">
        <v>7463</v>
      </c>
      <c r="AB4" s="12">
        <v>16492</v>
      </c>
      <c r="AC4" s="12">
        <v>2147</v>
      </c>
    </row>
    <row r="5" spans="2:29" ht="19.7" customHeight="1" x14ac:dyDescent="0.2">
      <c r="B5" s="13" t="s">
        <v>3550</v>
      </c>
      <c r="C5" s="14" t="s">
        <v>464</v>
      </c>
      <c r="D5" s="14" t="s">
        <v>660</v>
      </c>
      <c r="E5" s="15" t="s">
        <v>2937</v>
      </c>
      <c r="F5" s="26" t="e">
        <f t="shared" si="0"/>
        <v>#REF!</v>
      </c>
      <c r="G5" s="26" t="e">
        <f>일위대가!J10</f>
        <v>#REF!</v>
      </c>
      <c r="H5" s="26" t="e">
        <f>일위대가!L10</f>
        <v>#REF!</v>
      </c>
      <c r="I5" s="26" t="e">
        <f>일위대가!N10</f>
        <v>#REF!</v>
      </c>
      <c r="J5" s="17" t="s">
        <v>4016</v>
      </c>
      <c r="Z5" s="12">
        <v>23452</v>
      </c>
      <c r="AA5" s="12">
        <v>4820</v>
      </c>
      <c r="AB5" s="12">
        <v>16445</v>
      </c>
      <c r="AC5" s="12">
        <v>2187</v>
      </c>
    </row>
    <row r="6" spans="2:29" ht="19.7" customHeight="1" x14ac:dyDescent="0.2">
      <c r="B6" s="13" t="s">
        <v>1050</v>
      </c>
      <c r="C6" s="14" t="s">
        <v>2232</v>
      </c>
      <c r="D6" s="14" t="s">
        <v>660</v>
      </c>
      <c r="E6" s="15" t="s">
        <v>2937</v>
      </c>
      <c r="F6" s="26" t="e">
        <f t="shared" si="0"/>
        <v>#REF!</v>
      </c>
      <c r="G6" s="26" t="e">
        <f>일위대가!J15</f>
        <v>#REF!</v>
      </c>
      <c r="H6" s="26" t="e">
        <f>일위대가!L15</f>
        <v>#REF!</v>
      </c>
      <c r="I6" s="26" t="e">
        <f>일위대가!N15</f>
        <v>#REF!</v>
      </c>
      <c r="J6" s="17" t="s">
        <v>4016</v>
      </c>
      <c r="Z6" s="12">
        <v>25449</v>
      </c>
      <c r="AA6" s="12">
        <v>3302</v>
      </c>
      <c r="AB6" s="12">
        <v>20039</v>
      </c>
      <c r="AC6" s="12">
        <v>2108</v>
      </c>
    </row>
    <row r="7" spans="2:29" ht="19.7" customHeight="1" x14ac:dyDescent="0.2">
      <c r="B7" s="13" t="s">
        <v>3945</v>
      </c>
      <c r="C7" s="14" t="s">
        <v>1841</v>
      </c>
      <c r="D7" s="14" t="s">
        <v>660</v>
      </c>
      <c r="E7" s="15" t="s">
        <v>2937</v>
      </c>
      <c r="F7" s="26" t="e">
        <f t="shared" si="0"/>
        <v>#REF!</v>
      </c>
      <c r="G7" s="26" t="e">
        <f>일위대가!J20</f>
        <v>#REF!</v>
      </c>
      <c r="H7" s="26" t="e">
        <f>일위대가!L20</f>
        <v>#REF!</v>
      </c>
      <c r="I7" s="26" t="e">
        <f>일위대가!N20</f>
        <v>#REF!</v>
      </c>
      <c r="J7" s="17" t="s">
        <v>4016</v>
      </c>
      <c r="Z7" s="12">
        <v>27720</v>
      </c>
      <c r="AA7" s="12">
        <v>4355</v>
      </c>
      <c r="AB7" s="12">
        <v>20757</v>
      </c>
      <c r="AC7" s="12">
        <v>2608</v>
      </c>
    </row>
    <row r="8" spans="2:29" ht="19.7" customHeight="1" x14ac:dyDescent="0.2">
      <c r="B8" s="13" t="s">
        <v>1409</v>
      </c>
      <c r="C8" s="14" t="s">
        <v>1074</v>
      </c>
      <c r="D8" s="14" t="s">
        <v>660</v>
      </c>
      <c r="E8" s="15" t="s">
        <v>2937</v>
      </c>
      <c r="F8" s="26" t="e">
        <f t="shared" si="0"/>
        <v>#REF!</v>
      </c>
      <c r="G8" s="26" t="e">
        <f>일위대가!J25</f>
        <v>#REF!</v>
      </c>
      <c r="H8" s="26" t="e">
        <f>일위대가!L25</f>
        <v>#REF!</v>
      </c>
      <c r="I8" s="26" t="e">
        <f>일위대가!N25</f>
        <v>#REF!</v>
      </c>
      <c r="J8" s="17" t="s">
        <v>4016</v>
      </c>
      <c r="Z8" s="12">
        <v>27720</v>
      </c>
      <c r="AA8" s="12">
        <v>4355</v>
      </c>
      <c r="AB8" s="12">
        <v>20757</v>
      </c>
      <c r="AC8" s="12">
        <v>2608</v>
      </c>
    </row>
    <row r="9" spans="2:29" ht="19.7" customHeight="1" x14ac:dyDescent="0.2">
      <c r="B9" s="13" t="s">
        <v>3868</v>
      </c>
      <c r="C9" s="14" t="s">
        <v>3313</v>
      </c>
      <c r="D9" s="14" t="s">
        <v>2614</v>
      </c>
      <c r="E9" s="15" t="s">
        <v>2937</v>
      </c>
      <c r="F9" s="26" t="e">
        <f t="shared" si="0"/>
        <v>#REF!</v>
      </c>
      <c r="G9" s="26" t="e">
        <f>일위대가!J30</f>
        <v>#REF!</v>
      </c>
      <c r="H9" s="26" t="e">
        <f>일위대가!L30</f>
        <v>#REF!</v>
      </c>
      <c r="I9" s="26" t="e">
        <f>일위대가!N30</f>
        <v>#REF!</v>
      </c>
      <c r="J9" s="17" t="s">
        <v>4016</v>
      </c>
      <c r="Z9" s="12">
        <v>26012</v>
      </c>
      <c r="AA9" s="12">
        <v>2825</v>
      </c>
      <c r="AB9" s="12">
        <v>21385</v>
      </c>
      <c r="AC9" s="12">
        <v>1802</v>
      </c>
    </row>
    <row r="10" spans="2:29" ht="19.7" customHeight="1" x14ac:dyDescent="0.2">
      <c r="B10" s="13" t="s">
        <v>1292</v>
      </c>
      <c r="C10" s="14" t="s">
        <v>2602</v>
      </c>
      <c r="D10" s="14" t="s">
        <v>2614</v>
      </c>
      <c r="E10" s="15" t="s">
        <v>2937</v>
      </c>
      <c r="F10" s="26" t="e">
        <f t="shared" si="0"/>
        <v>#REF!</v>
      </c>
      <c r="G10" s="26" t="e">
        <f>일위대가!J35</f>
        <v>#REF!</v>
      </c>
      <c r="H10" s="26" t="e">
        <f>일위대가!L35</f>
        <v>#REF!</v>
      </c>
      <c r="I10" s="26" t="e">
        <f>일위대가!N35</f>
        <v>#REF!</v>
      </c>
      <c r="J10" s="17" t="s">
        <v>4016</v>
      </c>
      <c r="Z10" s="12">
        <v>26764</v>
      </c>
      <c r="AA10" s="12">
        <v>3235</v>
      </c>
      <c r="AB10" s="12">
        <v>21582</v>
      </c>
      <c r="AC10" s="12">
        <v>1947</v>
      </c>
    </row>
    <row r="11" spans="2:29" ht="19.7" customHeight="1" x14ac:dyDescent="0.2">
      <c r="B11" s="13" t="s">
        <v>2140</v>
      </c>
      <c r="C11" s="14" t="s">
        <v>1328</v>
      </c>
      <c r="D11" s="14" t="s">
        <v>660</v>
      </c>
      <c r="E11" s="15" t="s">
        <v>2937</v>
      </c>
      <c r="F11" s="26" t="e">
        <f t="shared" si="0"/>
        <v>#REF!</v>
      </c>
      <c r="G11" s="26" t="e">
        <f>일위대가!J40</f>
        <v>#REF!</v>
      </c>
      <c r="H11" s="26" t="e">
        <f>일위대가!L40</f>
        <v>#REF!</v>
      </c>
      <c r="I11" s="26" t="e">
        <f>일위대가!N40</f>
        <v>#REF!</v>
      </c>
      <c r="J11" s="17" t="s">
        <v>4016</v>
      </c>
      <c r="Z11" s="12">
        <v>30515</v>
      </c>
      <c r="AA11" s="12">
        <v>6027</v>
      </c>
      <c r="AB11" s="12">
        <v>20696</v>
      </c>
      <c r="AC11" s="12">
        <v>3792</v>
      </c>
    </row>
    <row r="12" spans="2:29" ht="19.7" customHeight="1" x14ac:dyDescent="0.2">
      <c r="B12" s="13" t="s">
        <v>510</v>
      </c>
      <c r="C12" s="14" t="s">
        <v>907</v>
      </c>
      <c r="D12" s="14" t="s">
        <v>660</v>
      </c>
      <c r="E12" s="15" t="s">
        <v>2937</v>
      </c>
      <c r="F12" s="26" t="e">
        <f t="shared" si="0"/>
        <v>#REF!</v>
      </c>
      <c r="G12" s="26" t="e">
        <f>일위대가!J45</f>
        <v>#REF!</v>
      </c>
      <c r="H12" s="26" t="e">
        <f>일위대가!L45</f>
        <v>#REF!</v>
      </c>
      <c r="I12" s="26" t="e">
        <f>일위대가!N45</f>
        <v>#REF!</v>
      </c>
      <c r="J12" s="17" t="s">
        <v>4016</v>
      </c>
      <c r="Z12" s="12">
        <v>28277</v>
      </c>
      <c r="AA12" s="12">
        <v>4030</v>
      </c>
      <c r="AB12" s="12">
        <v>20535</v>
      </c>
      <c r="AC12" s="12">
        <v>3712</v>
      </c>
    </row>
    <row r="13" spans="2:29" ht="19.7" customHeight="1" x14ac:dyDescent="0.2">
      <c r="B13" s="13" t="s">
        <v>2626</v>
      </c>
      <c r="C13" s="14" t="s">
        <v>3978</v>
      </c>
      <c r="D13" s="14" t="s">
        <v>660</v>
      </c>
      <c r="E13" s="15" t="s">
        <v>2937</v>
      </c>
      <c r="F13" s="26" t="e">
        <f t="shared" si="0"/>
        <v>#REF!</v>
      </c>
      <c r="G13" s="26" t="e">
        <f>일위대가!J50</f>
        <v>#REF!</v>
      </c>
      <c r="H13" s="26" t="e">
        <f>일위대가!L50</f>
        <v>#REF!</v>
      </c>
      <c r="I13" s="26" t="e">
        <f>일위대가!N50</f>
        <v>#REF!</v>
      </c>
      <c r="J13" s="17" t="s">
        <v>4016</v>
      </c>
      <c r="Z13" s="12">
        <v>27720</v>
      </c>
      <c r="AA13" s="12">
        <v>4355</v>
      </c>
      <c r="AB13" s="12">
        <v>20757</v>
      </c>
      <c r="AC13" s="12">
        <v>2608</v>
      </c>
    </row>
    <row r="14" spans="2:29" ht="19.7" customHeight="1" x14ac:dyDescent="0.2">
      <c r="B14" s="13" t="s">
        <v>220</v>
      </c>
      <c r="C14" s="14" t="s">
        <v>2326</v>
      </c>
      <c r="D14" s="14" t="s">
        <v>2394</v>
      </c>
      <c r="E14" s="15" t="s">
        <v>2986</v>
      </c>
      <c r="F14" s="26" t="e">
        <f t="shared" si="0"/>
        <v>#REF!</v>
      </c>
      <c r="G14" s="26" t="e">
        <f>일위대가!J55</f>
        <v>#REF!</v>
      </c>
      <c r="H14" s="26" t="e">
        <f>일위대가!L55</f>
        <v>#REF!</v>
      </c>
      <c r="I14" s="26" t="e">
        <f>일위대가!N55</f>
        <v>#REF!</v>
      </c>
      <c r="J14" s="17" t="s">
        <v>4016</v>
      </c>
      <c r="Z14" s="12">
        <v>6269</v>
      </c>
      <c r="AA14" s="12">
        <v>950</v>
      </c>
      <c r="AB14" s="12">
        <v>5300</v>
      </c>
      <c r="AC14" s="12">
        <v>19</v>
      </c>
    </row>
    <row r="15" spans="2:29" ht="19.7" customHeight="1" x14ac:dyDescent="0.2">
      <c r="B15" s="13" t="s">
        <v>2555</v>
      </c>
      <c r="C15" s="14" t="s">
        <v>2326</v>
      </c>
      <c r="D15" s="14" t="s">
        <v>3908</v>
      </c>
      <c r="E15" s="15" t="s">
        <v>2986</v>
      </c>
      <c r="F15" s="26" t="e">
        <f t="shared" si="0"/>
        <v>#REF!</v>
      </c>
      <c r="G15" s="26" t="e">
        <f>일위대가!J59</f>
        <v>#REF!</v>
      </c>
      <c r="H15" s="26" t="e">
        <f>일위대가!L59</f>
        <v>#REF!</v>
      </c>
      <c r="I15" s="26" t="e">
        <f>일위대가!N59</f>
        <v>#REF!</v>
      </c>
      <c r="J15" s="17" t="s">
        <v>4016</v>
      </c>
      <c r="Z15" s="12">
        <v>5575</v>
      </c>
      <c r="AA15" s="12">
        <v>220</v>
      </c>
      <c r="AB15" s="12">
        <v>5355</v>
      </c>
    </row>
    <row r="16" spans="2:29" ht="19.7" customHeight="1" x14ac:dyDescent="0.2">
      <c r="B16" s="13" t="s">
        <v>110</v>
      </c>
      <c r="C16" s="14" t="s">
        <v>168</v>
      </c>
      <c r="D16" s="14" t="s">
        <v>2958</v>
      </c>
      <c r="E16" s="15" t="s">
        <v>2986</v>
      </c>
      <c r="F16" s="26" t="e">
        <f t="shared" si="0"/>
        <v>#REF!</v>
      </c>
      <c r="G16" s="26" t="e">
        <f>일위대가!J63</f>
        <v>#REF!</v>
      </c>
      <c r="H16" s="26" t="e">
        <f>일위대가!L63</f>
        <v>#REF!</v>
      </c>
      <c r="I16" s="26" t="e">
        <f>일위대가!N63</f>
        <v>#REF!</v>
      </c>
      <c r="J16" s="17" t="s">
        <v>4016</v>
      </c>
      <c r="Z16" s="12">
        <v>6901</v>
      </c>
      <c r="AA16" s="12">
        <v>950</v>
      </c>
      <c r="AB16" s="12">
        <v>5932</v>
      </c>
      <c r="AC16" s="12">
        <v>19</v>
      </c>
    </row>
    <row r="17" spans="2:29" ht="19.7" customHeight="1" x14ac:dyDescent="0.2">
      <c r="B17" s="13" t="s">
        <v>2996</v>
      </c>
      <c r="C17" s="14" t="s">
        <v>461</v>
      </c>
      <c r="D17" s="14" t="s">
        <v>2958</v>
      </c>
      <c r="E17" s="15" t="s">
        <v>2986</v>
      </c>
      <c r="F17" s="26" t="e">
        <f t="shared" si="0"/>
        <v>#REF!</v>
      </c>
      <c r="G17" s="26" t="e">
        <f>일위대가!J67</f>
        <v>#REF!</v>
      </c>
      <c r="H17" s="26" t="e">
        <f>일위대가!L67</f>
        <v>#REF!</v>
      </c>
      <c r="I17" s="26" t="e">
        <f>일위대가!N67</f>
        <v>#REF!</v>
      </c>
      <c r="J17" s="17" t="s">
        <v>4016</v>
      </c>
      <c r="Z17" s="12">
        <v>6180</v>
      </c>
      <c r="AA17" s="12">
        <v>220</v>
      </c>
      <c r="AB17" s="12">
        <v>5960</v>
      </c>
    </row>
    <row r="18" spans="2:29" ht="19.7" customHeight="1" x14ac:dyDescent="0.2">
      <c r="B18" s="13" t="s">
        <v>395</v>
      </c>
      <c r="C18" s="14" t="s">
        <v>79</v>
      </c>
      <c r="D18" s="14" t="s">
        <v>2908</v>
      </c>
      <c r="E18" s="15" t="s">
        <v>2986</v>
      </c>
      <c r="F18" s="26" t="e">
        <f t="shared" si="0"/>
        <v>#REF!</v>
      </c>
      <c r="G18" s="26" t="e">
        <f>일위대가!J71</f>
        <v>#REF!</v>
      </c>
      <c r="H18" s="26" t="e">
        <f>일위대가!L71</f>
        <v>#REF!</v>
      </c>
      <c r="I18" s="26" t="e">
        <f>일위대가!N71</f>
        <v>#REF!</v>
      </c>
      <c r="J18" s="17" t="s">
        <v>4016</v>
      </c>
      <c r="Z18" s="12">
        <v>7335</v>
      </c>
      <c r="AA18" s="12">
        <v>220</v>
      </c>
      <c r="AB18" s="12">
        <v>7115</v>
      </c>
    </row>
    <row r="19" spans="2:29" ht="19.7" customHeight="1" x14ac:dyDescent="0.2">
      <c r="B19" s="13" t="s">
        <v>2854</v>
      </c>
      <c r="C19" s="14" t="s">
        <v>753</v>
      </c>
      <c r="D19" s="14" t="s">
        <v>3289</v>
      </c>
      <c r="E19" s="15" t="s">
        <v>2937</v>
      </c>
      <c r="F19" s="26" t="e">
        <f t="shared" si="0"/>
        <v>#REF!</v>
      </c>
      <c r="G19" s="26" t="e">
        <f>일위대가!J75</f>
        <v>#REF!</v>
      </c>
      <c r="H19" s="26" t="e">
        <f>일위대가!L75</f>
        <v>#REF!</v>
      </c>
      <c r="I19" s="26" t="e">
        <f>일위대가!N75</f>
        <v>#REF!</v>
      </c>
      <c r="J19" s="17" t="s">
        <v>4016</v>
      </c>
      <c r="Z19" s="12">
        <v>40468</v>
      </c>
      <c r="AA19" s="12">
        <v>12706</v>
      </c>
      <c r="AB19" s="12">
        <v>24569</v>
      </c>
      <c r="AC19" s="12">
        <v>3193</v>
      </c>
    </row>
    <row r="20" spans="2:29" ht="19.7" customHeight="1" x14ac:dyDescent="0.2">
      <c r="B20" s="13" t="s">
        <v>257</v>
      </c>
      <c r="C20" s="14" t="s">
        <v>556</v>
      </c>
      <c r="D20" s="14" t="s">
        <v>3289</v>
      </c>
      <c r="E20" s="15" t="s">
        <v>2937</v>
      </c>
      <c r="F20" s="26" t="e">
        <f t="shared" si="0"/>
        <v>#REF!</v>
      </c>
      <c r="G20" s="26" t="e">
        <f>일위대가!J80</f>
        <v>#REF!</v>
      </c>
      <c r="H20" s="26" t="e">
        <f>일위대가!L80</f>
        <v>#REF!</v>
      </c>
      <c r="I20" s="26" t="e">
        <f>일위대가!N80</f>
        <v>#REF!</v>
      </c>
      <c r="J20" s="17" t="s">
        <v>4016</v>
      </c>
      <c r="Z20" s="12">
        <v>35980</v>
      </c>
      <c r="AA20" s="12">
        <v>9367</v>
      </c>
      <c r="AB20" s="12">
        <v>24062</v>
      </c>
      <c r="AC20" s="12">
        <v>2551</v>
      </c>
    </row>
    <row r="21" spans="2:29" ht="19.7" customHeight="1" x14ac:dyDescent="0.2">
      <c r="B21" s="13" t="s">
        <v>3093</v>
      </c>
      <c r="C21" s="14" t="s">
        <v>565</v>
      </c>
      <c r="D21" s="14" t="s">
        <v>821</v>
      </c>
      <c r="E21" s="15" t="s">
        <v>2937</v>
      </c>
      <c r="F21" s="26" t="e">
        <f t="shared" si="0"/>
        <v>#REF!</v>
      </c>
      <c r="G21" s="26" t="e">
        <f>일위대가!J85</f>
        <v>#REF!</v>
      </c>
      <c r="H21" s="26" t="e">
        <f>일위대가!L85</f>
        <v>#REF!</v>
      </c>
      <c r="I21" s="26" t="e">
        <f>일위대가!N85</f>
        <v>#REF!</v>
      </c>
      <c r="J21" s="17" t="s">
        <v>4016</v>
      </c>
      <c r="Z21" s="12">
        <v>54146</v>
      </c>
      <c r="AA21" s="12">
        <v>17836</v>
      </c>
      <c r="AB21" s="12">
        <v>32002</v>
      </c>
      <c r="AC21" s="12">
        <v>4308</v>
      </c>
    </row>
    <row r="22" spans="2:29" ht="19.7" customHeight="1" x14ac:dyDescent="0.2">
      <c r="B22" s="13" t="s">
        <v>1513</v>
      </c>
      <c r="C22" s="14" t="s">
        <v>778</v>
      </c>
      <c r="D22" s="14" t="s">
        <v>740</v>
      </c>
      <c r="E22" s="15" t="s">
        <v>2937</v>
      </c>
      <c r="F22" s="26" t="e">
        <f t="shared" si="0"/>
        <v>#REF!</v>
      </c>
      <c r="G22" s="26" t="e">
        <f>일위대가!J91</f>
        <v>#REF!</v>
      </c>
      <c r="H22" s="26" t="e">
        <f>일위대가!L91</f>
        <v>#REF!</v>
      </c>
      <c r="I22" s="26" t="e">
        <f>일위대가!N91</f>
        <v>#REF!</v>
      </c>
      <c r="J22" s="17" t="s">
        <v>4016</v>
      </c>
      <c r="Z22" s="12">
        <v>56669</v>
      </c>
      <c r="AA22" s="12">
        <v>18624</v>
      </c>
      <c r="AB22" s="12">
        <v>32536</v>
      </c>
      <c r="AC22" s="12">
        <v>5509</v>
      </c>
    </row>
    <row r="23" spans="2:29" ht="19.7" customHeight="1" x14ac:dyDescent="0.2">
      <c r="B23" s="13" t="s">
        <v>1163</v>
      </c>
      <c r="C23" s="14" t="s">
        <v>1860</v>
      </c>
      <c r="D23" s="14" t="s">
        <v>2004</v>
      </c>
      <c r="E23" s="15" t="s">
        <v>2986</v>
      </c>
      <c r="F23" s="26" t="e">
        <f t="shared" si="0"/>
        <v>#REF!</v>
      </c>
      <c r="G23" s="26" t="e">
        <f>일위대가!J97</f>
        <v>#REF!</v>
      </c>
      <c r="H23" s="26" t="e">
        <f>일위대가!L97</f>
        <v>#REF!</v>
      </c>
      <c r="I23" s="26" t="e">
        <f>일위대가!N97</f>
        <v>#REF!</v>
      </c>
      <c r="J23" s="17" t="s">
        <v>4016</v>
      </c>
      <c r="Z23" s="12">
        <v>83472</v>
      </c>
      <c r="AA23" s="12">
        <v>72395</v>
      </c>
      <c r="AB23" s="12">
        <v>7816</v>
      </c>
      <c r="AC23" s="12">
        <v>3261</v>
      </c>
    </row>
    <row r="24" spans="2:29" ht="19.7" customHeight="1" x14ac:dyDescent="0.2">
      <c r="B24" s="13" t="s">
        <v>3738</v>
      </c>
      <c r="C24" s="14" t="s">
        <v>1343</v>
      </c>
      <c r="D24" s="14" t="s">
        <v>2004</v>
      </c>
      <c r="E24" s="15" t="s">
        <v>2986</v>
      </c>
      <c r="F24" s="26" t="e">
        <f t="shared" si="0"/>
        <v>#REF!</v>
      </c>
      <c r="G24" s="26" t="e">
        <f>일위대가!J101</f>
        <v>#REF!</v>
      </c>
      <c r="H24" s="26" t="e">
        <f>일위대가!L101</f>
        <v>#REF!</v>
      </c>
      <c r="I24" s="26" t="e">
        <f>일위대가!N101</f>
        <v>#REF!</v>
      </c>
      <c r="J24" s="17" t="s">
        <v>4016</v>
      </c>
      <c r="Z24" s="12">
        <v>90009</v>
      </c>
      <c r="AA24" s="12">
        <v>78040</v>
      </c>
      <c r="AB24" s="12">
        <v>8449</v>
      </c>
      <c r="AC24" s="12">
        <v>3520</v>
      </c>
    </row>
    <row r="25" spans="2:29" ht="19.7" customHeight="1" x14ac:dyDescent="0.2">
      <c r="B25" s="13" t="s">
        <v>968</v>
      </c>
      <c r="C25" s="14" t="s">
        <v>3185</v>
      </c>
      <c r="D25" s="14" t="s">
        <v>3289</v>
      </c>
      <c r="E25" s="15" t="s">
        <v>2937</v>
      </c>
      <c r="F25" s="26" t="e">
        <f t="shared" si="0"/>
        <v>#REF!</v>
      </c>
      <c r="G25" s="26" t="e">
        <f>일위대가!J105</f>
        <v>#REF!</v>
      </c>
      <c r="H25" s="26" t="e">
        <f>일위대가!L105</f>
        <v>#REF!</v>
      </c>
      <c r="I25" s="26" t="e">
        <f>일위대가!N105</f>
        <v>#REF!</v>
      </c>
      <c r="J25" s="17" t="s">
        <v>4016</v>
      </c>
      <c r="Z25" s="12">
        <v>35980</v>
      </c>
      <c r="AA25" s="12">
        <v>9367</v>
      </c>
      <c r="AB25" s="12">
        <v>24062</v>
      </c>
      <c r="AC25" s="12">
        <v>2551</v>
      </c>
    </row>
    <row r="26" spans="2:29" ht="19.7" customHeight="1" x14ac:dyDescent="0.2">
      <c r="B26" s="13" t="s">
        <v>3607</v>
      </c>
      <c r="C26" s="14" t="s">
        <v>97</v>
      </c>
      <c r="D26" s="14" t="s">
        <v>37</v>
      </c>
      <c r="E26" s="15" t="s">
        <v>2986</v>
      </c>
      <c r="F26" s="26" t="e">
        <f t="shared" si="0"/>
        <v>#REF!</v>
      </c>
      <c r="G26" s="26" t="e">
        <f>일위대가!J110</f>
        <v>#REF!</v>
      </c>
      <c r="H26" s="26" t="e">
        <f>일위대가!L110</f>
        <v>#REF!</v>
      </c>
      <c r="I26" s="26" t="e">
        <f>일위대가!N110</f>
        <v>#REF!</v>
      </c>
      <c r="J26" s="17" t="s">
        <v>4016</v>
      </c>
      <c r="Z26" s="12">
        <v>32353</v>
      </c>
      <c r="AA26" s="12">
        <v>23618</v>
      </c>
      <c r="AB26" s="12">
        <v>5193</v>
      </c>
      <c r="AC26" s="12">
        <v>3542</v>
      </c>
    </row>
    <row r="27" spans="2:29" ht="19.7" customHeight="1" x14ac:dyDescent="0.2">
      <c r="B27" s="13" t="s">
        <v>1473</v>
      </c>
      <c r="C27" s="14" t="s">
        <v>2609</v>
      </c>
      <c r="D27" s="14" t="s">
        <v>3510</v>
      </c>
      <c r="E27" s="15" t="s">
        <v>2937</v>
      </c>
      <c r="F27" s="26" t="e">
        <f t="shared" si="0"/>
        <v>#REF!</v>
      </c>
      <c r="G27" s="26" t="e">
        <f>일위대가!J113</f>
        <v>#REF!</v>
      </c>
      <c r="H27" s="26" t="e">
        <f>일위대가!L113</f>
        <v>#REF!</v>
      </c>
      <c r="I27" s="26" t="e">
        <f>일위대가!N113</f>
        <v>#REF!</v>
      </c>
      <c r="J27" s="17" t="s">
        <v>4016</v>
      </c>
      <c r="Z27" s="12">
        <v>25622</v>
      </c>
      <c r="AA27" s="12">
        <v>2825</v>
      </c>
      <c r="AB27" s="12">
        <v>20995</v>
      </c>
      <c r="AC27" s="12">
        <v>1802</v>
      </c>
    </row>
    <row r="28" spans="2:29" ht="19.7" customHeight="1" x14ac:dyDescent="0.2">
      <c r="B28" s="13" t="s">
        <v>3877</v>
      </c>
      <c r="C28" s="14" t="s">
        <v>565</v>
      </c>
      <c r="D28" s="14" t="s">
        <v>2233</v>
      </c>
      <c r="E28" s="15" t="s">
        <v>2937</v>
      </c>
      <c r="F28" s="26" t="e">
        <f t="shared" si="0"/>
        <v>#REF!</v>
      </c>
      <c r="G28" s="26" t="e">
        <f>일위대가!J118</f>
        <v>#REF!</v>
      </c>
      <c r="H28" s="26" t="e">
        <f>일위대가!L118</f>
        <v>#REF!</v>
      </c>
      <c r="I28" s="26" t="e">
        <f>일위대가!N118</f>
        <v>#REF!</v>
      </c>
      <c r="J28" s="17" t="s">
        <v>4016</v>
      </c>
      <c r="Z28" s="12">
        <v>53887</v>
      </c>
      <c r="AA28" s="12">
        <v>17660</v>
      </c>
      <c r="AB28" s="12">
        <v>31937</v>
      </c>
      <c r="AC28" s="12">
        <v>4290</v>
      </c>
    </row>
    <row r="29" spans="2:29" ht="19.7" customHeight="1" x14ac:dyDescent="0.2">
      <c r="B29" s="13" t="s">
        <v>1346</v>
      </c>
      <c r="C29" s="14" t="s">
        <v>2540</v>
      </c>
      <c r="D29" s="14" t="s">
        <v>2110</v>
      </c>
      <c r="E29" s="15" t="s">
        <v>2937</v>
      </c>
      <c r="F29" s="26" t="e">
        <f t="shared" si="0"/>
        <v>#REF!</v>
      </c>
      <c r="G29" s="26" t="e">
        <f>일위대가!J124</f>
        <v>#REF!</v>
      </c>
      <c r="H29" s="26" t="e">
        <f>일위대가!L124</f>
        <v>#REF!</v>
      </c>
      <c r="I29" s="26" t="e">
        <f>일위대가!N124</f>
        <v>#REF!</v>
      </c>
      <c r="J29" s="17" t="s">
        <v>4016</v>
      </c>
      <c r="Z29" s="12">
        <v>48886</v>
      </c>
      <c r="AA29" s="12">
        <v>6799</v>
      </c>
      <c r="AB29" s="12">
        <v>38834</v>
      </c>
      <c r="AC29" s="12">
        <v>3253</v>
      </c>
    </row>
    <row r="30" spans="2:29" ht="19.7" customHeight="1" x14ac:dyDescent="0.2">
      <c r="B30" s="13" t="s">
        <v>3812</v>
      </c>
      <c r="C30" s="14" t="s">
        <v>778</v>
      </c>
      <c r="D30" s="14" t="s">
        <v>821</v>
      </c>
      <c r="E30" s="15" t="s">
        <v>2937</v>
      </c>
      <c r="F30" s="26" t="e">
        <f t="shared" si="0"/>
        <v>#REF!</v>
      </c>
      <c r="G30" s="26" t="e">
        <f>일위대가!J129</f>
        <v>#REF!</v>
      </c>
      <c r="H30" s="26" t="e">
        <f>일위대가!L129</f>
        <v>#REF!</v>
      </c>
      <c r="I30" s="26" t="e">
        <f>일위대가!N129</f>
        <v>#REF!</v>
      </c>
      <c r="J30" s="17" t="s">
        <v>4016</v>
      </c>
      <c r="Z30" s="12">
        <v>53751</v>
      </c>
      <c r="AA30" s="12">
        <v>17366</v>
      </c>
      <c r="AB30" s="12">
        <v>31930</v>
      </c>
      <c r="AC30" s="12">
        <v>4455</v>
      </c>
    </row>
    <row r="31" spans="2:29" ht="19.7" customHeight="1" x14ac:dyDescent="0.2">
      <c r="B31" s="13" t="s">
        <v>576</v>
      </c>
      <c r="C31" s="14" t="s">
        <v>978</v>
      </c>
      <c r="D31" s="14" t="s">
        <v>821</v>
      </c>
      <c r="E31" s="15" t="s">
        <v>2986</v>
      </c>
      <c r="F31" s="26" t="e">
        <f t="shared" si="0"/>
        <v>#REF!</v>
      </c>
      <c r="G31" s="26" t="e">
        <f>일위대가!J135</f>
        <v>#REF!</v>
      </c>
      <c r="H31" s="26" t="e">
        <f>일위대가!L135</f>
        <v>#REF!</v>
      </c>
      <c r="I31" s="26" t="e">
        <f>일위대가!N135</f>
        <v>#REF!</v>
      </c>
      <c r="J31" s="17" t="s">
        <v>4016</v>
      </c>
      <c r="Z31" s="12">
        <v>38649</v>
      </c>
      <c r="AA31" s="12">
        <v>32804</v>
      </c>
      <c r="AB31" s="12">
        <v>3237</v>
      </c>
      <c r="AC31" s="12">
        <v>2608</v>
      </c>
    </row>
    <row r="32" spans="2:29" ht="19.7" customHeight="1" x14ac:dyDescent="0.2">
      <c r="B32" s="13" t="s">
        <v>2087</v>
      </c>
      <c r="C32" s="14" t="s">
        <v>2961</v>
      </c>
      <c r="D32" s="14" t="s">
        <v>660</v>
      </c>
      <c r="E32" s="15" t="s">
        <v>2937</v>
      </c>
      <c r="F32" s="26" t="e">
        <f t="shared" si="0"/>
        <v>#REF!</v>
      </c>
      <c r="G32" s="26" t="e">
        <f>일위대가!J139</f>
        <v>#REF!</v>
      </c>
      <c r="H32" s="26" t="e">
        <f>일위대가!L139</f>
        <v>#REF!</v>
      </c>
      <c r="I32" s="26" t="e">
        <f>일위대가!N139</f>
        <v>#REF!</v>
      </c>
      <c r="J32" s="17" t="s">
        <v>4016</v>
      </c>
      <c r="Z32" s="12">
        <v>23452</v>
      </c>
      <c r="AA32" s="12">
        <v>4820</v>
      </c>
      <c r="AB32" s="12">
        <v>16445</v>
      </c>
      <c r="AC32" s="12">
        <v>2187</v>
      </c>
    </row>
    <row r="33" spans="2:29" ht="19.7" customHeight="1" x14ac:dyDescent="0.2">
      <c r="B33" s="13" t="s">
        <v>3353</v>
      </c>
      <c r="C33" s="14" t="s">
        <v>3993</v>
      </c>
      <c r="D33" s="14" t="s">
        <v>397</v>
      </c>
      <c r="E33" s="15" t="s">
        <v>2986</v>
      </c>
      <c r="F33" s="26" t="e">
        <f t="shared" si="0"/>
        <v>#REF!</v>
      </c>
      <c r="G33" s="26" t="e">
        <f>일위대가!J144</f>
        <v>#REF!</v>
      </c>
      <c r="H33" s="26" t="e">
        <f>일위대가!L144</f>
        <v>#REF!</v>
      </c>
      <c r="I33" s="26" t="e">
        <f>일위대가!N144</f>
        <v>#REF!</v>
      </c>
      <c r="J33" s="17" t="s">
        <v>4016</v>
      </c>
      <c r="Z33" s="12">
        <v>5349</v>
      </c>
      <c r="AA33" s="12">
        <v>950</v>
      </c>
      <c r="AB33" s="12">
        <v>4380</v>
      </c>
      <c r="AC33" s="12">
        <v>19</v>
      </c>
    </row>
    <row r="34" spans="2:29" ht="19.7" customHeight="1" x14ac:dyDescent="0.2">
      <c r="B34" s="18" t="s">
        <v>1760</v>
      </c>
      <c r="C34" s="19" t="s">
        <v>753</v>
      </c>
      <c r="D34" s="19" t="s">
        <v>2110</v>
      </c>
      <c r="E34" s="20" t="s">
        <v>2937</v>
      </c>
      <c r="F34" s="32" t="e">
        <f t="shared" si="0"/>
        <v>#REF!</v>
      </c>
      <c r="G34" s="32" t="e">
        <f>일위대가!J148</f>
        <v>#REF!</v>
      </c>
      <c r="H34" s="32" t="e">
        <f>일위대가!L148</f>
        <v>#REF!</v>
      </c>
      <c r="I34" s="32" t="e">
        <f>일위대가!N148</f>
        <v>#REF!</v>
      </c>
      <c r="J34" s="21" t="s">
        <v>4016</v>
      </c>
      <c r="Z34" s="12">
        <v>60185</v>
      </c>
      <c r="AA34" s="12">
        <v>16203</v>
      </c>
      <c r="AB34" s="12">
        <v>39644</v>
      </c>
      <c r="AC34" s="12">
        <v>4338</v>
      </c>
    </row>
    <row r="35" spans="2:29" ht="19.7" customHeight="1" x14ac:dyDescent="0.2">
      <c r="B35" s="13" t="s">
        <v>3509</v>
      </c>
      <c r="C35" s="14" t="s">
        <v>556</v>
      </c>
      <c r="D35" s="14" t="s">
        <v>2110</v>
      </c>
      <c r="E35" s="15" t="s">
        <v>2937</v>
      </c>
      <c r="F35" s="26" t="e">
        <f t="shared" si="0"/>
        <v>#REF!</v>
      </c>
      <c r="G35" s="26" t="e">
        <f>일위대가!J153</f>
        <v>#REF!</v>
      </c>
      <c r="H35" s="26" t="e">
        <f>일위대가!L153</f>
        <v>#REF!</v>
      </c>
      <c r="I35" s="26" t="e">
        <f>일위대가!N153</f>
        <v>#REF!</v>
      </c>
      <c r="J35" s="17" t="s">
        <v>4016</v>
      </c>
      <c r="Z35" s="12">
        <v>55697</v>
      </c>
      <c r="AA35" s="12">
        <v>12864</v>
      </c>
      <c r="AB35" s="12">
        <v>39137</v>
      </c>
      <c r="AC35" s="12">
        <v>3696</v>
      </c>
    </row>
    <row r="36" spans="2:29" ht="19.7" customHeight="1" x14ac:dyDescent="0.2">
      <c r="B36" s="13" t="s">
        <v>1950</v>
      </c>
      <c r="C36" s="14" t="s">
        <v>565</v>
      </c>
      <c r="D36" s="14" t="s">
        <v>2301</v>
      </c>
      <c r="E36" s="15" t="s">
        <v>2937</v>
      </c>
      <c r="F36" s="26" t="e">
        <f t="shared" si="0"/>
        <v>#REF!</v>
      </c>
      <c r="G36" s="26" t="e">
        <f>일위대가!J158</f>
        <v>#REF!</v>
      </c>
      <c r="H36" s="26" t="e">
        <f>일위대가!L158</f>
        <v>#REF!</v>
      </c>
      <c r="I36" s="26" t="e">
        <f>일위대가!N158</f>
        <v>#REF!</v>
      </c>
      <c r="J36" s="17" t="s">
        <v>4016</v>
      </c>
      <c r="Z36" s="12">
        <v>55642</v>
      </c>
      <c r="AA36" s="12">
        <v>18771</v>
      </c>
      <c r="AB36" s="12">
        <v>32418</v>
      </c>
      <c r="AC36" s="12">
        <v>4453</v>
      </c>
    </row>
    <row r="37" spans="2:29" ht="19.7" customHeight="1" x14ac:dyDescent="0.2">
      <c r="B37" s="13" t="s">
        <v>3076</v>
      </c>
      <c r="C37" s="14" t="s">
        <v>778</v>
      </c>
      <c r="D37" s="14" t="s">
        <v>2603</v>
      </c>
      <c r="E37" s="15" t="s">
        <v>2937</v>
      </c>
      <c r="F37" s="26" t="e">
        <f t="shared" si="0"/>
        <v>#REF!</v>
      </c>
      <c r="G37" s="26" t="e">
        <f>일위대가!J164</f>
        <v>#REF!</v>
      </c>
      <c r="H37" s="26" t="e">
        <f>일위대가!L164</f>
        <v>#REF!</v>
      </c>
      <c r="I37" s="26" t="e">
        <f>일위대가!N164</f>
        <v>#REF!</v>
      </c>
      <c r="J37" s="17" t="s">
        <v>4016</v>
      </c>
      <c r="Z37" s="12">
        <v>57086</v>
      </c>
      <c r="AA37" s="12">
        <v>18667</v>
      </c>
      <c r="AB37" s="12">
        <v>32863</v>
      </c>
      <c r="AC37" s="12">
        <v>5556</v>
      </c>
    </row>
    <row r="38" spans="2:29" ht="19.7" customHeight="1" x14ac:dyDescent="0.2">
      <c r="B38" s="13" t="s">
        <v>1592</v>
      </c>
      <c r="C38" s="14" t="s">
        <v>1860</v>
      </c>
      <c r="D38" s="14" t="s">
        <v>101</v>
      </c>
      <c r="E38" s="15" t="s">
        <v>2986</v>
      </c>
      <c r="F38" s="26" t="e">
        <f t="shared" si="0"/>
        <v>#REF!</v>
      </c>
      <c r="G38" s="26" t="e">
        <f>일위대가!J170</f>
        <v>#REF!</v>
      </c>
      <c r="H38" s="26" t="e">
        <f>일위대가!L170</f>
        <v>#REF!</v>
      </c>
      <c r="I38" s="26" t="e">
        <f>일위대가!N170</f>
        <v>#REF!</v>
      </c>
      <c r="J38" s="17" t="s">
        <v>4016</v>
      </c>
      <c r="Z38" s="12">
        <v>83472</v>
      </c>
      <c r="AA38" s="12">
        <v>72395</v>
      </c>
      <c r="AB38" s="12">
        <v>7816</v>
      </c>
      <c r="AC38" s="12">
        <v>3261</v>
      </c>
    </row>
    <row r="39" spans="2:29" ht="19.7" customHeight="1" x14ac:dyDescent="0.2">
      <c r="B39" s="13" t="s">
        <v>3155</v>
      </c>
      <c r="C39" s="14" t="s">
        <v>1343</v>
      </c>
      <c r="D39" s="14" t="s">
        <v>101</v>
      </c>
      <c r="E39" s="15" t="s">
        <v>2986</v>
      </c>
      <c r="F39" s="26" t="e">
        <f t="shared" si="0"/>
        <v>#REF!</v>
      </c>
      <c r="G39" s="26" t="e">
        <f>일위대가!J174</f>
        <v>#REF!</v>
      </c>
      <c r="H39" s="26" t="e">
        <f>일위대가!L174</f>
        <v>#REF!</v>
      </c>
      <c r="I39" s="26" t="e">
        <f>일위대가!N174</f>
        <v>#REF!</v>
      </c>
      <c r="J39" s="17" t="s">
        <v>4016</v>
      </c>
      <c r="Z39" s="12">
        <v>90009</v>
      </c>
      <c r="AA39" s="12">
        <v>78040</v>
      </c>
      <c r="AB39" s="12">
        <v>8449</v>
      </c>
      <c r="AC39" s="12">
        <v>3520</v>
      </c>
    </row>
    <row r="40" spans="2:29" ht="19.7" customHeight="1" x14ac:dyDescent="0.2">
      <c r="B40" s="13" t="s">
        <v>1716</v>
      </c>
      <c r="C40" s="14" t="s">
        <v>978</v>
      </c>
      <c r="D40" s="14" t="s">
        <v>2110</v>
      </c>
      <c r="E40" s="15" t="s">
        <v>2986</v>
      </c>
      <c r="F40" s="26" t="e">
        <f t="shared" si="0"/>
        <v>#REF!</v>
      </c>
      <c r="G40" s="26" t="e">
        <f>일위대가!J178</f>
        <v>#REF!</v>
      </c>
      <c r="H40" s="26" t="e">
        <f>일위대가!L178</f>
        <v>#REF!</v>
      </c>
      <c r="I40" s="26" t="e">
        <f>일위대가!N178</f>
        <v>#REF!</v>
      </c>
      <c r="J40" s="17" t="s">
        <v>4016</v>
      </c>
      <c r="Z40" s="12">
        <v>38649</v>
      </c>
      <c r="AA40" s="12">
        <v>32804</v>
      </c>
      <c r="AB40" s="12">
        <v>3237</v>
      </c>
      <c r="AC40" s="12">
        <v>2608</v>
      </c>
    </row>
    <row r="41" spans="2:29" ht="19.7" customHeight="1" x14ac:dyDescent="0.2">
      <c r="B41" s="13" t="s">
        <v>2886</v>
      </c>
      <c r="C41" s="14" t="s">
        <v>1860</v>
      </c>
      <c r="D41" s="14" t="s">
        <v>1407</v>
      </c>
      <c r="E41" s="15" t="s">
        <v>2986</v>
      </c>
      <c r="F41" s="26" t="e">
        <f t="shared" si="0"/>
        <v>#REF!</v>
      </c>
      <c r="G41" s="26" t="e">
        <f>일위대가!J182</f>
        <v>#REF!</v>
      </c>
      <c r="H41" s="26" t="e">
        <f>일위대가!L182</f>
        <v>#REF!</v>
      </c>
      <c r="I41" s="26" t="e">
        <f>일위대가!N182</f>
        <v>#REF!</v>
      </c>
      <c r="J41" s="17" t="s">
        <v>4016</v>
      </c>
      <c r="Z41" s="12">
        <v>83472</v>
      </c>
      <c r="AA41" s="12">
        <v>72395</v>
      </c>
      <c r="AB41" s="12">
        <v>7816</v>
      </c>
      <c r="AC41" s="12">
        <v>3261</v>
      </c>
    </row>
    <row r="42" spans="2:29" ht="19.7" customHeight="1" x14ac:dyDescent="0.2">
      <c r="B42" s="13" t="s">
        <v>433</v>
      </c>
      <c r="C42" s="14" t="s">
        <v>1343</v>
      </c>
      <c r="D42" s="14" t="s">
        <v>1407</v>
      </c>
      <c r="E42" s="15" t="s">
        <v>2986</v>
      </c>
      <c r="F42" s="26" t="e">
        <f t="shared" si="0"/>
        <v>#REF!</v>
      </c>
      <c r="G42" s="26" t="e">
        <f>일위대가!J186</f>
        <v>#REF!</v>
      </c>
      <c r="H42" s="26" t="e">
        <f>일위대가!L186</f>
        <v>#REF!</v>
      </c>
      <c r="I42" s="26" t="e">
        <f>일위대가!N186</f>
        <v>#REF!</v>
      </c>
      <c r="J42" s="17" t="s">
        <v>4016</v>
      </c>
      <c r="Z42" s="12">
        <v>90009</v>
      </c>
      <c r="AA42" s="12">
        <v>78040</v>
      </c>
      <c r="AB42" s="12">
        <v>8449</v>
      </c>
      <c r="AC42" s="12">
        <v>3520</v>
      </c>
    </row>
    <row r="43" spans="2:29" ht="19.7" customHeight="1" x14ac:dyDescent="0.2">
      <c r="B43" s="13" t="s">
        <v>3221</v>
      </c>
      <c r="C43" s="14" t="s">
        <v>978</v>
      </c>
      <c r="D43" s="14" t="s">
        <v>2301</v>
      </c>
      <c r="E43" s="15" t="s">
        <v>2986</v>
      </c>
      <c r="F43" s="26" t="e">
        <f t="shared" si="0"/>
        <v>#REF!</v>
      </c>
      <c r="G43" s="26" t="e">
        <f>일위대가!J190</f>
        <v>#REF!</v>
      </c>
      <c r="H43" s="26" t="e">
        <f>일위대가!L190</f>
        <v>#REF!</v>
      </c>
      <c r="I43" s="26" t="e">
        <f>일위대가!N190</f>
        <v>#REF!</v>
      </c>
      <c r="J43" s="17" t="s">
        <v>4016</v>
      </c>
      <c r="Z43" s="12">
        <v>38649</v>
      </c>
      <c r="AA43" s="12">
        <v>32804</v>
      </c>
      <c r="AB43" s="12">
        <v>3237</v>
      </c>
      <c r="AC43" s="12">
        <v>2608</v>
      </c>
    </row>
    <row r="44" spans="2:29" ht="19.7" customHeight="1" x14ac:dyDescent="0.2">
      <c r="B44" s="13" t="s">
        <v>1642</v>
      </c>
      <c r="C44" s="14" t="s">
        <v>3523</v>
      </c>
      <c r="D44" s="14" t="s">
        <v>3289</v>
      </c>
      <c r="E44" s="15" t="s">
        <v>2937</v>
      </c>
      <c r="F44" s="26" t="e">
        <f t="shared" si="0"/>
        <v>#REF!</v>
      </c>
      <c r="G44" s="26" t="e">
        <f>일위대가!J194</f>
        <v>#REF!</v>
      </c>
      <c r="H44" s="26" t="e">
        <f>일위대가!L194</f>
        <v>#REF!</v>
      </c>
      <c r="I44" s="26" t="e">
        <f>일위대가!N194</f>
        <v>#REF!</v>
      </c>
      <c r="J44" s="17" t="s">
        <v>4016</v>
      </c>
      <c r="Z44" s="12">
        <v>40468</v>
      </c>
      <c r="AA44" s="12">
        <v>12706</v>
      </c>
      <c r="AB44" s="12">
        <v>24569</v>
      </c>
      <c r="AC44" s="12">
        <v>3193</v>
      </c>
    </row>
    <row r="45" spans="2:29" ht="19.7" customHeight="1" x14ac:dyDescent="0.2">
      <c r="B45" s="13" t="s">
        <v>3136</v>
      </c>
      <c r="C45" s="14" t="s">
        <v>2334</v>
      </c>
      <c r="D45" s="14" t="s">
        <v>372</v>
      </c>
      <c r="E45" s="15" t="s">
        <v>1081</v>
      </c>
      <c r="F45" s="26" t="e">
        <f t="shared" si="0"/>
        <v>#REF!</v>
      </c>
      <c r="G45" s="26" t="e">
        <f>일위대가!J199</f>
        <v>#REF!</v>
      </c>
      <c r="H45" s="26" t="e">
        <f>일위대가!L199</f>
        <v>#REF!</v>
      </c>
      <c r="I45" s="26" t="e">
        <f>일위대가!N199</f>
        <v>#REF!</v>
      </c>
      <c r="J45" s="17" t="s">
        <v>4016</v>
      </c>
      <c r="Z45" s="12">
        <v>5195612</v>
      </c>
      <c r="AA45" s="12">
        <v>2598750</v>
      </c>
      <c r="AB45" s="12">
        <v>2380483</v>
      </c>
      <c r="AC45" s="12">
        <v>216379</v>
      </c>
    </row>
    <row r="46" spans="2:29" ht="19.7" customHeight="1" x14ac:dyDescent="0.2">
      <c r="B46" s="13" t="s">
        <v>1542</v>
      </c>
      <c r="C46" s="14" t="s">
        <v>2817</v>
      </c>
      <c r="D46" s="14" t="s">
        <v>1151</v>
      </c>
      <c r="E46" s="15" t="s">
        <v>2937</v>
      </c>
      <c r="F46" s="26" t="e">
        <f t="shared" si="0"/>
        <v>#REF!</v>
      </c>
      <c r="G46" s="26" t="e">
        <f>일위대가!J210</f>
        <v>#REF!</v>
      </c>
      <c r="H46" s="26" t="e">
        <f>일위대가!L210</f>
        <v>#REF!</v>
      </c>
      <c r="I46" s="26" t="e">
        <f>일위대가!N210</f>
        <v>#REF!</v>
      </c>
      <c r="J46" s="17" t="s">
        <v>4016</v>
      </c>
      <c r="Z46" s="12">
        <v>23836</v>
      </c>
      <c r="AA46" s="12">
        <v>15575</v>
      </c>
      <c r="AB46" s="12">
        <v>3038</v>
      </c>
      <c r="AC46" s="12">
        <v>5223</v>
      </c>
    </row>
    <row r="47" spans="2:29" ht="19.7" customHeight="1" x14ac:dyDescent="0.2">
      <c r="B47" s="13" t="s">
        <v>3456</v>
      </c>
      <c r="C47" s="14" t="s">
        <v>3736</v>
      </c>
      <c r="D47" s="14" t="s">
        <v>4016</v>
      </c>
      <c r="E47" s="15" t="s">
        <v>3257</v>
      </c>
      <c r="F47" s="26" t="e">
        <f t="shared" si="0"/>
        <v>#REF!</v>
      </c>
      <c r="G47" s="26" t="e">
        <f>일위대가!J215</f>
        <v>#REF!</v>
      </c>
      <c r="H47" s="26" t="e">
        <f>일위대가!L215</f>
        <v>#REF!</v>
      </c>
      <c r="I47" s="26" t="e">
        <f>일위대가!N215</f>
        <v>#REF!</v>
      </c>
      <c r="J47" s="17" t="s">
        <v>4016</v>
      </c>
      <c r="Z47" s="12">
        <v>23136924</v>
      </c>
      <c r="AA47" s="12">
        <v>18205870</v>
      </c>
      <c r="AB47" s="12">
        <v>4903892</v>
      </c>
      <c r="AC47" s="12">
        <v>27162</v>
      </c>
    </row>
    <row r="48" spans="2:29" ht="19.7" customHeight="1" x14ac:dyDescent="0.2">
      <c r="B48" s="13" t="s">
        <v>2009</v>
      </c>
      <c r="C48" s="14" t="s">
        <v>362</v>
      </c>
      <c r="D48" s="14" t="s">
        <v>3826</v>
      </c>
      <c r="E48" s="15" t="s">
        <v>2870</v>
      </c>
      <c r="F48" s="26" t="e">
        <f t="shared" si="0"/>
        <v>#REF!</v>
      </c>
      <c r="G48" s="26" t="e">
        <f>일위대가!J221</f>
        <v>#REF!</v>
      </c>
      <c r="H48" s="26" t="e">
        <f>일위대가!L221</f>
        <v>#REF!</v>
      </c>
      <c r="I48" s="26" t="e">
        <f>일위대가!N221</f>
        <v>#REF!</v>
      </c>
      <c r="J48" s="17" t="s">
        <v>4016</v>
      </c>
      <c r="Z48" s="12">
        <v>6630085</v>
      </c>
      <c r="AA48" s="12">
        <v>6310527</v>
      </c>
      <c r="AB48" s="12">
        <v>310143</v>
      </c>
      <c r="AC48" s="12">
        <v>9415</v>
      </c>
    </row>
    <row r="49" spans="2:29" ht="19.7" customHeight="1" x14ac:dyDescent="0.2">
      <c r="B49" s="13" t="s">
        <v>3284</v>
      </c>
      <c r="C49" s="14" t="s">
        <v>565</v>
      </c>
      <c r="D49" s="14" t="s">
        <v>647</v>
      </c>
      <c r="E49" s="15" t="s">
        <v>2937</v>
      </c>
      <c r="F49" s="26" t="e">
        <f t="shared" si="0"/>
        <v>#REF!</v>
      </c>
      <c r="G49" s="26" t="e">
        <f>일위대가!J225</f>
        <v>#REF!</v>
      </c>
      <c r="H49" s="26" t="e">
        <f>일위대가!L225</f>
        <v>#REF!</v>
      </c>
      <c r="I49" s="26" t="e">
        <f>일위대가!N225</f>
        <v>#REF!</v>
      </c>
      <c r="J49" s="17" t="s">
        <v>4016</v>
      </c>
      <c r="Z49" s="12">
        <v>53863</v>
      </c>
      <c r="AA49" s="12">
        <v>17644</v>
      </c>
      <c r="AB49" s="12">
        <v>31931</v>
      </c>
      <c r="AC49" s="12">
        <v>4288</v>
      </c>
    </row>
    <row r="50" spans="2:29" ht="19.7" customHeight="1" x14ac:dyDescent="0.2">
      <c r="B50" s="13" t="s">
        <v>1832</v>
      </c>
      <c r="C50" s="14" t="s">
        <v>3157</v>
      </c>
      <c r="D50" s="14" t="s">
        <v>660</v>
      </c>
      <c r="E50" s="15" t="s">
        <v>2937</v>
      </c>
      <c r="F50" s="26" t="e">
        <f t="shared" si="0"/>
        <v>#REF!</v>
      </c>
      <c r="G50" s="26" t="e">
        <f>일위대가!J231</f>
        <v>#REF!</v>
      </c>
      <c r="H50" s="26" t="e">
        <f>일위대가!L231</f>
        <v>#REF!</v>
      </c>
      <c r="I50" s="26" t="e">
        <f>일위대가!N231</f>
        <v>#REF!</v>
      </c>
      <c r="J50" s="17" t="s">
        <v>4016</v>
      </c>
      <c r="Z50" s="12">
        <v>23452</v>
      </c>
      <c r="AA50" s="12">
        <v>4820</v>
      </c>
      <c r="AB50" s="12">
        <v>16445</v>
      </c>
      <c r="AC50" s="12">
        <v>2187</v>
      </c>
    </row>
    <row r="51" spans="2:29" ht="19.7" customHeight="1" x14ac:dyDescent="0.2">
      <c r="B51" s="13" t="s">
        <v>2514</v>
      </c>
      <c r="C51" s="14" t="s">
        <v>778</v>
      </c>
      <c r="D51" s="14" t="s">
        <v>338</v>
      </c>
      <c r="E51" s="15" t="s">
        <v>2937</v>
      </c>
      <c r="F51" s="26" t="e">
        <f t="shared" si="0"/>
        <v>#REF!</v>
      </c>
      <c r="G51" s="26" t="e">
        <f>일위대가!J236</f>
        <v>#REF!</v>
      </c>
      <c r="H51" s="26" t="e">
        <f>일위대가!L236</f>
        <v>#REF!</v>
      </c>
      <c r="I51" s="26" t="e">
        <f>일위대가!N236</f>
        <v>#REF!</v>
      </c>
      <c r="J51" s="17" t="s">
        <v>4016</v>
      </c>
      <c r="Z51" s="12">
        <v>56270</v>
      </c>
      <c r="AA51" s="12">
        <v>18364</v>
      </c>
      <c r="AB51" s="12">
        <v>32450</v>
      </c>
      <c r="AC51" s="12">
        <v>5456</v>
      </c>
    </row>
    <row r="52" spans="2:29" ht="19.7" customHeight="1" x14ac:dyDescent="0.2">
      <c r="B52" s="13" t="s">
        <v>84</v>
      </c>
      <c r="C52" s="14" t="s">
        <v>1860</v>
      </c>
      <c r="D52" s="14" t="s">
        <v>167</v>
      </c>
      <c r="E52" s="15" t="s">
        <v>2986</v>
      </c>
      <c r="F52" s="26" t="e">
        <f t="shared" si="0"/>
        <v>#REF!</v>
      </c>
      <c r="G52" s="26" t="e">
        <f>일위대가!J242</f>
        <v>#REF!</v>
      </c>
      <c r="H52" s="26" t="e">
        <f>일위대가!L242</f>
        <v>#REF!</v>
      </c>
      <c r="I52" s="26" t="e">
        <f>일위대가!N242</f>
        <v>#REF!</v>
      </c>
      <c r="J52" s="17" t="s">
        <v>4016</v>
      </c>
      <c r="Z52" s="12">
        <v>83472</v>
      </c>
      <c r="AA52" s="12">
        <v>72395</v>
      </c>
      <c r="AB52" s="12">
        <v>7816</v>
      </c>
      <c r="AC52" s="12">
        <v>3261</v>
      </c>
    </row>
    <row r="53" spans="2:29" ht="19.7" customHeight="1" x14ac:dyDescent="0.2">
      <c r="B53" s="13" t="s">
        <v>1295</v>
      </c>
      <c r="C53" s="14" t="s">
        <v>1343</v>
      </c>
      <c r="D53" s="14" t="s">
        <v>167</v>
      </c>
      <c r="E53" s="15" t="s">
        <v>2986</v>
      </c>
      <c r="F53" s="26" t="e">
        <f t="shared" si="0"/>
        <v>#REF!</v>
      </c>
      <c r="G53" s="26" t="e">
        <f>일위대가!J246</f>
        <v>#REF!</v>
      </c>
      <c r="H53" s="26" t="e">
        <f>일위대가!L246</f>
        <v>#REF!</v>
      </c>
      <c r="I53" s="26" t="e">
        <f>일위대가!N246</f>
        <v>#REF!</v>
      </c>
      <c r="J53" s="17" t="s">
        <v>4016</v>
      </c>
      <c r="Z53" s="12">
        <v>90009</v>
      </c>
      <c r="AA53" s="12">
        <v>78040</v>
      </c>
      <c r="AB53" s="12">
        <v>8449</v>
      </c>
      <c r="AC53" s="12">
        <v>3520</v>
      </c>
    </row>
    <row r="54" spans="2:29" ht="19.7" customHeight="1" x14ac:dyDescent="0.2">
      <c r="B54" s="13" t="s">
        <v>3863</v>
      </c>
      <c r="C54" s="14" t="s">
        <v>978</v>
      </c>
      <c r="D54" s="14" t="s">
        <v>2233</v>
      </c>
      <c r="E54" s="15" t="s">
        <v>2986</v>
      </c>
      <c r="F54" s="26" t="e">
        <f t="shared" si="0"/>
        <v>#REF!</v>
      </c>
      <c r="G54" s="26" t="e">
        <f>일위대가!J250</f>
        <v>#REF!</v>
      </c>
      <c r="H54" s="26" t="e">
        <f>일위대가!L250</f>
        <v>#REF!</v>
      </c>
      <c r="I54" s="26" t="e">
        <f>일위대가!N250</f>
        <v>#REF!</v>
      </c>
      <c r="J54" s="17" t="s">
        <v>4016</v>
      </c>
      <c r="Z54" s="12">
        <v>38649</v>
      </c>
      <c r="AA54" s="12">
        <v>32804</v>
      </c>
      <c r="AB54" s="12">
        <v>3237</v>
      </c>
      <c r="AC54" s="12">
        <v>2608</v>
      </c>
    </row>
    <row r="55" spans="2:29" ht="19.7" customHeight="1" x14ac:dyDescent="0.2">
      <c r="B55" s="13" t="s">
        <v>1403</v>
      </c>
      <c r="C55" s="14" t="s">
        <v>3328</v>
      </c>
      <c r="D55" s="14" t="s">
        <v>2614</v>
      </c>
      <c r="E55" s="15" t="s">
        <v>2937</v>
      </c>
      <c r="F55" s="26" t="e">
        <f t="shared" si="0"/>
        <v>#REF!</v>
      </c>
      <c r="G55" s="26" t="e">
        <f>일위대가!J254</f>
        <v>#REF!</v>
      </c>
      <c r="H55" s="26" t="e">
        <f>일위대가!L254</f>
        <v>#REF!</v>
      </c>
      <c r="I55" s="26" t="e">
        <f>일위대가!N254</f>
        <v>#REF!</v>
      </c>
      <c r="J55" s="17" t="s">
        <v>4016</v>
      </c>
      <c r="Z55" s="12">
        <v>24456</v>
      </c>
      <c r="AA55" s="12">
        <v>6973</v>
      </c>
      <c r="AB55" s="12">
        <v>16090</v>
      </c>
      <c r="AC55" s="12">
        <v>1393</v>
      </c>
    </row>
    <row r="56" spans="2:29" ht="19.7" customHeight="1" x14ac:dyDescent="0.2">
      <c r="B56" s="13" t="s">
        <v>3969</v>
      </c>
      <c r="C56" s="14" t="s">
        <v>3099</v>
      </c>
      <c r="D56" s="14" t="s">
        <v>2614</v>
      </c>
      <c r="E56" s="15" t="s">
        <v>2937</v>
      </c>
      <c r="F56" s="26" t="e">
        <f t="shared" si="0"/>
        <v>#REF!</v>
      </c>
      <c r="G56" s="26" t="e">
        <f>일위대가!J259</f>
        <v>#REF!</v>
      </c>
      <c r="H56" s="26" t="e">
        <f>일위대가!L259</f>
        <v>#REF!</v>
      </c>
      <c r="I56" s="26" t="e">
        <f>일위대가!N259</f>
        <v>#REF!</v>
      </c>
      <c r="J56" s="17" t="s">
        <v>4016</v>
      </c>
      <c r="Z56" s="12">
        <v>21335</v>
      </c>
      <c r="AA56" s="12">
        <v>4107</v>
      </c>
      <c r="AB56" s="12">
        <v>15918</v>
      </c>
      <c r="AC56" s="12">
        <v>1310</v>
      </c>
    </row>
    <row r="57" spans="2:29" ht="19.7" customHeight="1" x14ac:dyDescent="0.2">
      <c r="B57" s="13" t="s">
        <v>1061</v>
      </c>
      <c r="C57" s="14" t="s">
        <v>3168</v>
      </c>
      <c r="D57" s="14" t="s">
        <v>3289</v>
      </c>
      <c r="E57" s="15" t="s">
        <v>2937</v>
      </c>
      <c r="F57" s="26" t="e">
        <f t="shared" si="0"/>
        <v>#REF!</v>
      </c>
      <c r="G57" s="26" t="e">
        <f>일위대가!J264</f>
        <v>#REF!</v>
      </c>
      <c r="H57" s="26" t="e">
        <f>일위대가!L264</f>
        <v>#REF!</v>
      </c>
      <c r="I57" s="26" t="e">
        <f>일위대가!N264</f>
        <v>#REF!</v>
      </c>
      <c r="J57" s="17" t="s">
        <v>4016</v>
      </c>
      <c r="Z57" s="12">
        <v>41922</v>
      </c>
      <c r="AA57" s="12">
        <v>17584</v>
      </c>
      <c r="AB57" s="12">
        <v>20055</v>
      </c>
      <c r="AC57" s="12">
        <v>4283</v>
      </c>
    </row>
    <row r="58" spans="2:29" ht="19.7" customHeight="1" x14ac:dyDescent="0.2">
      <c r="B58" s="13" t="s">
        <v>3539</v>
      </c>
      <c r="C58" s="14" t="s">
        <v>3525</v>
      </c>
      <c r="D58" s="14" t="s">
        <v>3289</v>
      </c>
      <c r="E58" s="15" t="s">
        <v>2937</v>
      </c>
      <c r="F58" s="26" t="e">
        <f t="shared" si="0"/>
        <v>#REF!</v>
      </c>
      <c r="G58" s="26" t="e">
        <f>일위대가!J270</f>
        <v>#REF!</v>
      </c>
      <c r="H58" s="26" t="e">
        <f>일위대가!L270</f>
        <v>#REF!</v>
      </c>
      <c r="I58" s="26" t="e">
        <f>일위대가!N270</f>
        <v>#REF!</v>
      </c>
      <c r="J58" s="17" t="s">
        <v>4016</v>
      </c>
      <c r="Z58" s="12">
        <v>41527</v>
      </c>
      <c r="AA58" s="12">
        <v>17114</v>
      </c>
      <c r="AB58" s="12">
        <v>19983</v>
      </c>
      <c r="AC58" s="12">
        <v>4430</v>
      </c>
    </row>
    <row r="59" spans="2:29" ht="19.7" customHeight="1" x14ac:dyDescent="0.2">
      <c r="B59" s="13" t="s">
        <v>1240</v>
      </c>
      <c r="C59" s="14" t="s">
        <v>2508</v>
      </c>
      <c r="D59" s="14" t="s">
        <v>448</v>
      </c>
      <c r="E59" s="15" t="s">
        <v>2937</v>
      </c>
      <c r="F59" s="26" t="e">
        <f t="shared" si="0"/>
        <v>#REF!</v>
      </c>
      <c r="G59" s="26" t="e">
        <f>일위대가!J276</f>
        <v>#REF!</v>
      </c>
      <c r="H59" s="26" t="e">
        <f>일위대가!L276</f>
        <v>#REF!</v>
      </c>
      <c r="I59" s="26" t="e">
        <f>일위대가!N276</f>
        <v>#REF!</v>
      </c>
      <c r="J59" s="17" t="s">
        <v>4016</v>
      </c>
      <c r="Z59" s="12">
        <v>58100</v>
      </c>
      <c r="AA59" s="12">
        <v>19602</v>
      </c>
      <c r="AB59" s="12">
        <v>33977</v>
      </c>
      <c r="AC59" s="12">
        <v>4521</v>
      </c>
    </row>
    <row r="60" spans="2:29" ht="19.7" customHeight="1" x14ac:dyDescent="0.2">
      <c r="B60" s="13" t="s">
        <v>3679</v>
      </c>
      <c r="C60" s="14" t="s">
        <v>778</v>
      </c>
      <c r="D60" s="14" t="s">
        <v>2233</v>
      </c>
      <c r="E60" s="15" t="s">
        <v>2937</v>
      </c>
      <c r="F60" s="26" t="e">
        <f t="shared" si="0"/>
        <v>#REF!</v>
      </c>
      <c r="G60" s="26" t="e">
        <f>일위대가!J282</f>
        <v>#REF!</v>
      </c>
      <c r="H60" s="26" t="e">
        <f>일위대가!L282</f>
        <v>#REF!</v>
      </c>
      <c r="I60" s="26" t="e">
        <f>일위대가!N282</f>
        <v>#REF!</v>
      </c>
      <c r="J60" s="17" t="s">
        <v>4016</v>
      </c>
      <c r="Z60" s="12">
        <v>53492</v>
      </c>
      <c r="AA60" s="12">
        <v>17190</v>
      </c>
      <c r="AB60" s="12">
        <v>31865</v>
      </c>
      <c r="AC60" s="12">
        <v>4437</v>
      </c>
    </row>
    <row r="61" spans="2:29" ht="19.7" customHeight="1" x14ac:dyDescent="0.2">
      <c r="B61" s="13" t="s">
        <v>942</v>
      </c>
      <c r="C61" s="14" t="s">
        <v>2895</v>
      </c>
      <c r="D61" s="14" t="s">
        <v>3432</v>
      </c>
      <c r="E61" s="15" t="s">
        <v>1051</v>
      </c>
      <c r="F61" s="26" t="e">
        <f t="shared" si="0"/>
        <v>#REF!</v>
      </c>
      <c r="G61" s="26" t="e">
        <f>일위대가!J288</f>
        <v>#REF!</v>
      </c>
      <c r="H61" s="26" t="e">
        <f>일위대가!L288</f>
        <v>#REF!</v>
      </c>
      <c r="I61" s="26" t="e">
        <f>일위대가!N288</f>
        <v>#REF!</v>
      </c>
      <c r="J61" s="17" t="s">
        <v>4016</v>
      </c>
      <c r="Z61" s="12">
        <v>79193</v>
      </c>
      <c r="AA61" s="12">
        <v>39349</v>
      </c>
      <c r="AB61" s="12">
        <v>35052</v>
      </c>
      <c r="AC61" s="12">
        <v>4792</v>
      </c>
    </row>
    <row r="62" spans="2:29" ht="19.7" customHeight="1" x14ac:dyDescent="0.2">
      <c r="B62" s="13" t="s">
        <v>2411</v>
      </c>
      <c r="C62" s="14" t="s">
        <v>2393</v>
      </c>
      <c r="D62" s="14" t="s">
        <v>4016</v>
      </c>
      <c r="E62" s="15" t="s">
        <v>2762</v>
      </c>
      <c r="F62" s="26" t="e">
        <f t="shared" si="0"/>
        <v>#REF!</v>
      </c>
      <c r="G62" s="26" t="e">
        <f>일위대가!J292</f>
        <v>#REF!</v>
      </c>
      <c r="H62" s="26" t="e">
        <f>일위대가!L292</f>
        <v>#REF!</v>
      </c>
      <c r="I62" s="26" t="e">
        <f>일위대가!N292</f>
        <v>#REF!</v>
      </c>
      <c r="J62" s="17" t="s">
        <v>4016</v>
      </c>
      <c r="Z62" s="12">
        <v>126063</v>
      </c>
      <c r="AA62" s="12">
        <v>100897</v>
      </c>
      <c r="AB62" s="12">
        <v>12877</v>
      </c>
      <c r="AC62" s="12">
        <v>12289</v>
      </c>
    </row>
    <row r="63" spans="2:29" ht="19.7" customHeight="1" x14ac:dyDescent="0.2">
      <c r="B63" s="13" t="s">
        <v>2797</v>
      </c>
      <c r="C63" s="14" t="s">
        <v>2623</v>
      </c>
      <c r="D63" s="14" t="s">
        <v>1035</v>
      </c>
      <c r="E63" s="15" t="s">
        <v>2937</v>
      </c>
      <c r="F63" s="26" t="e">
        <f t="shared" si="0"/>
        <v>#REF!</v>
      </c>
      <c r="G63" s="26" t="e">
        <f>일위대가!J297</f>
        <v>#REF!</v>
      </c>
      <c r="H63" s="26" t="e">
        <f>일위대가!L297</f>
        <v>#REF!</v>
      </c>
      <c r="I63" s="26" t="e">
        <f>일위대가!N297</f>
        <v>#REF!</v>
      </c>
      <c r="J63" s="17" t="s">
        <v>4016</v>
      </c>
      <c r="Z63" s="12">
        <v>24176</v>
      </c>
      <c r="AA63" s="12">
        <v>15919</v>
      </c>
      <c r="AB63" s="12">
        <v>3363</v>
      </c>
      <c r="AC63" s="12">
        <v>4894</v>
      </c>
    </row>
    <row r="64" spans="2:29" ht="19.7" customHeight="1" x14ac:dyDescent="0.2">
      <c r="B64" s="18" t="s">
        <v>312</v>
      </c>
      <c r="C64" s="19" t="s">
        <v>1226</v>
      </c>
      <c r="D64" s="19" t="s">
        <v>2955</v>
      </c>
      <c r="E64" s="20" t="s">
        <v>2517</v>
      </c>
      <c r="F64" s="32" t="e">
        <f t="shared" si="0"/>
        <v>#REF!</v>
      </c>
      <c r="G64" s="32" t="e">
        <f>일위대가!J301</f>
        <v>#REF!</v>
      </c>
      <c r="H64" s="32" t="e">
        <f>일위대가!L301</f>
        <v>#REF!</v>
      </c>
      <c r="I64" s="32" t="e">
        <f>일위대가!N301</f>
        <v>#REF!</v>
      </c>
      <c r="J64" s="21" t="s">
        <v>4016</v>
      </c>
      <c r="Z64" s="12">
        <v>509424</v>
      </c>
      <c r="AA64" s="12">
        <v>255085</v>
      </c>
      <c r="AB64" s="12">
        <v>254339</v>
      </c>
    </row>
    <row r="65" spans="2:29" ht="19.7" customHeight="1" x14ac:dyDescent="0.2">
      <c r="B65" s="13" t="s">
        <v>2930</v>
      </c>
      <c r="C65" s="14" t="s">
        <v>258</v>
      </c>
      <c r="D65" s="14" t="s">
        <v>660</v>
      </c>
      <c r="E65" s="15" t="s">
        <v>2937</v>
      </c>
      <c r="F65" s="26" t="e">
        <f t="shared" si="0"/>
        <v>#REF!</v>
      </c>
      <c r="G65" s="26" t="e">
        <f>일위대가!J307</f>
        <v>#REF!</v>
      </c>
      <c r="H65" s="26" t="e">
        <f>일위대가!L307</f>
        <v>#REF!</v>
      </c>
      <c r="I65" s="26" t="e">
        <f>일위대가!N307</f>
        <v>#REF!</v>
      </c>
      <c r="J65" s="17" t="s">
        <v>4016</v>
      </c>
      <c r="Z65" s="12">
        <v>30515</v>
      </c>
      <c r="AA65" s="12">
        <v>6027</v>
      </c>
      <c r="AB65" s="12">
        <v>20696</v>
      </c>
      <c r="AC65" s="12">
        <v>3792</v>
      </c>
    </row>
    <row r="66" spans="2:29" ht="19.7" customHeight="1" x14ac:dyDescent="0.2">
      <c r="B66" s="13" t="s">
        <v>467</v>
      </c>
      <c r="C66" s="14" t="s">
        <v>1912</v>
      </c>
      <c r="D66" s="14" t="s">
        <v>660</v>
      </c>
      <c r="E66" s="15" t="s">
        <v>2937</v>
      </c>
      <c r="F66" s="26" t="e">
        <f t="shared" si="0"/>
        <v>#REF!</v>
      </c>
      <c r="G66" s="26" t="e">
        <f>일위대가!J312</f>
        <v>#REF!</v>
      </c>
      <c r="H66" s="26" t="e">
        <f>일위대가!L312</f>
        <v>#REF!</v>
      </c>
      <c r="I66" s="26" t="e">
        <f>일위대가!N312</f>
        <v>#REF!</v>
      </c>
      <c r="J66" s="17" t="s">
        <v>4016</v>
      </c>
      <c r="Z66" s="12">
        <v>28277</v>
      </c>
      <c r="AA66" s="12">
        <v>4030</v>
      </c>
      <c r="AB66" s="12">
        <v>20535</v>
      </c>
      <c r="AC66" s="12">
        <v>3712</v>
      </c>
    </row>
    <row r="67" spans="2:29" ht="19.7" customHeight="1" x14ac:dyDescent="0.2">
      <c r="B67" s="13" t="s">
        <v>2613</v>
      </c>
      <c r="C67" s="14" t="s">
        <v>3511</v>
      </c>
      <c r="D67" s="14" t="s">
        <v>2110</v>
      </c>
      <c r="E67" s="15" t="s">
        <v>2937</v>
      </c>
      <c r="F67" s="26" t="e">
        <f t="shared" si="0"/>
        <v>#REF!</v>
      </c>
      <c r="G67" s="26" t="e">
        <f>일위대가!J317</f>
        <v>#REF!</v>
      </c>
      <c r="H67" s="26" t="e">
        <f>일위대가!L317</f>
        <v>#REF!</v>
      </c>
      <c r="I67" s="26" t="e">
        <f>일위대가!N317</f>
        <v>#REF!</v>
      </c>
      <c r="J67" s="17" t="s">
        <v>4016</v>
      </c>
      <c r="Z67" s="12">
        <v>60185</v>
      </c>
      <c r="AA67" s="12">
        <v>16203</v>
      </c>
      <c r="AB67" s="12">
        <v>39644</v>
      </c>
      <c r="AC67" s="12">
        <v>4338</v>
      </c>
    </row>
    <row r="68" spans="2:29" ht="19.7" customHeight="1" x14ac:dyDescent="0.2">
      <c r="B68" s="13" t="s">
        <v>32</v>
      </c>
      <c r="C68" s="14" t="s">
        <v>3164</v>
      </c>
      <c r="D68" s="14" t="s">
        <v>2110</v>
      </c>
      <c r="E68" s="15" t="s">
        <v>2937</v>
      </c>
      <c r="F68" s="26" t="e">
        <f t="shared" ref="F68:F131" si="1">G68+H68+I68</f>
        <v>#REF!</v>
      </c>
      <c r="G68" s="26" t="e">
        <f>일위대가!J322</f>
        <v>#REF!</v>
      </c>
      <c r="H68" s="26" t="e">
        <f>일위대가!L322</f>
        <v>#REF!</v>
      </c>
      <c r="I68" s="26" t="e">
        <f>일위대가!N322</f>
        <v>#REF!</v>
      </c>
      <c r="J68" s="17" t="s">
        <v>4016</v>
      </c>
      <c r="Z68" s="12">
        <v>55697</v>
      </c>
      <c r="AA68" s="12">
        <v>12864</v>
      </c>
      <c r="AB68" s="12">
        <v>39137</v>
      </c>
      <c r="AC68" s="12">
        <v>3696</v>
      </c>
    </row>
    <row r="69" spans="2:29" ht="19.7" customHeight="1" x14ac:dyDescent="0.2">
      <c r="B69" s="13" t="s">
        <v>2711</v>
      </c>
      <c r="C69" s="14" t="s">
        <v>2723</v>
      </c>
      <c r="D69" s="14" t="s">
        <v>2110</v>
      </c>
      <c r="E69" s="15" t="s">
        <v>2986</v>
      </c>
      <c r="F69" s="26" t="e">
        <f t="shared" si="1"/>
        <v>#REF!</v>
      </c>
      <c r="G69" s="26" t="e">
        <f>일위대가!J327</f>
        <v>#REF!</v>
      </c>
      <c r="H69" s="26" t="e">
        <f>일위대가!L327</f>
        <v>#REF!</v>
      </c>
      <c r="I69" s="26" t="e">
        <f>일위대가!N327</f>
        <v>#REF!</v>
      </c>
      <c r="J69" s="17" t="s">
        <v>4016</v>
      </c>
      <c r="Z69" s="12">
        <v>62590</v>
      </c>
      <c r="AA69" s="12">
        <v>52576</v>
      </c>
      <c r="AB69" s="12">
        <v>5378</v>
      </c>
      <c r="AC69" s="12">
        <v>4636</v>
      </c>
    </row>
    <row r="70" spans="2:29" ht="19.7" customHeight="1" x14ac:dyDescent="0.2">
      <c r="B70" s="13" t="s">
        <v>161</v>
      </c>
      <c r="C70" s="14" t="s">
        <v>2951</v>
      </c>
      <c r="D70" s="14" t="s">
        <v>2110</v>
      </c>
      <c r="E70" s="15" t="s">
        <v>2986</v>
      </c>
      <c r="F70" s="26" t="e">
        <f t="shared" si="1"/>
        <v>#REF!</v>
      </c>
      <c r="G70" s="26" t="e">
        <f>일위대가!J330</f>
        <v>#REF!</v>
      </c>
      <c r="H70" s="26" t="e">
        <f>일위대가!L330</f>
        <v>#REF!</v>
      </c>
      <c r="I70" s="26" t="e">
        <f>일위대가!N330</f>
        <v>#REF!</v>
      </c>
      <c r="J70" s="17" t="s">
        <v>4016</v>
      </c>
      <c r="Z70" s="12">
        <v>28729</v>
      </c>
      <c r="AA70" s="12">
        <v>25569</v>
      </c>
      <c r="AB70" s="12">
        <v>1498</v>
      </c>
      <c r="AC70" s="12">
        <v>1662</v>
      </c>
    </row>
    <row r="71" spans="2:29" ht="19.7" customHeight="1" x14ac:dyDescent="0.2">
      <c r="B71" s="13" t="s">
        <v>3481</v>
      </c>
      <c r="C71" s="14" t="s">
        <v>3511</v>
      </c>
      <c r="D71" s="14" t="s">
        <v>2233</v>
      </c>
      <c r="E71" s="15" t="s">
        <v>2937</v>
      </c>
      <c r="F71" s="26" t="e">
        <f t="shared" si="1"/>
        <v>#REF!</v>
      </c>
      <c r="G71" s="26" t="e">
        <f>일위대가!J333</f>
        <v>#REF!</v>
      </c>
      <c r="H71" s="26" t="e">
        <f>일위대가!L333</f>
        <v>#REF!</v>
      </c>
      <c r="I71" s="26" t="e">
        <f>일위대가!N333</f>
        <v>#REF!</v>
      </c>
      <c r="J71" s="17" t="s">
        <v>4016</v>
      </c>
      <c r="Z71" s="12">
        <v>60341</v>
      </c>
      <c r="AA71" s="12">
        <v>16285</v>
      </c>
      <c r="AB71" s="12">
        <v>39680</v>
      </c>
      <c r="AC71" s="12">
        <v>4376</v>
      </c>
    </row>
    <row r="72" spans="2:29" ht="19.7" customHeight="1" x14ac:dyDescent="0.2">
      <c r="B72" s="13" t="s">
        <v>1922</v>
      </c>
      <c r="C72" s="14" t="s">
        <v>3164</v>
      </c>
      <c r="D72" s="14" t="s">
        <v>2233</v>
      </c>
      <c r="E72" s="15" t="s">
        <v>2937</v>
      </c>
      <c r="F72" s="26" t="e">
        <f t="shared" si="1"/>
        <v>#REF!</v>
      </c>
      <c r="G72" s="26" t="e">
        <f>일위대가!J338</f>
        <v>#REF!</v>
      </c>
      <c r="H72" s="26" t="e">
        <f>일위대가!L338</f>
        <v>#REF!</v>
      </c>
      <c r="I72" s="26" t="e">
        <f>일위대가!N338</f>
        <v>#REF!</v>
      </c>
      <c r="J72" s="17" t="s">
        <v>4016</v>
      </c>
      <c r="Z72" s="12">
        <v>55853</v>
      </c>
      <c r="AA72" s="12">
        <v>12946</v>
      </c>
      <c r="AB72" s="12">
        <v>39173</v>
      </c>
      <c r="AC72" s="12">
        <v>3734</v>
      </c>
    </row>
    <row r="73" spans="2:29" ht="19.7" customHeight="1" x14ac:dyDescent="0.2">
      <c r="B73" s="13" t="s">
        <v>713</v>
      </c>
      <c r="C73" s="14" t="s">
        <v>2723</v>
      </c>
      <c r="D73" s="14" t="s">
        <v>2233</v>
      </c>
      <c r="E73" s="15" t="s">
        <v>2986</v>
      </c>
      <c r="F73" s="26" t="e">
        <f t="shared" si="1"/>
        <v>#REF!</v>
      </c>
      <c r="G73" s="26" t="e">
        <f>일위대가!J343</f>
        <v>#REF!</v>
      </c>
      <c r="H73" s="26" t="e">
        <f>일위대가!L343</f>
        <v>#REF!</v>
      </c>
      <c r="I73" s="26" t="e">
        <f>일위대가!N343</f>
        <v>#REF!</v>
      </c>
      <c r="J73" s="17" t="s">
        <v>4016</v>
      </c>
      <c r="Z73" s="12">
        <v>62590</v>
      </c>
      <c r="AA73" s="12">
        <v>52576</v>
      </c>
      <c r="AB73" s="12">
        <v>5378</v>
      </c>
      <c r="AC73" s="12">
        <v>4636</v>
      </c>
    </row>
    <row r="74" spans="2:29" ht="19.7" customHeight="1" x14ac:dyDescent="0.2">
      <c r="B74" s="13" t="s">
        <v>2182</v>
      </c>
      <c r="C74" s="14" t="s">
        <v>2951</v>
      </c>
      <c r="D74" s="14" t="s">
        <v>2233</v>
      </c>
      <c r="E74" s="15" t="s">
        <v>2986</v>
      </c>
      <c r="F74" s="26" t="e">
        <f t="shared" si="1"/>
        <v>#REF!</v>
      </c>
      <c r="G74" s="26" t="e">
        <f>일위대가!J346</f>
        <v>#REF!</v>
      </c>
      <c r="H74" s="26" t="e">
        <f>일위대가!L346</f>
        <v>#REF!</v>
      </c>
      <c r="I74" s="26" t="e">
        <f>일위대가!N346</f>
        <v>#REF!</v>
      </c>
      <c r="J74" s="17" t="s">
        <v>4016</v>
      </c>
      <c r="Z74" s="12">
        <v>28729</v>
      </c>
      <c r="AA74" s="12">
        <v>25569</v>
      </c>
      <c r="AB74" s="12">
        <v>1498</v>
      </c>
      <c r="AC74" s="12">
        <v>1662</v>
      </c>
    </row>
    <row r="75" spans="2:29" ht="19.7" customHeight="1" x14ac:dyDescent="0.2">
      <c r="B75" s="13" t="s">
        <v>546</v>
      </c>
      <c r="C75" s="14" t="s">
        <v>2653</v>
      </c>
      <c r="D75" s="14" t="s">
        <v>2637</v>
      </c>
      <c r="E75" s="15" t="s">
        <v>2937</v>
      </c>
      <c r="F75" s="26" t="e">
        <f t="shared" si="1"/>
        <v>#REF!</v>
      </c>
      <c r="G75" s="26" t="e">
        <f>일위대가!J349</f>
        <v>#REF!</v>
      </c>
      <c r="H75" s="26" t="e">
        <f>일위대가!L349</f>
        <v>#REF!</v>
      </c>
      <c r="I75" s="26" t="e">
        <f>일위대가!N349</f>
        <v>#REF!</v>
      </c>
      <c r="J75" s="17" t="s">
        <v>4016</v>
      </c>
      <c r="Z75" s="12">
        <v>25302</v>
      </c>
      <c r="AA75" s="12">
        <v>7463</v>
      </c>
      <c r="AB75" s="12">
        <v>15692</v>
      </c>
      <c r="AC75" s="12">
        <v>2147</v>
      </c>
    </row>
    <row r="76" spans="2:29" ht="19.7" customHeight="1" x14ac:dyDescent="0.2">
      <c r="B76" s="13" t="s">
        <v>2052</v>
      </c>
      <c r="C76" s="14" t="s">
        <v>258</v>
      </c>
      <c r="D76" s="14" t="s">
        <v>2637</v>
      </c>
      <c r="E76" s="15" t="s">
        <v>2937</v>
      </c>
      <c r="F76" s="26" t="e">
        <f t="shared" si="1"/>
        <v>#REF!</v>
      </c>
      <c r="G76" s="26" t="e">
        <f>일위대가!J354</f>
        <v>#REF!</v>
      </c>
      <c r="H76" s="26" t="e">
        <f>일위대가!L354</f>
        <v>#REF!</v>
      </c>
      <c r="I76" s="26" t="e">
        <f>일위대가!N354</f>
        <v>#REF!</v>
      </c>
      <c r="J76" s="17" t="s">
        <v>4016</v>
      </c>
      <c r="Z76" s="12">
        <v>29795</v>
      </c>
      <c r="AA76" s="12">
        <v>6027</v>
      </c>
      <c r="AB76" s="12">
        <v>19976</v>
      </c>
      <c r="AC76" s="12">
        <v>3792</v>
      </c>
    </row>
    <row r="77" spans="2:29" ht="19.7" customHeight="1" x14ac:dyDescent="0.2">
      <c r="B77" s="13" t="s">
        <v>865</v>
      </c>
      <c r="C77" s="14" t="s">
        <v>1912</v>
      </c>
      <c r="D77" s="14" t="s">
        <v>2637</v>
      </c>
      <c r="E77" s="15" t="s">
        <v>2937</v>
      </c>
      <c r="F77" s="26" t="e">
        <f t="shared" si="1"/>
        <v>#REF!</v>
      </c>
      <c r="G77" s="26" t="e">
        <f>일위대가!J359</f>
        <v>#REF!</v>
      </c>
      <c r="H77" s="26" t="e">
        <f>일위대가!L359</f>
        <v>#REF!</v>
      </c>
      <c r="I77" s="26" t="e">
        <f>일위대가!N359</f>
        <v>#REF!</v>
      </c>
      <c r="J77" s="17" t="s">
        <v>4016</v>
      </c>
      <c r="Z77" s="12">
        <v>27557</v>
      </c>
      <c r="AA77" s="12">
        <v>4030</v>
      </c>
      <c r="AB77" s="12">
        <v>19815</v>
      </c>
      <c r="AC77" s="12">
        <v>3712</v>
      </c>
    </row>
    <row r="78" spans="2:29" ht="19.7" customHeight="1" x14ac:dyDescent="0.2">
      <c r="B78" s="13" t="s">
        <v>2427</v>
      </c>
      <c r="C78" s="14" t="s">
        <v>2232</v>
      </c>
      <c r="D78" s="14" t="s">
        <v>2637</v>
      </c>
      <c r="E78" s="15" t="s">
        <v>2937</v>
      </c>
      <c r="F78" s="26" t="e">
        <f t="shared" si="1"/>
        <v>#REF!</v>
      </c>
      <c r="G78" s="26" t="e">
        <f>일위대가!J364</f>
        <v>#REF!</v>
      </c>
      <c r="H78" s="26" t="e">
        <f>일위대가!L364</f>
        <v>#REF!</v>
      </c>
      <c r="I78" s="26" t="e">
        <f>일위대가!N364</f>
        <v>#REF!</v>
      </c>
      <c r="J78" s="17" t="s">
        <v>4016</v>
      </c>
      <c r="Z78" s="12">
        <v>24729</v>
      </c>
      <c r="AA78" s="12">
        <v>3302</v>
      </c>
      <c r="AB78" s="12">
        <v>19319</v>
      </c>
      <c r="AC78" s="12">
        <v>2108</v>
      </c>
    </row>
    <row r="79" spans="2:29" ht="19.7" customHeight="1" x14ac:dyDescent="0.2">
      <c r="B79" s="13" t="s">
        <v>755</v>
      </c>
      <c r="C79" s="14" t="s">
        <v>3001</v>
      </c>
      <c r="D79" s="14" t="s">
        <v>536</v>
      </c>
      <c r="E79" s="15" t="s">
        <v>2937</v>
      </c>
      <c r="F79" s="26" t="e">
        <f t="shared" si="1"/>
        <v>#REF!</v>
      </c>
      <c r="G79" s="26" t="e">
        <f>일위대가!J369</f>
        <v>#REF!</v>
      </c>
      <c r="H79" s="26" t="e">
        <f>일위대가!L369</f>
        <v>#REF!</v>
      </c>
      <c r="I79" s="26" t="e">
        <f>일위대가!N369</f>
        <v>#REF!</v>
      </c>
      <c r="J79" s="17" t="s">
        <v>4016</v>
      </c>
      <c r="Z79" s="12">
        <v>24021</v>
      </c>
      <c r="AA79" s="12">
        <v>9540</v>
      </c>
      <c r="AB79" s="12">
        <v>8511</v>
      </c>
      <c r="AC79" s="12">
        <v>5970</v>
      </c>
    </row>
    <row r="80" spans="2:29" ht="19.7" customHeight="1" x14ac:dyDescent="0.2">
      <c r="B80" s="13" t="s">
        <v>2362</v>
      </c>
      <c r="C80" s="14" t="s">
        <v>1841</v>
      </c>
      <c r="D80" s="14" t="s">
        <v>2637</v>
      </c>
      <c r="E80" s="15" t="s">
        <v>2937</v>
      </c>
      <c r="F80" s="26" t="e">
        <f t="shared" si="1"/>
        <v>#REF!</v>
      </c>
      <c r="G80" s="26" t="e">
        <f>일위대가!J376</f>
        <v>#REF!</v>
      </c>
      <c r="H80" s="26" t="e">
        <f>일위대가!L376</f>
        <v>#REF!</v>
      </c>
      <c r="I80" s="26" t="e">
        <f>일위대가!N376</f>
        <v>#REF!</v>
      </c>
      <c r="J80" s="17" t="s">
        <v>4016</v>
      </c>
      <c r="Z80" s="12">
        <v>27000</v>
      </c>
      <c r="AA80" s="12">
        <v>4355</v>
      </c>
      <c r="AB80" s="12">
        <v>20037</v>
      </c>
      <c r="AC80" s="12">
        <v>2608</v>
      </c>
    </row>
    <row r="81" spans="2:29" ht="19.7" customHeight="1" x14ac:dyDescent="0.2">
      <c r="B81" s="13" t="s">
        <v>1002</v>
      </c>
      <c r="C81" s="14" t="s">
        <v>3582</v>
      </c>
      <c r="D81" s="14" t="s">
        <v>4016</v>
      </c>
      <c r="E81" s="15" t="s">
        <v>2937</v>
      </c>
      <c r="F81" s="26">
        <f t="shared" si="1"/>
        <v>27450</v>
      </c>
      <c r="G81" s="26">
        <f>일위대가!J381</f>
        <v>11733</v>
      </c>
      <c r="H81" s="26">
        <f>일위대가!L381</f>
        <v>7980</v>
      </c>
      <c r="I81" s="26">
        <f>일위대가!N381</f>
        <v>7737</v>
      </c>
      <c r="J81" s="17" t="s">
        <v>4016</v>
      </c>
      <c r="Z81" s="12">
        <v>27450</v>
      </c>
      <c r="AA81" s="12">
        <v>11733</v>
      </c>
      <c r="AB81" s="12">
        <v>7980</v>
      </c>
      <c r="AC81" s="12">
        <v>7737</v>
      </c>
    </row>
    <row r="82" spans="2:29" ht="19.7" customHeight="1" x14ac:dyDescent="0.2">
      <c r="B82" s="13" t="s">
        <v>3636</v>
      </c>
      <c r="C82" s="14" t="s">
        <v>3291</v>
      </c>
      <c r="D82" s="14" t="s">
        <v>3905</v>
      </c>
      <c r="E82" s="15" t="s">
        <v>3257</v>
      </c>
      <c r="F82" s="26" t="e">
        <f t="shared" si="1"/>
        <v>#REF!</v>
      </c>
      <c r="G82" s="26" t="e">
        <f>일위대가!J385</f>
        <v>#REF!</v>
      </c>
      <c r="H82" s="26" t="e">
        <f>일위대가!L385</f>
        <v>#REF!</v>
      </c>
      <c r="I82" s="26" t="e">
        <f>일위대가!N385</f>
        <v>#REF!</v>
      </c>
      <c r="J82" s="17" t="s">
        <v>4016</v>
      </c>
      <c r="Z82" s="12">
        <v>164757</v>
      </c>
      <c r="AA82" s="12">
        <v>120749</v>
      </c>
      <c r="AB82" s="12">
        <v>43799</v>
      </c>
      <c r="AC82" s="12">
        <v>209</v>
      </c>
    </row>
    <row r="83" spans="2:29" ht="19.7" customHeight="1" x14ac:dyDescent="0.2">
      <c r="B83" s="13" t="s">
        <v>2083</v>
      </c>
      <c r="C83" s="14" t="s">
        <v>1652</v>
      </c>
      <c r="D83" s="14" t="s">
        <v>3905</v>
      </c>
      <c r="E83" s="15" t="s">
        <v>2467</v>
      </c>
      <c r="F83" s="26" t="e">
        <f t="shared" si="1"/>
        <v>#REF!</v>
      </c>
      <c r="G83" s="26" t="e">
        <f>일위대가!J388</f>
        <v>#REF!</v>
      </c>
      <c r="H83" s="26" t="e">
        <f>일위대가!L388</f>
        <v>#REF!</v>
      </c>
      <c r="I83" s="26" t="e">
        <f>일위대가!N388</f>
        <v>#REF!</v>
      </c>
      <c r="J83" s="17" t="s">
        <v>4016</v>
      </c>
      <c r="Z83" s="12">
        <v>102973381</v>
      </c>
      <c r="AA83" s="12">
        <v>75468201</v>
      </c>
      <c r="AB83" s="12">
        <v>27374521</v>
      </c>
      <c r="AC83" s="12">
        <v>130659</v>
      </c>
    </row>
    <row r="84" spans="2:29" ht="19.7" customHeight="1" x14ac:dyDescent="0.2">
      <c r="B84" s="13" t="s">
        <v>577</v>
      </c>
      <c r="C84" s="14" t="s">
        <v>3291</v>
      </c>
      <c r="D84" s="14" t="s">
        <v>1621</v>
      </c>
      <c r="E84" s="15" t="s">
        <v>3257</v>
      </c>
      <c r="F84" s="26" t="e">
        <f t="shared" si="1"/>
        <v>#REF!</v>
      </c>
      <c r="G84" s="26" t="e">
        <f>일위대가!J396</f>
        <v>#REF!</v>
      </c>
      <c r="H84" s="26" t="e">
        <f>일위대가!L396</f>
        <v>#REF!</v>
      </c>
      <c r="I84" s="26" t="e">
        <f>일위대가!N396</f>
        <v>#REF!</v>
      </c>
      <c r="J84" s="17" t="s">
        <v>4016</v>
      </c>
      <c r="Z84" s="12">
        <v>307091</v>
      </c>
      <c r="AA84" s="12">
        <v>231349</v>
      </c>
      <c r="AB84" s="12">
        <v>75356</v>
      </c>
      <c r="AC84" s="12">
        <v>386</v>
      </c>
    </row>
    <row r="85" spans="2:29" ht="19.7" customHeight="1" x14ac:dyDescent="0.2">
      <c r="B85" s="13" t="s">
        <v>2147</v>
      </c>
      <c r="C85" s="14" t="s">
        <v>1652</v>
      </c>
      <c r="D85" s="14" t="s">
        <v>1621</v>
      </c>
      <c r="E85" s="15" t="s">
        <v>2467</v>
      </c>
      <c r="F85" s="26" t="e">
        <f t="shared" si="1"/>
        <v>#REF!</v>
      </c>
      <c r="G85" s="26" t="e">
        <f>일위대가!J399</f>
        <v>#REF!</v>
      </c>
      <c r="H85" s="26" t="e">
        <f>일위대가!L399</f>
        <v>#REF!</v>
      </c>
      <c r="I85" s="26" t="e">
        <f>일위대가!N399</f>
        <v>#REF!</v>
      </c>
      <c r="J85" s="17" t="s">
        <v>4016</v>
      </c>
      <c r="Z85" s="12">
        <v>191932562</v>
      </c>
      <c r="AA85" s="12">
        <v>144593341</v>
      </c>
      <c r="AB85" s="12">
        <v>47097932</v>
      </c>
      <c r="AC85" s="12">
        <v>241289</v>
      </c>
    </row>
    <row r="86" spans="2:29" ht="19.7" customHeight="1" x14ac:dyDescent="0.2">
      <c r="B86" s="13" t="s">
        <v>691</v>
      </c>
      <c r="C86" s="14" t="s">
        <v>3577</v>
      </c>
      <c r="D86" s="14" t="s">
        <v>2696</v>
      </c>
      <c r="E86" s="15" t="s">
        <v>2517</v>
      </c>
      <c r="F86" s="26" t="e">
        <f t="shared" si="1"/>
        <v>#REF!</v>
      </c>
      <c r="G86" s="26" t="e">
        <f>일위대가!J410</f>
        <v>#REF!</v>
      </c>
      <c r="H86" s="26" t="e">
        <f>일위대가!L410</f>
        <v>#REF!</v>
      </c>
      <c r="I86" s="26" t="e">
        <f>일위대가!N410</f>
        <v>#REF!</v>
      </c>
      <c r="J86" s="17" t="s">
        <v>4016</v>
      </c>
      <c r="Z86" s="12">
        <v>140436065</v>
      </c>
      <c r="AA86" s="12">
        <v>56378630</v>
      </c>
      <c r="AB86" s="12">
        <v>81239345</v>
      </c>
      <c r="AC86" s="12">
        <v>2818090</v>
      </c>
    </row>
    <row r="87" spans="2:29" ht="19.7" customHeight="1" x14ac:dyDescent="0.2">
      <c r="B87" s="13" t="s">
        <v>2332</v>
      </c>
      <c r="C87" s="14" t="s">
        <v>3463</v>
      </c>
      <c r="D87" s="14" t="s">
        <v>1281</v>
      </c>
      <c r="E87" s="15" t="s">
        <v>2517</v>
      </c>
      <c r="F87" s="26" t="e">
        <f t="shared" si="1"/>
        <v>#REF!</v>
      </c>
      <c r="G87" s="26" t="e">
        <f>일위대가!J413</f>
        <v>#REF!</v>
      </c>
      <c r="H87" s="26" t="e">
        <f>일위대가!L413</f>
        <v>#REF!</v>
      </c>
      <c r="I87" s="26" t="e">
        <f>일위대가!N413</f>
        <v>#REF!</v>
      </c>
      <c r="J87" s="17" t="s">
        <v>4016</v>
      </c>
      <c r="Z87" s="12">
        <v>3888182</v>
      </c>
      <c r="AC87" s="12">
        <v>3888182</v>
      </c>
    </row>
    <row r="88" spans="2:29" ht="19.7" customHeight="1" x14ac:dyDescent="0.2">
      <c r="B88" s="13" t="s">
        <v>721</v>
      </c>
      <c r="C88" s="14" t="s">
        <v>2716</v>
      </c>
      <c r="D88" s="14" t="s">
        <v>2696</v>
      </c>
      <c r="E88" s="15" t="s">
        <v>2517</v>
      </c>
      <c r="F88" s="26" t="e">
        <f t="shared" si="1"/>
        <v>#REF!</v>
      </c>
      <c r="G88" s="26" t="e">
        <f>일위대가!J417</f>
        <v>#REF!</v>
      </c>
      <c r="H88" s="26" t="e">
        <f>일위대가!L417</f>
        <v>#REF!</v>
      </c>
      <c r="I88" s="26" t="e">
        <f>일위대가!N417</f>
        <v>#REF!</v>
      </c>
      <c r="J88" s="17" t="s">
        <v>4016</v>
      </c>
      <c r="Z88" s="12">
        <v>207875416</v>
      </c>
      <c r="AA88" s="12">
        <v>83452432</v>
      </c>
      <c r="AB88" s="12">
        <v>120251608</v>
      </c>
      <c r="AC88" s="12">
        <v>4171376</v>
      </c>
    </row>
    <row r="89" spans="2:29" ht="19.7" customHeight="1" x14ac:dyDescent="0.2">
      <c r="B89" s="13" t="s">
        <v>2468</v>
      </c>
      <c r="C89" s="14" t="s">
        <v>565</v>
      </c>
      <c r="D89" s="14" t="s">
        <v>2110</v>
      </c>
      <c r="E89" s="15" t="s">
        <v>2937</v>
      </c>
      <c r="F89" s="26" t="e">
        <f t="shared" si="1"/>
        <v>#REF!</v>
      </c>
      <c r="G89" s="26" t="e">
        <f>일위대가!J420</f>
        <v>#REF!</v>
      </c>
      <c r="H89" s="26" t="e">
        <f>일위대가!L420</f>
        <v>#REF!</v>
      </c>
      <c r="I89" s="26" t="e">
        <f>일위대가!N420</f>
        <v>#REF!</v>
      </c>
      <c r="J89" s="17" t="s">
        <v>4016</v>
      </c>
      <c r="Z89" s="12">
        <v>53777</v>
      </c>
      <c r="AA89" s="12">
        <v>17584</v>
      </c>
      <c r="AB89" s="12">
        <v>31910</v>
      </c>
      <c r="AC89" s="12">
        <v>4283</v>
      </c>
    </row>
    <row r="90" spans="2:29" ht="19.7" customHeight="1" x14ac:dyDescent="0.2">
      <c r="B90" s="13" t="s">
        <v>897</v>
      </c>
      <c r="C90" s="14" t="s">
        <v>778</v>
      </c>
      <c r="D90" s="14" t="s">
        <v>1894</v>
      </c>
      <c r="E90" s="15" t="s">
        <v>2937</v>
      </c>
      <c r="F90" s="26" t="e">
        <f t="shared" si="1"/>
        <v>#REF!</v>
      </c>
      <c r="G90" s="26" t="e">
        <f>일위대가!J426</f>
        <v>#REF!</v>
      </c>
      <c r="H90" s="26" t="e">
        <f>일위대가!L426</f>
        <v>#REF!</v>
      </c>
      <c r="I90" s="26" t="e">
        <f>일위대가!N426</f>
        <v>#REF!</v>
      </c>
      <c r="J90" s="17" t="s">
        <v>4016</v>
      </c>
      <c r="Z90" s="12">
        <v>55811</v>
      </c>
      <c r="AA90" s="12">
        <v>18078</v>
      </c>
      <c r="AB90" s="12">
        <v>32371</v>
      </c>
      <c r="AC90" s="12">
        <v>5362</v>
      </c>
    </row>
    <row r="91" spans="2:29" ht="19.7" customHeight="1" x14ac:dyDescent="0.2">
      <c r="B91" s="13" t="s">
        <v>3735</v>
      </c>
      <c r="C91" s="14" t="s">
        <v>573</v>
      </c>
      <c r="D91" s="14" t="s">
        <v>1197</v>
      </c>
      <c r="E91" s="15" t="s">
        <v>2937</v>
      </c>
      <c r="F91" s="26" t="e">
        <f t="shared" si="1"/>
        <v>#REF!</v>
      </c>
      <c r="G91" s="26" t="e">
        <f>일위대가!J432</f>
        <v>#REF!</v>
      </c>
      <c r="H91" s="26" t="e">
        <f>일위대가!L432</f>
        <v>#REF!</v>
      </c>
      <c r="I91" s="26" t="e">
        <f>일위대가!N432</f>
        <v>#REF!</v>
      </c>
      <c r="J91" s="17" t="s">
        <v>4016</v>
      </c>
      <c r="Z91" s="12">
        <v>28902</v>
      </c>
      <c r="AA91" s="12">
        <v>7463</v>
      </c>
      <c r="AB91" s="12">
        <v>19292</v>
      </c>
      <c r="AC91" s="12">
        <v>2147</v>
      </c>
    </row>
    <row r="92" spans="2:29" ht="19.7" customHeight="1" x14ac:dyDescent="0.2">
      <c r="B92" s="13" t="s">
        <v>1171</v>
      </c>
      <c r="C92" s="14" t="s">
        <v>3733</v>
      </c>
      <c r="D92" s="14" t="s">
        <v>3758</v>
      </c>
      <c r="E92" s="15" t="s">
        <v>1081</v>
      </c>
      <c r="F92" s="26" t="e">
        <f t="shared" si="1"/>
        <v>#REF!</v>
      </c>
      <c r="G92" s="26" t="e">
        <f>일위대가!J437</f>
        <v>#REF!</v>
      </c>
      <c r="H92" s="26" t="e">
        <f>일위대가!L437</f>
        <v>#REF!</v>
      </c>
      <c r="I92" s="26" t="e">
        <f>일위대가!N437</f>
        <v>#REF!</v>
      </c>
      <c r="J92" s="17" t="s">
        <v>4016</v>
      </c>
      <c r="Z92" s="12">
        <v>1657368</v>
      </c>
      <c r="AA92" s="12">
        <v>1199058</v>
      </c>
      <c r="AB92" s="12">
        <v>336353</v>
      </c>
      <c r="AC92" s="12">
        <v>121957</v>
      </c>
    </row>
    <row r="93" spans="2:29" ht="19.7" customHeight="1" x14ac:dyDescent="0.2">
      <c r="B93" s="13" t="s">
        <v>431</v>
      </c>
      <c r="C93" s="14" t="s">
        <v>64</v>
      </c>
      <c r="D93" s="14" t="s">
        <v>1783</v>
      </c>
      <c r="E93" s="15" t="s">
        <v>1081</v>
      </c>
      <c r="F93" s="26" t="e">
        <f t="shared" si="1"/>
        <v>#REF!</v>
      </c>
      <c r="G93" s="26" t="e">
        <f>일위대가!J444</f>
        <v>#REF!</v>
      </c>
      <c r="H93" s="26" t="e">
        <f>일위대가!L444</f>
        <v>#REF!</v>
      </c>
      <c r="I93" s="26" t="e">
        <f>일위대가!N444</f>
        <v>#REF!</v>
      </c>
      <c r="J93" s="17" t="s">
        <v>4016</v>
      </c>
      <c r="Z93" s="12">
        <v>1476907</v>
      </c>
      <c r="AA93" s="12">
        <v>1094259</v>
      </c>
      <c r="AB93" s="12">
        <v>284143</v>
      </c>
      <c r="AC93" s="12">
        <v>98505</v>
      </c>
    </row>
    <row r="94" spans="2:29" ht="19.7" customHeight="1" x14ac:dyDescent="0.2">
      <c r="B94" s="18" t="s">
        <v>2893</v>
      </c>
      <c r="C94" s="19" t="s">
        <v>4013</v>
      </c>
      <c r="D94" s="19" t="s">
        <v>336</v>
      </c>
      <c r="E94" s="20" t="s">
        <v>1081</v>
      </c>
      <c r="F94" s="32" t="e">
        <f t="shared" si="1"/>
        <v>#REF!</v>
      </c>
      <c r="G94" s="32" t="e">
        <f>일위대가!J451</f>
        <v>#REF!</v>
      </c>
      <c r="H94" s="32" t="e">
        <f>일위대가!L451</f>
        <v>#REF!</v>
      </c>
      <c r="I94" s="32" t="e">
        <f>일위대가!N451</f>
        <v>#REF!</v>
      </c>
      <c r="J94" s="21" t="s">
        <v>4016</v>
      </c>
      <c r="Z94" s="12">
        <v>1955004</v>
      </c>
      <c r="AA94" s="12">
        <v>1407821</v>
      </c>
      <c r="AB94" s="12">
        <v>398955</v>
      </c>
      <c r="AC94" s="12">
        <v>148228</v>
      </c>
    </row>
    <row r="95" spans="2:29" ht="19.7" customHeight="1" x14ac:dyDescent="0.2">
      <c r="B95" s="13" t="s">
        <v>329</v>
      </c>
      <c r="C95" s="14" t="s">
        <v>266</v>
      </c>
      <c r="D95" s="14" t="s">
        <v>1783</v>
      </c>
      <c r="E95" s="15" t="s">
        <v>1081</v>
      </c>
      <c r="F95" s="26" t="e">
        <f t="shared" si="1"/>
        <v>#REF!</v>
      </c>
      <c r="G95" s="26" t="e">
        <f>일위대가!J458</f>
        <v>#REF!</v>
      </c>
      <c r="H95" s="26" t="e">
        <f>일위대가!L458</f>
        <v>#REF!</v>
      </c>
      <c r="I95" s="26" t="e">
        <f>일위대가!N458</f>
        <v>#REF!</v>
      </c>
      <c r="J95" s="17" t="s">
        <v>4016</v>
      </c>
      <c r="Z95" s="12">
        <v>1368269</v>
      </c>
      <c r="AA95" s="12">
        <v>996996</v>
      </c>
      <c r="AB95" s="12">
        <v>272402</v>
      </c>
      <c r="AC95" s="12">
        <v>98871</v>
      </c>
    </row>
    <row r="96" spans="2:29" ht="19.7" customHeight="1" x14ac:dyDescent="0.2">
      <c r="B96" s="13" t="s">
        <v>2831</v>
      </c>
      <c r="C96" s="14" t="s">
        <v>1603</v>
      </c>
      <c r="D96" s="14" t="s">
        <v>1422</v>
      </c>
      <c r="E96" s="15" t="s">
        <v>1081</v>
      </c>
      <c r="F96" s="26" t="e">
        <f t="shared" si="1"/>
        <v>#REF!</v>
      </c>
      <c r="G96" s="26" t="e">
        <f>일위대가!J465</f>
        <v>#REF!</v>
      </c>
      <c r="H96" s="26" t="e">
        <f>일위대가!L465</f>
        <v>#REF!</v>
      </c>
      <c r="I96" s="26" t="e">
        <f>일위대가!N465</f>
        <v>#REF!</v>
      </c>
      <c r="J96" s="17" t="s">
        <v>4016</v>
      </c>
      <c r="Z96" s="12">
        <v>1135579</v>
      </c>
      <c r="AA96" s="12">
        <v>851036</v>
      </c>
      <c r="AB96" s="12">
        <v>219047</v>
      </c>
      <c r="AC96" s="12">
        <v>65496</v>
      </c>
    </row>
    <row r="97" spans="2:29" ht="19.7" customHeight="1" x14ac:dyDescent="0.2">
      <c r="B97" s="13" t="s">
        <v>195</v>
      </c>
      <c r="C97" s="14" t="s">
        <v>1420</v>
      </c>
      <c r="D97" s="14" t="s">
        <v>1422</v>
      </c>
      <c r="E97" s="15" t="s">
        <v>1081</v>
      </c>
      <c r="F97" s="26" t="e">
        <f t="shared" si="1"/>
        <v>#REF!</v>
      </c>
      <c r="G97" s="26" t="e">
        <f>일위대가!J472</f>
        <v>#REF!</v>
      </c>
      <c r="H97" s="26" t="e">
        <f>일위대가!L472</f>
        <v>#REF!</v>
      </c>
      <c r="I97" s="26" t="e">
        <f>일위대가!N472</f>
        <v>#REF!</v>
      </c>
      <c r="J97" s="17" t="s">
        <v>4016</v>
      </c>
      <c r="Z97" s="12">
        <v>1020146</v>
      </c>
      <c r="AA97" s="12">
        <v>753773</v>
      </c>
      <c r="AB97" s="12">
        <v>200511</v>
      </c>
      <c r="AC97" s="12">
        <v>65862</v>
      </c>
    </row>
    <row r="98" spans="2:29" ht="19.7" customHeight="1" x14ac:dyDescent="0.2">
      <c r="B98" s="13" t="s">
        <v>2738</v>
      </c>
      <c r="C98" s="14" t="s">
        <v>2817</v>
      </c>
      <c r="D98" s="14" t="s">
        <v>2904</v>
      </c>
      <c r="E98" s="15" t="s">
        <v>2937</v>
      </c>
      <c r="F98" s="26" t="e">
        <f t="shared" si="1"/>
        <v>#REF!</v>
      </c>
      <c r="G98" s="26" t="e">
        <f>일위대가!J479</f>
        <v>#REF!</v>
      </c>
      <c r="H98" s="26" t="e">
        <f>일위대가!L479</f>
        <v>#REF!</v>
      </c>
      <c r="I98" s="26" t="e">
        <f>일위대가!N479</f>
        <v>#REF!</v>
      </c>
      <c r="J98" s="17" t="s">
        <v>4016</v>
      </c>
      <c r="Z98" s="12">
        <v>19883</v>
      </c>
      <c r="AA98" s="12">
        <v>13006</v>
      </c>
      <c r="AB98" s="12">
        <v>2567</v>
      </c>
      <c r="AC98" s="12">
        <v>4310</v>
      </c>
    </row>
    <row r="99" spans="2:29" ht="19.7" customHeight="1" x14ac:dyDescent="0.2">
      <c r="B99" s="13" t="s">
        <v>8</v>
      </c>
      <c r="C99" s="14" t="s">
        <v>790</v>
      </c>
      <c r="D99" s="14" t="s">
        <v>4016</v>
      </c>
      <c r="E99" s="15" t="s">
        <v>2870</v>
      </c>
      <c r="F99" s="26" t="e">
        <f t="shared" si="1"/>
        <v>#REF!</v>
      </c>
      <c r="G99" s="26" t="e">
        <f>일위대가!J484</f>
        <v>#REF!</v>
      </c>
      <c r="H99" s="26" t="e">
        <f>일위대가!L484</f>
        <v>#REF!</v>
      </c>
      <c r="I99" s="26" t="e">
        <f>일위대가!N484</f>
        <v>#REF!</v>
      </c>
      <c r="J99" s="17" t="s">
        <v>4016</v>
      </c>
      <c r="Z99" s="12">
        <v>700916</v>
      </c>
      <c r="AA99" s="12">
        <v>693907</v>
      </c>
      <c r="AB99" s="12">
        <v>3508</v>
      </c>
      <c r="AC99" s="12">
        <v>3501</v>
      </c>
    </row>
    <row r="100" spans="2:29" ht="19.7" customHeight="1" x14ac:dyDescent="0.2">
      <c r="B100" s="13" t="s">
        <v>2589</v>
      </c>
      <c r="C100" s="14" t="s">
        <v>1823</v>
      </c>
      <c r="D100" s="14" t="s">
        <v>4016</v>
      </c>
      <c r="E100" s="15" t="s">
        <v>2986</v>
      </c>
      <c r="F100" s="26" t="e">
        <f t="shared" si="1"/>
        <v>#REF!</v>
      </c>
      <c r="G100" s="26" t="e">
        <f>일위대가!J488</f>
        <v>#REF!</v>
      </c>
      <c r="H100" s="26" t="e">
        <f>일위대가!L488</f>
        <v>#REF!</v>
      </c>
      <c r="I100" s="26" t="e">
        <f>일위대가!N488</f>
        <v>#REF!</v>
      </c>
      <c r="J100" s="17" t="s">
        <v>4016</v>
      </c>
      <c r="Z100" s="12">
        <v>3416</v>
      </c>
      <c r="AA100" s="12">
        <v>960</v>
      </c>
      <c r="AB100" s="12">
        <v>2456</v>
      </c>
    </row>
    <row r="101" spans="2:29" ht="19.7" customHeight="1" x14ac:dyDescent="0.2">
      <c r="B101" s="13" t="s">
        <v>1759</v>
      </c>
      <c r="C101" s="14" t="s">
        <v>134</v>
      </c>
      <c r="D101" s="14" t="s">
        <v>3410</v>
      </c>
      <c r="E101" s="15" t="s">
        <v>2354</v>
      </c>
      <c r="F101" s="26" t="e">
        <f t="shared" si="1"/>
        <v>#REF!</v>
      </c>
      <c r="G101" s="26" t="e">
        <f>일위대가!J492</f>
        <v>#REF!</v>
      </c>
      <c r="H101" s="26" t="e">
        <f>일위대가!L492</f>
        <v>#REF!</v>
      </c>
      <c r="I101" s="26" t="e">
        <f>일위대가!N492</f>
        <v>#REF!</v>
      </c>
      <c r="J101" s="17" t="s">
        <v>4016</v>
      </c>
      <c r="Z101" s="12">
        <v>12914</v>
      </c>
      <c r="AA101" s="12">
        <v>1215</v>
      </c>
      <c r="AB101" s="12">
        <v>11699</v>
      </c>
    </row>
    <row r="102" spans="2:29" ht="19.7" customHeight="1" x14ac:dyDescent="0.2">
      <c r="B102" s="13" t="s">
        <v>3358</v>
      </c>
      <c r="C102" s="14" t="s">
        <v>3195</v>
      </c>
      <c r="D102" s="14" t="s">
        <v>3410</v>
      </c>
      <c r="E102" s="15" t="s">
        <v>2354</v>
      </c>
      <c r="F102" s="26" t="e">
        <f t="shared" si="1"/>
        <v>#REF!</v>
      </c>
      <c r="G102" s="26" t="e">
        <f>일위대가!J499</f>
        <v>#REF!</v>
      </c>
      <c r="H102" s="26" t="e">
        <f>일위대가!L499</f>
        <v>#REF!</v>
      </c>
      <c r="I102" s="26" t="e">
        <f>일위대가!N499</f>
        <v>#REF!</v>
      </c>
      <c r="J102" s="17" t="s">
        <v>4016</v>
      </c>
      <c r="Z102" s="12">
        <v>30185</v>
      </c>
      <c r="AA102" s="12">
        <v>2586</v>
      </c>
      <c r="AB102" s="12">
        <v>27581</v>
      </c>
      <c r="AC102" s="12">
        <v>18</v>
      </c>
    </row>
    <row r="103" spans="2:29" ht="19.7" customHeight="1" x14ac:dyDescent="0.2">
      <c r="B103" s="13" t="s">
        <v>1369</v>
      </c>
      <c r="C103" s="14" t="s">
        <v>951</v>
      </c>
      <c r="D103" s="14" t="s">
        <v>4016</v>
      </c>
      <c r="E103" s="15" t="s">
        <v>2354</v>
      </c>
      <c r="F103" s="26" t="e">
        <f t="shared" si="1"/>
        <v>#REF!</v>
      </c>
      <c r="G103" s="26" t="e">
        <f>일위대가!J510</f>
        <v>#REF!</v>
      </c>
      <c r="H103" s="26" t="e">
        <f>일위대가!L510</f>
        <v>#REF!</v>
      </c>
      <c r="I103" s="26" t="e">
        <f>일위대가!N510</f>
        <v>#REF!</v>
      </c>
      <c r="J103" s="17" t="s">
        <v>4016</v>
      </c>
      <c r="Z103" s="12">
        <v>42947</v>
      </c>
      <c r="AA103" s="12">
        <v>31023</v>
      </c>
      <c r="AB103" s="12">
        <v>11922</v>
      </c>
      <c r="AC103" s="12">
        <v>2</v>
      </c>
    </row>
    <row r="104" spans="2:29" ht="19.7" customHeight="1" x14ac:dyDescent="0.2">
      <c r="B104" s="13" t="s">
        <v>3796</v>
      </c>
      <c r="C104" s="14" t="s">
        <v>2320</v>
      </c>
      <c r="D104" s="14" t="s">
        <v>4016</v>
      </c>
      <c r="E104" s="15" t="s">
        <v>2354</v>
      </c>
      <c r="F104" s="26" t="e">
        <f t="shared" si="1"/>
        <v>#REF!</v>
      </c>
      <c r="G104" s="26" t="e">
        <f>일위대가!J514</f>
        <v>#REF!</v>
      </c>
      <c r="H104" s="26" t="e">
        <f>일위대가!L514</f>
        <v>#REF!</v>
      </c>
      <c r="I104" s="26" t="e">
        <f>일위대가!N514</f>
        <v>#REF!</v>
      </c>
      <c r="J104" s="17" t="s">
        <v>4016</v>
      </c>
      <c r="Z104" s="12">
        <v>1024</v>
      </c>
      <c r="AB104" s="12">
        <v>1024</v>
      </c>
    </row>
    <row r="105" spans="2:29" ht="19.7" customHeight="1" x14ac:dyDescent="0.2">
      <c r="B105" s="13" t="s">
        <v>1458</v>
      </c>
      <c r="C105" s="14" t="s">
        <v>670</v>
      </c>
      <c r="D105" s="14" t="s">
        <v>2647</v>
      </c>
      <c r="E105" s="15" t="s">
        <v>2246</v>
      </c>
      <c r="F105" s="26" t="e">
        <f t="shared" si="1"/>
        <v>#REF!</v>
      </c>
      <c r="G105" s="26" t="e">
        <f>일위대가!J517</f>
        <v>#REF!</v>
      </c>
      <c r="H105" s="26" t="e">
        <f>일위대가!L517</f>
        <v>#REF!</v>
      </c>
      <c r="I105" s="26" t="e">
        <f>일위대가!N517</f>
        <v>#REF!</v>
      </c>
      <c r="J105" s="17" t="s">
        <v>4016</v>
      </c>
      <c r="Z105" s="12">
        <v>1280000</v>
      </c>
      <c r="AB105" s="12">
        <v>1280000</v>
      </c>
    </row>
    <row r="106" spans="2:29" ht="19.7" customHeight="1" x14ac:dyDescent="0.2">
      <c r="B106" s="13" t="s">
        <v>3894</v>
      </c>
      <c r="C106" s="14" t="s">
        <v>3367</v>
      </c>
      <c r="D106" s="14" t="s">
        <v>4016</v>
      </c>
      <c r="E106" s="15" t="s">
        <v>1495</v>
      </c>
      <c r="F106" s="26" t="e">
        <f t="shared" si="1"/>
        <v>#REF!</v>
      </c>
      <c r="G106" s="26" t="e">
        <f>일위대가!J520</f>
        <v>#REF!</v>
      </c>
      <c r="H106" s="26" t="e">
        <f>일위대가!L520</f>
        <v>#REF!</v>
      </c>
      <c r="I106" s="26" t="e">
        <f>일위대가!N520</f>
        <v>#REF!</v>
      </c>
      <c r="J106" s="17" t="s">
        <v>4016</v>
      </c>
      <c r="Z106" s="12">
        <v>41472</v>
      </c>
      <c r="AA106" s="12">
        <v>17082</v>
      </c>
      <c r="AB106" s="12">
        <v>23792</v>
      </c>
      <c r="AC106" s="12">
        <v>598</v>
      </c>
    </row>
    <row r="107" spans="2:29" ht="19.7" customHeight="1" x14ac:dyDescent="0.2">
      <c r="B107" s="13" t="s">
        <v>985</v>
      </c>
      <c r="C107" s="14" t="s">
        <v>3774</v>
      </c>
      <c r="D107" s="14" t="s">
        <v>4016</v>
      </c>
      <c r="E107" s="15" t="s">
        <v>1081</v>
      </c>
      <c r="F107" s="26" t="e">
        <f t="shared" si="1"/>
        <v>#REF!</v>
      </c>
      <c r="G107" s="26" t="e">
        <f>일위대가!J528</f>
        <v>#REF!</v>
      </c>
      <c r="H107" s="26" t="e">
        <f>일위대가!L528</f>
        <v>#REF!</v>
      </c>
      <c r="I107" s="26" t="e">
        <f>일위대가!N528</f>
        <v>#REF!</v>
      </c>
      <c r="J107" s="17" t="s">
        <v>4016</v>
      </c>
      <c r="Z107" s="12">
        <v>20774</v>
      </c>
      <c r="AA107" s="12">
        <v>8261</v>
      </c>
      <c r="AB107" s="12">
        <v>12500</v>
      </c>
      <c r="AC107" s="12">
        <v>13</v>
      </c>
    </row>
    <row r="108" spans="2:29" ht="19.7" customHeight="1" x14ac:dyDescent="0.2">
      <c r="B108" s="13" t="s">
        <v>3588</v>
      </c>
      <c r="C108" s="14" t="s">
        <v>1226</v>
      </c>
      <c r="D108" s="14" t="s">
        <v>3002</v>
      </c>
      <c r="E108" s="15" t="s">
        <v>2517</v>
      </c>
      <c r="F108" s="26" t="e">
        <f t="shared" si="1"/>
        <v>#REF!</v>
      </c>
      <c r="G108" s="26" t="e">
        <f>일위대가!J532</f>
        <v>#REF!</v>
      </c>
      <c r="H108" s="26" t="e">
        <f>일위대가!L532</f>
        <v>#REF!</v>
      </c>
      <c r="I108" s="26" t="e">
        <f>일위대가!N532</f>
        <v>#REF!</v>
      </c>
      <c r="J108" s="17" t="s">
        <v>4016</v>
      </c>
      <c r="Z108" s="12">
        <v>54013</v>
      </c>
      <c r="AA108" s="12">
        <v>31631</v>
      </c>
      <c r="AB108" s="12">
        <v>22382</v>
      </c>
    </row>
    <row r="109" spans="2:29" ht="19.7" customHeight="1" x14ac:dyDescent="0.2">
      <c r="B109" s="13" t="s">
        <v>1150</v>
      </c>
      <c r="C109" s="14" t="s">
        <v>450</v>
      </c>
      <c r="D109" s="14" t="s">
        <v>2188</v>
      </c>
      <c r="E109" s="15" t="s">
        <v>2937</v>
      </c>
      <c r="F109" s="26" t="e">
        <f t="shared" si="1"/>
        <v>#REF!</v>
      </c>
      <c r="G109" s="26" t="e">
        <f>일위대가!J538</f>
        <v>#REF!</v>
      </c>
      <c r="H109" s="26" t="e">
        <f>일위대가!L538</f>
        <v>#REF!</v>
      </c>
      <c r="I109" s="26" t="e">
        <f>일위대가!N538</f>
        <v>#REF!</v>
      </c>
      <c r="J109" s="17" t="s">
        <v>4016</v>
      </c>
      <c r="Z109" s="12">
        <v>26921</v>
      </c>
      <c r="AA109" s="12">
        <v>2586</v>
      </c>
      <c r="AB109" s="12">
        <v>23644</v>
      </c>
      <c r="AC109" s="12">
        <v>691</v>
      </c>
    </row>
    <row r="110" spans="2:29" ht="19.7" customHeight="1" x14ac:dyDescent="0.2">
      <c r="B110" s="13" t="s">
        <v>3753</v>
      </c>
      <c r="C110" s="14" t="s">
        <v>1209</v>
      </c>
      <c r="D110" s="14" t="s">
        <v>3965</v>
      </c>
      <c r="E110" s="15" t="s">
        <v>1081</v>
      </c>
      <c r="F110" s="26" t="e">
        <f t="shared" si="1"/>
        <v>#REF!</v>
      </c>
      <c r="G110" s="26" t="e">
        <f>일위대가!J542</f>
        <v>#REF!</v>
      </c>
      <c r="H110" s="26" t="e">
        <f>일위대가!L542</f>
        <v>#REF!</v>
      </c>
      <c r="I110" s="26" t="e">
        <f>일위대가!N542</f>
        <v>#REF!</v>
      </c>
      <c r="J110" s="17" t="s">
        <v>4016</v>
      </c>
      <c r="Z110" s="12">
        <v>2417544</v>
      </c>
      <c r="AA110" s="12">
        <v>134035</v>
      </c>
      <c r="AB110" s="12">
        <v>2257920</v>
      </c>
      <c r="AC110" s="12">
        <v>25589</v>
      </c>
    </row>
    <row r="111" spans="2:29" ht="19.7" customHeight="1" x14ac:dyDescent="0.2">
      <c r="B111" s="13" t="s">
        <v>882</v>
      </c>
      <c r="C111" s="14" t="s">
        <v>2229</v>
      </c>
      <c r="D111" s="14" t="s">
        <v>2894</v>
      </c>
      <c r="E111" s="15" t="s">
        <v>1081</v>
      </c>
      <c r="F111" s="26" t="e">
        <f t="shared" si="1"/>
        <v>#REF!</v>
      </c>
      <c r="G111" s="26" t="e">
        <f>일위대가!J546</f>
        <v>#REF!</v>
      </c>
      <c r="H111" s="26" t="e">
        <f>일위대가!L546</f>
        <v>#REF!</v>
      </c>
      <c r="I111" s="26" t="e">
        <f>일위대가!N546</f>
        <v>#REF!</v>
      </c>
      <c r="J111" s="17" t="s">
        <v>4016</v>
      </c>
      <c r="Z111" s="12">
        <v>10596894</v>
      </c>
      <c r="AA111" s="12">
        <v>202453</v>
      </c>
      <c r="AB111" s="12">
        <v>10360504</v>
      </c>
      <c r="AC111" s="12">
        <v>33937</v>
      </c>
    </row>
    <row r="112" spans="2:29" ht="19.7" customHeight="1" x14ac:dyDescent="0.2">
      <c r="B112" s="13" t="s">
        <v>2482</v>
      </c>
      <c r="C112" s="14" t="s">
        <v>992</v>
      </c>
      <c r="D112" s="14" t="s">
        <v>1357</v>
      </c>
      <c r="E112" s="15" t="s">
        <v>1081</v>
      </c>
      <c r="F112" s="26" t="e">
        <f t="shared" si="1"/>
        <v>#REF!</v>
      </c>
      <c r="G112" s="26" t="e">
        <f>일위대가!J550</f>
        <v>#REF!</v>
      </c>
      <c r="H112" s="26" t="e">
        <f>일위대가!L550</f>
        <v>#REF!</v>
      </c>
      <c r="I112" s="26" t="e">
        <f>일위대가!N550</f>
        <v>#REF!</v>
      </c>
      <c r="J112" s="17" t="s">
        <v>4016</v>
      </c>
      <c r="Z112" s="12">
        <v>408098</v>
      </c>
      <c r="AA112" s="12">
        <v>89374</v>
      </c>
      <c r="AB112" s="12">
        <v>318697</v>
      </c>
      <c r="AC112" s="12">
        <v>27</v>
      </c>
    </row>
    <row r="113" spans="2:29" ht="19.7" customHeight="1" x14ac:dyDescent="0.2">
      <c r="B113" s="13" t="s">
        <v>3175</v>
      </c>
      <c r="C113" s="14" t="s">
        <v>899</v>
      </c>
      <c r="D113" s="14" t="s">
        <v>71</v>
      </c>
      <c r="E113" s="15" t="s">
        <v>1081</v>
      </c>
      <c r="F113" s="26" t="e">
        <f t="shared" si="1"/>
        <v>#REF!</v>
      </c>
      <c r="G113" s="26" t="e">
        <f>일위대가!J554</f>
        <v>#REF!</v>
      </c>
      <c r="H113" s="26" t="e">
        <f>일위대가!L554</f>
        <v>#REF!</v>
      </c>
      <c r="I113" s="26" t="e">
        <f>일위대가!N554</f>
        <v>#REF!</v>
      </c>
      <c r="J113" s="17" t="s">
        <v>4016</v>
      </c>
      <c r="Z113" s="12">
        <v>300241</v>
      </c>
      <c r="AA113" s="12">
        <v>12241</v>
      </c>
      <c r="AB113" s="12">
        <v>288000</v>
      </c>
    </row>
    <row r="114" spans="2:29" ht="19.7" customHeight="1" x14ac:dyDescent="0.2">
      <c r="B114" s="13" t="s">
        <v>1698</v>
      </c>
      <c r="C114" s="14" t="s">
        <v>2768</v>
      </c>
      <c r="D114" s="14" t="s">
        <v>37</v>
      </c>
      <c r="E114" s="15" t="s">
        <v>2986</v>
      </c>
      <c r="F114" s="26" t="e">
        <f t="shared" si="1"/>
        <v>#REF!</v>
      </c>
      <c r="G114" s="26" t="e">
        <f>일위대가!J558</f>
        <v>#REF!</v>
      </c>
      <c r="H114" s="26" t="e">
        <f>일위대가!L558</f>
        <v>#REF!</v>
      </c>
      <c r="I114" s="26" t="e">
        <f>일위대가!N558</f>
        <v>#REF!</v>
      </c>
      <c r="J114" s="17" t="s">
        <v>4016</v>
      </c>
      <c r="Z114" s="12">
        <v>33683</v>
      </c>
      <c r="AA114" s="12">
        <v>24304</v>
      </c>
      <c r="AB114" s="12">
        <v>5694</v>
      </c>
      <c r="AC114" s="12">
        <v>3685</v>
      </c>
    </row>
    <row r="115" spans="2:29" ht="19.7" customHeight="1" x14ac:dyDescent="0.2">
      <c r="B115" s="13" t="s">
        <v>3061</v>
      </c>
      <c r="C115" s="14" t="s">
        <v>1573</v>
      </c>
      <c r="D115" s="14" t="s">
        <v>3915</v>
      </c>
      <c r="E115" s="15" t="s">
        <v>1081</v>
      </c>
      <c r="F115" s="26" t="e">
        <f t="shared" si="1"/>
        <v>#REF!</v>
      </c>
      <c r="G115" s="26" t="e">
        <f>일위대가!J563</f>
        <v>#REF!</v>
      </c>
      <c r="H115" s="26" t="e">
        <f>일위대가!L563</f>
        <v>#REF!</v>
      </c>
      <c r="I115" s="26" t="e">
        <f>일위대가!N563</f>
        <v>#REF!</v>
      </c>
      <c r="J115" s="17" t="s">
        <v>4016</v>
      </c>
      <c r="Z115" s="12">
        <v>1279733</v>
      </c>
      <c r="AA115" s="12">
        <v>920232</v>
      </c>
      <c r="AB115" s="12">
        <v>285015</v>
      </c>
      <c r="AC115" s="12">
        <v>74486</v>
      </c>
    </row>
    <row r="116" spans="2:29" ht="19.7" customHeight="1" x14ac:dyDescent="0.2">
      <c r="B116" s="13" t="s">
        <v>1608</v>
      </c>
      <c r="C116" s="14" t="s">
        <v>2180</v>
      </c>
      <c r="D116" s="14" t="s">
        <v>2163</v>
      </c>
      <c r="E116" s="15" t="s">
        <v>1081</v>
      </c>
      <c r="F116" s="26" t="e">
        <f t="shared" si="1"/>
        <v>#REF!</v>
      </c>
      <c r="G116" s="26" t="e">
        <f>일위대가!J571</f>
        <v>#REF!</v>
      </c>
      <c r="H116" s="26" t="e">
        <f>일위대가!L571</f>
        <v>#REF!</v>
      </c>
      <c r="I116" s="26" t="e">
        <f>일위대가!N571</f>
        <v>#REF!</v>
      </c>
      <c r="J116" s="17" t="s">
        <v>4016</v>
      </c>
      <c r="Z116" s="12">
        <v>1225731</v>
      </c>
      <c r="AA116" s="12">
        <v>880580</v>
      </c>
      <c r="AB116" s="12">
        <v>279523</v>
      </c>
      <c r="AC116" s="12">
        <v>65628</v>
      </c>
    </row>
    <row r="117" spans="2:29" ht="19.7" customHeight="1" x14ac:dyDescent="0.2">
      <c r="B117" s="13" t="s">
        <v>3519</v>
      </c>
      <c r="C117" s="14" t="s">
        <v>3755</v>
      </c>
      <c r="D117" s="14" t="s">
        <v>2791</v>
      </c>
      <c r="E117" s="15" t="s">
        <v>1081</v>
      </c>
      <c r="F117" s="26" t="e">
        <f t="shared" si="1"/>
        <v>#REF!</v>
      </c>
      <c r="G117" s="26" t="e">
        <f>일위대가!J579</f>
        <v>#REF!</v>
      </c>
      <c r="H117" s="26" t="e">
        <f>일위대가!L579</f>
        <v>#REF!</v>
      </c>
      <c r="I117" s="26" t="e">
        <f>일위대가!N579</f>
        <v>#REF!</v>
      </c>
      <c r="J117" s="17" t="s">
        <v>4016</v>
      </c>
      <c r="Z117" s="12">
        <v>1580713</v>
      </c>
      <c r="AA117" s="12">
        <v>1115666</v>
      </c>
      <c r="AB117" s="12">
        <v>366189</v>
      </c>
      <c r="AC117" s="12">
        <v>98858</v>
      </c>
    </row>
    <row r="118" spans="2:29" ht="19.7" customHeight="1" x14ac:dyDescent="0.2">
      <c r="B118" s="13" t="s">
        <v>1940</v>
      </c>
      <c r="C118" s="14" t="s">
        <v>1345</v>
      </c>
      <c r="D118" s="14" t="s">
        <v>3888</v>
      </c>
      <c r="E118" s="15" t="s">
        <v>1081</v>
      </c>
      <c r="F118" s="26" t="e">
        <f t="shared" si="1"/>
        <v>#REF!</v>
      </c>
      <c r="G118" s="26" t="e">
        <f>일위대가!J587</f>
        <v>#REF!</v>
      </c>
      <c r="H118" s="26" t="e">
        <f>일위대가!L587</f>
        <v>#REF!</v>
      </c>
      <c r="I118" s="26" t="e">
        <f>일위대가!N587</f>
        <v>#REF!</v>
      </c>
      <c r="J118" s="17" t="s">
        <v>4016</v>
      </c>
      <c r="Z118" s="12">
        <v>1171933</v>
      </c>
      <c r="AA118" s="12">
        <v>846663</v>
      </c>
      <c r="AB118" s="12">
        <v>264487</v>
      </c>
      <c r="AC118" s="12">
        <v>60783</v>
      </c>
    </row>
    <row r="119" spans="2:29" ht="19.7" customHeight="1" x14ac:dyDescent="0.2">
      <c r="B119" s="13" t="s">
        <v>3338</v>
      </c>
      <c r="C119" s="14" t="s">
        <v>1942</v>
      </c>
      <c r="D119" s="14" t="s">
        <v>3410</v>
      </c>
      <c r="E119" s="15" t="s">
        <v>2354</v>
      </c>
      <c r="F119" s="26" t="e">
        <f t="shared" si="1"/>
        <v>#REF!</v>
      </c>
      <c r="G119" s="26" t="e">
        <f>일위대가!J595</f>
        <v>#REF!</v>
      </c>
      <c r="H119" s="26" t="e">
        <f>일위대가!L595</f>
        <v>#REF!</v>
      </c>
      <c r="I119" s="26" t="e">
        <f>일위대가!N595</f>
        <v>#REF!</v>
      </c>
      <c r="J119" s="17" t="s">
        <v>4016</v>
      </c>
      <c r="Z119" s="12">
        <v>30185</v>
      </c>
      <c r="AA119" s="12">
        <v>2586</v>
      </c>
      <c r="AB119" s="12">
        <v>27581</v>
      </c>
      <c r="AC119" s="12">
        <v>18</v>
      </c>
    </row>
    <row r="120" spans="2:29" ht="19.7" customHeight="1" x14ac:dyDescent="0.2">
      <c r="B120" s="13" t="s">
        <v>1772</v>
      </c>
      <c r="C120" s="14" t="s">
        <v>1226</v>
      </c>
      <c r="D120" s="14" t="s">
        <v>2513</v>
      </c>
      <c r="E120" s="15" t="s">
        <v>2517</v>
      </c>
      <c r="F120" s="26" t="e">
        <f t="shared" si="1"/>
        <v>#REF!</v>
      </c>
      <c r="G120" s="26" t="e">
        <f>일위대가!J606</f>
        <v>#REF!</v>
      </c>
      <c r="H120" s="26" t="e">
        <f>일위대가!L606</f>
        <v>#REF!</v>
      </c>
      <c r="I120" s="26" t="e">
        <f>일위대가!N606</f>
        <v>#REF!</v>
      </c>
      <c r="J120" s="17" t="s">
        <v>4016</v>
      </c>
      <c r="Z120" s="12">
        <v>62256</v>
      </c>
      <c r="AA120" s="12">
        <v>28512</v>
      </c>
      <c r="AB120" s="12">
        <v>33744</v>
      </c>
    </row>
    <row r="121" spans="2:29" ht="19.7" customHeight="1" x14ac:dyDescent="0.2">
      <c r="B121" s="13" t="s">
        <v>2579</v>
      </c>
      <c r="C121" s="14" t="s">
        <v>1226</v>
      </c>
      <c r="D121" s="14" t="s">
        <v>246</v>
      </c>
      <c r="E121" s="15" t="s">
        <v>2517</v>
      </c>
      <c r="F121" s="26" t="e">
        <f t="shared" si="1"/>
        <v>#REF!</v>
      </c>
      <c r="G121" s="26" t="e">
        <f>일위대가!J612</f>
        <v>#REF!</v>
      </c>
      <c r="H121" s="26" t="e">
        <f>일위대가!L612</f>
        <v>#REF!</v>
      </c>
      <c r="I121" s="26" t="e">
        <f>일위대가!N612</f>
        <v>#REF!</v>
      </c>
      <c r="J121" s="17" t="s">
        <v>4016</v>
      </c>
      <c r="Z121" s="12">
        <v>73967</v>
      </c>
      <c r="AA121" s="12">
        <v>34824</v>
      </c>
      <c r="AB121" s="12">
        <v>39143</v>
      </c>
    </row>
    <row r="122" spans="2:29" ht="19.7" customHeight="1" x14ac:dyDescent="0.2">
      <c r="B122" s="13" t="s">
        <v>19</v>
      </c>
      <c r="C122" s="14" t="s">
        <v>1226</v>
      </c>
      <c r="D122" s="14" t="s">
        <v>288</v>
      </c>
      <c r="E122" s="15" t="s">
        <v>2517</v>
      </c>
      <c r="F122" s="26" t="e">
        <f t="shared" si="1"/>
        <v>#REF!</v>
      </c>
      <c r="G122" s="26" t="e">
        <f>일위대가!J618</f>
        <v>#REF!</v>
      </c>
      <c r="H122" s="26" t="e">
        <f>일위대가!L618</f>
        <v>#REF!</v>
      </c>
      <c r="I122" s="26" t="e">
        <f>일위대가!N618</f>
        <v>#REF!</v>
      </c>
      <c r="J122" s="17" t="s">
        <v>4016</v>
      </c>
      <c r="Z122" s="12">
        <v>27479</v>
      </c>
      <c r="AA122" s="12">
        <v>10229</v>
      </c>
      <c r="AB122" s="12">
        <v>17250</v>
      </c>
    </row>
    <row r="123" spans="2:29" ht="19.7" customHeight="1" x14ac:dyDescent="0.2">
      <c r="B123" s="13" t="s">
        <v>640</v>
      </c>
      <c r="C123" s="14" t="s">
        <v>1226</v>
      </c>
      <c r="D123" s="14" t="s">
        <v>2882</v>
      </c>
      <c r="E123" s="15" t="s">
        <v>2517</v>
      </c>
      <c r="F123" s="26" t="e">
        <f t="shared" si="1"/>
        <v>#REF!</v>
      </c>
      <c r="G123" s="26" t="e">
        <f>일위대가!J624</f>
        <v>#REF!</v>
      </c>
      <c r="H123" s="26" t="e">
        <f>일위대가!L624</f>
        <v>#REF!</v>
      </c>
      <c r="I123" s="26" t="e">
        <f>일위대가!N624</f>
        <v>#REF!</v>
      </c>
      <c r="J123" s="17" t="s">
        <v>4016</v>
      </c>
      <c r="Z123" s="12">
        <v>46048</v>
      </c>
      <c r="AA123" s="12">
        <v>19733</v>
      </c>
      <c r="AB123" s="12">
        <v>26315</v>
      </c>
    </row>
    <row r="124" spans="2:29" ht="19.7" customHeight="1" x14ac:dyDescent="0.2">
      <c r="B124" s="18" t="s">
        <v>2251</v>
      </c>
      <c r="C124" s="19" t="s">
        <v>689</v>
      </c>
      <c r="D124" s="19" t="s">
        <v>660</v>
      </c>
      <c r="E124" s="20" t="s">
        <v>2937</v>
      </c>
      <c r="F124" s="32" t="e">
        <f t="shared" si="1"/>
        <v>#REF!</v>
      </c>
      <c r="G124" s="32" t="e">
        <f>일위대가!J630</f>
        <v>#REF!</v>
      </c>
      <c r="H124" s="32" t="e">
        <f>일위대가!L630</f>
        <v>#REF!</v>
      </c>
      <c r="I124" s="32" t="e">
        <f>일위대가!N630</f>
        <v>#REF!</v>
      </c>
      <c r="J124" s="21" t="s">
        <v>4016</v>
      </c>
      <c r="Z124" s="12">
        <v>25449</v>
      </c>
      <c r="AA124" s="12">
        <v>3302</v>
      </c>
      <c r="AB124" s="12">
        <v>20039</v>
      </c>
      <c r="AC124" s="12">
        <v>2108</v>
      </c>
    </row>
    <row r="125" spans="2:29" ht="19.7" customHeight="1" x14ac:dyDescent="0.2">
      <c r="B125" s="13" t="s">
        <v>503</v>
      </c>
      <c r="C125" s="14" t="s">
        <v>2768</v>
      </c>
      <c r="D125" s="14" t="s">
        <v>2909</v>
      </c>
      <c r="E125" s="15" t="s">
        <v>2986</v>
      </c>
      <c r="F125" s="26" t="e">
        <f t="shared" si="1"/>
        <v>#REF!</v>
      </c>
      <c r="G125" s="26" t="e">
        <f>일위대가!J635</f>
        <v>#REF!</v>
      </c>
      <c r="H125" s="26" t="e">
        <f>일위대가!L635</f>
        <v>#REF!</v>
      </c>
      <c r="I125" s="26" t="e">
        <f>일위대가!N635</f>
        <v>#REF!</v>
      </c>
      <c r="J125" s="17" t="s">
        <v>4016</v>
      </c>
      <c r="Z125" s="12">
        <v>35276</v>
      </c>
      <c r="AA125" s="12">
        <v>32454</v>
      </c>
      <c r="AB125" s="12">
        <v>1849</v>
      </c>
      <c r="AC125" s="12">
        <v>973</v>
      </c>
    </row>
    <row r="126" spans="2:29" ht="19.7" customHeight="1" x14ac:dyDescent="0.2">
      <c r="B126" s="13" t="s">
        <v>2089</v>
      </c>
      <c r="C126" s="14" t="s">
        <v>765</v>
      </c>
      <c r="D126" s="14" t="s">
        <v>994</v>
      </c>
      <c r="E126" s="15" t="s">
        <v>1081</v>
      </c>
      <c r="F126" s="26" t="e">
        <f t="shared" si="1"/>
        <v>#REF!</v>
      </c>
      <c r="G126" s="26" t="e">
        <f>일위대가!J638</f>
        <v>#REF!</v>
      </c>
      <c r="H126" s="26" t="e">
        <f>일위대가!L638</f>
        <v>#REF!</v>
      </c>
      <c r="I126" s="26" t="e">
        <f>일위대가!N638</f>
        <v>#REF!</v>
      </c>
      <c r="J126" s="17" t="s">
        <v>4016</v>
      </c>
      <c r="Z126" s="12">
        <v>978816</v>
      </c>
      <c r="AA126" s="12">
        <v>702266</v>
      </c>
      <c r="AB126" s="12">
        <v>221933</v>
      </c>
      <c r="AC126" s="12">
        <v>54617</v>
      </c>
    </row>
    <row r="127" spans="2:29" ht="19.7" customHeight="1" x14ac:dyDescent="0.2">
      <c r="B127" s="13" t="s">
        <v>905</v>
      </c>
      <c r="C127" s="14" t="s">
        <v>3506</v>
      </c>
      <c r="D127" s="14" t="s">
        <v>1072</v>
      </c>
      <c r="E127" s="15" t="s">
        <v>1081</v>
      </c>
      <c r="F127" s="26" t="e">
        <f t="shared" si="1"/>
        <v>#REF!</v>
      </c>
      <c r="G127" s="26" t="e">
        <f>일위대가!J646</f>
        <v>#REF!</v>
      </c>
      <c r="H127" s="26" t="e">
        <f>일위대가!L646</f>
        <v>#REF!</v>
      </c>
      <c r="I127" s="26" t="e">
        <f>일위대가!N646</f>
        <v>#REF!</v>
      </c>
      <c r="J127" s="17" t="s">
        <v>4016</v>
      </c>
      <c r="Z127" s="12">
        <v>888276</v>
      </c>
      <c r="AA127" s="12">
        <v>633634</v>
      </c>
      <c r="AB127" s="12">
        <v>210792</v>
      </c>
      <c r="AC127" s="12">
        <v>43850</v>
      </c>
    </row>
    <row r="128" spans="2:29" ht="19.7" customHeight="1" x14ac:dyDescent="0.2">
      <c r="B128" s="13" t="s">
        <v>2392</v>
      </c>
      <c r="C128" s="14" t="s">
        <v>2902</v>
      </c>
      <c r="D128" s="14" t="s">
        <v>1079</v>
      </c>
      <c r="E128" s="15" t="s">
        <v>1081</v>
      </c>
      <c r="F128" s="26" t="e">
        <f t="shared" si="1"/>
        <v>#REF!</v>
      </c>
      <c r="G128" s="26" t="e">
        <f>일위대가!J654</f>
        <v>#REF!</v>
      </c>
      <c r="H128" s="26" t="e">
        <f>일위대가!L654</f>
        <v>#REF!</v>
      </c>
      <c r="I128" s="26" t="e">
        <f>일위대가!N654</f>
        <v>#REF!</v>
      </c>
      <c r="J128" s="17" t="s">
        <v>4016</v>
      </c>
      <c r="Z128" s="12">
        <v>1147531</v>
      </c>
      <c r="AA128" s="12">
        <v>809554</v>
      </c>
      <c r="AB128" s="12">
        <v>271908</v>
      </c>
      <c r="AC128" s="12">
        <v>66069</v>
      </c>
    </row>
    <row r="129" spans="2:29" ht="19.7" customHeight="1" x14ac:dyDescent="0.2">
      <c r="B129" s="13" t="s">
        <v>836</v>
      </c>
      <c r="C129" s="14" t="s">
        <v>1226</v>
      </c>
      <c r="D129" s="14" t="s">
        <v>2666</v>
      </c>
      <c r="E129" s="15" t="s">
        <v>2517</v>
      </c>
      <c r="F129" s="26" t="e">
        <f t="shared" si="1"/>
        <v>#REF!</v>
      </c>
      <c r="G129" s="26" t="e">
        <f>일위대가!J662</f>
        <v>#REF!</v>
      </c>
      <c r="H129" s="26" t="e">
        <f>일위대가!L662</f>
        <v>#REF!</v>
      </c>
      <c r="I129" s="26" t="e">
        <f>일위대가!N662</f>
        <v>#REF!</v>
      </c>
      <c r="J129" s="17" t="s">
        <v>4016</v>
      </c>
      <c r="Z129" s="12">
        <v>57299</v>
      </c>
      <c r="AA129" s="12">
        <v>25755</v>
      </c>
      <c r="AB129" s="12">
        <v>31544</v>
      </c>
    </row>
    <row r="130" spans="2:29" ht="19.7" customHeight="1" x14ac:dyDescent="0.2">
      <c r="B130" s="13" t="s">
        <v>2282</v>
      </c>
      <c r="C130" s="14" t="s">
        <v>3652</v>
      </c>
      <c r="D130" s="14" t="s">
        <v>397</v>
      </c>
      <c r="E130" s="15" t="s">
        <v>2986</v>
      </c>
      <c r="F130" s="26" t="e">
        <f t="shared" si="1"/>
        <v>#REF!</v>
      </c>
      <c r="G130" s="26" t="e">
        <f>일위대가!J668</f>
        <v>#REF!</v>
      </c>
      <c r="H130" s="26" t="e">
        <f>일위대가!L668</f>
        <v>#REF!</v>
      </c>
      <c r="I130" s="26" t="e">
        <f>일위대가!N668</f>
        <v>#REF!</v>
      </c>
      <c r="J130" s="17" t="s">
        <v>4016</v>
      </c>
      <c r="Z130" s="12">
        <v>4865</v>
      </c>
      <c r="AA130" s="12">
        <v>220</v>
      </c>
      <c r="AB130" s="12">
        <v>4645</v>
      </c>
    </row>
    <row r="131" spans="2:29" ht="19.7" customHeight="1" x14ac:dyDescent="0.2">
      <c r="B131" s="13" t="s">
        <v>1108</v>
      </c>
      <c r="C131" s="14" t="s">
        <v>1032</v>
      </c>
      <c r="D131" s="14" t="s">
        <v>2614</v>
      </c>
      <c r="E131" s="15" t="s">
        <v>2937</v>
      </c>
      <c r="F131" s="26" t="e">
        <f t="shared" si="1"/>
        <v>#REF!</v>
      </c>
      <c r="G131" s="26" t="e">
        <f>일위대가!J672</f>
        <v>#REF!</v>
      </c>
      <c r="H131" s="26" t="e">
        <f>일위대가!L672</f>
        <v>#REF!</v>
      </c>
      <c r="I131" s="26" t="e">
        <f>일위대가!N672</f>
        <v>#REF!</v>
      </c>
      <c r="J131" s="17" t="s">
        <v>4016</v>
      </c>
      <c r="Z131" s="12">
        <v>21335</v>
      </c>
      <c r="AA131" s="12">
        <v>4107</v>
      </c>
      <c r="AB131" s="12">
        <v>15918</v>
      </c>
      <c r="AC131" s="12">
        <v>1310</v>
      </c>
    </row>
    <row r="132" spans="2:29" ht="19.7" customHeight="1" x14ac:dyDescent="0.2">
      <c r="B132" s="13" t="s">
        <v>3553</v>
      </c>
      <c r="C132" s="14" t="s">
        <v>1276</v>
      </c>
      <c r="D132" s="14" t="s">
        <v>660</v>
      </c>
      <c r="E132" s="15" t="s">
        <v>2937</v>
      </c>
      <c r="F132" s="26" t="e">
        <f t="shared" ref="F132:F195" si="2">G132+H132+I132</f>
        <v>#REF!</v>
      </c>
      <c r="G132" s="26" t="e">
        <f>일위대가!J677</f>
        <v>#REF!</v>
      </c>
      <c r="H132" s="26" t="e">
        <f>일위대가!L677</f>
        <v>#REF!</v>
      </c>
      <c r="I132" s="26" t="e">
        <f>일위대가!N677</f>
        <v>#REF!</v>
      </c>
      <c r="J132" s="17" t="s">
        <v>4016</v>
      </c>
      <c r="Z132" s="12">
        <v>23452</v>
      </c>
      <c r="AA132" s="12">
        <v>4820</v>
      </c>
      <c r="AB132" s="12">
        <v>16445</v>
      </c>
      <c r="AC132" s="12">
        <v>2187</v>
      </c>
    </row>
    <row r="133" spans="2:29" ht="19.7" customHeight="1" x14ac:dyDescent="0.2">
      <c r="B133" s="13" t="s">
        <v>2840</v>
      </c>
      <c r="C133" s="14" t="s">
        <v>1682</v>
      </c>
      <c r="D133" s="14" t="s">
        <v>4016</v>
      </c>
      <c r="E133" s="15" t="s">
        <v>3257</v>
      </c>
      <c r="F133" s="26" t="e">
        <f t="shared" si="2"/>
        <v>#REF!</v>
      </c>
      <c r="G133" s="26" t="e">
        <f>일위대가!J682</f>
        <v>#REF!</v>
      </c>
      <c r="H133" s="26" t="e">
        <f>일위대가!L682</f>
        <v>#REF!</v>
      </c>
      <c r="I133" s="26" t="e">
        <f>일위대가!N682</f>
        <v>#REF!</v>
      </c>
      <c r="J133" s="17" t="s">
        <v>4016</v>
      </c>
      <c r="Z133" s="12">
        <v>4474005</v>
      </c>
      <c r="AA133" s="12">
        <v>2862720</v>
      </c>
      <c r="AB133" s="12">
        <v>1611285</v>
      </c>
    </row>
    <row r="134" spans="2:29" ht="19.7" customHeight="1" x14ac:dyDescent="0.2">
      <c r="B134" s="13" t="s">
        <v>278</v>
      </c>
      <c r="C134" s="14" t="s">
        <v>864</v>
      </c>
      <c r="D134" s="14" t="s">
        <v>2115</v>
      </c>
      <c r="E134" s="15" t="s">
        <v>884</v>
      </c>
      <c r="F134" s="26" t="e">
        <f t="shared" si="2"/>
        <v>#REF!</v>
      </c>
      <c r="G134" s="26" t="e">
        <f>일위대가!J689</f>
        <v>#REF!</v>
      </c>
      <c r="H134" s="26" t="e">
        <f>일위대가!L689</f>
        <v>#REF!</v>
      </c>
      <c r="I134" s="26" t="e">
        <f>일위대가!N689</f>
        <v>#REF!</v>
      </c>
      <c r="J134" s="17" t="s">
        <v>4016</v>
      </c>
      <c r="Z134" s="12">
        <v>1766</v>
      </c>
      <c r="AA134" s="12">
        <v>1714</v>
      </c>
      <c r="AB134" s="12">
        <v>52</v>
      </c>
    </row>
    <row r="135" spans="2:29" ht="19.7" customHeight="1" x14ac:dyDescent="0.2">
      <c r="B135" s="13" t="s">
        <v>3013</v>
      </c>
      <c r="C135" s="14" t="s">
        <v>1026</v>
      </c>
      <c r="D135" s="14" t="s">
        <v>660</v>
      </c>
      <c r="E135" s="15" t="s">
        <v>2937</v>
      </c>
      <c r="F135" s="26" t="e">
        <f t="shared" si="2"/>
        <v>#REF!</v>
      </c>
      <c r="G135" s="26" t="e">
        <f>일위대가!J694</f>
        <v>#REF!</v>
      </c>
      <c r="H135" s="26" t="e">
        <f>일위대가!L694</f>
        <v>#REF!</v>
      </c>
      <c r="I135" s="26" t="e">
        <f>일위대가!N694</f>
        <v>#REF!</v>
      </c>
      <c r="J135" s="17" t="s">
        <v>4016</v>
      </c>
      <c r="Z135" s="12">
        <v>26102</v>
      </c>
      <c r="AA135" s="12">
        <v>7463</v>
      </c>
      <c r="AB135" s="12">
        <v>16492</v>
      </c>
      <c r="AC135" s="12">
        <v>2147</v>
      </c>
    </row>
    <row r="136" spans="2:29" ht="19.7" customHeight="1" x14ac:dyDescent="0.2">
      <c r="B136" s="13" t="s">
        <v>375</v>
      </c>
      <c r="C136" s="14" t="s">
        <v>548</v>
      </c>
      <c r="D136" s="14" t="s">
        <v>3289</v>
      </c>
      <c r="E136" s="15" t="s">
        <v>2937</v>
      </c>
      <c r="F136" s="26" t="e">
        <f t="shared" si="2"/>
        <v>#REF!</v>
      </c>
      <c r="G136" s="26" t="e">
        <f>일위대가!J699</f>
        <v>#REF!</v>
      </c>
      <c r="H136" s="26" t="e">
        <f>일위대가!L699</f>
        <v>#REF!</v>
      </c>
      <c r="I136" s="26" t="e">
        <f>일위대가!N699</f>
        <v>#REF!</v>
      </c>
      <c r="J136" s="17" t="s">
        <v>4016</v>
      </c>
      <c r="Z136" s="12">
        <v>41922</v>
      </c>
      <c r="AA136" s="12">
        <v>17584</v>
      </c>
      <c r="AB136" s="12">
        <v>20055</v>
      </c>
      <c r="AC136" s="12">
        <v>4283</v>
      </c>
    </row>
    <row r="137" spans="2:29" ht="19.7" customHeight="1" x14ac:dyDescent="0.2">
      <c r="B137" s="13" t="s">
        <v>2528</v>
      </c>
      <c r="C137" s="14" t="s">
        <v>760</v>
      </c>
      <c r="D137" s="14" t="s">
        <v>3289</v>
      </c>
      <c r="E137" s="15" t="s">
        <v>2937</v>
      </c>
      <c r="F137" s="26" t="e">
        <f t="shared" si="2"/>
        <v>#REF!</v>
      </c>
      <c r="G137" s="26" t="e">
        <f>일위대가!J705</f>
        <v>#REF!</v>
      </c>
      <c r="H137" s="26" t="e">
        <f>일위대가!L705</f>
        <v>#REF!</v>
      </c>
      <c r="I137" s="26" t="e">
        <f>일위대가!N705</f>
        <v>#REF!</v>
      </c>
      <c r="J137" s="17" t="s">
        <v>4016</v>
      </c>
      <c r="Z137" s="12">
        <v>41527</v>
      </c>
      <c r="AA137" s="12">
        <v>17114</v>
      </c>
      <c r="AB137" s="12">
        <v>19983</v>
      </c>
      <c r="AC137" s="12">
        <v>4430</v>
      </c>
    </row>
    <row r="138" spans="2:29" ht="19.7" customHeight="1" x14ac:dyDescent="0.2">
      <c r="B138" s="13" t="s">
        <v>130</v>
      </c>
      <c r="C138" s="14" t="s">
        <v>565</v>
      </c>
      <c r="D138" s="14" t="s">
        <v>448</v>
      </c>
      <c r="E138" s="15" t="s">
        <v>2937</v>
      </c>
      <c r="F138" s="26" t="e">
        <f t="shared" si="2"/>
        <v>#REF!</v>
      </c>
      <c r="G138" s="26" t="e">
        <f>일위대가!J711</f>
        <v>#REF!</v>
      </c>
      <c r="H138" s="26" t="e">
        <f>일위대가!L711</f>
        <v>#REF!</v>
      </c>
      <c r="I138" s="26" t="e">
        <f>일위대가!N711</f>
        <v>#REF!</v>
      </c>
      <c r="J138" s="17" t="s">
        <v>4016</v>
      </c>
      <c r="Z138" s="12">
        <v>58100</v>
      </c>
      <c r="AA138" s="12">
        <v>19602</v>
      </c>
      <c r="AB138" s="12">
        <v>33977</v>
      </c>
      <c r="AC138" s="12">
        <v>4521</v>
      </c>
    </row>
    <row r="139" spans="2:29" ht="19.7" customHeight="1" x14ac:dyDescent="0.2">
      <c r="B139" s="13" t="s">
        <v>2641</v>
      </c>
      <c r="C139" s="14" t="s">
        <v>778</v>
      </c>
      <c r="D139" s="14" t="s">
        <v>3620</v>
      </c>
      <c r="E139" s="15" t="s">
        <v>2937</v>
      </c>
      <c r="F139" s="26" t="e">
        <f t="shared" si="2"/>
        <v>#REF!</v>
      </c>
      <c r="G139" s="26" t="e">
        <f>일위대가!J717</f>
        <v>#REF!</v>
      </c>
      <c r="H139" s="26" t="e">
        <f>일위대가!L717</f>
        <v>#REF!</v>
      </c>
      <c r="I139" s="26" t="e">
        <f>일위대가!N717</f>
        <v>#REF!</v>
      </c>
      <c r="J139" s="17" t="s">
        <v>4016</v>
      </c>
      <c r="Z139" s="12">
        <v>59986</v>
      </c>
      <c r="AA139" s="12">
        <v>19545</v>
      </c>
      <c r="AB139" s="12">
        <v>34566</v>
      </c>
      <c r="AC139" s="12">
        <v>5875</v>
      </c>
    </row>
    <row r="140" spans="2:29" ht="19.7" customHeight="1" x14ac:dyDescent="0.2">
      <c r="B140" s="13" t="s">
        <v>201</v>
      </c>
      <c r="C140" s="14" t="s">
        <v>3511</v>
      </c>
      <c r="D140" s="14" t="s">
        <v>448</v>
      </c>
      <c r="E140" s="15" t="s">
        <v>2937</v>
      </c>
      <c r="F140" s="26" t="e">
        <f t="shared" si="2"/>
        <v>#REF!</v>
      </c>
      <c r="G140" s="26" t="e">
        <f>일위대가!J723</f>
        <v>#REF!</v>
      </c>
      <c r="H140" s="26" t="e">
        <f>일위대가!L723</f>
        <v>#REF!</v>
      </c>
      <c r="I140" s="26" t="e">
        <f>일위대가!N723</f>
        <v>#REF!</v>
      </c>
      <c r="J140" s="17" t="s">
        <v>4016</v>
      </c>
      <c r="Z140" s="12">
        <v>63120</v>
      </c>
      <c r="AA140" s="12">
        <v>16961</v>
      </c>
      <c r="AB140" s="12">
        <v>41469</v>
      </c>
      <c r="AC140" s="12">
        <v>4690</v>
      </c>
    </row>
    <row r="141" spans="2:29" ht="19.7" customHeight="1" x14ac:dyDescent="0.2">
      <c r="B141" s="13" t="s">
        <v>3443</v>
      </c>
      <c r="C141" s="14" t="s">
        <v>3164</v>
      </c>
      <c r="D141" s="14" t="s">
        <v>448</v>
      </c>
      <c r="E141" s="15" t="s">
        <v>2937</v>
      </c>
      <c r="F141" s="26" t="e">
        <f t="shared" si="2"/>
        <v>#REF!</v>
      </c>
      <c r="G141" s="26" t="e">
        <f>일위대가!J728</f>
        <v>#REF!</v>
      </c>
      <c r="H141" s="26" t="e">
        <f>일위대가!L728</f>
        <v>#REF!</v>
      </c>
      <c r="I141" s="26" t="e">
        <f>일위대가!N728</f>
        <v>#REF!</v>
      </c>
      <c r="J141" s="17" t="s">
        <v>4016</v>
      </c>
      <c r="Z141" s="12">
        <v>58306</v>
      </c>
      <c r="AA141" s="12">
        <v>13414</v>
      </c>
      <c r="AB141" s="12">
        <v>40922</v>
      </c>
      <c r="AC141" s="12">
        <v>3970</v>
      </c>
    </row>
    <row r="142" spans="2:29" ht="19.7" customHeight="1" x14ac:dyDescent="0.2">
      <c r="B142" s="13" t="s">
        <v>1957</v>
      </c>
      <c r="C142" s="14" t="s">
        <v>2653</v>
      </c>
      <c r="D142" s="14" t="s">
        <v>660</v>
      </c>
      <c r="E142" s="15" t="s">
        <v>2937</v>
      </c>
      <c r="F142" s="26" t="e">
        <f t="shared" si="2"/>
        <v>#REF!</v>
      </c>
      <c r="G142" s="26" t="e">
        <f>일위대가!J733</f>
        <v>#REF!</v>
      </c>
      <c r="H142" s="26" t="e">
        <f>일위대가!L733</f>
        <v>#REF!</v>
      </c>
      <c r="I142" s="26" t="e">
        <f>일위대가!N733</f>
        <v>#REF!</v>
      </c>
      <c r="J142" s="17" t="s">
        <v>4016</v>
      </c>
      <c r="Z142" s="12">
        <v>26102</v>
      </c>
      <c r="AA142" s="12">
        <v>7463</v>
      </c>
      <c r="AB142" s="12">
        <v>16492</v>
      </c>
      <c r="AC142" s="12">
        <v>2147</v>
      </c>
    </row>
    <row r="143" spans="2:29" ht="19.7" customHeight="1" x14ac:dyDescent="0.2">
      <c r="B143" s="13" t="s">
        <v>2724</v>
      </c>
      <c r="C143" s="14" t="s">
        <v>1508</v>
      </c>
      <c r="D143" s="14" t="s">
        <v>770</v>
      </c>
      <c r="E143" s="15" t="s">
        <v>2467</v>
      </c>
      <c r="F143" s="26" t="e">
        <f t="shared" si="2"/>
        <v>#REF!</v>
      </c>
      <c r="G143" s="26" t="e">
        <f>일위대가!J738</f>
        <v>#REF!</v>
      </c>
      <c r="H143" s="26" t="e">
        <f>일위대가!L738</f>
        <v>#REF!</v>
      </c>
      <c r="I143" s="26" t="e">
        <f>일위대가!N738</f>
        <v>#REF!</v>
      </c>
      <c r="J143" s="17" t="s">
        <v>4016</v>
      </c>
      <c r="Z143" s="12">
        <v>172132782</v>
      </c>
      <c r="AA143" s="12">
        <v>89108921</v>
      </c>
      <c r="AB143" s="12">
        <v>81624417</v>
      </c>
      <c r="AC143" s="12">
        <v>1399444</v>
      </c>
    </row>
    <row r="144" spans="2:29" ht="19.7" customHeight="1" x14ac:dyDescent="0.2">
      <c r="B144" s="13" t="s">
        <v>143</v>
      </c>
      <c r="C144" s="14" t="s">
        <v>1169</v>
      </c>
      <c r="D144" s="14" t="s">
        <v>1696</v>
      </c>
      <c r="E144" s="15" t="s">
        <v>2986</v>
      </c>
      <c r="F144" s="26" t="e">
        <f t="shared" si="2"/>
        <v>#REF!</v>
      </c>
      <c r="G144" s="26" t="e">
        <f>일위대가!J763</f>
        <v>#REF!</v>
      </c>
      <c r="H144" s="26" t="e">
        <f>일위대가!L763</f>
        <v>#REF!</v>
      </c>
      <c r="I144" s="26" t="e">
        <f>일위대가!N763</f>
        <v>#REF!</v>
      </c>
      <c r="J144" s="17" t="s">
        <v>4016</v>
      </c>
      <c r="Z144" s="12">
        <v>1226</v>
      </c>
      <c r="AA144" s="12">
        <v>579</v>
      </c>
      <c r="AB144" s="12">
        <v>647</v>
      </c>
    </row>
    <row r="145" spans="2:29" ht="19.7" customHeight="1" x14ac:dyDescent="0.2">
      <c r="B145" s="13" t="s">
        <v>2606</v>
      </c>
      <c r="C145" s="14" t="s">
        <v>2237</v>
      </c>
      <c r="D145" s="14" t="s">
        <v>770</v>
      </c>
      <c r="E145" s="15" t="s">
        <v>2467</v>
      </c>
      <c r="F145" s="26" t="e">
        <f t="shared" si="2"/>
        <v>#REF!</v>
      </c>
      <c r="G145" s="26" t="e">
        <f>일위대가!J767</f>
        <v>#REF!</v>
      </c>
      <c r="H145" s="26" t="e">
        <f>일위대가!L767</f>
        <v>#REF!</v>
      </c>
      <c r="I145" s="26" t="e">
        <f>일위대가!N767</f>
        <v>#REF!</v>
      </c>
      <c r="J145" s="17" t="s">
        <v>4016</v>
      </c>
      <c r="Z145" s="12">
        <v>67552640</v>
      </c>
      <c r="AA145" s="12">
        <v>34991809</v>
      </c>
      <c r="AB145" s="12">
        <v>32019730</v>
      </c>
      <c r="AC145" s="12">
        <v>541101</v>
      </c>
    </row>
    <row r="146" spans="2:29" ht="19.7" customHeight="1" x14ac:dyDescent="0.2">
      <c r="B146" s="13" t="s">
        <v>52</v>
      </c>
      <c r="C146" s="14" t="s">
        <v>3699</v>
      </c>
      <c r="D146" s="14" t="s">
        <v>770</v>
      </c>
      <c r="E146" s="15" t="s">
        <v>2467</v>
      </c>
      <c r="F146" s="26" t="e">
        <f t="shared" si="2"/>
        <v>#REF!</v>
      </c>
      <c r="G146" s="26" t="e">
        <f>일위대가!J792</f>
        <v>#REF!</v>
      </c>
      <c r="H146" s="26" t="e">
        <f>일위대가!L792</f>
        <v>#REF!</v>
      </c>
      <c r="I146" s="26" t="e">
        <f>일위대가!N792</f>
        <v>#REF!</v>
      </c>
      <c r="J146" s="17" t="s">
        <v>4016</v>
      </c>
      <c r="Z146" s="12">
        <v>26446809</v>
      </c>
      <c r="AA146" s="12">
        <v>13038995</v>
      </c>
      <c r="AB146" s="12">
        <v>13210163</v>
      </c>
      <c r="AC146" s="12">
        <v>197651</v>
      </c>
    </row>
    <row r="147" spans="2:29" ht="19.7" customHeight="1" x14ac:dyDescent="0.2">
      <c r="B147" s="13" t="s">
        <v>2940</v>
      </c>
      <c r="C147" s="14" t="s">
        <v>2485</v>
      </c>
      <c r="D147" s="14" t="s">
        <v>770</v>
      </c>
      <c r="E147" s="15" t="s">
        <v>2517</v>
      </c>
      <c r="F147" s="26" t="e">
        <f t="shared" si="2"/>
        <v>#REF!</v>
      </c>
      <c r="G147" s="26" t="e">
        <f>일위대가!J814</f>
        <v>#REF!</v>
      </c>
      <c r="H147" s="26" t="e">
        <f>일위대가!L814</f>
        <v>#REF!</v>
      </c>
      <c r="I147" s="26" t="e">
        <f>일위대가!N814</f>
        <v>#REF!</v>
      </c>
      <c r="J147" s="17" t="s">
        <v>4016</v>
      </c>
      <c r="Z147" s="12">
        <v>6779975</v>
      </c>
      <c r="AA147" s="12">
        <v>4619441</v>
      </c>
      <c r="AB147" s="12">
        <v>2129528</v>
      </c>
      <c r="AC147" s="12">
        <v>31006</v>
      </c>
    </row>
    <row r="148" spans="2:29" ht="19.7" customHeight="1" x14ac:dyDescent="0.2">
      <c r="B148" s="13" t="s">
        <v>454</v>
      </c>
      <c r="C148" s="14" t="s">
        <v>3846</v>
      </c>
      <c r="D148" s="14" t="s">
        <v>3065</v>
      </c>
      <c r="E148" s="15" t="s">
        <v>1495</v>
      </c>
      <c r="F148" s="26" t="e">
        <f t="shared" si="2"/>
        <v>#REF!</v>
      </c>
      <c r="G148" s="26" t="e">
        <f>일위대가!J837</f>
        <v>#REF!</v>
      </c>
      <c r="H148" s="26" t="e">
        <f>일위대가!L837</f>
        <v>#REF!</v>
      </c>
      <c r="I148" s="26" t="e">
        <f>일위대가!N837</f>
        <v>#REF!</v>
      </c>
      <c r="J148" s="17" t="s">
        <v>4016</v>
      </c>
      <c r="Z148" s="12">
        <v>196478</v>
      </c>
      <c r="AA148" s="12">
        <v>177317</v>
      </c>
      <c r="AB148" s="12">
        <v>9719</v>
      </c>
      <c r="AC148" s="12">
        <v>9442</v>
      </c>
    </row>
    <row r="149" spans="2:29" ht="19.7" customHeight="1" x14ac:dyDescent="0.2">
      <c r="B149" s="13" t="s">
        <v>2786</v>
      </c>
      <c r="C149" s="14" t="s">
        <v>1154</v>
      </c>
      <c r="D149" s="14" t="s">
        <v>1625</v>
      </c>
      <c r="E149" s="15" t="s">
        <v>411</v>
      </c>
      <c r="F149" s="26" t="e">
        <f t="shared" si="2"/>
        <v>#REF!</v>
      </c>
      <c r="G149" s="26" t="e">
        <f>일위대가!J845</f>
        <v>#REF!</v>
      </c>
      <c r="H149" s="26" t="e">
        <f>일위대가!L845</f>
        <v>#REF!</v>
      </c>
      <c r="I149" s="26" t="e">
        <f>일위대가!N845</f>
        <v>#REF!</v>
      </c>
      <c r="J149" s="17" t="s">
        <v>4016</v>
      </c>
      <c r="Z149" s="12">
        <v>30671256</v>
      </c>
      <c r="AA149" s="12">
        <v>17171729</v>
      </c>
      <c r="AB149" s="12">
        <v>13287841</v>
      </c>
      <c r="AC149" s="12">
        <v>211686</v>
      </c>
    </row>
    <row r="150" spans="2:29" ht="19.7" customHeight="1" x14ac:dyDescent="0.2">
      <c r="B150" s="13" t="s">
        <v>324</v>
      </c>
      <c r="C150" s="14" t="s">
        <v>1014</v>
      </c>
      <c r="D150" s="14" t="s">
        <v>1625</v>
      </c>
      <c r="E150" s="15" t="s">
        <v>411</v>
      </c>
      <c r="F150" s="26" t="e">
        <f t="shared" si="2"/>
        <v>#REF!</v>
      </c>
      <c r="G150" s="26" t="e">
        <f>일위대가!J850</f>
        <v>#REF!</v>
      </c>
      <c r="H150" s="26" t="e">
        <f>일위대가!L850</f>
        <v>#REF!</v>
      </c>
      <c r="I150" s="26" t="e">
        <f>일위대가!N850</f>
        <v>#REF!</v>
      </c>
      <c r="J150" s="17" t="s">
        <v>4016</v>
      </c>
      <c r="Z150" s="12">
        <v>23929299</v>
      </c>
      <c r="AA150" s="12">
        <v>13057671</v>
      </c>
      <c r="AB150" s="12">
        <v>10717618</v>
      </c>
      <c r="AC150" s="12">
        <v>154010</v>
      </c>
    </row>
    <row r="151" spans="2:29" ht="19.7" customHeight="1" x14ac:dyDescent="0.2">
      <c r="B151" s="13" t="s">
        <v>3028</v>
      </c>
      <c r="C151" s="14" t="s">
        <v>1147</v>
      </c>
      <c r="D151" s="14" t="s">
        <v>2273</v>
      </c>
      <c r="E151" s="15" t="s">
        <v>2467</v>
      </c>
      <c r="F151" s="26" t="e">
        <f t="shared" si="2"/>
        <v>#REF!</v>
      </c>
      <c r="G151" s="26" t="e">
        <f>일위대가!J862</f>
        <v>#REF!</v>
      </c>
      <c r="H151" s="26" t="e">
        <f>일위대가!L862</f>
        <v>#REF!</v>
      </c>
      <c r="I151" s="26" t="e">
        <f>일위대가!N862</f>
        <v>#REF!</v>
      </c>
      <c r="J151" s="17" t="s">
        <v>4016</v>
      </c>
      <c r="Z151" s="12">
        <v>7068</v>
      </c>
      <c r="AA151" s="12">
        <v>5385</v>
      </c>
      <c r="AB151" s="12">
        <v>1675</v>
      </c>
      <c r="AC151" s="12">
        <v>8</v>
      </c>
    </row>
    <row r="152" spans="2:29" ht="19.7" customHeight="1" x14ac:dyDescent="0.2">
      <c r="B152" s="13" t="s">
        <v>1579</v>
      </c>
      <c r="C152" s="14" t="s">
        <v>971</v>
      </c>
      <c r="D152" s="14" t="s">
        <v>1625</v>
      </c>
      <c r="E152" s="15" t="s">
        <v>411</v>
      </c>
      <c r="F152" s="26" t="e">
        <f t="shared" si="2"/>
        <v>#REF!</v>
      </c>
      <c r="G152" s="26" t="e">
        <f>일위대가!J866</f>
        <v>#REF!</v>
      </c>
      <c r="H152" s="26" t="e">
        <f>일위대가!L866</f>
        <v>#REF!</v>
      </c>
      <c r="I152" s="26" t="e">
        <f>일위대가!N866</f>
        <v>#REF!</v>
      </c>
      <c r="J152" s="17" t="s">
        <v>4016</v>
      </c>
      <c r="Z152" s="12">
        <v>3678599</v>
      </c>
      <c r="AA152" s="12">
        <v>2006451</v>
      </c>
      <c r="AB152" s="12">
        <v>1632318</v>
      </c>
      <c r="AC152" s="12">
        <v>39830</v>
      </c>
    </row>
    <row r="153" spans="2:29" ht="19.7" customHeight="1" x14ac:dyDescent="0.2">
      <c r="B153" s="13" t="s">
        <v>772</v>
      </c>
      <c r="C153" s="14" t="s">
        <v>48</v>
      </c>
      <c r="D153" s="14" t="s">
        <v>1625</v>
      </c>
      <c r="E153" s="15" t="s">
        <v>411</v>
      </c>
      <c r="F153" s="26" t="e">
        <f t="shared" si="2"/>
        <v>#REF!</v>
      </c>
      <c r="G153" s="26" t="e">
        <f>일위대가!J873</f>
        <v>#REF!</v>
      </c>
      <c r="H153" s="26" t="e">
        <f>일위대가!L873</f>
        <v>#REF!</v>
      </c>
      <c r="I153" s="26" t="e">
        <f>일위대가!N873</f>
        <v>#REF!</v>
      </c>
      <c r="J153" s="17" t="s">
        <v>4016</v>
      </c>
      <c r="Z153" s="12">
        <v>3063358</v>
      </c>
      <c r="AA153" s="12">
        <v>2107607</v>
      </c>
      <c r="AB153" s="12">
        <v>937905</v>
      </c>
      <c r="AC153" s="12">
        <v>17846</v>
      </c>
    </row>
    <row r="154" spans="2:29" ht="19.7" customHeight="1" x14ac:dyDescent="0.2">
      <c r="B154" s="18" t="s">
        <v>2344</v>
      </c>
      <c r="C154" s="19" t="s">
        <v>1147</v>
      </c>
      <c r="D154" s="19" t="s">
        <v>998</v>
      </c>
      <c r="E154" s="20" t="s">
        <v>2467</v>
      </c>
      <c r="F154" s="32" t="e">
        <f t="shared" si="2"/>
        <v>#REF!</v>
      </c>
      <c r="G154" s="32" t="e">
        <f>일위대가!J885</f>
        <v>#REF!</v>
      </c>
      <c r="H154" s="32" t="e">
        <f>일위대가!L885</f>
        <v>#REF!</v>
      </c>
      <c r="I154" s="32" t="e">
        <f>일위대가!N885</f>
        <v>#REF!</v>
      </c>
      <c r="J154" s="21" t="s">
        <v>4016</v>
      </c>
      <c r="Z154" s="12">
        <v>13095</v>
      </c>
      <c r="AA154" s="12">
        <v>9976</v>
      </c>
      <c r="AB154" s="12">
        <v>3104</v>
      </c>
      <c r="AC154" s="12">
        <v>15</v>
      </c>
    </row>
    <row r="155" spans="2:29" ht="19.7" customHeight="1" x14ac:dyDescent="0.2">
      <c r="B155" s="13" t="s">
        <v>855</v>
      </c>
      <c r="C155" s="14" t="s">
        <v>1147</v>
      </c>
      <c r="D155" s="14" t="s">
        <v>1594</v>
      </c>
      <c r="E155" s="15" t="s">
        <v>2467</v>
      </c>
      <c r="F155" s="26" t="e">
        <f t="shared" si="2"/>
        <v>#REF!</v>
      </c>
      <c r="G155" s="26" t="e">
        <f>일위대가!J889</f>
        <v>#REF!</v>
      </c>
      <c r="H155" s="26" t="e">
        <f>일위대가!L889</f>
        <v>#REF!</v>
      </c>
      <c r="I155" s="26" t="e">
        <f>일위대가!N889</f>
        <v>#REF!</v>
      </c>
      <c r="J155" s="17" t="s">
        <v>4016</v>
      </c>
      <c r="Z155" s="12">
        <v>10098</v>
      </c>
      <c r="AA155" s="12">
        <v>7693</v>
      </c>
      <c r="AB155" s="12">
        <v>2393</v>
      </c>
      <c r="AC155" s="12">
        <v>12</v>
      </c>
    </row>
    <row r="156" spans="2:29" ht="19.7" customHeight="1" x14ac:dyDescent="0.2">
      <c r="B156" s="13" t="s">
        <v>2441</v>
      </c>
      <c r="C156" s="14" t="s">
        <v>1154</v>
      </c>
      <c r="D156" s="14" t="s">
        <v>3501</v>
      </c>
      <c r="E156" s="15" t="s">
        <v>411</v>
      </c>
      <c r="F156" s="26" t="e">
        <f t="shared" si="2"/>
        <v>#REF!</v>
      </c>
      <c r="G156" s="26" t="e">
        <f>일위대가!J893</f>
        <v>#REF!</v>
      </c>
      <c r="H156" s="26" t="e">
        <f>일위대가!L893</f>
        <v>#REF!</v>
      </c>
      <c r="I156" s="26" t="e">
        <f>일위대가!N893</f>
        <v>#REF!</v>
      </c>
      <c r="J156" s="17" t="s">
        <v>4016</v>
      </c>
      <c r="Z156" s="12">
        <v>20573419</v>
      </c>
      <c r="AA156" s="12">
        <v>11571907</v>
      </c>
      <c r="AB156" s="12">
        <v>8858870</v>
      </c>
      <c r="AC156" s="12">
        <v>142642</v>
      </c>
    </row>
    <row r="157" spans="2:29" ht="19.7" customHeight="1" x14ac:dyDescent="0.2">
      <c r="B157" s="13" t="s">
        <v>563</v>
      </c>
      <c r="C157" s="14" t="s">
        <v>1014</v>
      </c>
      <c r="D157" s="14" t="s">
        <v>3501</v>
      </c>
      <c r="E157" s="15" t="s">
        <v>411</v>
      </c>
      <c r="F157" s="26" t="e">
        <f t="shared" si="2"/>
        <v>#REF!</v>
      </c>
      <c r="G157" s="26" t="e">
        <f>일위대가!J898</f>
        <v>#REF!</v>
      </c>
      <c r="H157" s="26" t="e">
        <f>일위대가!L898</f>
        <v>#REF!</v>
      </c>
      <c r="I157" s="26" t="e">
        <f>일위대가!N898</f>
        <v>#REF!</v>
      </c>
      <c r="J157" s="17" t="s">
        <v>4016</v>
      </c>
      <c r="Z157" s="12">
        <v>15049651</v>
      </c>
      <c r="AA157" s="12">
        <v>8117698</v>
      </c>
      <c r="AB157" s="12">
        <v>6833743</v>
      </c>
      <c r="AC157" s="12">
        <v>98210</v>
      </c>
    </row>
    <row r="158" spans="2:29" ht="19.7" customHeight="1" x14ac:dyDescent="0.2">
      <c r="B158" s="13" t="s">
        <v>2033</v>
      </c>
      <c r="C158" s="14" t="s">
        <v>971</v>
      </c>
      <c r="D158" s="14" t="s">
        <v>3501</v>
      </c>
      <c r="E158" s="15" t="s">
        <v>411</v>
      </c>
      <c r="F158" s="26" t="e">
        <f t="shared" si="2"/>
        <v>#REF!</v>
      </c>
      <c r="G158" s="26" t="e">
        <f>일위대가!J910</f>
        <v>#REF!</v>
      </c>
      <c r="H158" s="26" t="e">
        <f>일위대가!L910</f>
        <v>#REF!</v>
      </c>
      <c r="I158" s="26" t="e">
        <f>일위대가!N910</f>
        <v>#REF!</v>
      </c>
      <c r="J158" s="17" t="s">
        <v>4016</v>
      </c>
      <c r="Z158" s="12">
        <v>2460523</v>
      </c>
      <c r="AA158" s="12">
        <v>1346602</v>
      </c>
      <c r="AB158" s="12">
        <v>1087335</v>
      </c>
      <c r="AC158" s="12">
        <v>26586</v>
      </c>
    </row>
    <row r="159" spans="2:29" ht="19.7" customHeight="1" x14ac:dyDescent="0.2">
      <c r="B159" s="13" t="s">
        <v>699</v>
      </c>
      <c r="C159" s="14" t="s">
        <v>48</v>
      </c>
      <c r="D159" s="14" t="s">
        <v>3501</v>
      </c>
      <c r="E159" s="15" t="s">
        <v>411</v>
      </c>
      <c r="F159" s="26" t="e">
        <f t="shared" si="2"/>
        <v>#REF!</v>
      </c>
      <c r="G159" s="26" t="e">
        <f>일위대가!J917</f>
        <v>#REF!</v>
      </c>
      <c r="H159" s="26" t="e">
        <f>일위대가!L917</f>
        <v>#REF!</v>
      </c>
      <c r="I159" s="26" t="e">
        <f>일위대가!N917</f>
        <v>#REF!</v>
      </c>
      <c r="J159" s="17" t="s">
        <v>4016</v>
      </c>
      <c r="Z159" s="12">
        <v>3063245</v>
      </c>
      <c r="AA159" s="12">
        <v>2107607</v>
      </c>
      <c r="AB159" s="12">
        <v>937792</v>
      </c>
      <c r="AC159" s="12">
        <v>17846</v>
      </c>
    </row>
    <row r="160" spans="2:29" ht="19.7" customHeight="1" x14ac:dyDescent="0.2">
      <c r="B160" s="13" t="s">
        <v>2199</v>
      </c>
      <c r="C160" s="14" t="s">
        <v>1552</v>
      </c>
      <c r="D160" s="14" t="s">
        <v>1583</v>
      </c>
      <c r="E160" s="15" t="s">
        <v>2937</v>
      </c>
      <c r="F160" s="26" t="e">
        <f t="shared" si="2"/>
        <v>#REF!</v>
      </c>
      <c r="G160" s="26" t="e">
        <f>일위대가!J929</f>
        <v>#REF!</v>
      </c>
      <c r="H160" s="26" t="e">
        <f>일위대가!L929</f>
        <v>#REF!</v>
      </c>
      <c r="I160" s="26" t="e">
        <f>일위대가!N929</f>
        <v>#REF!</v>
      </c>
      <c r="J160" s="17" t="s">
        <v>4016</v>
      </c>
      <c r="Z160" s="12">
        <v>30283</v>
      </c>
      <c r="AA160" s="12">
        <v>11834</v>
      </c>
      <c r="AB160" s="12">
        <v>8350</v>
      </c>
      <c r="AC160" s="12">
        <v>10099</v>
      </c>
    </row>
    <row r="161" spans="2:29" ht="19.7" customHeight="1" x14ac:dyDescent="0.2">
      <c r="B161" s="13" t="s">
        <v>1490</v>
      </c>
      <c r="C161" s="14" t="s">
        <v>3048</v>
      </c>
      <c r="D161" s="14" t="s">
        <v>4016</v>
      </c>
      <c r="E161" s="15" t="s">
        <v>2517</v>
      </c>
      <c r="F161" s="26" t="e">
        <f t="shared" si="2"/>
        <v>#REF!</v>
      </c>
      <c r="G161" s="26" t="e">
        <f>일위대가!J933</f>
        <v>#REF!</v>
      </c>
      <c r="H161" s="26" t="e">
        <f>일위대가!L933</f>
        <v>#REF!</v>
      </c>
      <c r="I161" s="26" t="e">
        <f>일위대가!N933</f>
        <v>#REF!</v>
      </c>
      <c r="J161" s="17" t="s">
        <v>4016</v>
      </c>
      <c r="Z161" s="12">
        <v>42491</v>
      </c>
      <c r="AA161" s="12">
        <v>35004</v>
      </c>
      <c r="AB161" s="12">
        <v>4289</v>
      </c>
      <c r="AC161" s="12">
        <v>3198</v>
      </c>
    </row>
    <row r="162" spans="2:29" ht="19.7" customHeight="1" x14ac:dyDescent="0.2">
      <c r="B162" s="13" t="s">
        <v>3931</v>
      </c>
      <c r="C162" s="14" t="s">
        <v>423</v>
      </c>
      <c r="D162" s="14" t="s">
        <v>4016</v>
      </c>
      <c r="E162" s="15" t="s">
        <v>2517</v>
      </c>
      <c r="F162" s="26" t="e">
        <f t="shared" si="2"/>
        <v>#REF!</v>
      </c>
      <c r="G162" s="26" t="e">
        <f>일위대가!J939</f>
        <v>#REF!</v>
      </c>
      <c r="H162" s="26" t="e">
        <f>일위대가!L939</f>
        <v>#REF!</v>
      </c>
      <c r="I162" s="26" t="e">
        <f>일위대가!N939</f>
        <v>#REF!</v>
      </c>
      <c r="J162" s="17" t="s">
        <v>4016</v>
      </c>
      <c r="Z162" s="12">
        <v>6066</v>
      </c>
      <c r="AA162" s="12">
        <v>5024</v>
      </c>
      <c r="AB162" s="12">
        <v>502</v>
      </c>
      <c r="AC162" s="12">
        <v>540</v>
      </c>
    </row>
    <row r="163" spans="2:29" ht="19.7" customHeight="1" x14ac:dyDescent="0.2">
      <c r="B163" s="13" t="s">
        <v>3271</v>
      </c>
      <c r="C163" s="14" t="s">
        <v>1355</v>
      </c>
      <c r="D163" s="14" t="s">
        <v>2922</v>
      </c>
      <c r="E163" s="15" t="s">
        <v>2986</v>
      </c>
      <c r="F163" s="26" t="e">
        <f t="shared" si="2"/>
        <v>#REF!</v>
      </c>
      <c r="G163" s="26" t="e">
        <f>일위대가!J945</f>
        <v>#REF!</v>
      </c>
      <c r="H163" s="26" t="e">
        <f>일위대가!L945</f>
        <v>#REF!</v>
      </c>
      <c r="I163" s="26" t="e">
        <f>일위대가!N945</f>
        <v>#REF!</v>
      </c>
      <c r="J163" s="17" t="s">
        <v>4016</v>
      </c>
      <c r="Z163" s="12">
        <v>300</v>
      </c>
      <c r="AA163" s="12">
        <v>62</v>
      </c>
      <c r="AB163" s="12">
        <v>238</v>
      </c>
    </row>
    <row r="164" spans="2:29" ht="19.7" customHeight="1" x14ac:dyDescent="0.2">
      <c r="B164" s="13" t="s">
        <v>1853</v>
      </c>
      <c r="C164" s="14" t="s">
        <v>3305</v>
      </c>
      <c r="D164" s="14" t="s">
        <v>3308</v>
      </c>
      <c r="E164" s="15" t="s">
        <v>2986</v>
      </c>
      <c r="F164" s="26" t="e">
        <f t="shared" si="2"/>
        <v>#REF!</v>
      </c>
      <c r="G164" s="26" t="e">
        <f>일위대가!J949</f>
        <v>#REF!</v>
      </c>
      <c r="H164" s="26" t="e">
        <f>일위대가!L949</f>
        <v>#REF!</v>
      </c>
      <c r="I164" s="26" t="e">
        <f>일위대가!N949</f>
        <v>#REF!</v>
      </c>
      <c r="J164" s="17" t="s">
        <v>4016</v>
      </c>
      <c r="Z164" s="12">
        <v>657</v>
      </c>
      <c r="AA164" s="12">
        <v>62</v>
      </c>
      <c r="AB164" s="12">
        <v>595</v>
      </c>
    </row>
    <row r="165" spans="2:29" ht="19.7" customHeight="1" x14ac:dyDescent="0.2">
      <c r="B165" s="13" t="s">
        <v>3474</v>
      </c>
      <c r="C165" s="14" t="s">
        <v>128</v>
      </c>
      <c r="D165" s="14" t="s">
        <v>2919</v>
      </c>
      <c r="E165" s="15" t="s">
        <v>2937</v>
      </c>
      <c r="F165" s="26" t="e">
        <f t="shared" si="2"/>
        <v>#REF!</v>
      </c>
      <c r="G165" s="26" t="e">
        <f>일위대가!J953</f>
        <v>#REF!</v>
      </c>
      <c r="H165" s="26" t="e">
        <f>일위대가!L953</f>
        <v>#REF!</v>
      </c>
      <c r="I165" s="26" t="e">
        <f>일위대가!N953</f>
        <v>#REF!</v>
      </c>
      <c r="J165" s="17" t="s">
        <v>4016</v>
      </c>
      <c r="Z165" s="12">
        <v>27453</v>
      </c>
      <c r="AA165" s="12">
        <v>21814</v>
      </c>
      <c r="AB165" s="12">
        <v>3148</v>
      </c>
      <c r="AC165" s="12">
        <v>2491</v>
      </c>
    </row>
    <row r="166" spans="2:29" ht="19.7" customHeight="1" x14ac:dyDescent="0.2">
      <c r="B166" s="13" t="s">
        <v>1992</v>
      </c>
      <c r="C166" s="14" t="s">
        <v>462</v>
      </c>
      <c r="D166" s="14" t="s">
        <v>348</v>
      </c>
      <c r="E166" s="15" t="s">
        <v>2937</v>
      </c>
      <c r="F166" s="26" t="e">
        <f t="shared" si="2"/>
        <v>#REF!</v>
      </c>
      <c r="G166" s="26" t="e">
        <f>일위대가!J957</f>
        <v>#REF!</v>
      </c>
      <c r="H166" s="26" t="e">
        <f>일위대가!L957</f>
        <v>#REF!</v>
      </c>
      <c r="I166" s="26" t="e">
        <f>일위대가!N957</f>
        <v>#REF!</v>
      </c>
      <c r="J166" s="17" t="s">
        <v>4016</v>
      </c>
      <c r="Z166" s="12">
        <v>201746</v>
      </c>
      <c r="AA166" s="12">
        <v>98016</v>
      </c>
      <c r="AB166" s="12">
        <v>103730</v>
      </c>
    </row>
    <row r="167" spans="2:29" ht="19.7" customHeight="1" x14ac:dyDescent="0.2">
      <c r="B167" s="13" t="s">
        <v>3115</v>
      </c>
      <c r="C167" s="14" t="s">
        <v>3378</v>
      </c>
      <c r="D167" s="14" t="s">
        <v>578</v>
      </c>
      <c r="E167" s="15" t="s">
        <v>2986</v>
      </c>
      <c r="F167" s="26" t="e">
        <f t="shared" si="2"/>
        <v>#REF!</v>
      </c>
      <c r="G167" s="26" t="e">
        <f>일위대가!J962</f>
        <v>#REF!</v>
      </c>
      <c r="H167" s="26" t="e">
        <f>일위대가!L962</f>
        <v>#REF!</v>
      </c>
      <c r="I167" s="26" t="e">
        <f>일위대가!N962</f>
        <v>#REF!</v>
      </c>
      <c r="J167" s="17" t="s">
        <v>4016</v>
      </c>
      <c r="Z167" s="12">
        <v>25142</v>
      </c>
      <c r="AA167" s="12">
        <v>604</v>
      </c>
      <c r="AB167" s="12">
        <v>24470</v>
      </c>
      <c r="AC167" s="12">
        <v>68</v>
      </c>
    </row>
    <row r="168" spans="2:29" ht="19.7" customHeight="1" x14ac:dyDescent="0.2">
      <c r="B168" s="13" t="s">
        <v>1560</v>
      </c>
      <c r="C168" s="14" t="s">
        <v>2500</v>
      </c>
      <c r="D168" s="14" t="s">
        <v>578</v>
      </c>
      <c r="E168" s="15" t="s">
        <v>2986</v>
      </c>
      <c r="F168" s="26" t="e">
        <f t="shared" si="2"/>
        <v>#REF!</v>
      </c>
      <c r="G168" s="26" t="e">
        <f>일위대가!J970</f>
        <v>#REF!</v>
      </c>
      <c r="H168" s="26" t="e">
        <f>일위대가!L970</f>
        <v>#REF!</v>
      </c>
      <c r="I168" s="26" t="e">
        <f>일위대가!N970</f>
        <v>#REF!</v>
      </c>
      <c r="J168" s="17" t="s">
        <v>4016</v>
      </c>
      <c r="Z168" s="12">
        <v>27180</v>
      </c>
      <c r="AA168" s="12">
        <v>604</v>
      </c>
      <c r="AB168" s="12">
        <v>26508</v>
      </c>
      <c r="AC168" s="12">
        <v>68</v>
      </c>
    </row>
    <row r="169" spans="2:29" ht="19.7" customHeight="1" x14ac:dyDescent="0.2">
      <c r="B169" s="13" t="s">
        <v>3238</v>
      </c>
      <c r="C169" s="14" t="s">
        <v>2500</v>
      </c>
      <c r="D169" s="14" t="s">
        <v>1714</v>
      </c>
      <c r="E169" s="15" t="s">
        <v>2986</v>
      </c>
      <c r="F169" s="26" t="e">
        <f t="shared" si="2"/>
        <v>#REF!</v>
      </c>
      <c r="G169" s="26" t="e">
        <f>일위대가!J978</f>
        <v>#REF!</v>
      </c>
      <c r="H169" s="26" t="e">
        <f>일위대가!L978</f>
        <v>#REF!</v>
      </c>
      <c r="I169" s="26" t="e">
        <f>일위대가!N978</f>
        <v>#REF!</v>
      </c>
      <c r="J169" s="17" t="s">
        <v>4016</v>
      </c>
      <c r="Z169" s="12">
        <v>32345</v>
      </c>
      <c r="AA169" s="12">
        <v>4374</v>
      </c>
      <c r="AB169" s="12">
        <v>27474</v>
      </c>
      <c r="AC169" s="12">
        <v>497</v>
      </c>
    </row>
    <row r="170" spans="2:29" ht="19.7" customHeight="1" x14ac:dyDescent="0.2">
      <c r="B170" s="13" t="s">
        <v>1631</v>
      </c>
      <c r="C170" s="14" t="s">
        <v>2500</v>
      </c>
      <c r="D170" s="14" t="s">
        <v>3026</v>
      </c>
      <c r="E170" s="15" t="s">
        <v>2986</v>
      </c>
      <c r="F170" s="26" t="e">
        <f t="shared" si="2"/>
        <v>#REF!</v>
      </c>
      <c r="G170" s="26" t="e">
        <f>일위대가!J986</f>
        <v>#REF!</v>
      </c>
      <c r="H170" s="26" t="e">
        <f>일위대가!L986</f>
        <v>#REF!</v>
      </c>
      <c r="I170" s="26" t="e">
        <f>일위대가!N986</f>
        <v>#REF!</v>
      </c>
      <c r="J170" s="17" t="s">
        <v>4016</v>
      </c>
      <c r="Z170" s="12">
        <v>29023</v>
      </c>
      <c r="AA170" s="12">
        <v>1949</v>
      </c>
      <c r="AB170" s="12">
        <v>26853</v>
      </c>
      <c r="AC170" s="12">
        <v>221</v>
      </c>
    </row>
    <row r="171" spans="2:29" ht="19.7" customHeight="1" x14ac:dyDescent="0.2">
      <c r="B171" s="13" t="s">
        <v>2985</v>
      </c>
      <c r="C171" s="14" t="s">
        <v>3196</v>
      </c>
      <c r="D171" s="14" t="s">
        <v>1535</v>
      </c>
      <c r="E171" s="15" t="s">
        <v>2986</v>
      </c>
      <c r="F171" s="26" t="e">
        <f t="shared" si="2"/>
        <v>#REF!</v>
      </c>
      <c r="G171" s="26" t="e">
        <f>일위대가!J994</f>
        <v>#REF!</v>
      </c>
      <c r="H171" s="26" t="e">
        <f>일위대가!L994</f>
        <v>#REF!</v>
      </c>
      <c r="I171" s="26" t="e">
        <f>일위대가!N994</f>
        <v>#REF!</v>
      </c>
      <c r="J171" s="17" t="s">
        <v>2929</v>
      </c>
      <c r="Z171" s="12">
        <v>168136</v>
      </c>
      <c r="AA171" s="12">
        <v>93556</v>
      </c>
      <c r="AB171" s="12">
        <v>73082</v>
      </c>
      <c r="AC171" s="12">
        <v>1498</v>
      </c>
    </row>
    <row r="172" spans="2:29" ht="19.7" customHeight="1" x14ac:dyDescent="0.2">
      <c r="B172" s="13" t="s">
        <v>349</v>
      </c>
      <c r="C172" s="14" t="s">
        <v>3405</v>
      </c>
      <c r="D172" s="14" t="s">
        <v>1827</v>
      </c>
      <c r="E172" s="15" t="s">
        <v>2986</v>
      </c>
      <c r="F172" s="26" t="e">
        <f t="shared" si="2"/>
        <v>#REF!</v>
      </c>
      <c r="G172" s="26" t="e">
        <f>일위대가!J1005</f>
        <v>#REF!</v>
      </c>
      <c r="H172" s="26" t="e">
        <f>일위대가!L1005</f>
        <v>#REF!</v>
      </c>
      <c r="I172" s="26" t="e">
        <f>일위대가!N1005</f>
        <v>#REF!</v>
      </c>
      <c r="J172" s="17" t="s">
        <v>2929</v>
      </c>
      <c r="Z172" s="12">
        <v>71795</v>
      </c>
      <c r="AB172" s="12">
        <v>71795</v>
      </c>
    </row>
    <row r="173" spans="2:29" ht="19.7" customHeight="1" x14ac:dyDescent="0.2">
      <c r="B173" s="13" t="s">
        <v>1221</v>
      </c>
      <c r="C173" s="14" t="s">
        <v>2783</v>
      </c>
      <c r="D173" s="14" t="s">
        <v>1535</v>
      </c>
      <c r="E173" s="15" t="s">
        <v>2986</v>
      </c>
      <c r="F173" s="26" t="e">
        <f t="shared" si="2"/>
        <v>#REF!</v>
      </c>
      <c r="G173" s="26" t="e">
        <f>일위대가!J1022</f>
        <v>#REF!</v>
      </c>
      <c r="H173" s="26" t="e">
        <f>일위대가!L1022</f>
        <v>#REF!</v>
      </c>
      <c r="I173" s="26" t="e">
        <f>일위대가!N1022</f>
        <v>#REF!</v>
      </c>
      <c r="J173" s="17" t="s">
        <v>2929</v>
      </c>
      <c r="Z173" s="12">
        <v>130681</v>
      </c>
      <c r="AA173" s="12">
        <v>73585</v>
      </c>
      <c r="AB173" s="12">
        <v>55598</v>
      </c>
      <c r="AC173" s="12">
        <v>1498</v>
      </c>
    </row>
    <row r="174" spans="2:29" ht="19.7" customHeight="1" x14ac:dyDescent="0.2">
      <c r="B174" s="13" t="s">
        <v>3701</v>
      </c>
      <c r="C174" s="14" t="s">
        <v>3405</v>
      </c>
      <c r="D174" s="14" t="s">
        <v>2315</v>
      </c>
      <c r="E174" s="15" t="s">
        <v>2986</v>
      </c>
      <c r="F174" s="26" t="e">
        <f t="shared" si="2"/>
        <v>#REF!</v>
      </c>
      <c r="G174" s="26" t="e">
        <f>일위대가!J1033</f>
        <v>#REF!</v>
      </c>
      <c r="H174" s="26" t="e">
        <f>일위대가!L1033</f>
        <v>#REF!</v>
      </c>
      <c r="I174" s="26" t="e">
        <f>일위대가!N1033</f>
        <v>#REF!</v>
      </c>
      <c r="J174" s="17" t="s">
        <v>2929</v>
      </c>
      <c r="Z174" s="12">
        <v>51310</v>
      </c>
      <c r="AB174" s="12">
        <v>51310</v>
      </c>
    </row>
    <row r="175" spans="2:29" ht="19.7" customHeight="1" x14ac:dyDescent="0.2">
      <c r="B175" s="13" t="s">
        <v>1076</v>
      </c>
      <c r="C175" s="14" t="s">
        <v>2446</v>
      </c>
      <c r="D175" s="14" t="s">
        <v>1535</v>
      </c>
      <c r="E175" s="15" t="s">
        <v>2986</v>
      </c>
      <c r="F175" s="26" t="e">
        <f t="shared" si="2"/>
        <v>#REF!</v>
      </c>
      <c r="G175" s="26" t="e">
        <f>일위대가!J1046</f>
        <v>#REF!</v>
      </c>
      <c r="H175" s="26" t="e">
        <f>일위대가!L1046</f>
        <v>#REF!</v>
      </c>
      <c r="I175" s="26" t="e">
        <f>일위대가!N1046</f>
        <v>#REF!</v>
      </c>
      <c r="J175" s="17" t="s">
        <v>2929</v>
      </c>
      <c r="Z175" s="12">
        <v>168136</v>
      </c>
      <c r="AA175" s="12">
        <v>93556</v>
      </c>
      <c r="AB175" s="12">
        <v>73082</v>
      </c>
      <c r="AC175" s="12">
        <v>1498</v>
      </c>
    </row>
    <row r="176" spans="2:29" ht="19.7" customHeight="1" x14ac:dyDescent="0.2">
      <c r="B176" s="13" t="s">
        <v>3530</v>
      </c>
      <c r="C176" s="14" t="s">
        <v>308</v>
      </c>
      <c r="D176" s="14" t="s">
        <v>1535</v>
      </c>
      <c r="E176" s="15" t="s">
        <v>2986</v>
      </c>
      <c r="F176" s="26" t="e">
        <f t="shared" si="2"/>
        <v>#REF!</v>
      </c>
      <c r="G176" s="26" t="e">
        <f>일위대가!J1057</f>
        <v>#REF!</v>
      </c>
      <c r="H176" s="26" t="e">
        <f>일위대가!L1057</f>
        <v>#REF!</v>
      </c>
      <c r="I176" s="26" t="e">
        <f>일위대가!N1057</f>
        <v>#REF!</v>
      </c>
      <c r="J176" s="17" t="s">
        <v>2929</v>
      </c>
      <c r="Z176" s="12">
        <v>168136</v>
      </c>
      <c r="AA176" s="12">
        <v>93556</v>
      </c>
      <c r="AB176" s="12">
        <v>73082</v>
      </c>
      <c r="AC176" s="12">
        <v>1498</v>
      </c>
    </row>
    <row r="177" spans="2:29" ht="19.7" customHeight="1" x14ac:dyDescent="0.2">
      <c r="B177" s="13" t="s">
        <v>1387</v>
      </c>
      <c r="C177" s="14" t="s">
        <v>1956</v>
      </c>
      <c r="D177" s="14" t="s">
        <v>1535</v>
      </c>
      <c r="E177" s="15" t="s">
        <v>2986</v>
      </c>
      <c r="F177" s="26" t="e">
        <f t="shared" si="2"/>
        <v>#REF!</v>
      </c>
      <c r="G177" s="26" t="e">
        <f>일위대가!J1068</f>
        <v>#REF!</v>
      </c>
      <c r="H177" s="26" t="e">
        <f>일위대가!L1068</f>
        <v>#REF!</v>
      </c>
      <c r="I177" s="26" t="e">
        <f>일위대가!N1068</f>
        <v>#REF!</v>
      </c>
      <c r="J177" s="17" t="s">
        <v>2929</v>
      </c>
      <c r="Z177" s="12">
        <v>130681</v>
      </c>
      <c r="AA177" s="12">
        <v>73585</v>
      </c>
      <c r="AB177" s="12">
        <v>55598</v>
      </c>
      <c r="AC177" s="12">
        <v>1498</v>
      </c>
    </row>
    <row r="178" spans="2:29" ht="19.7" customHeight="1" x14ac:dyDescent="0.2">
      <c r="B178" s="13" t="s">
        <v>3986</v>
      </c>
      <c r="C178" s="14" t="s">
        <v>3592</v>
      </c>
      <c r="D178" s="14" t="s">
        <v>4016</v>
      </c>
      <c r="E178" s="15" t="s">
        <v>2517</v>
      </c>
      <c r="F178" s="26" t="e">
        <f t="shared" si="2"/>
        <v>#REF!</v>
      </c>
      <c r="G178" s="26" t="e">
        <f>일위대가!J1079</f>
        <v>#REF!</v>
      </c>
      <c r="H178" s="26" t="e">
        <f>일위대가!L1079</f>
        <v>#REF!</v>
      </c>
      <c r="I178" s="26" t="e">
        <f>일위대가!N1079</f>
        <v>#REF!</v>
      </c>
      <c r="J178" s="17" t="s">
        <v>4016</v>
      </c>
      <c r="Z178" s="12">
        <v>22551365</v>
      </c>
      <c r="AA178" s="12">
        <v>6875333</v>
      </c>
      <c r="AB178" s="12">
        <v>14261687</v>
      </c>
      <c r="AC178" s="12">
        <v>1414345</v>
      </c>
    </row>
    <row r="179" spans="2:29" ht="19.7" customHeight="1" x14ac:dyDescent="0.2">
      <c r="B179" s="13" t="s">
        <v>1307</v>
      </c>
      <c r="C179" s="14" t="s">
        <v>2741</v>
      </c>
      <c r="D179" s="14" t="s">
        <v>4016</v>
      </c>
      <c r="E179" s="15" t="s">
        <v>2517</v>
      </c>
      <c r="F179" s="26" t="e">
        <f t="shared" si="2"/>
        <v>#REF!</v>
      </c>
      <c r="G179" s="26" t="e">
        <f>일위대가!J1084</f>
        <v>#REF!</v>
      </c>
      <c r="H179" s="26" t="e">
        <f>일위대가!L1084</f>
        <v>#REF!</v>
      </c>
      <c r="I179" s="26" t="e">
        <f>일위대가!N1084</f>
        <v>#REF!</v>
      </c>
      <c r="J179" s="17" t="s">
        <v>4016</v>
      </c>
      <c r="Z179" s="12">
        <v>8067601</v>
      </c>
      <c r="AA179" s="12">
        <v>4632451</v>
      </c>
      <c r="AB179" s="12">
        <v>2615028</v>
      </c>
      <c r="AC179" s="12">
        <v>820122</v>
      </c>
    </row>
    <row r="180" spans="2:29" ht="19.7" customHeight="1" x14ac:dyDescent="0.2">
      <c r="B180" s="13" t="s">
        <v>3851</v>
      </c>
      <c r="C180" s="14" t="s">
        <v>1581</v>
      </c>
      <c r="D180" s="14" t="s">
        <v>3510</v>
      </c>
      <c r="E180" s="15" t="s">
        <v>2937</v>
      </c>
      <c r="F180" s="26" t="e">
        <f t="shared" si="2"/>
        <v>#REF!</v>
      </c>
      <c r="G180" s="26" t="e">
        <f>일위대가!J1101</f>
        <v>#REF!</v>
      </c>
      <c r="H180" s="26" t="e">
        <f>일위대가!L1101</f>
        <v>#REF!</v>
      </c>
      <c r="I180" s="26" t="e">
        <f>일위대가!N1101</f>
        <v>#REF!</v>
      </c>
      <c r="J180" s="17" t="s">
        <v>4016</v>
      </c>
      <c r="Z180" s="12">
        <v>30112</v>
      </c>
      <c r="AA180" s="12">
        <v>6601</v>
      </c>
      <c r="AB180" s="12">
        <v>21340</v>
      </c>
      <c r="AC180" s="12">
        <v>2171</v>
      </c>
    </row>
    <row r="181" spans="2:29" ht="19.7" customHeight="1" x14ac:dyDescent="0.2">
      <c r="B181" s="13" t="s">
        <v>541</v>
      </c>
      <c r="C181" s="14" t="s">
        <v>1664</v>
      </c>
      <c r="D181" s="14" t="s">
        <v>4016</v>
      </c>
      <c r="E181" s="15" t="s">
        <v>2517</v>
      </c>
      <c r="F181" s="26" t="e">
        <f t="shared" si="2"/>
        <v>#REF!</v>
      </c>
      <c r="G181" s="26" t="e">
        <f>일위대가!J1106</f>
        <v>#REF!</v>
      </c>
      <c r="H181" s="26" t="e">
        <f>일위대가!L1106</f>
        <v>#REF!</v>
      </c>
      <c r="I181" s="26" t="e">
        <f>일위대가!N1106</f>
        <v>#REF!</v>
      </c>
      <c r="J181" s="17" t="s">
        <v>4016</v>
      </c>
      <c r="Z181" s="12">
        <v>3283764</v>
      </c>
      <c r="AA181" s="12">
        <v>2242882</v>
      </c>
      <c r="AB181" s="12">
        <v>446659</v>
      </c>
      <c r="AC181" s="12">
        <v>594223</v>
      </c>
    </row>
    <row r="182" spans="2:29" ht="19.7" customHeight="1" x14ac:dyDescent="0.2">
      <c r="B182" s="13" t="s">
        <v>2123</v>
      </c>
      <c r="C182" s="14" t="s">
        <v>498</v>
      </c>
      <c r="D182" s="14" t="s">
        <v>1583</v>
      </c>
      <c r="E182" s="15" t="s">
        <v>2937</v>
      </c>
      <c r="F182" s="26">
        <f t="shared" si="2"/>
        <v>79700</v>
      </c>
      <c r="G182" s="26">
        <f>일위대가!J1112</f>
        <v>49597</v>
      </c>
      <c r="H182" s="26">
        <f>일위대가!L1112</f>
        <v>14587</v>
      </c>
      <c r="I182" s="26">
        <f>일위대가!N1112</f>
        <v>15516</v>
      </c>
      <c r="J182" s="17" t="s">
        <v>4016</v>
      </c>
      <c r="Z182" s="12">
        <v>79700</v>
      </c>
      <c r="AA182" s="12">
        <v>49597</v>
      </c>
      <c r="AB182" s="12">
        <v>14587</v>
      </c>
      <c r="AC182" s="12">
        <v>15516</v>
      </c>
    </row>
    <row r="183" spans="2:29" ht="19.7" customHeight="1" x14ac:dyDescent="0.2">
      <c r="B183" s="13" t="s">
        <v>3558</v>
      </c>
      <c r="C183" s="14" t="s">
        <v>1859</v>
      </c>
      <c r="D183" s="14" t="s">
        <v>4016</v>
      </c>
      <c r="E183" s="15" t="s">
        <v>2517</v>
      </c>
      <c r="F183" s="26" t="e">
        <f t="shared" si="2"/>
        <v>#REF!</v>
      </c>
      <c r="G183" s="26" t="e">
        <f>일위대가!J1116</f>
        <v>#REF!</v>
      </c>
      <c r="H183" s="26" t="e">
        <f>일위대가!L1116</f>
        <v>#REF!</v>
      </c>
      <c r="I183" s="26" t="e">
        <f>일위대가!N1116</f>
        <v>#REF!</v>
      </c>
      <c r="J183" s="17" t="s">
        <v>4016</v>
      </c>
      <c r="Z183" s="12">
        <v>227500</v>
      </c>
      <c r="AC183" s="12">
        <v>227500</v>
      </c>
    </row>
    <row r="184" spans="2:29" ht="19.7" customHeight="1" x14ac:dyDescent="0.2">
      <c r="B184" s="18" t="s">
        <v>1101</v>
      </c>
      <c r="C184" s="19" t="s">
        <v>2469</v>
      </c>
      <c r="D184" s="19" t="s">
        <v>3500</v>
      </c>
      <c r="E184" s="20" t="s">
        <v>2517</v>
      </c>
      <c r="F184" s="32" t="e">
        <f t="shared" si="2"/>
        <v>#REF!</v>
      </c>
      <c r="G184" s="32" t="e">
        <f>일위대가!J1121</f>
        <v>#REF!</v>
      </c>
      <c r="H184" s="32" t="e">
        <f>일위대가!L1121</f>
        <v>#REF!</v>
      </c>
      <c r="I184" s="32" t="e">
        <f>일위대가!N1121</f>
        <v>#REF!</v>
      </c>
      <c r="J184" s="21" t="s">
        <v>4016</v>
      </c>
      <c r="Z184" s="12">
        <v>2696200</v>
      </c>
      <c r="AC184" s="12">
        <v>2696200</v>
      </c>
    </row>
    <row r="185" spans="2:29" ht="19.7" customHeight="1" x14ac:dyDescent="0.2">
      <c r="B185" s="13" t="s">
        <v>3668</v>
      </c>
      <c r="C185" s="14" t="s">
        <v>2469</v>
      </c>
      <c r="D185" s="14" t="s">
        <v>3565</v>
      </c>
      <c r="E185" s="15" t="s">
        <v>2517</v>
      </c>
      <c r="F185" s="26" t="e">
        <f t="shared" si="2"/>
        <v>#REF!</v>
      </c>
      <c r="G185" s="26" t="e">
        <f>일위대가!J1129</f>
        <v>#REF!</v>
      </c>
      <c r="H185" s="26" t="e">
        <f>일위대가!L1129</f>
        <v>#REF!</v>
      </c>
      <c r="I185" s="26" t="e">
        <f>일위대가!N1129</f>
        <v>#REF!</v>
      </c>
      <c r="J185" s="17" t="s">
        <v>4016</v>
      </c>
      <c r="Z185" s="12">
        <v>35839700</v>
      </c>
      <c r="AC185" s="12">
        <v>35839700</v>
      </c>
    </row>
    <row r="186" spans="2:29" ht="19.7" customHeight="1" x14ac:dyDescent="0.2">
      <c r="B186" s="13" t="s">
        <v>1175</v>
      </c>
      <c r="C186" s="14" t="s">
        <v>892</v>
      </c>
      <c r="D186" s="14" t="s">
        <v>3565</v>
      </c>
      <c r="E186" s="15" t="s">
        <v>2517</v>
      </c>
      <c r="F186" s="26" t="e">
        <f t="shared" si="2"/>
        <v>#REF!</v>
      </c>
      <c r="G186" s="26" t="e">
        <f>일위대가!J1140</f>
        <v>#REF!</v>
      </c>
      <c r="H186" s="26" t="e">
        <f>일위대가!L1140</f>
        <v>#REF!</v>
      </c>
      <c r="I186" s="26" t="e">
        <f>일위대가!N1140</f>
        <v>#REF!</v>
      </c>
      <c r="J186" s="17" t="s">
        <v>4016</v>
      </c>
      <c r="Z186" s="12">
        <v>2622750</v>
      </c>
      <c r="AC186" s="12">
        <v>2622750</v>
      </c>
    </row>
    <row r="187" spans="2:29" ht="19.7" customHeight="1" x14ac:dyDescent="0.2">
      <c r="B187" s="13" t="s">
        <v>3817</v>
      </c>
      <c r="C187" s="14" t="s">
        <v>900</v>
      </c>
      <c r="D187" s="14" t="s">
        <v>4016</v>
      </c>
      <c r="E187" s="15" t="s">
        <v>3257</v>
      </c>
      <c r="F187" s="26" t="e">
        <f t="shared" si="2"/>
        <v>#REF!</v>
      </c>
      <c r="G187" s="26" t="e">
        <f>일위대가!J1146</f>
        <v>#REF!</v>
      </c>
      <c r="H187" s="26" t="e">
        <f>일위대가!L1146</f>
        <v>#REF!</v>
      </c>
      <c r="I187" s="26" t="e">
        <f>일위대가!N1146</f>
        <v>#REF!</v>
      </c>
      <c r="J187" s="17" t="s">
        <v>4016</v>
      </c>
      <c r="Z187" s="12">
        <v>258440000</v>
      </c>
      <c r="AC187" s="12">
        <v>258440000</v>
      </c>
    </row>
    <row r="188" spans="2:29" ht="19.7" customHeight="1" x14ac:dyDescent="0.2">
      <c r="B188" s="13" t="s">
        <v>1285</v>
      </c>
      <c r="C188" s="14" t="s">
        <v>1491</v>
      </c>
      <c r="D188" s="14" t="s">
        <v>4016</v>
      </c>
      <c r="E188" s="15" t="s">
        <v>3257</v>
      </c>
      <c r="F188" s="26" t="e">
        <f t="shared" si="2"/>
        <v>#REF!</v>
      </c>
      <c r="G188" s="26" t="e">
        <f>일위대가!J1154</f>
        <v>#REF!</v>
      </c>
      <c r="H188" s="26" t="e">
        <f>일위대가!L1154</f>
        <v>#REF!</v>
      </c>
      <c r="I188" s="26" t="e">
        <f>일위대가!N1154</f>
        <v>#REF!</v>
      </c>
      <c r="J188" s="17" t="s">
        <v>4016</v>
      </c>
      <c r="Z188" s="12">
        <v>21088500</v>
      </c>
      <c r="AC188" s="12">
        <v>21088500</v>
      </c>
    </row>
    <row r="189" spans="2:29" ht="19.7" customHeight="1" x14ac:dyDescent="0.2">
      <c r="B189" s="13" t="s">
        <v>4009</v>
      </c>
      <c r="C189" s="14" t="s">
        <v>211</v>
      </c>
      <c r="D189" s="14" t="s">
        <v>1302</v>
      </c>
      <c r="E189" s="15" t="s">
        <v>3257</v>
      </c>
      <c r="F189" s="26" t="e">
        <f t="shared" si="2"/>
        <v>#REF!</v>
      </c>
      <c r="G189" s="26" t="e">
        <f>일위대가!J1158</f>
        <v>#REF!</v>
      </c>
      <c r="H189" s="26" t="e">
        <f>일위대가!L1158</f>
        <v>#REF!</v>
      </c>
      <c r="I189" s="26" t="e">
        <f>일위대가!N1158</f>
        <v>#REF!</v>
      </c>
      <c r="J189" s="17" t="s">
        <v>4016</v>
      </c>
      <c r="Z189" s="12">
        <v>82705000</v>
      </c>
      <c r="AC189" s="12">
        <v>82705000</v>
      </c>
    </row>
    <row r="190" spans="2:29" ht="19.7" customHeight="1" x14ac:dyDescent="0.2">
      <c r="B190" s="13" t="s">
        <v>1419</v>
      </c>
      <c r="C190" s="14" t="s">
        <v>211</v>
      </c>
      <c r="D190" s="14" t="s">
        <v>1654</v>
      </c>
      <c r="E190" s="15" t="s">
        <v>884</v>
      </c>
      <c r="F190" s="26" t="e">
        <f t="shared" si="2"/>
        <v>#REF!</v>
      </c>
      <c r="G190" s="26" t="e">
        <f>일위대가!J1167</f>
        <v>#REF!</v>
      </c>
      <c r="H190" s="26" t="e">
        <f>일위대가!L1167</f>
        <v>#REF!</v>
      </c>
      <c r="I190" s="26" t="e">
        <f>일위대가!N1167</f>
        <v>#REF!</v>
      </c>
      <c r="J190" s="17" t="s">
        <v>4016</v>
      </c>
      <c r="Z190" s="12">
        <v>3791850</v>
      </c>
      <c r="AC190" s="12">
        <v>3791850</v>
      </c>
    </row>
    <row r="191" spans="2:29" ht="19.7" customHeight="1" x14ac:dyDescent="0.2">
      <c r="B191" s="13" t="s">
        <v>2253</v>
      </c>
      <c r="C191" s="14" t="s">
        <v>849</v>
      </c>
      <c r="D191" s="14" t="s">
        <v>2991</v>
      </c>
      <c r="E191" s="15" t="s">
        <v>3257</v>
      </c>
      <c r="F191" s="26" t="e">
        <f t="shared" si="2"/>
        <v>#REF!</v>
      </c>
      <c r="G191" s="26" t="e">
        <f>일위대가!J1174</f>
        <v>#REF!</v>
      </c>
      <c r="H191" s="26" t="e">
        <f>일위대가!L1174</f>
        <v>#REF!</v>
      </c>
      <c r="I191" s="26" t="e">
        <f>일위대가!N1174</f>
        <v>#REF!</v>
      </c>
      <c r="J191" s="17" t="s">
        <v>4016</v>
      </c>
      <c r="Z191" s="12">
        <v>735186250</v>
      </c>
      <c r="AC191" s="12">
        <v>735186250</v>
      </c>
    </row>
    <row r="192" spans="2:29" ht="19.7" customHeight="1" x14ac:dyDescent="0.2">
      <c r="B192" s="13" t="s">
        <v>634</v>
      </c>
      <c r="C192" s="14" t="s">
        <v>849</v>
      </c>
      <c r="D192" s="14" t="s">
        <v>1557</v>
      </c>
      <c r="E192" s="15" t="s">
        <v>884</v>
      </c>
      <c r="F192" s="26" t="e">
        <f t="shared" si="2"/>
        <v>#REF!</v>
      </c>
      <c r="G192" s="26" t="e">
        <f>일위대가!J1184</f>
        <v>#REF!</v>
      </c>
      <c r="H192" s="26" t="e">
        <f>일위대가!L1184</f>
        <v>#REF!</v>
      </c>
      <c r="I192" s="26" t="e">
        <f>일위대가!N1184</f>
        <v>#REF!</v>
      </c>
      <c r="J192" s="17" t="s">
        <v>4016</v>
      </c>
      <c r="Z192" s="12">
        <v>2541500</v>
      </c>
      <c r="AC192" s="12">
        <v>2541500</v>
      </c>
    </row>
    <row r="193" spans="2:29" ht="19.7" customHeight="1" x14ac:dyDescent="0.2">
      <c r="B193" s="13" t="s">
        <v>1963</v>
      </c>
      <c r="C193" s="14" t="s">
        <v>849</v>
      </c>
      <c r="D193" s="14" t="s">
        <v>92</v>
      </c>
      <c r="E193" s="15" t="s">
        <v>3257</v>
      </c>
      <c r="F193" s="26" t="e">
        <f t="shared" si="2"/>
        <v>#REF!</v>
      </c>
      <c r="G193" s="26" t="e">
        <f>일위대가!J1187</f>
        <v>#REF!</v>
      </c>
      <c r="H193" s="26" t="e">
        <f>일위대가!L1187</f>
        <v>#REF!</v>
      </c>
      <c r="I193" s="26" t="e">
        <f>일위대가!N1187</f>
        <v>#REF!</v>
      </c>
      <c r="J193" s="17" t="s">
        <v>4016</v>
      </c>
      <c r="Z193" s="12">
        <v>2741250</v>
      </c>
      <c r="AC193" s="12">
        <v>2741250</v>
      </c>
    </row>
    <row r="194" spans="2:29" ht="19.7" customHeight="1" x14ac:dyDescent="0.2">
      <c r="B194" s="13" t="s">
        <v>3434</v>
      </c>
      <c r="C194" s="14" t="s">
        <v>849</v>
      </c>
      <c r="D194" s="14" t="s">
        <v>3417</v>
      </c>
      <c r="E194" s="15" t="s">
        <v>884</v>
      </c>
      <c r="F194" s="26" t="e">
        <f t="shared" si="2"/>
        <v>#REF!</v>
      </c>
      <c r="G194" s="26" t="e">
        <f>일위대가!J1194</f>
        <v>#REF!</v>
      </c>
      <c r="H194" s="26" t="e">
        <f>일위대가!L1194</f>
        <v>#REF!</v>
      </c>
      <c r="I194" s="26" t="e">
        <f>일위대가!N1194</f>
        <v>#REF!</v>
      </c>
      <c r="J194" s="17" t="s">
        <v>4016</v>
      </c>
      <c r="Z194" s="12">
        <v>3034500</v>
      </c>
      <c r="AC194" s="12">
        <v>3034500</v>
      </c>
    </row>
    <row r="195" spans="2:29" ht="19.7" customHeight="1" x14ac:dyDescent="0.2">
      <c r="B195" s="13" t="s">
        <v>1886</v>
      </c>
      <c r="C195" s="14" t="s">
        <v>959</v>
      </c>
      <c r="D195" s="14" t="s">
        <v>1302</v>
      </c>
      <c r="E195" s="15" t="s">
        <v>3257</v>
      </c>
      <c r="F195" s="26" t="e">
        <f t="shared" si="2"/>
        <v>#REF!</v>
      </c>
      <c r="G195" s="26" t="e">
        <f>일위대가!J1198</f>
        <v>#REF!</v>
      </c>
      <c r="H195" s="26" t="e">
        <f>일위대가!L1198</f>
        <v>#REF!</v>
      </c>
      <c r="I195" s="26" t="e">
        <f>일위대가!N1198</f>
        <v>#REF!</v>
      </c>
      <c r="J195" s="17" t="s">
        <v>4016</v>
      </c>
      <c r="Z195" s="12">
        <v>335750000</v>
      </c>
      <c r="AC195" s="12">
        <v>335750000</v>
      </c>
    </row>
    <row r="196" spans="2:29" ht="19.7" customHeight="1" x14ac:dyDescent="0.2">
      <c r="B196" s="13" t="s">
        <v>3298</v>
      </c>
      <c r="C196" s="14" t="s">
        <v>959</v>
      </c>
      <c r="D196" s="14" t="s">
        <v>3695</v>
      </c>
      <c r="E196" s="15" t="s">
        <v>884</v>
      </c>
      <c r="F196" s="26" t="e">
        <f t="shared" ref="F196:F220" si="3">G196+H196+I196</f>
        <v>#REF!</v>
      </c>
      <c r="G196" s="26" t="e">
        <f>일위대가!J1208</f>
        <v>#REF!</v>
      </c>
      <c r="H196" s="26" t="e">
        <f>일위대가!L1208</f>
        <v>#REF!</v>
      </c>
      <c r="I196" s="26" t="e">
        <f>일위대가!N1208</f>
        <v>#REF!</v>
      </c>
      <c r="J196" s="17" t="s">
        <v>4016</v>
      </c>
      <c r="Z196" s="12">
        <v>3886200</v>
      </c>
      <c r="AC196" s="12">
        <v>3886200</v>
      </c>
    </row>
    <row r="197" spans="2:29" ht="19.7" customHeight="1" x14ac:dyDescent="0.2">
      <c r="B197" s="13" t="s">
        <v>1660</v>
      </c>
      <c r="C197" s="14" t="s">
        <v>959</v>
      </c>
      <c r="D197" s="14" t="s">
        <v>1577</v>
      </c>
      <c r="E197" s="15" t="s">
        <v>884</v>
      </c>
      <c r="F197" s="26" t="e">
        <f t="shared" si="3"/>
        <v>#REF!</v>
      </c>
      <c r="G197" s="26" t="e">
        <f>일위대가!J1214</f>
        <v>#REF!</v>
      </c>
      <c r="H197" s="26" t="e">
        <f>일위대가!L1214</f>
        <v>#REF!</v>
      </c>
      <c r="I197" s="26" t="e">
        <f>일위대가!N1214</f>
        <v>#REF!</v>
      </c>
      <c r="J197" s="17" t="s">
        <v>4016</v>
      </c>
      <c r="Z197" s="12">
        <v>6154425</v>
      </c>
      <c r="AC197" s="12">
        <v>6154425</v>
      </c>
    </row>
    <row r="198" spans="2:29" ht="19.7" customHeight="1" x14ac:dyDescent="0.2">
      <c r="B198" s="13" t="s">
        <v>3264</v>
      </c>
      <c r="C198" s="14" t="s">
        <v>1436</v>
      </c>
      <c r="D198" s="14" t="s">
        <v>4016</v>
      </c>
      <c r="E198" s="15" t="s">
        <v>3257</v>
      </c>
      <c r="F198" s="26" t="e">
        <f t="shared" si="3"/>
        <v>#REF!</v>
      </c>
      <c r="G198" s="26" t="e">
        <f>일위대가!J1218</f>
        <v>#REF!</v>
      </c>
      <c r="H198" s="26" t="e">
        <f>일위대가!L1218</f>
        <v>#REF!</v>
      </c>
      <c r="I198" s="26" t="e">
        <f>일위대가!N1218</f>
        <v>#REF!</v>
      </c>
      <c r="J198" s="17" t="s">
        <v>4016</v>
      </c>
      <c r="Z198" s="12">
        <v>13947890</v>
      </c>
      <c r="AA198" s="12">
        <v>12941756</v>
      </c>
      <c r="AB198" s="12">
        <v>469020</v>
      </c>
      <c r="AC198" s="12">
        <v>537114</v>
      </c>
    </row>
    <row r="199" spans="2:29" ht="19.7" customHeight="1" x14ac:dyDescent="0.2">
      <c r="B199" s="13" t="s">
        <v>1526</v>
      </c>
      <c r="C199" s="14" t="s">
        <v>3239</v>
      </c>
      <c r="D199" s="14" t="s">
        <v>4016</v>
      </c>
      <c r="E199" s="15" t="s">
        <v>2599</v>
      </c>
      <c r="F199" s="26" t="e">
        <f t="shared" si="3"/>
        <v>#REF!</v>
      </c>
      <c r="G199" s="26" t="e">
        <f>일위대가!J1222</f>
        <v>#REF!</v>
      </c>
      <c r="H199" s="26" t="e">
        <f>일위대가!L1222</f>
        <v>#REF!</v>
      </c>
      <c r="I199" s="26" t="e">
        <f>일위대가!N1222</f>
        <v>#REF!</v>
      </c>
      <c r="J199" s="17" t="s">
        <v>4016</v>
      </c>
      <c r="Z199" s="12">
        <v>160879</v>
      </c>
      <c r="AA199" s="12">
        <v>149402</v>
      </c>
      <c r="AB199" s="12">
        <v>5302</v>
      </c>
      <c r="AC199" s="12">
        <v>6175</v>
      </c>
    </row>
    <row r="200" spans="2:29" ht="19.7" customHeight="1" x14ac:dyDescent="0.2">
      <c r="B200" s="13" t="s">
        <v>3082</v>
      </c>
      <c r="C200" s="14" t="s">
        <v>2611</v>
      </c>
      <c r="D200" s="14" t="s">
        <v>487</v>
      </c>
      <c r="E200" s="15" t="s">
        <v>2599</v>
      </c>
      <c r="F200" s="26" t="e">
        <f t="shared" si="3"/>
        <v>#REF!</v>
      </c>
      <c r="G200" s="26" t="e">
        <f>일위대가!J1229</f>
        <v>#REF!</v>
      </c>
      <c r="H200" s="26" t="e">
        <f>일위대가!L1229</f>
        <v>#REF!</v>
      </c>
      <c r="I200" s="26" t="e">
        <f>일위대가!N1229</f>
        <v>#REF!</v>
      </c>
      <c r="J200" s="17" t="s">
        <v>4016</v>
      </c>
      <c r="Z200" s="12">
        <v>18350</v>
      </c>
      <c r="AA200" s="12">
        <v>17354</v>
      </c>
      <c r="AB200" s="12">
        <v>289</v>
      </c>
      <c r="AC200" s="12">
        <v>707</v>
      </c>
    </row>
    <row r="201" spans="2:29" ht="19.7" customHeight="1" x14ac:dyDescent="0.2">
      <c r="B201" s="13" t="s">
        <v>282</v>
      </c>
      <c r="C201" s="14" t="s">
        <v>2059</v>
      </c>
      <c r="D201" s="14" t="s">
        <v>487</v>
      </c>
      <c r="E201" s="15" t="s">
        <v>2599</v>
      </c>
      <c r="F201" s="26" t="e">
        <f t="shared" si="3"/>
        <v>#REF!</v>
      </c>
      <c r="G201" s="26" t="e">
        <f>일위대가!J1236</f>
        <v>#REF!</v>
      </c>
      <c r="H201" s="26" t="e">
        <f>일위대가!L1236</f>
        <v>#REF!</v>
      </c>
      <c r="I201" s="26" t="e">
        <f>일위대가!N1236</f>
        <v>#REF!</v>
      </c>
      <c r="J201" s="17" t="s">
        <v>4016</v>
      </c>
      <c r="Z201" s="12">
        <v>69195</v>
      </c>
      <c r="AA201" s="12">
        <v>65636</v>
      </c>
      <c r="AB201" s="12">
        <v>888</v>
      </c>
      <c r="AC201" s="12">
        <v>2671</v>
      </c>
    </row>
    <row r="202" spans="2:29" ht="19.7" customHeight="1" x14ac:dyDescent="0.2">
      <c r="B202" s="13" t="s">
        <v>2835</v>
      </c>
      <c r="C202" s="14" t="s">
        <v>368</v>
      </c>
      <c r="D202" s="14" t="s">
        <v>487</v>
      </c>
      <c r="E202" s="15" t="s">
        <v>2599</v>
      </c>
      <c r="F202" s="26" t="e">
        <f t="shared" si="3"/>
        <v>#REF!</v>
      </c>
      <c r="G202" s="26" t="e">
        <f>일위대가!J1244</f>
        <v>#REF!</v>
      </c>
      <c r="H202" s="26" t="e">
        <f>일위대가!L1244</f>
        <v>#REF!</v>
      </c>
      <c r="I202" s="26" t="e">
        <f>일위대가!N1244</f>
        <v>#REF!</v>
      </c>
      <c r="J202" s="17" t="s">
        <v>4016</v>
      </c>
      <c r="Z202" s="12">
        <v>7845</v>
      </c>
      <c r="AA202" s="12">
        <v>4144</v>
      </c>
      <c r="AB202" s="12">
        <v>3432</v>
      </c>
      <c r="AC202" s="12">
        <v>269</v>
      </c>
    </row>
    <row r="203" spans="2:29" ht="19.7" customHeight="1" x14ac:dyDescent="0.2">
      <c r="B203" s="13" t="s">
        <v>1321</v>
      </c>
      <c r="C203" s="14" t="s">
        <v>1359</v>
      </c>
      <c r="D203" s="14" t="s">
        <v>487</v>
      </c>
      <c r="E203" s="15" t="s">
        <v>2599</v>
      </c>
      <c r="F203" s="26" t="e">
        <f t="shared" si="3"/>
        <v>#REF!</v>
      </c>
      <c r="G203" s="26" t="e">
        <f>일위대가!J1252</f>
        <v>#REF!</v>
      </c>
      <c r="H203" s="26" t="e">
        <f>일위대가!L1252</f>
        <v>#REF!</v>
      </c>
      <c r="I203" s="26" t="e">
        <f>일위대가!N1252</f>
        <v>#REF!</v>
      </c>
      <c r="J203" s="17" t="s">
        <v>4016</v>
      </c>
      <c r="Z203" s="12">
        <v>25488</v>
      </c>
      <c r="AA203" s="12">
        <v>24192</v>
      </c>
      <c r="AB203" s="12">
        <v>313</v>
      </c>
      <c r="AC203" s="12">
        <v>983</v>
      </c>
    </row>
    <row r="204" spans="2:29" ht="19.7" customHeight="1" x14ac:dyDescent="0.2">
      <c r="B204" s="13" t="s">
        <v>3779</v>
      </c>
      <c r="C204" s="14" t="s">
        <v>268</v>
      </c>
      <c r="D204" s="14" t="s">
        <v>487</v>
      </c>
      <c r="E204" s="15" t="s">
        <v>2599</v>
      </c>
      <c r="F204" s="26" t="e">
        <f t="shared" si="3"/>
        <v>#REF!</v>
      </c>
      <c r="G204" s="26" t="e">
        <f>일위대가!J1260</f>
        <v>#REF!</v>
      </c>
      <c r="H204" s="26" t="e">
        <f>일위대가!L1260</f>
        <v>#REF!</v>
      </c>
      <c r="I204" s="26" t="e">
        <f>일위대가!N1260</f>
        <v>#REF!</v>
      </c>
      <c r="J204" s="17" t="s">
        <v>4016</v>
      </c>
      <c r="Z204" s="12">
        <v>40001</v>
      </c>
      <c r="AA204" s="12">
        <v>38076</v>
      </c>
      <c r="AB204" s="12">
        <v>380</v>
      </c>
      <c r="AC204" s="12">
        <v>1545</v>
      </c>
    </row>
    <row r="205" spans="2:29" ht="19.7" customHeight="1" x14ac:dyDescent="0.2">
      <c r="B205" s="13" t="s">
        <v>1496</v>
      </c>
      <c r="C205" s="14" t="s">
        <v>1799</v>
      </c>
      <c r="D205" s="14" t="s">
        <v>4016</v>
      </c>
      <c r="E205" s="15" t="s">
        <v>2599</v>
      </c>
      <c r="F205" s="26" t="e">
        <f t="shared" si="3"/>
        <v>#REF!</v>
      </c>
      <c r="G205" s="26" t="e">
        <f>일위대가!J1267</f>
        <v>#REF!</v>
      </c>
      <c r="H205" s="26" t="e">
        <f>일위대가!L1267</f>
        <v>#REF!</v>
      </c>
      <c r="I205" s="26" t="e">
        <f>일위대가!N1267</f>
        <v>#REF!</v>
      </c>
      <c r="J205" s="17" t="s">
        <v>4016</v>
      </c>
      <c r="Z205" s="12">
        <v>56148</v>
      </c>
      <c r="AA205" s="12">
        <v>46592</v>
      </c>
      <c r="AB205" s="12">
        <v>6524</v>
      </c>
      <c r="AC205" s="12">
        <v>3032</v>
      </c>
    </row>
    <row r="206" spans="2:29" ht="19.7" customHeight="1" x14ac:dyDescent="0.2">
      <c r="B206" s="13" t="s">
        <v>3923</v>
      </c>
      <c r="C206" s="14" t="s">
        <v>1979</v>
      </c>
      <c r="D206" s="14" t="s">
        <v>491</v>
      </c>
      <c r="E206" s="15" t="s">
        <v>2599</v>
      </c>
      <c r="F206" s="26" t="e">
        <f t="shared" si="3"/>
        <v>#REF!</v>
      </c>
      <c r="G206" s="26" t="e">
        <f>일위대가!J1271</f>
        <v>#REF!</v>
      </c>
      <c r="H206" s="26" t="e">
        <f>일위대가!L1271</f>
        <v>#REF!</v>
      </c>
      <c r="I206" s="26" t="e">
        <f>일위대가!N1271</f>
        <v>#REF!</v>
      </c>
      <c r="J206" s="17" t="s">
        <v>4016</v>
      </c>
      <c r="Z206" s="12">
        <v>38293</v>
      </c>
      <c r="AA206" s="12">
        <v>31953</v>
      </c>
      <c r="AB206" s="12">
        <v>4267</v>
      </c>
      <c r="AC206" s="12">
        <v>2073</v>
      </c>
    </row>
    <row r="207" spans="2:29" ht="19.7" customHeight="1" x14ac:dyDescent="0.2">
      <c r="B207" s="13" t="s">
        <v>1010</v>
      </c>
      <c r="C207" s="14" t="s">
        <v>2877</v>
      </c>
      <c r="D207" s="14" t="s">
        <v>491</v>
      </c>
      <c r="E207" s="15" t="s">
        <v>2599</v>
      </c>
      <c r="F207" s="26" t="e">
        <f t="shared" si="3"/>
        <v>#REF!</v>
      </c>
      <c r="G207" s="26" t="e">
        <f>일위대가!J1280</f>
        <v>#REF!</v>
      </c>
      <c r="H207" s="26" t="e">
        <f>일위대가!L1280</f>
        <v>#REF!</v>
      </c>
      <c r="I207" s="26" t="e">
        <f>일위대가!N1280</f>
        <v>#REF!</v>
      </c>
      <c r="J207" s="17" t="s">
        <v>4016</v>
      </c>
      <c r="Z207" s="12">
        <v>17855</v>
      </c>
      <c r="AA207" s="12">
        <v>14639</v>
      </c>
      <c r="AB207" s="12">
        <v>2257</v>
      </c>
      <c r="AC207" s="12">
        <v>959</v>
      </c>
    </row>
    <row r="208" spans="2:29" ht="19.7" customHeight="1" x14ac:dyDescent="0.2">
      <c r="B208" s="13" t="s">
        <v>3625</v>
      </c>
      <c r="C208" s="14" t="s">
        <v>2650</v>
      </c>
      <c r="D208" s="14" t="s">
        <v>4016</v>
      </c>
      <c r="E208" s="15" t="s">
        <v>3257</v>
      </c>
      <c r="F208" s="26" t="e">
        <f t="shared" si="3"/>
        <v>#REF!</v>
      </c>
      <c r="G208" s="26" t="e">
        <f>일위대가!J1290</f>
        <v>#REF!</v>
      </c>
      <c r="H208" s="26" t="e">
        <f>일위대가!L1290</f>
        <v>#REF!</v>
      </c>
      <c r="I208" s="26" t="e">
        <f>일위대가!N1290</f>
        <v>#REF!</v>
      </c>
      <c r="J208" s="17" t="s">
        <v>3307</v>
      </c>
      <c r="Z208" s="12">
        <v>636916678</v>
      </c>
      <c r="AA208" s="12">
        <v>636906518</v>
      </c>
      <c r="AB208" s="12">
        <v>4736</v>
      </c>
      <c r="AC208" s="12">
        <v>5424</v>
      </c>
    </row>
    <row r="209" spans="2:29" ht="19.7" customHeight="1" x14ac:dyDescent="0.2">
      <c r="B209" s="13" t="s">
        <v>1126</v>
      </c>
      <c r="C209" s="14" t="s">
        <v>1666</v>
      </c>
      <c r="D209" s="14" t="s">
        <v>142</v>
      </c>
      <c r="E209" s="15" t="s">
        <v>3257</v>
      </c>
      <c r="F209" s="26">
        <f t="shared" si="3"/>
        <v>6181089</v>
      </c>
      <c r="G209" s="26">
        <f>일위대가!J1297</f>
        <v>6181089</v>
      </c>
      <c r="H209" s="26">
        <f>일위대가!L1297</f>
        <v>0</v>
      </c>
      <c r="I209" s="26">
        <f>일위대가!N1297</f>
        <v>0</v>
      </c>
      <c r="J209" s="17" t="s">
        <v>4016</v>
      </c>
      <c r="Z209" s="12">
        <v>6181089</v>
      </c>
      <c r="AA209" s="12">
        <v>6181089</v>
      </c>
    </row>
    <row r="210" spans="2:29" ht="19.7" customHeight="1" x14ac:dyDescent="0.2">
      <c r="B210" s="13" t="s">
        <v>3723</v>
      </c>
      <c r="C210" s="14" t="s">
        <v>3401</v>
      </c>
      <c r="D210" s="14" t="s">
        <v>142</v>
      </c>
      <c r="E210" s="15" t="s">
        <v>3257</v>
      </c>
      <c r="F210" s="26">
        <f t="shared" si="3"/>
        <v>6181089</v>
      </c>
      <c r="G210" s="26">
        <f>일위대가!J1300</f>
        <v>6181089</v>
      </c>
      <c r="H210" s="26">
        <f>일위대가!L1300</f>
        <v>0</v>
      </c>
      <c r="I210" s="26">
        <f>일위대가!N1300</f>
        <v>0</v>
      </c>
      <c r="J210" s="17" t="s">
        <v>4016</v>
      </c>
      <c r="Z210" s="12">
        <v>6181089</v>
      </c>
      <c r="AA210" s="12">
        <v>6181089</v>
      </c>
    </row>
    <row r="211" spans="2:29" ht="19.7" customHeight="1" x14ac:dyDescent="0.2">
      <c r="B211" s="13" t="s">
        <v>861</v>
      </c>
      <c r="C211" s="14" t="s">
        <v>2678</v>
      </c>
      <c r="D211" s="14" t="s">
        <v>489</v>
      </c>
      <c r="E211" s="15" t="s">
        <v>3257</v>
      </c>
      <c r="F211" s="26" t="e">
        <f t="shared" si="3"/>
        <v>#REF!</v>
      </c>
      <c r="G211" s="26" t="e">
        <f>일위대가!J1303</f>
        <v>#REF!</v>
      </c>
      <c r="H211" s="26" t="e">
        <f>일위대가!L1303</f>
        <v>#REF!</v>
      </c>
      <c r="I211" s="26" t="e">
        <f>일위대가!N1303</f>
        <v>#REF!</v>
      </c>
      <c r="J211" s="17" t="s">
        <v>4016</v>
      </c>
      <c r="Z211" s="12">
        <v>139478</v>
      </c>
      <c r="AA211" s="12">
        <v>129417</v>
      </c>
      <c r="AB211" s="12">
        <v>4690</v>
      </c>
      <c r="AC211" s="12">
        <v>5371</v>
      </c>
    </row>
    <row r="212" spans="2:29" ht="19.7" customHeight="1" x14ac:dyDescent="0.2">
      <c r="B212" s="13" t="s">
        <v>2433</v>
      </c>
      <c r="C212" s="14" t="s">
        <v>105</v>
      </c>
      <c r="D212" s="14" t="s">
        <v>3114</v>
      </c>
      <c r="E212" s="15" t="s">
        <v>3257</v>
      </c>
      <c r="F212" s="26" t="e">
        <f t="shared" si="3"/>
        <v>#REF!</v>
      </c>
      <c r="G212" s="26" t="e">
        <f>일위대가!J1306</f>
        <v>#REF!</v>
      </c>
      <c r="H212" s="26" t="e">
        <f>일위대가!L1306</f>
        <v>#REF!</v>
      </c>
      <c r="I212" s="26" t="e">
        <f>일위대가!N1306</f>
        <v>#REF!</v>
      </c>
      <c r="J212" s="17" t="s">
        <v>4016</v>
      </c>
      <c r="Z212" s="12">
        <v>6306102</v>
      </c>
      <c r="AA212" s="12">
        <v>6306003</v>
      </c>
      <c r="AB212" s="12">
        <v>46</v>
      </c>
      <c r="AC212" s="12">
        <v>53</v>
      </c>
    </row>
    <row r="213" spans="2:29" ht="19.7" customHeight="1" x14ac:dyDescent="0.2">
      <c r="B213" s="13" t="s">
        <v>3198</v>
      </c>
      <c r="C213" s="14" t="s">
        <v>3713</v>
      </c>
      <c r="D213" s="14" t="s">
        <v>475</v>
      </c>
      <c r="E213" s="15" t="s">
        <v>2517</v>
      </c>
      <c r="F213" s="26" t="e">
        <f t="shared" si="3"/>
        <v>#REF!</v>
      </c>
      <c r="G213" s="26" t="e">
        <f>일위대가!J1312</f>
        <v>#REF!</v>
      </c>
      <c r="H213" s="26" t="e">
        <f>일위대가!L1312</f>
        <v>#REF!</v>
      </c>
      <c r="I213" s="26" t="e">
        <f>일위대가!N1312</f>
        <v>#REF!</v>
      </c>
      <c r="J213" s="17" t="s">
        <v>4016</v>
      </c>
      <c r="Z213" s="12">
        <v>253674</v>
      </c>
      <c r="AA213" s="12">
        <v>130752</v>
      </c>
      <c r="AC213" s="12">
        <v>122922</v>
      </c>
    </row>
    <row r="214" spans="2:29" ht="19.7" customHeight="1" x14ac:dyDescent="0.2">
      <c r="B214" s="18" t="s">
        <v>1749</v>
      </c>
      <c r="C214" s="19" t="s">
        <v>493</v>
      </c>
      <c r="D214" s="19" t="s">
        <v>459</v>
      </c>
      <c r="E214" s="20" t="s">
        <v>2937</v>
      </c>
      <c r="F214" s="32" t="e">
        <f t="shared" si="3"/>
        <v>#REF!</v>
      </c>
      <c r="G214" s="32" t="e">
        <f>일위대가!J1318</f>
        <v>#REF!</v>
      </c>
      <c r="H214" s="32" t="e">
        <f>일위대가!L1318</f>
        <v>#REF!</v>
      </c>
      <c r="I214" s="32" t="e">
        <f>일위대가!N1318</f>
        <v>#REF!</v>
      </c>
      <c r="J214" s="21" t="s">
        <v>4016</v>
      </c>
      <c r="Z214" s="12">
        <v>65956</v>
      </c>
      <c r="AA214" s="12">
        <v>34076</v>
      </c>
      <c r="AB214" s="12">
        <v>13017</v>
      </c>
      <c r="AC214" s="12">
        <v>18863</v>
      </c>
    </row>
    <row r="215" spans="2:29" ht="19.7" customHeight="1" x14ac:dyDescent="0.2">
      <c r="B215" s="13" t="s">
        <v>3034</v>
      </c>
      <c r="C215" s="14" t="s">
        <v>1027</v>
      </c>
      <c r="D215" s="14" t="s">
        <v>4016</v>
      </c>
      <c r="E215" s="15" t="s">
        <v>3257</v>
      </c>
      <c r="F215" s="26" t="e">
        <f t="shared" si="3"/>
        <v>#REF!</v>
      </c>
      <c r="G215" s="26" t="e">
        <f>일위대가!J1326</f>
        <v>#REF!</v>
      </c>
      <c r="H215" s="26" t="e">
        <f>일위대가!L1326</f>
        <v>#REF!</v>
      </c>
      <c r="I215" s="26" t="e">
        <f>일위대가!N1326</f>
        <v>#REF!</v>
      </c>
      <c r="J215" s="17" t="s">
        <v>4016</v>
      </c>
      <c r="Z215" s="12">
        <v>126000000</v>
      </c>
      <c r="AA215" s="12">
        <v>70913525</v>
      </c>
      <c r="AB215" s="12">
        <v>19625000</v>
      </c>
      <c r="AC215" s="12">
        <v>35461475</v>
      </c>
    </row>
    <row r="216" spans="2:29" ht="19.7" customHeight="1" x14ac:dyDescent="0.2">
      <c r="B216" s="13" t="s">
        <v>1576</v>
      </c>
      <c r="C216" s="14" t="s">
        <v>741</v>
      </c>
      <c r="D216" s="14" t="s">
        <v>1429</v>
      </c>
      <c r="E216" s="15" t="s">
        <v>1502</v>
      </c>
      <c r="F216" s="26">
        <f t="shared" si="3"/>
        <v>5800</v>
      </c>
      <c r="G216" s="26">
        <f>일위대가!J1334</f>
        <v>0</v>
      </c>
      <c r="H216" s="26">
        <f>일위대가!L1334</f>
        <v>0</v>
      </c>
      <c r="I216" s="26">
        <f>일위대가!N1334</f>
        <v>5800</v>
      </c>
      <c r="J216" s="17" t="s">
        <v>4016</v>
      </c>
      <c r="Z216" s="12">
        <v>5800</v>
      </c>
      <c r="AC216" s="12">
        <v>5800</v>
      </c>
    </row>
    <row r="217" spans="2:29" ht="19.7" customHeight="1" x14ac:dyDescent="0.2">
      <c r="B217" s="13" t="s">
        <v>3490</v>
      </c>
      <c r="C217" s="14" t="s">
        <v>1351</v>
      </c>
      <c r="D217" s="14" t="s">
        <v>2502</v>
      </c>
      <c r="E217" s="15" t="s">
        <v>3257</v>
      </c>
      <c r="F217" s="26" t="e">
        <f t="shared" si="3"/>
        <v>#REF!</v>
      </c>
      <c r="G217" s="26" t="e">
        <f>일위대가!J1338</f>
        <v>#REF!</v>
      </c>
      <c r="H217" s="26" t="e">
        <f>일위대가!L1338</f>
        <v>#REF!</v>
      </c>
      <c r="I217" s="26" t="e">
        <f>일위대가!N1338</f>
        <v>#REF!</v>
      </c>
      <c r="J217" s="17" t="s">
        <v>4016</v>
      </c>
      <c r="Z217" s="12">
        <v>20606250</v>
      </c>
      <c r="AB217" s="12">
        <v>19625000</v>
      </c>
      <c r="AC217" s="12">
        <v>981250</v>
      </c>
    </row>
    <row r="218" spans="2:29" ht="19.7" customHeight="1" x14ac:dyDescent="0.2">
      <c r="B218" s="13" t="s">
        <v>1915</v>
      </c>
      <c r="C218" s="14" t="s">
        <v>1708</v>
      </c>
      <c r="D218" s="14" t="s">
        <v>621</v>
      </c>
      <c r="E218" s="15" t="s">
        <v>2762</v>
      </c>
      <c r="F218" s="26" t="e">
        <f t="shared" si="3"/>
        <v>#REF!</v>
      </c>
      <c r="G218" s="26">
        <f>일위대가!J1344</f>
        <v>0</v>
      </c>
      <c r="H218" s="26">
        <f>일위대가!L1344</f>
        <v>0</v>
      </c>
      <c r="I218" s="26" t="e">
        <f>일위대가!N1344</f>
        <v>#REF!</v>
      </c>
      <c r="J218" s="17" t="s">
        <v>3307</v>
      </c>
      <c r="Z218" s="12">
        <v>260000</v>
      </c>
      <c r="AC218" s="12">
        <v>260000</v>
      </c>
    </row>
    <row r="219" spans="2:29" ht="19.7" customHeight="1" x14ac:dyDescent="0.2">
      <c r="B219" s="13" t="s">
        <v>3385</v>
      </c>
      <c r="C219" s="14" t="s">
        <v>3451</v>
      </c>
      <c r="D219" s="14" t="s">
        <v>2346</v>
      </c>
      <c r="E219" s="15" t="s">
        <v>2762</v>
      </c>
      <c r="F219" s="26" t="e">
        <f t="shared" si="3"/>
        <v>#REF!</v>
      </c>
      <c r="G219" s="26">
        <f>일위대가!J1347</f>
        <v>0</v>
      </c>
      <c r="H219" s="26">
        <f>일위대가!L1347</f>
        <v>0</v>
      </c>
      <c r="I219" s="26" t="e">
        <f>일위대가!N1347</f>
        <v>#REF!</v>
      </c>
      <c r="J219" s="17" t="s">
        <v>3307</v>
      </c>
      <c r="Z219" s="12">
        <v>56287</v>
      </c>
      <c r="AC219" s="12">
        <v>56287</v>
      </c>
    </row>
    <row r="220" spans="2:29" ht="19.7" customHeight="1" x14ac:dyDescent="0.2">
      <c r="B220" s="18" t="s">
        <v>1803</v>
      </c>
      <c r="C220" s="19" t="s">
        <v>3451</v>
      </c>
      <c r="D220" s="19" t="s">
        <v>943</v>
      </c>
      <c r="E220" s="20" t="s">
        <v>2762</v>
      </c>
      <c r="F220" s="32" t="e">
        <f t="shared" si="3"/>
        <v>#REF!</v>
      </c>
      <c r="G220" s="32">
        <f>일위대가!J1351</f>
        <v>0</v>
      </c>
      <c r="H220" s="32">
        <f>일위대가!L1351</f>
        <v>0</v>
      </c>
      <c r="I220" s="32" t="e">
        <f>일위대가!N1351</f>
        <v>#REF!</v>
      </c>
      <c r="J220" s="21" t="s">
        <v>3307</v>
      </c>
      <c r="Z220" s="12">
        <v>37551</v>
      </c>
      <c r="AC220" s="12">
        <v>37551</v>
      </c>
    </row>
    <row r="221" spans="2:29" x14ac:dyDescent="0.2">
      <c r="B221" s="8"/>
      <c r="C221" s="8"/>
      <c r="D221" s="8"/>
      <c r="E221" s="8"/>
      <c r="F221" s="8"/>
      <c r="G221" s="8"/>
      <c r="H221" s="8"/>
      <c r="I221" s="8"/>
      <c r="J221" s="8"/>
    </row>
  </sheetData>
  <mergeCells count="1">
    <mergeCell ref="B1:J2"/>
  </mergeCells>
  <phoneticPr fontId="4" type="noConversion"/>
  <pageMargins left="0.78740157480314965" right="7.874015748031496E-2" top="0.47244094488188976" bottom="0.78740157480314965" header="0.5" footer="0.5"/>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7" manualBreakCount="7">
    <brk id="34" min="2" max="10" man="1"/>
    <brk id="64" min="2" max="10" man="1"/>
    <brk id="94" min="2" max="10" man="1"/>
    <brk id="124" min="2" max="10" man="1"/>
    <brk id="154" min="2" max="10" man="1"/>
    <brk id="184" min="2" max="10" man="1"/>
    <brk id="214" min="2" max="1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O1355"/>
  <sheetViews>
    <sheetView view="pageBreakPreview" zoomScaleNormal="100" zoomScaleSheetLayoutView="100" workbookViewId="0">
      <pane ySplit="4" topLeftCell="A439" activePane="bottomLeft" state="frozen"/>
      <selection activeCell="F253" sqref="F253"/>
      <selection pane="bottomLeft" activeCell="F253" sqref="F253"/>
    </sheetView>
  </sheetViews>
  <sheetFormatPr defaultRowHeight="12.75" x14ac:dyDescent="0.2"/>
  <cols>
    <col min="1" max="1" width="0.85546875" customWidth="1"/>
    <col min="2" max="2" width="9.140625" customWidth="1"/>
    <col min="3" max="3" width="21.5703125" customWidth="1"/>
    <col min="4" max="4" width="19.42578125" customWidth="1"/>
    <col min="5" max="5" width="8.140625" customWidth="1"/>
    <col min="6" max="6" width="4.5703125" customWidth="1"/>
    <col min="7" max="8" width="15" customWidth="1"/>
    <col min="9" max="9" width="9.42578125" customWidth="1"/>
    <col min="10" max="10" width="10.85546875" customWidth="1"/>
    <col min="11" max="11" width="9.42578125" customWidth="1"/>
    <col min="12" max="12" width="10.85546875" customWidth="1"/>
    <col min="13" max="14" width="15" customWidth="1"/>
    <col min="15" max="15" width="10.85546875" customWidth="1"/>
  </cols>
  <sheetData>
    <row r="1" spans="2:15" ht="24.95" customHeight="1" x14ac:dyDescent="0.2">
      <c r="B1" s="235" t="s">
        <v>394</v>
      </c>
      <c r="C1" s="235"/>
      <c r="D1" s="235"/>
      <c r="E1" s="235"/>
      <c r="F1" s="235"/>
      <c r="G1" s="235"/>
      <c r="H1" s="235"/>
      <c r="I1" s="235"/>
      <c r="J1" s="235"/>
      <c r="K1" s="235"/>
      <c r="L1" s="235"/>
      <c r="M1" s="235"/>
      <c r="N1" s="235"/>
      <c r="O1" s="235"/>
    </row>
    <row r="2" spans="2:15" ht="9.9499999999999993" customHeight="1" x14ac:dyDescent="0.2">
      <c r="B2" s="236"/>
      <c r="C2" s="236"/>
      <c r="D2" s="236"/>
      <c r="E2" s="236"/>
      <c r="F2" s="236"/>
      <c r="G2" s="236"/>
      <c r="H2" s="236"/>
      <c r="I2" s="236"/>
      <c r="J2" s="236"/>
      <c r="K2" s="236"/>
      <c r="L2" s="236"/>
      <c r="M2" s="236"/>
      <c r="N2" s="236"/>
      <c r="O2" s="236"/>
    </row>
    <row r="3" spans="2:15" ht="15.4" customHeight="1" x14ac:dyDescent="0.2">
      <c r="B3" s="237" t="s">
        <v>2963</v>
      </c>
      <c r="C3" s="239" t="s">
        <v>2590</v>
      </c>
      <c r="D3" s="239" t="s">
        <v>3165</v>
      </c>
      <c r="E3" s="239" t="s">
        <v>2189</v>
      </c>
      <c r="F3" s="239" t="s">
        <v>1460</v>
      </c>
      <c r="G3" s="241" t="s">
        <v>3468</v>
      </c>
      <c r="H3" s="242"/>
      <c r="I3" s="241" t="s">
        <v>1612</v>
      </c>
      <c r="J3" s="242"/>
      <c r="K3" s="241" t="s">
        <v>2755</v>
      </c>
      <c r="L3" s="242"/>
      <c r="M3" s="241" t="s">
        <v>3279</v>
      </c>
      <c r="N3" s="242"/>
      <c r="O3" s="233" t="s">
        <v>886</v>
      </c>
    </row>
    <row r="4" spans="2:15" ht="19.7" customHeight="1" x14ac:dyDescent="0.2">
      <c r="B4" s="238"/>
      <c r="C4" s="240"/>
      <c r="D4" s="240"/>
      <c r="E4" s="240"/>
      <c r="F4" s="240"/>
      <c r="G4" s="11" t="s">
        <v>5</v>
      </c>
      <c r="H4" s="10" t="s">
        <v>2090</v>
      </c>
      <c r="I4" s="11" t="s">
        <v>5</v>
      </c>
      <c r="J4" s="10" t="s">
        <v>2090</v>
      </c>
      <c r="K4" s="11" t="s">
        <v>5</v>
      </c>
      <c r="L4" s="10" t="s">
        <v>2090</v>
      </c>
      <c r="M4" s="11" t="s">
        <v>5</v>
      </c>
      <c r="N4" s="10" t="s">
        <v>2090</v>
      </c>
      <c r="O4" s="234"/>
    </row>
    <row r="5" spans="2:15" ht="19.7" customHeight="1" x14ac:dyDescent="0.2">
      <c r="B5" s="40" t="s">
        <v>1245</v>
      </c>
      <c r="C5" s="24" t="s">
        <v>155</v>
      </c>
      <c r="D5" s="24" t="s">
        <v>660</v>
      </c>
      <c r="E5" s="16"/>
      <c r="F5" s="41" t="s">
        <v>2937</v>
      </c>
      <c r="G5" s="22"/>
      <c r="H5" s="42" t="e">
        <f>J5+L5+N5</f>
        <v>#REF!</v>
      </c>
      <c r="I5" s="22"/>
      <c r="J5" s="42" t="e">
        <f>TRUNC(J6+J7+J8)</f>
        <v>#REF!</v>
      </c>
      <c r="K5" s="22"/>
      <c r="L5" s="42" t="e">
        <f>TRUNC(L6+L7+L8)</f>
        <v>#REF!</v>
      </c>
      <c r="M5" s="22"/>
      <c r="N5" s="42" t="e">
        <f>TRUNC(N6+N7+N8)</f>
        <v>#REF!</v>
      </c>
      <c r="O5" s="43" t="s">
        <v>4016</v>
      </c>
    </row>
    <row r="6" spans="2:15" ht="19.7" customHeight="1" x14ac:dyDescent="0.2">
      <c r="B6" s="13" t="s">
        <v>4016</v>
      </c>
      <c r="C6" s="14" t="s">
        <v>392</v>
      </c>
      <c r="D6" s="14" t="s">
        <v>660</v>
      </c>
      <c r="E6" s="16">
        <v>1</v>
      </c>
      <c r="F6" s="15" t="s">
        <v>2937</v>
      </c>
      <c r="G6" s="22" t="e">
        <f>I6+K6+M6</f>
        <v>#REF!</v>
      </c>
      <c r="H6" s="26" t="e">
        <f>J6+L6+N6</f>
        <v>#REF!</v>
      </c>
      <c r="I6" s="25" t="e">
        <f>#REF!</f>
        <v>#REF!</v>
      </c>
      <c r="J6" s="26" t="e">
        <f>TRUNC(E6*I6,0)</f>
        <v>#REF!</v>
      </c>
      <c r="K6" s="25" t="e">
        <f>#REF!</f>
        <v>#REF!</v>
      </c>
      <c r="L6" s="26" t="e">
        <f>TRUNC(E6*K6,0)</f>
        <v>#REF!</v>
      </c>
      <c r="M6" s="25" t="e">
        <f>#REF!</f>
        <v>#REF!</v>
      </c>
      <c r="N6" s="26" t="e">
        <f>TRUNC(E6*M6,0)</f>
        <v>#REF!</v>
      </c>
      <c r="O6" s="17" t="s">
        <v>1148</v>
      </c>
    </row>
    <row r="7" spans="2:15" ht="19.7" customHeight="1" x14ac:dyDescent="0.2">
      <c r="B7" s="13" t="s">
        <v>4016</v>
      </c>
      <c r="C7" s="14" t="s">
        <v>1885</v>
      </c>
      <c r="D7" s="14" t="s">
        <v>3575</v>
      </c>
      <c r="E7" s="16">
        <v>1</v>
      </c>
      <c r="F7" s="15" t="s">
        <v>2937</v>
      </c>
      <c r="G7" s="22">
        <f>I7+K7+M7</f>
        <v>4687</v>
      </c>
      <c r="H7" s="26">
        <f>J7+L7+N7</f>
        <v>4687</v>
      </c>
      <c r="I7" s="25">
        <f>단가산출총괄표!G4</f>
        <v>2201</v>
      </c>
      <c r="J7" s="26">
        <f>TRUNC(E7*I7,0)</f>
        <v>2201</v>
      </c>
      <c r="K7" s="25">
        <f>단가산출총괄표!H4</f>
        <v>1120</v>
      </c>
      <c r="L7" s="26">
        <f>TRUNC(E7*K7,0)</f>
        <v>1120</v>
      </c>
      <c r="M7" s="25">
        <f>단가산출총괄표!I4</f>
        <v>1366</v>
      </c>
      <c r="N7" s="26">
        <f>TRUNC(E7*M7,0)</f>
        <v>1366</v>
      </c>
      <c r="O7" s="17" t="s">
        <v>682</v>
      </c>
    </row>
    <row r="8" spans="2:15" ht="19.7" customHeight="1" x14ac:dyDescent="0.2">
      <c r="B8" s="13" t="s">
        <v>4016</v>
      </c>
      <c r="C8" s="14" t="s">
        <v>879</v>
      </c>
      <c r="D8" s="14" t="s">
        <v>2675</v>
      </c>
      <c r="E8" s="16">
        <v>1</v>
      </c>
      <c r="F8" s="15" t="s">
        <v>2937</v>
      </c>
      <c r="G8" s="22" t="e">
        <f>I8+K8+M8</f>
        <v>#REF!</v>
      </c>
      <c r="H8" s="26" t="e">
        <f>J8+L8+N8</f>
        <v>#REF!</v>
      </c>
      <c r="I8" s="25" t="e">
        <f>#REF!</f>
        <v>#REF!</v>
      </c>
      <c r="J8" s="26" t="e">
        <f>TRUNC(E8*I8,0)</f>
        <v>#REF!</v>
      </c>
      <c r="K8" s="25" t="e">
        <f>#REF!</f>
        <v>#REF!</v>
      </c>
      <c r="L8" s="26" t="e">
        <f>TRUNC(E8*K8,0)</f>
        <v>#REF!</v>
      </c>
      <c r="M8" s="25" t="e">
        <f>#REF!</f>
        <v>#REF!</v>
      </c>
      <c r="N8" s="26" t="e">
        <f>TRUNC(E8*M8,0)</f>
        <v>#REF!</v>
      </c>
      <c r="O8" s="17" t="s">
        <v>784</v>
      </c>
    </row>
    <row r="9" spans="2:15" ht="19.7" customHeight="1" x14ac:dyDescent="0.2">
      <c r="B9" s="13" t="s">
        <v>4016</v>
      </c>
      <c r="C9" s="14" t="s">
        <v>4016</v>
      </c>
      <c r="D9" s="14" t="s">
        <v>4016</v>
      </c>
      <c r="E9" s="16"/>
      <c r="F9" s="15" t="s">
        <v>4016</v>
      </c>
      <c r="G9" s="22"/>
      <c r="H9" s="16"/>
      <c r="I9" s="22"/>
      <c r="J9" s="26">
        <f>TRUNC(E9*I9,0)</f>
        <v>0</v>
      </c>
      <c r="K9" s="22"/>
      <c r="L9" s="26">
        <f>TRUNC(E9*K9,0)</f>
        <v>0</v>
      </c>
      <c r="M9" s="22"/>
      <c r="N9" s="26">
        <f>TRUNC(E9*M9,0)</f>
        <v>0</v>
      </c>
      <c r="O9" s="17" t="s">
        <v>4016</v>
      </c>
    </row>
    <row r="10" spans="2:15" ht="19.7" customHeight="1" x14ac:dyDescent="0.2">
      <c r="B10" s="40" t="s">
        <v>3550</v>
      </c>
      <c r="C10" s="24" t="s">
        <v>468</v>
      </c>
      <c r="D10" s="24" t="s">
        <v>660</v>
      </c>
      <c r="E10" s="16"/>
      <c r="F10" s="41" t="s">
        <v>2937</v>
      </c>
      <c r="G10" s="22"/>
      <c r="H10" s="42" t="e">
        <f>J10+L10+N10</f>
        <v>#REF!</v>
      </c>
      <c r="I10" s="22"/>
      <c r="J10" s="42" t="e">
        <f>TRUNC(J11+J12+J13)</f>
        <v>#REF!</v>
      </c>
      <c r="K10" s="22"/>
      <c r="L10" s="42" t="e">
        <f>TRUNC(L11+L12+L13)</f>
        <v>#REF!</v>
      </c>
      <c r="M10" s="22"/>
      <c r="N10" s="42" t="e">
        <f>TRUNC(N11+N12+N13)</f>
        <v>#REF!</v>
      </c>
      <c r="O10" s="43" t="s">
        <v>4016</v>
      </c>
    </row>
    <row r="11" spans="2:15" ht="19.7" customHeight="1" x14ac:dyDescent="0.2">
      <c r="B11" s="13" t="s">
        <v>4016</v>
      </c>
      <c r="C11" s="14" t="s">
        <v>392</v>
      </c>
      <c r="D11" s="14" t="s">
        <v>660</v>
      </c>
      <c r="E11" s="16">
        <v>1</v>
      </c>
      <c r="F11" s="15" t="s">
        <v>2937</v>
      </c>
      <c r="G11" s="22" t="e">
        <f>I11+K11+M11</f>
        <v>#REF!</v>
      </c>
      <c r="H11" s="26" t="e">
        <f>J11+L11+N11</f>
        <v>#REF!</v>
      </c>
      <c r="I11" s="25" t="e">
        <f>#REF!</f>
        <v>#REF!</v>
      </c>
      <c r="J11" s="26" t="e">
        <f>TRUNC(E11*I11,0)</f>
        <v>#REF!</v>
      </c>
      <c r="K11" s="25" t="e">
        <f>#REF!</f>
        <v>#REF!</v>
      </c>
      <c r="L11" s="26" t="e">
        <f>TRUNC(E11*K11,0)</f>
        <v>#REF!</v>
      </c>
      <c r="M11" s="25" t="e">
        <f>#REF!</f>
        <v>#REF!</v>
      </c>
      <c r="N11" s="26" t="e">
        <f>TRUNC(E11*M11,0)</f>
        <v>#REF!</v>
      </c>
      <c r="O11" s="17" t="s">
        <v>1148</v>
      </c>
    </row>
    <row r="12" spans="2:15" ht="19.7" customHeight="1" x14ac:dyDescent="0.2">
      <c r="B12" s="13" t="s">
        <v>4016</v>
      </c>
      <c r="C12" s="14" t="s">
        <v>1885</v>
      </c>
      <c r="D12" s="14" t="s">
        <v>3575</v>
      </c>
      <c r="E12" s="16">
        <v>1</v>
      </c>
      <c r="F12" s="15" t="s">
        <v>2937</v>
      </c>
      <c r="G12" s="22">
        <f>I12+K12+M12</f>
        <v>4687</v>
      </c>
      <c r="H12" s="26">
        <f>J12+L12+N12</f>
        <v>4687</v>
      </c>
      <c r="I12" s="25">
        <f>단가산출총괄표!G4</f>
        <v>2201</v>
      </c>
      <c r="J12" s="26">
        <f>TRUNC(E12*I12,0)</f>
        <v>2201</v>
      </c>
      <c r="K12" s="25">
        <f>단가산출총괄표!H4</f>
        <v>1120</v>
      </c>
      <c r="L12" s="26">
        <f>TRUNC(E12*K12,0)</f>
        <v>1120</v>
      </c>
      <c r="M12" s="25">
        <f>단가산출총괄표!I4</f>
        <v>1366</v>
      </c>
      <c r="N12" s="26">
        <f>TRUNC(E12*M12,0)</f>
        <v>1366</v>
      </c>
      <c r="O12" s="17" t="s">
        <v>682</v>
      </c>
    </row>
    <row r="13" spans="2:15" ht="19.7" customHeight="1" x14ac:dyDescent="0.2">
      <c r="B13" s="13" t="s">
        <v>4016</v>
      </c>
      <c r="C13" s="14" t="s">
        <v>666</v>
      </c>
      <c r="D13" s="14" t="s">
        <v>1330</v>
      </c>
      <c r="E13" s="16">
        <v>1</v>
      </c>
      <c r="F13" s="15" t="s">
        <v>2937</v>
      </c>
      <c r="G13" s="22" t="e">
        <f>I13+K13+M13</f>
        <v>#REF!</v>
      </c>
      <c r="H13" s="26" t="e">
        <f>J13+L13+N13</f>
        <v>#REF!</v>
      </c>
      <c r="I13" s="25" t="e">
        <f>#REF!</f>
        <v>#REF!</v>
      </c>
      <c r="J13" s="26" t="e">
        <f>TRUNC(E13*I13,0)</f>
        <v>#REF!</v>
      </c>
      <c r="K13" s="25" t="e">
        <f>#REF!</f>
        <v>#REF!</v>
      </c>
      <c r="L13" s="26" t="e">
        <f>TRUNC(E13*K13,0)</f>
        <v>#REF!</v>
      </c>
      <c r="M13" s="25" t="e">
        <f>#REF!</f>
        <v>#REF!</v>
      </c>
      <c r="N13" s="26" t="e">
        <f>TRUNC(E13*M13,0)</f>
        <v>#REF!</v>
      </c>
      <c r="O13" s="17" t="s">
        <v>2398</v>
      </c>
    </row>
    <row r="14" spans="2:15" ht="19.7" customHeight="1" x14ac:dyDescent="0.2">
      <c r="B14" s="13" t="s">
        <v>4016</v>
      </c>
      <c r="C14" s="14" t="s">
        <v>4016</v>
      </c>
      <c r="D14" s="14" t="s">
        <v>4016</v>
      </c>
      <c r="E14" s="16"/>
      <c r="F14" s="15" t="s">
        <v>4016</v>
      </c>
      <c r="G14" s="22"/>
      <c r="H14" s="16"/>
      <c r="I14" s="22"/>
      <c r="J14" s="26">
        <f>TRUNC(E14*I14,0)</f>
        <v>0</v>
      </c>
      <c r="K14" s="22"/>
      <c r="L14" s="26">
        <f>TRUNC(E14*K14,0)</f>
        <v>0</v>
      </c>
      <c r="M14" s="22"/>
      <c r="N14" s="26">
        <f>TRUNC(E14*M14,0)</f>
        <v>0</v>
      </c>
      <c r="O14" s="17" t="s">
        <v>4016</v>
      </c>
    </row>
    <row r="15" spans="2:15" ht="19.7" customHeight="1" x14ac:dyDescent="0.2">
      <c r="B15" s="40" t="s">
        <v>1050</v>
      </c>
      <c r="C15" s="24" t="s">
        <v>2232</v>
      </c>
      <c r="D15" s="24" t="s">
        <v>660</v>
      </c>
      <c r="E15" s="16"/>
      <c r="F15" s="41" t="s">
        <v>2937</v>
      </c>
      <c r="G15" s="22"/>
      <c r="H15" s="42" t="e">
        <f>J15+L15+N15</f>
        <v>#REF!</v>
      </c>
      <c r="I15" s="22"/>
      <c r="J15" s="42" t="e">
        <f>TRUNC(J16+J17+J18)</f>
        <v>#REF!</v>
      </c>
      <c r="K15" s="22"/>
      <c r="L15" s="42" t="e">
        <f>TRUNC(L16+L17+L18)</f>
        <v>#REF!</v>
      </c>
      <c r="M15" s="22"/>
      <c r="N15" s="42" t="e">
        <f>TRUNC(N16+N17+N18)</f>
        <v>#REF!</v>
      </c>
      <c r="O15" s="43" t="s">
        <v>4016</v>
      </c>
    </row>
    <row r="16" spans="2:15" ht="19.7" customHeight="1" x14ac:dyDescent="0.2">
      <c r="B16" s="13" t="s">
        <v>4016</v>
      </c>
      <c r="C16" s="14" t="s">
        <v>2270</v>
      </c>
      <c r="D16" s="14" t="s">
        <v>660</v>
      </c>
      <c r="E16" s="16">
        <v>1</v>
      </c>
      <c r="F16" s="15" t="s">
        <v>2937</v>
      </c>
      <c r="G16" s="22" t="e">
        <f>I16+K16+M16</f>
        <v>#REF!</v>
      </c>
      <c r="H16" s="26" t="e">
        <f>J16+L16+N16</f>
        <v>#REF!</v>
      </c>
      <c r="I16" s="25" t="e">
        <f>#REF!</f>
        <v>#REF!</v>
      </c>
      <c r="J16" s="26" t="e">
        <f>TRUNC(E16*I16,0)</f>
        <v>#REF!</v>
      </c>
      <c r="K16" s="25" t="e">
        <f>#REF!</f>
        <v>#REF!</v>
      </c>
      <c r="L16" s="26" t="e">
        <f>TRUNC(E16*K16,0)</f>
        <v>#REF!</v>
      </c>
      <c r="M16" s="25" t="e">
        <f>#REF!</f>
        <v>#REF!</v>
      </c>
      <c r="N16" s="26" t="e">
        <f>TRUNC(E16*M16,0)</f>
        <v>#REF!</v>
      </c>
      <c r="O16" s="17" t="s">
        <v>3589</v>
      </c>
    </row>
    <row r="17" spans="2:15" ht="19.7" customHeight="1" x14ac:dyDescent="0.2">
      <c r="B17" s="13" t="s">
        <v>4016</v>
      </c>
      <c r="C17" s="14" t="s">
        <v>2671</v>
      </c>
      <c r="D17" s="14" t="s">
        <v>954</v>
      </c>
      <c r="E17" s="16">
        <v>1</v>
      </c>
      <c r="F17" s="15" t="s">
        <v>2937</v>
      </c>
      <c r="G17" s="22">
        <f>I17+K17+M17</f>
        <v>7556</v>
      </c>
      <c r="H17" s="26">
        <f>J17+L17+N17</f>
        <v>7556</v>
      </c>
      <c r="I17" s="25">
        <f>단가산출총괄표!G5</f>
        <v>3057</v>
      </c>
      <c r="J17" s="26">
        <f>TRUNC(E17*I17,0)</f>
        <v>3057</v>
      </c>
      <c r="K17" s="25">
        <f>단가산출총괄표!H5</f>
        <v>2534</v>
      </c>
      <c r="L17" s="26">
        <f>TRUNC(E17*K17,0)</f>
        <v>2534</v>
      </c>
      <c r="M17" s="25">
        <f>단가산출총괄표!I5</f>
        <v>1965</v>
      </c>
      <c r="N17" s="26">
        <f>TRUNC(E17*M17,0)</f>
        <v>1965</v>
      </c>
      <c r="O17" s="17" t="s">
        <v>2081</v>
      </c>
    </row>
    <row r="18" spans="2:15" ht="19.7" customHeight="1" x14ac:dyDescent="0.2">
      <c r="B18" s="13" t="s">
        <v>4016</v>
      </c>
      <c r="C18" s="14" t="s">
        <v>1629</v>
      </c>
      <c r="D18" s="14" t="s">
        <v>1590</v>
      </c>
      <c r="E18" s="16">
        <v>1</v>
      </c>
      <c r="F18" s="15" t="s">
        <v>2937</v>
      </c>
      <c r="G18" s="22" t="e">
        <f>I18+K18+M18</f>
        <v>#REF!</v>
      </c>
      <c r="H18" s="26" t="e">
        <f>J18+L18+N18</f>
        <v>#REF!</v>
      </c>
      <c r="I18" s="25" t="e">
        <f>#REF!</f>
        <v>#REF!</v>
      </c>
      <c r="J18" s="26" t="e">
        <f>TRUNC(E18*I18,0)</f>
        <v>#REF!</v>
      </c>
      <c r="K18" s="25" t="e">
        <f>#REF!</f>
        <v>#REF!</v>
      </c>
      <c r="L18" s="26" t="e">
        <f>TRUNC(E18*K18,0)</f>
        <v>#REF!</v>
      </c>
      <c r="M18" s="25" t="e">
        <f>#REF!</f>
        <v>#REF!</v>
      </c>
      <c r="N18" s="26" t="e">
        <f>TRUNC(E18*M18,0)</f>
        <v>#REF!</v>
      </c>
      <c r="O18" s="17" t="s">
        <v>956</v>
      </c>
    </row>
    <row r="19" spans="2:15" ht="19.7" customHeight="1" x14ac:dyDescent="0.2">
      <c r="B19" s="13" t="s">
        <v>4016</v>
      </c>
      <c r="C19" s="14" t="s">
        <v>4016</v>
      </c>
      <c r="D19" s="14" t="s">
        <v>4016</v>
      </c>
      <c r="E19" s="16"/>
      <c r="F19" s="15" t="s">
        <v>4016</v>
      </c>
      <c r="G19" s="22"/>
      <c r="H19" s="16"/>
      <c r="I19" s="22"/>
      <c r="J19" s="26">
        <f>TRUNC(E19*I19,0)</f>
        <v>0</v>
      </c>
      <c r="K19" s="22"/>
      <c r="L19" s="26">
        <f>TRUNC(E19*K19,0)</f>
        <v>0</v>
      </c>
      <c r="M19" s="22"/>
      <c r="N19" s="26">
        <f>TRUNC(E19*M19,0)</f>
        <v>0</v>
      </c>
      <c r="O19" s="17" t="s">
        <v>4016</v>
      </c>
    </row>
    <row r="20" spans="2:15" ht="19.7" customHeight="1" x14ac:dyDescent="0.2">
      <c r="B20" s="40" t="s">
        <v>3945</v>
      </c>
      <c r="C20" s="24" t="s">
        <v>1841</v>
      </c>
      <c r="D20" s="24" t="s">
        <v>660</v>
      </c>
      <c r="E20" s="16"/>
      <c r="F20" s="41" t="s">
        <v>2937</v>
      </c>
      <c r="G20" s="22"/>
      <c r="H20" s="42" t="e">
        <f>J20+L20+N20</f>
        <v>#REF!</v>
      </c>
      <c r="I20" s="22"/>
      <c r="J20" s="42" t="e">
        <f>TRUNC(J21+J22+J23)</f>
        <v>#REF!</v>
      </c>
      <c r="K20" s="22"/>
      <c r="L20" s="42" t="e">
        <f>TRUNC(L21+L22+L23)</f>
        <v>#REF!</v>
      </c>
      <c r="M20" s="22"/>
      <c r="N20" s="42" t="e">
        <f>TRUNC(N21+N22+N23)</f>
        <v>#REF!</v>
      </c>
      <c r="O20" s="43" t="s">
        <v>4016</v>
      </c>
    </row>
    <row r="21" spans="2:15" ht="19.7" customHeight="1" x14ac:dyDescent="0.2">
      <c r="B21" s="13" t="s">
        <v>4016</v>
      </c>
      <c r="C21" s="14" t="s">
        <v>2270</v>
      </c>
      <c r="D21" s="14" t="s">
        <v>660</v>
      </c>
      <c r="E21" s="16">
        <v>1</v>
      </c>
      <c r="F21" s="15" t="s">
        <v>2937</v>
      </c>
      <c r="G21" s="22" t="e">
        <f>I21+K21+M21</f>
        <v>#REF!</v>
      </c>
      <c r="H21" s="26" t="e">
        <f>J21+L21+N21</f>
        <v>#REF!</v>
      </c>
      <c r="I21" s="25" t="e">
        <f>#REF!</f>
        <v>#REF!</v>
      </c>
      <c r="J21" s="26" t="e">
        <f>TRUNC(E21*I21,0)</f>
        <v>#REF!</v>
      </c>
      <c r="K21" s="25" t="e">
        <f>#REF!</f>
        <v>#REF!</v>
      </c>
      <c r="L21" s="26" t="e">
        <f>TRUNC(E21*K21,0)</f>
        <v>#REF!</v>
      </c>
      <c r="M21" s="25" t="e">
        <f>#REF!</f>
        <v>#REF!</v>
      </c>
      <c r="N21" s="26" t="e">
        <f>TRUNC(E21*M21,0)</f>
        <v>#REF!</v>
      </c>
      <c r="O21" s="17" t="s">
        <v>3589</v>
      </c>
    </row>
    <row r="22" spans="2:15" ht="19.7" customHeight="1" x14ac:dyDescent="0.2">
      <c r="B22" s="13" t="s">
        <v>4016</v>
      </c>
      <c r="C22" s="14" t="s">
        <v>2671</v>
      </c>
      <c r="D22" s="14" t="s">
        <v>954</v>
      </c>
      <c r="E22" s="16">
        <v>1</v>
      </c>
      <c r="F22" s="15" t="s">
        <v>2937</v>
      </c>
      <c r="G22" s="22">
        <f>I22+K22+M22</f>
        <v>7556</v>
      </c>
      <c r="H22" s="26">
        <f>J22+L22+N22</f>
        <v>7556</v>
      </c>
      <c r="I22" s="25">
        <f>단가산출총괄표!G5</f>
        <v>3057</v>
      </c>
      <c r="J22" s="26">
        <f>TRUNC(E22*I22,0)</f>
        <v>3057</v>
      </c>
      <c r="K22" s="25">
        <f>단가산출총괄표!H5</f>
        <v>2534</v>
      </c>
      <c r="L22" s="26">
        <f>TRUNC(E22*K22,0)</f>
        <v>2534</v>
      </c>
      <c r="M22" s="25">
        <f>단가산출총괄표!I5</f>
        <v>1965</v>
      </c>
      <c r="N22" s="26">
        <f>TRUNC(E22*M22,0)</f>
        <v>1965</v>
      </c>
      <c r="O22" s="17" t="s">
        <v>2081</v>
      </c>
    </row>
    <row r="23" spans="2:15" ht="19.7" customHeight="1" x14ac:dyDescent="0.2">
      <c r="B23" s="13" t="s">
        <v>4016</v>
      </c>
      <c r="C23" s="14" t="s">
        <v>3387</v>
      </c>
      <c r="D23" s="14" t="s">
        <v>1381</v>
      </c>
      <c r="E23" s="16">
        <v>1</v>
      </c>
      <c r="F23" s="15" t="s">
        <v>2937</v>
      </c>
      <c r="G23" s="22" t="e">
        <f>I23+K23+M23</f>
        <v>#REF!</v>
      </c>
      <c r="H23" s="26" t="e">
        <f>J23+L23+N23</f>
        <v>#REF!</v>
      </c>
      <c r="I23" s="25" t="e">
        <f>#REF!</f>
        <v>#REF!</v>
      </c>
      <c r="J23" s="26" t="e">
        <f>TRUNC(E23*I23,0)</f>
        <v>#REF!</v>
      </c>
      <c r="K23" s="25" t="e">
        <f>#REF!</f>
        <v>#REF!</v>
      </c>
      <c r="L23" s="26" t="e">
        <f>TRUNC(E23*K23,0)</f>
        <v>#REF!</v>
      </c>
      <c r="M23" s="25" t="e">
        <f>#REF!</f>
        <v>#REF!</v>
      </c>
      <c r="N23" s="26" t="e">
        <f>TRUNC(E23*M23,0)</f>
        <v>#REF!</v>
      </c>
      <c r="O23" s="17" t="s">
        <v>2143</v>
      </c>
    </row>
    <row r="24" spans="2:15" ht="19.7" customHeight="1" x14ac:dyDescent="0.2">
      <c r="B24" s="13" t="s">
        <v>4016</v>
      </c>
      <c r="C24" s="14" t="s">
        <v>4016</v>
      </c>
      <c r="D24" s="14" t="s">
        <v>4016</v>
      </c>
      <c r="E24" s="16"/>
      <c r="F24" s="15" t="s">
        <v>4016</v>
      </c>
      <c r="G24" s="22"/>
      <c r="H24" s="16"/>
      <c r="I24" s="22"/>
      <c r="J24" s="26">
        <f>TRUNC(E24*I24,0)</f>
        <v>0</v>
      </c>
      <c r="K24" s="22"/>
      <c r="L24" s="26">
        <f>TRUNC(E24*K24,0)</f>
        <v>0</v>
      </c>
      <c r="M24" s="22"/>
      <c r="N24" s="26">
        <f>TRUNC(E24*M24,0)</f>
        <v>0</v>
      </c>
      <c r="O24" s="17" t="s">
        <v>4016</v>
      </c>
    </row>
    <row r="25" spans="2:15" ht="19.7" customHeight="1" x14ac:dyDescent="0.2">
      <c r="B25" s="40" t="s">
        <v>1409</v>
      </c>
      <c r="C25" s="24" t="s">
        <v>1074</v>
      </c>
      <c r="D25" s="24" t="s">
        <v>660</v>
      </c>
      <c r="E25" s="16"/>
      <c r="F25" s="41" t="s">
        <v>2937</v>
      </c>
      <c r="G25" s="22"/>
      <c r="H25" s="42" t="e">
        <f>J25+L25+N25</f>
        <v>#REF!</v>
      </c>
      <c r="I25" s="22"/>
      <c r="J25" s="42" t="e">
        <f>TRUNC(J26+J27+J28)</f>
        <v>#REF!</v>
      </c>
      <c r="K25" s="22"/>
      <c r="L25" s="42" t="e">
        <f>TRUNC(L26+L27+L28)</f>
        <v>#REF!</v>
      </c>
      <c r="M25" s="22"/>
      <c r="N25" s="42" t="e">
        <f>TRUNC(N26+N27+N28)</f>
        <v>#REF!</v>
      </c>
      <c r="O25" s="43" t="s">
        <v>4016</v>
      </c>
    </row>
    <row r="26" spans="2:15" ht="19.7" customHeight="1" x14ac:dyDescent="0.2">
      <c r="B26" s="13" t="s">
        <v>4016</v>
      </c>
      <c r="C26" s="14" t="s">
        <v>2270</v>
      </c>
      <c r="D26" s="14" t="s">
        <v>660</v>
      </c>
      <c r="E26" s="16">
        <v>1</v>
      </c>
      <c r="F26" s="15" t="s">
        <v>2937</v>
      </c>
      <c r="G26" s="22" t="e">
        <f>I26+K26+M26</f>
        <v>#REF!</v>
      </c>
      <c r="H26" s="26" t="e">
        <f>J26+L26+N26</f>
        <v>#REF!</v>
      </c>
      <c r="I26" s="25" t="e">
        <f>#REF!</f>
        <v>#REF!</v>
      </c>
      <c r="J26" s="26" t="e">
        <f>TRUNC(E26*I26,0)</f>
        <v>#REF!</v>
      </c>
      <c r="K26" s="25" t="e">
        <f>#REF!</f>
        <v>#REF!</v>
      </c>
      <c r="L26" s="26" t="e">
        <f>TRUNC(E26*K26,0)</f>
        <v>#REF!</v>
      </c>
      <c r="M26" s="25" t="e">
        <f>#REF!</f>
        <v>#REF!</v>
      </c>
      <c r="N26" s="26" t="e">
        <f>TRUNC(E26*M26,0)</f>
        <v>#REF!</v>
      </c>
      <c r="O26" s="17" t="s">
        <v>3589</v>
      </c>
    </row>
    <row r="27" spans="2:15" ht="19.7" customHeight="1" x14ac:dyDescent="0.2">
      <c r="B27" s="13" t="s">
        <v>4016</v>
      </c>
      <c r="C27" s="14" t="s">
        <v>2671</v>
      </c>
      <c r="D27" s="14" t="s">
        <v>954</v>
      </c>
      <c r="E27" s="16">
        <v>1</v>
      </c>
      <c r="F27" s="15" t="s">
        <v>2937</v>
      </c>
      <c r="G27" s="22">
        <f>I27+K27+M27</f>
        <v>7556</v>
      </c>
      <c r="H27" s="26">
        <f>J27+L27+N27</f>
        <v>7556</v>
      </c>
      <c r="I27" s="25">
        <f>단가산출총괄표!G5</f>
        <v>3057</v>
      </c>
      <c r="J27" s="26">
        <f>TRUNC(E27*I27,0)</f>
        <v>3057</v>
      </c>
      <c r="K27" s="25">
        <f>단가산출총괄표!H5</f>
        <v>2534</v>
      </c>
      <c r="L27" s="26">
        <f>TRUNC(E27*K27,0)</f>
        <v>2534</v>
      </c>
      <c r="M27" s="25">
        <f>단가산출총괄표!I5</f>
        <v>1965</v>
      </c>
      <c r="N27" s="26">
        <f>TRUNC(E27*M27,0)</f>
        <v>1965</v>
      </c>
      <c r="O27" s="17" t="s">
        <v>2081</v>
      </c>
    </row>
    <row r="28" spans="2:15" ht="19.7" customHeight="1" x14ac:dyDescent="0.2">
      <c r="B28" s="13" t="s">
        <v>4016</v>
      </c>
      <c r="C28" s="14" t="s">
        <v>3387</v>
      </c>
      <c r="D28" s="14" t="s">
        <v>1381</v>
      </c>
      <c r="E28" s="16">
        <v>1</v>
      </c>
      <c r="F28" s="15" t="s">
        <v>2937</v>
      </c>
      <c r="G28" s="22" t="e">
        <f>I28+K28+M28</f>
        <v>#REF!</v>
      </c>
      <c r="H28" s="26" t="e">
        <f>J28+L28+N28</f>
        <v>#REF!</v>
      </c>
      <c r="I28" s="25" t="e">
        <f>#REF!</f>
        <v>#REF!</v>
      </c>
      <c r="J28" s="26" t="e">
        <f>TRUNC(E28*I28,0)</f>
        <v>#REF!</v>
      </c>
      <c r="K28" s="25" t="e">
        <f>#REF!</f>
        <v>#REF!</v>
      </c>
      <c r="L28" s="26" t="e">
        <f>TRUNC(E28*K28,0)</f>
        <v>#REF!</v>
      </c>
      <c r="M28" s="25" t="e">
        <f>#REF!</f>
        <v>#REF!</v>
      </c>
      <c r="N28" s="26" t="e">
        <f>TRUNC(E28*M28,0)</f>
        <v>#REF!</v>
      </c>
      <c r="O28" s="17" t="s">
        <v>2143</v>
      </c>
    </row>
    <row r="29" spans="2:15" ht="19.7" customHeight="1" x14ac:dyDescent="0.2">
      <c r="B29" s="13" t="s">
        <v>4016</v>
      </c>
      <c r="C29" s="14" t="s">
        <v>4016</v>
      </c>
      <c r="D29" s="14" t="s">
        <v>4016</v>
      </c>
      <c r="E29" s="16"/>
      <c r="F29" s="15" t="s">
        <v>4016</v>
      </c>
      <c r="G29" s="22"/>
      <c r="H29" s="16"/>
      <c r="I29" s="22"/>
      <c r="J29" s="26">
        <f>TRUNC(E29*I29,0)</f>
        <v>0</v>
      </c>
      <c r="K29" s="22"/>
      <c r="L29" s="26">
        <f>TRUNC(E29*K29,0)</f>
        <v>0</v>
      </c>
      <c r="M29" s="22"/>
      <c r="N29" s="26">
        <f>TRUNC(E29*M29,0)</f>
        <v>0</v>
      </c>
      <c r="O29" s="17" t="s">
        <v>4016</v>
      </c>
    </row>
    <row r="30" spans="2:15" ht="19.7" customHeight="1" x14ac:dyDescent="0.2">
      <c r="B30" s="40" t="s">
        <v>3868</v>
      </c>
      <c r="C30" s="24" t="s">
        <v>3313</v>
      </c>
      <c r="D30" s="24" t="s">
        <v>2616</v>
      </c>
      <c r="E30" s="16"/>
      <c r="F30" s="41" t="s">
        <v>2937</v>
      </c>
      <c r="G30" s="22"/>
      <c r="H30" s="42" t="e">
        <f>J30+L30+N30</f>
        <v>#REF!</v>
      </c>
      <c r="I30" s="22"/>
      <c r="J30" s="42" t="e">
        <f>TRUNC(J31+J32+J33)</f>
        <v>#REF!</v>
      </c>
      <c r="K30" s="22"/>
      <c r="L30" s="42" t="e">
        <f>TRUNC(L31+L32+L33)</f>
        <v>#REF!</v>
      </c>
      <c r="M30" s="22"/>
      <c r="N30" s="42" t="e">
        <f>TRUNC(N31+N32+N33)</f>
        <v>#REF!</v>
      </c>
      <c r="O30" s="43" t="s">
        <v>4016</v>
      </c>
    </row>
    <row r="31" spans="2:15" ht="19.7" customHeight="1" x14ac:dyDescent="0.2">
      <c r="B31" s="13" t="s">
        <v>4016</v>
      </c>
      <c r="C31" s="14" t="s">
        <v>1570</v>
      </c>
      <c r="D31" s="14" t="s">
        <v>2616</v>
      </c>
      <c r="E31" s="16">
        <v>1</v>
      </c>
      <c r="F31" s="15" t="s">
        <v>2937</v>
      </c>
      <c r="G31" s="22" t="e">
        <f>I31+K31+M31</f>
        <v>#REF!</v>
      </c>
      <c r="H31" s="26" t="e">
        <f>J31+L31+N31</f>
        <v>#REF!</v>
      </c>
      <c r="I31" s="25" t="e">
        <f>#REF!</f>
        <v>#REF!</v>
      </c>
      <c r="J31" s="26" t="e">
        <f>TRUNC(E31*I31,0)</f>
        <v>#REF!</v>
      </c>
      <c r="K31" s="25" t="e">
        <f>#REF!</f>
        <v>#REF!</v>
      </c>
      <c r="L31" s="26" t="e">
        <f>TRUNC(E31*K31,0)</f>
        <v>#REF!</v>
      </c>
      <c r="M31" s="25" t="e">
        <f>#REF!</f>
        <v>#REF!</v>
      </c>
      <c r="N31" s="26" t="e">
        <f>TRUNC(E31*M31,0)</f>
        <v>#REF!</v>
      </c>
      <c r="O31" s="17" t="s">
        <v>983</v>
      </c>
    </row>
    <row r="32" spans="2:15" ht="19.7" customHeight="1" x14ac:dyDescent="0.2">
      <c r="B32" s="13" t="s">
        <v>4016</v>
      </c>
      <c r="C32" s="14" t="s">
        <v>2391</v>
      </c>
      <c r="D32" s="14" t="s">
        <v>2616</v>
      </c>
      <c r="E32" s="16">
        <v>1</v>
      </c>
      <c r="F32" s="15" t="s">
        <v>2937</v>
      </c>
      <c r="G32" s="22">
        <f>I32+K32+M32</f>
        <v>6679</v>
      </c>
      <c r="H32" s="26">
        <f>J32+L32+N32</f>
        <v>6679</v>
      </c>
      <c r="I32" s="25">
        <f>단가산출총괄표!G6</f>
        <v>2580</v>
      </c>
      <c r="J32" s="26">
        <f>TRUNC(E32*I32,0)</f>
        <v>2580</v>
      </c>
      <c r="K32" s="25">
        <f>단가산출총괄표!H6</f>
        <v>2440</v>
      </c>
      <c r="L32" s="26">
        <f>TRUNC(E32*K32,0)</f>
        <v>2440</v>
      </c>
      <c r="M32" s="25">
        <f>단가산출총괄표!I6</f>
        <v>1659</v>
      </c>
      <c r="N32" s="26">
        <f>TRUNC(E32*M32,0)</f>
        <v>1659</v>
      </c>
      <c r="O32" s="17" t="s">
        <v>579</v>
      </c>
    </row>
    <row r="33" spans="2:15" ht="19.7" customHeight="1" x14ac:dyDescent="0.2">
      <c r="B33" s="13" t="s">
        <v>4016</v>
      </c>
      <c r="C33" s="14" t="s">
        <v>1629</v>
      </c>
      <c r="D33" s="14" t="s">
        <v>1590</v>
      </c>
      <c r="E33" s="16">
        <v>1</v>
      </c>
      <c r="F33" s="15" t="s">
        <v>2937</v>
      </c>
      <c r="G33" s="22" t="e">
        <f>I33+K33+M33</f>
        <v>#REF!</v>
      </c>
      <c r="H33" s="26" t="e">
        <f>J33+L33+N33</f>
        <v>#REF!</v>
      </c>
      <c r="I33" s="25" t="e">
        <f>#REF!</f>
        <v>#REF!</v>
      </c>
      <c r="J33" s="26" t="e">
        <f>TRUNC(E33*I33,0)</f>
        <v>#REF!</v>
      </c>
      <c r="K33" s="25" t="e">
        <f>#REF!</f>
        <v>#REF!</v>
      </c>
      <c r="L33" s="26" t="e">
        <f>TRUNC(E33*K33,0)</f>
        <v>#REF!</v>
      </c>
      <c r="M33" s="25" t="e">
        <f>#REF!</f>
        <v>#REF!</v>
      </c>
      <c r="N33" s="26" t="e">
        <f>TRUNC(E33*M33,0)</f>
        <v>#REF!</v>
      </c>
      <c r="O33" s="17" t="s">
        <v>956</v>
      </c>
    </row>
    <row r="34" spans="2:15" ht="19.7" customHeight="1" x14ac:dyDescent="0.2">
      <c r="B34" s="18" t="s">
        <v>4016</v>
      </c>
      <c r="C34" s="19" t="s">
        <v>4016</v>
      </c>
      <c r="D34" s="19" t="s">
        <v>4016</v>
      </c>
      <c r="E34" s="6"/>
      <c r="F34" s="20" t="s">
        <v>4016</v>
      </c>
      <c r="G34" s="5"/>
      <c r="H34" s="6"/>
      <c r="I34" s="5"/>
      <c r="J34" s="32">
        <f>TRUNC(E34*I34,0)</f>
        <v>0</v>
      </c>
      <c r="K34" s="5"/>
      <c r="L34" s="32">
        <f>TRUNC(E34*K34,0)</f>
        <v>0</v>
      </c>
      <c r="M34" s="5"/>
      <c r="N34" s="32">
        <f>TRUNC(E34*M34,0)</f>
        <v>0</v>
      </c>
      <c r="O34" s="21" t="s">
        <v>4016</v>
      </c>
    </row>
    <row r="35" spans="2:15" ht="19.7" customHeight="1" x14ac:dyDescent="0.2">
      <c r="B35" s="40" t="s">
        <v>1292</v>
      </c>
      <c r="C35" s="24" t="s">
        <v>2602</v>
      </c>
      <c r="D35" s="24" t="s">
        <v>2616</v>
      </c>
      <c r="E35" s="16"/>
      <c r="F35" s="41" t="s">
        <v>2937</v>
      </c>
      <c r="G35" s="22"/>
      <c r="H35" s="42" t="e">
        <f>J35+L35+N35</f>
        <v>#REF!</v>
      </c>
      <c r="I35" s="22"/>
      <c r="J35" s="42" t="e">
        <f>TRUNC(J36+J37+J38)</f>
        <v>#REF!</v>
      </c>
      <c r="K35" s="22"/>
      <c r="L35" s="42" t="e">
        <f>TRUNC(L36+L37+L38)</f>
        <v>#REF!</v>
      </c>
      <c r="M35" s="22"/>
      <c r="N35" s="42" t="e">
        <f>TRUNC(N36+N37+N38)</f>
        <v>#REF!</v>
      </c>
      <c r="O35" s="43" t="s">
        <v>4016</v>
      </c>
    </row>
    <row r="36" spans="2:15" ht="19.7" customHeight="1" x14ac:dyDescent="0.2">
      <c r="B36" s="13" t="s">
        <v>4016</v>
      </c>
      <c r="C36" s="14" t="s">
        <v>1570</v>
      </c>
      <c r="D36" s="14" t="s">
        <v>2616</v>
      </c>
      <c r="E36" s="16">
        <v>1</v>
      </c>
      <c r="F36" s="15" t="s">
        <v>2937</v>
      </c>
      <c r="G36" s="22" t="e">
        <f>I36+K36+M36</f>
        <v>#REF!</v>
      </c>
      <c r="H36" s="26" t="e">
        <f>J36+L36+N36</f>
        <v>#REF!</v>
      </c>
      <c r="I36" s="25" t="e">
        <f>#REF!</f>
        <v>#REF!</v>
      </c>
      <c r="J36" s="26" t="e">
        <f>TRUNC(E36*I36,0)</f>
        <v>#REF!</v>
      </c>
      <c r="K36" s="25" t="e">
        <f>#REF!</f>
        <v>#REF!</v>
      </c>
      <c r="L36" s="26" t="e">
        <f>TRUNC(E36*K36,0)</f>
        <v>#REF!</v>
      </c>
      <c r="M36" s="25" t="e">
        <f>#REF!</f>
        <v>#REF!</v>
      </c>
      <c r="N36" s="26" t="e">
        <f>TRUNC(E36*M36,0)</f>
        <v>#REF!</v>
      </c>
      <c r="O36" s="17" t="s">
        <v>983</v>
      </c>
    </row>
    <row r="37" spans="2:15" ht="19.7" customHeight="1" x14ac:dyDescent="0.2">
      <c r="B37" s="13" t="s">
        <v>4016</v>
      </c>
      <c r="C37" s="14" t="s">
        <v>2391</v>
      </c>
      <c r="D37" s="14" t="s">
        <v>2616</v>
      </c>
      <c r="E37" s="16">
        <v>1</v>
      </c>
      <c r="F37" s="15" t="s">
        <v>2937</v>
      </c>
      <c r="G37" s="22">
        <f>I37+K37+M37</f>
        <v>6679</v>
      </c>
      <c r="H37" s="26">
        <f>J37+L37+N37</f>
        <v>6679</v>
      </c>
      <c r="I37" s="25">
        <f>단가산출총괄표!G6</f>
        <v>2580</v>
      </c>
      <c r="J37" s="26">
        <f>TRUNC(E37*I37,0)</f>
        <v>2580</v>
      </c>
      <c r="K37" s="25">
        <f>단가산출총괄표!H6</f>
        <v>2440</v>
      </c>
      <c r="L37" s="26">
        <f>TRUNC(E37*K37,0)</f>
        <v>2440</v>
      </c>
      <c r="M37" s="25">
        <f>단가산출총괄표!I6</f>
        <v>1659</v>
      </c>
      <c r="N37" s="26">
        <f>TRUNC(E37*M37,0)</f>
        <v>1659</v>
      </c>
      <c r="O37" s="17" t="s">
        <v>579</v>
      </c>
    </row>
    <row r="38" spans="2:15" ht="19.7" customHeight="1" x14ac:dyDescent="0.2">
      <c r="B38" s="13" t="s">
        <v>4016</v>
      </c>
      <c r="C38" s="14" t="s">
        <v>1645</v>
      </c>
      <c r="D38" s="14" t="s">
        <v>2454</v>
      </c>
      <c r="E38" s="16">
        <v>1</v>
      </c>
      <c r="F38" s="15" t="s">
        <v>2937</v>
      </c>
      <c r="G38" s="22" t="e">
        <f>I38+K38+M38</f>
        <v>#REF!</v>
      </c>
      <c r="H38" s="26" t="e">
        <f>J38+L38+N38</f>
        <v>#REF!</v>
      </c>
      <c r="I38" s="25" t="e">
        <f>#REF!</f>
        <v>#REF!</v>
      </c>
      <c r="J38" s="26" t="e">
        <f>TRUNC(E38*I38,0)</f>
        <v>#REF!</v>
      </c>
      <c r="K38" s="25" t="e">
        <f>#REF!</f>
        <v>#REF!</v>
      </c>
      <c r="L38" s="26" t="e">
        <f>TRUNC(E38*K38,0)</f>
        <v>#REF!</v>
      </c>
      <c r="M38" s="25" t="e">
        <f>#REF!</f>
        <v>#REF!</v>
      </c>
      <c r="N38" s="26" t="e">
        <f>TRUNC(E38*M38,0)</f>
        <v>#REF!</v>
      </c>
      <c r="O38" s="17" t="s">
        <v>511</v>
      </c>
    </row>
    <row r="39" spans="2:15" ht="19.7" customHeight="1" x14ac:dyDescent="0.2">
      <c r="B39" s="13" t="s">
        <v>4016</v>
      </c>
      <c r="C39" s="14" t="s">
        <v>4016</v>
      </c>
      <c r="D39" s="14" t="s">
        <v>4016</v>
      </c>
      <c r="E39" s="16"/>
      <c r="F39" s="15" t="s">
        <v>4016</v>
      </c>
      <c r="G39" s="22"/>
      <c r="H39" s="16"/>
      <c r="I39" s="22"/>
      <c r="J39" s="26">
        <f>TRUNC(E39*I39,0)</f>
        <v>0</v>
      </c>
      <c r="K39" s="22"/>
      <c r="L39" s="26">
        <f>TRUNC(E39*K39,0)</f>
        <v>0</v>
      </c>
      <c r="M39" s="22"/>
      <c r="N39" s="26">
        <f>TRUNC(E39*M39,0)</f>
        <v>0</v>
      </c>
      <c r="O39" s="17" t="s">
        <v>4016</v>
      </c>
    </row>
    <row r="40" spans="2:15" ht="19.7" customHeight="1" x14ac:dyDescent="0.2">
      <c r="B40" s="40" t="s">
        <v>2140</v>
      </c>
      <c r="C40" s="24" t="s">
        <v>1328</v>
      </c>
      <c r="D40" s="24" t="s">
        <v>660</v>
      </c>
      <c r="E40" s="16"/>
      <c r="F40" s="41" t="s">
        <v>2937</v>
      </c>
      <c r="G40" s="22"/>
      <c r="H40" s="42" t="e">
        <f>J40+L40+N40</f>
        <v>#REF!</v>
      </c>
      <c r="I40" s="22"/>
      <c r="J40" s="42" t="e">
        <f>TRUNC(J41+J42+J43)</f>
        <v>#REF!</v>
      </c>
      <c r="K40" s="22"/>
      <c r="L40" s="42" t="e">
        <f>TRUNC(L41+L42+L43)</f>
        <v>#REF!</v>
      </c>
      <c r="M40" s="22"/>
      <c r="N40" s="42" t="e">
        <f>TRUNC(N41+N42+N43)</f>
        <v>#REF!</v>
      </c>
      <c r="O40" s="43" t="s">
        <v>4016</v>
      </c>
    </row>
    <row r="41" spans="2:15" ht="19.7" customHeight="1" x14ac:dyDescent="0.2">
      <c r="B41" s="13" t="s">
        <v>4016</v>
      </c>
      <c r="C41" s="14" t="s">
        <v>2270</v>
      </c>
      <c r="D41" s="14" t="s">
        <v>660</v>
      </c>
      <c r="E41" s="16">
        <v>1</v>
      </c>
      <c r="F41" s="15" t="s">
        <v>2937</v>
      </c>
      <c r="G41" s="22" t="e">
        <f>I41+K41+M41</f>
        <v>#REF!</v>
      </c>
      <c r="H41" s="26" t="e">
        <f>J41+L41+N41</f>
        <v>#REF!</v>
      </c>
      <c r="I41" s="25" t="e">
        <f>#REF!</f>
        <v>#REF!</v>
      </c>
      <c r="J41" s="26" t="e">
        <f>TRUNC(E41*I41,0)</f>
        <v>#REF!</v>
      </c>
      <c r="K41" s="25" t="e">
        <f>#REF!</f>
        <v>#REF!</v>
      </c>
      <c r="L41" s="26" t="e">
        <f>TRUNC(E41*K41,0)</f>
        <v>#REF!</v>
      </c>
      <c r="M41" s="25" t="e">
        <f>#REF!</f>
        <v>#REF!</v>
      </c>
      <c r="N41" s="26" t="e">
        <f>TRUNC(E41*M41,0)</f>
        <v>#REF!</v>
      </c>
      <c r="O41" s="17" t="s">
        <v>3589</v>
      </c>
    </row>
    <row r="42" spans="2:15" ht="19.7" customHeight="1" x14ac:dyDescent="0.2">
      <c r="B42" s="13" t="s">
        <v>4016</v>
      </c>
      <c r="C42" s="14" t="s">
        <v>2671</v>
      </c>
      <c r="D42" s="14" t="s">
        <v>954</v>
      </c>
      <c r="E42" s="16">
        <v>1</v>
      </c>
      <c r="F42" s="15" t="s">
        <v>2937</v>
      </c>
      <c r="G42" s="22">
        <f>I42+K42+M42</f>
        <v>7556</v>
      </c>
      <c r="H42" s="26">
        <f>J42+L42+N42</f>
        <v>7556</v>
      </c>
      <c r="I42" s="25">
        <f>단가산출총괄표!G5</f>
        <v>3057</v>
      </c>
      <c r="J42" s="26">
        <f>TRUNC(E42*I42,0)</f>
        <v>3057</v>
      </c>
      <c r="K42" s="25">
        <f>단가산출총괄표!H5</f>
        <v>2534</v>
      </c>
      <c r="L42" s="26">
        <f>TRUNC(E42*K42,0)</f>
        <v>2534</v>
      </c>
      <c r="M42" s="25">
        <f>단가산출총괄표!I5</f>
        <v>1965</v>
      </c>
      <c r="N42" s="26">
        <f>TRUNC(E42*M42,0)</f>
        <v>1965</v>
      </c>
      <c r="O42" s="17" t="s">
        <v>2081</v>
      </c>
    </row>
    <row r="43" spans="2:15" ht="19.7" customHeight="1" x14ac:dyDescent="0.2">
      <c r="B43" s="13" t="s">
        <v>4016</v>
      </c>
      <c r="C43" s="14" t="s">
        <v>182</v>
      </c>
      <c r="D43" s="14" t="s">
        <v>3245</v>
      </c>
      <c r="E43" s="16">
        <v>1</v>
      </c>
      <c r="F43" s="15" t="s">
        <v>2937</v>
      </c>
      <c r="G43" s="22">
        <f>I43+K43+M43</f>
        <v>5679</v>
      </c>
      <c r="H43" s="26">
        <f>J43+L43+N43</f>
        <v>5679</v>
      </c>
      <c r="I43" s="25">
        <f>단가산출총괄표!G7</f>
        <v>2970</v>
      </c>
      <c r="J43" s="26">
        <f>TRUNC(E43*I43,0)</f>
        <v>2970</v>
      </c>
      <c r="K43" s="25">
        <f>단가산출총괄표!H7</f>
        <v>882</v>
      </c>
      <c r="L43" s="26">
        <f>TRUNC(E43*K43,0)</f>
        <v>882</v>
      </c>
      <c r="M43" s="25">
        <f>단가산출총괄표!I7</f>
        <v>1827</v>
      </c>
      <c r="N43" s="26">
        <f>TRUNC(E43*M43,0)</f>
        <v>1827</v>
      </c>
      <c r="O43" s="17" t="s">
        <v>2471</v>
      </c>
    </row>
    <row r="44" spans="2:15" ht="19.7" customHeight="1" x14ac:dyDescent="0.2">
      <c r="B44" s="13" t="s">
        <v>4016</v>
      </c>
      <c r="C44" s="14" t="s">
        <v>4016</v>
      </c>
      <c r="D44" s="14" t="s">
        <v>4016</v>
      </c>
      <c r="E44" s="16"/>
      <c r="F44" s="15" t="s">
        <v>4016</v>
      </c>
      <c r="G44" s="22"/>
      <c r="H44" s="16"/>
      <c r="I44" s="22"/>
      <c r="J44" s="26">
        <f>TRUNC(E44*I44,0)</f>
        <v>0</v>
      </c>
      <c r="K44" s="22"/>
      <c r="L44" s="26">
        <f>TRUNC(E44*K44,0)</f>
        <v>0</v>
      </c>
      <c r="M44" s="22"/>
      <c r="N44" s="26">
        <f>TRUNC(E44*M44,0)</f>
        <v>0</v>
      </c>
      <c r="O44" s="17" t="s">
        <v>4016</v>
      </c>
    </row>
    <row r="45" spans="2:15" ht="19.7" customHeight="1" x14ac:dyDescent="0.2">
      <c r="B45" s="40" t="s">
        <v>510</v>
      </c>
      <c r="C45" s="24" t="s">
        <v>907</v>
      </c>
      <c r="D45" s="24" t="s">
        <v>660</v>
      </c>
      <c r="E45" s="16"/>
      <c r="F45" s="41" t="s">
        <v>2937</v>
      </c>
      <c r="G45" s="22"/>
      <c r="H45" s="42" t="e">
        <f>J45+L45+N45</f>
        <v>#REF!</v>
      </c>
      <c r="I45" s="22"/>
      <c r="J45" s="42" t="e">
        <f>TRUNC(J46+J47+J48)</f>
        <v>#REF!</v>
      </c>
      <c r="K45" s="22"/>
      <c r="L45" s="42" t="e">
        <f>TRUNC(L46+L47+L48)</f>
        <v>#REF!</v>
      </c>
      <c r="M45" s="22"/>
      <c r="N45" s="42" t="e">
        <f>TRUNC(N46+N47+N48)</f>
        <v>#REF!</v>
      </c>
      <c r="O45" s="43" t="s">
        <v>4016</v>
      </c>
    </row>
    <row r="46" spans="2:15" ht="19.7" customHeight="1" x14ac:dyDescent="0.2">
      <c r="B46" s="13" t="s">
        <v>4016</v>
      </c>
      <c r="C46" s="14" t="s">
        <v>2270</v>
      </c>
      <c r="D46" s="14" t="s">
        <v>660</v>
      </c>
      <c r="E46" s="16">
        <v>1</v>
      </c>
      <c r="F46" s="15" t="s">
        <v>2937</v>
      </c>
      <c r="G46" s="22" t="e">
        <f>I46+K46+M46</f>
        <v>#REF!</v>
      </c>
      <c r="H46" s="26" t="e">
        <f>J46+L46+N46</f>
        <v>#REF!</v>
      </c>
      <c r="I46" s="25" t="e">
        <f>#REF!</f>
        <v>#REF!</v>
      </c>
      <c r="J46" s="26" t="e">
        <f>TRUNC(E46*I46,0)</f>
        <v>#REF!</v>
      </c>
      <c r="K46" s="25" t="e">
        <f>#REF!</f>
        <v>#REF!</v>
      </c>
      <c r="L46" s="26" t="e">
        <f>TRUNC(E46*K46,0)</f>
        <v>#REF!</v>
      </c>
      <c r="M46" s="25" t="e">
        <f>#REF!</f>
        <v>#REF!</v>
      </c>
      <c r="N46" s="26" t="e">
        <f>TRUNC(E46*M46,0)</f>
        <v>#REF!</v>
      </c>
      <c r="O46" s="17" t="s">
        <v>3589</v>
      </c>
    </row>
    <row r="47" spans="2:15" ht="19.7" customHeight="1" x14ac:dyDescent="0.2">
      <c r="B47" s="13" t="s">
        <v>4016</v>
      </c>
      <c r="C47" s="14" t="s">
        <v>2671</v>
      </c>
      <c r="D47" s="14" t="s">
        <v>954</v>
      </c>
      <c r="E47" s="16">
        <v>1</v>
      </c>
      <c r="F47" s="15" t="s">
        <v>2937</v>
      </c>
      <c r="G47" s="22">
        <f>I47+K47+M47</f>
        <v>7556</v>
      </c>
      <c r="H47" s="26">
        <f>J47+L47+N47</f>
        <v>7556</v>
      </c>
      <c r="I47" s="25">
        <f>단가산출총괄표!G5</f>
        <v>3057</v>
      </c>
      <c r="J47" s="26">
        <f>TRUNC(E47*I47,0)</f>
        <v>3057</v>
      </c>
      <c r="K47" s="25">
        <f>단가산출총괄표!H5</f>
        <v>2534</v>
      </c>
      <c r="L47" s="26">
        <f>TRUNC(E47*K47,0)</f>
        <v>2534</v>
      </c>
      <c r="M47" s="25">
        <f>단가산출총괄표!I5</f>
        <v>1965</v>
      </c>
      <c r="N47" s="26">
        <f>TRUNC(E47*M47,0)</f>
        <v>1965</v>
      </c>
      <c r="O47" s="17" t="s">
        <v>2081</v>
      </c>
    </row>
    <row r="48" spans="2:15" ht="19.7" customHeight="1" x14ac:dyDescent="0.2">
      <c r="B48" s="13" t="s">
        <v>4016</v>
      </c>
      <c r="C48" s="14" t="s">
        <v>1562</v>
      </c>
      <c r="D48" s="14" t="s">
        <v>3245</v>
      </c>
      <c r="E48" s="16">
        <v>1</v>
      </c>
      <c r="F48" s="15" t="s">
        <v>2937</v>
      </c>
      <c r="G48" s="22">
        <f>I48+K48+M48</f>
        <v>3441</v>
      </c>
      <c r="H48" s="26">
        <f>J48+L48+N48</f>
        <v>3441</v>
      </c>
      <c r="I48" s="25">
        <f>단가산출총괄표!G8</f>
        <v>973</v>
      </c>
      <c r="J48" s="26">
        <f>TRUNC(E48*I48,0)</f>
        <v>973</v>
      </c>
      <c r="K48" s="25">
        <f>단가산출총괄표!H8</f>
        <v>721</v>
      </c>
      <c r="L48" s="26">
        <f>TRUNC(E48*K48,0)</f>
        <v>721</v>
      </c>
      <c r="M48" s="25">
        <f>단가산출총괄표!I8</f>
        <v>1747</v>
      </c>
      <c r="N48" s="26">
        <f>TRUNC(E48*M48,0)</f>
        <v>1747</v>
      </c>
      <c r="O48" s="17" t="s">
        <v>888</v>
      </c>
    </row>
    <row r="49" spans="2:15" ht="19.7" customHeight="1" x14ac:dyDescent="0.2">
      <c r="B49" s="13" t="s">
        <v>4016</v>
      </c>
      <c r="C49" s="14" t="s">
        <v>4016</v>
      </c>
      <c r="D49" s="14" t="s">
        <v>4016</v>
      </c>
      <c r="E49" s="16"/>
      <c r="F49" s="15" t="s">
        <v>4016</v>
      </c>
      <c r="G49" s="22"/>
      <c r="H49" s="16"/>
      <c r="I49" s="22"/>
      <c r="J49" s="26">
        <f>TRUNC(E49*I49,0)</f>
        <v>0</v>
      </c>
      <c r="K49" s="22"/>
      <c r="L49" s="26">
        <f>TRUNC(E49*K49,0)</f>
        <v>0</v>
      </c>
      <c r="M49" s="22"/>
      <c r="N49" s="26">
        <f>TRUNC(E49*M49,0)</f>
        <v>0</v>
      </c>
      <c r="O49" s="17" t="s">
        <v>4016</v>
      </c>
    </row>
    <row r="50" spans="2:15" ht="19.7" customHeight="1" x14ac:dyDescent="0.2">
      <c r="B50" s="40" t="s">
        <v>2626</v>
      </c>
      <c r="C50" s="24" t="s">
        <v>3978</v>
      </c>
      <c r="D50" s="24" t="s">
        <v>660</v>
      </c>
      <c r="E50" s="16"/>
      <c r="F50" s="41" t="s">
        <v>2937</v>
      </c>
      <c r="G50" s="22"/>
      <c r="H50" s="42" t="e">
        <f>J50+L50+N50</f>
        <v>#REF!</v>
      </c>
      <c r="I50" s="22"/>
      <c r="J50" s="42" t="e">
        <f>TRUNC(J51+J52+J53)</f>
        <v>#REF!</v>
      </c>
      <c r="K50" s="22"/>
      <c r="L50" s="42" t="e">
        <f>TRUNC(L51+L52+L53)</f>
        <v>#REF!</v>
      </c>
      <c r="M50" s="22"/>
      <c r="N50" s="42" t="e">
        <f>TRUNC(N51+N52+N53)</f>
        <v>#REF!</v>
      </c>
      <c r="O50" s="43" t="s">
        <v>4016</v>
      </c>
    </row>
    <row r="51" spans="2:15" ht="19.7" customHeight="1" x14ac:dyDescent="0.2">
      <c r="B51" s="13" t="s">
        <v>4016</v>
      </c>
      <c r="C51" s="14" t="s">
        <v>2270</v>
      </c>
      <c r="D51" s="14" t="s">
        <v>660</v>
      </c>
      <c r="E51" s="16">
        <v>1</v>
      </c>
      <c r="F51" s="15" t="s">
        <v>2937</v>
      </c>
      <c r="G51" s="22" t="e">
        <f>I51+K51+M51</f>
        <v>#REF!</v>
      </c>
      <c r="H51" s="26" t="e">
        <f>J51+L51+N51</f>
        <v>#REF!</v>
      </c>
      <c r="I51" s="25" t="e">
        <f>#REF!</f>
        <v>#REF!</v>
      </c>
      <c r="J51" s="26" t="e">
        <f>TRUNC(E51*I51,0)</f>
        <v>#REF!</v>
      </c>
      <c r="K51" s="25" t="e">
        <f>#REF!</f>
        <v>#REF!</v>
      </c>
      <c r="L51" s="26" t="e">
        <f>TRUNC(E51*K51,0)</f>
        <v>#REF!</v>
      </c>
      <c r="M51" s="25" t="e">
        <f>#REF!</f>
        <v>#REF!</v>
      </c>
      <c r="N51" s="26" t="e">
        <f>TRUNC(E51*M51,0)</f>
        <v>#REF!</v>
      </c>
      <c r="O51" s="17" t="s">
        <v>3589</v>
      </c>
    </row>
    <row r="52" spans="2:15" ht="19.7" customHeight="1" x14ac:dyDescent="0.2">
      <c r="B52" s="13" t="s">
        <v>4016</v>
      </c>
      <c r="C52" s="14" t="s">
        <v>2671</v>
      </c>
      <c r="D52" s="14" t="s">
        <v>954</v>
      </c>
      <c r="E52" s="16">
        <v>1</v>
      </c>
      <c r="F52" s="15" t="s">
        <v>2937</v>
      </c>
      <c r="G52" s="22">
        <f>I52+K52+M52</f>
        <v>7556</v>
      </c>
      <c r="H52" s="26">
        <f>J52+L52+N52</f>
        <v>7556</v>
      </c>
      <c r="I52" s="25">
        <f>단가산출총괄표!G5</f>
        <v>3057</v>
      </c>
      <c r="J52" s="26">
        <f>TRUNC(E52*I52,0)</f>
        <v>3057</v>
      </c>
      <c r="K52" s="25">
        <f>단가산출총괄표!H5</f>
        <v>2534</v>
      </c>
      <c r="L52" s="26">
        <f>TRUNC(E52*K52,0)</f>
        <v>2534</v>
      </c>
      <c r="M52" s="25">
        <f>단가산출총괄표!I5</f>
        <v>1965</v>
      </c>
      <c r="N52" s="26">
        <f>TRUNC(E52*M52,0)</f>
        <v>1965</v>
      </c>
      <c r="O52" s="17" t="s">
        <v>2081</v>
      </c>
    </row>
    <row r="53" spans="2:15" ht="19.7" customHeight="1" x14ac:dyDescent="0.2">
      <c r="B53" s="13" t="s">
        <v>4016</v>
      </c>
      <c r="C53" s="14" t="s">
        <v>3387</v>
      </c>
      <c r="D53" s="14" t="s">
        <v>1381</v>
      </c>
      <c r="E53" s="16">
        <v>1</v>
      </c>
      <c r="F53" s="15" t="s">
        <v>2937</v>
      </c>
      <c r="G53" s="22" t="e">
        <f>I53+K53+M53</f>
        <v>#REF!</v>
      </c>
      <c r="H53" s="26" t="e">
        <f>J53+L53+N53</f>
        <v>#REF!</v>
      </c>
      <c r="I53" s="25" t="e">
        <f>#REF!</f>
        <v>#REF!</v>
      </c>
      <c r="J53" s="26" t="e">
        <f>TRUNC(E53*I53,0)</f>
        <v>#REF!</v>
      </c>
      <c r="K53" s="25" t="e">
        <f>#REF!</f>
        <v>#REF!</v>
      </c>
      <c r="L53" s="26" t="e">
        <f>TRUNC(E53*K53,0)</f>
        <v>#REF!</v>
      </c>
      <c r="M53" s="25" t="e">
        <f>#REF!</f>
        <v>#REF!</v>
      </c>
      <c r="N53" s="26" t="e">
        <f>TRUNC(E53*M53,0)</f>
        <v>#REF!</v>
      </c>
      <c r="O53" s="17" t="s">
        <v>2143</v>
      </c>
    </row>
    <row r="54" spans="2:15" ht="19.7" customHeight="1" x14ac:dyDescent="0.2">
      <c r="B54" s="13" t="s">
        <v>4016</v>
      </c>
      <c r="C54" s="14" t="s">
        <v>4016</v>
      </c>
      <c r="D54" s="14" t="s">
        <v>4016</v>
      </c>
      <c r="E54" s="16"/>
      <c r="F54" s="15" t="s">
        <v>4016</v>
      </c>
      <c r="G54" s="22"/>
      <c r="H54" s="16"/>
      <c r="I54" s="22"/>
      <c r="J54" s="26">
        <f>TRUNC(E54*I54,0)</f>
        <v>0</v>
      </c>
      <c r="K54" s="22"/>
      <c r="L54" s="26">
        <f>TRUNC(E54*K54,0)</f>
        <v>0</v>
      </c>
      <c r="M54" s="22"/>
      <c r="N54" s="26">
        <f>TRUNC(E54*M54,0)</f>
        <v>0</v>
      </c>
      <c r="O54" s="17" t="s">
        <v>4016</v>
      </c>
    </row>
    <row r="55" spans="2:15" ht="19.7" customHeight="1" x14ac:dyDescent="0.2">
      <c r="B55" s="40" t="s">
        <v>220</v>
      </c>
      <c r="C55" s="24" t="s">
        <v>2326</v>
      </c>
      <c r="D55" s="24" t="s">
        <v>2394</v>
      </c>
      <c r="E55" s="16"/>
      <c r="F55" s="41" t="s">
        <v>2986</v>
      </c>
      <c r="G55" s="22"/>
      <c r="H55" s="42" t="e">
        <f>J55+L55+N55</f>
        <v>#REF!</v>
      </c>
      <c r="I55" s="22"/>
      <c r="J55" s="42" t="e">
        <f>TRUNC(J56+J57)</f>
        <v>#REF!</v>
      </c>
      <c r="K55" s="22"/>
      <c r="L55" s="42" t="e">
        <f>TRUNC(L56+L57)</f>
        <v>#REF!</v>
      </c>
      <c r="M55" s="22"/>
      <c r="N55" s="42" t="e">
        <f>TRUNC(N56+N57)</f>
        <v>#REF!</v>
      </c>
      <c r="O55" s="43" t="s">
        <v>4016</v>
      </c>
    </row>
    <row r="56" spans="2:15" ht="19.7" customHeight="1" x14ac:dyDescent="0.2">
      <c r="B56" s="13" t="s">
        <v>4016</v>
      </c>
      <c r="C56" s="14" t="s">
        <v>2481</v>
      </c>
      <c r="D56" s="14" t="s">
        <v>2094</v>
      </c>
      <c r="E56" s="44">
        <v>1.1499999999999999</v>
      </c>
      <c r="F56" s="15" t="s">
        <v>2986</v>
      </c>
      <c r="G56" s="22" t="e">
        <f>I56+K56+M56</f>
        <v>#REF!</v>
      </c>
      <c r="H56" s="26" t="e">
        <f>J56+L56+N56</f>
        <v>#REF!</v>
      </c>
      <c r="I56" s="25" t="e">
        <f>#REF!</f>
        <v>#REF!</v>
      </c>
      <c r="J56" s="26" t="e">
        <f>TRUNC(E56*I56,0)</f>
        <v>#REF!</v>
      </c>
      <c r="K56" s="25" t="e">
        <f>#REF!</f>
        <v>#REF!</v>
      </c>
      <c r="L56" s="26" t="e">
        <f>TRUNC(E56*K56,0)</f>
        <v>#REF!</v>
      </c>
      <c r="M56" s="25" t="e">
        <f>#REF!</f>
        <v>#REF!</v>
      </c>
      <c r="N56" s="26" t="e">
        <f>TRUNC(E56*M56,0)</f>
        <v>#REF!</v>
      </c>
      <c r="O56" s="17" t="s">
        <v>4016</v>
      </c>
    </row>
    <row r="57" spans="2:15" ht="19.7" customHeight="1" x14ac:dyDescent="0.2">
      <c r="B57" s="13" t="s">
        <v>4016</v>
      </c>
      <c r="C57" s="14" t="s">
        <v>2326</v>
      </c>
      <c r="D57" s="14" t="s">
        <v>175</v>
      </c>
      <c r="E57" s="16">
        <v>1</v>
      </c>
      <c r="F57" s="15" t="s">
        <v>2986</v>
      </c>
      <c r="G57" s="22" t="e">
        <f>I57+K57+M57</f>
        <v>#REF!</v>
      </c>
      <c r="H57" s="26" t="e">
        <f>J57+L57+N57</f>
        <v>#REF!</v>
      </c>
      <c r="I57" s="25" t="e">
        <f>#REF!</f>
        <v>#REF!</v>
      </c>
      <c r="J57" s="26" t="e">
        <f>TRUNC(E57*I57,0)</f>
        <v>#REF!</v>
      </c>
      <c r="K57" s="25" t="e">
        <f>#REF!</f>
        <v>#REF!</v>
      </c>
      <c r="L57" s="26" t="e">
        <f>TRUNC(E57*K57,0)</f>
        <v>#REF!</v>
      </c>
      <c r="M57" s="25" t="e">
        <f>#REF!</f>
        <v>#REF!</v>
      </c>
      <c r="N57" s="26" t="e">
        <f>TRUNC(E57*M57,0)</f>
        <v>#REF!</v>
      </c>
      <c r="O57" s="17" t="s">
        <v>3948</v>
      </c>
    </row>
    <row r="58" spans="2:15" ht="19.7" customHeight="1" x14ac:dyDescent="0.2">
      <c r="B58" s="13" t="s">
        <v>4016</v>
      </c>
      <c r="C58" s="14" t="s">
        <v>4016</v>
      </c>
      <c r="D58" s="14" t="s">
        <v>4016</v>
      </c>
      <c r="E58" s="16"/>
      <c r="F58" s="15" t="s">
        <v>4016</v>
      </c>
      <c r="G58" s="22"/>
      <c r="H58" s="16"/>
      <c r="I58" s="22"/>
      <c r="J58" s="26">
        <f>TRUNC(E58*I58,0)</f>
        <v>0</v>
      </c>
      <c r="K58" s="22"/>
      <c r="L58" s="26">
        <f>TRUNC(E58*K58,0)</f>
        <v>0</v>
      </c>
      <c r="M58" s="22"/>
      <c r="N58" s="26">
        <f>TRUNC(E58*M58,0)</f>
        <v>0</v>
      </c>
      <c r="O58" s="17" t="s">
        <v>4016</v>
      </c>
    </row>
    <row r="59" spans="2:15" ht="19.7" customHeight="1" x14ac:dyDescent="0.2">
      <c r="B59" s="40" t="s">
        <v>2555</v>
      </c>
      <c r="C59" s="24" t="s">
        <v>2326</v>
      </c>
      <c r="D59" s="24" t="s">
        <v>3908</v>
      </c>
      <c r="E59" s="16"/>
      <c r="F59" s="41" t="s">
        <v>2986</v>
      </c>
      <c r="G59" s="22"/>
      <c r="H59" s="42" t="e">
        <f>J59+L59+N59</f>
        <v>#REF!</v>
      </c>
      <c r="I59" s="22"/>
      <c r="J59" s="42" t="e">
        <f>TRUNC(J60+J61)</f>
        <v>#REF!</v>
      </c>
      <c r="K59" s="22"/>
      <c r="L59" s="42" t="e">
        <f>TRUNC(L60+L61)</f>
        <v>#REF!</v>
      </c>
      <c r="M59" s="22"/>
      <c r="N59" s="26" t="e">
        <f>TRUNC(N60+N61)</f>
        <v>#REF!</v>
      </c>
      <c r="O59" s="43" t="s">
        <v>4016</v>
      </c>
    </row>
    <row r="60" spans="2:15" ht="19.7" customHeight="1" x14ac:dyDescent="0.2">
      <c r="B60" s="13" t="s">
        <v>4016</v>
      </c>
      <c r="C60" s="14" t="s">
        <v>2481</v>
      </c>
      <c r="D60" s="14" t="s">
        <v>2094</v>
      </c>
      <c r="E60" s="44">
        <v>1.1000000000000001</v>
      </c>
      <c r="F60" s="15" t="s">
        <v>2986</v>
      </c>
      <c r="G60" s="22" t="e">
        <f>I60+K60+M60</f>
        <v>#REF!</v>
      </c>
      <c r="H60" s="26" t="e">
        <f>J60+L60+N60</f>
        <v>#REF!</v>
      </c>
      <c r="I60" s="25" t="e">
        <f>#REF!</f>
        <v>#REF!</v>
      </c>
      <c r="J60" s="26" t="e">
        <f>TRUNC(E60*I60,0)</f>
        <v>#REF!</v>
      </c>
      <c r="K60" s="25" t="e">
        <f>#REF!</f>
        <v>#REF!</v>
      </c>
      <c r="L60" s="26" t="e">
        <f>TRUNC(E60*K60,0)</f>
        <v>#REF!</v>
      </c>
      <c r="M60" s="25" t="e">
        <f>#REF!</f>
        <v>#REF!</v>
      </c>
      <c r="N60" s="26" t="e">
        <f>TRUNC(E60*M60,0)</f>
        <v>#REF!</v>
      </c>
      <c r="O60" s="17" t="s">
        <v>4016</v>
      </c>
    </row>
    <row r="61" spans="2:15" ht="19.7" customHeight="1" x14ac:dyDescent="0.2">
      <c r="B61" s="13" t="s">
        <v>4016</v>
      </c>
      <c r="C61" s="14" t="s">
        <v>2326</v>
      </c>
      <c r="D61" s="14" t="s">
        <v>37</v>
      </c>
      <c r="E61" s="16">
        <v>1</v>
      </c>
      <c r="F61" s="15" t="s">
        <v>2986</v>
      </c>
      <c r="G61" s="22" t="e">
        <f>I61+K61+M61</f>
        <v>#REF!</v>
      </c>
      <c r="H61" s="26" t="e">
        <f>J61+L61+N61</f>
        <v>#REF!</v>
      </c>
      <c r="I61" s="25" t="e">
        <f>#REF!</f>
        <v>#REF!</v>
      </c>
      <c r="J61" s="26" t="e">
        <f>TRUNC(E61*I61,0)</f>
        <v>#REF!</v>
      </c>
      <c r="K61" s="25" t="e">
        <f>#REF!</f>
        <v>#REF!</v>
      </c>
      <c r="L61" s="26" t="e">
        <f>TRUNC(E61*K61,0)</f>
        <v>#REF!</v>
      </c>
      <c r="M61" s="25" t="e">
        <f>#REF!</f>
        <v>#REF!</v>
      </c>
      <c r="N61" s="26" t="e">
        <f>TRUNC(E61*M61,0)</f>
        <v>#REF!</v>
      </c>
      <c r="O61" s="17" t="s">
        <v>1410</v>
      </c>
    </row>
    <row r="62" spans="2:15" ht="19.7" customHeight="1" x14ac:dyDescent="0.2">
      <c r="B62" s="13" t="s">
        <v>4016</v>
      </c>
      <c r="C62" s="14" t="s">
        <v>4016</v>
      </c>
      <c r="D62" s="14" t="s">
        <v>4016</v>
      </c>
      <c r="E62" s="16"/>
      <c r="F62" s="15" t="s">
        <v>4016</v>
      </c>
      <c r="G62" s="22"/>
      <c r="H62" s="16"/>
      <c r="I62" s="22"/>
      <c r="J62" s="26">
        <f>TRUNC(E62*I62,0)</f>
        <v>0</v>
      </c>
      <c r="K62" s="22"/>
      <c r="L62" s="26">
        <f>TRUNC(E62*K62,0)</f>
        <v>0</v>
      </c>
      <c r="M62" s="22"/>
      <c r="N62" s="26">
        <f>TRUNC(E62*M62,0)</f>
        <v>0</v>
      </c>
      <c r="O62" s="17" t="s">
        <v>4016</v>
      </c>
    </row>
    <row r="63" spans="2:15" ht="19.7" customHeight="1" x14ac:dyDescent="0.2">
      <c r="B63" s="40" t="s">
        <v>110</v>
      </c>
      <c r="C63" s="24" t="s">
        <v>168</v>
      </c>
      <c r="D63" s="24" t="s">
        <v>2958</v>
      </c>
      <c r="E63" s="16"/>
      <c r="F63" s="41" t="s">
        <v>2986</v>
      </c>
      <c r="G63" s="22"/>
      <c r="H63" s="42" t="e">
        <f>J63+L63+N63</f>
        <v>#REF!</v>
      </c>
      <c r="I63" s="22"/>
      <c r="J63" s="42" t="e">
        <f>TRUNC(J64+J65)</f>
        <v>#REF!</v>
      </c>
      <c r="K63" s="22"/>
      <c r="L63" s="42" t="e">
        <f>TRUNC(L64+L65)</f>
        <v>#REF!</v>
      </c>
      <c r="M63" s="22"/>
      <c r="N63" s="42" t="e">
        <f>TRUNC(N64+N65)</f>
        <v>#REF!</v>
      </c>
      <c r="O63" s="43" t="s">
        <v>4016</v>
      </c>
    </row>
    <row r="64" spans="2:15" ht="19.7" customHeight="1" x14ac:dyDescent="0.2">
      <c r="B64" s="18" t="s">
        <v>4016</v>
      </c>
      <c r="C64" s="19" t="s">
        <v>1751</v>
      </c>
      <c r="D64" s="19" t="s">
        <v>213</v>
      </c>
      <c r="E64" s="45">
        <v>1.1499999999999999</v>
      </c>
      <c r="F64" s="20" t="s">
        <v>2986</v>
      </c>
      <c r="G64" s="5" t="e">
        <f>I64+K64+M64</f>
        <v>#REF!</v>
      </c>
      <c r="H64" s="32" t="e">
        <f>J64+L64+N64</f>
        <v>#REF!</v>
      </c>
      <c r="I64" s="29" t="e">
        <f>#REF!</f>
        <v>#REF!</v>
      </c>
      <c r="J64" s="32" t="e">
        <f>TRUNC(E64*I64,0)</f>
        <v>#REF!</v>
      </c>
      <c r="K64" s="29" t="e">
        <f>#REF!</f>
        <v>#REF!</v>
      </c>
      <c r="L64" s="32" t="e">
        <f>TRUNC(E64*K64,0)</f>
        <v>#REF!</v>
      </c>
      <c r="M64" s="29" t="e">
        <f>#REF!</f>
        <v>#REF!</v>
      </c>
      <c r="N64" s="32" t="e">
        <f>TRUNC(E64*M64,0)</f>
        <v>#REF!</v>
      </c>
      <c r="O64" s="21" t="s">
        <v>302</v>
      </c>
    </row>
    <row r="65" spans="2:15" ht="19.7" customHeight="1" x14ac:dyDescent="0.2">
      <c r="B65" s="13" t="s">
        <v>4016</v>
      </c>
      <c r="C65" s="14" t="s">
        <v>2326</v>
      </c>
      <c r="D65" s="14" t="s">
        <v>175</v>
      </c>
      <c r="E65" s="16">
        <v>1</v>
      </c>
      <c r="F65" s="15" t="s">
        <v>2986</v>
      </c>
      <c r="G65" s="22" t="e">
        <f>I65+K65+M65</f>
        <v>#REF!</v>
      </c>
      <c r="H65" s="26" t="e">
        <f>J65+L65+N65</f>
        <v>#REF!</v>
      </c>
      <c r="I65" s="25" t="e">
        <f>#REF!</f>
        <v>#REF!</v>
      </c>
      <c r="J65" s="26" t="e">
        <f>TRUNC(E65*I65,0)</f>
        <v>#REF!</v>
      </c>
      <c r="K65" s="25" t="e">
        <f>#REF!</f>
        <v>#REF!</v>
      </c>
      <c r="L65" s="26" t="e">
        <f>TRUNC(E65*K65,0)</f>
        <v>#REF!</v>
      </c>
      <c r="M65" s="25" t="e">
        <f>#REF!</f>
        <v>#REF!</v>
      </c>
      <c r="N65" s="26" t="e">
        <f>TRUNC(E65*M65,0)</f>
        <v>#REF!</v>
      </c>
      <c r="O65" s="17" t="s">
        <v>3948</v>
      </c>
    </row>
    <row r="66" spans="2:15" ht="19.7" customHeight="1" x14ac:dyDescent="0.2">
      <c r="B66" s="13" t="s">
        <v>4016</v>
      </c>
      <c r="C66" s="14" t="s">
        <v>4016</v>
      </c>
      <c r="D66" s="14" t="s">
        <v>4016</v>
      </c>
      <c r="E66" s="16"/>
      <c r="F66" s="15" t="s">
        <v>4016</v>
      </c>
      <c r="G66" s="22"/>
      <c r="H66" s="16"/>
      <c r="I66" s="22"/>
      <c r="J66" s="26">
        <f>TRUNC(E66*I66,0)</f>
        <v>0</v>
      </c>
      <c r="K66" s="22"/>
      <c r="L66" s="26">
        <f>TRUNC(E66*K66,0)</f>
        <v>0</v>
      </c>
      <c r="M66" s="22"/>
      <c r="N66" s="26">
        <f>TRUNC(E66*M66,0)</f>
        <v>0</v>
      </c>
      <c r="O66" s="17" t="s">
        <v>4016</v>
      </c>
    </row>
    <row r="67" spans="2:15" ht="19.7" customHeight="1" x14ac:dyDescent="0.2">
      <c r="B67" s="40" t="s">
        <v>2996</v>
      </c>
      <c r="C67" s="24" t="s">
        <v>466</v>
      </c>
      <c r="D67" s="24" t="s">
        <v>2958</v>
      </c>
      <c r="E67" s="16"/>
      <c r="F67" s="41" t="s">
        <v>2986</v>
      </c>
      <c r="G67" s="22"/>
      <c r="H67" s="42" t="e">
        <f>J67+L67+N67</f>
        <v>#REF!</v>
      </c>
      <c r="I67" s="22"/>
      <c r="J67" s="42" t="e">
        <f>TRUNC(J68+J69)</f>
        <v>#REF!</v>
      </c>
      <c r="K67" s="22"/>
      <c r="L67" s="42" t="e">
        <f>TRUNC(L68+L69)</f>
        <v>#REF!</v>
      </c>
      <c r="M67" s="22"/>
      <c r="N67" s="26" t="e">
        <f>TRUNC(N68+N69)</f>
        <v>#REF!</v>
      </c>
      <c r="O67" s="43" t="s">
        <v>4016</v>
      </c>
    </row>
    <row r="68" spans="2:15" ht="19.7" customHeight="1" x14ac:dyDescent="0.2">
      <c r="B68" s="13" t="s">
        <v>4016</v>
      </c>
      <c r="C68" s="14" t="s">
        <v>1751</v>
      </c>
      <c r="D68" s="14" t="s">
        <v>213</v>
      </c>
      <c r="E68" s="44">
        <v>1.1000000000000001</v>
      </c>
      <c r="F68" s="15" t="s">
        <v>2986</v>
      </c>
      <c r="G68" s="22" t="e">
        <f>I68+K68+M68</f>
        <v>#REF!</v>
      </c>
      <c r="H68" s="26" t="e">
        <f>J68+L68+N68</f>
        <v>#REF!</v>
      </c>
      <c r="I68" s="25" t="e">
        <f>#REF!</f>
        <v>#REF!</v>
      </c>
      <c r="J68" s="26" t="e">
        <f>TRUNC(E68*I68,0)</f>
        <v>#REF!</v>
      </c>
      <c r="K68" s="25" t="e">
        <f>#REF!</f>
        <v>#REF!</v>
      </c>
      <c r="L68" s="26" t="e">
        <f>TRUNC(E68*K68,0)</f>
        <v>#REF!</v>
      </c>
      <c r="M68" s="25" t="e">
        <f>#REF!</f>
        <v>#REF!</v>
      </c>
      <c r="N68" s="26" t="e">
        <f>TRUNC(E68*M68,0)</f>
        <v>#REF!</v>
      </c>
      <c r="O68" s="17" t="s">
        <v>302</v>
      </c>
    </row>
    <row r="69" spans="2:15" ht="19.7" customHeight="1" x14ac:dyDescent="0.2">
      <c r="B69" s="13" t="s">
        <v>4016</v>
      </c>
      <c r="C69" s="14" t="s">
        <v>2326</v>
      </c>
      <c r="D69" s="14" t="s">
        <v>37</v>
      </c>
      <c r="E69" s="16">
        <v>1</v>
      </c>
      <c r="F69" s="15" t="s">
        <v>2986</v>
      </c>
      <c r="G69" s="22" t="e">
        <f>I69+K69+M69</f>
        <v>#REF!</v>
      </c>
      <c r="H69" s="26" t="e">
        <f>J69+L69+N69</f>
        <v>#REF!</v>
      </c>
      <c r="I69" s="25" t="e">
        <f>#REF!</f>
        <v>#REF!</v>
      </c>
      <c r="J69" s="26" t="e">
        <f>TRUNC(E69*I69,0)</f>
        <v>#REF!</v>
      </c>
      <c r="K69" s="25" t="e">
        <f>#REF!</f>
        <v>#REF!</v>
      </c>
      <c r="L69" s="26" t="e">
        <f>TRUNC(E69*K69,0)</f>
        <v>#REF!</v>
      </c>
      <c r="M69" s="25" t="e">
        <f>#REF!</f>
        <v>#REF!</v>
      </c>
      <c r="N69" s="26" t="e">
        <f>TRUNC(E69*M69,0)</f>
        <v>#REF!</v>
      </c>
      <c r="O69" s="17" t="s">
        <v>1410</v>
      </c>
    </row>
    <row r="70" spans="2:15" ht="19.7" customHeight="1" x14ac:dyDescent="0.2">
      <c r="B70" s="13" t="s">
        <v>4016</v>
      </c>
      <c r="C70" s="14" t="s">
        <v>4016</v>
      </c>
      <c r="D70" s="14" t="s">
        <v>4016</v>
      </c>
      <c r="E70" s="16"/>
      <c r="F70" s="15" t="s">
        <v>4016</v>
      </c>
      <c r="G70" s="22"/>
      <c r="H70" s="16"/>
      <c r="I70" s="22"/>
      <c r="J70" s="26">
        <f>TRUNC(E70*I70,0)</f>
        <v>0</v>
      </c>
      <c r="K70" s="22"/>
      <c r="L70" s="26">
        <f>TRUNC(E70*K70,0)</f>
        <v>0</v>
      </c>
      <c r="M70" s="22"/>
      <c r="N70" s="26">
        <f>TRUNC(E70*M70,0)</f>
        <v>0</v>
      </c>
      <c r="O70" s="17" t="s">
        <v>4016</v>
      </c>
    </row>
    <row r="71" spans="2:15" ht="19.7" customHeight="1" x14ac:dyDescent="0.2">
      <c r="B71" s="40" t="s">
        <v>395</v>
      </c>
      <c r="C71" s="24" t="s">
        <v>79</v>
      </c>
      <c r="D71" s="24" t="s">
        <v>2908</v>
      </c>
      <c r="E71" s="16"/>
      <c r="F71" s="41" t="s">
        <v>2986</v>
      </c>
      <c r="G71" s="22"/>
      <c r="H71" s="42" t="e">
        <f>J71+L71+N71</f>
        <v>#REF!</v>
      </c>
      <c r="I71" s="22"/>
      <c r="J71" s="42" t="e">
        <f>TRUNC(J72+J73)</f>
        <v>#REF!</v>
      </c>
      <c r="K71" s="22"/>
      <c r="L71" s="42" t="e">
        <f>TRUNC(L72+L73)</f>
        <v>#REF!</v>
      </c>
      <c r="M71" s="22"/>
      <c r="N71" s="26" t="e">
        <f>TRUNC(N72+N73)</f>
        <v>#REF!</v>
      </c>
      <c r="O71" s="43" t="s">
        <v>4016</v>
      </c>
    </row>
    <row r="72" spans="2:15" ht="19.7" customHeight="1" x14ac:dyDescent="0.2">
      <c r="B72" s="13" t="s">
        <v>4016</v>
      </c>
      <c r="C72" s="14" t="s">
        <v>2011</v>
      </c>
      <c r="D72" s="14" t="s">
        <v>2421</v>
      </c>
      <c r="E72" s="44">
        <v>1.1000000000000001</v>
      </c>
      <c r="F72" s="15" t="s">
        <v>2986</v>
      </c>
      <c r="G72" s="22" t="e">
        <f>I72+K72+M72</f>
        <v>#REF!</v>
      </c>
      <c r="H72" s="26" t="e">
        <f>J72+L72+N72</f>
        <v>#REF!</v>
      </c>
      <c r="I72" s="25" t="e">
        <f>#REF!</f>
        <v>#REF!</v>
      </c>
      <c r="J72" s="26" t="e">
        <f>TRUNC(E72*I72,0)</f>
        <v>#REF!</v>
      </c>
      <c r="K72" s="25" t="e">
        <f>#REF!</f>
        <v>#REF!</v>
      </c>
      <c r="L72" s="26" t="e">
        <f>TRUNC(E72*K72,0)</f>
        <v>#REF!</v>
      </c>
      <c r="M72" s="25" t="e">
        <f>#REF!</f>
        <v>#REF!</v>
      </c>
      <c r="N72" s="26" t="e">
        <f>TRUNC(E72*M72,0)</f>
        <v>#REF!</v>
      </c>
      <c r="O72" s="17" t="s">
        <v>4016</v>
      </c>
    </row>
    <row r="73" spans="2:15" ht="19.7" customHeight="1" x14ac:dyDescent="0.2">
      <c r="B73" s="13" t="s">
        <v>4016</v>
      </c>
      <c r="C73" s="14" t="s">
        <v>2326</v>
      </c>
      <c r="D73" s="14" t="s">
        <v>37</v>
      </c>
      <c r="E73" s="16">
        <v>1</v>
      </c>
      <c r="F73" s="15" t="s">
        <v>2986</v>
      </c>
      <c r="G73" s="22" t="e">
        <f>I73+K73+M73</f>
        <v>#REF!</v>
      </c>
      <c r="H73" s="26" t="e">
        <f>J73+L73+N73</f>
        <v>#REF!</v>
      </c>
      <c r="I73" s="25" t="e">
        <f>#REF!</f>
        <v>#REF!</v>
      </c>
      <c r="J73" s="26" t="e">
        <f>TRUNC(E73*I73,0)</f>
        <v>#REF!</v>
      </c>
      <c r="K73" s="25" t="e">
        <f>#REF!</f>
        <v>#REF!</v>
      </c>
      <c r="L73" s="26" t="e">
        <f>TRUNC(E73*K73,0)</f>
        <v>#REF!</v>
      </c>
      <c r="M73" s="25" t="e">
        <f>#REF!</f>
        <v>#REF!</v>
      </c>
      <c r="N73" s="26" t="e">
        <f>TRUNC(E73*M73,0)</f>
        <v>#REF!</v>
      </c>
      <c r="O73" s="17" t="s">
        <v>1410</v>
      </c>
    </row>
    <row r="74" spans="2:15" ht="19.7" customHeight="1" x14ac:dyDescent="0.2">
      <c r="B74" s="13" t="s">
        <v>4016</v>
      </c>
      <c r="C74" s="14" t="s">
        <v>4016</v>
      </c>
      <c r="D74" s="14" t="s">
        <v>4016</v>
      </c>
      <c r="E74" s="16"/>
      <c r="F74" s="15" t="s">
        <v>4016</v>
      </c>
      <c r="G74" s="22"/>
      <c r="H74" s="16"/>
      <c r="I74" s="22"/>
      <c r="J74" s="26">
        <f>TRUNC(E74*I74,0)</f>
        <v>0</v>
      </c>
      <c r="K74" s="22"/>
      <c r="L74" s="26">
        <f>TRUNC(E74*K74,0)</f>
        <v>0</v>
      </c>
      <c r="M74" s="22"/>
      <c r="N74" s="26">
        <f>TRUNC(E74*M74,0)</f>
        <v>0</v>
      </c>
      <c r="O74" s="17" t="s">
        <v>4016</v>
      </c>
    </row>
    <row r="75" spans="2:15" ht="19.7" customHeight="1" x14ac:dyDescent="0.2">
      <c r="B75" s="40" t="s">
        <v>2854</v>
      </c>
      <c r="C75" s="24" t="s">
        <v>753</v>
      </c>
      <c r="D75" s="24" t="s">
        <v>3289</v>
      </c>
      <c r="E75" s="16"/>
      <c r="F75" s="41" t="s">
        <v>2937</v>
      </c>
      <c r="G75" s="22"/>
      <c r="H75" s="42" t="e">
        <f>J75+L75+N75</f>
        <v>#REF!</v>
      </c>
      <c r="I75" s="22"/>
      <c r="J75" s="42" t="e">
        <f>TRUNC(J76+J77+J78)</f>
        <v>#REF!</v>
      </c>
      <c r="K75" s="22"/>
      <c r="L75" s="42" t="e">
        <f>TRUNC(L76+L77+L78)</f>
        <v>#REF!</v>
      </c>
      <c r="M75" s="22"/>
      <c r="N75" s="42" t="e">
        <f>TRUNC(N76+N77+N78)</f>
        <v>#REF!</v>
      </c>
      <c r="O75" s="43" t="s">
        <v>4016</v>
      </c>
    </row>
    <row r="76" spans="2:15" ht="19.7" customHeight="1" x14ac:dyDescent="0.2">
      <c r="B76" s="13" t="s">
        <v>4016</v>
      </c>
      <c r="C76" s="14" t="s">
        <v>2270</v>
      </c>
      <c r="D76" s="14" t="s">
        <v>3289</v>
      </c>
      <c r="E76" s="16">
        <v>1</v>
      </c>
      <c r="F76" s="15" t="s">
        <v>2937</v>
      </c>
      <c r="G76" s="22" t="e">
        <f>I76+K76+M76</f>
        <v>#REF!</v>
      </c>
      <c r="H76" s="26" t="e">
        <f>J76+L76+N76</f>
        <v>#REF!</v>
      </c>
      <c r="I76" s="25" t="e">
        <f>#REF!</f>
        <v>#REF!</v>
      </c>
      <c r="J76" s="26" t="e">
        <f>TRUNC(E76*I76,0)</f>
        <v>#REF!</v>
      </c>
      <c r="K76" s="25" t="e">
        <f>#REF!</f>
        <v>#REF!</v>
      </c>
      <c r="L76" s="26" t="e">
        <f>TRUNC(E76*K76,0)</f>
        <v>#REF!</v>
      </c>
      <c r="M76" s="25" t="e">
        <f>#REF!</f>
        <v>#REF!</v>
      </c>
      <c r="N76" s="26" t="e">
        <f>TRUNC(E76*M76,0)</f>
        <v>#REF!</v>
      </c>
      <c r="O76" s="17" t="s">
        <v>3895</v>
      </c>
    </row>
    <row r="77" spans="2:15" ht="19.7" customHeight="1" x14ac:dyDescent="0.2">
      <c r="B77" s="13" t="s">
        <v>4016</v>
      </c>
      <c r="C77" s="14" t="s">
        <v>2671</v>
      </c>
      <c r="D77" s="14" t="s">
        <v>954</v>
      </c>
      <c r="E77" s="16">
        <v>1</v>
      </c>
      <c r="F77" s="15" t="s">
        <v>2937</v>
      </c>
      <c r="G77" s="22">
        <f>I77+K77+M77</f>
        <v>7556</v>
      </c>
      <c r="H77" s="26">
        <f>J77+L77+N77</f>
        <v>7556</v>
      </c>
      <c r="I77" s="25">
        <f>단가산출총괄표!G5</f>
        <v>3057</v>
      </c>
      <c r="J77" s="26">
        <f>TRUNC(E77*I77,0)</f>
        <v>3057</v>
      </c>
      <c r="K77" s="25">
        <f>단가산출총괄표!H5</f>
        <v>2534</v>
      </c>
      <c r="L77" s="26">
        <f>TRUNC(E77*K77,0)</f>
        <v>2534</v>
      </c>
      <c r="M77" s="25">
        <f>단가산출총괄표!I5</f>
        <v>1965</v>
      </c>
      <c r="N77" s="26">
        <f>TRUNC(E77*M77,0)</f>
        <v>1965</v>
      </c>
      <c r="O77" s="17" t="s">
        <v>2081</v>
      </c>
    </row>
    <row r="78" spans="2:15" ht="19.7" customHeight="1" x14ac:dyDescent="0.2">
      <c r="B78" s="13" t="s">
        <v>4016</v>
      </c>
      <c r="C78" s="14" t="s">
        <v>540</v>
      </c>
      <c r="D78" s="14" t="s">
        <v>1865</v>
      </c>
      <c r="E78" s="16">
        <v>1</v>
      </c>
      <c r="F78" s="15" t="s">
        <v>2937</v>
      </c>
      <c r="G78" s="22" t="e">
        <f>I78+K78+M78</f>
        <v>#REF!</v>
      </c>
      <c r="H78" s="26" t="e">
        <f>J78+L78+N78</f>
        <v>#REF!</v>
      </c>
      <c r="I78" s="25" t="e">
        <f>#REF!</f>
        <v>#REF!</v>
      </c>
      <c r="J78" s="26" t="e">
        <f>TRUNC(E78*I78,0)</f>
        <v>#REF!</v>
      </c>
      <c r="K78" s="25" t="e">
        <f>#REF!</f>
        <v>#REF!</v>
      </c>
      <c r="L78" s="26" t="e">
        <f>TRUNC(E78*K78,0)</f>
        <v>#REF!</v>
      </c>
      <c r="M78" s="25" t="e">
        <f>#REF!</f>
        <v>#REF!</v>
      </c>
      <c r="N78" s="26" t="e">
        <f>TRUNC(E78*M78,0)</f>
        <v>#REF!</v>
      </c>
      <c r="O78" s="17" t="s">
        <v>1626</v>
      </c>
    </row>
    <row r="79" spans="2:15" ht="19.7" customHeight="1" x14ac:dyDescent="0.2">
      <c r="B79" s="13" t="s">
        <v>4016</v>
      </c>
      <c r="C79" s="14" t="s">
        <v>4016</v>
      </c>
      <c r="D79" s="14" t="s">
        <v>4016</v>
      </c>
      <c r="E79" s="16"/>
      <c r="F79" s="15" t="s">
        <v>4016</v>
      </c>
      <c r="G79" s="22"/>
      <c r="H79" s="16"/>
      <c r="I79" s="22"/>
      <c r="J79" s="26">
        <f>TRUNC(E79*I79,0)</f>
        <v>0</v>
      </c>
      <c r="K79" s="22"/>
      <c r="L79" s="26">
        <f>TRUNC(E79*K79,0)</f>
        <v>0</v>
      </c>
      <c r="M79" s="22"/>
      <c r="N79" s="26">
        <f>TRUNC(E79*M79,0)</f>
        <v>0</v>
      </c>
      <c r="O79" s="17" t="s">
        <v>4016</v>
      </c>
    </row>
    <row r="80" spans="2:15" ht="19.7" customHeight="1" x14ac:dyDescent="0.2">
      <c r="B80" s="40" t="s">
        <v>257</v>
      </c>
      <c r="C80" s="24" t="s">
        <v>556</v>
      </c>
      <c r="D80" s="24" t="s">
        <v>3289</v>
      </c>
      <c r="E80" s="16"/>
      <c r="F80" s="41" t="s">
        <v>2937</v>
      </c>
      <c r="G80" s="22"/>
      <c r="H80" s="42" t="e">
        <f>J80+L80+N80</f>
        <v>#REF!</v>
      </c>
      <c r="I80" s="22"/>
      <c r="J80" s="42" t="e">
        <f>TRUNC(J81+J82+J83)</f>
        <v>#REF!</v>
      </c>
      <c r="K80" s="22"/>
      <c r="L80" s="42" t="e">
        <f>TRUNC(L81+L82+L83)</f>
        <v>#REF!</v>
      </c>
      <c r="M80" s="22"/>
      <c r="N80" s="42" t="e">
        <f>TRUNC(N81+N82+N83)</f>
        <v>#REF!</v>
      </c>
      <c r="O80" s="43" t="s">
        <v>4016</v>
      </c>
    </row>
    <row r="81" spans="2:15" ht="19.7" customHeight="1" x14ac:dyDescent="0.2">
      <c r="B81" s="13" t="s">
        <v>4016</v>
      </c>
      <c r="C81" s="14" t="s">
        <v>2270</v>
      </c>
      <c r="D81" s="14" t="s">
        <v>3289</v>
      </c>
      <c r="E81" s="16">
        <v>1</v>
      </c>
      <c r="F81" s="15" t="s">
        <v>2937</v>
      </c>
      <c r="G81" s="22" t="e">
        <f>I81+K81+M81</f>
        <v>#REF!</v>
      </c>
      <c r="H81" s="26" t="e">
        <f>J81+L81+N81</f>
        <v>#REF!</v>
      </c>
      <c r="I81" s="25" t="e">
        <f>#REF!</f>
        <v>#REF!</v>
      </c>
      <c r="J81" s="26" t="e">
        <f>TRUNC(E81*I81,0)</f>
        <v>#REF!</v>
      </c>
      <c r="K81" s="25" t="e">
        <f>#REF!</f>
        <v>#REF!</v>
      </c>
      <c r="L81" s="26" t="e">
        <f>TRUNC(E81*K81,0)</f>
        <v>#REF!</v>
      </c>
      <c r="M81" s="25" t="e">
        <f>#REF!</f>
        <v>#REF!</v>
      </c>
      <c r="N81" s="26" t="e">
        <f>TRUNC(E81*M81,0)</f>
        <v>#REF!</v>
      </c>
      <c r="O81" s="17" t="s">
        <v>3895</v>
      </c>
    </row>
    <row r="82" spans="2:15" ht="19.7" customHeight="1" x14ac:dyDescent="0.2">
      <c r="B82" s="13" t="s">
        <v>4016</v>
      </c>
      <c r="C82" s="14" t="s">
        <v>2671</v>
      </c>
      <c r="D82" s="14" t="s">
        <v>954</v>
      </c>
      <c r="E82" s="16">
        <v>1</v>
      </c>
      <c r="F82" s="15" t="s">
        <v>2937</v>
      </c>
      <c r="G82" s="22">
        <f>I82+K82+M82</f>
        <v>7556</v>
      </c>
      <c r="H82" s="26">
        <f>J82+L82+N82</f>
        <v>7556</v>
      </c>
      <c r="I82" s="25">
        <f>단가산출총괄표!G5</f>
        <v>3057</v>
      </c>
      <c r="J82" s="26">
        <f>TRUNC(E82*I82,0)</f>
        <v>3057</v>
      </c>
      <c r="K82" s="25">
        <f>단가산출총괄표!H5</f>
        <v>2534</v>
      </c>
      <c r="L82" s="26">
        <f>TRUNC(E82*K82,0)</f>
        <v>2534</v>
      </c>
      <c r="M82" s="25">
        <f>단가산출총괄표!I5</f>
        <v>1965</v>
      </c>
      <c r="N82" s="26">
        <f>TRUNC(E82*M82,0)</f>
        <v>1965</v>
      </c>
      <c r="O82" s="17" t="s">
        <v>2081</v>
      </c>
    </row>
    <row r="83" spans="2:15" ht="19.7" customHeight="1" x14ac:dyDescent="0.2">
      <c r="B83" s="13" t="s">
        <v>4016</v>
      </c>
      <c r="C83" s="14" t="s">
        <v>796</v>
      </c>
      <c r="D83" s="14" t="s">
        <v>27</v>
      </c>
      <c r="E83" s="16">
        <v>1</v>
      </c>
      <c r="F83" s="15" t="s">
        <v>2937</v>
      </c>
      <c r="G83" s="22" t="e">
        <f>I83+K83+M83</f>
        <v>#REF!</v>
      </c>
      <c r="H83" s="26" t="e">
        <f>J83+L83+N83</f>
        <v>#REF!</v>
      </c>
      <c r="I83" s="25" t="e">
        <f>#REF!</f>
        <v>#REF!</v>
      </c>
      <c r="J83" s="26" t="e">
        <f>TRUNC(E83*I83,0)</f>
        <v>#REF!</v>
      </c>
      <c r="K83" s="25" t="e">
        <f>#REF!</f>
        <v>#REF!</v>
      </c>
      <c r="L83" s="26" t="e">
        <f>TRUNC(E83*K83,0)</f>
        <v>#REF!</v>
      </c>
      <c r="M83" s="25" t="e">
        <f>#REF!</f>
        <v>#REF!</v>
      </c>
      <c r="N83" s="26" t="e">
        <f>TRUNC(E83*M83,0)</f>
        <v>#REF!</v>
      </c>
      <c r="O83" s="17" t="s">
        <v>3043</v>
      </c>
    </row>
    <row r="84" spans="2:15" ht="19.7" customHeight="1" x14ac:dyDescent="0.2">
      <c r="B84" s="13" t="s">
        <v>4016</v>
      </c>
      <c r="C84" s="14" t="s">
        <v>4016</v>
      </c>
      <c r="D84" s="14" t="s">
        <v>4016</v>
      </c>
      <c r="E84" s="16"/>
      <c r="F84" s="15" t="s">
        <v>4016</v>
      </c>
      <c r="G84" s="22"/>
      <c r="H84" s="16"/>
      <c r="I84" s="22"/>
      <c r="J84" s="26">
        <f>TRUNC(E84*I84,0)</f>
        <v>0</v>
      </c>
      <c r="K84" s="22"/>
      <c r="L84" s="26">
        <f>TRUNC(E84*K84,0)</f>
        <v>0</v>
      </c>
      <c r="M84" s="22"/>
      <c r="N84" s="26">
        <f>TRUNC(E84*M84,0)</f>
        <v>0</v>
      </c>
      <c r="O84" s="17" t="s">
        <v>4016</v>
      </c>
    </row>
    <row r="85" spans="2:15" ht="19.7" customHeight="1" x14ac:dyDescent="0.2">
      <c r="B85" s="40" t="s">
        <v>3093</v>
      </c>
      <c r="C85" s="24" t="s">
        <v>565</v>
      </c>
      <c r="D85" s="24" t="s">
        <v>821</v>
      </c>
      <c r="E85" s="16"/>
      <c r="F85" s="41" t="s">
        <v>2937</v>
      </c>
      <c r="G85" s="22"/>
      <c r="H85" s="42" t="e">
        <f>J85+L85+N85</f>
        <v>#REF!</v>
      </c>
      <c r="I85" s="22"/>
      <c r="J85" s="42" t="e">
        <f>TRUNC(J86+J87+J88+J89)</f>
        <v>#REF!</v>
      </c>
      <c r="K85" s="22"/>
      <c r="L85" s="42" t="e">
        <f>TRUNC(L86+L87+L88+L89)</f>
        <v>#REF!</v>
      </c>
      <c r="M85" s="22"/>
      <c r="N85" s="42" t="e">
        <f>TRUNC(N86+N87+N88+N89)</f>
        <v>#REF!</v>
      </c>
      <c r="O85" s="43" t="s">
        <v>4016</v>
      </c>
    </row>
    <row r="86" spans="2:15" ht="19.7" customHeight="1" x14ac:dyDescent="0.2">
      <c r="B86" s="13" t="s">
        <v>4016</v>
      </c>
      <c r="C86" s="14" t="s">
        <v>1524</v>
      </c>
      <c r="D86" s="14" t="s">
        <v>821</v>
      </c>
      <c r="E86" s="16">
        <v>1</v>
      </c>
      <c r="F86" s="15" t="s">
        <v>2937</v>
      </c>
      <c r="G86" s="22" t="e">
        <f>I86+K86+M86</f>
        <v>#REF!</v>
      </c>
      <c r="H86" s="26" t="e">
        <f>J86+L86+N86</f>
        <v>#REF!</v>
      </c>
      <c r="I86" s="25" t="e">
        <f>#REF!</f>
        <v>#REF!</v>
      </c>
      <c r="J86" s="26" t="e">
        <f>TRUNC(E86*I86,0)</f>
        <v>#REF!</v>
      </c>
      <c r="K86" s="25" t="e">
        <f>#REF!</f>
        <v>#REF!</v>
      </c>
      <c r="L86" s="26" t="e">
        <f>TRUNC(E86*K86,0)</f>
        <v>#REF!</v>
      </c>
      <c r="M86" s="25" t="e">
        <f>#REF!</f>
        <v>#REF!</v>
      </c>
      <c r="N86" s="26" t="e">
        <f>TRUNC(E86*M86,0)</f>
        <v>#REF!</v>
      </c>
      <c r="O86" s="17" t="s">
        <v>1457</v>
      </c>
    </row>
    <row r="87" spans="2:15" ht="19.7" customHeight="1" x14ac:dyDescent="0.2">
      <c r="B87" s="13" t="s">
        <v>4016</v>
      </c>
      <c r="C87" s="14" t="s">
        <v>1055</v>
      </c>
      <c r="D87" s="14" t="s">
        <v>821</v>
      </c>
      <c r="E87" s="16">
        <v>1</v>
      </c>
      <c r="F87" s="15" t="s">
        <v>2937</v>
      </c>
      <c r="G87" s="22">
        <f>I87+K87+M87</f>
        <v>9584</v>
      </c>
      <c r="H87" s="26">
        <f>J87+L87+N87</f>
        <v>9584</v>
      </c>
      <c r="I87" s="25">
        <f>단가산출총괄표!G9</f>
        <v>5131</v>
      </c>
      <c r="J87" s="26">
        <f>TRUNC(E87*I87,0)</f>
        <v>5131</v>
      </c>
      <c r="K87" s="25">
        <f>단가산출총괄표!H9</f>
        <v>1038</v>
      </c>
      <c r="L87" s="26">
        <f>TRUNC(E87*K87,0)</f>
        <v>1038</v>
      </c>
      <c r="M87" s="25">
        <f>단가산출총괄표!I9</f>
        <v>3415</v>
      </c>
      <c r="N87" s="26">
        <f>TRUNC(E87*M87,0)</f>
        <v>3415</v>
      </c>
      <c r="O87" s="17" t="s">
        <v>2322</v>
      </c>
    </row>
    <row r="88" spans="2:15" ht="19.7" customHeight="1" x14ac:dyDescent="0.2">
      <c r="B88" s="13" t="s">
        <v>4016</v>
      </c>
      <c r="C88" s="14" t="s">
        <v>3418</v>
      </c>
      <c r="D88" s="14" t="s">
        <v>2808</v>
      </c>
      <c r="E88" s="16">
        <v>1</v>
      </c>
      <c r="F88" s="15" t="s">
        <v>2937</v>
      </c>
      <c r="G88" s="22" t="e">
        <f>I88+K88+M88</f>
        <v>#REF!</v>
      </c>
      <c r="H88" s="26" t="e">
        <f>J88+L88+N88</f>
        <v>#REF!</v>
      </c>
      <c r="I88" s="25" t="e">
        <f>#REF!</f>
        <v>#REF!</v>
      </c>
      <c r="J88" s="26" t="e">
        <f>TRUNC(E88*I88,0)</f>
        <v>#REF!</v>
      </c>
      <c r="K88" s="25" t="e">
        <f>#REF!</f>
        <v>#REF!</v>
      </c>
      <c r="L88" s="26" t="e">
        <f>TRUNC(E88*K88,0)</f>
        <v>#REF!</v>
      </c>
      <c r="M88" s="25" t="e">
        <f>#REF!</f>
        <v>#REF!</v>
      </c>
      <c r="N88" s="26" t="e">
        <f>TRUNC(E88*M88,0)</f>
        <v>#REF!</v>
      </c>
      <c r="O88" s="17" t="s">
        <v>1695</v>
      </c>
    </row>
    <row r="89" spans="2:15" ht="19.7" customHeight="1" x14ac:dyDescent="0.2">
      <c r="B89" s="13" t="s">
        <v>4016</v>
      </c>
      <c r="C89" s="14" t="s">
        <v>3430</v>
      </c>
      <c r="D89" s="14" t="s">
        <v>821</v>
      </c>
      <c r="E89" s="16">
        <v>1</v>
      </c>
      <c r="F89" s="15" t="s">
        <v>2937</v>
      </c>
      <c r="G89" s="22">
        <f>I89+K89+M89</f>
        <v>2637</v>
      </c>
      <c r="H89" s="26">
        <f>J89+L89+N89</f>
        <v>2637</v>
      </c>
      <c r="I89" s="25">
        <f>단가산출총괄표!G10</f>
        <v>1824</v>
      </c>
      <c r="J89" s="26">
        <f>TRUNC(E89*I89,0)</f>
        <v>1824</v>
      </c>
      <c r="K89" s="25">
        <f>단가산출총괄표!H10</f>
        <v>638</v>
      </c>
      <c r="L89" s="26">
        <f>TRUNC(E89*K89,0)</f>
        <v>638</v>
      </c>
      <c r="M89" s="25">
        <f>단가산출총괄표!I10</f>
        <v>175</v>
      </c>
      <c r="N89" s="26">
        <f>TRUNC(E89*M89,0)</f>
        <v>175</v>
      </c>
      <c r="O89" s="17" t="s">
        <v>731</v>
      </c>
    </row>
    <row r="90" spans="2:15" ht="19.7" customHeight="1" x14ac:dyDescent="0.2">
      <c r="B90" s="13" t="s">
        <v>4016</v>
      </c>
      <c r="C90" s="14" t="s">
        <v>4016</v>
      </c>
      <c r="D90" s="14" t="s">
        <v>4016</v>
      </c>
      <c r="E90" s="16"/>
      <c r="F90" s="15" t="s">
        <v>4016</v>
      </c>
      <c r="G90" s="22"/>
      <c r="H90" s="16"/>
      <c r="I90" s="22"/>
      <c r="J90" s="26">
        <f>TRUNC(E90*I90,0)</f>
        <v>0</v>
      </c>
      <c r="K90" s="22"/>
      <c r="L90" s="26">
        <f>TRUNC(E90*K90,0)</f>
        <v>0</v>
      </c>
      <c r="M90" s="22"/>
      <c r="N90" s="26">
        <f>TRUNC(E90*M90,0)</f>
        <v>0</v>
      </c>
      <c r="O90" s="17" t="s">
        <v>4016</v>
      </c>
    </row>
    <row r="91" spans="2:15" ht="19.7" customHeight="1" x14ac:dyDescent="0.2">
      <c r="B91" s="40" t="s">
        <v>1513</v>
      </c>
      <c r="C91" s="24" t="s">
        <v>778</v>
      </c>
      <c r="D91" s="24" t="s">
        <v>740</v>
      </c>
      <c r="E91" s="16"/>
      <c r="F91" s="41" t="s">
        <v>2937</v>
      </c>
      <c r="G91" s="22"/>
      <c r="H91" s="42" t="e">
        <f>J91+L91+N91</f>
        <v>#REF!</v>
      </c>
      <c r="I91" s="22"/>
      <c r="J91" s="42" t="e">
        <f>TRUNC(J92+J93+J94+J95)</f>
        <v>#REF!</v>
      </c>
      <c r="K91" s="22"/>
      <c r="L91" s="42" t="e">
        <f>TRUNC(L92+L93+L94+L95)</f>
        <v>#REF!</v>
      </c>
      <c r="M91" s="22"/>
      <c r="N91" s="42" t="e">
        <f>TRUNC(N92+N93+N94+N95)</f>
        <v>#REF!</v>
      </c>
      <c r="O91" s="43" t="s">
        <v>4016</v>
      </c>
    </row>
    <row r="92" spans="2:15" ht="19.7" customHeight="1" x14ac:dyDescent="0.2">
      <c r="B92" s="13" t="s">
        <v>4016</v>
      </c>
      <c r="C92" s="14" t="s">
        <v>1524</v>
      </c>
      <c r="D92" s="14" t="s">
        <v>821</v>
      </c>
      <c r="E92" s="16">
        <v>1</v>
      </c>
      <c r="F92" s="15" t="s">
        <v>2937</v>
      </c>
      <c r="G92" s="22" t="e">
        <f>I92+K92+M92</f>
        <v>#REF!</v>
      </c>
      <c r="H92" s="26" t="e">
        <f>J92+L92+N92</f>
        <v>#REF!</v>
      </c>
      <c r="I92" s="25" t="e">
        <f>#REF!</f>
        <v>#REF!</v>
      </c>
      <c r="J92" s="26" t="e">
        <f>TRUNC(E92*I92,0)</f>
        <v>#REF!</v>
      </c>
      <c r="K92" s="25" t="e">
        <f>#REF!</f>
        <v>#REF!</v>
      </c>
      <c r="L92" s="26" t="e">
        <f>TRUNC(E92*K92,0)</f>
        <v>#REF!</v>
      </c>
      <c r="M92" s="25" t="e">
        <f>#REF!</f>
        <v>#REF!</v>
      </c>
      <c r="N92" s="26" t="e">
        <f>TRUNC(E92*M92,0)</f>
        <v>#REF!</v>
      </c>
      <c r="O92" s="17" t="s">
        <v>1457</v>
      </c>
    </row>
    <row r="93" spans="2:15" ht="19.7" customHeight="1" x14ac:dyDescent="0.2">
      <c r="B93" s="13" t="s">
        <v>4016</v>
      </c>
      <c r="C93" s="14" t="s">
        <v>1055</v>
      </c>
      <c r="D93" s="14" t="s">
        <v>821</v>
      </c>
      <c r="E93" s="16">
        <v>1</v>
      </c>
      <c r="F93" s="15" t="s">
        <v>2937</v>
      </c>
      <c r="G93" s="22">
        <f>I93+K93+M93</f>
        <v>9584</v>
      </c>
      <c r="H93" s="26">
        <f>J93+L93+N93</f>
        <v>9584</v>
      </c>
      <c r="I93" s="25">
        <f>단가산출총괄표!G9</f>
        <v>5131</v>
      </c>
      <c r="J93" s="26">
        <f>TRUNC(E93*I93,0)</f>
        <v>5131</v>
      </c>
      <c r="K93" s="25">
        <f>단가산출총괄표!H9</f>
        <v>1038</v>
      </c>
      <c r="L93" s="26">
        <f>TRUNC(E93*K93,0)</f>
        <v>1038</v>
      </c>
      <c r="M93" s="25">
        <f>단가산출총괄표!I9</f>
        <v>3415</v>
      </c>
      <c r="N93" s="26">
        <f>TRUNC(E93*M93,0)</f>
        <v>3415</v>
      </c>
      <c r="O93" s="17" t="s">
        <v>2322</v>
      </c>
    </row>
    <row r="94" spans="2:15" ht="19.7" customHeight="1" x14ac:dyDescent="0.2">
      <c r="B94" s="18" t="s">
        <v>4016</v>
      </c>
      <c r="C94" s="19" t="s">
        <v>3247</v>
      </c>
      <c r="D94" s="19" t="s">
        <v>2744</v>
      </c>
      <c r="E94" s="6">
        <v>1</v>
      </c>
      <c r="F94" s="20" t="s">
        <v>2937</v>
      </c>
      <c r="G94" s="5">
        <f>I94+K94+M94</f>
        <v>14748</v>
      </c>
      <c r="H94" s="32">
        <f>J94+L94+N94</f>
        <v>14748</v>
      </c>
      <c r="I94" s="29">
        <f>단가산출총괄표!G11</f>
        <v>11669</v>
      </c>
      <c r="J94" s="32">
        <f>TRUNC(E94*I94,0)</f>
        <v>11669</v>
      </c>
      <c r="K94" s="29">
        <f>단가산출총괄표!H11</f>
        <v>1160</v>
      </c>
      <c r="L94" s="32">
        <f>TRUNC(E94*K94,0)</f>
        <v>1160</v>
      </c>
      <c r="M94" s="29">
        <f>단가산출총괄표!I11</f>
        <v>1919</v>
      </c>
      <c r="N94" s="32">
        <f>TRUNC(E94*M94,0)</f>
        <v>1919</v>
      </c>
      <c r="O94" s="21" t="s">
        <v>3598</v>
      </c>
    </row>
    <row r="95" spans="2:15" ht="19.7" customHeight="1" x14ac:dyDescent="0.2">
      <c r="B95" s="13" t="s">
        <v>4016</v>
      </c>
      <c r="C95" s="14" t="s">
        <v>3430</v>
      </c>
      <c r="D95" s="14" t="s">
        <v>821</v>
      </c>
      <c r="E95" s="16">
        <v>1</v>
      </c>
      <c r="F95" s="15" t="s">
        <v>2937</v>
      </c>
      <c r="G95" s="22">
        <f>I95+K95+M95</f>
        <v>2637</v>
      </c>
      <c r="H95" s="26">
        <f>J95+L95+N95</f>
        <v>2637</v>
      </c>
      <c r="I95" s="25">
        <f>단가산출총괄표!G10</f>
        <v>1824</v>
      </c>
      <c r="J95" s="26">
        <f>TRUNC(E95*I95,0)</f>
        <v>1824</v>
      </c>
      <c r="K95" s="25">
        <f>단가산출총괄표!H10</f>
        <v>638</v>
      </c>
      <c r="L95" s="26">
        <f>TRUNC(E95*K95,0)</f>
        <v>638</v>
      </c>
      <c r="M95" s="25">
        <f>단가산출총괄표!I10</f>
        <v>175</v>
      </c>
      <c r="N95" s="26">
        <f>TRUNC(E95*M95,0)</f>
        <v>175</v>
      </c>
      <c r="O95" s="17" t="s">
        <v>731</v>
      </c>
    </row>
    <row r="96" spans="2:15" ht="19.7" customHeight="1" x14ac:dyDescent="0.2">
      <c r="B96" s="13" t="s">
        <v>4016</v>
      </c>
      <c r="C96" s="14" t="s">
        <v>4016</v>
      </c>
      <c r="D96" s="14" t="s">
        <v>4016</v>
      </c>
      <c r="E96" s="16"/>
      <c r="F96" s="15" t="s">
        <v>4016</v>
      </c>
      <c r="G96" s="22"/>
      <c r="H96" s="16"/>
      <c r="I96" s="22"/>
      <c r="J96" s="26">
        <f>TRUNC(E96*I96,0)</f>
        <v>0</v>
      </c>
      <c r="K96" s="22"/>
      <c r="L96" s="26">
        <f>TRUNC(E96*K96,0)</f>
        <v>0</v>
      </c>
      <c r="M96" s="22"/>
      <c r="N96" s="26">
        <f>TRUNC(E96*M96,0)</f>
        <v>0</v>
      </c>
      <c r="O96" s="17" t="s">
        <v>4016</v>
      </c>
    </row>
    <row r="97" spans="2:15" ht="19.7" customHeight="1" x14ac:dyDescent="0.2">
      <c r="B97" s="40" t="s">
        <v>1163</v>
      </c>
      <c r="C97" s="24" t="s">
        <v>1860</v>
      </c>
      <c r="D97" s="24" t="s">
        <v>2004</v>
      </c>
      <c r="E97" s="16"/>
      <c r="F97" s="41" t="s">
        <v>2986</v>
      </c>
      <c r="G97" s="22"/>
      <c r="H97" s="42" t="e">
        <f>J97+L97+N97</f>
        <v>#REF!</v>
      </c>
      <c r="I97" s="22"/>
      <c r="J97" s="42" t="e">
        <f>TRUNC(J98+J99)</f>
        <v>#REF!</v>
      </c>
      <c r="K97" s="22"/>
      <c r="L97" s="42" t="e">
        <f>TRUNC(L98+L99)</f>
        <v>#REF!</v>
      </c>
      <c r="M97" s="22"/>
      <c r="N97" s="42" t="e">
        <f>TRUNC(N98+N99)</f>
        <v>#REF!</v>
      </c>
      <c r="O97" s="43" t="s">
        <v>4016</v>
      </c>
    </row>
    <row r="98" spans="2:15" ht="19.7" customHeight="1" x14ac:dyDescent="0.2">
      <c r="B98" s="13" t="s">
        <v>4016</v>
      </c>
      <c r="C98" s="14" t="s">
        <v>1860</v>
      </c>
      <c r="D98" s="14" t="s">
        <v>3189</v>
      </c>
      <c r="E98" s="16">
        <v>1</v>
      </c>
      <c r="F98" s="15" t="s">
        <v>2986</v>
      </c>
      <c r="G98" s="22" t="e">
        <f>I98+K98+M98</f>
        <v>#REF!</v>
      </c>
      <c r="H98" s="26" t="e">
        <f>J98+L98+N98</f>
        <v>#REF!</v>
      </c>
      <c r="I98" s="25" t="e">
        <f>#REF!</f>
        <v>#REF!</v>
      </c>
      <c r="J98" s="26" t="e">
        <f>TRUNC(E98*I98,0)</f>
        <v>#REF!</v>
      </c>
      <c r="K98" s="25" t="e">
        <f>#REF!</f>
        <v>#REF!</v>
      </c>
      <c r="L98" s="26" t="e">
        <f>TRUNC(E98*K98,0)</f>
        <v>#REF!</v>
      </c>
      <c r="M98" s="25" t="e">
        <f>#REF!</f>
        <v>#REF!</v>
      </c>
      <c r="N98" s="26" t="e">
        <f>TRUNC(E98*M98,0)</f>
        <v>#REF!</v>
      </c>
      <c r="O98" s="17" t="s">
        <v>3334</v>
      </c>
    </row>
    <row r="99" spans="2:15" ht="19.7" customHeight="1" x14ac:dyDescent="0.2">
      <c r="B99" s="13" t="s">
        <v>4016</v>
      </c>
      <c r="C99" s="14" t="s">
        <v>1017</v>
      </c>
      <c r="D99" s="14" t="s">
        <v>2945</v>
      </c>
      <c r="E99" s="16">
        <v>1</v>
      </c>
      <c r="F99" s="15" t="s">
        <v>2986</v>
      </c>
      <c r="G99" s="22">
        <f>I99+K99+M99</f>
        <v>21121</v>
      </c>
      <c r="H99" s="26">
        <f>J99+L99+N99</f>
        <v>21121</v>
      </c>
      <c r="I99" s="25">
        <f>단가산출총괄표!G12</f>
        <v>15032</v>
      </c>
      <c r="J99" s="26">
        <f>TRUNC(E99*I99,0)</f>
        <v>15032</v>
      </c>
      <c r="K99" s="25">
        <f>단가산출총괄표!H12</f>
        <v>4778</v>
      </c>
      <c r="L99" s="26">
        <f>TRUNC(E99*K99,0)</f>
        <v>4778</v>
      </c>
      <c r="M99" s="25">
        <f>단가산출총괄표!I12</f>
        <v>1311</v>
      </c>
      <c r="N99" s="26">
        <f>TRUNC(E99*M99,0)</f>
        <v>1311</v>
      </c>
      <c r="O99" s="17" t="s">
        <v>975</v>
      </c>
    </row>
    <row r="100" spans="2:15" ht="19.7" customHeight="1" x14ac:dyDescent="0.2">
      <c r="B100" s="13" t="s">
        <v>4016</v>
      </c>
      <c r="C100" s="14" t="s">
        <v>4016</v>
      </c>
      <c r="D100" s="14" t="s">
        <v>4016</v>
      </c>
      <c r="E100" s="16"/>
      <c r="F100" s="15" t="s">
        <v>4016</v>
      </c>
      <c r="G100" s="22"/>
      <c r="H100" s="16"/>
      <c r="I100" s="22"/>
      <c r="J100" s="26">
        <f>TRUNC(E100*I100,0)</f>
        <v>0</v>
      </c>
      <c r="K100" s="22"/>
      <c r="L100" s="26">
        <f>TRUNC(E100*K100,0)</f>
        <v>0</v>
      </c>
      <c r="M100" s="22"/>
      <c r="N100" s="26">
        <f>TRUNC(E100*M100,0)</f>
        <v>0</v>
      </c>
      <c r="O100" s="17" t="s">
        <v>4016</v>
      </c>
    </row>
    <row r="101" spans="2:15" ht="19.7" customHeight="1" x14ac:dyDescent="0.2">
      <c r="B101" s="40" t="s">
        <v>3738</v>
      </c>
      <c r="C101" s="24" t="s">
        <v>1343</v>
      </c>
      <c r="D101" s="24" t="s">
        <v>2004</v>
      </c>
      <c r="E101" s="16"/>
      <c r="F101" s="41" t="s">
        <v>2986</v>
      </c>
      <c r="G101" s="22"/>
      <c r="H101" s="42" t="e">
        <f>J101+L101+N101</f>
        <v>#REF!</v>
      </c>
      <c r="I101" s="22"/>
      <c r="J101" s="42" t="e">
        <f>TRUNC(J102+J103)</f>
        <v>#REF!</v>
      </c>
      <c r="K101" s="22"/>
      <c r="L101" s="42" t="e">
        <f>TRUNC(L102+L103)</f>
        <v>#REF!</v>
      </c>
      <c r="M101" s="22"/>
      <c r="N101" s="42" t="e">
        <f>TRUNC(N102+N103)</f>
        <v>#REF!</v>
      </c>
      <c r="O101" s="43" t="s">
        <v>4016</v>
      </c>
    </row>
    <row r="102" spans="2:15" ht="19.7" customHeight="1" x14ac:dyDescent="0.2">
      <c r="B102" s="13" t="s">
        <v>4016</v>
      </c>
      <c r="C102" s="14" t="s">
        <v>1343</v>
      </c>
      <c r="D102" s="14" t="s">
        <v>3777</v>
      </c>
      <c r="E102" s="16">
        <v>1</v>
      </c>
      <c r="F102" s="15" t="s">
        <v>2986</v>
      </c>
      <c r="G102" s="22" t="e">
        <f>I102+K102+M102</f>
        <v>#REF!</v>
      </c>
      <c r="H102" s="26" t="e">
        <f>J102+L102+N102</f>
        <v>#REF!</v>
      </c>
      <c r="I102" s="25" t="e">
        <f>#REF!</f>
        <v>#REF!</v>
      </c>
      <c r="J102" s="26" t="e">
        <f>TRUNC(E102*I102,0)</f>
        <v>#REF!</v>
      </c>
      <c r="K102" s="25" t="e">
        <f>#REF!</f>
        <v>#REF!</v>
      </c>
      <c r="L102" s="26" t="e">
        <f>TRUNC(E102*K102,0)</f>
        <v>#REF!</v>
      </c>
      <c r="M102" s="25" t="e">
        <f>#REF!</f>
        <v>#REF!</v>
      </c>
      <c r="N102" s="26" t="e">
        <f>TRUNC(E102*M102,0)</f>
        <v>#REF!</v>
      </c>
      <c r="O102" s="17" t="s">
        <v>1927</v>
      </c>
    </row>
    <row r="103" spans="2:15" ht="19.7" customHeight="1" x14ac:dyDescent="0.2">
      <c r="B103" s="13" t="s">
        <v>4016</v>
      </c>
      <c r="C103" s="14" t="s">
        <v>1791</v>
      </c>
      <c r="D103" s="14" t="s">
        <v>2945</v>
      </c>
      <c r="E103" s="16">
        <v>1</v>
      </c>
      <c r="F103" s="15" t="s">
        <v>2986</v>
      </c>
      <c r="G103" s="22">
        <f>I103+K103+M103</f>
        <v>22893</v>
      </c>
      <c r="H103" s="26">
        <f>J103+L103+N103</f>
        <v>22893</v>
      </c>
      <c r="I103" s="25">
        <f>단가산출총괄표!G13</f>
        <v>16293</v>
      </c>
      <c r="J103" s="26">
        <f>TRUNC(E103*I103,0)</f>
        <v>16293</v>
      </c>
      <c r="K103" s="25">
        <f>단가산출총괄표!H13</f>
        <v>5179</v>
      </c>
      <c r="L103" s="26">
        <f>TRUNC(E103*K103,0)</f>
        <v>5179</v>
      </c>
      <c r="M103" s="25">
        <f>단가산출총괄표!I13</f>
        <v>1421</v>
      </c>
      <c r="N103" s="26">
        <f>TRUNC(E103*M103,0)</f>
        <v>1421</v>
      </c>
      <c r="O103" s="17" t="s">
        <v>3605</v>
      </c>
    </row>
    <row r="104" spans="2:15" ht="19.7" customHeight="1" x14ac:dyDescent="0.2">
      <c r="B104" s="13" t="s">
        <v>4016</v>
      </c>
      <c r="C104" s="14" t="s">
        <v>4016</v>
      </c>
      <c r="D104" s="14" t="s">
        <v>4016</v>
      </c>
      <c r="E104" s="16"/>
      <c r="F104" s="15" t="s">
        <v>4016</v>
      </c>
      <c r="G104" s="22"/>
      <c r="H104" s="16"/>
      <c r="I104" s="22"/>
      <c r="J104" s="26">
        <f>TRUNC(E104*I104,0)</f>
        <v>0</v>
      </c>
      <c r="K104" s="22"/>
      <c r="L104" s="26">
        <f>TRUNC(E104*K104,0)</f>
        <v>0</v>
      </c>
      <c r="M104" s="22"/>
      <c r="N104" s="26">
        <f>TRUNC(E104*M104,0)</f>
        <v>0</v>
      </c>
      <c r="O104" s="17" t="s">
        <v>4016</v>
      </c>
    </row>
    <row r="105" spans="2:15" ht="19.7" customHeight="1" x14ac:dyDescent="0.2">
      <c r="B105" s="40" t="s">
        <v>968</v>
      </c>
      <c r="C105" s="24" t="s">
        <v>3185</v>
      </c>
      <c r="D105" s="24" t="s">
        <v>3289</v>
      </c>
      <c r="E105" s="16"/>
      <c r="F105" s="41" t="s">
        <v>2937</v>
      </c>
      <c r="G105" s="22"/>
      <c r="H105" s="42" t="e">
        <f>J105+L105+N105</f>
        <v>#REF!</v>
      </c>
      <c r="I105" s="22"/>
      <c r="J105" s="42" t="e">
        <f>TRUNC(J106+J107+J108)</f>
        <v>#REF!</v>
      </c>
      <c r="K105" s="22"/>
      <c r="L105" s="42" t="e">
        <f>TRUNC(L106+L107+L108)</f>
        <v>#REF!</v>
      </c>
      <c r="M105" s="22"/>
      <c r="N105" s="42" t="e">
        <f>TRUNC(N106+N107+N108)</f>
        <v>#REF!</v>
      </c>
      <c r="O105" s="43" t="s">
        <v>4016</v>
      </c>
    </row>
    <row r="106" spans="2:15" ht="19.7" customHeight="1" x14ac:dyDescent="0.2">
      <c r="B106" s="13" t="s">
        <v>4016</v>
      </c>
      <c r="C106" s="14" t="s">
        <v>2270</v>
      </c>
      <c r="D106" s="14" t="s">
        <v>3289</v>
      </c>
      <c r="E106" s="16">
        <v>1</v>
      </c>
      <c r="F106" s="15" t="s">
        <v>2937</v>
      </c>
      <c r="G106" s="22" t="e">
        <f>I106+K106+M106</f>
        <v>#REF!</v>
      </c>
      <c r="H106" s="26" t="e">
        <f>J106+L106+N106</f>
        <v>#REF!</v>
      </c>
      <c r="I106" s="25" t="e">
        <f>#REF!</f>
        <v>#REF!</v>
      </c>
      <c r="J106" s="26" t="e">
        <f>TRUNC(E106*I106,0)</f>
        <v>#REF!</v>
      </c>
      <c r="K106" s="25" t="e">
        <f>#REF!</f>
        <v>#REF!</v>
      </c>
      <c r="L106" s="26" t="e">
        <f>TRUNC(E106*K106,0)</f>
        <v>#REF!</v>
      </c>
      <c r="M106" s="25" t="e">
        <f>#REF!</f>
        <v>#REF!</v>
      </c>
      <c r="N106" s="26" t="e">
        <f>TRUNC(E106*M106,0)</f>
        <v>#REF!</v>
      </c>
      <c r="O106" s="17" t="s">
        <v>3895</v>
      </c>
    </row>
    <row r="107" spans="2:15" ht="19.7" customHeight="1" x14ac:dyDescent="0.2">
      <c r="B107" s="13" t="s">
        <v>4016</v>
      </c>
      <c r="C107" s="14" t="s">
        <v>2671</v>
      </c>
      <c r="D107" s="14" t="s">
        <v>954</v>
      </c>
      <c r="E107" s="16">
        <v>1</v>
      </c>
      <c r="F107" s="15" t="s">
        <v>2937</v>
      </c>
      <c r="G107" s="22">
        <f>I107+K107+M107</f>
        <v>7556</v>
      </c>
      <c r="H107" s="26">
        <f>J107+L107+N107</f>
        <v>7556</v>
      </c>
      <c r="I107" s="25">
        <f>단가산출총괄표!G5</f>
        <v>3057</v>
      </c>
      <c r="J107" s="26">
        <f>TRUNC(E107*I107,0)</f>
        <v>3057</v>
      </c>
      <c r="K107" s="25">
        <f>단가산출총괄표!H5</f>
        <v>2534</v>
      </c>
      <c r="L107" s="26">
        <f>TRUNC(E107*K107,0)</f>
        <v>2534</v>
      </c>
      <c r="M107" s="25">
        <f>단가산출총괄표!I5</f>
        <v>1965</v>
      </c>
      <c r="N107" s="26">
        <f>TRUNC(E107*M107,0)</f>
        <v>1965</v>
      </c>
      <c r="O107" s="17" t="s">
        <v>2081</v>
      </c>
    </row>
    <row r="108" spans="2:15" ht="19.7" customHeight="1" x14ac:dyDescent="0.2">
      <c r="B108" s="13" t="s">
        <v>4016</v>
      </c>
      <c r="C108" s="14" t="s">
        <v>796</v>
      </c>
      <c r="D108" s="14" t="s">
        <v>27</v>
      </c>
      <c r="E108" s="16">
        <v>1</v>
      </c>
      <c r="F108" s="15" t="s">
        <v>2937</v>
      </c>
      <c r="G108" s="22" t="e">
        <f>I108+K108+M108</f>
        <v>#REF!</v>
      </c>
      <c r="H108" s="26" t="e">
        <f>J108+L108+N108</f>
        <v>#REF!</v>
      </c>
      <c r="I108" s="25" t="e">
        <f>#REF!</f>
        <v>#REF!</v>
      </c>
      <c r="J108" s="26" t="e">
        <f>TRUNC(E108*I108,0)</f>
        <v>#REF!</v>
      </c>
      <c r="K108" s="25" t="e">
        <f>#REF!</f>
        <v>#REF!</v>
      </c>
      <c r="L108" s="26" t="e">
        <f>TRUNC(E108*K108,0)</f>
        <v>#REF!</v>
      </c>
      <c r="M108" s="25" t="e">
        <f>#REF!</f>
        <v>#REF!</v>
      </c>
      <c r="N108" s="26" t="e">
        <f>TRUNC(E108*M108,0)</f>
        <v>#REF!</v>
      </c>
      <c r="O108" s="17" t="s">
        <v>3043</v>
      </c>
    </row>
    <row r="109" spans="2:15" ht="19.7" customHeight="1" x14ac:dyDescent="0.2">
      <c r="B109" s="13" t="s">
        <v>4016</v>
      </c>
      <c r="C109" s="14" t="s">
        <v>4016</v>
      </c>
      <c r="D109" s="14" t="s">
        <v>4016</v>
      </c>
      <c r="E109" s="16"/>
      <c r="F109" s="15" t="s">
        <v>4016</v>
      </c>
      <c r="G109" s="22"/>
      <c r="H109" s="16"/>
      <c r="I109" s="22"/>
      <c r="J109" s="26">
        <f>TRUNC(E109*I109,0)</f>
        <v>0</v>
      </c>
      <c r="K109" s="22"/>
      <c r="L109" s="26">
        <f>TRUNC(E109*K109,0)</f>
        <v>0</v>
      </c>
      <c r="M109" s="22"/>
      <c r="N109" s="26">
        <f>TRUNC(E109*M109,0)</f>
        <v>0</v>
      </c>
      <c r="O109" s="17" t="s">
        <v>4016</v>
      </c>
    </row>
    <row r="110" spans="2:15" ht="19.7" customHeight="1" x14ac:dyDescent="0.2">
      <c r="B110" s="40" t="s">
        <v>3607</v>
      </c>
      <c r="C110" s="24" t="s">
        <v>97</v>
      </c>
      <c r="D110" s="24" t="s">
        <v>37</v>
      </c>
      <c r="E110" s="16"/>
      <c r="F110" s="41" t="s">
        <v>2986</v>
      </c>
      <c r="G110" s="22"/>
      <c r="H110" s="42" t="e">
        <f>J110+L110+N110</f>
        <v>#REF!</v>
      </c>
      <c r="I110" s="22"/>
      <c r="J110" s="42" t="e">
        <f>TRUNC(J111)</f>
        <v>#REF!</v>
      </c>
      <c r="K110" s="22"/>
      <c r="L110" s="42" t="e">
        <f>TRUNC(L111)</f>
        <v>#REF!</v>
      </c>
      <c r="M110" s="22"/>
      <c r="N110" s="42" t="e">
        <f>TRUNC(N111)</f>
        <v>#REF!</v>
      </c>
      <c r="O110" s="43" t="s">
        <v>4016</v>
      </c>
    </row>
    <row r="111" spans="2:15" ht="19.7" customHeight="1" x14ac:dyDescent="0.2">
      <c r="B111" s="13" t="s">
        <v>4016</v>
      </c>
      <c r="C111" s="14" t="s">
        <v>1038</v>
      </c>
      <c r="D111" s="14" t="s">
        <v>2691</v>
      </c>
      <c r="E111" s="16">
        <v>1</v>
      </c>
      <c r="F111" s="15" t="s">
        <v>2986</v>
      </c>
      <c r="G111" s="22" t="e">
        <f>I111+K111+M111</f>
        <v>#REF!</v>
      </c>
      <c r="H111" s="26" t="e">
        <f>J111+L111+N111</f>
        <v>#REF!</v>
      </c>
      <c r="I111" s="25" t="e">
        <f>#REF!</f>
        <v>#REF!</v>
      </c>
      <c r="J111" s="26" t="e">
        <f>TRUNC(E111*I111,0)</f>
        <v>#REF!</v>
      </c>
      <c r="K111" s="25" t="e">
        <f>#REF!</f>
        <v>#REF!</v>
      </c>
      <c r="L111" s="26" t="e">
        <f>TRUNC(E111*K111,0)</f>
        <v>#REF!</v>
      </c>
      <c r="M111" s="25" t="e">
        <f>#REF!</f>
        <v>#REF!</v>
      </c>
      <c r="N111" s="26" t="e">
        <f>TRUNC(E111*M111,0)</f>
        <v>#REF!</v>
      </c>
      <c r="O111" s="17" t="s">
        <v>1784</v>
      </c>
    </row>
    <row r="112" spans="2:15" ht="19.7" customHeight="1" x14ac:dyDescent="0.2">
      <c r="B112" s="13" t="s">
        <v>4016</v>
      </c>
      <c r="C112" s="14" t="s">
        <v>4016</v>
      </c>
      <c r="D112" s="14" t="s">
        <v>4016</v>
      </c>
      <c r="E112" s="16"/>
      <c r="F112" s="15" t="s">
        <v>4016</v>
      </c>
      <c r="G112" s="22"/>
      <c r="H112" s="16"/>
      <c r="I112" s="22"/>
      <c r="J112" s="26">
        <f>TRUNC(E112*I112,0)</f>
        <v>0</v>
      </c>
      <c r="K112" s="22"/>
      <c r="L112" s="26">
        <f>TRUNC(E112*K112,0)</f>
        <v>0</v>
      </c>
      <c r="M112" s="22"/>
      <c r="N112" s="26">
        <f>TRUNC(E112*M112,0)</f>
        <v>0</v>
      </c>
      <c r="O112" s="17" t="s">
        <v>4016</v>
      </c>
    </row>
    <row r="113" spans="2:15" ht="19.7" customHeight="1" x14ac:dyDescent="0.2">
      <c r="B113" s="40" t="s">
        <v>1473</v>
      </c>
      <c r="C113" s="24" t="s">
        <v>2609</v>
      </c>
      <c r="D113" s="24" t="s">
        <v>3510</v>
      </c>
      <c r="E113" s="16"/>
      <c r="F113" s="41" t="s">
        <v>2937</v>
      </c>
      <c r="G113" s="22"/>
      <c r="H113" s="42" t="e">
        <f>J113+L113+N113</f>
        <v>#REF!</v>
      </c>
      <c r="I113" s="22"/>
      <c r="J113" s="42" t="e">
        <f>TRUNC(J114+J115+J116)</f>
        <v>#REF!</v>
      </c>
      <c r="K113" s="22"/>
      <c r="L113" s="42" t="e">
        <f>TRUNC(L114+L115+L116)</f>
        <v>#REF!</v>
      </c>
      <c r="M113" s="22"/>
      <c r="N113" s="42" t="e">
        <f>TRUNC(N114+N115+N116)</f>
        <v>#REF!</v>
      </c>
      <c r="O113" s="43" t="s">
        <v>4016</v>
      </c>
    </row>
    <row r="114" spans="2:15" ht="19.7" customHeight="1" x14ac:dyDescent="0.2">
      <c r="B114" s="13" t="s">
        <v>4016</v>
      </c>
      <c r="C114" s="14" t="s">
        <v>554</v>
      </c>
      <c r="D114" s="14" t="s">
        <v>3510</v>
      </c>
      <c r="E114" s="44">
        <v>1.04</v>
      </c>
      <c r="F114" s="15" t="s">
        <v>2937</v>
      </c>
      <c r="G114" s="22" t="e">
        <f>I114+K114+M114</f>
        <v>#REF!</v>
      </c>
      <c r="H114" s="26" t="e">
        <f>J114+L114+N114</f>
        <v>#REF!</v>
      </c>
      <c r="I114" s="25" t="e">
        <f>#REF!</f>
        <v>#REF!</v>
      </c>
      <c r="J114" s="26" t="e">
        <f>TRUNC(E114*I114,0)</f>
        <v>#REF!</v>
      </c>
      <c r="K114" s="25" t="e">
        <f>#REF!</f>
        <v>#REF!</v>
      </c>
      <c r="L114" s="26" t="e">
        <f>TRUNC(E114*K114,0)</f>
        <v>#REF!</v>
      </c>
      <c r="M114" s="25" t="e">
        <f>#REF!</f>
        <v>#REF!</v>
      </c>
      <c r="N114" s="26" t="e">
        <f>TRUNC(E114*M114,0)</f>
        <v>#REF!</v>
      </c>
      <c r="O114" s="17" t="s">
        <v>3798</v>
      </c>
    </row>
    <row r="115" spans="2:15" ht="19.7" customHeight="1" x14ac:dyDescent="0.2">
      <c r="B115" s="13" t="s">
        <v>4016</v>
      </c>
      <c r="C115" s="14" t="s">
        <v>2391</v>
      </c>
      <c r="D115" s="14" t="s">
        <v>2614</v>
      </c>
      <c r="E115" s="16">
        <v>1</v>
      </c>
      <c r="F115" s="15" t="s">
        <v>2937</v>
      </c>
      <c r="G115" s="22">
        <f>I115+K115+M115</f>
        <v>6679</v>
      </c>
      <c r="H115" s="26">
        <f>J115+L115+N115</f>
        <v>6679</v>
      </c>
      <c r="I115" s="25">
        <f>단가산출총괄표!G6</f>
        <v>2580</v>
      </c>
      <c r="J115" s="26">
        <f>TRUNC(E115*I115,0)</f>
        <v>2580</v>
      </c>
      <c r="K115" s="25">
        <f>단가산출총괄표!H6</f>
        <v>2440</v>
      </c>
      <c r="L115" s="26">
        <f>TRUNC(E115*K115,0)</f>
        <v>2440</v>
      </c>
      <c r="M115" s="25">
        <f>단가산출총괄표!I6</f>
        <v>1659</v>
      </c>
      <c r="N115" s="26">
        <f>TRUNC(E115*M115,0)</f>
        <v>1659</v>
      </c>
      <c r="O115" s="17" t="s">
        <v>579</v>
      </c>
    </row>
    <row r="116" spans="2:15" ht="19.7" customHeight="1" x14ac:dyDescent="0.2">
      <c r="B116" s="13" t="s">
        <v>4016</v>
      </c>
      <c r="C116" s="14" t="s">
        <v>1629</v>
      </c>
      <c r="D116" s="14" t="s">
        <v>1590</v>
      </c>
      <c r="E116" s="16">
        <v>1</v>
      </c>
      <c r="F116" s="15" t="s">
        <v>2937</v>
      </c>
      <c r="G116" s="22" t="e">
        <f>I116+K116+M116</f>
        <v>#REF!</v>
      </c>
      <c r="H116" s="26" t="e">
        <f>J116+L116+N116</f>
        <v>#REF!</v>
      </c>
      <c r="I116" s="25" t="e">
        <f>#REF!</f>
        <v>#REF!</v>
      </c>
      <c r="J116" s="26" t="e">
        <f>TRUNC(E116*I116,0)</f>
        <v>#REF!</v>
      </c>
      <c r="K116" s="25" t="e">
        <f>#REF!</f>
        <v>#REF!</v>
      </c>
      <c r="L116" s="26" t="e">
        <f>TRUNC(E116*K116,0)</f>
        <v>#REF!</v>
      </c>
      <c r="M116" s="25" t="e">
        <f>#REF!</f>
        <v>#REF!</v>
      </c>
      <c r="N116" s="26" t="e">
        <f>TRUNC(E116*M116,0)</f>
        <v>#REF!</v>
      </c>
      <c r="O116" s="17" t="s">
        <v>956</v>
      </c>
    </row>
    <row r="117" spans="2:15" ht="19.7" customHeight="1" x14ac:dyDescent="0.2">
      <c r="B117" s="13" t="s">
        <v>4016</v>
      </c>
      <c r="C117" s="14" t="s">
        <v>4016</v>
      </c>
      <c r="D117" s="14" t="s">
        <v>4016</v>
      </c>
      <c r="E117" s="16"/>
      <c r="F117" s="15" t="s">
        <v>4016</v>
      </c>
      <c r="G117" s="22"/>
      <c r="H117" s="16"/>
      <c r="I117" s="22"/>
      <c r="J117" s="26">
        <f>TRUNC(E117*I117,0)</f>
        <v>0</v>
      </c>
      <c r="K117" s="22"/>
      <c r="L117" s="26">
        <f>TRUNC(E117*K117,0)</f>
        <v>0</v>
      </c>
      <c r="M117" s="22"/>
      <c r="N117" s="26">
        <f>TRUNC(E117*M117,0)</f>
        <v>0</v>
      </c>
      <c r="O117" s="17" t="s">
        <v>4016</v>
      </c>
    </row>
    <row r="118" spans="2:15" ht="19.7" customHeight="1" x14ac:dyDescent="0.2">
      <c r="B118" s="40" t="s">
        <v>3877</v>
      </c>
      <c r="C118" s="24" t="s">
        <v>565</v>
      </c>
      <c r="D118" s="24" t="s">
        <v>2233</v>
      </c>
      <c r="E118" s="16"/>
      <c r="F118" s="41" t="s">
        <v>2937</v>
      </c>
      <c r="G118" s="22"/>
      <c r="H118" s="42" t="e">
        <f>J118+L118+N118</f>
        <v>#REF!</v>
      </c>
      <c r="I118" s="22"/>
      <c r="J118" s="42" t="e">
        <f>TRUNC(J119+J120+J121+J122)</f>
        <v>#REF!</v>
      </c>
      <c r="K118" s="22"/>
      <c r="L118" s="42" t="e">
        <f>TRUNC(L119+L120+L121+L122)</f>
        <v>#REF!</v>
      </c>
      <c r="M118" s="22"/>
      <c r="N118" s="42" t="e">
        <f>TRUNC(N119+N120+N121+N122)</f>
        <v>#REF!</v>
      </c>
      <c r="O118" s="43" t="s">
        <v>4016</v>
      </c>
    </row>
    <row r="119" spans="2:15" ht="19.7" customHeight="1" x14ac:dyDescent="0.2">
      <c r="B119" s="13" t="s">
        <v>4016</v>
      </c>
      <c r="C119" s="14" t="s">
        <v>1524</v>
      </c>
      <c r="D119" s="14" t="s">
        <v>2233</v>
      </c>
      <c r="E119" s="16">
        <v>1</v>
      </c>
      <c r="F119" s="15" t="s">
        <v>2937</v>
      </c>
      <c r="G119" s="22" t="e">
        <f>I119+K119+M119</f>
        <v>#REF!</v>
      </c>
      <c r="H119" s="26" t="e">
        <f>J119+L119+N119</f>
        <v>#REF!</v>
      </c>
      <c r="I119" s="25" t="e">
        <f>#REF!</f>
        <v>#REF!</v>
      </c>
      <c r="J119" s="26" t="e">
        <f>TRUNC(E119*I119,0)</f>
        <v>#REF!</v>
      </c>
      <c r="K119" s="25" t="e">
        <f>#REF!</f>
        <v>#REF!</v>
      </c>
      <c r="L119" s="26" t="e">
        <f>TRUNC(E119*K119,0)</f>
        <v>#REF!</v>
      </c>
      <c r="M119" s="25" t="e">
        <f>#REF!</f>
        <v>#REF!</v>
      </c>
      <c r="N119" s="26" t="e">
        <f>TRUNC(E119*M119,0)</f>
        <v>#REF!</v>
      </c>
      <c r="O119" s="17" t="s">
        <v>1367</v>
      </c>
    </row>
    <row r="120" spans="2:15" ht="19.7" customHeight="1" x14ac:dyDescent="0.2">
      <c r="B120" s="13" t="s">
        <v>4016</v>
      </c>
      <c r="C120" s="14" t="s">
        <v>1055</v>
      </c>
      <c r="D120" s="14" t="s">
        <v>2233</v>
      </c>
      <c r="E120" s="16">
        <v>1</v>
      </c>
      <c r="F120" s="15" t="s">
        <v>2937</v>
      </c>
      <c r="G120" s="22">
        <f>I120+K120+M120</f>
        <v>9584</v>
      </c>
      <c r="H120" s="26">
        <f>J120+L120+N120</f>
        <v>9584</v>
      </c>
      <c r="I120" s="25">
        <f>단가산출총괄표!G14</f>
        <v>5131</v>
      </c>
      <c r="J120" s="26">
        <f>TRUNC(E120*I120,0)</f>
        <v>5131</v>
      </c>
      <c r="K120" s="25">
        <f>단가산출총괄표!H14</f>
        <v>1038</v>
      </c>
      <c r="L120" s="26">
        <f>TRUNC(E120*K120,0)</f>
        <v>1038</v>
      </c>
      <c r="M120" s="25">
        <f>단가산출총괄표!I14</f>
        <v>3415</v>
      </c>
      <c r="N120" s="26">
        <f>TRUNC(E120*M120,0)</f>
        <v>3415</v>
      </c>
      <c r="O120" s="17" t="s">
        <v>965</v>
      </c>
    </row>
    <row r="121" spans="2:15" ht="19.7" customHeight="1" x14ac:dyDescent="0.2">
      <c r="B121" s="13" t="s">
        <v>4016</v>
      </c>
      <c r="C121" s="14" t="s">
        <v>3418</v>
      </c>
      <c r="D121" s="14" t="s">
        <v>2808</v>
      </c>
      <c r="E121" s="16">
        <v>1</v>
      </c>
      <c r="F121" s="15" t="s">
        <v>2937</v>
      </c>
      <c r="G121" s="22" t="e">
        <f>I121+K121+M121</f>
        <v>#REF!</v>
      </c>
      <c r="H121" s="26" t="e">
        <f>J121+L121+N121</f>
        <v>#REF!</v>
      </c>
      <c r="I121" s="25" t="e">
        <f>#REF!</f>
        <v>#REF!</v>
      </c>
      <c r="J121" s="26" t="e">
        <f>TRUNC(E121*I121,0)</f>
        <v>#REF!</v>
      </c>
      <c r="K121" s="25" t="e">
        <f>#REF!</f>
        <v>#REF!</v>
      </c>
      <c r="L121" s="26" t="e">
        <f>TRUNC(E121*K121,0)</f>
        <v>#REF!</v>
      </c>
      <c r="M121" s="25" t="e">
        <f>#REF!</f>
        <v>#REF!</v>
      </c>
      <c r="N121" s="26" t="e">
        <f>TRUNC(E121*M121,0)</f>
        <v>#REF!</v>
      </c>
      <c r="O121" s="17" t="s">
        <v>1695</v>
      </c>
    </row>
    <row r="122" spans="2:15" ht="19.7" customHeight="1" x14ac:dyDescent="0.2">
      <c r="B122" s="13" t="s">
        <v>4016</v>
      </c>
      <c r="C122" s="14" t="s">
        <v>3430</v>
      </c>
      <c r="D122" s="14" t="s">
        <v>2233</v>
      </c>
      <c r="E122" s="16">
        <v>1</v>
      </c>
      <c r="F122" s="15" t="s">
        <v>2937</v>
      </c>
      <c r="G122" s="22">
        <f>I122+K122+M122</f>
        <v>2378</v>
      </c>
      <c r="H122" s="26">
        <f>J122+L122+N122</f>
        <v>2378</v>
      </c>
      <c r="I122" s="25">
        <f>단가산출총괄표!G15</f>
        <v>1648</v>
      </c>
      <c r="J122" s="26">
        <f>TRUNC(E122*I122,0)</f>
        <v>1648</v>
      </c>
      <c r="K122" s="25">
        <f>단가산출총괄표!H15</f>
        <v>573</v>
      </c>
      <c r="L122" s="26">
        <f>TRUNC(E122*K122,0)</f>
        <v>573</v>
      </c>
      <c r="M122" s="25">
        <f>단가산출총괄표!I15</f>
        <v>157</v>
      </c>
      <c r="N122" s="26">
        <f>TRUNC(E122*M122,0)</f>
        <v>157</v>
      </c>
      <c r="O122" s="17" t="s">
        <v>3740</v>
      </c>
    </row>
    <row r="123" spans="2:15" ht="19.7" customHeight="1" x14ac:dyDescent="0.2">
      <c r="B123" s="13" t="s">
        <v>4016</v>
      </c>
      <c r="C123" s="14" t="s">
        <v>4016</v>
      </c>
      <c r="D123" s="14" t="s">
        <v>4016</v>
      </c>
      <c r="E123" s="16"/>
      <c r="F123" s="15" t="s">
        <v>4016</v>
      </c>
      <c r="G123" s="22"/>
      <c r="H123" s="16"/>
      <c r="I123" s="22"/>
      <c r="J123" s="26">
        <f>TRUNC(E123*I123,0)</f>
        <v>0</v>
      </c>
      <c r="K123" s="22"/>
      <c r="L123" s="26">
        <f>TRUNC(E123*K123,0)</f>
        <v>0</v>
      </c>
      <c r="M123" s="22"/>
      <c r="N123" s="26">
        <f>TRUNC(E123*M123,0)</f>
        <v>0</v>
      </c>
      <c r="O123" s="17" t="s">
        <v>4016</v>
      </c>
    </row>
    <row r="124" spans="2:15" ht="19.7" customHeight="1" x14ac:dyDescent="0.2">
      <c r="B124" s="46" t="s">
        <v>1346</v>
      </c>
      <c r="C124" s="31" t="s">
        <v>2540</v>
      </c>
      <c r="D124" s="31" t="s">
        <v>2110</v>
      </c>
      <c r="E124" s="6"/>
      <c r="F124" s="47" t="s">
        <v>2937</v>
      </c>
      <c r="G124" s="5"/>
      <c r="H124" s="48" t="e">
        <f>J124+L124+N124</f>
        <v>#REF!</v>
      </c>
      <c r="I124" s="5"/>
      <c r="J124" s="48" t="e">
        <f>TRUNC(J125+J126+J127)</f>
        <v>#REF!</v>
      </c>
      <c r="K124" s="5"/>
      <c r="L124" s="48" t="e">
        <f>TRUNC(L125+L126+L127)</f>
        <v>#REF!</v>
      </c>
      <c r="M124" s="5"/>
      <c r="N124" s="48" t="e">
        <f>TRUNC(N125+N126+N127)</f>
        <v>#REF!</v>
      </c>
      <c r="O124" s="49" t="s">
        <v>4016</v>
      </c>
    </row>
    <row r="125" spans="2:15" ht="19.7" customHeight="1" x14ac:dyDescent="0.2">
      <c r="B125" s="13" t="s">
        <v>4016</v>
      </c>
      <c r="C125" s="14" t="s">
        <v>3690</v>
      </c>
      <c r="D125" s="14" t="s">
        <v>2110</v>
      </c>
      <c r="E125" s="16">
        <v>1</v>
      </c>
      <c r="F125" s="15" t="s">
        <v>2937</v>
      </c>
      <c r="G125" s="22" t="e">
        <f>I125+K125+M125</f>
        <v>#REF!</v>
      </c>
      <c r="H125" s="26" t="e">
        <f>J125+L125+N125</f>
        <v>#REF!</v>
      </c>
      <c r="I125" s="25" t="e">
        <f>#REF!</f>
        <v>#REF!</v>
      </c>
      <c r="J125" s="26" t="e">
        <f>TRUNC(E125*I125,0)</f>
        <v>#REF!</v>
      </c>
      <c r="K125" s="25" t="e">
        <f>#REF!</f>
        <v>#REF!</v>
      </c>
      <c r="L125" s="26" t="e">
        <f>TRUNC(E125*K125,0)</f>
        <v>#REF!</v>
      </c>
      <c r="M125" s="25" t="e">
        <f>#REF!</f>
        <v>#REF!</v>
      </c>
      <c r="N125" s="26" t="e">
        <f>TRUNC(E125*M125,0)</f>
        <v>#REF!</v>
      </c>
      <c r="O125" s="17" t="s">
        <v>2072</v>
      </c>
    </row>
    <row r="126" spans="2:15" ht="19.7" customHeight="1" x14ac:dyDescent="0.2">
      <c r="B126" s="13" t="s">
        <v>4016</v>
      </c>
      <c r="C126" s="14" t="s">
        <v>3105</v>
      </c>
      <c r="D126" s="14" t="s">
        <v>2110</v>
      </c>
      <c r="E126" s="16">
        <v>1</v>
      </c>
      <c r="F126" s="15" t="s">
        <v>2937</v>
      </c>
      <c r="G126" s="22">
        <f>I126+K126+M126</f>
        <v>12573</v>
      </c>
      <c r="H126" s="26">
        <f>J126+L126+N126</f>
        <v>12573</v>
      </c>
      <c r="I126" s="25">
        <f>단가산출총괄표!G16</f>
        <v>6554</v>
      </c>
      <c r="J126" s="26">
        <f>TRUNC(E126*I126,0)</f>
        <v>6554</v>
      </c>
      <c r="K126" s="25">
        <f>단가산출총괄표!H16</f>
        <v>2909</v>
      </c>
      <c r="L126" s="26">
        <f>TRUNC(E126*K126,0)</f>
        <v>2909</v>
      </c>
      <c r="M126" s="25">
        <f>단가산출총괄표!I16</f>
        <v>3110</v>
      </c>
      <c r="N126" s="26">
        <f>TRUNC(E126*M126,0)</f>
        <v>3110</v>
      </c>
      <c r="O126" s="17" t="s">
        <v>1164</v>
      </c>
    </row>
    <row r="127" spans="2:15" ht="19.7" customHeight="1" x14ac:dyDescent="0.2">
      <c r="B127" s="13" t="s">
        <v>4016</v>
      </c>
      <c r="C127" s="14" t="s">
        <v>1629</v>
      </c>
      <c r="D127" s="14" t="s">
        <v>1590</v>
      </c>
      <c r="E127" s="16">
        <v>1</v>
      </c>
      <c r="F127" s="15" t="s">
        <v>2937</v>
      </c>
      <c r="G127" s="22" t="e">
        <f>I127+K127+M127</f>
        <v>#REF!</v>
      </c>
      <c r="H127" s="26" t="e">
        <f>J127+L127+N127</f>
        <v>#REF!</v>
      </c>
      <c r="I127" s="25" t="e">
        <f>#REF!</f>
        <v>#REF!</v>
      </c>
      <c r="J127" s="26" t="e">
        <f>TRUNC(E127*I127,0)</f>
        <v>#REF!</v>
      </c>
      <c r="K127" s="25" t="e">
        <f>#REF!</f>
        <v>#REF!</v>
      </c>
      <c r="L127" s="26" t="e">
        <f>TRUNC(E127*K127,0)</f>
        <v>#REF!</v>
      </c>
      <c r="M127" s="25" t="e">
        <f>#REF!</f>
        <v>#REF!</v>
      </c>
      <c r="N127" s="26" t="e">
        <f>TRUNC(E127*M127,0)</f>
        <v>#REF!</v>
      </c>
      <c r="O127" s="17" t="s">
        <v>956</v>
      </c>
    </row>
    <row r="128" spans="2:15" ht="19.7" customHeight="1" x14ac:dyDescent="0.2">
      <c r="B128" s="13" t="s">
        <v>4016</v>
      </c>
      <c r="C128" s="14" t="s">
        <v>4016</v>
      </c>
      <c r="D128" s="14" t="s">
        <v>4016</v>
      </c>
      <c r="E128" s="16"/>
      <c r="F128" s="15" t="s">
        <v>4016</v>
      </c>
      <c r="G128" s="22"/>
      <c r="H128" s="16"/>
      <c r="I128" s="22"/>
      <c r="J128" s="26">
        <f>TRUNC(E128*I128,0)</f>
        <v>0</v>
      </c>
      <c r="K128" s="22"/>
      <c r="L128" s="26">
        <f>TRUNC(E128*K128,0)</f>
        <v>0</v>
      </c>
      <c r="M128" s="22"/>
      <c r="N128" s="26">
        <f>TRUNC(E128*M128,0)</f>
        <v>0</v>
      </c>
      <c r="O128" s="17" t="s">
        <v>4016</v>
      </c>
    </row>
    <row r="129" spans="2:15" ht="19.7" customHeight="1" x14ac:dyDescent="0.2">
      <c r="B129" s="40" t="s">
        <v>3812</v>
      </c>
      <c r="C129" s="24" t="s">
        <v>778</v>
      </c>
      <c r="D129" s="24" t="s">
        <v>821</v>
      </c>
      <c r="E129" s="16"/>
      <c r="F129" s="41" t="s">
        <v>2937</v>
      </c>
      <c r="G129" s="22"/>
      <c r="H129" s="42" t="e">
        <f>J129+L129+N129</f>
        <v>#REF!</v>
      </c>
      <c r="I129" s="22"/>
      <c r="J129" s="42" t="e">
        <f>TRUNC(J130+J131+J132+J133)</f>
        <v>#REF!</v>
      </c>
      <c r="K129" s="22"/>
      <c r="L129" s="42" t="e">
        <f>TRUNC(L130+L131+L132+L133)</f>
        <v>#REF!</v>
      </c>
      <c r="M129" s="22"/>
      <c r="N129" s="42" t="e">
        <f>TRUNC(N130+N131+N132+N133)</f>
        <v>#REF!</v>
      </c>
      <c r="O129" s="43" t="s">
        <v>4016</v>
      </c>
    </row>
    <row r="130" spans="2:15" ht="19.7" customHeight="1" x14ac:dyDescent="0.2">
      <c r="B130" s="13" t="s">
        <v>4016</v>
      </c>
      <c r="C130" s="14" t="s">
        <v>1524</v>
      </c>
      <c r="D130" s="14" t="s">
        <v>821</v>
      </c>
      <c r="E130" s="16">
        <v>1</v>
      </c>
      <c r="F130" s="15" t="s">
        <v>2937</v>
      </c>
      <c r="G130" s="22" t="e">
        <f>I130+K130+M130</f>
        <v>#REF!</v>
      </c>
      <c r="H130" s="26" t="e">
        <f>J130+L130+N130</f>
        <v>#REF!</v>
      </c>
      <c r="I130" s="25" t="e">
        <f>#REF!</f>
        <v>#REF!</v>
      </c>
      <c r="J130" s="26" t="e">
        <f>TRUNC(E130*I130,0)</f>
        <v>#REF!</v>
      </c>
      <c r="K130" s="25" t="e">
        <f>#REF!</f>
        <v>#REF!</v>
      </c>
      <c r="L130" s="26" t="e">
        <f>TRUNC(E130*K130,0)</f>
        <v>#REF!</v>
      </c>
      <c r="M130" s="25" t="e">
        <f>#REF!</f>
        <v>#REF!</v>
      </c>
      <c r="N130" s="26" t="e">
        <f>TRUNC(E130*M130,0)</f>
        <v>#REF!</v>
      </c>
      <c r="O130" s="17" t="s">
        <v>1457</v>
      </c>
    </row>
    <row r="131" spans="2:15" ht="19.7" customHeight="1" x14ac:dyDescent="0.2">
      <c r="B131" s="13" t="s">
        <v>4016</v>
      </c>
      <c r="C131" s="14" t="s">
        <v>1055</v>
      </c>
      <c r="D131" s="14" t="s">
        <v>821</v>
      </c>
      <c r="E131" s="16">
        <v>1</v>
      </c>
      <c r="F131" s="15" t="s">
        <v>2937</v>
      </c>
      <c r="G131" s="22">
        <f>I131+K131+M131</f>
        <v>9584</v>
      </c>
      <c r="H131" s="26">
        <f>J131+L131+N131</f>
        <v>9584</v>
      </c>
      <c r="I131" s="25">
        <f>단가산출총괄표!G9</f>
        <v>5131</v>
      </c>
      <c r="J131" s="26">
        <f>TRUNC(E131*I131,0)</f>
        <v>5131</v>
      </c>
      <c r="K131" s="25">
        <f>단가산출총괄표!H9</f>
        <v>1038</v>
      </c>
      <c r="L131" s="26">
        <f>TRUNC(E131*K131,0)</f>
        <v>1038</v>
      </c>
      <c r="M131" s="25">
        <f>단가산출총괄표!I9</f>
        <v>3415</v>
      </c>
      <c r="N131" s="26">
        <f>TRUNC(E131*M131,0)</f>
        <v>3415</v>
      </c>
      <c r="O131" s="17" t="s">
        <v>2322</v>
      </c>
    </row>
    <row r="132" spans="2:15" ht="19.7" customHeight="1" x14ac:dyDescent="0.2">
      <c r="B132" s="13" t="s">
        <v>4016</v>
      </c>
      <c r="C132" s="14" t="s">
        <v>3247</v>
      </c>
      <c r="D132" s="14" t="s">
        <v>3126</v>
      </c>
      <c r="E132" s="16">
        <v>1</v>
      </c>
      <c r="F132" s="15" t="s">
        <v>2937</v>
      </c>
      <c r="G132" s="22" t="e">
        <f>I132+K132+M132</f>
        <v>#REF!</v>
      </c>
      <c r="H132" s="26" t="e">
        <f>J132+L132+N132</f>
        <v>#REF!</v>
      </c>
      <c r="I132" s="25" t="e">
        <f>#REF!</f>
        <v>#REF!</v>
      </c>
      <c r="J132" s="26" t="e">
        <f>TRUNC(E132*I132,0)</f>
        <v>#REF!</v>
      </c>
      <c r="K132" s="25" t="e">
        <f>#REF!</f>
        <v>#REF!</v>
      </c>
      <c r="L132" s="26" t="e">
        <f>TRUNC(E132*K132,0)</f>
        <v>#REF!</v>
      </c>
      <c r="M132" s="25" t="e">
        <f>#REF!</f>
        <v>#REF!</v>
      </c>
      <c r="N132" s="26" t="e">
        <f>TRUNC(E132*M132,0)</f>
        <v>#REF!</v>
      </c>
      <c r="O132" s="17" t="s">
        <v>176</v>
      </c>
    </row>
    <row r="133" spans="2:15" ht="19.7" customHeight="1" x14ac:dyDescent="0.2">
      <c r="B133" s="13" t="s">
        <v>4016</v>
      </c>
      <c r="C133" s="14" t="s">
        <v>3430</v>
      </c>
      <c r="D133" s="14" t="s">
        <v>821</v>
      </c>
      <c r="E133" s="16">
        <v>1</v>
      </c>
      <c r="F133" s="15" t="s">
        <v>2937</v>
      </c>
      <c r="G133" s="22">
        <f>I133+K133+M133</f>
        <v>2637</v>
      </c>
      <c r="H133" s="26">
        <f>J133+L133+N133</f>
        <v>2637</v>
      </c>
      <c r="I133" s="25">
        <f>단가산출총괄표!G10</f>
        <v>1824</v>
      </c>
      <c r="J133" s="26">
        <f>TRUNC(E133*I133,0)</f>
        <v>1824</v>
      </c>
      <c r="K133" s="25">
        <f>단가산출총괄표!H10</f>
        <v>638</v>
      </c>
      <c r="L133" s="26">
        <f>TRUNC(E133*K133,0)</f>
        <v>638</v>
      </c>
      <c r="M133" s="25">
        <f>단가산출총괄표!I10</f>
        <v>175</v>
      </c>
      <c r="N133" s="26">
        <f>TRUNC(E133*M133,0)</f>
        <v>175</v>
      </c>
      <c r="O133" s="17" t="s">
        <v>731</v>
      </c>
    </row>
    <row r="134" spans="2:15" ht="19.7" customHeight="1" x14ac:dyDescent="0.2">
      <c r="B134" s="13" t="s">
        <v>4016</v>
      </c>
      <c r="C134" s="14" t="s">
        <v>4016</v>
      </c>
      <c r="D134" s="14" t="s">
        <v>4016</v>
      </c>
      <c r="E134" s="16"/>
      <c r="F134" s="15" t="s">
        <v>4016</v>
      </c>
      <c r="G134" s="22"/>
      <c r="H134" s="16"/>
      <c r="I134" s="22"/>
      <c r="J134" s="26">
        <f>TRUNC(E134*I134,0)</f>
        <v>0</v>
      </c>
      <c r="K134" s="22"/>
      <c r="L134" s="26">
        <f>TRUNC(E134*K134,0)</f>
        <v>0</v>
      </c>
      <c r="M134" s="22"/>
      <c r="N134" s="26">
        <f>TRUNC(E134*M134,0)</f>
        <v>0</v>
      </c>
      <c r="O134" s="17" t="s">
        <v>4016</v>
      </c>
    </row>
    <row r="135" spans="2:15" ht="19.7" customHeight="1" x14ac:dyDescent="0.2">
      <c r="B135" s="40" t="s">
        <v>576</v>
      </c>
      <c r="C135" s="24" t="s">
        <v>978</v>
      </c>
      <c r="D135" s="24" t="s">
        <v>821</v>
      </c>
      <c r="E135" s="16"/>
      <c r="F135" s="41" t="s">
        <v>2986</v>
      </c>
      <c r="G135" s="22"/>
      <c r="H135" s="42" t="e">
        <f>J135+L135+N135</f>
        <v>#REF!</v>
      </c>
      <c r="I135" s="22"/>
      <c r="J135" s="42" t="e">
        <f>TRUNC(J136+J137)</f>
        <v>#REF!</v>
      </c>
      <c r="K135" s="22"/>
      <c r="L135" s="42" t="e">
        <f>TRUNC(L136+L137)</f>
        <v>#REF!</v>
      </c>
      <c r="M135" s="22"/>
      <c r="N135" s="42" t="e">
        <f>TRUNC(N136+N137)</f>
        <v>#REF!</v>
      </c>
      <c r="O135" s="43" t="s">
        <v>4016</v>
      </c>
    </row>
    <row r="136" spans="2:15" ht="19.7" customHeight="1" x14ac:dyDescent="0.2">
      <c r="B136" s="13" t="s">
        <v>4016</v>
      </c>
      <c r="C136" s="14" t="s">
        <v>978</v>
      </c>
      <c r="D136" s="14" t="s">
        <v>3499</v>
      </c>
      <c r="E136" s="16">
        <v>1</v>
      </c>
      <c r="F136" s="15" t="s">
        <v>2986</v>
      </c>
      <c r="G136" s="22" t="e">
        <f>I136+K136+M136</f>
        <v>#REF!</v>
      </c>
      <c r="H136" s="26" t="e">
        <f>J136+L136+N136</f>
        <v>#REF!</v>
      </c>
      <c r="I136" s="25" t="e">
        <f>#REF!</f>
        <v>#REF!</v>
      </c>
      <c r="J136" s="26" t="e">
        <f>TRUNC(E136*I136,0)</f>
        <v>#REF!</v>
      </c>
      <c r="K136" s="25" t="e">
        <f>#REF!</f>
        <v>#REF!</v>
      </c>
      <c r="L136" s="26" t="e">
        <f>TRUNC(E136*K136,0)</f>
        <v>#REF!</v>
      </c>
      <c r="M136" s="25" t="e">
        <f>#REF!</f>
        <v>#REF!</v>
      </c>
      <c r="N136" s="26" t="e">
        <f>TRUNC(E136*M136,0)</f>
        <v>#REF!</v>
      </c>
      <c r="O136" s="17" t="s">
        <v>2766</v>
      </c>
    </row>
    <row r="137" spans="2:15" ht="19.7" customHeight="1" x14ac:dyDescent="0.2">
      <c r="B137" s="13" t="s">
        <v>4016</v>
      </c>
      <c r="C137" s="14" t="s">
        <v>3898</v>
      </c>
      <c r="D137" s="14" t="s">
        <v>240</v>
      </c>
      <c r="E137" s="16">
        <v>1</v>
      </c>
      <c r="F137" s="15" t="s">
        <v>2986</v>
      </c>
      <c r="G137" s="22">
        <f>I137+K137+M137</f>
        <v>6451</v>
      </c>
      <c r="H137" s="26">
        <f>J137+L137+N137</f>
        <v>6451</v>
      </c>
      <c r="I137" s="25">
        <f>단가산출총괄표!G17</f>
        <v>4470</v>
      </c>
      <c r="J137" s="26">
        <f>TRUNC(E137*I137,0)</f>
        <v>4470</v>
      </c>
      <c r="K137" s="25">
        <f>단가산출총괄표!H17</f>
        <v>1555</v>
      </c>
      <c r="L137" s="26">
        <f>TRUNC(E137*K137,0)</f>
        <v>1555</v>
      </c>
      <c r="M137" s="25">
        <f>단가산출총괄표!I17</f>
        <v>426</v>
      </c>
      <c r="N137" s="26">
        <f>TRUNC(E137*M137,0)</f>
        <v>426</v>
      </c>
      <c r="O137" s="17" t="s">
        <v>3810</v>
      </c>
    </row>
    <row r="138" spans="2:15" ht="19.7" customHeight="1" x14ac:dyDescent="0.2">
      <c r="B138" s="13" t="s">
        <v>4016</v>
      </c>
      <c r="C138" s="14" t="s">
        <v>4016</v>
      </c>
      <c r="D138" s="14" t="s">
        <v>4016</v>
      </c>
      <c r="E138" s="16"/>
      <c r="F138" s="15" t="s">
        <v>4016</v>
      </c>
      <c r="G138" s="22"/>
      <c r="H138" s="16"/>
      <c r="I138" s="22"/>
      <c r="J138" s="26">
        <f>TRUNC(E138*I138,0)</f>
        <v>0</v>
      </c>
      <c r="K138" s="22"/>
      <c r="L138" s="26">
        <f>TRUNC(E138*K138,0)</f>
        <v>0</v>
      </c>
      <c r="M138" s="22"/>
      <c r="N138" s="26">
        <f>TRUNC(E138*M138,0)</f>
        <v>0</v>
      </c>
      <c r="O138" s="17" t="s">
        <v>4016</v>
      </c>
    </row>
    <row r="139" spans="2:15" ht="19.7" customHeight="1" x14ac:dyDescent="0.2">
      <c r="B139" s="40" t="s">
        <v>2087</v>
      </c>
      <c r="C139" s="24" t="s">
        <v>2961</v>
      </c>
      <c r="D139" s="24" t="s">
        <v>660</v>
      </c>
      <c r="E139" s="16"/>
      <c r="F139" s="41" t="s">
        <v>2937</v>
      </c>
      <c r="G139" s="22"/>
      <c r="H139" s="42" t="e">
        <f>J139+L139+N139</f>
        <v>#REF!</v>
      </c>
      <c r="I139" s="22"/>
      <c r="J139" s="42" t="e">
        <f>TRUNC(J140+J141+J142)</f>
        <v>#REF!</v>
      </c>
      <c r="K139" s="22"/>
      <c r="L139" s="42" t="e">
        <f>TRUNC(L140+L141+L142)</f>
        <v>#REF!</v>
      </c>
      <c r="M139" s="22"/>
      <c r="N139" s="42" t="e">
        <f>TRUNC(N140+N141+N142)</f>
        <v>#REF!</v>
      </c>
      <c r="O139" s="43" t="s">
        <v>4016</v>
      </c>
    </row>
    <row r="140" spans="2:15" ht="19.7" customHeight="1" x14ac:dyDescent="0.2">
      <c r="B140" s="13" t="s">
        <v>4016</v>
      </c>
      <c r="C140" s="14" t="s">
        <v>392</v>
      </c>
      <c r="D140" s="14" t="s">
        <v>660</v>
      </c>
      <c r="E140" s="16">
        <v>1</v>
      </c>
      <c r="F140" s="15" t="s">
        <v>2937</v>
      </c>
      <c r="G140" s="22" t="e">
        <f>I140+K140+M140</f>
        <v>#REF!</v>
      </c>
      <c r="H140" s="26" t="e">
        <f>J140+L140+N140</f>
        <v>#REF!</v>
      </c>
      <c r="I140" s="25" t="e">
        <f>#REF!</f>
        <v>#REF!</v>
      </c>
      <c r="J140" s="26" t="e">
        <f>TRUNC(E140*I140,0)</f>
        <v>#REF!</v>
      </c>
      <c r="K140" s="25" t="e">
        <f>#REF!</f>
        <v>#REF!</v>
      </c>
      <c r="L140" s="26" t="e">
        <f>TRUNC(E140*K140,0)</f>
        <v>#REF!</v>
      </c>
      <c r="M140" s="25" t="e">
        <f>#REF!</f>
        <v>#REF!</v>
      </c>
      <c r="N140" s="26" t="e">
        <f>TRUNC(E140*M140,0)</f>
        <v>#REF!</v>
      </c>
      <c r="O140" s="17" t="s">
        <v>1148</v>
      </c>
    </row>
    <row r="141" spans="2:15" ht="19.7" customHeight="1" x14ac:dyDescent="0.2">
      <c r="B141" s="13" t="s">
        <v>4016</v>
      </c>
      <c r="C141" s="14" t="s">
        <v>1885</v>
      </c>
      <c r="D141" s="14" t="s">
        <v>3575</v>
      </c>
      <c r="E141" s="16">
        <v>1</v>
      </c>
      <c r="F141" s="15" t="s">
        <v>2937</v>
      </c>
      <c r="G141" s="22">
        <f>I141+K141+M141</f>
        <v>4687</v>
      </c>
      <c r="H141" s="26">
        <f>J141+L141+N141</f>
        <v>4687</v>
      </c>
      <c r="I141" s="25">
        <f>단가산출총괄표!G4</f>
        <v>2201</v>
      </c>
      <c r="J141" s="26">
        <f>TRUNC(E141*I141,0)</f>
        <v>2201</v>
      </c>
      <c r="K141" s="25">
        <f>단가산출총괄표!H4</f>
        <v>1120</v>
      </c>
      <c r="L141" s="26">
        <f>TRUNC(E141*K141,0)</f>
        <v>1120</v>
      </c>
      <c r="M141" s="25">
        <f>단가산출총괄표!I4</f>
        <v>1366</v>
      </c>
      <c r="N141" s="26">
        <f>TRUNC(E141*M141,0)</f>
        <v>1366</v>
      </c>
      <c r="O141" s="17" t="s">
        <v>682</v>
      </c>
    </row>
    <row r="142" spans="2:15" ht="19.7" customHeight="1" x14ac:dyDescent="0.2">
      <c r="B142" s="13" t="s">
        <v>4016</v>
      </c>
      <c r="C142" s="14" t="s">
        <v>666</v>
      </c>
      <c r="D142" s="14" t="s">
        <v>1330</v>
      </c>
      <c r="E142" s="16">
        <v>1</v>
      </c>
      <c r="F142" s="15" t="s">
        <v>2937</v>
      </c>
      <c r="G142" s="22" t="e">
        <f>I142+K142+M142</f>
        <v>#REF!</v>
      </c>
      <c r="H142" s="26" t="e">
        <f>J142+L142+N142</f>
        <v>#REF!</v>
      </c>
      <c r="I142" s="25" t="e">
        <f>#REF!</f>
        <v>#REF!</v>
      </c>
      <c r="J142" s="26" t="e">
        <f>TRUNC(E142*I142,0)</f>
        <v>#REF!</v>
      </c>
      <c r="K142" s="25" t="e">
        <f>#REF!</f>
        <v>#REF!</v>
      </c>
      <c r="L142" s="26" t="e">
        <f>TRUNC(E142*K142,0)</f>
        <v>#REF!</v>
      </c>
      <c r="M142" s="25" t="e">
        <f>#REF!</f>
        <v>#REF!</v>
      </c>
      <c r="N142" s="26" t="e">
        <f>TRUNC(E142*M142,0)</f>
        <v>#REF!</v>
      </c>
      <c r="O142" s="17" t="s">
        <v>2398</v>
      </c>
    </row>
    <row r="143" spans="2:15" ht="19.7" customHeight="1" x14ac:dyDescent="0.2">
      <c r="B143" s="13" t="s">
        <v>4016</v>
      </c>
      <c r="C143" s="14" t="s">
        <v>4016</v>
      </c>
      <c r="D143" s="14" t="s">
        <v>4016</v>
      </c>
      <c r="E143" s="16"/>
      <c r="F143" s="15" t="s">
        <v>4016</v>
      </c>
      <c r="G143" s="22"/>
      <c r="H143" s="16"/>
      <c r="I143" s="22"/>
      <c r="J143" s="26">
        <f>TRUNC(E143*I143,0)</f>
        <v>0</v>
      </c>
      <c r="K143" s="22"/>
      <c r="L143" s="26">
        <f>TRUNC(E143*K143,0)</f>
        <v>0</v>
      </c>
      <c r="M143" s="22"/>
      <c r="N143" s="26">
        <f>TRUNC(E143*M143,0)</f>
        <v>0</v>
      </c>
      <c r="O143" s="17" t="s">
        <v>4016</v>
      </c>
    </row>
    <row r="144" spans="2:15" ht="19.7" customHeight="1" x14ac:dyDescent="0.2">
      <c r="B144" s="40" t="s">
        <v>3353</v>
      </c>
      <c r="C144" s="24" t="s">
        <v>3993</v>
      </c>
      <c r="D144" s="24" t="s">
        <v>397</v>
      </c>
      <c r="E144" s="16"/>
      <c r="F144" s="41" t="s">
        <v>2986</v>
      </c>
      <c r="G144" s="22"/>
      <c r="H144" s="42" t="e">
        <f>J144+L144+N144</f>
        <v>#REF!</v>
      </c>
      <c r="I144" s="22"/>
      <c r="J144" s="42" t="e">
        <f>TRUNC(J145+J146)</f>
        <v>#REF!</v>
      </c>
      <c r="K144" s="22"/>
      <c r="L144" s="42" t="e">
        <f>TRUNC(L145+L146)</f>
        <v>#REF!</v>
      </c>
      <c r="M144" s="22"/>
      <c r="N144" s="42" t="e">
        <f>TRUNC(N145+N146)</f>
        <v>#REF!</v>
      </c>
      <c r="O144" s="43" t="s">
        <v>4016</v>
      </c>
    </row>
    <row r="145" spans="2:15" ht="19.7" customHeight="1" x14ac:dyDescent="0.2">
      <c r="B145" s="13" t="s">
        <v>4016</v>
      </c>
      <c r="C145" s="14" t="s">
        <v>3349</v>
      </c>
      <c r="D145" s="14" t="s">
        <v>2094</v>
      </c>
      <c r="E145" s="44">
        <v>1.1499999999999999</v>
      </c>
      <c r="F145" s="15" t="s">
        <v>2986</v>
      </c>
      <c r="G145" s="22" t="e">
        <f>I145+K145+M145</f>
        <v>#REF!</v>
      </c>
      <c r="H145" s="26" t="e">
        <f>J145+L145+N145</f>
        <v>#REF!</v>
      </c>
      <c r="I145" s="25" t="e">
        <f>#REF!</f>
        <v>#REF!</v>
      </c>
      <c r="J145" s="26" t="e">
        <f>TRUNC(E145*I145,0)</f>
        <v>#REF!</v>
      </c>
      <c r="K145" s="25" t="e">
        <f>#REF!</f>
        <v>#REF!</v>
      </c>
      <c r="L145" s="26" t="e">
        <f>TRUNC(E145*K145,0)</f>
        <v>#REF!</v>
      </c>
      <c r="M145" s="25" t="e">
        <f>#REF!</f>
        <v>#REF!</v>
      </c>
      <c r="N145" s="26" t="e">
        <f>TRUNC(E145*M145,0)</f>
        <v>#REF!</v>
      </c>
      <c r="O145" s="17" t="s">
        <v>4016</v>
      </c>
    </row>
    <row r="146" spans="2:15" ht="19.7" customHeight="1" x14ac:dyDescent="0.2">
      <c r="B146" s="13" t="s">
        <v>4016</v>
      </c>
      <c r="C146" s="14" t="s">
        <v>2326</v>
      </c>
      <c r="D146" s="14" t="s">
        <v>175</v>
      </c>
      <c r="E146" s="16">
        <v>1</v>
      </c>
      <c r="F146" s="15" t="s">
        <v>2986</v>
      </c>
      <c r="G146" s="22" t="e">
        <f>I146+K146+M146</f>
        <v>#REF!</v>
      </c>
      <c r="H146" s="26" t="e">
        <f>J146+L146+N146</f>
        <v>#REF!</v>
      </c>
      <c r="I146" s="25" t="e">
        <f>#REF!</f>
        <v>#REF!</v>
      </c>
      <c r="J146" s="26" t="e">
        <f>TRUNC(E146*I146,0)</f>
        <v>#REF!</v>
      </c>
      <c r="K146" s="25" t="e">
        <f>#REF!</f>
        <v>#REF!</v>
      </c>
      <c r="L146" s="26" t="e">
        <f>TRUNC(E146*K146,0)</f>
        <v>#REF!</v>
      </c>
      <c r="M146" s="25" t="e">
        <f>#REF!</f>
        <v>#REF!</v>
      </c>
      <c r="N146" s="26" t="e">
        <f>TRUNC(E146*M146,0)</f>
        <v>#REF!</v>
      </c>
      <c r="O146" s="17" t="s">
        <v>3948</v>
      </c>
    </row>
    <row r="147" spans="2:15" ht="19.7" customHeight="1" x14ac:dyDescent="0.2">
      <c r="B147" s="13" t="s">
        <v>4016</v>
      </c>
      <c r="C147" s="14" t="s">
        <v>4016</v>
      </c>
      <c r="D147" s="14" t="s">
        <v>4016</v>
      </c>
      <c r="E147" s="16"/>
      <c r="F147" s="15" t="s">
        <v>4016</v>
      </c>
      <c r="G147" s="22"/>
      <c r="H147" s="16"/>
      <c r="I147" s="22"/>
      <c r="J147" s="26">
        <f>TRUNC(E147*I147,0)</f>
        <v>0</v>
      </c>
      <c r="K147" s="22"/>
      <c r="L147" s="26">
        <f>TRUNC(E147*K147,0)</f>
        <v>0</v>
      </c>
      <c r="M147" s="22"/>
      <c r="N147" s="26">
        <f>TRUNC(E147*M147,0)</f>
        <v>0</v>
      </c>
      <c r="O147" s="17" t="s">
        <v>4016</v>
      </c>
    </row>
    <row r="148" spans="2:15" ht="19.7" customHeight="1" x14ac:dyDescent="0.2">
      <c r="B148" s="40" t="s">
        <v>1760</v>
      </c>
      <c r="C148" s="24" t="s">
        <v>753</v>
      </c>
      <c r="D148" s="24" t="s">
        <v>2110</v>
      </c>
      <c r="E148" s="16"/>
      <c r="F148" s="41" t="s">
        <v>2937</v>
      </c>
      <c r="G148" s="22"/>
      <c r="H148" s="42" t="e">
        <f>J148+L148+N148</f>
        <v>#REF!</v>
      </c>
      <c r="I148" s="22"/>
      <c r="J148" s="42" t="e">
        <f>TRUNC(J149+J150+J151)</f>
        <v>#REF!</v>
      </c>
      <c r="K148" s="22"/>
      <c r="L148" s="42" t="e">
        <f>TRUNC(L149+L150+L151)</f>
        <v>#REF!</v>
      </c>
      <c r="M148" s="22"/>
      <c r="N148" s="42" t="e">
        <f>TRUNC(N149+N150+N151)</f>
        <v>#REF!</v>
      </c>
      <c r="O148" s="43" t="s">
        <v>4016</v>
      </c>
    </row>
    <row r="149" spans="2:15" ht="19.7" customHeight="1" x14ac:dyDescent="0.2">
      <c r="B149" s="13" t="s">
        <v>4016</v>
      </c>
      <c r="C149" s="14" t="s">
        <v>3690</v>
      </c>
      <c r="D149" s="14" t="s">
        <v>2110</v>
      </c>
      <c r="E149" s="16">
        <v>1</v>
      </c>
      <c r="F149" s="15" t="s">
        <v>2937</v>
      </c>
      <c r="G149" s="22" t="e">
        <f>I149+K149+M149</f>
        <v>#REF!</v>
      </c>
      <c r="H149" s="26" t="e">
        <f>J149+L149+N149</f>
        <v>#REF!</v>
      </c>
      <c r="I149" s="25" t="e">
        <f>#REF!</f>
        <v>#REF!</v>
      </c>
      <c r="J149" s="26" t="e">
        <f>TRUNC(E149*I149,0)</f>
        <v>#REF!</v>
      </c>
      <c r="K149" s="25" t="e">
        <f>#REF!</f>
        <v>#REF!</v>
      </c>
      <c r="L149" s="26" t="e">
        <f>TRUNC(E149*K149,0)</f>
        <v>#REF!</v>
      </c>
      <c r="M149" s="25" t="e">
        <f>#REF!</f>
        <v>#REF!</v>
      </c>
      <c r="N149" s="26" t="e">
        <f>TRUNC(E149*M149,0)</f>
        <v>#REF!</v>
      </c>
      <c r="O149" s="17" t="s">
        <v>2072</v>
      </c>
    </row>
    <row r="150" spans="2:15" ht="19.7" customHeight="1" x14ac:dyDescent="0.2">
      <c r="B150" s="13" t="s">
        <v>4016</v>
      </c>
      <c r="C150" s="14" t="s">
        <v>3105</v>
      </c>
      <c r="D150" s="14" t="s">
        <v>2110</v>
      </c>
      <c r="E150" s="16">
        <v>1</v>
      </c>
      <c r="F150" s="15" t="s">
        <v>2937</v>
      </c>
      <c r="G150" s="22">
        <f>I150+K150+M150</f>
        <v>12573</v>
      </c>
      <c r="H150" s="26">
        <f>J150+L150+N150</f>
        <v>12573</v>
      </c>
      <c r="I150" s="25">
        <f>단가산출총괄표!G16</f>
        <v>6554</v>
      </c>
      <c r="J150" s="26">
        <f>TRUNC(E150*I150,0)</f>
        <v>6554</v>
      </c>
      <c r="K150" s="25">
        <f>단가산출총괄표!H16</f>
        <v>2909</v>
      </c>
      <c r="L150" s="26">
        <f>TRUNC(E150*K150,0)</f>
        <v>2909</v>
      </c>
      <c r="M150" s="25">
        <f>단가산출총괄표!I16</f>
        <v>3110</v>
      </c>
      <c r="N150" s="26">
        <f>TRUNC(E150*M150,0)</f>
        <v>3110</v>
      </c>
      <c r="O150" s="17" t="s">
        <v>1164</v>
      </c>
    </row>
    <row r="151" spans="2:15" ht="19.7" customHeight="1" x14ac:dyDescent="0.2">
      <c r="B151" s="13" t="s">
        <v>4016</v>
      </c>
      <c r="C151" s="14" t="s">
        <v>540</v>
      </c>
      <c r="D151" s="14" t="s">
        <v>1865</v>
      </c>
      <c r="E151" s="16">
        <v>1</v>
      </c>
      <c r="F151" s="15" t="s">
        <v>2937</v>
      </c>
      <c r="G151" s="22" t="e">
        <f>I151+K151+M151</f>
        <v>#REF!</v>
      </c>
      <c r="H151" s="26" t="e">
        <f>J151+L151+N151</f>
        <v>#REF!</v>
      </c>
      <c r="I151" s="25" t="e">
        <f>#REF!</f>
        <v>#REF!</v>
      </c>
      <c r="J151" s="26" t="e">
        <f>TRUNC(E151*I151,0)</f>
        <v>#REF!</v>
      </c>
      <c r="K151" s="25" t="e">
        <f>#REF!</f>
        <v>#REF!</v>
      </c>
      <c r="L151" s="26" t="e">
        <f>TRUNC(E151*K151,0)</f>
        <v>#REF!</v>
      </c>
      <c r="M151" s="25" t="e">
        <f>#REF!</f>
        <v>#REF!</v>
      </c>
      <c r="N151" s="26" t="e">
        <f>TRUNC(E151*M151,0)</f>
        <v>#REF!</v>
      </c>
      <c r="O151" s="17" t="s">
        <v>1626</v>
      </c>
    </row>
    <row r="152" spans="2:15" ht="19.7" customHeight="1" x14ac:dyDescent="0.2">
      <c r="B152" s="13" t="s">
        <v>4016</v>
      </c>
      <c r="C152" s="14" t="s">
        <v>4016</v>
      </c>
      <c r="D152" s="14" t="s">
        <v>4016</v>
      </c>
      <c r="E152" s="16"/>
      <c r="F152" s="15" t="s">
        <v>4016</v>
      </c>
      <c r="G152" s="22"/>
      <c r="H152" s="16"/>
      <c r="I152" s="22"/>
      <c r="J152" s="26">
        <f>TRUNC(E152*I152,0)</f>
        <v>0</v>
      </c>
      <c r="K152" s="22"/>
      <c r="L152" s="26">
        <f>TRUNC(E152*K152,0)</f>
        <v>0</v>
      </c>
      <c r="M152" s="22"/>
      <c r="N152" s="26">
        <f>TRUNC(E152*M152,0)</f>
        <v>0</v>
      </c>
      <c r="O152" s="17" t="s">
        <v>4016</v>
      </c>
    </row>
    <row r="153" spans="2:15" ht="19.7" customHeight="1" x14ac:dyDescent="0.2">
      <c r="B153" s="40" t="s">
        <v>3509</v>
      </c>
      <c r="C153" s="24" t="s">
        <v>556</v>
      </c>
      <c r="D153" s="24" t="s">
        <v>2110</v>
      </c>
      <c r="E153" s="16"/>
      <c r="F153" s="41" t="s">
        <v>2937</v>
      </c>
      <c r="G153" s="22"/>
      <c r="H153" s="42" t="e">
        <f>J153+L153+N153</f>
        <v>#REF!</v>
      </c>
      <c r="I153" s="22"/>
      <c r="J153" s="42" t="e">
        <f>TRUNC(J154+J155+J156)</f>
        <v>#REF!</v>
      </c>
      <c r="K153" s="22"/>
      <c r="L153" s="42" t="e">
        <f>TRUNC(L154+L155+L156)</f>
        <v>#REF!</v>
      </c>
      <c r="M153" s="22"/>
      <c r="N153" s="42" t="e">
        <f>TRUNC(N154+N155+N156)</f>
        <v>#REF!</v>
      </c>
      <c r="O153" s="43" t="s">
        <v>4016</v>
      </c>
    </row>
    <row r="154" spans="2:15" ht="19.7" customHeight="1" x14ac:dyDescent="0.2">
      <c r="B154" s="18" t="s">
        <v>4016</v>
      </c>
      <c r="C154" s="19" t="s">
        <v>3690</v>
      </c>
      <c r="D154" s="19" t="s">
        <v>2110</v>
      </c>
      <c r="E154" s="6">
        <v>1</v>
      </c>
      <c r="F154" s="20" t="s">
        <v>2937</v>
      </c>
      <c r="G154" s="5" t="e">
        <f>I154+K154+M154</f>
        <v>#REF!</v>
      </c>
      <c r="H154" s="32" t="e">
        <f>J154+L154+N154</f>
        <v>#REF!</v>
      </c>
      <c r="I154" s="29" t="e">
        <f>#REF!</f>
        <v>#REF!</v>
      </c>
      <c r="J154" s="32" t="e">
        <f>TRUNC(E154*I154,0)</f>
        <v>#REF!</v>
      </c>
      <c r="K154" s="29" t="e">
        <f>#REF!</f>
        <v>#REF!</v>
      </c>
      <c r="L154" s="32" t="e">
        <f>TRUNC(E154*K154,0)</f>
        <v>#REF!</v>
      </c>
      <c r="M154" s="29" t="e">
        <f>#REF!</f>
        <v>#REF!</v>
      </c>
      <c r="N154" s="32" t="e">
        <f>TRUNC(E154*M154,0)</f>
        <v>#REF!</v>
      </c>
      <c r="O154" s="21" t="s">
        <v>2072</v>
      </c>
    </row>
    <row r="155" spans="2:15" ht="19.7" customHeight="1" x14ac:dyDescent="0.2">
      <c r="B155" s="13" t="s">
        <v>4016</v>
      </c>
      <c r="C155" s="14" t="s">
        <v>3105</v>
      </c>
      <c r="D155" s="14" t="s">
        <v>2110</v>
      </c>
      <c r="E155" s="16">
        <v>1</v>
      </c>
      <c r="F155" s="15" t="s">
        <v>2937</v>
      </c>
      <c r="G155" s="22">
        <f>I155+K155+M155</f>
        <v>12573</v>
      </c>
      <c r="H155" s="26">
        <f>J155+L155+N155</f>
        <v>12573</v>
      </c>
      <c r="I155" s="25">
        <f>단가산출총괄표!G16</f>
        <v>6554</v>
      </c>
      <c r="J155" s="26">
        <f>TRUNC(E155*I155,0)</f>
        <v>6554</v>
      </c>
      <c r="K155" s="25">
        <f>단가산출총괄표!H16</f>
        <v>2909</v>
      </c>
      <c r="L155" s="26">
        <f>TRUNC(E155*K155,0)</f>
        <v>2909</v>
      </c>
      <c r="M155" s="25">
        <f>단가산출총괄표!I16</f>
        <v>3110</v>
      </c>
      <c r="N155" s="26">
        <f>TRUNC(E155*M155,0)</f>
        <v>3110</v>
      </c>
      <c r="O155" s="17" t="s">
        <v>1164</v>
      </c>
    </row>
    <row r="156" spans="2:15" ht="19.7" customHeight="1" x14ac:dyDescent="0.2">
      <c r="B156" s="13" t="s">
        <v>4016</v>
      </c>
      <c r="C156" s="14" t="s">
        <v>796</v>
      </c>
      <c r="D156" s="14" t="s">
        <v>27</v>
      </c>
      <c r="E156" s="16">
        <v>1</v>
      </c>
      <c r="F156" s="15" t="s">
        <v>2937</v>
      </c>
      <c r="G156" s="22" t="e">
        <f>I156+K156+M156</f>
        <v>#REF!</v>
      </c>
      <c r="H156" s="26" t="e">
        <f>J156+L156+N156</f>
        <v>#REF!</v>
      </c>
      <c r="I156" s="25" t="e">
        <f>#REF!</f>
        <v>#REF!</v>
      </c>
      <c r="J156" s="26" t="e">
        <f>TRUNC(E156*I156,0)</f>
        <v>#REF!</v>
      </c>
      <c r="K156" s="25" t="e">
        <f>#REF!</f>
        <v>#REF!</v>
      </c>
      <c r="L156" s="26" t="e">
        <f>TRUNC(E156*K156,0)</f>
        <v>#REF!</v>
      </c>
      <c r="M156" s="25" t="e">
        <f>#REF!</f>
        <v>#REF!</v>
      </c>
      <c r="N156" s="26" t="e">
        <f>TRUNC(E156*M156,0)</f>
        <v>#REF!</v>
      </c>
      <c r="O156" s="17" t="s">
        <v>3043</v>
      </c>
    </row>
    <row r="157" spans="2:15" ht="19.7" customHeight="1" x14ac:dyDescent="0.2">
      <c r="B157" s="13" t="s">
        <v>4016</v>
      </c>
      <c r="C157" s="14" t="s">
        <v>4016</v>
      </c>
      <c r="D157" s="14" t="s">
        <v>4016</v>
      </c>
      <c r="E157" s="16"/>
      <c r="F157" s="15" t="s">
        <v>4016</v>
      </c>
      <c r="G157" s="22"/>
      <c r="H157" s="16"/>
      <c r="I157" s="22"/>
      <c r="J157" s="26">
        <f>TRUNC(E157*I157,0)</f>
        <v>0</v>
      </c>
      <c r="K157" s="22"/>
      <c r="L157" s="26">
        <f>TRUNC(E157*K157,0)</f>
        <v>0</v>
      </c>
      <c r="M157" s="22"/>
      <c r="N157" s="26">
        <f>TRUNC(E157*M157,0)</f>
        <v>0</v>
      </c>
      <c r="O157" s="17" t="s">
        <v>4016</v>
      </c>
    </row>
    <row r="158" spans="2:15" ht="19.7" customHeight="1" x14ac:dyDescent="0.2">
      <c r="B158" s="40" t="s">
        <v>1950</v>
      </c>
      <c r="C158" s="24" t="s">
        <v>565</v>
      </c>
      <c r="D158" s="24" t="s">
        <v>2301</v>
      </c>
      <c r="E158" s="16"/>
      <c r="F158" s="41" t="s">
        <v>2937</v>
      </c>
      <c r="G158" s="22"/>
      <c r="H158" s="42" t="e">
        <f>J158+L158+N158</f>
        <v>#REF!</v>
      </c>
      <c r="I158" s="22"/>
      <c r="J158" s="42" t="e">
        <f>TRUNC(J159+J160+J161+J162)</f>
        <v>#REF!</v>
      </c>
      <c r="K158" s="22"/>
      <c r="L158" s="42" t="e">
        <f>TRUNC(L159+L160+L161+L162)</f>
        <v>#REF!</v>
      </c>
      <c r="M158" s="22"/>
      <c r="N158" s="42" t="e">
        <f>TRUNC(N159+N160+N161+N162)</f>
        <v>#REF!</v>
      </c>
      <c r="O158" s="43" t="s">
        <v>4016</v>
      </c>
    </row>
    <row r="159" spans="2:15" ht="19.7" customHeight="1" x14ac:dyDescent="0.2">
      <c r="B159" s="13" t="s">
        <v>4016</v>
      </c>
      <c r="C159" s="14" t="s">
        <v>1524</v>
      </c>
      <c r="D159" s="14" t="s">
        <v>2301</v>
      </c>
      <c r="E159" s="16">
        <v>1</v>
      </c>
      <c r="F159" s="15" t="s">
        <v>2937</v>
      </c>
      <c r="G159" s="22" t="e">
        <f>I159+K159+M159</f>
        <v>#REF!</v>
      </c>
      <c r="H159" s="26" t="e">
        <f>J159+L159+N159</f>
        <v>#REF!</v>
      </c>
      <c r="I159" s="25" t="e">
        <f>#REF!</f>
        <v>#REF!</v>
      </c>
      <c r="J159" s="26" t="e">
        <f>TRUNC(E159*I159,0)</f>
        <v>#REF!</v>
      </c>
      <c r="K159" s="25" t="e">
        <f>#REF!</f>
        <v>#REF!</v>
      </c>
      <c r="L159" s="26" t="e">
        <f>TRUNC(E159*K159,0)</f>
        <v>#REF!</v>
      </c>
      <c r="M159" s="25" t="e">
        <f>#REF!</f>
        <v>#REF!</v>
      </c>
      <c r="N159" s="26" t="e">
        <f>TRUNC(E159*M159,0)</f>
        <v>#REF!</v>
      </c>
      <c r="O159" s="17" t="s">
        <v>590</v>
      </c>
    </row>
    <row r="160" spans="2:15" ht="19.7" customHeight="1" x14ac:dyDescent="0.2">
      <c r="B160" s="13" t="s">
        <v>4016</v>
      </c>
      <c r="C160" s="14" t="s">
        <v>1055</v>
      </c>
      <c r="D160" s="14" t="s">
        <v>2301</v>
      </c>
      <c r="E160" s="16">
        <v>1</v>
      </c>
      <c r="F160" s="15" t="s">
        <v>2937</v>
      </c>
      <c r="G160" s="22">
        <f>I160+K160+M160</f>
        <v>9584</v>
      </c>
      <c r="H160" s="26">
        <f>J160+L160+N160</f>
        <v>9584</v>
      </c>
      <c r="I160" s="25">
        <f>단가산출총괄표!G20</f>
        <v>5131</v>
      </c>
      <c r="J160" s="26">
        <f>TRUNC(E160*I160,0)</f>
        <v>5131</v>
      </c>
      <c r="K160" s="25">
        <f>단가산출총괄표!H20</f>
        <v>1038</v>
      </c>
      <c r="L160" s="26">
        <f>TRUNC(E160*K160,0)</f>
        <v>1038</v>
      </c>
      <c r="M160" s="25">
        <f>단가산출총괄표!I20</f>
        <v>3415</v>
      </c>
      <c r="N160" s="26">
        <f>TRUNC(E160*M160,0)</f>
        <v>3415</v>
      </c>
      <c r="O160" s="17" t="s">
        <v>1475</v>
      </c>
    </row>
    <row r="161" spans="2:15" ht="19.7" customHeight="1" x14ac:dyDescent="0.2">
      <c r="B161" s="13" t="s">
        <v>4016</v>
      </c>
      <c r="C161" s="14" t="s">
        <v>3418</v>
      </c>
      <c r="D161" s="14" t="s">
        <v>3422</v>
      </c>
      <c r="E161" s="16">
        <v>1</v>
      </c>
      <c r="F161" s="15" t="s">
        <v>2937</v>
      </c>
      <c r="G161" s="22" t="e">
        <f>I161+K161+M161</f>
        <v>#REF!</v>
      </c>
      <c r="H161" s="26" t="e">
        <f>J161+L161+N161</f>
        <v>#REF!</v>
      </c>
      <c r="I161" s="25" t="e">
        <f>#REF!</f>
        <v>#REF!</v>
      </c>
      <c r="J161" s="26" t="e">
        <f>TRUNC(E161*I161,0)</f>
        <v>#REF!</v>
      </c>
      <c r="K161" s="25" t="e">
        <f>#REF!</f>
        <v>#REF!</v>
      </c>
      <c r="L161" s="26" t="e">
        <f>TRUNC(E161*K161,0)</f>
        <v>#REF!</v>
      </c>
      <c r="M161" s="25" t="e">
        <f>#REF!</f>
        <v>#REF!</v>
      </c>
      <c r="N161" s="26" t="e">
        <f>TRUNC(E161*M161,0)</f>
        <v>#REF!</v>
      </c>
      <c r="O161" s="17" t="s">
        <v>642</v>
      </c>
    </row>
    <row r="162" spans="2:15" ht="19.7" customHeight="1" x14ac:dyDescent="0.2">
      <c r="B162" s="13" t="s">
        <v>4016</v>
      </c>
      <c r="C162" s="14" t="s">
        <v>3430</v>
      </c>
      <c r="D162" s="14" t="s">
        <v>2301</v>
      </c>
      <c r="E162" s="16">
        <v>1</v>
      </c>
      <c r="F162" s="15" t="s">
        <v>2937</v>
      </c>
      <c r="G162" s="22">
        <f>I162+K162+M162</f>
        <v>2487</v>
      </c>
      <c r="H162" s="26">
        <f>J162+L162+N162</f>
        <v>2487</v>
      </c>
      <c r="I162" s="25">
        <f>단가산출총괄표!G21</f>
        <v>1724</v>
      </c>
      <c r="J162" s="26">
        <f>TRUNC(E162*I162,0)</f>
        <v>1724</v>
      </c>
      <c r="K162" s="25">
        <f>단가산출총괄표!H21</f>
        <v>599</v>
      </c>
      <c r="L162" s="26">
        <f>TRUNC(E162*K162,0)</f>
        <v>599</v>
      </c>
      <c r="M162" s="25">
        <f>단가산출총괄표!I21</f>
        <v>164</v>
      </c>
      <c r="N162" s="26">
        <f>TRUNC(E162*M162,0)</f>
        <v>164</v>
      </c>
      <c r="O162" s="17" t="s">
        <v>2152</v>
      </c>
    </row>
    <row r="163" spans="2:15" ht="19.7" customHeight="1" x14ac:dyDescent="0.2">
      <c r="B163" s="13" t="s">
        <v>4016</v>
      </c>
      <c r="C163" s="14" t="s">
        <v>4016</v>
      </c>
      <c r="D163" s="14" t="s">
        <v>4016</v>
      </c>
      <c r="E163" s="16"/>
      <c r="F163" s="15" t="s">
        <v>4016</v>
      </c>
      <c r="G163" s="22"/>
      <c r="H163" s="16"/>
      <c r="I163" s="22"/>
      <c r="J163" s="26">
        <f>TRUNC(E163*I163,0)</f>
        <v>0</v>
      </c>
      <c r="K163" s="22"/>
      <c r="L163" s="26">
        <f>TRUNC(E163*K163,0)</f>
        <v>0</v>
      </c>
      <c r="M163" s="22"/>
      <c r="N163" s="26">
        <f>TRUNC(E163*M163,0)</f>
        <v>0</v>
      </c>
      <c r="O163" s="17" t="s">
        <v>4016</v>
      </c>
    </row>
    <row r="164" spans="2:15" ht="19.7" customHeight="1" x14ac:dyDescent="0.2">
      <c r="B164" s="40" t="s">
        <v>3076</v>
      </c>
      <c r="C164" s="24" t="s">
        <v>778</v>
      </c>
      <c r="D164" s="24" t="s">
        <v>2603</v>
      </c>
      <c r="E164" s="16"/>
      <c r="F164" s="41" t="s">
        <v>2937</v>
      </c>
      <c r="G164" s="22"/>
      <c r="H164" s="42" t="e">
        <f>J164+L164+N164</f>
        <v>#REF!</v>
      </c>
      <c r="I164" s="22"/>
      <c r="J164" s="42" t="e">
        <f>TRUNC(J165+J166+J167+J168)</f>
        <v>#REF!</v>
      </c>
      <c r="K164" s="22"/>
      <c r="L164" s="42" t="e">
        <f>TRUNC(L165+L166+L167+L168)</f>
        <v>#REF!</v>
      </c>
      <c r="M164" s="22"/>
      <c r="N164" s="42" t="e">
        <f>TRUNC(N165+N166+N167+N168)</f>
        <v>#REF!</v>
      </c>
      <c r="O164" s="43" t="s">
        <v>4016</v>
      </c>
    </row>
    <row r="165" spans="2:15" ht="19.7" customHeight="1" x14ac:dyDescent="0.2">
      <c r="B165" s="13" t="s">
        <v>4016</v>
      </c>
      <c r="C165" s="14" t="s">
        <v>1524</v>
      </c>
      <c r="D165" s="14" t="s">
        <v>2301</v>
      </c>
      <c r="E165" s="16">
        <v>1</v>
      </c>
      <c r="F165" s="15" t="s">
        <v>2937</v>
      </c>
      <c r="G165" s="22" t="e">
        <f>I165+K165+M165</f>
        <v>#REF!</v>
      </c>
      <c r="H165" s="26" t="e">
        <f>J165+L165+N165</f>
        <v>#REF!</v>
      </c>
      <c r="I165" s="25" t="e">
        <f>#REF!</f>
        <v>#REF!</v>
      </c>
      <c r="J165" s="26" t="e">
        <f>TRUNC(E165*I165,0)</f>
        <v>#REF!</v>
      </c>
      <c r="K165" s="25" t="e">
        <f>#REF!</f>
        <v>#REF!</v>
      </c>
      <c r="L165" s="26" t="e">
        <f>TRUNC(E165*K165,0)</f>
        <v>#REF!</v>
      </c>
      <c r="M165" s="25" t="e">
        <f>#REF!</f>
        <v>#REF!</v>
      </c>
      <c r="N165" s="26" t="e">
        <f>TRUNC(E165*M165,0)</f>
        <v>#REF!</v>
      </c>
      <c r="O165" s="17" t="s">
        <v>590</v>
      </c>
    </row>
    <row r="166" spans="2:15" ht="19.7" customHeight="1" x14ac:dyDescent="0.2">
      <c r="B166" s="13" t="s">
        <v>4016</v>
      </c>
      <c r="C166" s="14" t="s">
        <v>1055</v>
      </c>
      <c r="D166" s="14" t="s">
        <v>2301</v>
      </c>
      <c r="E166" s="16">
        <v>1</v>
      </c>
      <c r="F166" s="15" t="s">
        <v>2937</v>
      </c>
      <c r="G166" s="22">
        <f>I166+K166+M166</f>
        <v>9584</v>
      </c>
      <c r="H166" s="26">
        <f>J166+L166+N166</f>
        <v>9584</v>
      </c>
      <c r="I166" s="25">
        <f>단가산출총괄표!G20</f>
        <v>5131</v>
      </c>
      <c r="J166" s="26">
        <f>TRUNC(E166*I166,0)</f>
        <v>5131</v>
      </c>
      <c r="K166" s="25">
        <f>단가산출총괄표!H20</f>
        <v>1038</v>
      </c>
      <c r="L166" s="26">
        <f>TRUNC(E166*K166,0)</f>
        <v>1038</v>
      </c>
      <c r="M166" s="25">
        <f>단가산출총괄표!I20</f>
        <v>3415</v>
      </c>
      <c r="N166" s="26">
        <f>TRUNC(E166*M166,0)</f>
        <v>3415</v>
      </c>
      <c r="O166" s="17" t="s">
        <v>1475</v>
      </c>
    </row>
    <row r="167" spans="2:15" ht="19.7" customHeight="1" x14ac:dyDescent="0.2">
      <c r="B167" s="13" t="s">
        <v>4016</v>
      </c>
      <c r="C167" s="14" t="s">
        <v>3247</v>
      </c>
      <c r="D167" s="14" t="s">
        <v>2656</v>
      </c>
      <c r="E167" s="16">
        <v>1</v>
      </c>
      <c r="F167" s="15" t="s">
        <v>2937</v>
      </c>
      <c r="G167" s="22">
        <f>I167+K167+M167</f>
        <v>14985</v>
      </c>
      <c r="H167" s="26">
        <f>J167+L167+N167</f>
        <v>14985</v>
      </c>
      <c r="I167" s="25">
        <f>단가산출총괄표!G22</f>
        <v>11812</v>
      </c>
      <c r="J167" s="26">
        <f>TRUNC(E167*I167,0)</f>
        <v>11812</v>
      </c>
      <c r="K167" s="25">
        <f>단가산출총괄표!H22</f>
        <v>1196</v>
      </c>
      <c r="L167" s="26">
        <f>TRUNC(E167*K167,0)</f>
        <v>1196</v>
      </c>
      <c r="M167" s="25">
        <f>단가산출총괄표!I22</f>
        <v>1977</v>
      </c>
      <c r="N167" s="26">
        <f>TRUNC(E167*M167,0)</f>
        <v>1977</v>
      </c>
      <c r="O167" s="17" t="s">
        <v>685</v>
      </c>
    </row>
    <row r="168" spans="2:15" ht="19.7" customHeight="1" x14ac:dyDescent="0.2">
      <c r="B168" s="13" t="s">
        <v>4016</v>
      </c>
      <c r="C168" s="14" t="s">
        <v>3430</v>
      </c>
      <c r="D168" s="14" t="s">
        <v>2301</v>
      </c>
      <c r="E168" s="16">
        <v>1</v>
      </c>
      <c r="F168" s="15" t="s">
        <v>2937</v>
      </c>
      <c r="G168" s="22">
        <f>I168+K168+M168</f>
        <v>2487</v>
      </c>
      <c r="H168" s="26">
        <f>J168+L168+N168</f>
        <v>2487</v>
      </c>
      <c r="I168" s="25">
        <f>단가산출총괄표!G21</f>
        <v>1724</v>
      </c>
      <c r="J168" s="26">
        <f>TRUNC(E168*I168,0)</f>
        <v>1724</v>
      </c>
      <c r="K168" s="25">
        <f>단가산출총괄표!H21</f>
        <v>599</v>
      </c>
      <c r="L168" s="26">
        <f>TRUNC(E168*K168,0)</f>
        <v>599</v>
      </c>
      <c r="M168" s="25">
        <f>단가산출총괄표!I21</f>
        <v>164</v>
      </c>
      <c r="N168" s="26">
        <f>TRUNC(E168*M168,0)</f>
        <v>164</v>
      </c>
      <c r="O168" s="17" t="s">
        <v>2152</v>
      </c>
    </row>
    <row r="169" spans="2:15" ht="19.7" customHeight="1" x14ac:dyDescent="0.2">
      <c r="B169" s="13" t="s">
        <v>4016</v>
      </c>
      <c r="C169" s="14" t="s">
        <v>4016</v>
      </c>
      <c r="D169" s="14" t="s">
        <v>4016</v>
      </c>
      <c r="E169" s="16"/>
      <c r="F169" s="15" t="s">
        <v>4016</v>
      </c>
      <c r="G169" s="22"/>
      <c r="H169" s="16"/>
      <c r="I169" s="22"/>
      <c r="J169" s="26">
        <f>TRUNC(E169*I169,0)</f>
        <v>0</v>
      </c>
      <c r="K169" s="22"/>
      <c r="L169" s="26">
        <f>TRUNC(E169*K169,0)</f>
        <v>0</v>
      </c>
      <c r="M169" s="22"/>
      <c r="N169" s="26">
        <f>TRUNC(E169*M169,0)</f>
        <v>0</v>
      </c>
      <c r="O169" s="17" t="s">
        <v>4016</v>
      </c>
    </row>
    <row r="170" spans="2:15" ht="19.7" customHeight="1" x14ac:dyDescent="0.2">
      <c r="B170" s="40" t="s">
        <v>1592</v>
      </c>
      <c r="C170" s="24" t="s">
        <v>1860</v>
      </c>
      <c r="D170" s="24" t="s">
        <v>101</v>
      </c>
      <c r="E170" s="16"/>
      <c r="F170" s="41" t="s">
        <v>2986</v>
      </c>
      <c r="G170" s="22"/>
      <c r="H170" s="42" t="e">
        <f>J170+L170+N170</f>
        <v>#REF!</v>
      </c>
      <c r="I170" s="22"/>
      <c r="J170" s="42" t="e">
        <f>TRUNC(J171+J172)</f>
        <v>#REF!</v>
      </c>
      <c r="K170" s="22"/>
      <c r="L170" s="42" t="e">
        <f>TRUNC(L171+L172)</f>
        <v>#REF!</v>
      </c>
      <c r="M170" s="22"/>
      <c r="N170" s="42" t="e">
        <f>TRUNC(N171+N172)</f>
        <v>#REF!</v>
      </c>
      <c r="O170" s="43" t="s">
        <v>4016</v>
      </c>
    </row>
    <row r="171" spans="2:15" ht="19.7" customHeight="1" x14ac:dyDescent="0.2">
      <c r="B171" s="13" t="s">
        <v>4016</v>
      </c>
      <c r="C171" s="14" t="s">
        <v>1860</v>
      </c>
      <c r="D171" s="14" t="s">
        <v>3189</v>
      </c>
      <c r="E171" s="16">
        <v>1</v>
      </c>
      <c r="F171" s="15" t="s">
        <v>2986</v>
      </c>
      <c r="G171" s="22" t="e">
        <f>I171+K171+M171</f>
        <v>#REF!</v>
      </c>
      <c r="H171" s="26" t="e">
        <f>J171+L171+N171</f>
        <v>#REF!</v>
      </c>
      <c r="I171" s="25" t="e">
        <f>#REF!</f>
        <v>#REF!</v>
      </c>
      <c r="J171" s="26" t="e">
        <f>TRUNC(E171*I171,0)</f>
        <v>#REF!</v>
      </c>
      <c r="K171" s="25" t="e">
        <f>#REF!</f>
        <v>#REF!</v>
      </c>
      <c r="L171" s="26" t="e">
        <f>TRUNC(E171*K171,0)</f>
        <v>#REF!</v>
      </c>
      <c r="M171" s="25" t="e">
        <f>#REF!</f>
        <v>#REF!</v>
      </c>
      <c r="N171" s="26" t="e">
        <f>TRUNC(E171*M171,0)</f>
        <v>#REF!</v>
      </c>
      <c r="O171" s="17" t="s">
        <v>3334</v>
      </c>
    </row>
    <row r="172" spans="2:15" ht="19.7" customHeight="1" x14ac:dyDescent="0.2">
      <c r="B172" s="13" t="s">
        <v>4016</v>
      </c>
      <c r="C172" s="14" t="s">
        <v>1017</v>
      </c>
      <c r="D172" s="14" t="s">
        <v>2945</v>
      </c>
      <c r="E172" s="16">
        <v>1</v>
      </c>
      <c r="F172" s="15" t="s">
        <v>2986</v>
      </c>
      <c r="G172" s="22">
        <f>I172+K172+M172</f>
        <v>21121</v>
      </c>
      <c r="H172" s="26">
        <f>J172+L172+N172</f>
        <v>21121</v>
      </c>
      <c r="I172" s="25">
        <f>단가산출총괄표!G12</f>
        <v>15032</v>
      </c>
      <c r="J172" s="26">
        <f>TRUNC(E172*I172,0)</f>
        <v>15032</v>
      </c>
      <c r="K172" s="25">
        <f>단가산출총괄표!H12</f>
        <v>4778</v>
      </c>
      <c r="L172" s="26">
        <f>TRUNC(E172*K172,0)</f>
        <v>4778</v>
      </c>
      <c r="M172" s="25">
        <f>단가산출총괄표!I12</f>
        <v>1311</v>
      </c>
      <c r="N172" s="26">
        <f>TRUNC(E172*M172,0)</f>
        <v>1311</v>
      </c>
      <c r="O172" s="17" t="s">
        <v>975</v>
      </c>
    </row>
    <row r="173" spans="2:15" ht="19.7" customHeight="1" x14ac:dyDescent="0.2">
      <c r="B173" s="13" t="s">
        <v>4016</v>
      </c>
      <c r="C173" s="14" t="s">
        <v>4016</v>
      </c>
      <c r="D173" s="14" t="s">
        <v>4016</v>
      </c>
      <c r="E173" s="16"/>
      <c r="F173" s="15" t="s">
        <v>4016</v>
      </c>
      <c r="G173" s="22"/>
      <c r="H173" s="16"/>
      <c r="I173" s="22"/>
      <c r="J173" s="26">
        <f>TRUNC(E173*I173,0)</f>
        <v>0</v>
      </c>
      <c r="K173" s="22"/>
      <c r="L173" s="26">
        <f>TRUNC(E173*K173,0)</f>
        <v>0</v>
      </c>
      <c r="M173" s="22"/>
      <c r="N173" s="26">
        <f>TRUNC(E173*M173,0)</f>
        <v>0</v>
      </c>
      <c r="O173" s="17" t="s">
        <v>4016</v>
      </c>
    </row>
    <row r="174" spans="2:15" ht="19.7" customHeight="1" x14ac:dyDescent="0.2">
      <c r="B174" s="40" t="s">
        <v>3155</v>
      </c>
      <c r="C174" s="24" t="s">
        <v>1343</v>
      </c>
      <c r="D174" s="24" t="s">
        <v>101</v>
      </c>
      <c r="E174" s="16"/>
      <c r="F174" s="41" t="s">
        <v>2986</v>
      </c>
      <c r="G174" s="22"/>
      <c r="H174" s="42" t="e">
        <f>J174+L174+N174</f>
        <v>#REF!</v>
      </c>
      <c r="I174" s="22"/>
      <c r="J174" s="42" t="e">
        <f>TRUNC(J175+J176)</f>
        <v>#REF!</v>
      </c>
      <c r="K174" s="22"/>
      <c r="L174" s="42" t="e">
        <f>TRUNC(L175+L176)</f>
        <v>#REF!</v>
      </c>
      <c r="M174" s="22"/>
      <c r="N174" s="42" t="e">
        <f>TRUNC(N175+N176)</f>
        <v>#REF!</v>
      </c>
      <c r="O174" s="43" t="s">
        <v>4016</v>
      </c>
    </row>
    <row r="175" spans="2:15" ht="19.7" customHeight="1" x14ac:dyDescent="0.2">
      <c r="B175" s="13" t="s">
        <v>4016</v>
      </c>
      <c r="C175" s="14" t="s">
        <v>1343</v>
      </c>
      <c r="D175" s="14" t="s">
        <v>3777</v>
      </c>
      <c r="E175" s="16">
        <v>1</v>
      </c>
      <c r="F175" s="15" t="s">
        <v>2986</v>
      </c>
      <c r="G175" s="22" t="e">
        <f>I175+K175+M175</f>
        <v>#REF!</v>
      </c>
      <c r="H175" s="26" t="e">
        <f>J175+L175+N175</f>
        <v>#REF!</v>
      </c>
      <c r="I175" s="25" t="e">
        <f>#REF!</f>
        <v>#REF!</v>
      </c>
      <c r="J175" s="26" t="e">
        <f>TRUNC(E175*I175,0)</f>
        <v>#REF!</v>
      </c>
      <c r="K175" s="25" t="e">
        <f>#REF!</f>
        <v>#REF!</v>
      </c>
      <c r="L175" s="26" t="e">
        <f>TRUNC(E175*K175,0)</f>
        <v>#REF!</v>
      </c>
      <c r="M175" s="25" t="e">
        <f>#REF!</f>
        <v>#REF!</v>
      </c>
      <c r="N175" s="26" t="e">
        <f>TRUNC(E175*M175,0)</f>
        <v>#REF!</v>
      </c>
      <c r="O175" s="17" t="s">
        <v>1927</v>
      </c>
    </row>
    <row r="176" spans="2:15" ht="19.7" customHeight="1" x14ac:dyDescent="0.2">
      <c r="B176" s="13" t="s">
        <v>4016</v>
      </c>
      <c r="C176" s="14" t="s">
        <v>1791</v>
      </c>
      <c r="D176" s="14" t="s">
        <v>2945</v>
      </c>
      <c r="E176" s="16">
        <v>1</v>
      </c>
      <c r="F176" s="15" t="s">
        <v>2986</v>
      </c>
      <c r="G176" s="22">
        <f>I176+K176+M176</f>
        <v>22893</v>
      </c>
      <c r="H176" s="26">
        <f>J176+L176+N176</f>
        <v>22893</v>
      </c>
      <c r="I176" s="25">
        <f>단가산출총괄표!G13</f>
        <v>16293</v>
      </c>
      <c r="J176" s="26">
        <f>TRUNC(E176*I176,0)</f>
        <v>16293</v>
      </c>
      <c r="K176" s="25">
        <f>단가산출총괄표!H13</f>
        <v>5179</v>
      </c>
      <c r="L176" s="26">
        <f>TRUNC(E176*K176,0)</f>
        <v>5179</v>
      </c>
      <c r="M176" s="25">
        <f>단가산출총괄표!I13</f>
        <v>1421</v>
      </c>
      <c r="N176" s="26">
        <f>TRUNC(E176*M176,0)</f>
        <v>1421</v>
      </c>
      <c r="O176" s="17" t="s">
        <v>3605</v>
      </c>
    </row>
    <row r="177" spans="2:15" ht="19.7" customHeight="1" x14ac:dyDescent="0.2">
      <c r="B177" s="13" t="s">
        <v>4016</v>
      </c>
      <c r="C177" s="14" t="s">
        <v>4016</v>
      </c>
      <c r="D177" s="14" t="s">
        <v>4016</v>
      </c>
      <c r="E177" s="16"/>
      <c r="F177" s="15" t="s">
        <v>4016</v>
      </c>
      <c r="G177" s="22"/>
      <c r="H177" s="16"/>
      <c r="I177" s="22"/>
      <c r="J177" s="26">
        <f>TRUNC(E177*I177,0)</f>
        <v>0</v>
      </c>
      <c r="K177" s="22"/>
      <c r="L177" s="26">
        <f>TRUNC(E177*K177,0)</f>
        <v>0</v>
      </c>
      <c r="M177" s="22"/>
      <c r="N177" s="26">
        <f>TRUNC(E177*M177,0)</f>
        <v>0</v>
      </c>
      <c r="O177" s="17" t="s">
        <v>4016</v>
      </c>
    </row>
    <row r="178" spans="2:15" ht="19.7" customHeight="1" x14ac:dyDescent="0.2">
      <c r="B178" s="40" t="s">
        <v>1716</v>
      </c>
      <c r="C178" s="24" t="s">
        <v>978</v>
      </c>
      <c r="D178" s="24" t="s">
        <v>2110</v>
      </c>
      <c r="E178" s="16"/>
      <c r="F178" s="41" t="s">
        <v>2986</v>
      </c>
      <c r="G178" s="22"/>
      <c r="H178" s="42" t="e">
        <f>J178+L178+N178</f>
        <v>#REF!</v>
      </c>
      <c r="I178" s="22"/>
      <c r="J178" s="42" t="e">
        <f>TRUNC(J179+J180)</f>
        <v>#REF!</v>
      </c>
      <c r="K178" s="22"/>
      <c r="L178" s="42" t="e">
        <f>TRUNC(L179+L180)</f>
        <v>#REF!</v>
      </c>
      <c r="M178" s="22"/>
      <c r="N178" s="42" t="e">
        <f>TRUNC(N179+N180)</f>
        <v>#REF!</v>
      </c>
      <c r="O178" s="43" t="s">
        <v>4016</v>
      </c>
    </row>
    <row r="179" spans="2:15" ht="19.7" customHeight="1" x14ac:dyDescent="0.2">
      <c r="B179" s="13" t="s">
        <v>4016</v>
      </c>
      <c r="C179" s="14" t="s">
        <v>978</v>
      </c>
      <c r="D179" s="14" t="s">
        <v>3499</v>
      </c>
      <c r="E179" s="16">
        <v>1</v>
      </c>
      <c r="F179" s="15" t="s">
        <v>2986</v>
      </c>
      <c r="G179" s="22" t="e">
        <f>I179+K179+M179</f>
        <v>#REF!</v>
      </c>
      <c r="H179" s="26" t="e">
        <f>J179+L179+N179</f>
        <v>#REF!</v>
      </c>
      <c r="I179" s="25" t="e">
        <f>#REF!</f>
        <v>#REF!</v>
      </c>
      <c r="J179" s="26" t="e">
        <f>TRUNC(E179*I179,0)</f>
        <v>#REF!</v>
      </c>
      <c r="K179" s="25" t="e">
        <f>#REF!</f>
        <v>#REF!</v>
      </c>
      <c r="L179" s="26" t="e">
        <f>TRUNC(E179*K179,0)</f>
        <v>#REF!</v>
      </c>
      <c r="M179" s="25" t="e">
        <f>#REF!</f>
        <v>#REF!</v>
      </c>
      <c r="N179" s="26" t="e">
        <f>TRUNC(E179*M179,0)</f>
        <v>#REF!</v>
      </c>
      <c r="O179" s="17" t="s">
        <v>2766</v>
      </c>
    </row>
    <row r="180" spans="2:15" ht="19.7" customHeight="1" x14ac:dyDescent="0.2">
      <c r="B180" s="13" t="s">
        <v>4016</v>
      </c>
      <c r="C180" s="14" t="s">
        <v>3898</v>
      </c>
      <c r="D180" s="14" t="s">
        <v>240</v>
      </c>
      <c r="E180" s="16">
        <v>1</v>
      </c>
      <c r="F180" s="15" t="s">
        <v>2986</v>
      </c>
      <c r="G180" s="22">
        <f>I180+K180+M180</f>
        <v>6451</v>
      </c>
      <c r="H180" s="26">
        <f>J180+L180+N180</f>
        <v>6451</v>
      </c>
      <c r="I180" s="25">
        <f>단가산출총괄표!G17</f>
        <v>4470</v>
      </c>
      <c r="J180" s="26">
        <f>TRUNC(E180*I180,0)</f>
        <v>4470</v>
      </c>
      <c r="K180" s="25">
        <f>단가산출총괄표!H17</f>
        <v>1555</v>
      </c>
      <c r="L180" s="26">
        <f>TRUNC(E180*K180,0)</f>
        <v>1555</v>
      </c>
      <c r="M180" s="25">
        <f>단가산출총괄표!I17</f>
        <v>426</v>
      </c>
      <c r="N180" s="26">
        <f>TRUNC(E180*M180,0)</f>
        <v>426</v>
      </c>
      <c r="O180" s="17" t="s">
        <v>3810</v>
      </c>
    </row>
    <row r="181" spans="2:15" ht="19.7" customHeight="1" x14ac:dyDescent="0.2">
      <c r="B181" s="13" t="s">
        <v>4016</v>
      </c>
      <c r="C181" s="14" t="s">
        <v>4016</v>
      </c>
      <c r="D181" s="14" t="s">
        <v>4016</v>
      </c>
      <c r="E181" s="16"/>
      <c r="F181" s="15" t="s">
        <v>4016</v>
      </c>
      <c r="G181" s="22"/>
      <c r="H181" s="16"/>
      <c r="I181" s="22"/>
      <c r="J181" s="26">
        <f>TRUNC(E181*I181,0)</f>
        <v>0</v>
      </c>
      <c r="K181" s="22"/>
      <c r="L181" s="26">
        <f>TRUNC(E181*K181,0)</f>
        <v>0</v>
      </c>
      <c r="M181" s="22"/>
      <c r="N181" s="26">
        <f>TRUNC(E181*M181,0)</f>
        <v>0</v>
      </c>
      <c r="O181" s="17" t="s">
        <v>4016</v>
      </c>
    </row>
    <row r="182" spans="2:15" ht="19.7" customHeight="1" x14ac:dyDescent="0.2">
      <c r="B182" s="40" t="s">
        <v>2886</v>
      </c>
      <c r="C182" s="24" t="s">
        <v>1860</v>
      </c>
      <c r="D182" s="24" t="s">
        <v>1407</v>
      </c>
      <c r="E182" s="16"/>
      <c r="F182" s="41" t="s">
        <v>2986</v>
      </c>
      <c r="G182" s="22"/>
      <c r="H182" s="42" t="e">
        <f>J182+L182+N182</f>
        <v>#REF!</v>
      </c>
      <c r="I182" s="22"/>
      <c r="J182" s="42" t="e">
        <f>TRUNC(J183+J184)</f>
        <v>#REF!</v>
      </c>
      <c r="K182" s="22"/>
      <c r="L182" s="42" t="e">
        <f>TRUNC(L183+L184)</f>
        <v>#REF!</v>
      </c>
      <c r="M182" s="22"/>
      <c r="N182" s="42" t="e">
        <f>TRUNC(N183+N184)</f>
        <v>#REF!</v>
      </c>
      <c r="O182" s="43" t="s">
        <v>4016</v>
      </c>
    </row>
    <row r="183" spans="2:15" ht="19.7" customHeight="1" x14ac:dyDescent="0.2">
      <c r="B183" s="13" t="s">
        <v>4016</v>
      </c>
      <c r="C183" s="14" t="s">
        <v>1860</v>
      </c>
      <c r="D183" s="14" t="s">
        <v>3189</v>
      </c>
      <c r="E183" s="16">
        <v>1</v>
      </c>
      <c r="F183" s="15" t="s">
        <v>2986</v>
      </c>
      <c r="G183" s="22" t="e">
        <f>I183+K183+M183</f>
        <v>#REF!</v>
      </c>
      <c r="H183" s="26" t="e">
        <f>J183+L183+N183</f>
        <v>#REF!</v>
      </c>
      <c r="I183" s="25" t="e">
        <f>#REF!</f>
        <v>#REF!</v>
      </c>
      <c r="J183" s="26" t="e">
        <f>TRUNC(E183*I183,0)</f>
        <v>#REF!</v>
      </c>
      <c r="K183" s="25" t="e">
        <f>#REF!</f>
        <v>#REF!</v>
      </c>
      <c r="L183" s="26" t="e">
        <f>TRUNC(E183*K183,0)</f>
        <v>#REF!</v>
      </c>
      <c r="M183" s="25" t="e">
        <f>#REF!</f>
        <v>#REF!</v>
      </c>
      <c r="N183" s="26" t="e">
        <f>TRUNC(E183*M183,0)</f>
        <v>#REF!</v>
      </c>
      <c r="O183" s="17" t="s">
        <v>3334</v>
      </c>
    </row>
    <row r="184" spans="2:15" ht="19.7" customHeight="1" x14ac:dyDescent="0.2">
      <c r="B184" s="18" t="s">
        <v>4016</v>
      </c>
      <c r="C184" s="19" t="s">
        <v>1017</v>
      </c>
      <c r="D184" s="19" t="s">
        <v>2945</v>
      </c>
      <c r="E184" s="6">
        <v>1</v>
      </c>
      <c r="F184" s="20" t="s">
        <v>2986</v>
      </c>
      <c r="G184" s="5">
        <f>I184+K184+M184</f>
        <v>21121</v>
      </c>
      <c r="H184" s="32">
        <f>J184+L184+N184</f>
        <v>21121</v>
      </c>
      <c r="I184" s="29">
        <f>단가산출총괄표!G12</f>
        <v>15032</v>
      </c>
      <c r="J184" s="32">
        <f>TRUNC(E184*I184,0)</f>
        <v>15032</v>
      </c>
      <c r="K184" s="29">
        <f>단가산출총괄표!H12</f>
        <v>4778</v>
      </c>
      <c r="L184" s="32">
        <f>TRUNC(E184*K184,0)</f>
        <v>4778</v>
      </c>
      <c r="M184" s="29">
        <f>단가산출총괄표!I12</f>
        <v>1311</v>
      </c>
      <c r="N184" s="32">
        <f>TRUNC(E184*M184,0)</f>
        <v>1311</v>
      </c>
      <c r="O184" s="21" t="s">
        <v>975</v>
      </c>
    </row>
    <row r="185" spans="2:15" ht="19.7" customHeight="1" x14ac:dyDescent="0.2">
      <c r="B185" s="13" t="s">
        <v>4016</v>
      </c>
      <c r="C185" s="14" t="s">
        <v>4016</v>
      </c>
      <c r="D185" s="14" t="s">
        <v>4016</v>
      </c>
      <c r="E185" s="16"/>
      <c r="F185" s="15" t="s">
        <v>4016</v>
      </c>
      <c r="G185" s="22"/>
      <c r="H185" s="16"/>
      <c r="I185" s="22"/>
      <c r="J185" s="26">
        <f>TRUNC(E185*I185,0)</f>
        <v>0</v>
      </c>
      <c r="K185" s="22"/>
      <c r="L185" s="26">
        <f>TRUNC(E185*K185,0)</f>
        <v>0</v>
      </c>
      <c r="M185" s="22"/>
      <c r="N185" s="26">
        <f>TRUNC(E185*M185,0)</f>
        <v>0</v>
      </c>
      <c r="O185" s="17" t="s">
        <v>4016</v>
      </c>
    </row>
    <row r="186" spans="2:15" ht="19.7" customHeight="1" x14ac:dyDescent="0.2">
      <c r="B186" s="40" t="s">
        <v>433</v>
      </c>
      <c r="C186" s="24" t="s">
        <v>1343</v>
      </c>
      <c r="D186" s="24" t="s">
        <v>1407</v>
      </c>
      <c r="E186" s="16"/>
      <c r="F186" s="41" t="s">
        <v>2986</v>
      </c>
      <c r="G186" s="22"/>
      <c r="H186" s="42" t="e">
        <f>J186+L186+N186</f>
        <v>#REF!</v>
      </c>
      <c r="I186" s="22"/>
      <c r="J186" s="42" t="e">
        <f>TRUNC(J187+J188)</f>
        <v>#REF!</v>
      </c>
      <c r="K186" s="22"/>
      <c r="L186" s="42" t="e">
        <f>TRUNC(L187+L188)</f>
        <v>#REF!</v>
      </c>
      <c r="M186" s="22"/>
      <c r="N186" s="42" t="e">
        <f>TRUNC(N187+N188)</f>
        <v>#REF!</v>
      </c>
      <c r="O186" s="43" t="s">
        <v>4016</v>
      </c>
    </row>
    <row r="187" spans="2:15" ht="19.7" customHeight="1" x14ac:dyDescent="0.2">
      <c r="B187" s="13" t="s">
        <v>4016</v>
      </c>
      <c r="C187" s="14" t="s">
        <v>1343</v>
      </c>
      <c r="D187" s="14" t="s">
        <v>3777</v>
      </c>
      <c r="E187" s="16">
        <v>1</v>
      </c>
      <c r="F187" s="15" t="s">
        <v>2986</v>
      </c>
      <c r="G187" s="22" t="e">
        <f>I187+K187+M187</f>
        <v>#REF!</v>
      </c>
      <c r="H187" s="26" t="e">
        <f>J187+L187+N187</f>
        <v>#REF!</v>
      </c>
      <c r="I187" s="25" t="e">
        <f>#REF!</f>
        <v>#REF!</v>
      </c>
      <c r="J187" s="26" t="e">
        <f>TRUNC(E187*I187,0)</f>
        <v>#REF!</v>
      </c>
      <c r="K187" s="25" t="e">
        <f>#REF!</f>
        <v>#REF!</v>
      </c>
      <c r="L187" s="26" t="e">
        <f>TRUNC(E187*K187,0)</f>
        <v>#REF!</v>
      </c>
      <c r="M187" s="25" t="e">
        <f>#REF!</f>
        <v>#REF!</v>
      </c>
      <c r="N187" s="26" t="e">
        <f>TRUNC(E187*M187,0)</f>
        <v>#REF!</v>
      </c>
      <c r="O187" s="17" t="s">
        <v>1927</v>
      </c>
    </row>
    <row r="188" spans="2:15" ht="19.7" customHeight="1" x14ac:dyDescent="0.2">
      <c r="B188" s="13" t="s">
        <v>4016</v>
      </c>
      <c r="C188" s="14" t="s">
        <v>1791</v>
      </c>
      <c r="D188" s="14" t="s">
        <v>2945</v>
      </c>
      <c r="E188" s="16">
        <v>1</v>
      </c>
      <c r="F188" s="15" t="s">
        <v>2986</v>
      </c>
      <c r="G188" s="22">
        <f>I188+K188+M188</f>
        <v>22893</v>
      </c>
      <c r="H188" s="26">
        <f>J188+L188+N188</f>
        <v>22893</v>
      </c>
      <c r="I188" s="25">
        <f>단가산출총괄표!G13</f>
        <v>16293</v>
      </c>
      <c r="J188" s="26">
        <f>TRUNC(E188*I188,0)</f>
        <v>16293</v>
      </c>
      <c r="K188" s="25">
        <f>단가산출총괄표!H13</f>
        <v>5179</v>
      </c>
      <c r="L188" s="26">
        <f>TRUNC(E188*K188,0)</f>
        <v>5179</v>
      </c>
      <c r="M188" s="25">
        <f>단가산출총괄표!I13</f>
        <v>1421</v>
      </c>
      <c r="N188" s="26">
        <f>TRUNC(E188*M188,0)</f>
        <v>1421</v>
      </c>
      <c r="O188" s="17" t="s">
        <v>3605</v>
      </c>
    </row>
    <row r="189" spans="2:15" ht="19.7" customHeight="1" x14ac:dyDescent="0.2">
      <c r="B189" s="13" t="s">
        <v>4016</v>
      </c>
      <c r="C189" s="14" t="s">
        <v>4016</v>
      </c>
      <c r="D189" s="14" t="s">
        <v>4016</v>
      </c>
      <c r="E189" s="16"/>
      <c r="F189" s="15" t="s">
        <v>4016</v>
      </c>
      <c r="G189" s="22"/>
      <c r="H189" s="16"/>
      <c r="I189" s="22"/>
      <c r="J189" s="26">
        <f>TRUNC(E189*I189,0)</f>
        <v>0</v>
      </c>
      <c r="K189" s="22"/>
      <c r="L189" s="26">
        <f>TRUNC(E189*K189,0)</f>
        <v>0</v>
      </c>
      <c r="M189" s="22"/>
      <c r="N189" s="26">
        <f>TRUNC(E189*M189,0)</f>
        <v>0</v>
      </c>
      <c r="O189" s="17" t="s">
        <v>4016</v>
      </c>
    </row>
    <row r="190" spans="2:15" ht="19.7" customHeight="1" x14ac:dyDescent="0.2">
      <c r="B190" s="40" t="s">
        <v>3221</v>
      </c>
      <c r="C190" s="24" t="s">
        <v>978</v>
      </c>
      <c r="D190" s="24" t="s">
        <v>2301</v>
      </c>
      <c r="E190" s="16"/>
      <c r="F190" s="41" t="s">
        <v>2986</v>
      </c>
      <c r="G190" s="22"/>
      <c r="H190" s="42" t="e">
        <f>J190+L190+N190</f>
        <v>#REF!</v>
      </c>
      <c r="I190" s="22"/>
      <c r="J190" s="42" t="e">
        <f>TRUNC(J191+J192)</f>
        <v>#REF!</v>
      </c>
      <c r="K190" s="22"/>
      <c r="L190" s="42" t="e">
        <f>TRUNC(L191+L192)</f>
        <v>#REF!</v>
      </c>
      <c r="M190" s="22"/>
      <c r="N190" s="42" t="e">
        <f>TRUNC(N191+N192)</f>
        <v>#REF!</v>
      </c>
      <c r="O190" s="43" t="s">
        <v>4016</v>
      </c>
    </row>
    <row r="191" spans="2:15" ht="19.7" customHeight="1" x14ac:dyDescent="0.2">
      <c r="B191" s="13" t="s">
        <v>4016</v>
      </c>
      <c r="C191" s="14" t="s">
        <v>978</v>
      </c>
      <c r="D191" s="14" t="s">
        <v>3499</v>
      </c>
      <c r="E191" s="16">
        <v>1</v>
      </c>
      <c r="F191" s="15" t="s">
        <v>2986</v>
      </c>
      <c r="G191" s="22" t="e">
        <f>I191+K191+M191</f>
        <v>#REF!</v>
      </c>
      <c r="H191" s="26" t="e">
        <f>J191+L191+N191</f>
        <v>#REF!</v>
      </c>
      <c r="I191" s="25" t="e">
        <f>#REF!</f>
        <v>#REF!</v>
      </c>
      <c r="J191" s="26" t="e">
        <f>TRUNC(E191*I191,0)</f>
        <v>#REF!</v>
      </c>
      <c r="K191" s="25" t="e">
        <f>#REF!</f>
        <v>#REF!</v>
      </c>
      <c r="L191" s="26" t="e">
        <f>TRUNC(E191*K191,0)</f>
        <v>#REF!</v>
      </c>
      <c r="M191" s="25" t="e">
        <f>#REF!</f>
        <v>#REF!</v>
      </c>
      <c r="N191" s="26" t="e">
        <f>TRUNC(E191*M191,0)</f>
        <v>#REF!</v>
      </c>
      <c r="O191" s="17" t="s">
        <v>2766</v>
      </c>
    </row>
    <row r="192" spans="2:15" ht="19.7" customHeight="1" x14ac:dyDescent="0.2">
      <c r="B192" s="13" t="s">
        <v>4016</v>
      </c>
      <c r="C192" s="14" t="s">
        <v>3898</v>
      </c>
      <c r="D192" s="14" t="s">
        <v>240</v>
      </c>
      <c r="E192" s="16">
        <v>1</v>
      </c>
      <c r="F192" s="15" t="s">
        <v>2986</v>
      </c>
      <c r="G192" s="22">
        <f>I192+K192+M192</f>
        <v>6451</v>
      </c>
      <c r="H192" s="26">
        <f>J192+L192+N192</f>
        <v>6451</v>
      </c>
      <c r="I192" s="25">
        <f>단가산출총괄표!G17</f>
        <v>4470</v>
      </c>
      <c r="J192" s="26">
        <f>TRUNC(E192*I192,0)</f>
        <v>4470</v>
      </c>
      <c r="K192" s="25">
        <f>단가산출총괄표!H17</f>
        <v>1555</v>
      </c>
      <c r="L192" s="26">
        <f>TRUNC(E192*K192,0)</f>
        <v>1555</v>
      </c>
      <c r="M192" s="25">
        <f>단가산출총괄표!I17</f>
        <v>426</v>
      </c>
      <c r="N192" s="26">
        <f>TRUNC(E192*M192,0)</f>
        <v>426</v>
      </c>
      <c r="O192" s="17" t="s">
        <v>3810</v>
      </c>
    </row>
    <row r="193" spans="2:15" ht="19.7" customHeight="1" x14ac:dyDescent="0.2">
      <c r="B193" s="13" t="s">
        <v>4016</v>
      </c>
      <c r="C193" s="14" t="s">
        <v>4016</v>
      </c>
      <c r="D193" s="14" t="s">
        <v>4016</v>
      </c>
      <c r="E193" s="16"/>
      <c r="F193" s="15" t="s">
        <v>4016</v>
      </c>
      <c r="G193" s="22"/>
      <c r="H193" s="16"/>
      <c r="I193" s="22"/>
      <c r="J193" s="26">
        <f>TRUNC(E193*I193,0)</f>
        <v>0</v>
      </c>
      <c r="K193" s="22"/>
      <c r="L193" s="26">
        <f>TRUNC(E193*K193,0)</f>
        <v>0</v>
      </c>
      <c r="M193" s="22"/>
      <c r="N193" s="26">
        <f>TRUNC(E193*M193,0)</f>
        <v>0</v>
      </c>
      <c r="O193" s="17" t="s">
        <v>4016</v>
      </c>
    </row>
    <row r="194" spans="2:15" ht="19.7" customHeight="1" x14ac:dyDescent="0.2">
      <c r="B194" s="40" t="s">
        <v>1642</v>
      </c>
      <c r="C194" s="24" t="s">
        <v>3523</v>
      </c>
      <c r="D194" s="24" t="s">
        <v>3289</v>
      </c>
      <c r="E194" s="16"/>
      <c r="F194" s="41" t="s">
        <v>2937</v>
      </c>
      <c r="G194" s="22"/>
      <c r="H194" s="42" t="e">
        <f>J194+L194+N194</f>
        <v>#REF!</v>
      </c>
      <c r="I194" s="22"/>
      <c r="J194" s="42" t="e">
        <f>TRUNC(J195+J196+J197)</f>
        <v>#REF!</v>
      </c>
      <c r="K194" s="22"/>
      <c r="L194" s="42" t="e">
        <f>TRUNC(L195+L196+L197)</f>
        <v>#REF!</v>
      </c>
      <c r="M194" s="22"/>
      <c r="N194" s="42" t="e">
        <f>TRUNC(N195+N196+N197)</f>
        <v>#REF!</v>
      </c>
      <c r="O194" s="43" t="s">
        <v>4016</v>
      </c>
    </row>
    <row r="195" spans="2:15" ht="19.7" customHeight="1" x14ac:dyDescent="0.2">
      <c r="B195" s="13" t="s">
        <v>4016</v>
      </c>
      <c r="C195" s="14" t="s">
        <v>2270</v>
      </c>
      <c r="D195" s="14" t="s">
        <v>3289</v>
      </c>
      <c r="E195" s="16">
        <v>1</v>
      </c>
      <c r="F195" s="15" t="s">
        <v>2937</v>
      </c>
      <c r="G195" s="22" t="e">
        <f>I195+K195+M195</f>
        <v>#REF!</v>
      </c>
      <c r="H195" s="26" t="e">
        <f>J195+L195+N195</f>
        <v>#REF!</v>
      </c>
      <c r="I195" s="25" t="e">
        <f>#REF!</f>
        <v>#REF!</v>
      </c>
      <c r="J195" s="26" t="e">
        <f>TRUNC(E195*I195,0)</f>
        <v>#REF!</v>
      </c>
      <c r="K195" s="25" t="e">
        <f>#REF!</f>
        <v>#REF!</v>
      </c>
      <c r="L195" s="26" t="e">
        <f>TRUNC(E195*K195,0)</f>
        <v>#REF!</v>
      </c>
      <c r="M195" s="25" t="e">
        <f>#REF!</f>
        <v>#REF!</v>
      </c>
      <c r="N195" s="26" t="e">
        <f>TRUNC(E195*M195,0)</f>
        <v>#REF!</v>
      </c>
      <c r="O195" s="17" t="s">
        <v>3895</v>
      </c>
    </row>
    <row r="196" spans="2:15" ht="19.7" customHeight="1" x14ac:dyDescent="0.2">
      <c r="B196" s="13" t="s">
        <v>4016</v>
      </c>
      <c r="C196" s="14" t="s">
        <v>2671</v>
      </c>
      <c r="D196" s="14" t="s">
        <v>954</v>
      </c>
      <c r="E196" s="16">
        <v>1</v>
      </c>
      <c r="F196" s="15" t="s">
        <v>2937</v>
      </c>
      <c r="G196" s="22">
        <f>I196+K196+M196</f>
        <v>7556</v>
      </c>
      <c r="H196" s="26">
        <f>J196+L196+N196</f>
        <v>7556</v>
      </c>
      <c r="I196" s="25">
        <f>단가산출총괄표!G5</f>
        <v>3057</v>
      </c>
      <c r="J196" s="26">
        <f>TRUNC(E196*I196,0)</f>
        <v>3057</v>
      </c>
      <c r="K196" s="25">
        <f>단가산출총괄표!H5</f>
        <v>2534</v>
      </c>
      <c r="L196" s="26">
        <f>TRUNC(E196*K196,0)</f>
        <v>2534</v>
      </c>
      <c r="M196" s="25">
        <f>단가산출총괄표!I5</f>
        <v>1965</v>
      </c>
      <c r="N196" s="26">
        <f>TRUNC(E196*M196,0)</f>
        <v>1965</v>
      </c>
      <c r="O196" s="17" t="s">
        <v>2081</v>
      </c>
    </row>
    <row r="197" spans="2:15" ht="19.7" customHeight="1" x14ac:dyDescent="0.2">
      <c r="B197" s="13" t="s">
        <v>4016</v>
      </c>
      <c r="C197" s="14" t="s">
        <v>540</v>
      </c>
      <c r="D197" s="14" t="s">
        <v>1865</v>
      </c>
      <c r="E197" s="16">
        <v>1</v>
      </c>
      <c r="F197" s="15" t="s">
        <v>2937</v>
      </c>
      <c r="G197" s="22" t="e">
        <f>I197+K197+M197</f>
        <v>#REF!</v>
      </c>
      <c r="H197" s="26" t="e">
        <f>J197+L197+N197</f>
        <v>#REF!</v>
      </c>
      <c r="I197" s="25" t="e">
        <f>#REF!</f>
        <v>#REF!</v>
      </c>
      <c r="J197" s="26" t="e">
        <f>TRUNC(E197*I197,0)</f>
        <v>#REF!</v>
      </c>
      <c r="K197" s="25" t="e">
        <f>#REF!</f>
        <v>#REF!</v>
      </c>
      <c r="L197" s="26" t="e">
        <f>TRUNC(E197*K197,0)</f>
        <v>#REF!</v>
      </c>
      <c r="M197" s="25" t="e">
        <f>#REF!</f>
        <v>#REF!</v>
      </c>
      <c r="N197" s="26" t="e">
        <f>TRUNC(E197*M197,0)</f>
        <v>#REF!</v>
      </c>
      <c r="O197" s="17" t="s">
        <v>1626</v>
      </c>
    </row>
    <row r="198" spans="2:15" ht="19.7" customHeight="1" x14ac:dyDescent="0.2">
      <c r="B198" s="13" t="s">
        <v>4016</v>
      </c>
      <c r="C198" s="14" t="s">
        <v>4016</v>
      </c>
      <c r="D198" s="14" t="s">
        <v>4016</v>
      </c>
      <c r="E198" s="16"/>
      <c r="F198" s="15" t="s">
        <v>4016</v>
      </c>
      <c r="G198" s="22"/>
      <c r="H198" s="16"/>
      <c r="I198" s="22"/>
      <c r="J198" s="26">
        <f>TRUNC(E198*I198,0)</f>
        <v>0</v>
      </c>
      <c r="K198" s="22"/>
      <c r="L198" s="26">
        <f>TRUNC(E198*K198,0)</f>
        <v>0</v>
      </c>
      <c r="M198" s="22"/>
      <c r="N198" s="26">
        <f>TRUNC(E198*M198,0)</f>
        <v>0</v>
      </c>
      <c r="O198" s="17" t="s">
        <v>4016</v>
      </c>
    </row>
    <row r="199" spans="2:15" ht="19.7" customHeight="1" x14ac:dyDescent="0.2">
      <c r="B199" s="40" t="s">
        <v>3136</v>
      </c>
      <c r="C199" s="24" t="s">
        <v>2334</v>
      </c>
      <c r="D199" s="24" t="s">
        <v>372</v>
      </c>
      <c r="E199" s="16"/>
      <c r="F199" s="41" t="s">
        <v>1081</v>
      </c>
      <c r="G199" s="22"/>
      <c r="H199" s="42" t="e">
        <f>J199+L199+N199</f>
        <v>#REF!</v>
      </c>
      <c r="I199" s="22"/>
      <c r="J199" s="42" t="e">
        <f>TRUNC(J201+J202+J203+J204+J205+J206+J207+J208)</f>
        <v>#REF!</v>
      </c>
      <c r="K199" s="22"/>
      <c r="L199" s="42" t="e">
        <f>TRUNC(L201+L202+L203+L204+L205+L206+L207+L208)</f>
        <v>#REF!</v>
      </c>
      <c r="M199" s="22"/>
      <c r="N199" s="42" t="e">
        <f>TRUNC(N201+N202+N203+N204+N205+N206+N207+N208)</f>
        <v>#REF!</v>
      </c>
      <c r="O199" s="43" t="s">
        <v>4016</v>
      </c>
    </row>
    <row r="200" spans="2:15" ht="19.7" customHeight="1" x14ac:dyDescent="0.2">
      <c r="B200" s="13" t="s">
        <v>4016</v>
      </c>
      <c r="C200" s="14" t="s">
        <v>2430</v>
      </c>
      <c r="D200" s="14" t="s">
        <v>679</v>
      </c>
      <c r="E200" s="44">
        <v>10.4</v>
      </c>
      <c r="F200" s="15" t="s">
        <v>2937</v>
      </c>
      <c r="G200" s="22"/>
      <c r="H200" s="16"/>
      <c r="I200" s="22"/>
      <c r="J200" s="26">
        <f t="shared" ref="J200:J209" si="0">TRUNC(E200*I200,0)</f>
        <v>0</v>
      </c>
      <c r="K200" s="22"/>
      <c r="L200" s="26">
        <f t="shared" ref="L200:L209" si="1">TRUNC(E200*K200,0)</f>
        <v>0</v>
      </c>
      <c r="M200" s="22"/>
      <c r="N200" s="26">
        <f t="shared" ref="N200:N209" si="2">TRUNC(E200*M200,0)</f>
        <v>0</v>
      </c>
      <c r="O200" s="17" t="s">
        <v>1870</v>
      </c>
    </row>
    <row r="201" spans="2:15" ht="19.7" customHeight="1" x14ac:dyDescent="0.2">
      <c r="B201" s="13" t="s">
        <v>4016</v>
      </c>
      <c r="C201" s="14" t="s">
        <v>2817</v>
      </c>
      <c r="D201" s="14" t="s">
        <v>1151</v>
      </c>
      <c r="E201" s="44">
        <v>10.3</v>
      </c>
      <c r="F201" s="15" t="s">
        <v>2937</v>
      </c>
      <c r="G201" s="22" t="e">
        <f t="shared" ref="G201:H208" si="3">I201+K201+M201</f>
        <v>#REF!</v>
      </c>
      <c r="H201" s="26" t="e">
        <f t="shared" si="3"/>
        <v>#REF!</v>
      </c>
      <c r="I201" s="25" t="e">
        <f>일위대가총괄표!G46</f>
        <v>#REF!</v>
      </c>
      <c r="J201" s="26" t="e">
        <f t="shared" si="0"/>
        <v>#REF!</v>
      </c>
      <c r="K201" s="25" t="e">
        <f>일위대가총괄표!H46</f>
        <v>#REF!</v>
      </c>
      <c r="L201" s="26" t="e">
        <f t="shared" si="1"/>
        <v>#REF!</v>
      </c>
      <c r="M201" s="25" t="e">
        <f>일위대가총괄표!I46</f>
        <v>#REF!</v>
      </c>
      <c r="N201" s="26" t="e">
        <f t="shared" si="2"/>
        <v>#REF!</v>
      </c>
      <c r="O201" s="17" t="s">
        <v>1883</v>
      </c>
    </row>
    <row r="202" spans="2:15" ht="19.7" customHeight="1" x14ac:dyDescent="0.2">
      <c r="B202" s="13" t="s">
        <v>4016</v>
      </c>
      <c r="C202" s="14" t="s">
        <v>2370</v>
      </c>
      <c r="D202" s="14" t="s">
        <v>3968</v>
      </c>
      <c r="E202" s="44">
        <v>45.22</v>
      </c>
      <c r="F202" s="15" t="s">
        <v>2986</v>
      </c>
      <c r="G202" s="22" t="e">
        <f t="shared" si="3"/>
        <v>#REF!</v>
      </c>
      <c r="H202" s="26" t="e">
        <f t="shared" si="3"/>
        <v>#REF!</v>
      </c>
      <c r="I202" s="25" t="e">
        <f>#REF!</f>
        <v>#REF!</v>
      </c>
      <c r="J202" s="26" t="e">
        <f t="shared" si="0"/>
        <v>#REF!</v>
      </c>
      <c r="K202" s="25" t="e">
        <f>#REF!</f>
        <v>#REF!</v>
      </c>
      <c r="L202" s="26" t="e">
        <f t="shared" si="1"/>
        <v>#REF!</v>
      </c>
      <c r="M202" s="25" t="e">
        <f>#REF!</f>
        <v>#REF!</v>
      </c>
      <c r="N202" s="26" t="e">
        <f t="shared" si="2"/>
        <v>#REF!</v>
      </c>
      <c r="O202" s="17" t="s">
        <v>911</v>
      </c>
    </row>
    <row r="203" spans="2:15" ht="19.7" customHeight="1" x14ac:dyDescent="0.2">
      <c r="B203" s="13" t="s">
        <v>4016</v>
      </c>
      <c r="C203" s="14" t="s">
        <v>529</v>
      </c>
      <c r="D203" s="14" t="s">
        <v>3094</v>
      </c>
      <c r="E203" s="44">
        <v>1.2909999999999999</v>
      </c>
      <c r="F203" s="15" t="s">
        <v>2870</v>
      </c>
      <c r="G203" s="22" t="e">
        <f t="shared" si="3"/>
        <v>#REF!</v>
      </c>
      <c r="H203" s="26" t="e">
        <f t="shared" si="3"/>
        <v>#REF!</v>
      </c>
      <c r="I203" s="25" t="e">
        <f>#REF!</f>
        <v>#REF!</v>
      </c>
      <c r="J203" s="26" t="e">
        <f t="shared" si="0"/>
        <v>#REF!</v>
      </c>
      <c r="K203" s="25" t="e">
        <f>#REF!</f>
        <v>#REF!</v>
      </c>
      <c r="L203" s="26" t="e">
        <f t="shared" si="1"/>
        <v>#REF!</v>
      </c>
      <c r="M203" s="25" t="e">
        <f>#REF!</f>
        <v>#REF!</v>
      </c>
      <c r="N203" s="26" t="e">
        <f t="shared" si="2"/>
        <v>#REF!</v>
      </c>
      <c r="O203" s="17" t="s">
        <v>4016</v>
      </c>
    </row>
    <row r="204" spans="2:15" ht="19.7" customHeight="1" x14ac:dyDescent="0.2">
      <c r="B204" s="13" t="s">
        <v>4016</v>
      </c>
      <c r="C204" s="14" t="s">
        <v>529</v>
      </c>
      <c r="D204" s="14" t="s">
        <v>3884</v>
      </c>
      <c r="E204" s="44">
        <v>0.311</v>
      </c>
      <c r="F204" s="15" t="s">
        <v>2870</v>
      </c>
      <c r="G204" s="22" t="e">
        <f t="shared" si="3"/>
        <v>#REF!</v>
      </c>
      <c r="H204" s="26" t="e">
        <f t="shared" si="3"/>
        <v>#REF!</v>
      </c>
      <c r="I204" s="25" t="e">
        <f>#REF!</f>
        <v>#REF!</v>
      </c>
      <c r="J204" s="26" t="e">
        <f t="shared" si="0"/>
        <v>#REF!</v>
      </c>
      <c r="K204" s="25" t="e">
        <f>#REF!</f>
        <v>#REF!</v>
      </c>
      <c r="L204" s="26" t="e">
        <f t="shared" si="1"/>
        <v>#REF!</v>
      </c>
      <c r="M204" s="25" t="e">
        <f>#REF!</f>
        <v>#REF!</v>
      </c>
      <c r="N204" s="26" t="e">
        <f t="shared" si="2"/>
        <v>#REF!</v>
      </c>
      <c r="O204" s="17" t="s">
        <v>4016</v>
      </c>
    </row>
    <row r="205" spans="2:15" ht="19.7" customHeight="1" x14ac:dyDescent="0.2">
      <c r="B205" s="13" t="s">
        <v>4016</v>
      </c>
      <c r="C205" s="14" t="s">
        <v>639</v>
      </c>
      <c r="D205" s="14" t="s">
        <v>878</v>
      </c>
      <c r="E205" s="44">
        <v>1.6020000000000001</v>
      </c>
      <c r="F205" s="15" t="s">
        <v>2870</v>
      </c>
      <c r="G205" s="22" t="e">
        <f t="shared" si="3"/>
        <v>#REF!</v>
      </c>
      <c r="H205" s="26" t="e">
        <f t="shared" si="3"/>
        <v>#REF!</v>
      </c>
      <c r="I205" s="25" t="e">
        <f>#REF!</f>
        <v>#REF!</v>
      </c>
      <c r="J205" s="26" t="e">
        <f t="shared" si="0"/>
        <v>#REF!</v>
      </c>
      <c r="K205" s="25" t="e">
        <f>#REF!</f>
        <v>#REF!</v>
      </c>
      <c r="L205" s="26" t="e">
        <f t="shared" si="1"/>
        <v>#REF!</v>
      </c>
      <c r="M205" s="25" t="e">
        <f>#REF!</f>
        <v>#REF!</v>
      </c>
      <c r="N205" s="26" t="e">
        <f t="shared" si="2"/>
        <v>#REF!</v>
      </c>
      <c r="O205" s="17" t="s">
        <v>3659</v>
      </c>
    </row>
    <row r="206" spans="2:15" ht="19.7" customHeight="1" x14ac:dyDescent="0.2">
      <c r="B206" s="13" t="s">
        <v>4016</v>
      </c>
      <c r="C206" s="14" t="s">
        <v>2355</v>
      </c>
      <c r="D206" s="14" t="s">
        <v>406</v>
      </c>
      <c r="E206" s="44">
        <v>4.7E-2</v>
      </c>
      <c r="F206" s="15" t="s">
        <v>2870</v>
      </c>
      <c r="G206" s="22" t="e">
        <f t="shared" si="3"/>
        <v>#REF!</v>
      </c>
      <c r="H206" s="26" t="e">
        <f t="shared" si="3"/>
        <v>#REF!</v>
      </c>
      <c r="I206" s="25" t="e">
        <f>#REF!</f>
        <v>#REF!</v>
      </c>
      <c r="J206" s="26" t="e">
        <f t="shared" si="0"/>
        <v>#REF!</v>
      </c>
      <c r="K206" s="25" t="e">
        <f>#REF!</f>
        <v>#REF!</v>
      </c>
      <c r="L206" s="26" t="e">
        <f t="shared" si="1"/>
        <v>#REF!</v>
      </c>
      <c r="M206" s="25" t="e">
        <f>#REF!</f>
        <v>#REF!</v>
      </c>
      <c r="N206" s="26" t="e">
        <f t="shared" si="2"/>
        <v>#REF!</v>
      </c>
      <c r="O206" s="17" t="s">
        <v>4016</v>
      </c>
    </row>
    <row r="207" spans="2:15" ht="19.7" customHeight="1" x14ac:dyDescent="0.2">
      <c r="B207" s="13" t="s">
        <v>4016</v>
      </c>
      <c r="C207" s="14" t="s">
        <v>468</v>
      </c>
      <c r="D207" s="14" t="s">
        <v>660</v>
      </c>
      <c r="E207" s="44">
        <v>22.96</v>
      </c>
      <c r="F207" s="15" t="s">
        <v>2937</v>
      </c>
      <c r="G207" s="22" t="e">
        <f t="shared" si="3"/>
        <v>#REF!</v>
      </c>
      <c r="H207" s="26" t="e">
        <f t="shared" si="3"/>
        <v>#REF!</v>
      </c>
      <c r="I207" s="25" t="e">
        <f>일위대가총괄표!G5</f>
        <v>#REF!</v>
      </c>
      <c r="J207" s="26" t="e">
        <f t="shared" si="0"/>
        <v>#REF!</v>
      </c>
      <c r="K207" s="25" t="e">
        <f>일위대가총괄표!H5</f>
        <v>#REF!</v>
      </c>
      <c r="L207" s="26" t="e">
        <f t="shared" si="1"/>
        <v>#REF!</v>
      </c>
      <c r="M207" s="25" t="e">
        <f>일위대가총괄표!I5</f>
        <v>#REF!</v>
      </c>
      <c r="N207" s="26" t="e">
        <f t="shared" si="2"/>
        <v>#REF!</v>
      </c>
      <c r="O207" s="17" t="s">
        <v>1402</v>
      </c>
    </row>
    <row r="208" spans="2:15" ht="19.7" customHeight="1" x14ac:dyDescent="0.2">
      <c r="B208" s="13" t="s">
        <v>4016</v>
      </c>
      <c r="C208" s="14" t="s">
        <v>3736</v>
      </c>
      <c r="D208" s="14" t="s">
        <v>4016</v>
      </c>
      <c r="E208" s="44">
        <v>1.66E-2</v>
      </c>
      <c r="F208" s="15" t="s">
        <v>3257</v>
      </c>
      <c r="G208" s="22" t="e">
        <f t="shared" si="3"/>
        <v>#REF!</v>
      </c>
      <c r="H208" s="26" t="e">
        <f t="shared" si="3"/>
        <v>#REF!</v>
      </c>
      <c r="I208" s="25" t="e">
        <f>일위대가총괄표!G47</f>
        <v>#REF!</v>
      </c>
      <c r="J208" s="26" t="e">
        <f t="shared" si="0"/>
        <v>#REF!</v>
      </c>
      <c r="K208" s="25" t="e">
        <f>일위대가총괄표!H47</f>
        <v>#REF!</v>
      </c>
      <c r="L208" s="26" t="e">
        <f t="shared" si="1"/>
        <v>#REF!</v>
      </c>
      <c r="M208" s="25" t="e">
        <f>일위대가총괄표!I47</f>
        <v>#REF!</v>
      </c>
      <c r="N208" s="26" t="e">
        <f t="shared" si="2"/>
        <v>#REF!</v>
      </c>
      <c r="O208" s="17" t="s">
        <v>3261</v>
      </c>
    </row>
    <row r="209" spans="2:15" ht="19.7" customHeight="1" x14ac:dyDescent="0.2">
      <c r="B209" s="13" t="s">
        <v>4016</v>
      </c>
      <c r="C209" s="14" t="s">
        <v>4016</v>
      </c>
      <c r="D209" s="14" t="s">
        <v>4016</v>
      </c>
      <c r="E209" s="16"/>
      <c r="F209" s="15" t="s">
        <v>4016</v>
      </c>
      <c r="G209" s="22"/>
      <c r="H209" s="16"/>
      <c r="I209" s="22"/>
      <c r="J209" s="26">
        <f t="shared" si="0"/>
        <v>0</v>
      </c>
      <c r="K209" s="22"/>
      <c r="L209" s="26">
        <f t="shared" si="1"/>
        <v>0</v>
      </c>
      <c r="M209" s="22"/>
      <c r="N209" s="26">
        <f t="shared" si="2"/>
        <v>0</v>
      </c>
      <c r="O209" s="17" t="s">
        <v>4016</v>
      </c>
    </row>
    <row r="210" spans="2:15" ht="19.7" customHeight="1" x14ac:dyDescent="0.2">
      <c r="B210" s="40" t="s">
        <v>1542</v>
      </c>
      <c r="C210" s="24" t="s">
        <v>2817</v>
      </c>
      <c r="D210" s="24" t="s">
        <v>1151</v>
      </c>
      <c r="E210" s="16"/>
      <c r="F210" s="41" t="s">
        <v>2937</v>
      </c>
      <c r="G210" s="22"/>
      <c r="H210" s="42" t="e">
        <f>J210+L210+N210</f>
        <v>#REF!</v>
      </c>
      <c r="I210" s="22"/>
      <c r="J210" s="42" t="e">
        <f>TRUNC(J211+J212+J213)</f>
        <v>#REF!</v>
      </c>
      <c r="K210" s="22"/>
      <c r="L210" s="42" t="e">
        <f>TRUNC(L211+L212+L213)</f>
        <v>#REF!</v>
      </c>
      <c r="M210" s="22"/>
      <c r="N210" s="42" t="e">
        <f>TRUNC(N211+N212+N213)</f>
        <v>#REF!</v>
      </c>
      <c r="O210" s="43" t="s">
        <v>4016</v>
      </c>
    </row>
    <row r="211" spans="2:15" ht="19.7" customHeight="1" x14ac:dyDescent="0.2">
      <c r="B211" s="13" t="s">
        <v>4016</v>
      </c>
      <c r="C211" s="14" t="s">
        <v>2437</v>
      </c>
      <c r="D211" s="14" t="s">
        <v>240</v>
      </c>
      <c r="E211" s="44">
        <v>1.01</v>
      </c>
      <c r="F211" s="15" t="s">
        <v>2937</v>
      </c>
      <c r="G211" s="22"/>
      <c r="H211" s="16"/>
      <c r="I211" s="22"/>
      <c r="J211" s="26">
        <f>TRUNC(E211*I211,0)</f>
        <v>0</v>
      </c>
      <c r="K211" s="22"/>
      <c r="L211" s="26">
        <f>TRUNC(E211*K211,0)</f>
        <v>0</v>
      </c>
      <c r="M211" s="22"/>
      <c r="N211" s="26">
        <f>TRUNC(E211*M211,0)</f>
        <v>0</v>
      </c>
      <c r="O211" s="17" t="s">
        <v>2841</v>
      </c>
    </row>
    <row r="212" spans="2:15" ht="19.7" customHeight="1" x14ac:dyDescent="0.2">
      <c r="B212" s="13" t="s">
        <v>4016</v>
      </c>
      <c r="C212" s="14" t="s">
        <v>2463</v>
      </c>
      <c r="D212" s="14" t="s">
        <v>228</v>
      </c>
      <c r="E212" s="16">
        <v>1</v>
      </c>
      <c r="F212" s="15" t="s">
        <v>2937</v>
      </c>
      <c r="G212" s="22" t="e">
        <f>I212+K212+M212</f>
        <v>#REF!</v>
      </c>
      <c r="H212" s="26" t="e">
        <f>J212+L212+N212</f>
        <v>#REF!</v>
      </c>
      <c r="I212" s="25" t="e">
        <f>#REF!</f>
        <v>#REF!</v>
      </c>
      <c r="J212" s="26" t="e">
        <f>TRUNC(E212*I212,0)</f>
        <v>#REF!</v>
      </c>
      <c r="K212" s="25" t="e">
        <f>#REF!</f>
        <v>#REF!</v>
      </c>
      <c r="L212" s="26" t="e">
        <f>TRUNC(E212*K212,0)</f>
        <v>#REF!</v>
      </c>
      <c r="M212" s="25" t="e">
        <f>#REF!</f>
        <v>#REF!</v>
      </c>
      <c r="N212" s="26" t="e">
        <f>TRUNC(E212*M212,0)</f>
        <v>#REF!</v>
      </c>
      <c r="O212" s="17" t="s">
        <v>833</v>
      </c>
    </row>
    <row r="213" spans="2:15" ht="19.7" customHeight="1" x14ac:dyDescent="0.2">
      <c r="B213" s="13" t="s">
        <v>4016</v>
      </c>
      <c r="C213" s="14" t="s">
        <v>1766</v>
      </c>
      <c r="D213" s="14" t="s">
        <v>811</v>
      </c>
      <c r="E213" s="16">
        <v>1</v>
      </c>
      <c r="F213" s="15" t="s">
        <v>2937</v>
      </c>
      <c r="G213" s="22" t="e">
        <f>I213+K213+M213</f>
        <v>#REF!</v>
      </c>
      <c r="H213" s="26" t="e">
        <f>J213+L213+N213</f>
        <v>#REF!</v>
      </c>
      <c r="I213" s="25" t="e">
        <f>#REF!</f>
        <v>#REF!</v>
      </c>
      <c r="J213" s="26" t="e">
        <f>TRUNC(E213*I213,0)</f>
        <v>#REF!</v>
      </c>
      <c r="K213" s="25" t="e">
        <f>#REF!</f>
        <v>#REF!</v>
      </c>
      <c r="L213" s="26" t="e">
        <f>TRUNC(E213*K213,0)</f>
        <v>#REF!</v>
      </c>
      <c r="M213" s="25" t="e">
        <f>#REF!</f>
        <v>#REF!</v>
      </c>
      <c r="N213" s="26" t="e">
        <f>TRUNC(E213*M213,0)</f>
        <v>#REF!</v>
      </c>
      <c r="O213" s="17" t="s">
        <v>2381</v>
      </c>
    </row>
    <row r="214" spans="2:15" ht="19.7" customHeight="1" x14ac:dyDescent="0.2">
      <c r="B214" s="18" t="s">
        <v>4016</v>
      </c>
      <c r="C214" s="19" t="s">
        <v>4016</v>
      </c>
      <c r="D214" s="19" t="s">
        <v>4016</v>
      </c>
      <c r="E214" s="6"/>
      <c r="F214" s="20" t="s">
        <v>4016</v>
      </c>
      <c r="G214" s="5"/>
      <c r="H214" s="6"/>
      <c r="I214" s="5"/>
      <c r="J214" s="32">
        <f>TRUNC(E214*I214,0)</f>
        <v>0</v>
      </c>
      <c r="K214" s="5"/>
      <c r="L214" s="32">
        <f>TRUNC(E214*K214,0)</f>
        <v>0</v>
      </c>
      <c r="M214" s="5"/>
      <c r="N214" s="32">
        <f>TRUNC(E214*M214,0)</f>
        <v>0</v>
      </c>
      <c r="O214" s="21" t="s">
        <v>4016</v>
      </c>
    </row>
    <row r="215" spans="2:15" ht="19.7" customHeight="1" x14ac:dyDescent="0.2">
      <c r="B215" s="40" t="s">
        <v>3456</v>
      </c>
      <c r="C215" s="24" t="s">
        <v>3736</v>
      </c>
      <c r="D215" s="24" t="s">
        <v>4016</v>
      </c>
      <c r="E215" s="16"/>
      <c r="F215" s="41" t="s">
        <v>3257</v>
      </c>
      <c r="G215" s="22"/>
      <c r="H215" s="42" t="e">
        <f>J215+L215+N215</f>
        <v>#REF!</v>
      </c>
      <c r="I215" s="22"/>
      <c r="J215" s="42" t="e">
        <f>TRUNC(J216+J217+J218+J219)</f>
        <v>#REF!</v>
      </c>
      <c r="K215" s="22"/>
      <c r="L215" s="42" t="e">
        <f>TRUNC(L216+L217+L218+L219)</f>
        <v>#REF!</v>
      </c>
      <c r="M215" s="22"/>
      <c r="N215" s="42" t="e">
        <f>TRUNC(N216+N217+N218+N219)</f>
        <v>#REF!</v>
      </c>
      <c r="O215" s="43" t="s">
        <v>4016</v>
      </c>
    </row>
    <row r="216" spans="2:15" ht="19.7" customHeight="1" x14ac:dyDescent="0.2">
      <c r="B216" s="13" t="s">
        <v>4016</v>
      </c>
      <c r="C216" s="14" t="s">
        <v>747</v>
      </c>
      <c r="D216" s="14" t="s">
        <v>2750</v>
      </c>
      <c r="E216" s="44">
        <v>2.97</v>
      </c>
      <c r="F216" s="15" t="s">
        <v>2870</v>
      </c>
      <c r="G216" s="22" t="e">
        <f>I216+K216+M216</f>
        <v>#REF!</v>
      </c>
      <c r="H216" s="26" t="e">
        <f>J216+L216+N216</f>
        <v>#REF!</v>
      </c>
      <c r="I216" s="25" t="e">
        <f>#REF!</f>
        <v>#REF!</v>
      </c>
      <c r="J216" s="26" t="e">
        <f>TRUNC(E216*I216,0)</f>
        <v>#REF!</v>
      </c>
      <c r="K216" s="25" t="e">
        <f>#REF!</f>
        <v>#REF!</v>
      </c>
      <c r="L216" s="26" t="e">
        <f>TRUNC(E216*K216,0)</f>
        <v>#REF!</v>
      </c>
      <c r="M216" s="25" t="e">
        <f>#REF!</f>
        <v>#REF!</v>
      </c>
      <c r="N216" s="26" t="e">
        <f>TRUNC(E216*M216,0)</f>
        <v>#REF!</v>
      </c>
      <c r="O216" s="17" t="s">
        <v>4016</v>
      </c>
    </row>
    <row r="217" spans="2:15" ht="19.7" customHeight="1" x14ac:dyDescent="0.2">
      <c r="B217" s="13" t="s">
        <v>4016</v>
      </c>
      <c r="C217" s="14" t="s">
        <v>362</v>
      </c>
      <c r="D217" s="14" t="s">
        <v>3826</v>
      </c>
      <c r="E217" s="44">
        <v>2.8849999999999998</v>
      </c>
      <c r="F217" s="15" t="s">
        <v>2870</v>
      </c>
      <c r="G217" s="22" t="e">
        <f>I217+K217+M217</f>
        <v>#REF!</v>
      </c>
      <c r="H217" s="26" t="e">
        <f>J217+L217+N217</f>
        <v>#REF!</v>
      </c>
      <c r="I217" s="25" t="e">
        <f>일위대가총괄표!G48</f>
        <v>#REF!</v>
      </c>
      <c r="J217" s="26" t="e">
        <f>TRUNC(E217*I217,0)</f>
        <v>#REF!</v>
      </c>
      <c r="K217" s="25" t="e">
        <f>일위대가총괄표!H48</f>
        <v>#REF!</v>
      </c>
      <c r="L217" s="26" t="e">
        <f>TRUNC(E217*K217,0)</f>
        <v>#REF!</v>
      </c>
      <c r="M217" s="25" t="e">
        <f>일위대가총괄표!I48</f>
        <v>#REF!</v>
      </c>
      <c r="N217" s="26" t="e">
        <f>TRUNC(E217*M217,0)</f>
        <v>#REF!</v>
      </c>
      <c r="O217" s="17" t="s">
        <v>1662</v>
      </c>
    </row>
    <row r="218" spans="2:15" ht="19.7" customHeight="1" x14ac:dyDescent="0.2">
      <c r="B218" s="13" t="s">
        <v>4016</v>
      </c>
      <c r="C218" s="14" t="s">
        <v>2355</v>
      </c>
      <c r="D218" s="14" t="s">
        <v>406</v>
      </c>
      <c r="E218" s="44">
        <v>8.5000000000000006E-2</v>
      </c>
      <c r="F218" s="15" t="s">
        <v>2870</v>
      </c>
      <c r="G218" s="22" t="e">
        <f>I218+K218+M218</f>
        <v>#REF!</v>
      </c>
      <c r="H218" s="26" t="e">
        <f>J218+L218+N218</f>
        <v>#REF!</v>
      </c>
      <c r="I218" s="25" t="e">
        <f>#REF!</f>
        <v>#REF!</v>
      </c>
      <c r="J218" s="26" t="e">
        <f>TRUNC(E218*I218,0)</f>
        <v>#REF!</v>
      </c>
      <c r="K218" s="25" t="e">
        <f>#REF!</f>
        <v>#REF!</v>
      </c>
      <c r="L218" s="26" t="e">
        <f>TRUNC(E218*K218,0)</f>
        <v>#REF!</v>
      </c>
      <c r="M218" s="25" t="e">
        <f>#REF!</f>
        <v>#REF!</v>
      </c>
      <c r="N218" s="26" t="e">
        <f>TRUNC(E218*M218,0)</f>
        <v>#REF!</v>
      </c>
      <c r="O218" s="17" t="s">
        <v>4016</v>
      </c>
    </row>
    <row r="219" spans="2:15" ht="19.7" customHeight="1" x14ac:dyDescent="0.2">
      <c r="B219" s="13" t="s">
        <v>4016</v>
      </c>
      <c r="C219" s="14" t="s">
        <v>1147</v>
      </c>
      <c r="D219" s="14" t="s">
        <v>2273</v>
      </c>
      <c r="E219" s="16">
        <v>66</v>
      </c>
      <c r="F219" s="15" t="s">
        <v>2467</v>
      </c>
      <c r="G219" s="22" t="e">
        <f>I219+K219+M219</f>
        <v>#REF!</v>
      </c>
      <c r="H219" s="26" t="e">
        <f>J219+L219+N219</f>
        <v>#REF!</v>
      </c>
      <c r="I219" s="25" t="e">
        <f>#REF!</f>
        <v>#REF!</v>
      </c>
      <c r="J219" s="26" t="e">
        <f>TRUNC(E219*I219,0)</f>
        <v>#REF!</v>
      </c>
      <c r="K219" s="25" t="e">
        <f>#REF!</f>
        <v>#REF!</v>
      </c>
      <c r="L219" s="26" t="e">
        <f>TRUNC(E219*K219,0)</f>
        <v>#REF!</v>
      </c>
      <c r="M219" s="25" t="e">
        <f>#REF!</f>
        <v>#REF!</v>
      </c>
      <c r="N219" s="26" t="e">
        <f>TRUNC(E219*M219,0)</f>
        <v>#REF!</v>
      </c>
      <c r="O219" s="17" t="s">
        <v>4016</v>
      </c>
    </row>
    <row r="220" spans="2:15" ht="19.7" customHeight="1" x14ac:dyDescent="0.2">
      <c r="B220" s="13" t="s">
        <v>4016</v>
      </c>
      <c r="C220" s="14" t="s">
        <v>4016</v>
      </c>
      <c r="D220" s="14" t="s">
        <v>4016</v>
      </c>
      <c r="E220" s="16"/>
      <c r="F220" s="15" t="s">
        <v>4016</v>
      </c>
      <c r="G220" s="22"/>
      <c r="H220" s="16"/>
      <c r="I220" s="22"/>
      <c r="J220" s="26">
        <f>TRUNC(E220*I220,0)</f>
        <v>0</v>
      </c>
      <c r="K220" s="22"/>
      <c r="L220" s="26">
        <f>TRUNC(E220*K220,0)</f>
        <v>0</v>
      </c>
      <c r="M220" s="22"/>
      <c r="N220" s="26">
        <f>TRUNC(E220*M220,0)</f>
        <v>0</v>
      </c>
      <c r="O220" s="17" t="s">
        <v>4016</v>
      </c>
    </row>
    <row r="221" spans="2:15" ht="19.7" customHeight="1" x14ac:dyDescent="0.2">
      <c r="B221" s="40" t="s">
        <v>2009</v>
      </c>
      <c r="C221" s="24" t="s">
        <v>362</v>
      </c>
      <c r="D221" s="24" t="s">
        <v>3826</v>
      </c>
      <c r="E221" s="16"/>
      <c r="F221" s="41" t="s">
        <v>2870</v>
      </c>
      <c r="G221" s="22"/>
      <c r="H221" s="42" t="e">
        <f>J221+L221+N221</f>
        <v>#REF!</v>
      </c>
      <c r="I221" s="22"/>
      <c r="J221" s="42" t="e">
        <f>TRUNC(J222+J223)</f>
        <v>#REF!</v>
      </c>
      <c r="K221" s="22"/>
      <c r="L221" s="42" t="e">
        <f>TRUNC(L222+L223)</f>
        <v>#REF!</v>
      </c>
      <c r="M221" s="22"/>
      <c r="N221" s="42" t="e">
        <f>TRUNC(N222+N223)</f>
        <v>#REF!</v>
      </c>
      <c r="O221" s="43" t="s">
        <v>4016</v>
      </c>
    </row>
    <row r="222" spans="2:15" ht="19.7" customHeight="1" x14ac:dyDescent="0.2">
      <c r="B222" s="13" t="s">
        <v>4016</v>
      </c>
      <c r="C222" s="14" t="s">
        <v>1264</v>
      </c>
      <c r="D222" s="14" t="s">
        <v>3826</v>
      </c>
      <c r="E222" s="16">
        <v>1</v>
      </c>
      <c r="F222" s="15" t="s">
        <v>1349</v>
      </c>
      <c r="G222" s="22" t="e">
        <f>I222+K222+M222</f>
        <v>#REF!</v>
      </c>
      <c r="H222" s="26" t="e">
        <f>J222+L222+N222</f>
        <v>#REF!</v>
      </c>
      <c r="I222" s="25" t="e">
        <f>#REF!</f>
        <v>#REF!</v>
      </c>
      <c r="J222" s="26" t="e">
        <f>TRUNC(E222*I222,0)</f>
        <v>#REF!</v>
      </c>
      <c r="K222" s="25" t="e">
        <f>#REF!</f>
        <v>#REF!</v>
      </c>
      <c r="L222" s="26" t="e">
        <f>TRUNC(E222*K222,0)</f>
        <v>#REF!</v>
      </c>
      <c r="M222" s="25" t="e">
        <f>#REF!</f>
        <v>#REF!</v>
      </c>
      <c r="N222" s="26" t="e">
        <f>TRUNC(E222*M222,0)</f>
        <v>#REF!</v>
      </c>
      <c r="O222" s="17" t="s">
        <v>1185</v>
      </c>
    </row>
    <row r="223" spans="2:15" ht="19.7" customHeight="1" x14ac:dyDescent="0.2">
      <c r="B223" s="13" t="s">
        <v>4016</v>
      </c>
      <c r="C223" s="14" t="s">
        <v>758</v>
      </c>
      <c r="D223" s="14" t="s">
        <v>3826</v>
      </c>
      <c r="E223" s="16">
        <v>1</v>
      </c>
      <c r="F223" s="15" t="s">
        <v>1349</v>
      </c>
      <c r="G223" s="22" t="e">
        <f>I223+K223+M223</f>
        <v>#REF!</v>
      </c>
      <c r="H223" s="26" t="e">
        <f>J223+L223+N223</f>
        <v>#REF!</v>
      </c>
      <c r="I223" s="25" t="e">
        <f>#REF!</f>
        <v>#REF!</v>
      </c>
      <c r="J223" s="26" t="e">
        <f>TRUNC(E223*I223,0)</f>
        <v>#REF!</v>
      </c>
      <c r="K223" s="25" t="e">
        <f>#REF!</f>
        <v>#REF!</v>
      </c>
      <c r="L223" s="26" t="e">
        <f>TRUNC(E223*K223,0)</f>
        <v>#REF!</v>
      </c>
      <c r="M223" s="25" t="e">
        <f>#REF!</f>
        <v>#REF!</v>
      </c>
      <c r="N223" s="26" t="e">
        <f>TRUNC(E223*M223,0)</f>
        <v>#REF!</v>
      </c>
      <c r="O223" s="17" t="s">
        <v>389</v>
      </c>
    </row>
    <row r="224" spans="2:15" ht="19.7" customHeight="1" x14ac:dyDescent="0.2">
      <c r="B224" s="13" t="s">
        <v>4016</v>
      </c>
      <c r="C224" s="14" t="s">
        <v>4016</v>
      </c>
      <c r="D224" s="14" t="s">
        <v>4016</v>
      </c>
      <c r="E224" s="16"/>
      <c r="F224" s="15" t="s">
        <v>4016</v>
      </c>
      <c r="G224" s="22"/>
      <c r="H224" s="16"/>
      <c r="I224" s="22"/>
      <c r="J224" s="26">
        <f>TRUNC(E224*I224,0)</f>
        <v>0</v>
      </c>
      <c r="K224" s="22"/>
      <c r="L224" s="26">
        <f>TRUNC(E224*K224,0)</f>
        <v>0</v>
      </c>
      <c r="M224" s="22"/>
      <c r="N224" s="26">
        <f>TRUNC(E224*M224,0)</f>
        <v>0</v>
      </c>
      <c r="O224" s="17" t="s">
        <v>4016</v>
      </c>
    </row>
    <row r="225" spans="2:15" ht="19.7" customHeight="1" x14ac:dyDescent="0.2">
      <c r="B225" s="40" t="s">
        <v>3284</v>
      </c>
      <c r="C225" s="24" t="s">
        <v>565</v>
      </c>
      <c r="D225" s="24" t="s">
        <v>647</v>
      </c>
      <c r="E225" s="16"/>
      <c r="F225" s="41" t="s">
        <v>2937</v>
      </c>
      <c r="G225" s="22"/>
      <c r="H225" s="42" t="e">
        <f>J225+L225+N225</f>
        <v>#REF!</v>
      </c>
      <c r="I225" s="22"/>
      <c r="J225" s="42" t="e">
        <f>TRUNC(J226+J227+J228+J229)</f>
        <v>#REF!</v>
      </c>
      <c r="K225" s="22"/>
      <c r="L225" s="42" t="e">
        <f>TRUNC(L226+L227+L228+L229)</f>
        <v>#REF!</v>
      </c>
      <c r="M225" s="22"/>
      <c r="N225" s="42" t="e">
        <f>TRUNC(N226+N227+N228+N229)</f>
        <v>#REF!</v>
      </c>
      <c r="O225" s="43" t="s">
        <v>4016</v>
      </c>
    </row>
    <row r="226" spans="2:15" ht="19.7" customHeight="1" x14ac:dyDescent="0.2">
      <c r="B226" s="13" t="s">
        <v>4016</v>
      </c>
      <c r="C226" s="14" t="s">
        <v>1524</v>
      </c>
      <c r="D226" s="14" t="s">
        <v>647</v>
      </c>
      <c r="E226" s="16">
        <v>1</v>
      </c>
      <c r="F226" s="15" t="s">
        <v>2937</v>
      </c>
      <c r="G226" s="22" t="e">
        <f>I226+K226+M226</f>
        <v>#REF!</v>
      </c>
      <c r="H226" s="26" t="e">
        <f>J226+L226+N226</f>
        <v>#REF!</v>
      </c>
      <c r="I226" s="25" t="e">
        <f>#REF!</f>
        <v>#REF!</v>
      </c>
      <c r="J226" s="26" t="e">
        <f>TRUNC(E226*I226,0)</f>
        <v>#REF!</v>
      </c>
      <c r="K226" s="25" t="e">
        <f>#REF!</f>
        <v>#REF!</v>
      </c>
      <c r="L226" s="26" t="e">
        <f>TRUNC(E226*K226,0)</f>
        <v>#REF!</v>
      </c>
      <c r="M226" s="25" t="e">
        <f>#REF!</f>
        <v>#REF!</v>
      </c>
      <c r="N226" s="26" t="e">
        <f>TRUNC(E226*M226,0)</f>
        <v>#REF!</v>
      </c>
      <c r="O226" s="17" t="s">
        <v>2903</v>
      </c>
    </row>
    <row r="227" spans="2:15" ht="19.7" customHeight="1" x14ac:dyDescent="0.2">
      <c r="B227" s="13" t="s">
        <v>4016</v>
      </c>
      <c r="C227" s="14" t="s">
        <v>1055</v>
      </c>
      <c r="D227" s="14" t="s">
        <v>647</v>
      </c>
      <c r="E227" s="16">
        <v>1</v>
      </c>
      <c r="F227" s="15" t="s">
        <v>2937</v>
      </c>
      <c r="G227" s="22">
        <f>I227+K227+M227</f>
        <v>9584</v>
      </c>
      <c r="H227" s="26">
        <f>J227+L227+N227</f>
        <v>9584</v>
      </c>
      <c r="I227" s="25">
        <f>단가산출총괄표!G24</f>
        <v>5131</v>
      </c>
      <c r="J227" s="26">
        <f>TRUNC(E227*I227,0)</f>
        <v>5131</v>
      </c>
      <c r="K227" s="25">
        <f>단가산출총괄표!H24</f>
        <v>1038</v>
      </c>
      <c r="L227" s="26">
        <f>TRUNC(E227*K227,0)</f>
        <v>1038</v>
      </c>
      <c r="M227" s="25">
        <f>단가산출총괄표!I24</f>
        <v>3415</v>
      </c>
      <c r="N227" s="26">
        <f>TRUNC(E227*M227,0)</f>
        <v>3415</v>
      </c>
      <c r="O227" s="17" t="s">
        <v>2549</v>
      </c>
    </row>
    <row r="228" spans="2:15" ht="19.7" customHeight="1" x14ac:dyDescent="0.2">
      <c r="B228" s="13" t="s">
        <v>4016</v>
      </c>
      <c r="C228" s="14" t="s">
        <v>3418</v>
      </c>
      <c r="D228" s="14" t="s">
        <v>2808</v>
      </c>
      <c r="E228" s="16">
        <v>1</v>
      </c>
      <c r="F228" s="15" t="s">
        <v>2937</v>
      </c>
      <c r="G228" s="22" t="e">
        <f>I228+K228+M228</f>
        <v>#REF!</v>
      </c>
      <c r="H228" s="26" t="e">
        <f>J228+L228+N228</f>
        <v>#REF!</v>
      </c>
      <c r="I228" s="25" t="e">
        <f>#REF!</f>
        <v>#REF!</v>
      </c>
      <c r="J228" s="26" t="e">
        <f>TRUNC(E228*I228,0)</f>
        <v>#REF!</v>
      </c>
      <c r="K228" s="25" t="e">
        <f>#REF!</f>
        <v>#REF!</v>
      </c>
      <c r="L228" s="26" t="e">
        <f>TRUNC(E228*K228,0)</f>
        <v>#REF!</v>
      </c>
      <c r="M228" s="25" t="e">
        <f>#REF!</f>
        <v>#REF!</v>
      </c>
      <c r="N228" s="26" t="e">
        <f>TRUNC(E228*M228,0)</f>
        <v>#REF!</v>
      </c>
      <c r="O228" s="17" t="s">
        <v>1695</v>
      </c>
    </row>
    <row r="229" spans="2:15" ht="19.7" customHeight="1" x14ac:dyDescent="0.2">
      <c r="B229" s="13" t="s">
        <v>4016</v>
      </c>
      <c r="C229" s="14" t="s">
        <v>3430</v>
      </c>
      <c r="D229" s="14" t="s">
        <v>647</v>
      </c>
      <c r="E229" s="16">
        <v>1</v>
      </c>
      <c r="F229" s="15" t="s">
        <v>2937</v>
      </c>
      <c r="G229" s="22">
        <f>I229+K229+M229</f>
        <v>2354</v>
      </c>
      <c r="H229" s="26">
        <f>J229+L229+N229</f>
        <v>2354</v>
      </c>
      <c r="I229" s="25">
        <f>단가산출총괄표!G25</f>
        <v>1632</v>
      </c>
      <c r="J229" s="26">
        <f>TRUNC(E229*I229,0)</f>
        <v>1632</v>
      </c>
      <c r="K229" s="25">
        <f>단가산출총괄표!H25</f>
        <v>567</v>
      </c>
      <c r="L229" s="26">
        <f>TRUNC(E229*K229,0)</f>
        <v>567</v>
      </c>
      <c r="M229" s="25">
        <f>단가산출총괄표!I25</f>
        <v>155</v>
      </c>
      <c r="N229" s="26">
        <f>TRUNC(E229*M229,0)</f>
        <v>155</v>
      </c>
      <c r="O229" s="17" t="s">
        <v>224</v>
      </c>
    </row>
    <row r="230" spans="2:15" ht="19.7" customHeight="1" x14ac:dyDescent="0.2">
      <c r="B230" s="13" t="s">
        <v>4016</v>
      </c>
      <c r="C230" s="14" t="s">
        <v>4016</v>
      </c>
      <c r="D230" s="14" t="s">
        <v>4016</v>
      </c>
      <c r="E230" s="16"/>
      <c r="F230" s="15" t="s">
        <v>4016</v>
      </c>
      <c r="G230" s="22"/>
      <c r="H230" s="16"/>
      <c r="I230" s="22"/>
      <c r="J230" s="26">
        <f>TRUNC(E230*I230,0)</f>
        <v>0</v>
      </c>
      <c r="K230" s="22"/>
      <c r="L230" s="26">
        <f>TRUNC(E230*K230,0)</f>
        <v>0</v>
      </c>
      <c r="M230" s="22"/>
      <c r="N230" s="26">
        <f>TRUNC(E230*M230,0)</f>
        <v>0</v>
      </c>
      <c r="O230" s="17" t="s">
        <v>4016</v>
      </c>
    </row>
    <row r="231" spans="2:15" ht="19.7" customHeight="1" x14ac:dyDescent="0.2">
      <c r="B231" s="40" t="s">
        <v>1832</v>
      </c>
      <c r="C231" s="24" t="s">
        <v>3157</v>
      </c>
      <c r="D231" s="24" t="s">
        <v>660</v>
      </c>
      <c r="E231" s="16"/>
      <c r="F231" s="41" t="s">
        <v>2937</v>
      </c>
      <c r="G231" s="22"/>
      <c r="H231" s="42" t="e">
        <f>J231+L231+N231</f>
        <v>#REF!</v>
      </c>
      <c r="I231" s="22"/>
      <c r="J231" s="42" t="e">
        <f>TRUNC(J232+J233+J234)</f>
        <v>#REF!</v>
      </c>
      <c r="K231" s="22"/>
      <c r="L231" s="42" t="e">
        <f>TRUNC(L232+L233+L234)</f>
        <v>#REF!</v>
      </c>
      <c r="M231" s="22"/>
      <c r="N231" s="42" t="e">
        <f>TRUNC(N232+N233+N234)</f>
        <v>#REF!</v>
      </c>
      <c r="O231" s="43" t="s">
        <v>4016</v>
      </c>
    </row>
    <row r="232" spans="2:15" ht="19.7" customHeight="1" x14ac:dyDescent="0.2">
      <c r="B232" s="13" t="s">
        <v>4016</v>
      </c>
      <c r="C232" s="14" t="s">
        <v>392</v>
      </c>
      <c r="D232" s="14" t="s">
        <v>660</v>
      </c>
      <c r="E232" s="16">
        <v>1</v>
      </c>
      <c r="F232" s="15" t="s">
        <v>2937</v>
      </c>
      <c r="G232" s="22" t="e">
        <f>I232+K232+M232</f>
        <v>#REF!</v>
      </c>
      <c r="H232" s="26" t="e">
        <f>J232+L232+N232</f>
        <v>#REF!</v>
      </c>
      <c r="I232" s="25" t="e">
        <f>#REF!</f>
        <v>#REF!</v>
      </c>
      <c r="J232" s="26" t="e">
        <f>TRUNC(E232*I232,0)</f>
        <v>#REF!</v>
      </c>
      <c r="K232" s="25" t="e">
        <f>#REF!</f>
        <v>#REF!</v>
      </c>
      <c r="L232" s="26" t="e">
        <f>TRUNC(E232*K232,0)</f>
        <v>#REF!</v>
      </c>
      <c r="M232" s="25" t="e">
        <f>#REF!</f>
        <v>#REF!</v>
      </c>
      <c r="N232" s="26" t="e">
        <f>TRUNC(E232*M232,0)</f>
        <v>#REF!</v>
      </c>
      <c r="O232" s="17" t="s">
        <v>1148</v>
      </c>
    </row>
    <row r="233" spans="2:15" ht="19.7" customHeight="1" x14ac:dyDescent="0.2">
      <c r="B233" s="13" t="s">
        <v>4016</v>
      </c>
      <c r="C233" s="14" t="s">
        <v>1885</v>
      </c>
      <c r="D233" s="14" t="s">
        <v>3575</v>
      </c>
      <c r="E233" s="16">
        <v>1</v>
      </c>
      <c r="F233" s="15" t="s">
        <v>2937</v>
      </c>
      <c r="G233" s="22">
        <f>I233+K233+M233</f>
        <v>4687</v>
      </c>
      <c r="H233" s="26">
        <f>J233+L233+N233</f>
        <v>4687</v>
      </c>
      <c r="I233" s="25">
        <f>단가산출총괄표!G4</f>
        <v>2201</v>
      </c>
      <c r="J233" s="26">
        <f>TRUNC(E233*I233,0)</f>
        <v>2201</v>
      </c>
      <c r="K233" s="25">
        <f>단가산출총괄표!H4</f>
        <v>1120</v>
      </c>
      <c r="L233" s="26">
        <f>TRUNC(E233*K233,0)</f>
        <v>1120</v>
      </c>
      <c r="M233" s="25">
        <f>단가산출총괄표!I4</f>
        <v>1366</v>
      </c>
      <c r="N233" s="26">
        <f>TRUNC(E233*M233,0)</f>
        <v>1366</v>
      </c>
      <c r="O233" s="17" t="s">
        <v>682</v>
      </c>
    </row>
    <row r="234" spans="2:15" ht="19.7" customHeight="1" x14ac:dyDescent="0.2">
      <c r="B234" s="13" t="s">
        <v>4016</v>
      </c>
      <c r="C234" s="14" t="s">
        <v>666</v>
      </c>
      <c r="D234" s="14" t="s">
        <v>1330</v>
      </c>
      <c r="E234" s="16">
        <v>1</v>
      </c>
      <c r="F234" s="15" t="s">
        <v>2937</v>
      </c>
      <c r="G234" s="22" t="e">
        <f>I234+K234+M234</f>
        <v>#REF!</v>
      </c>
      <c r="H234" s="26" t="e">
        <f>J234+L234+N234</f>
        <v>#REF!</v>
      </c>
      <c r="I234" s="25" t="e">
        <f>#REF!</f>
        <v>#REF!</v>
      </c>
      <c r="J234" s="26" t="e">
        <f>TRUNC(E234*I234,0)</f>
        <v>#REF!</v>
      </c>
      <c r="K234" s="25" t="e">
        <f>#REF!</f>
        <v>#REF!</v>
      </c>
      <c r="L234" s="26" t="e">
        <f>TRUNC(E234*K234,0)</f>
        <v>#REF!</v>
      </c>
      <c r="M234" s="25" t="e">
        <f>#REF!</f>
        <v>#REF!</v>
      </c>
      <c r="N234" s="26" t="e">
        <f>TRUNC(E234*M234,0)</f>
        <v>#REF!</v>
      </c>
      <c r="O234" s="17" t="s">
        <v>2398</v>
      </c>
    </row>
    <row r="235" spans="2:15" ht="19.7" customHeight="1" x14ac:dyDescent="0.2">
      <c r="B235" s="13" t="s">
        <v>4016</v>
      </c>
      <c r="C235" s="14" t="s">
        <v>4016</v>
      </c>
      <c r="D235" s="14" t="s">
        <v>4016</v>
      </c>
      <c r="E235" s="16"/>
      <c r="F235" s="15" t="s">
        <v>4016</v>
      </c>
      <c r="G235" s="22"/>
      <c r="H235" s="16"/>
      <c r="I235" s="22"/>
      <c r="J235" s="26">
        <f>TRUNC(E235*I235,0)</f>
        <v>0</v>
      </c>
      <c r="K235" s="22"/>
      <c r="L235" s="26">
        <f>TRUNC(E235*K235,0)</f>
        <v>0</v>
      </c>
      <c r="M235" s="22"/>
      <c r="N235" s="26">
        <f>TRUNC(E235*M235,0)</f>
        <v>0</v>
      </c>
      <c r="O235" s="17" t="s">
        <v>4016</v>
      </c>
    </row>
    <row r="236" spans="2:15" ht="19.7" customHeight="1" x14ac:dyDescent="0.2">
      <c r="B236" s="40" t="s">
        <v>2514</v>
      </c>
      <c r="C236" s="24" t="s">
        <v>778</v>
      </c>
      <c r="D236" s="24" t="s">
        <v>338</v>
      </c>
      <c r="E236" s="16"/>
      <c r="F236" s="41" t="s">
        <v>2937</v>
      </c>
      <c r="G236" s="22"/>
      <c r="H236" s="42" t="e">
        <f>J236+L236+N236</f>
        <v>#REF!</v>
      </c>
      <c r="I236" s="22"/>
      <c r="J236" s="42" t="e">
        <f>TRUNC(J237+J238+J239+J240)</f>
        <v>#REF!</v>
      </c>
      <c r="K236" s="22"/>
      <c r="L236" s="42" t="e">
        <f>TRUNC(L237+L238+L239+L240)</f>
        <v>#REF!</v>
      </c>
      <c r="M236" s="22"/>
      <c r="N236" s="42" t="e">
        <f>TRUNC(N237+N238+N239+N240)</f>
        <v>#REF!</v>
      </c>
      <c r="O236" s="43" t="s">
        <v>4016</v>
      </c>
    </row>
    <row r="237" spans="2:15" ht="19.7" customHeight="1" x14ac:dyDescent="0.2">
      <c r="B237" s="13" t="s">
        <v>4016</v>
      </c>
      <c r="C237" s="14" t="s">
        <v>1524</v>
      </c>
      <c r="D237" s="14" t="s">
        <v>2233</v>
      </c>
      <c r="E237" s="16">
        <v>1</v>
      </c>
      <c r="F237" s="15" t="s">
        <v>2937</v>
      </c>
      <c r="G237" s="22" t="e">
        <f>I237+K237+M237</f>
        <v>#REF!</v>
      </c>
      <c r="H237" s="26" t="e">
        <f>J237+L237+N237</f>
        <v>#REF!</v>
      </c>
      <c r="I237" s="25" t="e">
        <f>#REF!</f>
        <v>#REF!</v>
      </c>
      <c r="J237" s="26" t="e">
        <f>TRUNC(E237*I237,0)</f>
        <v>#REF!</v>
      </c>
      <c r="K237" s="25" t="e">
        <f>#REF!</f>
        <v>#REF!</v>
      </c>
      <c r="L237" s="26" t="e">
        <f>TRUNC(E237*K237,0)</f>
        <v>#REF!</v>
      </c>
      <c r="M237" s="25" t="e">
        <f>#REF!</f>
        <v>#REF!</v>
      </c>
      <c r="N237" s="26" t="e">
        <f>TRUNC(E237*M237,0)</f>
        <v>#REF!</v>
      </c>
      <c r="O237" s="17" t="s">
        <v>1367</v>
      </c>
    </row>
    <row r="238" spans="2:15" ht="19.7" customHeight="1" x14ac:dyDescent="0.2">
      <c r="B238" s="13" t="s">
        <v>4016</v>
      </c>
      <c r="C238" s="14" t="s">
        <v>1055</v>
      </c>
      <c r="D238" s="14" t="s">
        <v>2233</v>
      </c>
      <c r="E238" s="16">
        <v>1</v>
      </c>
      <c r="F238" s="15" t="s">
        <v>2937</v>
      </c>
      <c r="G238" s="22">
        <f>I238+K238+M238</f>
        <v>9584</v>
      </c>
      <c r="H238" s="26">
        <f>J238+L238+N238</f>
        <v>9584</v>
      </c>
      <c r="I238" s="25">
        <f>단가산출총괄표!G14</f>
        <v>5131</v>
      </c>
      <c r="J238" s="26">
        <f>TRUNC(E238*I238,0)</f>
        <v>5131</v>
      </c>
      <c r="K238" s="25">
        <f>단가산출총괄표!H14</f>
        <v>1038</v>
      </c>
      <c r="L238" s="26">
        <f>TRUNC(E238*K238,0)</f>
        <v>1038</v>
      </c>
      <c r="M238" s="25">
        <f>단가산출총괄표!I14</f>
        <v>3415</v>
      </c>
      <c r="N238" s="26">
        <f>TRUNC(E238*M238,0)</f>
        <v>3415</v>
      </c>
      <c r="O238" s="17" t="s">
        <v>965</v>
      </c>
    </row>
    <row r="239" spans="2:15" ht="19.7" customHeight="1" x14ac:dyDescent="0.2">
      <c r="B239" s="13" t="s">
        <v>4016</v>
      </c>
      <c r="C239" s="14" t="s">
        <v>2311</v>
      </c>
      <c r="D239" s="14" t="s">
        <v>2233</v>
      </c>
      <c r="E239" s="16">
        <v>1</v>
      </c>
      <c r="F239" s="15" t="s">
        <v>2937</v>
      </c>
      <c r="G239" s="22">
        <f>I239+K239+M239</f>
        <v>14608</v>
      </c>
      <c r="H239" s="26">
        <f>J239+L239+N239</f>
        <v>14608</v>
      </c>
      <c r="I239" s="25">
        <f>단가산출총괄표!G26</f>
        <v>11585</v>
      </c>
      <c r="J239" s="26">
        <f>TRUNC(E239*I239,0)</f>
        <v>11585</v>
      </c>
      <c r="K239" s="25">
        <f>단가산출총괄표!H26</f>
        <v>1139</v>
      </c>
      <c r="L239" s="26">
        <f>TRUNC(E239*K239,0)</f>
        <v>1139</v>
      </c>
      <c r="M239" s="25">
        <f>단가산출총괄표!I26</f>
        <v>1884</v>
      </c>
      <c r="N239" s="26">
        <f>TRUNC(E239*M239,0)</f>
        <v>1884</v>
      </c>
      <c r="O239" s="17" t="s">
        <v>2627</v>
      </c>
    </row>
    <row r="240" spans="2:15" ht="19.7" customHeight="1" x14ac:dyDescent="0.2">
      <c r="B240" s="13" t="s">
        <v>4016</v>
      </c>
      <c r="C240" s="14" t="s">
        <v>3430</v>
      </c>
      <c r="D240" s="14" t="s">
        <v>2233</v>
      </c>
      <c r="E240" s="16">
        <v>1</v>
      </c>
      <c r="F240" s="15" t="s">
        <v>2937</v>
      </c>
      <c r="G240" s="22">
        <f>I240+K240+M240</f>
        <v>2378</v>
      </c>
      <c r="H240" s="26">
        <f>J240+L240+N240</f>
        <v>2378</v>
      </c>
      <c r="I240" s="25">
        <f>단가산출총괄표!G15</f>
        <v>1648</v>
      </c>
      <c r="J240" s="26">
        <f>TRUNC(E240*I240,0)</f>
        <v>1648</v>
      </c>
      <c r="K240" s="25">
        <f>단가산출총괄표!H15</f>
        <v>573</v>
      </c>
      <c r="L240" s="26">
        <f>TRUNC(E240*K240,0)</f>
        <v>573</v>
      </c>
      <c r="M240" s="25">
        <f>단가산출총괄표!I15</f>
        <v>157</v>
      </c>
      <c r="N240" s="26">
        <f>TRUNC(E240*M240,0)</f>
        <v>157</v>
      </c>
      <c r="O240" s="17" t="s">
        <v>3740</v>
      </c>
    </row>
    <row r="241" spans="2:15" ht="19.7" customHeight="1" x14ac:dyDescent="0.2">
      <c r="B241" s="13" t="s">
        <v>4016</v>
      </c>
      <c r="C241" s="14" t="s">
        <v>4016</v>
      </c>
      <c r="D241" s="14" t="s">
        <v>4016</v>
      </c>
      <c r="E241" s="16"/>
      <c r="F241" s="15" t="s">
        <v>4016</v>
      </c>
      <c r="G241" s="22"/>
      <c r="H241" s="16"/>
      <c r="I241" s="22"/>
      <c r="J241" s="26">
        <f>TRUNC(E241*I241,0)</f>
        <v>0</v>
      </c>
      <c r="K241" s="22"/>
      <c r="L241" s="26">
        <f>TRUNC(E241*K241,0)</f>
        <v>0</v>
      </c>
      <c r="M241" s="22"/>
      <c r="N241" s="26">
        <f>TRUNC(E241*M241,0)</f>
        <v>0</v>
      </c>
      <c r="O241" s="17" t="s">
        <v>4016</v>
      </c>
    </row>
    <row r="242" spans="2:15" ht="19.7" customHeight="1" x14ac:dyDescent="0.2">
      <c r="B242" s="40" t="s">
        <v>84</v>
      </c>
      <c r="C242" s="24" t="s">
        <v>1860</v>
      </c>
      <c r="D242" s="24" t="s">
        <v>167</v>
      </c>
      <c r="E242" s="16"/>
      <c r="F242" s="41" t="s">
        <v>2986</v>
      </c>
      <c r="G242" s="22"/>
      <c r="H242" s="42" t="e">
        <f>J242+L242+N242</f>
        <v>#REF!</v>
      </c>
      <c r="I242" s="22"/>
      <c r="J242" s="42" t="e">
        <f>TRUNC(J243+J244)</f>
        <v>#REF!</v>
      </c>
      <c r="K242" s="22"/>
      <c r="L242" s="42" t="e">
        <f>TRUNC(L243+L244)</f>
        <v>#REF!</v>
      </c>
      <c r="M242" s="22"/>
      <c r="N242" s="42" t="e">
        <f>TRUNC(N243+N244)</f>
        <v>#REF!</v>
      </c>
      <c r="O242" s="43" t="s">
        <v>4016</v>
      </c>
    </row>
    <row r="243" spans="2:15" ht="19.7" customHeight="1" x14ac:dyDescent="0.2">
      <c r="B243" s="13" t="s">
        <v>4016</v>
      </c>
      <c r="C243" s="14" t="s">
        <v>1860</v>
      </c>
      <c r="D243" s="14" t="s">
        <v>3189</v>
      </c>
      <c r="E243" s="16">
        <v>1</v>
      </c>
      <c r="F243" s="15" t="s">
        <v>2986</v>
      </c>
      <c r="G243" s="22" t="e">
        <f>I243+K243+M243</f>
        <v>#REF!</v>
      </c>
      <c r="H243" s="26" t="e">
        <f>J243+L243+N243</f>
        <v>#REF!</v>
      </c>
      <c r="I243" s="25" t="e">
        <f>#REF!</f>
        <v>#REF!</v>
      </c>
      <c r="J243" s="26" t="e">
        <f>TRUNC(E243*I243,0)</f>
        <v>#REF!</v>
      </c>
      <c r="K243" s="25" t="e">
        <f>#REF!</f>
        <v>#REF!</v>
      </c>
      <c r="L243" s="26" t="e">
        <f>TRUNC(E243*K243,0)</f>
        <v>#REF!</v>
      </c>
      <c r="M243" s="25" t="e">
        <f>#REF!</f>
        <v>#REF!</v>
      </c>
      <c r="N243" s="26" t="e">
        <f>TRUNC(E243*M243,0)</f>
        <v>#REF!</v>
      </c>
      <c r="O243" s="17" t="s">
        <v>3334</v>
      </c>
    </row>
    <row r="244" spans="2:15" ht="19.7" customHeight="1" x14ac:dyDescent="0.2">
      <c r="B244" s="18" t="s">
        <v>4016</v>
      </c>
      <c r="C244" s="19" t="s">
        <v>1017</v>
      </c>
      <c r="D244" s="19" t="s">
        <v>2945</v>
      </c>
      <c r="E244" s="6">
        <v>1</v>
      </c>
      <c r="F244" s="20" t="s">
        <v>2986</v>
      </c>
      <c r="G244" s="5">
        <f>I244+K244+M244</f>
        <v>21121</v>
      </c>
      <c r="H244" s="32">
        <f>J244+L244+N244</f>
        <v>21121</v>
      </c>
      <c r="I244" s="29">
        <f>단가산출총괄표!G12</f>
        <v>15032</v>
      </c>
      <c r="J244" s="32">
        <f>TRUNC(E244*I244,0)</f>
        <v>15032</v>
      </c>
      <c r="K244" s="29">
        <f>단가산출총괄표!H12</f>
        <v>4778</v>
      </c>
      <c r="L244" s="32">
        <f>TRUNC(E244*K244,0)</f>
        <v>4778</v>
      </c>
      <c r="M244" s="29">
        <f>단가산출총괄표!I12</f>
        <v>1311</v>
      </c>
      <c r="N244" s="32">
        <f>TRUNC(E244*M244,0)</f>
        <v>1311</v>
      </c>
      <c r="O244" s="21" t="s">
        <v>975</v>
      </c>
    </row>
    <row r="245" spans="2:15" ht="19.7" customHeight="1" x14ac:dyDescent="0.2">
      <c r="B245" s="13" t="s">
        <v>4016</v>
      </c>
      <c r="C245" s="14" t="s">
        <v>4016</v>
      </c>
      <c r="D245" s="14" t="s">
        <v>4016</v>
      </c>
      <c r="E245" s="16"/>
      <c r="F245" s="15" t="s">
        <v>4016</v>
      </c>
      <c r="G245" s="22"/>
      <c r="H245" s="16"/>
      <c r="I245" s="22"/>
      <c r="J245" s="26">
        <f>TRUNC(E245*I245,0)</f>
        <v>0</v>
      </c>
      <c r="K245" s="22"/>
      <c r="L245" s="26">
        <f>TRUNC(E245*K245,0)</f>
        <v>0</v>
      </c>
      <c r="M245" s="22"/>
      <c r="N245" s="26">
        <f>TRUNC(E245*M245,0)</f>
        <v>0</v>
      </c>
      <c r="O245" s="17" t="s">
        <v>4016</v>
      </c>
    </row>
    <row r="246" spans="2:15" ht="19.7" customHeight="1" x14ac:dyDescent="0.2">
      <c r="B246" s="40" t="s">
        <v>1295</v>
      </c>
      <c r="C246" s="24" t="s">
        <v>1343</v>
      </c>
      <c r="D246" s="24" t="s">
        <v>167</v>
      </c>
      <c r="E246" s="16"/>
      <c r="F246" s="41" t="s">
        <v>2986</v>
      </c>
      <c r="G246" s="22"/>
      <c r="H246" s="42" t="e">
        <f>J246+L246+N246</f>
        <v>#REF!</v>
      </c>
      <c r="I246" s="22"/>
      <c r="J246" s="42" t="e">
        <f>TRUNC(J247+J248)</f>
        <v>#REF!</v>
      </c>
      <c r="K246" s="22"/>
      <c r="L246" s="42" t="e">
        <f>TRUNC(L247+L248)</f>
        <v>#REF!</v>
      </c>
      <c r="M246" s="22"/>
      <c r="N246" s="42" t="e">
        <f>TRUNC(N247+N248)</f>
        <v>#REF!</v>
      </c>
      <c r="O246" s="43" t="s">
        <v>4016</v>
      </c>
    </row>
    <row r="247" spans="2:15" ht="19.7" customHeight="1" x14ac:dyDescent="0.2">
      <c r="B247" s="13" t="s">
        <v>4016</v>
      </c>
      <c r="C247" s="14" t="s">
        <v>1343</v>
      </c>
      <c r="D247" s="14" t="s">
        <v>3777</v>
      </c>
      <c r="E247" s="16">
        <v>1</v>
      </c>
      <c r="F247" s="15" t="s">
        <v>2986</v>
      </c>
      <c r="G247" s="22" t="e">
        <f>I247+K247+M247</f>
        <v>#REF!</v>
      </c>
      <c r="H247" s="26" t="e">
        <f>J247+L247+N247</f>
        <v>#REF!</v>
      </c>
      <c r="I247" s="25" t="e">
        <f>#REF!</f>
        <v>#REF!</v>
      </c>
      <c r="J247" s="26" t="e">
        <f>TRUNC(E247*I247,0)</f>
        <v>#REF!</v>
      </c>
      <c r="K247" s="25" t="e">
        <f>#REF!</f>
        <v>#REF!</v>
      </c>
      <c r="L247" s="26" t="e">
        <f>TRUNC(E247*K247,0)</f>
        <v>#REF!</v>
      </c>
      <c r="M247" s="25" t="e">
        <f>#REF!</f>
        <v>#REF!</v>
      </c>
      <c r="N247" s="26" t="e">
        <f>TRUNC(E247*M247,0)</f>
        <v>#REF!</v>
      </c>
      <c r="O247" s="17" t="s">
        <v>1927</v>
      </c>
    </row>
    <row r="248" spans="2:15" ht="19.7" customHeight="1" x14ac:dyDescent="0.2">
      <c r="B248" s="13" t="s">
        <v>4016</v>
      </c>
      <c r="C248" s="14" t="s">
        <v>1791</v>
      </c>
      <c r="D248" s="14" t="s">
        <v>2945</v>
      </c>
      <c r="E248" s="16">
        <v>1</v>
      </c>
      <c r="F248" s="15" t="s">
        <v>2986</v>
      </c>
      <c r="G248" s="22">
        <f>I248+K248+M248</f>
        <v>22893</v>
      </c>
      <c r="H248" s="26">
        <f>J248+L248+N248</f>
        <v>22893</v>
      </c>
      <c r="I248" s="25">
        <f>단가산출총괄표!G13</f>
        <v>16293</v>
      </c>
      <c r="J248" s="26">
        <f>TRUNC(E248*I248,0)</f>
        <v>16293</v>
      </c>
      <c r="K248" s="25">
        <f>단가산출총괄표!H13</f>
        <v>5179</v>
      </c>
      <c r="L248" s="26">
        <f>TRUNC(E248*K248,0)</f>
        <v>5179</v>
      </c>
      <c r="M248" s="25">
        <f>단가산출총괄표!I13</f>
        <v>1421</v>
      </c>
      <c r="N248" s="26">
        <f>TRUNC(E248*M248,0)</f>
        <v>1421</v>
      </c>
      <c r="O248" s="17" t="s">
        <v>3605</v>
      </c>
    </row>
    <row r="249" spans="2:15" ht="19.7" customHeight="1" x14ac:dyDescent="0.2">
      <c r="B249" s="13" t="s">
        <v>4016</v>
      </c>
      <c r="C249" s="14" t="s">
        <v>4016</v>
      </c>
      <c r="D249" s="14" t="s">
        <v>4016</v>
      </c>
      <c r="E249" s="16"/>
      <c r="F249" s="15" t="s">
        <v>4016</v>
      </c>
      <c r="G249" s="22"/>
      <c r="H249" s="16"/>
      <c r="I249" s="22"/>
      <c r="J249" s="26">
        <f>TRUNC(E249*I249,0)</f>
        <v>0</v>
      </c>
      <c r="K249" s="22"/>
      <c r="L249" s="26">
        <f>TRUNC(E249*K249,0)</f>
        <v>0</v>
      </c>
      <c r="M249" s="22"/>
      <c r="N249" s="26">
        <f>TRUNC(E249*M249,0)</f>
        <v>0</v>
      </c>
      <c r="O249" s="17" t="s">
        <v>4016</v>
      </c>
    </row>
    <row r="250" spans="2:15" ht="19.7" customHeight="1" x14ac:dyDescent="0.2">
      <c r="B250" s="40" t="s">
        <v>3863</v>
      </c>
      <c r="C250" s="24" t="s">
        <v>978</v>
      </c>
      <c r="D250" s="24" t="s">
        <v>2233</v>
      </c>
      <c r="E250" s="16"/>
      <c r="F250" s="41" t="s">
        <v>2986</v>
      </c>
      <c r="G250" s="22"/>
      <c r="H250" s="42" t="e">
        <f>J250+L250+N250</f>
        <v>#REF!</v>
      </c>
      <c r="I250" s="22"/>
      <c r="J250" s="42" t="e">
        <f>TRUNC(J251+J252)</f>
        <v>#REF!</v>
      </c>
      <c r="K250" s="22"/>
      <c r="L250" s="42" t="e">
        <f>TRUNC(L251+L252)</f>
        <v>#REF!</v>
      </c>
      <c r="M250" s="22"/>
      <c r="N250" s="42" t="e">
        <f>TRUNC(N251+N252)</f>
        <v>#REF!</v>
      </c>
      <c r="O250" s="43" t="s">
        <v>4016</v>
      </c>
    </row>
    <row r="251" spans="2:15" ht="19.7" customHeight="1" x14ac:dyDescent="0.2">
      <c r="B251" s="13" t="s">
        <v>4016</v>
      </c>
      <c r="C251" s="14" t="s">
        <v>978</v>
      </c>
      <c r="D251" s="14" t="s">
        <v>3499</v>
      </c>
      <c r="E251" s="16">
        <v>1</v>
      </c>
      <c r="F251" s="15" t="s">
        <v>2986</v>
      </c>
      <c r="G251" s="22" t="e">
        <f>I251+K251+M251</f>
        <v>#REF!</v>
      </c>
      <c r="H251" s="26" t="e">
        <f>J251+L251+N251</f>
        <v>#REF!</v>
      </c>
      <c r="I251" s="25" t="e">
        <f>#REF!</f>
        <v>#REF!</v>
      </c>
      <c r="J251" s="26" t="e">
        <f>TRUNC(E251*I251,0)</f>
        <v>#REF!</v>
      </c>
      <c r="K251" s="25" t="e">
        <f>#REF!</f>
        <v>#REF!</v>
      </c>
      <c r="L251" s="26" t="e">
        <f>TRUNC(E251*K251,0)</f>
        <v>#REF!</v>
      </c>
      <c r="M251" s="25" t="e">
        <f>#REF!</f>
        <v>#REF!</v>
      </c>
      <c r="N251" s="26" t="e">
        <f>TRUNC(E251*M251,0)</f>
        <v>#REF!</v>
      </c>
      <c r="O251" s="17" t="s">
        <v>2766</v>
      </c>
    </row>
    <row r="252" spans="2:15" ht="19.7" customHeight="1" x14ac:dyDescent="0.2">
      <c r="B252" s="13" t="s">
        <v>4016</v>
      </c>
      <c r="C252" s="14" t="s">
        <v>3898</v>
      </c>
      <c r="D252" s="14" t="s">
        <v>240</v>
      </c>
      <c r="E252" s="16">
        <v>1</v>
      </c>
      <c r="F252" s="15" t="s">
        <v>2986</v>
      </c>
      <c r="G252" s="22">
        <f>I252+K252+M252</f>
        <v>6451</v>
      </c>
      <c r="H252" s="26">
        <f>J252+L252+N252</f>
        <v>6451</v>
      </c>
      <c r="I252" s="25">
        <f>단가산출총괄표!G17</f>
        <v>4470</v>
      </c>
      <c r="J252" s="26">
        <f>TRUNC(E252*I252,0)</f>
        <v>4470</v>
      </c>
      <c r="K252" s="25">
        <f>단가산출총괄표!H17</f>
        <v>1555</v>
      </c>
      <c r="L252" s="26">
        <f>TRUNC(E252*K252,0)</f>
        <v>1555</v>
      </c>
      <c r="M252" s="25">
        <f>단가산출총괄표!I17</f>
        <v>426</v>
      </c>
      <c r="N252" s="26">
        <f>TRUNC(E252*M252,0)</f>
        <v>426</v>
      </c>
      <c r="O252" s="17" t="s">
        <v>3810</v>
      </c>
    </row>
    <row r="253" spans="2:15" ht="19.7" customHeight="1" x14ac:dyDescent="0.2">
      <c r="B253" s="13" t="s">
        <v>4016</v>
      </c>
      <c r="C253" s="14" t="s">
        <v>4016</v>
      </c>
      <c r="D253" s="14" t="s">
        <v>4016</v>
      </c>
      <c r="E253" s="16"/>
      <c r="F253" s="15" t="s">
        <v>4016</v>
      </c>
      <c r="G253" s="22"/>
      <c r="H253" s="16"/>
      <c r="I253" s="22"/>
      <c r="J253" s="26">
        <f>TRUNC(E253*I253,0)</f>
        <v>0</v>
      </c>
      <c r="K253" s="22"/>
      <c r="L253" s="26">
        <f>TRUNC(E253*K253,0)</f>
        <v>0</v>
      </c>
      <c r="M253" s="22"/>
      <c r="N253" s="26">
        <f>TRUNC(E253*M253,0)</f>
        <v>0</v>
      </c>
      <c r="O253" s="17" t="s">
        <v>4016</v>
      </c>
    </row>
    <row r="254" spans="2:15" ht="19.7" customHeight="1" x14ac:dyDescent="0.2">
      <c r="B254" s="40" t="s">
        <v>1403</v>
      </c>
      <c r="C254" s="24" t="s">
        <v>3328</v>
      </c>
      <c r="D254" s="24" t="s">
        <v>2614</v>
      </c>
      <c r="E254" s="16"/>
      <c r="F254" s="41" t="s">
        <v>2937</v>
      </c>
      <c r="G254" s="22"/>
      <c r="H254" s="42" t="e">
        <f>J254+L254+N254</f>
        <v>#REF!</v>
      </c>
      <c r="I254" s="22"/>
      <c r="J254" s="42" t="e">
        <f>TRUNC(J255+J256+J257)</f>
        <v>#REF!</v>
      </c>
      <c r="K254" s="22"/>
      <c r="L254" s="42" t="e">
        <f>TRUNC(L255+L256+L257)</f>
        <v>#REF!</v>
      </c>
      <c r="M254" s="22"/>
      <c r="N254" s="42" t="e">
        <f>TRUNC(N255+N256+N257)</f>
        <v>#REF!</v>
      </c>
      <c r="O254" s="43" t="s">
        <v>4016</v>
      </c>
    </row>
    <row r="255" spans="2:15" ht="19.7" customHeight="1" x14ac:dyDescent="0.2">
      <c r="B255" s="13" t="s">
        <v>4016</v>
      </c>
      <c r="C255" s="14" t="s">
        <v>3749</v>
      </c>
      <c r="D255" s="14" t="s">
        <v>2614</v>
      </c>
      <c r="E255" s="16">
        <v>1</v>
      </c>
      <c r="F255" s="15" t="s">
        <v>2937</v>
      </c>
      <c r="G255" s="22" t="e">
        <f>I255+K255+M255</f>
        <v>#REF!</v>
      </c>
      <c r="H255" s="26" t="e">
        <f>J255+L255+N255</f>
        <v>#REF!</v>
      </c>
      <c r="I255" s="25" t="e">
        <f>#REF!</f>
        <v>#REF!</v>
      </c>
      <c r="J255" s="26" t="e">
        <f>TRUNC(E255*I255,0)</f>
        <v>#REF!</v>
      </c>
      <c r="K255" s="25" t="e">
        <f>#REF!</f>
        <v>#REF!</v>
      </c>
      <c r="L255" s="26" t="e">
        <f>TRUNC(E255*K255,0)</f>
        <v>#REF!</v>
      </c>
      <c r="M255" s="25" t="e">
        <f>#REF!</f>
        <v>#REF!</v>
      </c>
      <c r="N255" s="26" t="e">
        <f>TRUNC(E255*M255,0)</f>
        <v>#REF!</v>
      </c>
      <c r="O255" s="17" t="s">
        <v>427</v>
      </c>
    </row>
    <row r="256" spans="2:15" ht="19.7" customHeight="1" x14ac:dyDescent="0.2">
      <c r="B256" s="13" t="s">
        <v>4016</v>
      </c>
      <c r="C256" s="14" t="s">
        <v>293</v>
      </c>
      <c r="D256" s="14" t="s">
        <v>3575</v>
      </c>
      <c r="E256" s="16">
        <v>1</v>
      </c>
      <c r="F256" s="15" t="s">
        <v>2937</v>
      </c>
      <c r="G256" s="22">
        <f>I256+K256+M256</f>
        <v>3887</v>
      </c>
      <c r="H256" s="26">
        <f>J256+L256+N256</f>
        <v>3887</v>
      </c>
      <c r="I256" s="25">
        <f>단가산출총괄표!G27</f>
        <v>1729</v>
      </c>
      <c r="J256" s="26">
        <f>TRUNC(E256*I256,0)</f>
        <v>1729</v>
      </c>
      <c r="K256" s="25">
        <f>단가산출총괄표!H27</f>
        <v>1120</v>
      </c>
      <c r="L256" s="26">
        <f>TRUNC(E256*K256,0)</f>
        <v>1120</v>
      </c>
      <c r="M256" s="25">
        <f>단가산출총괄표!I27</f>
        <v>1038</v>
      </c>
      <c r="N256" s="26">
        <f>TRUNC(E256*M256,0)</f>
        <v>1038</v>
      </c>
      <c r="O256" s="17" t="s">
        <v>262</v>
      </c>
    </row>
    <row r="257" spans="2:15" ht="19.7" customHeight="1" x14ac:dyDescent="0.2">
      <c r="B257" s="13" t="s">
        <v>4016</v>
      </c>
      <c r="C257" s="14" t="s">
        <v>2101</v>
      </c>
      <c r="D257" s="14" t="s">
        <v>1238</v>
      </c>
      <c r="E257" s="16">
        <v>1</v>
      </c>
      <c r="F257" s="15" t="s">
        <v>2937</v>
      </c>
      <c r="G257" s="22" t="e">
        <f>I257+K257+M257</f>
        <v>#REF!</v>
      </c>
      <c r="H257" s="26" t="e">
        <f>J257+L257+N257</f>
        <v>#REF!</v>
      </c>
      <c r="I257" s="25" t="e">
        <f>#REF!</f>
        <v>#REF!</v>
      </c>
      <c r="J257" s="26" t="e">
        <f>TRUNC(E257*I257,0)</f>
        <v>#REF!</v>
      </c>
      <c r="K257" s="25" t="e">
        <f>#REF!</f>
        <v>#REF!</v>
      </c>
      <c r="L257" s="26" t="e">
        <f>TRUNC(E257*K257,0)</f>
        <v>#REF!</v>
      </c>
      <c r="M257" s="25" t="e">
        <f>#REF!</f>
        <v>#REF!</v>
      </c>
      <c r="N257" s="26" t="e">
        <f>TRUNC(E257*M257,0)</f>
        <v>#REF!</v>
      </c>
      <c r="O257" s="17" t="s">
        <v>208</v>
      </c>
    </row>
    <row r="258" spans="2:15" ht="19.7" customHeight="1" x14ac:dyDescent="0.2">
      <c r="B258" s="13" t="s">
        <v>4016</v>
      </c>
      <c r="C258" s="14" t="s">
        <v>4016</v>
      </c>
      <c r="D258" s="14" t="s">
        <v>4016</v>
      </c>
      <c r="E258" s="16"/>
      <c r="F258" s="15" t="s">
        <v>4016</v>
      </c>
      <c r="G258" s="22"/>
      <c r="H258" s="16"/>
      <c r="I258" s="22"/>
      <c r="J258" s="26">
        <f>TRUNC(E258*I258,0)</f>
        <v>0</v>
      </c>
      <c r="K258" s="22"/>
      <c r="L258" s="26">
        <f>TRUNC(E258*K258,0)</f>
        <v>0</v>
      </c>
      <c r="M258" s="22"/>
      <c r="N258" s="26">
        <f>TRUNC(E258*M258,0)</f>
        <v>0</v>
      </c>
      <c r="O258" s="17" t="s">
        <v>4016</v>
      </c>
    </row>
    <row r="259" spans="2:15" ht="19.7" customHeight="1" x14ac:dyDescent="0.2">
      <c r="B259" s="40" t="s">
        <v>3969</v>
      </c>
      <c r="C259" s="24" t="s">
        <v>3099</v>
      </c>
      <c r="D259" s="24" t="s">
        <v>2614</v>
      </c>
      <c r="E259" s="16"/>
      <c r="F259" s="41" t="s">
        <v>2937</v>
      </c>
      <c r="G259" s="22"/>
      <c r="H259" s="42" t="e">
        <f>J259+L259+N259</f>
        <v>#REF!</v>
      </c>
      <c r="I259" s="22"/>
      <c r="J259" s="42" t="e">
        <f>TRUNC(J260+J261+J262)</f>
        <v>#REF!</v>
      </c>
      <c r="K259" s="22"/>
      <c r="L259" s="42" t="e">
        <f>TRUNC(L260+L261+L262)</f>
        <v>#REF!</v>
      </c>
      <c r="M259" s="22"/>
      <c r="N259" s="42" t="e">
        <f>TRUNC(N260+N261+N262)</f>
        <v>#REF!</v>
      </c>
      <c r="O259" s="43" t="s">
        <v>4016</v>
      </c>
    </row>
    <row r="260" spans="2:15" ht="19.7" customHeight="1" x14ac:dyDescent="0.2">
      <c r="B260" s="13" t="s">
        <v>4016</v>
      </c>
      <c r="C260" s="14" t="s">
        <v>3749</v>
      </c>
      <c r="D260" s="14" t="s">
        <v>2614</v>
      </c>
      <c r="E260" s="16">
        <v>1</v>
      </c>
      <c r="F260" s="15" t="s">
        <v>2937</v>
      </c>
      <c r="G260" s="22" t="e">
        <f>I260+K260+M260</f>
        <v>#REF!</v>
      </c>
      <c r="H260" s="26" t="e">
        <f>J260+L260+N260</f>
        <v>#REF!</v>
      </c>
      <c r="I260" s="25" t="e">
        <f>#REF!</f>
        <v>#REF!</v>
      </c>
      <c r="J260" s="26" t="e">
        <f>TRUNC(E260*I260,0)</f>
        <v>#REF!</v>
      </c>
      <c r="K260" s="25" t="e">
        <f>#REF!</f>
        <v>#REF!</v>
      </c>
      <c r="L260" s="26" t="e">
        <f>TRUNC(E260*K260,0)</f>
        <v>#REF!</v>
      </c>
      <c r="M260" s="25" t="e">
        <f>#REF!</f>
        <v>#REF!</v>
      </c>
      <c r="N260" s="26" t="e">
        <f>TRUNC(E260*M260,0)</f>
        <v>#REF!</v>
      </c>
      <c r="O260" s="17" t="s">
        <v>427</v>
      </c>
    </row>
    <row r="261" spans="2:15" ht="19.7" customHeight="1" x14ac:dyDescent="0.2">
      <c r="B261" s="13" t="s">
        <v>4016</v>
      </c>
      <c r="C261" s="14" t="s">
        <v>293</v>
      </c>
      <c r="D261" s="14" t="s">
        <v>3575</v>
      </c>
      <c r="E261" s="16">
        <v>1</v>
      </c>
      <c r="F261" s="15" t="s">
        <v>2937</v>
      </c>
      <c r="G261" s="22">
        <f>I261+K261+M261</f>
        <v>3887</v>
      </c>
      <c r="H261" s="26">
        <f>J261+L261+N261</f>
        <v>3887</v>
      </c>
      <c r="I261" s="25">
        <f>단가산출총괄표!G27</f>
        <v>1729</v>
      </c>
      <c r="J261" s="26">
        <f>TRUNC(E261*I261,0)</f>
        <v>1729</v>
      </c>
      <c r="K261" s="25">
        <f>단가산출총괄표!H27</f>
        <v>1120</v>
      </c>
      <c r="L261" s="26">
        <f>TRUNC(E261*K261,0)</f>
        <v>1120</v>
      </c>
      <c r="M261" s="25">
        <f>단가산출총괄표!I27</f>
        <v>1038</v>
      </c>
      <c r="N261" s="26">
        <f>TRUNC(E261*M261,0)</f>
        <v>1038</v>
      </c>
      <c r="O261" s="17" t="s">
        <v>262</v>
      </c>
    </row>
    <row r="262" spans="2:15" ht="19.7" customHeight="1" x14ac:dyDescent="0.2">
      <c r="B262" s="13" t="s">
        <v>4016</v>
      </c>
      <c r="C262" s="14" t="s">
        <v>2283</v>
      </c>
      <c r="D262" s="14" t="s">
        <v>2454</v>
      </c>
      <c r="E262" s="16">
        <v>1</v>
      </c>
      <c r="F262" s="15" t="s">
        <v>2937</v>
      </c>
      <c r="G262" s="22" t="e">
        <f>I262+K262+M262</f>
        <v>#REF!</v>
      </c>
      <c r="H262" s="26" t="e">
        <f>J262+L262+N262</f>
        <v>#REF!</v>
      </c>
      <c r="I262" s="25" t="e">
        <f>#REF!</f>
        <v>#REF!</v>
      </c>
      <c r="J262" s="26" t="e">
        <f>TRUNC(E262*I262,0)</f>
        <v>#REF!</v>
      </c>
      <c r="K262" s="25" t="e">
        <f>#REF!</f>
        <v>#REF!</v>
      </c>
      <c r="L262" s="26" t="e">
        <f>TRUNC(E262*K262,0)</f>
        <v>#REF!</v>
      </c>
      <c r="M262" s="25" t="e">
        <f>#REF!</f>
        <v>#REF!</v>
      </c>
      <c r="N262" s="26" t="e">
        <f>TRUNC(E262*M262,0)</f>
        <v>#REF!</v>
      </c>
      <c r="O262" s="17" t="s">
        <v>2638</v>
      </c>
    </row>
    <row r="263" spans="2:15" ht="19.7" customHeight="1" x14ac:dyDescent="0.2">
      <c r="B263" s="13" t="s">
        <v>4016</v>
      </c>
      <c r="C263" s="14" t="s">
        <v>4016</v>
      </c>
      <c r="D263" s="14" t="s">
        <v>4016</v>
      </c>
      <c r="E263" s="16"/>
      <c r="F263" s="15" t="s">
        <v>4016</v>
      </c>
      <c r="G263" s="22"/>
      <c r="H263" s="16"/>
      <c r="I263" s="22"/>
      <c r="J263" s="26">
        <f>TRUNC(E263*I263,0)</f>
        <v>0</v>
      </c>
      <c r="K263" s="22"/>
      <c r="L263" s="26">
        <f>TRUNC(E263*K263,0)</f>
        <v>0</v>
      </c>
      <c r="M263" s="22"/>
      <c r="N263" s="26">
        <f>TRUNC(E263*M263,0)</f>
        <v>0</v>
      </c>
      <c r="O263" s="17" t="s">
        <v>4016</v>
      </c>
    </row>
    <row r="264" spans="2:15" ht="19.7" customHeight="1" x14ac:dyDescent="0.2">
      <c r="B264" s="40" t="s">
        <v>1061</v>
      </c>
      <c r="C264" s="24" t="s">
        <v>3168</v>
      </c>
      <c r="D264" s="24" t="s">
        <v>3289</v>
      </c>
      <c r="E264" s="16"/>
      <c r="F264" s="41" t="s">
        <v>2937</v>
      </c>
      <c r="G264" s="22"/>
      <c r="H264" s="42" t="e">
        <f>J264+L264+N264</f>
        <v>#REF!</v>
      </c>
      <c r="I264" s="22"/>
      <c r="J264" s="42" t="e">
        <f>TRUNC(J265+J266+J267+J268)</f>
        <v>#REF!</v>
      </c>
      <c r="K264" s="22"/>
      <c r="L264" s="42" t="e">
        <f>TRUNC(L265+L266+L267+L268)</f>
        <v>#REF!</v>
      </c>
      <c r="M264" s="22"/>
      <c r="N264" s="42" t="e">
        <f>TRUNC(N265+N266+N267+N268)</f>
        <v>#REF!</v>
      </c>
      <c r="O264" s="43" t="s">
        <v>4016</v>
      </c>
    </row>
    <row r="265" spans="2:15" ht="19.7" customHeight="1" x14ac:dyDescent="0.2">
      <c r="B265" s="13" t="s">
        <v>4016</v>
      </c>
      <c r="C265" s="14" t="s">
        <v>392</v>
      </c>
      <c r="D265" s="14" t="s">
        <v>3289</v>
      </c>
      <c r="E265" s="16">
        <v>1</v>
      </c>
      <c r="F265" s="15" t="s">
        <v>2937</v>
      </c>
      <c r="G265" s="22" t="e">
        <f>I265+K265+M265</f>
        <v>#REF!</v>
      </c>
      <c r="H265" s="26" t="e">
        <f>J265+L265+N265</f>
        <v>#REF!</v>
      </c>
      <c r="I265" s="25" t="e">
        <f>#REF!</f>
        <v>#REF!</v>
      </c>
      <c r="J265" s="26" t="e">
        <f>TRUNC(E265*I265,0)</f>
        <v>#REF!</v>
      </c>
      <c r="K265" s="25" t="e">
        <f>#REF!</f>
        <v>#REF!</v>
      </c>
      <c r="L265" s="26" t="e">
        <f>TRUNC(E265*K265,0)</f>
        <v>#REF!</v>
      </c>
      <c r="M265" s="25" t="e">
        <f>#REF!</f>
        <v>#REF!</v>
      </c>
      <c r="N265" s="26" t="e">
        <f>TRUNC(E265*M265,0)</f>
        <v>#REF!</v>
      </c>
      <c r="O265" s="17" t="s">
        <v>2820</v>
      </c>
    </row>
    <row r="266" spans="2:15" ht="19.7" customHeight="1" x14ac:dyDescent="0.2">
      <c r="B266" s="13" t="s">
        <v>4016</v>
      </c>
      <c r="C266" s="14" t="s">
        <v>1055</v>
      </c>
      <c r="D266" s="14" t="s">
        <v>3289</v>
      </c>
      <c r="E266" s="16">
        <v>1</v>
      </c>
      <c r="F266" s="15" t="s">
        <v>2937</v>
      </c>
      <c r="G266" s="22">
        <f>I266+K266+M266</f>
        <v>9584</v>
      </c>
      <c r="H266" s="26">
        <f>J266+L266+N266</f>
        <v>9584</v>
      </c>
      <c r="I266" s="25">
        <f>단가산출총괄표!G28</f>
        <v>5131</v>
      </c>
      <c r="J266" s="26">
        <f>TRUNC(E266*I266,0)</f>
        <v>5131</v>
      </c>
      <c r="K266" s="25">
        <f>단가산출총괄표!H28</f>
        <v>1038</v>
      </c>
      <c r="L266" s="26">
        <f>TRUNC(E266*K266,0)</f>
        <v>1038</v>
      </c>
      <c r="M266" s="25">
        <f>단가산출총괄표!I28</f>
        <v>3415</v>
      </c>
      <c r="N266" s="26">
        <f>TRUNC(E266*M266,0)</f>
        <v>3415</v>
      </c>
      <c r="O266" s="17" t="s">
        <v>2850</v>
      </c>
    </row>
    <row r="267" spans="2:15" ht="19.7" customHeight="1" x14ac:dyDescent="0.2">
      <c r="B267" s="13" t="s">
        <v>4016</v>
      </c>
      <c r="C267" s="14" t="s">
        <v>3418</v>
      </c>
      <c r="D267" s="14" t="s">
        <v>2808</v>
      </c>
      <c r="E267" s="16">
        <v>1</v>
      </c>
      <c r="F267" s="15" t="s">
        <v>2937</v>
      </c>
      <c r="G267" s="22" t="e">
        <f>I267+K267+M267</f>
        <v>#REF!</v>
      </c>
      <c r="H267" s="26" t="e">
        <f>J267+L267+N267</f>
        <v>#REF!</v>
      </c>
      <c r="I267" s="25" t="e">
        <f>#REF!</f>
        <v>#REF!</v>
      </c>
      <c r="J267" s="26" t="e">
        <f>TRUNC(E267*I267,0)</f>
        <v>#REF!</v>
      </c>
      <c r="K267" s="25" t="e">
        <f>#REF!</f>
        <v>#REF!</v>
      </c>
      <c r="L267" s="26" t="e">
        <f>TRUNC(E267*K267,0)</f>
        <v>#REF!</v>
      </c>
      <c r="M267" s="25" t="e">
        <f>#REF!</f>
        <v>#REF!</v>
      </c>
      <c r="N267" s="26" t="e">
        <f>TRUNC(E267*M267,0)</f>
        <v>#REF!</v>
      </c>
      <c r="O267" s="17" t="s">
        <v>1695</v>
      </c>
    </row>
    <row r="268" spans="2:15" ht="19.7" customHeight="1" x14ac:dyDescent="0.2">
      <c r="B268" s="13" t="s">
        <v>4016</v>
      </c>
      <c r="C268" s="14" t="s">
        <v>3430</v>
      </c>
      <c r="D268" s="14" t="s">
        <v>3289</v>
      </c>
      <c r="E268" s="16">
        <v>1</v>
      </c>
      <c r="F268" s="15" t="s">
        <v>2937</v>
      </c>
      <c r="G268" s="22">
        <f>I268+K268+M268</f>
        <v>2268</v>
      </c>
      <c r="H268" s="26">
        <f>J268+L268+N268</f>
        <v>2268</v>
      </c>
      <c r="I268" s="25">
        <f>단가산출총괄표!G29</f>
        <v>1572</v>
      </c>
      <c r="J268" s="26">
        <f>TRUNC(E268*I268,0)</f>
        <v>1572</v>
      </c>
      <c r="K268" s="25">
        <f>단가산출총괄표!H29</f>
        <v>546</v>
      </c>
      <c r="L268" s="26">
        <f>TRUNC(E268*K268,0)</f>
        <v>546</v>
      </c>
      <c r="M268" s="25">
        <f>단가산출총괄표!I29</f>
        <v>150</v>
      </c>
      <c r="N268" s="26">
        <f>TRUNC(E268*M268,0)</f>
        <v>150</v>
      </c>
      <c r="O268" s="17" t="s">
        <v>399</v>
      </c>
    </row>
    <row r="269" spans="2:15" ht="19.7" customHeight="1" x14ac:dyDescent="0.2">
      <c r="B269" s="13" t="s">
        <v>4016</v>
      </c>
      <c r="C269" s="14" t="s">
        <v>4016</v>
      </c>
      <c r="D269" s="14" t="s">
        <v>4016</v>
      </c>
      <c r="E269" s="16"/>
      <c r="F269" s="15" t="s">
        <v>4016</v>
      </c>
      <c r="G269" s="22"/>
      <c r="H269" s="16"/>
      <c r="I269" s="22"/>
      <c r="J269" s="26">
        <f>TRUNC(E269*I269,0)</f>
        <v>0</v>
      </c>
      <c r="K269" s="22"/>
      <c r="L269" s="26">
        <f>TRUNC(E269*K269,0)</f>
        <v>0</v>
      </c>
      <c r="M269" s="22"/>
      <c r="N269" s="26">
        <f>TRUNC(E269*M269,0)</f>
        <v>0</v>
      </c>
      <c r="O269" s="17" t="s">
        <v>4016</v>
      </c>
    </row>
    <row r="270" spans="2:15" ht="19.7" customHeight="1" x14ac:dyDescent="0.2">
      <c r="B270" s="40" t="s">
        <v>3539</v>
      </c>
      <c r="C270" s="24" t="s">
        <v>3525</v>
      </c>
      <c r="D270" s="24" t="s">
        <v>3289</v>
      </c>
      <c r="E270" s="16"/>
      <c r="F270" s="41" t="s">
        <v>2937</v>
      </c>
      <c r="G270" s="22"/>
      <c r="H270" s="42" t="e">
        <f>J270+L270+N270</f>
        <v>#REF!</v>
      </c>
      <c r="I270" s="22"/>
      <c r="J270" s="42" t="e">
        <f>TRUNC(J271+J272+J273+J274)</f>
        <v>#REF!</v>
      </c>
      <c r="K270" s="22"/>
      <c r="L270" s="42" t="e">
        <f>TRUNC(L271+L272+L273+L274)</f>
        <v>#REF!</v>
      </c>
      <c r="M270" s="22"/>
      <c r="N270" s="42" t="e">
        <f>TRUNC(N271+N272+N273+N274)</f>
        <v>#REF!</v>
      </c>
      <c r="O270" s="43" t="s">
        <v>4016</v>
      </c>
    </row>
    <row r="271" spans="2:15" ht="19.7" customHeight="1" x14ac:dyDescent="0.2">
      <c r="B271" s="13" t="s">
        <v>4016</v>
      </c>
      <c r="C271" s="14" t="s">
        <v>392</v>
      </c>
      <c r="D271" s="14" t="s">
        <v>3289</v>
      </c>
      <c r="E271" s="16">
        <v>1</v>
      </c>
      <c r="F271" s="15" t="s">
        <v>2937</v>
      </c>
      <c r="G271" s="22" t="e">
        <f>I271+K271+M271</f>
        <v>#REF!</v>
      </c>
      <c r="H271" s="26" t="e">
        <f>J271+L271+N271</f>
        <v>#REF!</v>
      </c>
      <c r="I271" s="25" t="e">
        <f>#REF!</f>
        <v>#REF!</v>
      </c>
      <c r="J271" s="26" t="e">
        <f>TRUNC(E271*I271,0)</f>
        <v>#REF!</v>
      </c>
      <c r="K271" s="25" t="e">
        <f>#REF!</f>
        <v>#REF!</v>
      </c>
      <c r="L271" s="26" t="e">
        <f>TRUNC(E271*K271,0)</f>
        <v>#REF!</v>
      </c>
      <c r="M271" s="25" t="e">
        <f>#REF!</f>
        <v>#REF!</v>
      </c>
      <c r="N271" s="26" t="e">
        <f>TRUNC(E271*M271,0)</f>
        <v>#REF!</v>
      </c>
      <c r="O271" s="17" t="s">
        <v>2820</v>
      </c>
    </row>
    <row r="272" spans="2:15" ht="19.7" customHeight="1" x14ac:dyDescent="0.2">
      <c r="B272" s="13" t="s">
        <v>4016</v>
      </c>
      <c r="C272" s="14" t="s">
        <v>1055</v>
      </c>
      <c r="D272" s="14" t="s">
        <v>3289</v>
      </c>
      <c r="E272" s="16">
        <v>1</v>
      </c>
      <c r="F272" s="15" t="s">
        <v>2937</v>
      </c>
      <c r="G272" s="22">
        <f>I272+K272+M272</f>
        <v>9584</v>
      </c>
      <c r="H272" s="26">
        <f>J272+L272+N272</f>
        <v>9584</v>
      </c>
      <c r="I272" s="25">
        <f>단가산출총괄표!G28</f>
        <v>5131</v>
      </c>
      <c r="J272" s="26">
        <f>TRUNC(E272*I272,0)</f>
        <v>5131</v>
      </c>
      <c r="K272" s="25">
        <f>단가산출총괄표!H28</f>
        <v>1038</v>
      </c>
      <c r="L272" s="26">
        <f>TRUNC(E272*K272,0)</f>
        <v>1038</v>
      </c>
      <c r="M272" s="25">
        <f>단가산출총괄표!I28</f>
        <v>3415</v>
      </c>
      <c r="N272" s="26">
        <f>TRUNC(E272*M272,0)</f>
        <v>3415</v>
      </c>
      <c r="O272" s="17" t="s">
        <v>2850</v>
      </c>
    </row>
    <row r="273" spans="2:15" ht="19.7" customHeight="1" x14ac:dyDescent="0.2">
      <c r="B273" s="13" t="s">
        <v>4016</v>
      </c>
      <c r="C273" s="14" t="s">
        <v>3247</v>
      </c>
      <c r="D273" s="14" t="s">
        <v>3126</v>
      </c>
      <c r="E273" s="16">
        <v>1</v>
      </c>
      <c r="F273" s="15" t="s">
        <v>2937</v>
      </c>
      <c r="G273" s="22" t="e">
        <f>I273+K273+M273</f>
        <v>#REF!</v>
      </c>
      <c r="H273" s="26" t="e">
        <f>J273+L273+N273</f>
        <v>#REF!</v>
      </c>
      <c r="I273" s="25" t="e">
        <f>#REF!</f>
        <v>#REF!</v>
      </c>
      <c r="J273" s="26" t="e">
        <f>TRUNC(E273*I273,0)</f>
        <v>#REF!</v>
      </c>
      <c r="K273" s="25" t="e">
        <f>#REF!</f>
        <v>#REF!</v>
      </c>
      <c r="L273" s="26" t="e">
        <f>TRUNC(E273*K273,0)</f>
        <v>#REF!</v>
      </c>
      <c r="M273" s="25" t="e">
        <f>#REF!</f>
        <v>#REF!</v>
      </c>
      <c r="N273" s="26" t="e">
        <f>TRUNC(E273*M273,0)</f>
        <v>#REF!</v>
      </c>
      <c r="O273" s="17" t="s">
        <v>176</v>
      </c>
    </row>
    <row r="274" spans="2:15" ht="19.7" customHeight="1" x14ac:dyDescent="0.2">
      <c r="B274" s="18" t="s">
        <v>4016</v>
      </c>
      <c r="C274" s="19" t="s">
        <v>3430</v>
      </c>
      <c r="D274" s="19" t="s">
        <v>3289</v>
      </c>
      <c r="E274" s="6">
        <v>1</v>
      </c>
      <c r="F274" s="20" t="s">
        <v>2937</v>
      </c>
      <c r="G274" s="5">
        <f>I274+K274+M274</f>
        <v>2268</v>
      </c>
      <c r="H274" s="32">
        <f>J274+L274+N274</f>
        <v>2268</v>
      </c>
      <c r="I274" s="29">
        <f>단가산출총괄표!G29</f>
        <v>1572</v>
      </c>
      <c r="J274" s="32">
        <f>TRUNC(E274*I274,0)</f>
        <v>1572</v>
      </c>
      <c r="K274" s="29">
        <f>단가산출총괄표!H29</f>
        <v>546</v>
      </c>
      <c r="L274" s="32">
        <f>TRUNC(E274*K274,0)</f>
        <v>546</v>
      </c>
      <c r="M274" s="29">
        <f>단가산출총괄표!I29</f>
        <v>150</v>
      </c>
      <c r="N274" s="32">
        <f>TRUNC(E274*M274,0)</f>
        <v>150</v>
      </c>
      <c r="O274" s="21" t="s">
        <v>399</v>
      </c>
    </row>
    <row r="275" spans="2:15" ht="19.7" customHeight="1" x14ac:dyDescent="0.2">
      <c r="B275" s="13" t="s">
        <v>4016</v>
      </c>
      <c r="C275" s="14" t="s">
        <v>4016</v>
      </c>
      <c r="D275" s="14" t="s">
        <v>4016</v>
      </c>
      <c r="E275" s="16"/>
      <c r="F275" s="15" t="s">
        <v>4016</v>
      </c>
      <c r="G275" s="22"/>
      <c r="H275" s="16"/>
      <c r="I275" s="22"/>
      <c r="J275" s="26">
        <f>TRUNC(E275*I275,0)</f>
        <v>0</v>
      </c>
      <c r="K275" s="22"/>
      <c r="L275" s="26">
        <f>TRUNC(E275*K275,0)</f>
        <v>0</v>
      </c>
      <c r="M275" s="22"/>
      <c r="N275" s="26">
        <f>TRUNC(E275*M275,0)</f>
        <v>0</v>
      </c>
      <c r="O275" s="17" t="s">
        <v>4016</v>
      </c>
    </row>
    <row r="276" spans="2:15" ht="19.7" customHeight="1" x14ac:dyDescent="0.2">
      <c r="B276" s="40" t="s">
        <v>1240</v>
      </c>
      <c r="C276" s="24" t="s">
        <v>2508</v>
      </c>
      <c r="D276" s="24" t="s">
        <v>448</v>
      </c>
      <c r="E276" s="16"/>
      <c r="F276" s="41" t="s">
        <v>2937</v>
      </c>
      <c r="G276" s="22"/>
      <c r="H276" s="42" t="e">
        <f>J276+L276+N276</f>
        <v>#REF!</v>
      </c>
      <c r="I276" s="22"/>
      <c r="J276" s="42" t="e">
        <f>TRUNC(J277+J278+J279+J280)</f>
        <v>#REF!</v>
      </c>
      <c r="K276" s="22"/>
      <c r="L276" s="42" t="e">
        <f>TRUNC(L277+L278+L279+L280)</f>
        <v>#REF!</v>
      </c>
      <c r="M276" s="22"/>
      <c r="N276" s="42" t="e">
        <f>TRUNC(N277+N278+N279+N280)</f>
        <v>#REF!</v>
      </c>
      <c r="O276" s="43" t="s">
        <v>4016</v>
      </c>
    </row>
    <row r="277" spans="2:15" ht="19.7" customHeight="1" x14ac:dyDescent="0.2">
      <c r="B277" s="13" t="s">
        <v>4016</v>
      </c>
      <c r="C277" s="14" t="s">
        <v>1524</v>
      </c>
      <c r="D277" s="14" t="s">
        <v>448</v>
      </c>
      <c r="E277" s="16">
        <v>1</v>
      </c>
      <c r="F277" s="15" t="s">
        <v>2937</v>
      </c>
      <c r="G277" s="22" t="e">
        <f>I277+K277+M277</f>
        <v>#REF!</v>
      </c>
      <c r="H277" s="26" t="e">
        <f>J277+L277+N277</f>
        <v>#REF!</v>
      </c>
      <c r="I277" s="25" t="e">
        <f>#REF!</f>
        <v>#REF!</v>
      </c>
      <c r="J277" s="26" t="e">
        <f>TRUNC(E277*I277,0)</f>
        <v>#REF!</v>
      </c>
      <c r="K277" s="25" t="e">
        <f>#REF!</f>
        <v>#REF!</v>
      </c>
      <c r="L277" s="26" t="e">
        <f>TRUNC(E277*K277,0)</f>
        <v>#REF!</v>
      </c>
      <c r="M277" s="25" t="e">
        <f>#REF!</f>
        <v>#REF!</v>
      </c>
      <c r="N277" s="26" t="e">
        <f>TRUNC(E277*M277,0)</f>
        <v>#REF!</v>
      </c>
      <c r="O277" s="17" t="s">
        <v>331</v>
      </c>
    </row>
    <row r="278" spans="2:15" ht="19.7" customHeight="1" x14ac:dyDescent="0.2">
      <c r="B278" s="13" t="s">
        <v>4016</v>
      </c>
      <c r="C278" s="14" t="s">
        <v>1055</v>
      </c>
      <c r="D278" s="14" t="s">
        <v>448</v>
      </c>
      <c r="E278" s="16">
        <v>1</v>
      </c>
      <c r="F278" s="15" t="s">
        <v>2937</v>
      </c>
      <c r="G278" s="22">
        <f>I278+K278+M278</f>
        <v>9584</v>
      </c>
      <c r="H278" s="26">
        <f>J278+L278+N278</f>
        <v>9584</v>
      </c>
      <c r="I278" s="25">
        <f>단가산출총괄표!G30</f>
        <v>5131</v>
      </c>
      <c r="J278" s="26">
        <f>TRUNC(E278*I278,0)</f>
        <v>5131</v>
      </c>
      <c r="K278" s="25">
        <f>단가산출총괄표!H30</f>
        <v>1038</v>
      </c>
      <c r="L278" s="26">
        <f>TRUNC(E278*K278,0)</f>
        <v>1038</v>
      </c>
      <c r="M278" s="25">
        <f>단가산출총괄표!I30</f>
        <v>3415</v>
      </c>
      <c r="N278" s="26">
        <f>TRUNC(E278*M278,0)</f>
        <v>3415</v>
      </c>
      <c r="O278" s="17" t="s">
        <v>2997</v>
      </c>
    </row>
    <row r="279" spans="2:15" ht="19.7" customHeight="1" x14ac:dyDescent="0.2">
      <c r="B279" s="13" t="s">
        <v>4016</v>
      </c>
      <c r="C279" s="14" t="s">
        <v>3418</v>
      </c>
      <c r="D279" s="14" t="s">
        <v>2472</v>
      </c>
      <c r="E279" s="16">
        <v>1</v>
      </c>
      <c r="F279" s="15" t="s">
        <v>2937</v>
      </c>
      <c r="G279" s="22" t="e">
        <f>I279+K279+M279</f>
        <v>#REF!</v>
      </c>
      <c r="H279" s="26" t="e">
        <f>J279+L279+N279</f>
        <v>#REF!</v>
      </c>
      <c r="I279" s="25" t="e">
        <f>#REF!</f>
        <v>#REF!</v>
      </c>
      <c r="J279" s="26" t="e">
        <f>TRUNC(E279*I279,0)</f>
        <v>#REF!</v>
      </c>
      <c r="K279" s="25" t="e">
        <f>#REF!</f>
        <v>#REF!</v>
      </c>
      <c r="L279" s="26" t="e">
        <f>TRUNC(E279*K279,0)</f>
        <v>#REF!</v>
      </c>
      <c r="M279" s="25" t="e">
        <f>#REF!</f>
        <v>#REF!</v>
      </c>
      <c r="N279" s="26" t="e">
        <f>TRUNC(E279*M279,0)</f>
        <v>#REF!</v>
      </c>
      <c r="O279" s="17" t="s">
        <v>117</v>
      </c>
    </row>
    <row r="280" spans="2:15" ht="19.7" customHeight="1" x14ac:dyDescent="0.2">
      <c r="B280" s="13" t="s">
        <v>4016</v>
      </c>
      <c r="C280" s="14" t="s">
        <v>3430</v>
      </c>
      <c r="D280" s="14" t="s">
        <v>448</v>
      </c>
      <c r="E280" s="16">
        <v>1</v>
      </c>
      <c r="F280" s="15" t="s">
        <v>2937</v>
      </c>
      <c r="G280" s="22">
        <f>I280+K280+M280</f>
        <v>2690</v>
      </c>
      <c r="H280" s="26">
        <f>J280+L280+N280</f>
        <v>2690</v>
      </c>
      <c r="I280" s="25">
        <f>단가산출총괄표!G31</f>
        <v>1864</v>
      </c>
      <c r="J280" s="26">
        <f>TRUNC(E280*I280,0)</f>
        <v>1864</v>
      </c>
      <c r="K280" s="25">
        <f>단가산출총괄표!H31</f>
        <v>648</v>
      </c>
      <c r="L280" s="26">
        <f>TRUNC(E280*K280,0)</f>
        <v>648</v>
      </c>
      <c r="M280" s="25">
        <f>단가산출총괄표!I31</f>
        <v>178</v>
      </c>
      <c r="N280" s="26">
        <f>TRUNC(E280*M280,0)</f>
        <v>178</v>
      </c>
      <c r="O280" s="17" t="s">
        <v>1681</v>
      </c>
    </row>
    <row r="281" spans="2:15" ht="19.7" customHeight="1" x14ac:dyDescent="0.2">
      <c r="B281" s="13" t="s">
        <v>4016</v>
      </c>
      <c r="C281" s="14" t="s">
        <v>4016</v>
      </c>
      <c r="D281" s="14" t="s">
        <v>4016</v>
      </c>
      <c r="E281" s="16"/>
      <c r="F281" s="15" t="s">
        <v>4016</v>
      </c>
      <c r="G281" s="22"/>
      <c r="H281" s="16"/>
      <c r="I281" s="22"/>
      <c r="J281" s="26">
        <f>TRUNC(E281*I281,0)</f>
        <v>0</v>
      </c>
      <c r="K281" s="22"/>
      <c r="L281" s="26">
        <f>TRUNC(E281*K281,0)</f>
        <v>0</v>
      </c>
      <c r="M281" s="22"/>
      <c r="N281" s="26">
        <f>TRUNC(E281*M281,0)</f>
        <v>0</v>
      </c>
      <c r="O281" s="17" t="s">
        <v>4016</v>
      </c>
    </row>
    <row r="282" spans="2:15" ht="19.7" customHeight="1" x14ac:dyDescent="0.2">
      <c r="B282" s="40" t="s">
        <v>3679</v>
      </c>
      <c r="C282" s="24" t="s">
        <v>778</v>
      </c>
      <c r="D282" s="24" t="s">
        <v>2233</v>
      </c>
      <c r="E282" s="16"/>
      <c r="F282" s="41" t="s">
        <v>2937</v>
      </c>
      <c r="G282" s="22"/>
      <c r="H282" s="42" t="e">
        <f>J282+L282+N282</f>
        <v>#REF!</v>
      </c>
      <c r="I282" s="22"/>
      <c r="J282" s="42" t="e">
        <f>TRUNC(J283+J284+J285+J286)</f>
        <v>#REF!</v>
      </c>
      <c r="K282" s="22"/>
      <c r="L282" s="42" t="e">
        <f>TRUNC(L283+L284+L285+L286)</f>
        <v>#REF!</v>
      </c>
      <c r="M282" s="22"/>
      <c r="N282" s="42" t="e">
        <f>TRUNC(N283+N284+N285+N286)</f>
        <v>#REF!</v>
      </c>
      <c r="O282" s="43" t="s">
        <v>4016</v>
      </c>
    </row>
    <row r="283" spans="2:15" ht="19.7" customHeight="1" x14ac:dyDescent="0.2">
      <c r="B283" s="13" t="s">
        <v>4016</v>
      </c>
      <c r="C283" s="14" t="s">
        <v>1524</v>
      </c>
      <c r="D283" s="14" t="s">
        <v>2233</v>
      </c>
      <c r="E283" s="16">
        <v>1</v>
      </c>
      <c r="F283" s="15" t="s">
        <v>2937</v>
      </c>
      <c r="G283" s="22" t="e">
        <f>I283+K283+M283</f>
        <v>#REF!</v>
      </c>
      <c r="H283" s="26" t="e">
        <f>J283+L283+N283</f>
        <v>#REF!</v>
      </c>
      <c r="I283" s="25" t="e">
        <f>#REF!</f>
        <v>#REF!</v>
      </c>
      <c r="J283" s="26" t="e">
        <f>TRUNC(E283*I283,0)</f>
        <v>#REF!</v>
      </c>
      <c r="K283" s="25" t="e">
        <f>#REF!</f>
        <v>#REF!</v>
      </c>
      <c r="L283" s="26" t="e">
        <f>TRUNC(E283*K283,0)</f>
        <v>#REF!</v>
      </c>
      <c r="M283" s="25" t="e">
        <f>#REF!</f>
        <v>#REF!</v>
      </c>
      <c r="N283" s="26" t="e">
        <f>TRUNC(E283*M283,0)</f>
        <v>#REF!</v>
      </c>
      <c r="O283" s="17" t="s">
        <v>1367</v>
      </c>
    </row>
    <row r="284" spans="2:15" ht="19.7" customHeight="1" x14ac:dyDescent="0.2">
      <c r="B284" s="13" t="s">
        <v>4016</v>
      </c>
      <c r="C284" s="14" t="s">
        <v>1055</v>
      </c>
      <c r="D284" s="14" t="s">
        <v>2233</v>
      </c>
      <c r="E284" s="16">
        <v>1</v>
      </c>
      <c r="F284" s="15" t="s">
        <v>2937</v>
      </c>
      <c r="G284" s="22">
        <f>I284+K284+M284</f>
        <v>9584</v>
      </c>
      <c r="H284" s="26">
        <f>J284+L284+N284</f>
        <v>9584</v>
      </c>
      <c r="I284" s="25">
        <f>단가산출총괄표!G14</f>
        <v>5131</v>
      </c>
      <c r="J284" s="26">
        <f>TRUNC(E284*I284,0)</f>
        <v>5131</v>
      </c>
      <c r="K284" s="25">
        <f>단가산출총괄표!H14</f>
        <v>1038</v>
      </c>
      <c r="L284" s="26">
        <f>TRUNC(E284*K284,0)</f>
        <v>1038</v>
      </c>
      <c r="M284" s="25">
        <f>단가산출총괄표!I14</f>
        <v>3415</v>
      </c>
      <c r="N284" s="26">
        <f>TRUNC(E284*M284,0)</f>
        <v>3415</v>
      </c>
      <c r="O284" s="17" t="s">
        <v>965</v>
      </c>
    </row>
    <row r="285" spans="2:15" ht="19.7" customHeight="1" x14ac:dyDescent="0.2">
      <c r="B285" s="13" t="s">
        <v>4016</v>
      </c>
      <c r="C285" s="14" t="s">
        <v>3247</v>
      </c>
      <c r="D285" s="14" t="s">
        <v>3126</v>
      </c>
      <c r="E285" s="16">
        <v>1</v>
      </c>
      <c r="F285" s="15" t="s">
        <v>2937</v>
      </c>
      <c r="G285" s="22" t="e">
        <f>I285+K285+M285</f>
        <v>#REF!</v>
      </c>
      <c r="H285" s="26" t="e">
        <f>J285+L285+N285</f>
        <v>#REF!</v>
      </c>
      <c r="I285" s="25" t="e">
        <f>#REF!</f>
        <v>#REF!</v>
      </c>
      <c r="J285" s="26" t="e">
        <f>TRUNC(E285*I285,0)</f>
        <v>#REF!</v>
      </c>
      <c r="K285" s="25" t="e">
        <f>#REF!</f>
        <v>#REF!</v>
      </c>
      <c r="L285" s="26" t="e">
        <f>TRUNC(E285*K285,0)</f>
        <v>#REF!</v>
      </c>
      <c r="M285" s="25" t="e">
        <f>#REF!</f>
        <v>#REF!</v>
      </c>
      <c r="N285" s="26" t="e">
        <f>TRUNC(E285*M285,0)</f>
        <v>#REF!</v>
      </c>
      <c r="O285" s="17" t="s">
        <v>176</v>
      </c>
    </row>
    <row r="286" spans="2:15" ht="19.7" customHeight="1" x14ac:dyDescent="0.2">
      <c r="B286" s="13" t="s">
        <v>4016</v>
      </c>
      <c r="C286" s="14" t="s">
        <v>3430</v>
      </c>
      <c r="D286" s="14" t="s">
        <v>2233</v>
      </c>
      <c r="E286" s="16">
        <v>1</v>
      </c>
      <c r="F286" s="15" t="s">
        <v>2937</v>
      </c>
      <c r="G286" s="22">
        <f>I286+K286+M286</f>
        <v>2378</v>
      </c>
      <c r="H286" s="26">
        <f>J286+L286+N286</f>
        <v>2378</v>
      </c>
      <c r="I286" s="25">
        <f>단가산출총괄표!G15</f>
        <v>1648</v>
      </c>
      <c r="J286" s="26">
        <f>TRUNC(E286*I286,0)</f>
        <v>1648</v>
      </c>
      <c r="K286" s="25">
        <f>단가산출총괄표!H15</f>
        <v>573</v>
      </c>
      <c r="L286" s="26">
        <f>TRUNC(E286*K286,0)</f>
        <v>573</v>
      </c>
      <c r="M286" s="25">
        <f>단가산출총괄표!I15</f>
        <v>157</v>
      </c>
      <c r="N286" s="26">
        <f>TRUNC(E286*M286,0)</f>
        <v>157</v>
      </c>
      <c r="O286" s="17" t="s">
        <v>3740</v>
      </c>
    </row>
    <row r="287" spans="2:15" ht="19.7" customHeight="1" x14ac:dyDescent="0.2">
      <c r="B287" s="13" t="s">
        <v>4016</v>
      </c>
      <c r="C287" s="14" t="s">
        <v>4016</v>
      </c>
      <c r="D287" s="14" t="s">
        <v>4016</v>
      </c>
      <c r="E287" s="16"/>
      <c r="F287" s="15" t="s">
        <v>4016</v>
      </c>
      <c r="G287" s="22"/>
      <c r="H287" s="16"/>
      <c r="I287" s="22"/>
      <c r="J287" s="26">
        <f>TRUNC(E287*I287,0)</f>
        <v>0</v>
      </c>
      <c r="K287" s="22"/>
      <c r="L287" s="26">
        <f>TRUNC(E287*K287,0)</f>
        <v>0</v>
      </c>
      <c r="M287" s="22"/>
      <c r="N287" s="26">
        <f>TRUNC(E287*M287,0)</f>
        <v>0</v>
      </c>
      <c r="O287" s="17" t="s">
        <v>4016</v>
      </c>
    </row>
    <row r="288" spans="2:15" ht="19.7" customHeight="1" x14ac:dyDescent="0.2">
      <c r="B288" s="40" t="s">
        <v>942</v>
      </c>
      <c r="C288" s="24" t="s">
        <v>2895</v>
      </c>
      <c r="D288" s="24" t="s">
        <v>3432</v>
      </c>
      <c r="E288" s="16"/>
      <c r="F288" s="41" t="s">
        <v>1051</v>
      </c>
      <c r="G288" s="22"/>
      <c r="H288" s="42" t="e">
        <f>J288+L288+N288</f>
        <v>#REF!</v>
      </c>
      <c r="I288" s="22"/>
      <c r="J288" s="42" t="e">
        <f>TRUNC(J289+J290)</f>
        <v>#REF!</v>
      </c>
      <c r="K288" s="22"/>
      <c r="L288" s="42" t="e">
        <f>TRUNC(L289+L290)</f>
        <v>#REF!</v>
      </c>
      <c r="M288" s="22"/>
      <c r="N288" s="42" t="e">
        <f>TRUNC(N289+N290)</f>
        <v>#REF!</v>
      </c>
      <c r="O288" s="43" t="s">
        <v>4016</v>
      </c>
    </row>
    <row r="289" spans="2:15" ht="19.7" customHeight="1" x14ac:dyDescent="0.2">
      <c r="B289" s="13" t="s">
        <v>4016</v>
      </c>
      <c r="C289" s="14" t="s">
        <v>3921</v>
      </c>
      <c r="D289" s="14" t="s">
        <v>4016</v>
      </c>
      <c r="E289" s="44">
        <v>0.39</v>
      </c>
      <c r="F289" s="15" t="s">
        <v>2762</v>
      </c>
      <c r="G289" s="22" t="e">
        <f>I289+K289+M289</f>
        <v>#REF!</v>
      </c>
      <c r="H289" s="26" t="e">
        <f>J289+L289+N289</f>
        <v>#REF!</v>
      </c>
      <c r="I289" s="25" t="e">
        <f>#REF!</f>
        <v>#REF!</v>
      </c>
      <c r="J289" s="26" t="e">
        <f>TRUNC(E289*I289,0)</f>
        <v>#REF!</v>
      </c>
      <c r="K289" s="25" t="e">
        <f>#REF!</f>
        <v>#REF!</v>
      </c>
      <c r="L289" s="26" t="e">
        <f>TRUNC(E289*K289,0)</f>
        <v>#REF!</v>
      </c>
      <c r="M289" s="25" t="e">
        <f>#REF!</f>
        <v>#REF!</v>
      </c>
      <c r="N289" s="26" t="e">
        <f>TRUNC(E289*M289,0)</f>
        <v>#REF!</v>
      </c>
      <c r="O289" s="17" t="s">
        <v>4016</v>
      </c>
    </row>
    <row r="290" spans="2:15" ht="19.7" customHeight="1" x14ac:dyDescent="0.2">
      <c r="B290" s="13" t="s">
        <v>4016</v>
      </c>
      <c r="C290" s="14" t="s">
        <v>2393</v>
      </c>
      <c r="D290" s="14" t="s">
        <v>4016</v>
      </c>
      <c r="E290" s="44">
        <v>0.39</v>
      </c>
      <c r="F290" s="15" t="s">
        <v>2762</v>
      </c>
      <c r="G290" s="22" t="e">
        <f>I290+K290+M290</f>
        <v>#REF!</v>
      </c>
      <c r="H290" s="26" t="e">
        <f>J290+L290+N290</f>
        <v>#REF!</v>
      </c>
      <c r="I290" s="25" t="e">
        <f>일위대가총괄표!G62</f>
        <v>#REF!</v>
      </c>
      <c r="J290" s="26" t="e">
        <f>TRUNC(E290*I290,0)</f>
        <v>#REF!</v>
      </c>
      <c r="K290" s="25" t="e">
        <f>일위대가총괄표!H62</f>
        <v>#REF!</v>
      </c>
      <c r="L290" s="26" t="e">
        <f>TRUNC(E290*K290,0)</f>
        <v>#REF!</v>
      </c>
      <c r="M290" s="25" t="e">
        <f>일위대가총괄표!I62</f>
        <v>#REF!</v>
      </c>
      <c r="N290" s="26" t="e">
        <f>TRUNC(E290*M290,0)</f>
        <v>#REF!</v>
      </c>
      <c r="O290" s="17" t="s">
        <v>2249</v>
      </c>
    </row>
    <row r="291" spans="2:15" ht="19.7" customHeight="1" x14ac:dyDescent="0.2">
      <c r="B291" s="13" t="s">
        <v>4016</v>
      </c>
      <c r="C291" s="14" t="s">
        <v>4016</v>
      </c>
      <c r="D291" s="14" t="s">
        <v>4016</v>
      </c>
      <c r="E291" s="16"/>
      <c r="F291" s="15" t="s">
        <v>4016</v>
      </c>
      <c r="G291" s="22"/>
      <c r="H291" s="16"/>
      <c r="I291" s="22"/>
      <c r="J291" s="26">
        <f>TRUNC(E291*I291,0)</f>
        <v>0</v>
      </c>
      <c r="K291" s="22"/>
      <c r="L291" s="26">
        <f>TRUNC(E291*K291,0)</f>
        <v>0</v>
      </c>
      <c r="M291" s="22"/>
      <c r="N291" s="26">
        <f>TRUNC(E291*M291,0)</f>
        <v>0</v>
      </c>
      <c r="O291" s="17" t="s">
        <v>4016</v>
      </c>
    </row>
    <row r="292" spans="2:15" ht="19.7" customHeight="1" x14ac:dyDescent="0.2">
      <c r="B292" s="40" t="s">
        <v>2411</v>
      </c>
      <c r="C292" s="24" t="s">
        <v>2393</v>
      </c>
      <c r="D292" s="24" t="s">
        <v>4016</v>
      </c>
      <c r="E292" s="16"/>
      <c r="F292" s="41" t="s">
        <v>2762</v>
      </c>
      <c r="G292" s="22"/>
      <c r="H292" s="42" t="e">
        <f>J292+L292+N292</f>
        <v>#REF!</v>
      </c>
      <c r="I292" s="22"/>
      <c r="J292" s="42" t="e">
        <f>TRUNC(J293+J294+J295)</f>
        <v>#REF!</v>
      </c>
      <c r="K292" s="22"/>
      <c r="L292" s="42" t="e">
        <f>TRUNC(L293+L294+L295)</f>
        <v>#REF!</v>
      </c>
      <c r="M292" s="22"/>
      <c r="N292" s="42" t="e">
        <f>TRUNC(N293+N294+N295)</f>
        <v>#REF!</v>
      </c>
      <c r="O292" s="43" t="s">
        <v>4016</v>
      </c>
    </row>
    <row r="293" spans="2:15" ht="19.7" customHeight="1" x14ac:dyDescent="0.2">
      <c r="B293" s="13" t="s">
        <v>4016</v>
      </c>
      <c r="C293" s="14" t="s">
        <v>703</v>
      </c>
      <c r="D293" s="14" t="s">
        <v>4016</v>
      </c>
      <c r="E293" s="44">
        <v>8.4000000000000005E-2</v>
      </c>
      <c r="F293" s="15" t="s">
        <v>3731</v>
      </c>
      <c r="G293" s="22" t="e">
        <f>I293+K293+M293</f>
        <v>#REF!</v>
      </c>
      <c r="H293" s="26" t="e">
        <f>J293+L293+N293</f>
        <v>#REF!</v>
      </c>
      <c r="I293" s="25" t="e">
        <f>#REF!</f>
        <v>#REF!</v>
      </c>
      <c r="J293" s="26" t="e">
        <f>TRUNC(E293*I293,0)</f>
        <v>#REF!</v>
      </c>
      <c r="K293" s="25" t="e">
        <f>#REF!</f>
        <v>#REF!</v>
      </c>
      <c r="L293" s="26" t="e">
        <f>TRUNC(E293*K293,0)</f>
        <v>#REF!</v>
      </c>
      <c r="M293" s="25" t="e">
        <f>#REF!</f>
        <v>#REF!</v>
      </c>
      <c r="N293" s="26" t="e">
        <f>TRUNC(E293*M293,0)</f>
        <v>#REF!</v>
      </c>
      <c r="O293" s="17" t="s">
        <v>4016</v>
      </c>
    </row>
    <row r="294" spans="2:15" ht="19.7" customHeight="1" x14ac:dyDescent="0.2">
      <c r="B294" s="13" t="s">
        <v>4016</v>
      </c>
      <c r="C294" s="14" t="s">
        <v>2132</v>
      </c>
      <c r="D294" s="14" t="s">
        <v>4016</v>
      </c>
      <c r="E294" s="44">
        <v>0.251</v>
      </c>
      <c r="F294" s="15" t="s">
        <v>3731</v>
      </c>
      <c r="G294" s="22" t="e">
        <f>I294+K294+M294</f>
        <v>#REF!</v>
      </c>
      <c r="H294" s="26" t="e">
        <f>J294+L294+N294</f>
        <v>#REF!</v>
      </c>
      <c r="I294" s="25" t="e">
        <f>#REF!</f>
        <v>#REF!</v>
      </c>
      <c r="J294" s="26" t="e">
        <f>TRUNC(E294*I294,0)</f>
        <v>#REF!</v>
      </c>
      <c r="K294" s="25" t="e">
        <f>#REF!</f>
        <v>#REF!</v>
      </c>
      <c r="L294" s="26" t="e">
        <f>TRUNC(E294*K294,0)</f>
        <v>#REF!</v>
      </c>
      <c r="M294" s="25" t="e">
        <f>#REF!</f>
        <v>#REF!</v>
      </c>
      <c r="N294" s="26" t="e">
        <f>TRUNC(E294*M294,0)</f>
        <v>#REF!</v>
      </c>
      <c r="O294" s="17" t="s">
        <v>4016</v>
      </c>
    </row>
    <row r="295" spans="2:15" ht="19.7" customHeight="1" x14ac:dyDescent="0.2">
      <c r="B295" s="13" t="s">
        <v>4016</v>
      </c>
      <c r="C295" s="14" t="s">
        <v>1251</v>
      </c>
      <c r="D295" s="14" t="s">
        <v>1667</v>
      </c>
      <c r="E295" s="44">
        <v>0.58799999999999997</v>
      </c>
      <c r="F295" s="15" t="s">
        <v>2999</v>
      </c>
      <c r="G295" s="22" t="e">
        <f>I295+K295+M295</f>
        <v>#REF!</v>
      </c>
      <c r="H295" s="26" t="e">
        <f>J295+L295+N295</f>
        <v>#REF!</v>
      </c>
      <c r="I295" s="25" t="e">
        <f>#REF!</f>
        <v>#REF!</v>
      </c>
      <c r="J295" s="26" t="e">
        <f>TRUNC(E295*I295,0)</f>
        <v>#REF!</v>
      </c>
      <c r="K295" s="25" t="e">
        <f>#REF!</f>
        <v>#REF!</v>
      </c>
      <c r="L295" s="26" t="e">
        <f>TRUNC(E295*K295,0)</f>
        <v>#REF!</v>
      </c>
      <c r="M295" s="25" t="e">
        <f>#REF!</f>
        <v>#REF!</v>
      </c>
      <c r="N295" s="26" t="e">
        <f>TRUNC(E295*M295,0)</f>
        <v>#REF!</v>
      </c>
      <c r="O295" s="17" t="s">
        <v>4016</v>
      </c>
    </row>
    <row r="296" spans="2:15" ht="19.7" customHeight="1" x14ac:dyDescent="0.2">
      <c r="B296" s="13" t="s">
        <v>4016</v>
      </c>
      <c r="C296" s="14" t="s">
        <v>4016</v>
      </c>
      <c r="D296" s="14" t="s">
        <v>4016</v>
      </c>
      <c r="E296" s="16"/>
      <c r="F296" s="15" t="s">
        <v>4016</v>
      </c>
      <c r="G296" s="22"/>
      <c r="H296" s="16"/>
      <c r="I296" s="22"/>
      <c r="J296" s="26">
        <f>TRUNC(E296*I296,0)</f>
        <v>0</v>
      </c>
      <c r="K296" s="22"/>
      <c r="L296" s="26">
        <f>TRUNC(E296*K296,0)</f>
        <v>0</v>
      </c>
      <c r="M296" s="22"/>
      <c r="N296" s="26">
        <f>TRUNC(E296*M296,0)</f>
        <v>0</v>
      </c>
      <c r="O296" s="17" t="s">
        <v>4016</v>
      </c>
    </row>
    <row r="297" spans="2:15" ht="19.7" customHeight="1" x14ac:dyDescent="0.2">
      <c r="B297" s="40" t="s">
        <v>2797</v>
      </c>
      <c r="C297" s="24" t="s">
        <v>2623</v>
      </c>
      <c r="D297" s="24" t="s">
        <v>1035</v>
      </c>
      <c r="E297" s="16"/>
      <c r="F297" s="41" t="s">
        <v>2937</v>
      </c>
      <c r="G297" s="22"/>
      <c r="H297" s="42" t="e">
        <f>J297+L297+N297</f>
        <v>#REF!</v>
      </c>
      <c r="I297" s="22"/>
      <c r="J297" s="42" t="e">
        <f>TRUNC(J298+J299)</f>
        <v>#REF!</v>
      </c>
      <c r="K297" s="22"/>
      <c r="L297" s="42" t="e">
        <f>TRUNC(L298+L299)</f>
        <v>#REF!</v>
      </c>
      <c r="M297" s="22"/>
      <c r="N297" s="42" t="e">
        <f>TRUNC(N298+N299)</f>
        <v>#REF!</v>
      </c>
      <c r="O297" s="43" t="s">
        <v>4016</v>
      </c>
    </row>
    <row r="298" spans="2:15" ht="19.7" customHeight="1" x14ac:dyDescent="0.2">
      <c r="B298" s="13" t="s">
        <v>4016</v>
      </c>
      <c r="C298" s="14" t="s">
        <v>3483</v>
      </c>
      <c r="D298" s="14" t="s">
        <v>228</v>
      </c>
      <c r="E298" s="16">
        <v>1</v>
      </c>
      <c r="F298" s="15" t="s">
        <v>2937</v>
      </c>
      <c r="G298" s="22" t="e">
        <f>I298+K298+M298</f>
        <v>#REF!</v>
      </c>
      <c r="H298" s="26" t="e">
        <f>J298+L298+N298</f>
        <v>#REF!</v>
      </c>
      <c r="I298" s="25" t="e">
        <f>#REF!</f>
        <v>#REF!</v>
      </c>
      <c r="J298" s="26" t="e">
        <f>TRUNC(E298*I298,0)</f>
        <v>#REF!</v>
      </c>
      <c r="K298" s="25" t="e">
        <f>#REF!</f>
        <v>#REF!</v>
      </c>
      <c r="L298" s="26" t="e">
        <f>TRUNC(E298*K298,0)</f>
        <v>#REF!</v>
      </c>
      <c r="M298" s="25" t="e">
        <f>#REF!</f>
        <v>#REF!</v>
      </c>
      <c r="N298" s="26" t="e">
        <f>TRUNC(E298*M298,0)</f>
        <v>#REF!</v>
      </c>
      <c r="O298" s="17" t="s">
        <v>2545</v>
      </c>
    </row>
    <row r="299" spans="2:15" ht="19.7" customHeight="1" x14ac:dyDescent="0.2">
      <c r="B299" s="13" t="s">
        <v>4016</v>
      </c>
      <c r="C299" s="14" t="s">
        <v>1766</v>
      </c>
      <c r="D299" s="14" t="s">
        <v>2919</v>
      </c>
      <c r="E299" s="16">
        <v>1</v>
      </c>
      <c r="F299" s="15" t="s">
        <v>2937</v>
      </c>
      <c r="G299" s="22" t="e">
        <f>I299+K299+M299</f>
        <v>#REF!</v>
      </c>
      <c r="H299" s="26" t="e">
        <f>J299+L299+N299</f>
        <v>#REF!</v>
      </c>
      <c r="I299" s="25" t="e">
        <f>#REF!</f>
        <v>#REF!</v>
      </c>
      <c r="J299" s="26" t="e">
        <f>TRUNC(E299*I299,0)</f>
        <v>#REF!</v>
      </c>
      <c r="K299" s="25" t="e">
        <f>#REF!</f>
        <v>#REF!</v>
      </c>
      <c r="L299" s="26" t="e">
        <f>TRUNC(E299*K299,0)</f>
        <v>#REF!</v>
      </c>
      <c r="M299" s="25" t="e">
        <f>#REF!</f>
        <v>#REF!</v>
      </c>
      <c r="N299" s="26" t="e">
        <f>TRUNC(E299*M299,0)</f>
        <v>#REF!</v>
      </c>
      <c r="O299" s="17" t="s">
        <v>1879</v>
      </c>
    </row>
    <row r="300" spans="2:15" ht="19.7" customHeight="1" x14ac:dyDescent="0.2">
      <c r="B300" s="13" t="s">
        <v>4016</v>
      </c>
      <c r="C300" s="14" t="s">
        <v>4016</v>
      </c>
      <c r="D300" s="14" t="s">
        <v>4016</v>
      </c>
      <c r="E300" s="16"/>
      <c r="F300" s="15" t="s">
        <v>4016</v>
      </c>
      <c r="G300" s="22"/>
      <c r="H300" s="16"/>
      <c r="I300" s="22"/>
      <c r="J300" s="26">
        <f>TRUNC(E300*I300,0)</f>
        <v>0</v>
      </c>
      <c r="K300" s="22"/>
      <c r="L300" s="26">
        <f>TRUNC(E300*K300,0)</f>
        <v>0</v>
      </c>
      <c r="M300" s="22"/>
      <c r="N300" s="26">
        <f>TRUNC(E300*M300,0)</f>
        <v>0</v>
      </c>
      <c r="O300" s="17" t="s">
        <v>4016</v>
      </c>
    </row>
    <row r="301" spans="2:15" ht="19.7" customHeight="1" x14ac:dyDescent="0.2">
      <c r="B301" s="40" t="s">
        <v>312</v>
      </c>
      <c r="C301" s="24" t="s">
        <v>1226</v>
      </c>
      <c r="D301" s="24" t="s">
        <v>2955</v>
      </c>
      <c r="E301" s="16"/>
      <c r="F301" s="41" t="s">
        <v>2517</v>
      </c>
      <c r="G301" s="22"/>
      <c r="H301" s="42" t="e">
        <f>J301+L301+N301</f>
        <v>#REF!</v>
      </c>
      <c r="I301" s="22"/>
      <c r="J301" s="42" t="e">
        <f>TRUNC(J302+J303+J304+J305)</f>
        <v>#REF!</v>
      </c>
      <c r="K301" s="22"/>
      <c r="L301" s="42" t="e">
        <f>TRUNC(L302+L303+L304+L305)</f>
        <v>#REF!</v>
      </c>
      <c r="M301" s="22"/>
      <c r="N301" s="26" t="e">
        <f>TRUNC(N302+N303+N304+N305)</f>
        <v>#REF!</v>
      </c>
      <c r="O301" s="43" t="s">
        <v>4016</v>
      </c>
    </row>
    <row r="302" spans="2:15" ht="19.7" customHeight="1" x14ac:dyDescent="0.2">
      <c r="B302" s="13" t="s">
        <v>4016</v>
      </c>
      <c r="C302" s="14" t="s">
        <v>1119</v>
      </c>
      <c r="D302" s="14" t="s">
        <v>127</v>
      </c>
      <c r="E302" s="44">
        <v>36.9</v>
      </c>
      <c r="F302" s="15" t="s">
        <v>2986</v>
      </c>
      <c r="G302" s="22" t="e">
        <f>I302+K302+M302</f>
        <v>#REF!</v>
      </c>
      <c r="H302" s="26" t="e">
        <f>J302+L302+N302</f>
        <v>#REF!</v>
      </c>
      <c r="I302" s="25" t="e">
        <f>#REF!</f>
        <v>#REF!</v>
      </c>
      <c r="J302" s="26" t="e">
        <f>TRUNC(E302*I302,0)</f>
        <v>#REF!</v>
      </c>
      <c r="K302" s="25" t="e">
        <f>#REF!</f>
        <v>#REF!</v>
      </c>
      <c r="L302" s="26" t="e">
        <f>TRUNC(E302*K302,0)</f>
        <v>#REF!</v>
      </c>
      <c r="M302" s="25" t="e">
        <f>#REF!</f>
        <v>#REF!</v>
      </c>
      <c r="N302" s="26" t="e">
        <f>TRUNC(E302*M302,0)</f>
        <v>#REF!</v>
      </c>
      <c r="O302" s="17" t="s">
        <v>4016</v>
      </c>
    </row>
    <row r="303" spans="2:15" ht="19.7" customHeight="1" x14ac:dyDescent="0.2">
      <c r="B303" s="13" t="s">
        <v>4016</v>
      </c>
      <c r="C303" s="14" t="s">
        <v>919</v>
      </c>
      <c r="D303" s="14" t="s">
        <v>3999</v>
      </c>
      <c r="E303" s="44">
        <v>35.159999999999997</v>
      </c>
      <c r="F303" s="15" t="s">
        <v>2986</v>
      </c>
      <c r="G303" s="22" t="e">
        <f>I303+K303+M303</f>
        <v>#REF!</v>
      </c>
      <c r="H303" s="26" t="e">
        <f>J303+L303+N303</f>
        <v>#REF!</v>
      </c>
      <c r="I303" s="25" t="e">
        <f>#REF!</f>
        <v>#REF!</v>
      </c>
      <c r="J303" s="26" t="e">
        <f>TRUNC(E303*I303,0)</f>
        <v>#REF!</v>
      </c>
      <c r="K303" s="25" t="e">
        <f>#REF!</f>
        <v>#REF!</v>
      </c>
      <c r="L303" s="26" t="e">
        <f>TRUNC(E303*K303,0)</f>
        <v>#REF!</v>
      </c>
      <c r="M303" s="25" t="e">
        <f>#REF!</f>
        <v>#REF!</v>
      </c>
      <c r="N303" s="26" t="e">
        <f>TRUNC(E303*M303,0)</f>
        <v>#REF!</v>
      </c>
      <c r="O303" s="17" t="s">
        <v>65</v>
      </c>
    </row>
    <row r="304" spans="2:15" ht="19.7" customHeight="1" x14ac:dyDescent="0.2">
      <c r="B304" s="18" t="s">
        <v>4016</v>
      </c>
      <c r="C304" s="19" t="s">
        <v>2702</v>
      </c>
      <c r="D304" s="19" t="s">
        <v>728</v>
      </c>
      <c r="E304" s="45">
        <v>15.59</v>
      </c>
      <c r="F304" s="20" t="s">
        <v>2363</v>
      </c>
      <c r="G304" s="5" t="e">
        <f>I304+K304+M304</f>
        <v>#REF!</v>
      </c>
      <c r="H304" s="32" t="e">
        <f>J304+L304+N304</f>
        <v>#REF!</v>
      </c>
      <c r="I304" s="29" t="e">
        <f>#REF!</f>
        <v>#REF!</v>
      </c>
      <c r="J304" s="32" t="e">
        <f>TRUNC(E304*I304,0)</f>
        <v>#REF!</v>
      </c>
      <c r="K304" s="29" t="e">
        <f>#REF!</f>
        <v>#REF!</v>
      </c>
      <c r="L304" s="32" t="e">
        <f>TRUNC(E304*K304,0)</f>
        <v>#REF!</v>
      </c>
      <c r="M304" s="29" t="e">
        <f>#REF!</f>
        <v>#REF!</v>
      </c>
      <c r="N304" s="32" t="e">
        <f>TRUNC(E304*M304,0)</f>
        <v>#REF!</v>
      </c>
      <c r="O304" s="21" t="s">
        <v>4016</v>
      </c>
    </row>
    <row r="305" spans="2:15" ht="19.7" customHeight="1" x14ac:dyDescent="0.2">
      <c r="B305" s="13" t="s">
        <v>4016</v>
      </c>
      <c r="C305" s="14" t="s">
        <v>3150</v>
      </c>
      <c r="D305" s="14" t="s">
        <v>851</v>
      </c>
      <c r="E305" s="44">
        <v>33.75</v>
      </c>
      <c r="F305" s="15" t="s">
        <v>1495</v>
      </c>
      <c r="G305" s="22" t="e">
        <f>I305+K305+M305</f>
        <v>#REF!</v>
      </c>
      <c r="H305" s="26" t="e">
        <f>J305+L305+N305</f>
        <v>#REF!</v>
      </c>
      <c r="I305" s="25" t="e">
        <f>#REF!</f>
        <v>#REF!</v>
      </c>
      <c r="J305" s="26" t="e">
        <f>TRUNC(E305*I305,0)</f>
        <v>#REF!</v>
      </c>
      <c r="K305" s="25" t="e">
        <f>#REF!</f>
        <v>#REF!</v>
      </c>
      <c r="L305" s="26" t="e">
        <f>TRUNC(E305*K305,0)</f>
        <v>#REF!</v>
      </c>
      <c r="M305" s="25" t="e">
        <f>#REF!</f>
        <v>#REF!</v>
      </c>
      <c r="N305" s="26" t="e">
        <f>TRUNC(E305*M305,0)</f>
        <v>#REF!</v>
      </c>
      <c r="O305" s="17" t="s">
        <v>4016</v>
      </c>
    </row>
    <row r="306" spans="2:15" ht="19.7" customHeight="1" x14ac:dyDescent="0.2">
      <c r="B306" s="13" t="s">
        <v>4016</v>
      </c>
      <c r="C306" s="14" t="s">
        <v>4016</v>
      </c>
      <c r="D306" s="14" t="s">
        <v>4016</v>
      </c>
      <c r="E306" s="16"/>
      <c r="F306" s="15" t="s">
        <v>4016</v>
      </c>
      <c r="G306" s="22"/>
      <c r="H306" s="16"/>
      <c r="I306" s="22"/>
      <c r="J306" s="26">
        <f>TRUNC(E306*I306,0)</f>
        <v>0</v>
      </c>
      <c r="K306" s="22"/>
      <c r="L306" s="26">
        <f>TRUNC(E306*K306,0)</f>
        <v>0</v>
      </c>
      <c r="M306" s="22"/>
      <c r="N306" s="26">
        <f>TRUNC(E306*M306,0)</f>
        <v>0</v>
      </c>
      <c r="O306" s="17" t="s">
        <v>4016</v>
      </c>
    </row>
    <row r="307" spans="2:15" ht="19.7" customHeight="1" x14ac:dyDescent="0.2">
      <c r="B307" s="40" t="s">
        <v>2930</v>
      </c>
      <c r="C307" s="24" t="s">
        <v>258</v>
      </c>
      <c r="D307" s="24" t="s">
        <v>660</v>
      </c>
      <c r="E307" s="16"/>
      <c r="F307" s="41" t="s">
        <v>2937</v>
      </c>
      <c r="G307" s="22"/>
      <c r="H307" s="42" t="e">
        <f>J307+L307+N307</f>
        <v>#REF!</v>
      </c>
      <c r="I307" s="22"/>
      <c r="J307" s="42" t="e">
        <f>TRUNC(J308+J309+J310)</f>
        <v>#REF!</v>
      </c>
      <c r="K307" s="22"/>
      <c r="L307" s="42" t="e">
        <f>TRUNC(L308+L309+L310)</f>
        <v>#REF!</v>
      </c>
      <c r="M307" s="22"/>
      <c r="N307" s="42" t="e">
        <f>TRUNC(N308+N309+N310)</f>
        <v>#REF!</v>
      </c>
      <c r="O307" s="43" t="s">
        <v>4016</v>
      </c>
    </row>
    <row r="308" spans="2:15" ht="19.7" customHeight="1" x14ac:dyDescent="0.2">
      <c r="B308" s="13" t="s">
        <v>4016</v>
      </c>
      <c r="C308" s="14" t="s">
        <v>2270</v>
      </c>
      <c r="D308" s="14" t="s">
        <v>660</v>
      </c>
      <c r="E308" s="16">
        <v>1</v>
      </c>
      <c r="F308" s="15" t="s">
        <v>2937</v>
      </c>
      <c r="G308" s="22" t="e">
        <f>I308+K308+M308</f>
        <v>#REF!</v>
      </c>
      <c r="H308" s="26" t="e">
        <f>J308+L308+N308</f>
        <v>#REF!</v>
      </c>
      <c r="I308" s="25" t="e">
        <f>#REF!</f>
        <v>#REF!</v>
      </c>
      <c r="J308" s="26" t="e">
        <f>TRUNC(E308*I308,0)</f>
        <v>#REF!</v>
      </c>
      <c r="K308" s="25" t="e">
        <f>#REF!</f>
        <v>#REF!</v>
      </c>
      <c r="L308" s="26" t="e">
        <f>TRUNC(E308*K308,0)</f>
        <v>#REF!</v>
      </c>
      <c r="M308" s="25" t="e">
        <f>#REF!</f>
        <v>#REF!</v>
      </c>
      <c r="N308" s="26" t="e">
        <f>TRUNC(E308*M308,0)</f>
        <v>#REF!</v>
      </c>
      <c r="O308" s="17" t="s">
        <v>3589</v>
      </c>
    </row>
    <row r="309" spans="2:15" ht="19.7" customHeight="1" x14ac:dyDescent="0.2">
      <c r="B309" s="13" t="s">
        <v>4016</v>
      </c>
      <c r="C309" s="14" t="s">
        <v>2671</v>
      </c>
      <c r="D309" s="14" t="s">
        <v>954</v>
      </c>
      <c r="E309" s="16">
        <v>1</v>
      </c>
      <c r="F309" s="15" t="s">
        <v>2937</v>
      </c>
      <c r="G309" s="22">
        <f>I309+K309+M309</f>
        <v>7556</v>
      </c>
      <c r="H309" s="26">
        <f>J309+L309+N309</f>
        <v>7556</v>
      </c>
      <c r="I309" s="25">
        <f>단가산출총괄표!G5</f>
        <v>3057</v>
      </c>
      <c r="J309" s="26">
        <f>TRUNC(E309*I309,0)</f>
        <v>3057</v>
      </c>
      <c r="K309" s="25">
        <f>단가산출총괄표!H5</f>
        <v>2534</v>
      </c>
      <c r="L309" s="26">
        <f>TRUNC(E309*K309,0)</f>
        <v>2534</v>
      </c>
      <c r="M309" s="25">
        <f>단가산출총괄표!I5</f>
        <v>1965</v>
      </c>
      <c r="N309" s="26">
        <f>TRUNC(E309*M309,0)</f>
        <v>1965</v>
      </c>
      <c r="O309" s="17" t="s">
        <v>2081</v>
      </c>
    </row>
    <row r="310" spans="2:15" ht="19.7" customHeight="1" x14ac:dyDescent="0.2">
      <c r="B310" s="13" t="s">
        <v>4016</v>
      </c>
      <c r="C310" s="14" t="s">
        <v>182</v>
      </c>
      <c r="D310" s="14" t="s">
        <v>3245</v>
      </c>
      <c r="E310" s="16">
        <v>1</v>
      </c>
      <c r="F310" s="15" t="s">
        <v>2937</v>
      </c>
      <c r="G310" s="22">
        <f>I310+K310+M310</f>
        <v>5679</v>
      </c>
      <c r="H310" s="26">
        <f>J310+L310+N310</f>
        <v>5679</v>
      </c>
      <c r="I310" s="25">
        <f>단가산출총괄표!G7</f>
        <v>2970</v>
      </c>
      <c r="J310" s="26">
        <f>TRUNC(E310*I310,0)</f>
        <v>2970</v>
      </c>
      <c r="K310" s="25">
        <f>단가산출총괄표!H7</f>
        <v>882</v>
      </c>
      <c r="L310" s="26">
        <f>TRUNC(E310*K310,0)</f>
        <v>882</v>
      </c>
      <c r="M310" s="25">
        <f>단가산출총괄표!I7</f>
        <v>1827</v>
      </c>
      <c r="N310" s="26">
        <f>TRUNC(E310*M310,0)</f>
        <v>1827</v>
      </c>
      <c r="O310" s="17" t="s">
        <v>2471</v>
      </c>
    </row>
    <row r="311" spans="2:15" ht="19.7" customHeight="1" x14ac:dyDescent="0.2">
      <c r="B311" s="13" t="s">
        <v>4016</v>
      </c>
      <c r="C311" s="14" t="s">
        <v>4016</v>
      </c>
      <c r="D311" s="14" t="s">
        <v>4016</v>
      </c>
      <c r="E311" s="16"/>
      <c r="F311" s="15" t="s">
        <v>4016</v>
      </c>
      <c r="G311" s="22"/>
      <c r="H311" s="16"/>
      <c r="I311" s="22"/>
      <c r="J311" s="26">
        <f>TRUNC(E311*I311,0)</f>
        <v>0</v>
      </c>
      <c r="K311" s="22"/>
      <c r="L311" s="26">
        <f>TRUNC(E311*K311,0)</f>
        <v>0</v>
      </c>
      <c r="M311" s="22"/>
      <c r="N311" s="26">
        <f>TRUNC(E311*M311,0)</f>
        <v>0</v>
      </c>
      <c r="O311" s="17" t="s">
        <v>4016</v>
      </c>
    </row>
    <row r="312" spans="2:15" ht="19.7" customHeight="1" x14ac:dyDescent="0.2">
      <c r="B312" s="40" t="s">
        <v>467</v>
      </c>
      <c r="C312" s="24" t="s">
        <v>1912</v>
      </c>
      <c r="D312" s="24" t="s">
        <v>660</v>
      </c>
      <c r="E312" s="16"/>
      <c r="F312" s="41" t="s">
        <v>2937</v>
      </c>
      <c r="G312" s="22"/>
      <c r="H312" s="42" t="e">
        <f>J312+L312+N312</f>
        <v>#REF!</v>
      </c>
      <c r="I312" s="22"/>
      <c r="J312" s="42" t="e">
        <f>TRUNC(J313+J314+J315)</f>
        <v>#REF!</v>
      </c>
      <c r="K312" s="22"/>
      <c r="L312" s="42" t="e">
        <f>TRUNC(L313+L314+L315)</f>
        <v>#REF!</v>
      </c>
      <c r="M312" s="22"/>
      <c r="N312" s="42" t="e">
        <f>TRUNC(N313+N314+N315)</f>
        <v>#REF!</v>
      </c>
      <c r="O312" s="43" t="s">
        <v>4016</v>
      </c>
    </row>
    <row r="313" spans="2:15" ht="19.7" customHeight="1" x14ac:dyDescent="0.2">
      <c r="B313" s="13" t="s">
        <v>4016</v>
      </c>
      <c r="C313" s="14" t="s">
        <v>2270</v>
      </c>
      <c r="D313" s="14" t="s">
        <v>660</v>
      </c>
      <c r="E313" s="16">
        <v>1</v>
      </c>
      <c r="F313" s="15" t="s">
        <v>2937</v>
      </c>
      <c r="G313" s="22" t="e">
        <f>I313+K313+M313</f>
        <v>#REF!</v>
      </c>
      <c r="H313" s="26" t="e">
        <f>J313+L313+N313</f>
        <v>#REF!</v>
      </c>
      <c r="I313" s="25" t="e">
        <f>#REF!</f>
        <v>#REF!</v>
      </c>
      <c r="J313" s="26" t="e">
        <f>TRUNC(E313*I313,0)</f>
        <v>#REF!</v>
      </c>
      <c r="K313" s="25" t="e">
        <f>#REF!</f>
        <v>#REF!</v>
      </c>
      <c r="L313" s="26" t="e">
        <f>TRUNC(E313*K313,0)</f>
        <v>#REF!</v>
      </c>
      <c r="M313" s="25" t="e">
        <f>#REF!</f>
        <v>#REF!</v>
      </c>
      <c r="N313" s="26" t="e">
        <f>TRUNC(E313*M313,0)</f>
        <v>#REF!</v>
      </c>
      <c r="O313" s="17" t="s">
        <v>3589</v>
      </c>
    </row>
    <row r="314" spans="2:15" ht="19.7" customHeight="1" x14ac:dyDescent="0.2">
      <c r="B314" s="13" t="s">
        <v>4016</v>
      </c>
      <c r="C314" s="14" t="s">
        <v>2671</v>
      </c>
      <c r="D314" s="14" t="s">
        <v>954</v>
      </c>
      <c r="E314" s="16">
        <v>1</v>
      </c>
      <c r="F314" s="15" t="s">
        <v>2937</v>
      </c>
      <c r="G314" s="22">
        <f>I314+K314+M314</f>
        <v>7556</v>
      </c>
      <c r="H314" s="26">
        <f>J314+L314+N314</f>
        <v>7556</v>
      </c>
      <c r="I314" s="25">
        <f>단가산출총괄표!G5</f>
        <v>3057</v>
      </c>
      <c r="J314" s="26">
        <f>TRUNC(E314*I314,0)</f>
        <v>3057</v>
      </c>
      <c r="K314" s="25">
        <f>단가산출총괄표!H5</f>
        <v>2534</v>
      </c>
      <c r="L314" s="26">
        <f>TRUNC(E314*K314,0)</f>
        <v>2534</v>
      </c>
      <c r="M314" s="25">
        <f>단가산출총괄표!I5</f>
        <v>1965</v>
      </c>
      <c r="N314" s="26">
        <f>TRUNC(E314*M314,0)</f>
        <v>1965</v>
      </c>
      <c r="O314" s="17" t="s">
        <v>2081</v>
      </c>
    </row>
    <row r="315" spans="2:15" ht="19.7" customHeight="1" x14ac:dyDescent="0.2">
      <c r="B315" s="13" t="s">
        <v>4016</v>
      </c>
      <c r="C315" s="14" t="s">
        <v>1562</v>
      </c>
      <c r="D315" s="14" t="s">
        <v>3245</v>
      </c>
      <c r="E315" s="16">
        <v>1</v>
      </c>
      <c r="F315" s="15" t="s">
        <v>2937</v>
      </c>
      <c r="G315" s="22">
        <f>I315+K315+M315</f>
        <v>3441</v>
      </c>
      <c r="H315" s="26">
        <f>J315+L315+N315</f>
        <v>3441</v>
      </c>
      <c r="I315" s="25">
        <f>단가산출총괄표!G8</f>
        <v>973</v>
      </c>
      <c r="J315" s="26">
        <f>TRUNC(E315*I315,0)</f>
        <v>973</v>
      </c>
      <c r="K315" s="25">
        <f>단가산출총괄표!H8</f>
        <v>721</v>
      </c>
      <c r="L315" s="26">
        <f>TRUNC(E315*K315,0)</f>
        <v>721</v>
      </c>
      <c r="M315" s="25">
        <f>단가산출총괄표!I8</f>
        <v>1747</v>
      </c>
      <c r="N315" s="26">
        <f>TRUNC(E315*M315,0)</f>
        <v>1747</v>
      </c>
      <c r="O315" s="17" t="s">
        <v>888</v>
      </c>
    </row>
    <row r="316" spans="2:15" ht="19.7" customHeight="1" x14ac:dyDescent="0.2">
      <c r="B316" s="13" t="s">
        <v>4016</v>
      </c>
      <c r="C316" s="14" t="s">
        <v>4016</v>
      </c>
      <c r="D316" s="14" t="s">
        <v>4016</v>
      </c>
      <c r="E316" s="16"/>
      <c r="F316" s="15" t="s">
        <v>4016</v>
      </c>
      <c r="G316" s="22"/>
      <c r="H316" s="16"/>
      <c r="I316" s="22"/>
      <c r="J316" s="26">
        <f>TRUNC(E316*I316,0)</f>
        <v>0</v>
      </c>
      <c r="K316" s="22"/>
      <c r="L316" s="26">
        <f>TRUNC(E316*K316,0)</f>
        <v>0</v>
      </c>
      <c r="M316" s="22"/>
      <c r="N316" s="26">
        <f>TRUNC(E316*M316,0)</f>
        <v>0</v>
      </c>
      <c r="O316" s="17" t="s">
        <v>4016</v>
      </c>
    </row>
    <row r="317" spans="2:15" ht="19.7" customHeight="1" x14ac:dyDescent="0.2">
      <c r="B317" s="40" t="s">
        <v>2613</v>
      </c>
      <c r="C317" s="24" t="s">
        <v>3511</v>
      </c>
      <c r="D317" s="24" t="s">
        <v>2110</v>
      </c>
      <c r="E317" s="16"/>
      <c r="F317" s="41" t="s">
        <v>2937</v>
      </c>
      <c r="G317" s="22"/>
      <c r="H317" s="42" t="e">
        <f>J317+L317+N317</f>
        <v>#REF!</v>
      </c>
      <c r="I317" s="22"/>
      <c r="J317" s="42" t="e">
        <f>TRUNC(J318+J319+J320)</f>
        <v>#REF!</v>
      </c>
      <c r="K317" s="22"/>
      <c r="L317" s="42" t="e">
        <f>TRUNC(L318+L319+L320)</f>
        <v>#REF!</v>
      </c>
      <c r="M317" s="22"/>
      <c r="N317" s="42" t="e">
        <f>TRUNC(N318+N319+N320)</f>
        <v>#REF!</v>
      </c>
      <c r="O317" s="43" t="s">
        <v>4016</v>
      </c>
    </row>
    <row r="318" spans="2:15" ht="19.7" customHeight="1" x14ac:dyDescent="0.2">
      <c r="B318" s="13" t="s">
        <v>4016</v>
      </c>
      <c r="C318" s="14" t="s">
        <v>3690</v>
      </c>
      <c r="D318" s="14" t="s">
        <v>2110</v>
      </c>
      <c r="E318" s="16">
        <v>1</v>
      </c>
      <c r="F318" s="15" t="s">
        <v>2937</v>
      </c>
      <c r="G318" s="22" t="e">
        <f>I318+K318+M318</f>
        <v>#REF!</v>
      </c>
      <c r="H318" s="26" t="e">
        <f>J318+L318+N318</f>
        <v>#REF!</v>
      </c>
      <c r="I318" s="25" t="e">
        <f>#REF!</f>
        <v>#REF!</v>
      </c>
      <c r="J318" s="26" t="e">
        <f>TRUNC(E318*I318,0)</f>
        <v>#REF!</v>
      </c>
      <c r="K318" s="25" t="e">
        <f>#REF!</f>
        <v>#REF!</v>
      </c>
      <c r="L318" s="26" t="e">
        <f>TRUNC(E318*K318,0)</f>
        <v>#REF!</v>
      </c>
      <c r="M318" s="25" t="e">
        <f>#REF!</f>
        <v>#REF!</v>
      </c>
      <c r="N318" s="26" t="e">
        <f>TRUNC(E318*M318,0)</f>
        <v>#REF!</v>
      </c>
      <c r="O318" s="17" t="s">
        <v>2072</v>
      </c>
    </row>
    <row r="319" spans="2:15" ht="19.7" customHeight="1" x14ac:dyDescent="0.2">
      <c r="B319" s="13" t="s">
        <v>4016</v>
      </c>
      <c r="C319" s="14" t="s">
        <v>3105</v>
      </c>
      <c r="D319" s="14" t="s">
        <v>2110</v>
      </c>
      <c r="E319" s="16">
        <v>1</v>
      </c>
      <c r="F319" s="15" t="s">
        <v>2937</v>
      </c>
      <c r="G319" s="22">
        <f>I319+K319+M319</f>
        <v>12573</v>
      </c>
      <c r="H319" s="26">
        <f>J319+L319+N319</f>
        <v>12573</v>
      </c>
      <c r="I319" s="25">
        <f>단가산출총괄표!G16</f>
        <v>6554</v>
      </c>
      <c r="J319" s="26">
        <f>TRUNC(E319*I319,0)</f>
        <v>6554</v>
      </c>
      <c r="K319" s="25">
        <f>단가산출총괄표!H16</f>
        <v>2909</v>
      </c>
      <c r="L319" s="26">
        <f>TRUNC(E319*K319,0)</f>
        <v>2909</v>
      </c>
      <c r="M319" s="25">
        <f>단가산출총괄표!I16</f>
        <v>3110</v>
      </c>
      <c r="N319" s="26">
        <f>TRUNC(E319*M319,0)</f>
        <v>3110</v>
      </c>
      <c r="O319" s="17" t="s">
        <v>1164</v>
      </c>
    </row>
    <row r="320" spans="2:15" ht="19.7" customHeight="1" x14ac:dyDescent="0.2">
      <c r="B320" s="13" t="s">
        <v>4016</v>
      </c>
      <c r="C320" s="14" t="s">
        <v>540</v>
      </c>
      <c r="D320" s="14" t="s">
        <v>1865</v>
      </c>
      <c r="E320" s="16">
        <v>1</v>
      </c>
      <c r="F320" s="15" t="s">
        <v>2937</v>
      </c>
      <c r="G320" s="22" t="e">
        <f>I320+K320+M320</f>
        <v>#REF!</v>
      </c>
      <c r="H320" s="26" t="e">
        <f>J320+L320+N320</f>
        <v>#REF!</v>
      </c>
      <c r="I320" s="25" t="e">
        <f>#REF!</f>
        <v>#REF!</v>
      </c>
      <c r="J320" s="26" t="e">
        <f>TRUNC(E320*I320,0)</f>
        <v>#REF!</v>
      </c>
      <c r="K320" s="25" t="e">
        <f>#REF!</f>
        <v>#REF!</v>
      </c>
      <c r="L320" s="26" t="e">
        <f>TRUNC(E320*K320,0)</f>
        <v>#REF!</v>
      </c>
      <c r="M320" s="25" t="e">
        <f>#REF!</f>
        <v>#REF!</v>
      </c>
      <c r="N320" s="26" t="e">
        <f>TRUNC(E320*M320,0)</f>
        <v>#REF!</v>
      </c>
      <c r="O320" s="17" t="s">
        <v>1626</v>
      </c>
    </row>
    <row r="321" spans="2:15" ht="19.7" customHeight="1" x14ac:dyDescent="0.2">
      <c r="B321" s="13" t="s">
        <v>4016</v>
      </c>
      <c r="C321" s="14" t="s">
        <v>4016</v>
      </c>
      <c r="D321" s="14" t="s">
        <v>4016</v>
      </c>
      <c r="E321" s="16"/>
      <c r="F321" s="15" t="s">
        <v>4016</v>
      </c>
      <c r="G321" s="22"/>
      <c r="H321" s="16"/>
      <c r="I321" s="22"/>
      <c r="J321" s="26">
        <f>TRUNC(E321*I321,0)</f>
        <v>0</v>
      </c>
      <c r="K321" s="22"/>
      <c r="L321" s="26">
        <f>TRUNC(E321*K321,0)</f>
        <v>0</v>
      </c>
      <c r="M321" s="22"/>
      <c r="N321" s="26">
        <f>TRUNC(E321*M321,0)</f>
        <v>0</v>
      </c>
      <c r="O321" s="17" t="s">
        <v>4016</v>
      </c>
    </row>
    <row r="322" spans="2:15" ht="19.7" customHeight="1" x14ac:dyDescent="0.2">
      <c r="B322" s="40" t="s">
        <v>32</v>
      </c>
      <c r="C322" s="24" t="s">
        <v>3164</v>
      </c>
      <c r="D322" s="24" t="s">
        <v>2110</v>
      </c>
      <c r="E322" s="16"/>
      <c r="F322" s="41" t="s">
        <v>2937</v>
      </c>
      <c r="G322" s="22"/>
      <c r="H322" s="42" t="e">
        <f>J322+L322+N322</f>
        <v>#REF!</v>
      </c>
      <c r="I322" s="22"/>
      <c r="J322" s="42" t="e">
        <f>TRUNC(J323+J324+J325)</f>
        <v>#REF!</v>
      </c>
      <c r="K322" s="22"/>
      <c r="L322" s="42" t="e">
        <f>TRUNC(L323+L324+L325)</f>
        <v>#REF!</v>
      </c>
      <c r="M322" s="22"/>
      <c r="N322" s="42" t="e">
        <f>TRUNC(N323+N324+N325)</f>
        <v>#REF!</v>
      </c>
      <c r="O322" s="43" t="s">
        <v>4016</v>
      </c>
    </row>
    <row r="323" spans="2:15" ht="19.7" customHeight="1" x14ac:dyDescent="0.2">
      <c r="B323" s="13" t="s">
        <v>4016</v>
      </c>
      <c r="C323" s="14" t="s">
        <v>3690</v>
      </c>
      <c r="D323" s="14" t="s">
        <v>2110</v>
      </c>
      <c r="E323" s="16">
        <v>1</v>
      </c>
      <c r="F323" s="15" t="s">
        <v>2937</v>
      </c>
      <c r="G323" s="22" t="e">
        <f>I323+K323+M323</f>
        <v>#REF!</v>
      </c>
      <c r="H323" s="26" t="e">
        <f>J323+L323+N323</f>
        <v>#REF!</v>
      </c>
      <c r="I323" s="25" t="e">
        <f>#REF!</f>
        <v>#REF!</v>
      </c>
      <c r="J323" s="26" t="e">
        <f>TRUNC(E323*I323,0)</f>
        <v>#REF!</v>
      </c>
      <c r="K323" s="25" t="e">
        <f>#REF!</f>
        <v>#REF!</v>
      </c>
      <c r="L323" s="26" t="e">
        <f>TRUNC(E323*K323,0)</f>
        <v>#REF!</v>
      </c>
      <c r="M323" s="25" t="e">
        <f>#REF!</f>
        <v>#REF!</v>
      </c>
      <c r="N323" s="26" t="e">
        <f>TRUNC(E323*M323,0)</f>
        <v>#REF!</v>
      </c>
      <c r="O323" s="17" t="s">
        <v>2072</v>
      </c>
    </row>
    <row r="324" spans="2:15" ht="19.7" customHeight="1" x14ac:dyDescent="0.2">
      <c r="B324" s="13" t="s">
        <v>4016</v>
      </c>
      <c r="C324" s="14" t="s">
        <v>3105</v>
      </c>
      <c r="D324" s="14" t="s">
        <v>2110</v>
      </c>
      <c r="E324" s="16">
        <v>1</v>
      </c>
      <c r="F324" s="15" t="s">
        <v>2937</v>
      </c>
      <c r="G324" s="22">
        <f>I324+K324+M324</f>
        <v>12573</v>
      </c>
      <c r="H324" s="26">
        <f>J324+L324+N324</f>
        <v>12573</v>
      </c>
      <c r="I324" s="25">
        <f>단가산출총괄표!G16</f>
        <v>6554</v>
      </c>
      <c r="J324" s="26">
        <f>TRUNC(E324*I324,0)</f>
        <v>6554</v>
      </c>
      <c r="K324" s="25">
        <f>단가산출총괄표!H16</f>
        <v>2909</v>
      </c>
      <c r="L324" s="26">
        <f>TRUNC(E324*K324,0)</f>
        <v>2909</v>
      </c>
      <c r="M324" s="25">
        <f>단가산출총괄표!I16</f>
        <v>3110</v>
      </c>
      <c r="N324" s="26">
        <f>TRUNC(E324*M324,0)</f>
        <v>3110</v>
      </c>
      <c r="O324" s="17" t="s">
        <v>1164</v>
      </c>
    </row>
    <row r="325" spans="2:15" ht="19.7" customHeight="1" x14ac:dyDescent="0.2">
      <c r="B325" s="13" t="s">
        <v>4016</v>
      </c>
      <c r="C325" s="14" t="s">
        <v>796</v>
      </c>
      <c r="D325" s="14" t="s">
        <v>27</v>
      </c>
      <c r="E325" s="16">
        <v>1</v>
      </c>
      <c r="F325" s="15" t="s">
        <v>2937</v>
      </c>
      <c r="G325" s="22" t="e">
        <f>I325+K325+M325</f>
        <v>#REF!</v>
      </c>
      <c r="H325" s="26" t="e">
        <f>J325+L325+N325</f>
        <v>#REF!</v>
      </c>
      <c r="I325" s="25" t="e">
        <f>#REF!</f>
        <v>#REF!</v>
      </c>
      <c r="J325" s="26" t="e">
        <f>TRUNC(E325*I325,0)</f>
        <v>#REF!</v>
      </c>
      <c r="K325" s="25" t="e">
        <f>#REF!</f>
        <v>#REF!</v>
      </c>
      <c r="L325" s="26" t="e">
        <f>TRUNC(E325*K325,0)</f>
        <v>#REF!</v>
      </c>
      <c r="M325" s="25" t="e">
        <f>#REF!</f>
        <v>#REF!</v>
      </c>
      <c r="N325" s="26" t="e">
        <f>TRUNC(E325*M325,0)</f>
        <v>#REF!</v>
      </c>
      <c r="O325" s="17" t="s">
        <v>3043</v>
      </c>
    </row>
    <row r="326" spans="2:15" ht="19.7" customHeight="1" x14ac:dyDescent="0.2">
      <c r="B326" s="13" t="s">
        <v>4016</v>
      </c>
      <c r="C326" s="14" t="s">
        <v>4016</v>
      </c>
      <c r="D326" s="14" t="s">
        <v>4016</v>
      </c>
      <c r="E326" s="16"/>
      <c r="F326" s="15" t="s">
        <v>4016</v>
      </c>
      <c r="G326" s="22"/>
      <c r="H326" s="16"/>
      <c r="I326" s="22"/>
      <c r="J326" s="26">
        <f>TRUNC(E326*I326,0)</f>
        <v>0</v>
      </c>
      <c r="K326" s="22"/>
      <c r="L326" s="26">
        <f>TRUNC(E326*K326,0)</f>
        <v>0</v>
      </c>
      <c r="M326" s="22"/>
      <c r="N326" s="26">
        <f>TRUNC(E326*M326,0)</f>
        <v>0</v>
      </c>
      <c r="O326" s="17" t="s">
        <v>4016</v>
      </c>
    </row>
    <row r="327" spans="2:15" ht="19.7" customHeight="1" x14ac:dyDescent="0.2">
      <c r="B327" s="40" t="s">
        <v>2711</v>
      </c>
      <c r="C327" s="24" t="s">
        <v>2723</v>
      </c>
      <c r="D327" s="24" t="s">
        <v>2110</v>
      </c>
      <c r="E327" s="16"/>
      <c r="F327" s="41" t="s">
        <v>2986</v>
      </c>
      <c r="G327" s="22"/>
      <c r="H327" s="42" t="e">
        <f>J327+L327+N327</f>
        <v>#REF!</v>
      </c>
      <c r="I327" s="22"/>
      <c r="J327" s="42" t="e">
        <f>TRUNC(J328)</f>
        <v>#REF!</v>
      </c>
      <c r="K327" s="22"/>
      <c r="L327" s="42" t="e">
        <f>TRUNC(L328)</f>
        <v>#REF!</v>
      </c>
      <c r="M327" s="22"/>
      <c r="N327" s="42" t="e">
        <f>TRUNC(N328)</f>
        <v>#REF!</v>
      </c>
      <c r="O327" s="43" t="s">
        <v>4016</v>
      </c>
    </row>
    <row r="328" spans="2:15" ht="19.7" customHeight="1" x14ac:dyDescent="0.2">
      <c r="B328" s="13" t="s">
        <v>4016</v>
      </c>
      <c r="C328" s="14" t="s">
        <v>2723</v>
      </c>
      <c r="D328" s="14" t="s">
        <v>2455</v>
      </c>
      <c r="E328" s="16">
        <v>1</v>
      </c>
      <c r="F328" s="15" t="s">
        <v>2986</v>
      </c>
      <c r="G328" s="22" t="e">
        <f>I328+K328+M328</f>
        <v>#REF!</v>
      </c>
      <c r="H328" s="26" t="e">
        <f>J328+L328+N328</f>
        <v>#REF!</v>
      </c>
      <c r="I328" s="25" t="e">
        <f>#REF!</f>
        <v>#REF!</v>
      </c>
      <c r="J328" s="26" t="e">
        <f>TRUNC(E328*I328,0)</f>
        <v>#REF!</v>
      </c>
      <c r="K328" s="25" t="e">
        <f>#REF!</f>
        <v>#REF!</v>
      </c>
      <c r="L328" s="26" t="e">
        <f>TRUNC(E328*K328,0)</f>
        <v>#REF!</v>
      </c>
      <c r="M328" s="25" t="e">
        <f>#REF!</f>
        <v>#REF!</v>
      </c>
      <c r="N328" s="26" t="e">
        <f>TRUNC(E328*M328,0)</f>
        <v>#REF!</v>
      </c>
      <c r="O328" s="17" t="s">
        <v>2596</v>
      </c>
    </row>
    <row r="329" spans="2:15" ht="19.7" customHeight="1" x14ac:dyDescent="0.2">
      <c r="B329" s="13" t="s">
        <v>4016</v>
      </c>
      <c r="C329" s="14" t="s">
        <v>4016</v>
      </c>
      <c r="D329" s="14" t="s">
        <v>4016</v>
      </c>
      <c r="E329" s="16"/>
      <c r="F329" s="15" t="s">
        <v>4016</v>
      </c>
      <c r="G329" s="22"/>
      <c r="H329" s="16"/>
      <c r="I329" s="22"/>
      <c r="J329" s="26">
        <f>TRUNC(E329*I329,0)</f>
        <v>0</v>
      </c>
      <c r="K329" s="22"/>
      <c r="L329" s="26">
        <f>TRUNC(E329*K329,0)</f>
        <v>0</v>
      </c>
      <c r="M329" s="22"/>
      <c r="N329" s="26">
        <f>TRUNC(E329*M329,0)</f>
        <v>0</v>
      </c>
      <c r="O329" s="17" t="s">
        <v>4016</v>
      </c>
    </row>
    <row r="330" spans="2:15" ht="19.7" customHeight="1" x14ac:dyDescent="0.2">
      <c r="B330" s="40" t="s">
        <v>161</v>
      </c>
      <c r="C330" s="24" t="s">
        <v>2951</v>
      </c>
      <c r="D330" s="24" t="s">
        <v>2110</v>
      </c>
      <c r="E330" s="16"/>
      <c r="F330" s="41" t="s">
        <v>2986</v>
      </c>
      <c r="G330" s="22"/>
      <c r="H330" s="42" t="e">
        <f>J330+L330+N330</f>
        <v>#REF!</v>
      </c>
      <c r="I330" s="22"/>
      <c r="J330" s="42" t="e">
        <f>TRUNC(J331)</f>
        <v>#REF!</v>
      </c>
      <c r="K330" s="22"/>
      <c r="L330" s="42" t="e">
        <f>TRUNC(L331)</f>
        <v>#REF!</v>
      </c>
      <c r="M330" s="22"/>
      <c r="N330" s="42" t="e">
        <f>TRUNC(N331)</f>
        <v>#REF!</v>
      </c>
      <c r="O330" s="43" t="s">
        <v>4016</v>
      </c>
    </row>
    <row r="331" spans="2:15" ht="19.7" customHeight="1" x14ac:dyDescent="0.2">
      <c r="B331" s="13" t="s">
        <v>4016</v>
      </c>
      <c r="C331" s="14" t="s">
        <v>2951</v>
      </c>
      <c r="D331" s="14" t="s">
        <v>1398</v>
      </c>
      <c r="E331" s="16">
        <v>1</v>
      </c>
      <c r="F331" s="15" t="s">
        <v>2986</v>
      </c>
      <c r="G331" s="22" t="e">
        <f>I331+K331+M331</f>
        <v>#REF!</v>
      </c>
      <c r="H331" s="26" t="e">
        <f>J331+L331+N331</f>
        <v>#REF!</v>
      </c>
      <c r="I331" s="25" t="e">
        <f>#REF!</f>
        <v>#REF!</v>
      </c>
      <c r="J331" s="26" t="e">
        <f>TRUNC(E331*I331,0)</f>
        <v>#REF!</v>
      </c>
      <c r="K331" s="25" t="e">
        <f>#REF!</f>
        <v>#REF!</v>
      </c>
      <c r="L331" s="26" t="e">
        <f>TRUNC(E331*K331,0)</f>
        <v>#REF!</v>
      </c>
      <c r="M331" s="25" t="e">
        <f>#REF!</f>
        <v>#REF!</v>
      </c>
      <c r="N331" s="26" t="e">
        <f>TRUNC(E331*M331,0)</f>
        <v>#REF!</v>
      </c>
      <c r="O331" s="17" t="s">
        <v>3527</v>
      </c>
    </row>
    <row r="332" spans="2:15" ht="19.7" customHeight="1" x14ac:dyDescent="0.2">
      <c r="B332" s="13" t="s">
        <v>4016</v>
      </c>
      <c r="C332" s="14" t="s">
        <v>4016</v>
      </c>
      <c r="D332" s="14" t="s">
        <v>4016</v>
      </c>
      <c r="E332" s="16"/>
      <c r="F332" s="15" t="s">
        <v>4016</v>
      </c>
      <c r="G332" s="22"/>
      <c r="H332" s="16"/>
      <c r="I332" s="22"/>
      <c r="J332" s="26">
        <f>TRUNC(E332*I332,0)</f>
        <v>0</v>
      </c>
      <c r="K332" s="22"/>
      <c r="L332" s="26">
        <f>TRUNC(E332*K332,0)</f>
        <v>0</v>
      </c>
      <c r="M332" s="22"/>
      <c r="N332" s="26">
        <f>TRUNC(E332*M332,0)</f>
        <v>0</v>
      </c>
      <c r="O332" s="17" t="s">
        <v>4016</v>
      </c>
    </row>
    <row r="333" spans="2:15" ht="19.7" customHeight="1" x14ac:dyDescent="0.2">
      <c r="B333" s="40" t="s">
        <v>3481</v>
      </c>
      <c r="C333" s="24" t="s">
        <v>3511</v>
      </c>
      <c r="D333" s="24" t="s">
        <v>2233</v>
      </c>
      <c r="E333" s="16"/>
      <c r="F333" s="41" t="s">
        <v>2937</v>
      </c>
      <c r="G333" s="22"/>
      <c r="H333" s="42" t="e">
        <f>J333+L333+N333</f>
        <v>#REF!</v>
      </c>
      <c r="I333" s="22"/>
      <c r="J333" s="42" t="e">
        <f>TRUNC(J334+J335+J336)</f>
        <v>#REF!</v>
      </c>
      <c r="K333" s="22"/>
      <c r="L333" s="42" t="e">
        <f>TRUNC(L334+L335+L336)</f>
        <v>#REF!</v>
      </c>
      <c r="M333" s="22"/>
      <c r="N333" s="42" t="e">
        <f>TRUNC(N334+N335+N336)</f>
        <v>#REF!</v>
      </c>
      <c r="O333" s="43" t="s">
        <v>4016</v>
      </c>
    </row>
    <row r="334" spans="2:15" ht="19.7" customHeight="1" x14ac:dyDescent="0.2">
      <c r="B334" s="18" t="s">
        <v>4016</v>
      </c>
      <c r="C334" s="19" t="s">
        <v>3690</v>
      </c>
      <c r="D334" s="19" t="s">
        <v>2233</v>
      </c>
      <c r="E334" s="6">
        <v>1</v>
      </c>
      <c r="F334" s="20" t="s">
        <v>2937</v>
      </c>
      <c r="G334" s="5" t="e">
        <f>I334+K334+M334</f>
        <v>#REF!</v>
      </c>
      <c r="H334" s="32" t="e">
        <f>J334+L334+N334</f>
        <v>#REF!</v>
      </c>
      <c r="I334" s="29" t="e">
        <f>#REF!</f>
        <v>#REF!</v>
      </c>
      <c r="J334" s="32" t="e">
        <f>TRUNC(E334*I334,0)</f>
        <v>#REF!</v>
      </c>
      <c r="K334" s="29" t="e">
        <f>#REF!</f>
        <v>#REF!</v>
      </c>
      <c r="L334" s="32" t="e">
        <f>TRUNC(E334*K334,0)</f>
        <v>#REF!</v>
      </c>
      <c r="M334" s="29" t="e">
        <f>#REF!</f>
        <v>#REF!</v>
      </c>
      <c r="N334" s="32" t="e">
        <f>TRUNC(E334*M334,0)</f>
        <v>#REF!</v>
      </c>
      <c r="O334" s="21" t="s">
        <v>2748</v>
      </c>
    </row>
    <row r="335" spans="2:15" ht="19.7" customHeight="1" x14ac:dyDescent="0.2">
      <c r="B335" s="13" t="s">
        <v>4016</v>
      </c>
      <c r="C335" s="14" t="s">
        <v>3105</v>
      </c>
      <c r="D335" s="14" t="s">
        <v>2233</v>
      </c>
      <c r="E335" s="16">
        <v>1</v>
      </c>
      <c r="F335" s="15" t="s">
        <v>2937</v>
      </c>
      <c r="G335" s="22">
        <f>I335+K335+M335</f>
        <v>12729</v>
      </c>
      <c r="H335" s="26">
        <f>J335+L335+N335</f>
        <v>12729</v>
      </c>
      <c r="I335" s="25">
        <f>단가산출총괄표!G32</f>
        <v>6636</v>
      </c>
      <c r="J335" s="26">
        <f>TRUNC(E335*I335,0)</f>
        <v>6636</v>
      </c>
      <c r="K335" s="25">
        <f>단가산출총괄표!H32</f>
        <v>2945</v>
      </c>
      <c r="L335" s="26">
        <f>TRUNC(E335*K335,0)</f>
        <v>2945</v>
      </c>
      <c r="M335" s="25">
        <f>단가산출총괄표!I32</f>
        <v>3148</v>
      </c>
      <c r="N335" s="26">
        <f>TRUNC(E335*M335,0)</f>
        <v>3148</v>
      </c>
      <c r="O335" s="17" t="s">
        <v>3252</v>
      </c>
    </row>
    <row r="336" spans="2:15" ht="19.7" customHeight="1" x14ac:dyDescent="0.2">
      <c r="B336" s="13" t="s">
        <v>4016</v>
      </c>
      <c r="C336" s="14" t="s">
        <v>540</v>
      </c>
      <c r="D336" s="14" t="s">
        <v>1865</v>
      </c>
      <c r="E336" s="16">
        <v>1</v>
      </c>
      <c r="F336" s="15" t="s">
        <v>2937</v>
      </c>
      <c r="G336" s="22" t="e">
        <f>I336+K336+M336</f>
        <v>#REF!</v>
      </c>
      <c r="H336" s="26" t="e">
        <f>J336+L336+N336</f>
        <v>#REF!</v>
      </c>
      <c r="I336" s="25" t="e">
        <f>#REF!</f>
        <v>#REF!</v>
      </c>
      <c r="J336" s="26" t="e">
        <f>TRUNC(E336*I336,0)</f>
        <v>#REF!</v>
      </c>
      <c r="K336" s="25" t="e">
        <f>#REF!</f>
        <v>#REF!</v>
      </c>
      <c r="L336" s="26" t="e">
        <f>TRUNC(E336*K336,0)</f>
        <v>#REF!</v>
      </c>
      <c r="M336" s="25" t="e">
        <f>#REF!</f>
        <v>#REF!</v>
      </c>
      <c r="N336" s="26" t="e">
        <f>TRUNC(E336*M336,0)</f>
        <v>#REF!</v>
      </c>
      <c r="O336" s="17" t="s">
        <v>1626</v>
      </c>
    </row>
    <row r="337" spans="2:15" ht="19.7" customHeight="1" x14ac:dyDescent="0.2">
      <c r="B337" s="13" t="s">
        <v>4016</v>
      </c>
      <c r="C337" s="14" t="s">
        <v>4016</v>
      </c>
      <c r="D337" s="14" t="s">
        <v>4016</v>
      </c>
      <c r="E337" s="16"/>
      <c r="F337" s="15" t="s">
        <v>4016</v>
      </c>
      <c r="G337" s="22"/>
      <c r="H337" s="16"/>
      <c r="I337" s="22"/>
      <c r="J337" s="26">
        <f>TRUNC(E337*I337,0)</f>
        <v>0</v>
      </c>
      <c r="K337" s="22"/>
      <c r="L337" s="26">
        <f>TRUNC(E337*K337,0)</f>
        <v>0</v>
      </c>
      <c r="M337" s="22"/>
      <c r="N337" s="26">
        <f>TRUNC(E337*M337,0)</f>
        <v>0</v>
      </c>
      <c r="O337" s="17" t="s">
        <v>4016</v>
      </c>
    </row>
    <row r="338" spans="2:15" ht="19.7" customHeight="1" x14ac:dyDescent="0.2">
      <c r="B338" s="40" t="s">
        <v>1922</v>
      </c>
      <c r="C338" s="24" t="s">
        <v>3164</v>
      </c>
      <c r="D338" s="24" t="s">
        <v>2233</v>
      </c>
      <c r="E338" s="16"/>
      <c r="F338" s="41" t="s">
        <v>2937</v>
      </c>
      <c r="G338" s="22"/>
      <c r="H338" s="42" t="e">
        <f>J338+L338+N338</f>
        <v>#REF!</v>
      </c>
      <c r="I338" s="22"/>
      <c r="J338" s="42" t="e">
        <f>TRUNC(J339+J340+J341)</f>
        <v>#REF!</v>
      </c>
      <c r="K338" s="22"/>
      <c r="L338" s="42" t="e">
        <f>TRUNC(L339+L340+L341)</f>
        <v>#REF!</v>
      </c>
      <c r="M338" s="22"/>
      <c r="N338" s="42" t="e">
        <f>TRUNC(N339+N340+N341)</f>
        <v>#REF!</v>
      </c>
      <c r="O338" s="43" t="s">
        <v>4016</v>
      </c>
    </row>
    <row r="339" spans="2:15" ht="19.7" customHeight="1" x14ac:dyDescent="0.2">
      <c r="B339" s="13" t="s">
        <v>4016</v>
      </c>
      <c r="C339" s="14" t="s">
        <v>3690</v>
      </c>
      <c r="D339" s="14" t="s">
        <v>2233</v>
      </c>
      <c r="E339" s="16">
        <v>1</v>
      </c>
      <c r="F339" s="15" t="s">
        <v>2937</v>
      </c>
      <c r="G339" s="22" t="e">
        <f>I339+K339+M339</f>
        <v>#REF!</v>
      </c>
      <c r="H339" s="26" t="e">
        <f>J339+L339+N339</f>
        <v>#REF!</v>
      </c>
      <c r="I339" s="25" t="e">
        <f>#REF!</f>
        <v>#REF!</v>
      </c>
      <c r="J339" s="26" t="e">
        <f>TRUNC(E339*I339,0)</f>
        <v>#REF!</v>
      </c>
      <c r="K339" s="25" t="e">
        <f>#REF!</f>
        <v>#REF!</v>
      </c>
      <c r="L339" s="26" t="e">
        <f>TRUNC(E339*K339,0)</f>
        <v>#REF!</v>
      </c>
      <c r="M339" s="25" t="e">
        <f>#REF!</f>
        <v>#REF!</v>
      </c>
      <c r="N339" s="26" t="e">
        <f>TRUNC(E339*M339,0)</f>
        <v>#REF!</v>
      </c>
      <c r="O339" s="17" t="s">
        <v>2748</v>
      </c>
    </row>
    <row r="340" spans="2:15" ht="19.7" customHeight="1" x14ac:dyDescent="0.2">
      <c r="B340" s="13" t="s">
        <v>4016</v>
      </c>
      <c r="C340" s="14" t="s">
        <v>3105</v>
      </c>
      <c r="D340" s="14" t="s">
        <v>2233</v>
      </c>
      <c r="E340" s="16">
        <v>1</v>
      </c>
      <c r="F340" s="15" t="s">
        <v>2937</v>
      </c>
      <c r="G340" s="22">
        <f>I340+K340+M340</f>
        <v>12729</v>
      </c>
      <c r="H340" s="26">
        <f>J340+L340+N340</f>
        <v>12729</v>
      </c>
      <c r="I340" s="25">
        <f>단가산출총괄표!G32</f>
        <v>6636</v>
      </c>
      <c r="J340" s="26">
        <f>TRUNC(E340*I340,0)</f>
        <v>6636</v>
      </c>
      <c r="K340" s="25">
        <f>단가산출총괄표!H32</f>
        <v>2945</v>
      </c>
      <c r="L340" s="26">
        <f>TRUNC(E340*K340,0)</f>
        <v>2945</v>
      </c>
      <c r="M340" s="25">
        <f>단가산출총괄표!I32</f>
        <v>3148</v>
      </c>
      <c r="N340" s="26">
        <f>TRUNC(E340*M340,0)</f>
        <v>3148</v>
      </c>
      <c r="O340" s="17" t="s">
        <v>3252</v>
      </c>
    </row>
    <row r="341" spans="2:15" ht="19.7" customHeight="1" x14ac:dyDescent="0.2">
      <c r="B341" s="13" t="s">
        <v>4016</v>
      </c>
      <c r="C341" s="14" t="s">
        <v>796</v>
      </c>
      <c r="D341" s="14" t="s">
        <v>27</v>
      </c>
      <c r="E341" s="16">
        <v>1</v>
      </c>
      <c r="F341" s="15" t="s">
        <v>2937</v>
      </c>
      <c r="G341" s="22" t="e">
        <f>I341+K341+M341</f>
        <v>#REF!</v>
      </c>
      <c r="H341" s="26" t="e">
        <f>J341+L341+N341</f>
        <v>#REF!</v>
      </c>
      <c r="I341" s="25" t="e">
        <f>#REF!</f>
        <v>#REF!</v>
      </c>
      <c r="J341" s="26" t="e">
        <f>TRUNC(E341*I341,0)</f>
        <v>#REF!</v>
      </c>
      <c r="K341" s="25" t="e">
        <f>#REF!</f>
        <v>#REF!</v>
      </c>
      <c r="L341" s="26" t="e">
        <f>TRUNC(E341*K341,0)</f>
        <v>#REF!</v>
      </c>
      <c r="M341" s="25" t="e">
        <f>#REF!</f>
        <v>#REF!</v>
      </c>
      <c r="N341" s="26" t="e">
        <f>TRUNC(E341*M341,0)</f>
        <v>#REF!</v>
      </c>
      <c r="O341" s="17" t="s">
        <v>3043</v>
      </c>
    </row>
    <row r="342" spans="2:15" ht="19.7" customHeight="1" x14ac:dyDescent="0.2">
      <c r="B342" s="13" t="s">
        <v>4016</v>
      </c>
      <c r="C342" s="14" t="s">
        <v>4016</v>
      </c>
      <c r="D342" s="14" t="s">
        <v>4016</v>
      </c>
      <c r="E342" s="16"/>
      <c r="F342" s="15" t="s">
        <v>4016</v>
      </c>
      <c r="G342" s="22"/>
      <c r="H342" s="16"/>
      <c r="I342" s="22"/>
      <c r="J342" s="26">
        <f>TRUNC(E342*I342,0)</f>
        <v>0</v>
      </c>
      <c r="K342" s="22"/>
      <c r="L342" s="26">
        <f>TRUNC(E342*K342,0)</f>
        <v>0</v>
      </c>
      <c r="M342" s="22"/>
      <c r="N342" s="26">
        <f>TRUNC(E342*M342,0)</f>
        <v>0</v>
      </c>
      <c r="O342" s="17" t="s">
        <v>4016</v>
      </c>
    </row>
    <row r="343" spans="2:15" ht="19.7" customHeight="1" x14ac:dyDescent="0.2">
      <c r="B343" s="40" t="s">
        <v>713</v>
      </c>
      <c r="C343" s="24" t="s">
        <v>2723</v>
      </c>
      <c r="D343" s="24" t="s">
        <v>2233</v>
      </c>
      <c r="E343" s="16"/>
      <c r="F343" s="41" t="s">
        <v>2986</v>
      </c>
      <c r="G343" s="22"/>
      <c r="H343" s="42" t="e">
        <f>J343+L343+N343</f>
        <v>#REF!</v>
      </c>
      <c r="I343" s="22"/>
      <c r="J343" s="42" t="e">
        <f>TRUNC(J344)</f>
        <v>#REF!</v>
      </c>
      <c r="K343" s="22"/>
      <c r="L343" s="42" t="e">
        <f>TRUNC(L344)</f>
        <v>#REF!</v>
      </c>
      <c r="M343" s="22"/>
      <c r="N343" s="42" t="e">
        <f>TRUNC(N344)</f>
        <v>#REF!</v>
      </c>
      <c r="O343" s="43" t="s">
        <v>4016</v>
      </c>
    </row>
    <row r="344" spans="2:15" ht="19.7" customHeight="1" x14ac:dyDescent="0.2">
      <c r="B344" s="13" t="s">
        <v>4016</v>
      </c>
      <c r="C344" s="14" t="s">
        <v>2723</v>
      </c>
      <c r="D344" s="14" t="s">
        <v>2455</v>
      </c>
      <c r="E344" s="16">
        <v>1</v>
      </c>
      <c r="F344" s="15" t="s">
        <v>2986</v>
      </c>
      <c r="G344" s="22" t="e">
        <f>I344+K344+M344</f>
        <v>#REF!</v>
      </c>
      <c r="H344" s="26" t="e">
        <f>J344+L344+N344</f>
        <v>#REF!</v>
      </c>
      <c r="I344" s="25" t="e">
        <f>#REF!</f>
        <v>#REF!</v>
      </c>
      <c r="J344" s="26" t="e">
        <f>TRUNC(E344*I344,0)</f>
        <v>#REF!</v>
      </c>
      <c r="K344" s="25" t="e">
        <f>#REF!</f>
        <v>#REF!</v>
      </c>
      <c r="L344" s="26" t="e">
        <f>TRUNC(E344*K344,0)</f>
        <v>#REF!</v>
      </c>
      <c r="M344" s="25" t="e">
        <f>#REF!</f>
        <v>#REF!</v>
      </c>
      <c r="N344" s="26" t="e">
        <f>TRUNC(E344*M344,0)</f>
        <v>#REF!</v>
      </c>
      <c r="O344" s="17" t="s">
        <v>2596</v>
      </c>
    </row>
    <row r="345" spans="2:15" ht="19.7" customHeight="1" x14ac:dyDescent="0.2">
      <c r="B345" s="13" t="s">
        <v>4016</v>
      </c>
      <c r="C345" s="14" t="s">
        <v>4016</v>
      </c>
      <c r="D345" s="14" t="s">
        <v>4016</v>
      </c>
      <c r="E345" s="16"/>
      <c r="F345" s="15" t="s">
        <v>4016</v>
      </c>
      <c r="G345" s="22"/>
      <c r="H345" s="16"/>
      <c r="I345" s="22"/>
      <c r="J345" s="26">
        <f>TRUNC(E345*I345,0)</f>
        <v>0</v>
      </c>
      <c r="K345" s="22"/>
      <c r="L345" s="26">
        <f>TRUNC(E345*K345,0)</f>
        <v>0</v>
      </c>
      <c r="M345" s="22"/>
      <c r="N345" s="26">
        <f>TRUNC(E345*M345,0)</f>
        <v>0</v>
      </c>
      <c r="O345" s="17" t="s">
        <v>4016</v>
      </c>
    </row>
    <row r="346" spans="2:15" ht="19.7" customHeight="1" x14ac:dyDescent="0.2">
      <c r="B346" s="40" t="s">
        <v>2182</v>
      </c>
      <c r="C346" s="24" t="s">
        <v>2951</v>
      </c>
      <c r="D346" s="24" t="s">
        <v>2233</v>
      </c>
      <c r="E346" s="16"/>
      <c r="F346" s="41" t="s">
        <v>2986</v>
      </c>
      <c r="G346" s="22"/>
      <c r="H346" s="42" t="e">
        <f>J346+L346+N346</f>
        <v>#REF!</v>
      </c>
      <c r="I346" s="22"/>
      <c r="J346" s="42" t="e">
        <f>TRUNC(J347)</f>
        <v>#REF!</v>
      </c>
      <c r="K346" s="22"/>
      <c r="L346" s="42" t="e">
        <f>TRUNC(L347)</f>
        <v>#REF!</v>
      </c>
      <c r="M346" s="22"/>
      <c r="N346" s="42" t="e">
        <f>TRUNC(N347)</f>
        <v>#REF!</v>
      </c>
      <c r="O346" s="43" t="s">
        <v>4016</v>
      </c>
    </row>
    <row r="347" spans="2:15" ht="19.7" customHeight="1" x14ac:dyDescent="0.2">
      <c r="B347" s="13" t="s">
        <v>4016</v>
      </c>
      <c r="C347" s="14" t="s">
        <v>2951</v>
      </c>
      <c r="D347" s="14" t="s">
        <v>1398</v>
      </c>
      <c r="E347" s="16">
        <v>1</v>
      </c>
      <c r="F347" s="15" t="s">
        <v>2986</v>
      </c>
      <c r="G347" s="22" t="e">
        <f>I347+K347+M347</f>
        <v>#REF!</v>
      </c>
      <c r="H347" s="26" t="e">
        <f>J347+L347+N347</f>
        <v>#REF!</v>
      </c>
      <c r="I347" s="25" t="e">
        <f>#REF!</f>
        <v>#REF!</v>
      </c>
      <c r="J347" s="26" t="e">
        <f>TRUNC(E347*I347,0)</f>
        <v>#REF!</v>
      </c>
      <c r="K347" s="25" t="e">
        <f>#REF!</f>
        <v>#REF!</v>
      </c>
      <c r="L347" s="26" t="e">
        <f>TRUNC(E347*K347,0)</f>
        <v>#REF!</v>
      </c>
      <c r="M347" s="25" t="e">
        <f>#REF!</f>
        <v>#REF!</v>
      </c>
      <c r="N347" s="26" t="e">
        <f>TRUNC(E347*M347,0)</f>
        <v>#REF!</v>
      </c>
      <c r="O347" s="17" t="s">
        <v>3527</v>
      </c>
    </row>
    <row r="348" spans="2:15" ht="19.7" customHeight="1" x14ac:dyDescent="0.2">
      <c r="B348" s="13" t="s">
        <v>4016</v>
      </c>
      <c r="C348" s="14" t="s">
        <v>4016</v>
      </c>
      <c r="D348" s="14" t="s">
        <v>4016</v>
      </c>
      <c r="E348" s="16"/>
      <c r="F348" s="15" t="s">
        <v>4016</v>
      </c>
      <c r="G348" s="22"/>
      <c r="H348" s="16"/>
      <c r="I348" s="22"/>
      <c r="J348" s="26">
        <f>TRUNC(E348*I348,0)</f>
        <v>0</v>
      </c>
      <c r="K348" s="22"/>
      <c r="L348" s="26">
        <f>TRUNC(E348*K348,0)</f>
        <v>0</v>
      </c>
      <c r="M348" s="22"/>
      <c r="N348" s="26">
        <f>TRUNC(E348*M348,0)</f>
        <v>0</v>
      </c>
      <c r="O348" s="17" t="s">
        <v>4016</v>
      </c>
    </row>
    <row r="349" spans="2:15" ht="19.7" customHeight="1" x14ac:dyDescent="0.2">
      <c r="B349" s="40" t="s">
        <v>546</v>
      </c>
      <c r="C349" s="24" t="s">
        <v>2653</v>
      </c>
      <c r="D349" s="24" t="s">
        <v>2637</v>
      </c>
      <c r="E349" s="16"/>
      <c r="F349" s="41" t="s">
        <v>2937</v>
      </c>
      <c r="G349" s="22"/>
      <c r="H349" s="42" t="e">
        <f>J349+L349+N349</f>
        <v>#REF!</v>
      </c>
      <c r="I349" s="22"/>
      <c r="J349" s="42" t="e">
        <f>TRUNC(J350+J351+J352)</f>
        <v>#REF!</v>
      </c>
      <c r="K349" s="22"/>
      <c r="L349" s="42" t="e">
        <f>TRUNC(L350+L351+L352)</f>
        <v>#REF!</v>
      </c>
      <c r="M349" s="22"/>
      <c r="N349" s="42" t="e">
        <f>TRUNC(N350+N351+N352)</f>
        <v>#REF!</v>
      </c>
      <c r="O349" s="43" t="s">
        <v>4016</v>
      </c>
    </row>
    <row r="350" spans="2:15" ht="19.7" customHeight="1" x14ac:dyDescent="0.2">
      <c r="B350" s="13" t="s">
        <v>4016</v>
      </c>
      <c r="C350" s="14" t="s">
        <v>392</v>
      </c>
      <c r="D350" s="14" t="s">
        <v>2637</v>
      </c>
      <c r="E350" s="16">
        <v>1</v>
      </c>
      <c r="F350" s="15" t="s">
        <v>2937</v>
      </c>
      <c r="G350" s="22" t="e">
        <f>I350+K350+M350</f>
        <v>#REF!</v>
      </c>
      <c r="H350" s="26" t="e">
        <f>J350+L350+N350</f>
        <v>#REF!</v>
      </c>
      <c r="I350" s="25" t="e">
        <f>#REF!</f>
        <v>#REF!</v>
      </c>
      <c r="J350" s="26" t="e">
        <f>TRUNC(E350*I350,0)</f>
        <v>#REF!</v>
      </c>
      <c r="K350" s="25" t="e">
        <f>#REF!</f>
        <v>#REF!</v>
      </c>
      <c r="L350" s="26" t="e">
        <f>TRUNC(E350*K350,0)</f>
        <v>#REF!</v>
      </c>
      <c r="M350" s="25" t="e">
        <f>#REF!</f>
        <v>#REF!</v>
      </c>
      <c r="N350" s="26" t="e">
        <f>TRUNC(E350*M350,0)</f>
        <v>#REF!</v>
      </c>
      <c r="O350" s="17" t="s">
        <v>189</v>
      </c>
    </row>
    <row r="351" spans="2:15" ht="19.7" customHeight="1" x14ac:dyDescent="0.2">
      <c r="B351" s="13" t="s">
        <v>4016</v>
      </c>
      <c r="C351" s="14" t="s">
        <v>1885</v>
      </c>
      <c r="D351" s="14" t="s">
        <v>3575</v>
      </c>
      <c r="E351" s="16">
        <v>1</v>
      </c>
      <c r="F351" s="15" t="s">
        <v>2937</v>
      </c>
      <c r="G351" s="22">
        <f>I351+K351+M351</f>
        <v>4687</v>
      </c>
      <c r="H351" s="26">
        <f>J351+L351+N351</f>
        <v>4687</v>
      </c>
      <c r="I351" s="25">
        <f>단가산출총괄표!G4</f>
        <v>2201</v>
      </c>
      <c r="J351" s="26">
        <f>TRUNC(E351*I351,0)</f>
        <v>2201</v>
      </c>
      <c r="K351" s="25">
        <f>단가산출총괄표!H4</f>
        <v>1120</v>
      </c>
      <c r="L351" s="26">
        <f>TRUNC(E351*K351,0)</f>
        <v>1120</v>
      </c>
      <c r="M351" s="25">
        <f>단가산출총괄표!I4</f>
        <v>1366</v>
      </c>
      <c r="N351" s="26">
        <f>TRUNC(E351*M351,0)</f>
        <v>1366</v>
      </c>
      <c r="O351" s="17" t="s">
        <v>682</v>
      </c>
    </row>
    <row r="352" spans="2:15" ht="19.7" customHeight="1" x14ac:dyDescent="0.2">
      <c r="B352" s="13" t="s">
        <v>4016</v>
      </c>
      <c r="C352" s="14" t="s">
        <v>879</v>
      </c>
      <c r="D352" s="14" t="s">
        <v>2675</v>
      </c>
      <c r="E352" s="16">
        <v>1</v>
      </c>
      <c r="F352" s="15" t="s">
        <v>2937</v>
      </c>
      <c r="G352" s="22" t="e">
        <f>I352+K352+M352</f>
        <v>#REF!</v>
      </c>
      <c r="H352" s="26" t="e">
        <f>J352+L352+N352</f>
        <v>#REF!</v>
      </c>
      <c r="I352" s="25" t="e">
        <f>#REF!</f>
        <v>#REF!</v>
      </c>
      <c r="J352" s="26" t="e">
        <f>TRUNC(E352*I352,0)</f>
        <v>#REF!</v>
      </c>
      <c r="K352" s="25" t="e">
        <f>#REF!</f>
        <v>#REF!</v>
      </c>
      <c r="L352" s="26" t="e">
        <f>TRUNC(E352*K352,0)</f>
        <v>#REF!</v>
      </c>
      <c r="M352" s="25" t="e">
        <f>#REF!</f>
        <v>#REF!</v>
      </c>
      <c r="N352" s="26" t="e">
        <f>TRUNC(E352*M352,0)</f>
        <v>#REF!</v>
      </c>
      <c r="O352" s="17" t="s">
        <v>784</v>
      </c>
    </row>
    <row r="353" spans="2:15" ht="19.7" customHeight="1" x14ac:dyDescent="0.2">
      <c r="B353" s="13" t="s">
        <v>4016</v>
      </c>
      <c r="C353" s="14" t="s">
        <v>4016</v>
      </c>
      <c r="D353" s="14" t="s">
        <v>4016</v>
      </c>
      <c r="E353" s="16"/>
      <c r="F353" s="15" t="s">
        <v>4016</v>
      </c>
      <c r="G353" s="22"/>
      <c r="H353" s="16"/>
      <c r="I353" s="22"/>
      <c r="J353" s="26">
        <f>TRUNC(E353*I353,0)</f>
        <v>0</v>
      </c>
      <c r="K353" s="22"/>
      <c r="L353" s="26">
        <f>TRUNC(E353*K353,0)</f>
        <v>0</v>
      </c>
      <c r="M353" s="22"/>
      <c r="N353" s="26">
        <f>TRUNC(E353*M353,0)</f>
        <v>0</v>
      </c>
      <c r="O353" s="17" t="s">
        <v>4016</v>
      </c>
    </row>
    <row r="354" spans="2:15" ht="19.7" customHeight="1" x14ac:dyDescent="0.2">
      <c r="B354" s="40" t="s">
        <v>2052</v>
      </c>
      <c r="C354" s="24" t="s">
        <v>258</v>
      </c>
      <c r="D354" s="24" t="s">
        <v>2637</v>
      </c>
      <c r="E354" s="16"/>
      <c r="F354" s="41" t="s">
        <v>2937</v>
      </c>
      <c r="G354" s="22"/>
      <c r="H354" s="42" t="e">
        <f>J354+L354+N354</f>
        <v>#REF!</v>
      </c>
      <c r="I354" s="22"/>
      <c r="J354" s="42" t="e">
        <f>TRUNC(J355+J356+J357)</f>
        <v>#REF!</v>
      </c>
      <c r="K354" s="22"/>
      <c r="L354" s="42" t="e">
        <f>TRUNC(L355+L356+L357)</f>
        <v>#REF!</v>
      </c>
      <c r="M354" s="22"/>
      <c r="N354" s="42" t="e">
        <f>TRUNC(N355+N356+N357)</f>
        <v>#REF!</v>
      </c>
      <c r="O354" s="43" t="s">
        <v>4016</v>
      </c>
    </row>
    <row r="355" spans="2:15" ht="19.7" customHeight="1" x14ac:dyDescent="0.2">
      <c r="B355" s="13" t="s">
        <v>4016</v>
      </c>
      <c r="C355" s="14" t="s">
        <v>2270</v>
      </c>
      <c r="D355" s="14" t="s">
        <v>2637</v>
      </c>
      <c r="E355" s="16">
        <v>1</v>
      </c>
      <c r="F355" s="15" t="s">
        <v>2937</v>
      </c>
      <c r="G355" s="22" t="e">
        <f>I355+K355+M355</f>
        <v>#REF!</v>
      </c>
      <c r="H355" s="26" t="e">
        <f>J355+L355+N355</f>
        <v>#REF!</v>
      </c>
      <c r="I355" s="25" t="e">
        <f>#REF!</f>
        <v>#REF!</v>
      </c>
      <c r="J355" s="26" t="e">
        <f>TRUNC(E355*I355,0)</f>
        <v>#REF!</v>
      </c>
      <c r="K355" s="25" t="e">
        <f>#REF!</f>
        <v>#REF!</v>
      </c>
      <c r="L355" s="26" t="e">
        <f>TRUNC(E355*K355,0)</f>
        <v>#REF!</v>
      </c>
      <c r="M355" s="25" t="e">
        <f>#REF!</f>
        <v>#REF!</v>
      </c>
      <c r="N355" s="26" t="e">
        <f>TRUNC(E355*M355,0)</f>
        <v>#REF!</v>
      </c>
      <c r="O355" s="17" t="s">
        <v>2582</v>
      </c>
    </row>
    <row r="356" spans="2:15" ht="19.7" customHeight="1" x14ac:dyDescent="0.2">
      <c r="B356" s="13" t="s">
        <v>4016</v>
      </c>
      <c r="C356" s="14" t="s">
        <v>2671</v>
      </c>
      <c r="D356" s="14" t="s">
        <v>954</v>
      </c>
      <c r="E356" s="16">
        <v>1</v>
      </c>
      <c r="F356" s="15" t="s">
        <v>2937</v>
      </c>
      <c r="G356" s="22">
        <f>I356+K356+M356</f>
        <v>7556</v>
      </c>
      <c r="H356" s="26">
        <f>J356+L356+N356</f>
        <v>7556</v>
      </c>
      <c r="I356" s="25">
        <f>단가산출총괄표!G5</f>
        <v>3057</v>
      </c>
      <c r="J356" s="26">
        <f>TRUNC(E356*I356,0)</f>
        <v>3057</v>
      </c>
      <c r="K356" s="25">
        <f>단가산출총괄표!H5</f>
        <v>2534</v>
      </c>
      <c r="L356" s="26">
        <f>TRUNC(E356*K356,0)</f>
        <v>2534</v>
      </c>
      <c r="M356" s="25">
        <f>단가산출총괄표!I5</f>
        <v>1965</v>
      </c>
      <c r="N356" s="26">
        <f>TRUNC(E356*M356,0)</f>
        <v>1965</v>
      </c>
      <c r="O356" s="17" t="s">
        <v>2081</v>
      </c>
    </row>
    <row r="357" spans="2:15" ht="19.7" customHeight="1" x14ac:dyDescent="0.2">
      <c r="B357" s="13" t="s">
        <v>4016</v>
      </c>
      <c r="C357" s="14" t="s">
        <v>182</v>
      </c>
      <c r="D357" s="14" t="s">
        <v>3245</v>
      </c>
      <c r="E357" s="16">
        <v>1</v>
      </c>
      <c r="F357" s="15" t="s">
        <v>2937</v>
      </c>
      <c r="G357" s="22">
        <f>I357+K357+M357</f>
        <v>5679</v>
      </c>
      <c r="H357" s="26">
        <f>J357+L357+N357</f>
        <v>5679</v>
      </c>
      <c r="I357" s="25">
        <f>단가산출총괄표!G7</f>
        <v>2970</v>
      </c>
      <c r="J357" s="26">
        <f>TRUNC(E357*I357,0)</f>
        <v>2970</v>
      </c>
      <c r="K357" s="25">
        <f>단가산출총괄표!H7</f>
        <v>882</v>
      </c>
      <c r="L357" s="26">
        <f>TRUNC(E357*K357,0)</f>
        <v>882</v>
      </c>
      <c r="M357" s="25">
        <f>단가산출총괄표!I7</f>
        <v>1827</v>
      </c>
      <c r="N357" s="26">
        <f>TRUNC(E357*M357,0)</f>
        <v>1827</v>
      </c>
      <c r="O357" s="17" t="s">
        <v>2471</v>
      </c>
    </row>
    <row r="358" spans="2:15" ht="19.7" customHeight="1" x14ac:dyDescent="0.2">
      <c r="B358" s="13" t="s">
        <v>4016</v>
      </c>
      <c r="C358" s="14" t="s">
        <v>4016</v>
      </c>
      <c r="D358" s="14" t="s">
        <v>4016</v>
      </c>
      <c r="E358" s="16"/>
      <c r="F358" s="15" t="s">
        <v>4016</v>
      </c>
      <c r="G358" s="22"/>
      <c r="H358" s="16"/>
      <c r="I358" s="22"/>
      <c r="J358" s="26">
        <f>TRUNC(E358*I358,0)</f>
        <v>0</v>
      </c>
      <c r="K358" s="22"/>
      <c r="L358" s="26">
        <f>TRUNC(E358*K358,0)</f>
        <v>0</v>
      </c>
      <c r="M358" s="22"/>
      <c r="N358" s="26">
        <f>TRUNC(E358*M358,0)</f>
        <v>0</v>
      </c>
      <c r="O358" s="17" t="s">
        <v>4016</v>
      </c>
    </row>
    <row r="359" spans="2:15" ht="19.7" customHeight="1" x14ac:dyDescent="0.2">
      <c r="B359" s="40" t="s">
        <v>865</v>
      </c>
      <c r="C359" s="24" t="s">
        <v>1912</v>
      </c>
      <c r="D359" s="24" t="s">
        <v>2637</v>
      </c>
      <c r="E359" s="16"/>
      <c r="F359" s="41" t="s">
        <v>2937</v>
      </c>
      <c r="G359" s="22"/>
      <c r="H359" s="42" t="e">
        <f>J359+L359+N359</f>
        <v>#REF!</v>
      </c>
      <c r="I359" s="22"/>
      <c r="J359" s="42" t="e">
        <f>TRUNC(J360+J361+J362)</f>
        <v>#REF!</v>
      </c>
      <c r="K359" s="22"/>
      <c r="L359" s="42" t="e">
        <f>TRUNC(L360+L361+L362)</f>
        <v>#REF!</v>
      </c>
      <c r="M359" s="22"/>
      <c r="N359" s="42" t="e">
        <f>TRUNC(N360+N361+N362)</f>
        <v>#REF!</v>
      </c>
      <c r="O359" s="43" t="s">
        <v>4016</v>
      </c>
    </row>
    <row r="360" spans="2:15" ht="19.7" customHeight="1" x14ac:dyDescent="0.2">
      <c r="B360" s="13" t="s">
        <v>4016</v>
      </c>
      <c r="C360" s="14" t="s">
        <v>2270</v>
      </c>
      <c r="D360" s="14" t="s">
        <v>2637</v>
      </c>
      <c r="E360" s="16">
        <v>1</v>
      </c>
      <c r="F360" s="15" t="s">
        <v>2937</v>
      </c>
      <c r="G360" s="22" t="e">
        <f>I360+K360+M360</f>
        <v>#REF!</v>
      </c>
      <c r="H360" s="26" t="e">
        <f>J360+L360+N360</f>
        <v>#REF!</v>
      </c>
      <c r="I360" s="25" t="e">
        <f>#REF!</f>
        <v>#REF!</v>
      </c>
      <c r="J360" s="26" t="e">
        <f>TRUNC(E360*I360,0)</f>
        <v>#REF!</v>
      </c>
      <c r="K360" s="25" t="e">
        <f>#REF!</f>
        <v>#REF!</v>
      </c>
      <c r="L360" s="26" t="e">
        <f>TRUNC(E360*K360,0)</f>
        <v>#REF!</v>
      </c>
      <c r="M360" s="25" t="e">
        <f>#REF!</f>
        <v>#REF!</v>
      </c>
      <c r="N360" s="26" t="e">
        <f>TRUNC(E360*M360,0)</f>
        <v>#REF!</v>
      </c>
      <c r="O360" s="17" t="s">
        <v>2582</v>
      </c>
    </row>
    <row r="361" spans="2:15" ht="19.7" customHeight="1" x14ac:dyDescent="0.2">
      <c r="B361" s="13" t="s">
        <v>4016</v>
      </c>
      <c r="C361" s="14" t="s">
        <v>2671</v>
      </c>
      <c r="D361" s="14" t="s">
        <v>954</v>
      </c>
      <c r="E361" s="16">
        <v>1</v>
      </c>
      <c r="F361" s="15" t="s">
        <v>2937</v>
      </c>
      <c r="G361" s="22">
        <f>I361+K361+M361</f>
        <v>7556</v>
      </c>
      <c r="H361" s="26">
        <f>J361+L361+N361</f>
        <v>7556</v>
      </c>
      <c r="I361" s="25">
        <f>단가산출총괄표!G5</f>
        <v>3057</v>
      </c>
      <c r="J361" s="26">
        <f>TRUNC(E361*I361,0)</f>
        <v>3057</v>
      </c>
      <c r="K361" s="25">
        <f>단가산출총괄표!H5</f>
        <v>2534</v>
      </c>
      <c r="L361" s="26">
        <f>TRUNC(E361*K361,0)</f>
        <v>2534</v>
      </c>
      <c r="M361" s="25">
        <f>단가산출총괄표!I5</f>
        <v>1965</v>
      </c>
      <c r="N361" s="26">
        <f>TRUNC(E361*M361,0)</f>
        <v>1965</v>
      </c>
      <c r="O361" s="17" t="s">
        <v>2081</v>
      </c>
    </row>
    <row r="362" spans="2:15" ht="19.7" customHeight="1" x14ac:dyDescent="0.2">
      <c r="B362" s="13" t="s">
        <v>4016</v>
      </c>
      <c r="C362" s="14" t="s">
        <v>1562</v>
      </c>
      <c r="D362" s="14" t="s">
        <v>3245</v>
      </c>
      <c r="E362" s="16">
        <v>1</v>
      </c>
      <c r="F362" s="15" t="s">
        <v>2937</v>
      </c>
      <c r="G362" s="22">
        <f>I362+K362+M362</f>
        <v>3441</v>
      </c>
      <c r="H362" s="26">
        <f>J362+L362+N362</f>
        <v>3441</v>
      </c>
      <c r="I362" s="25">
        <f>단가산출총괄표!G8</f>
        <v>973</v>
      </c>
      <c r="J362" s="26">
        <f>TRUNC(E362*I362,0)</f>
        <v>973</v>
      </c>
      <c r="K362" s="25">
        <f>단가산출총괄표!H8</f>
        <v>721</v>
      </c>
      <c r="L362" s="26">
        <f>TRUNC(E362*K362,0)</f>
        <v>721</v>
      </c>
      <c r="M362" s="25">
        <f>단가산출총괄표!I8</f>
        <v>1747</v>
      </c>
      <c r="N362" s="26">
        <f>TRUNC(E362*M362,0)</f>
        <v>1747</v>
      </c>
      <c r="O362" s="17" t="s">
        <v>888</v>
      </c>
    </row>
    <row r="363" spans="2:15" ht="19.7" customHeight="1" x14ac:dyDescent="0.2">
      <c r="B363" s="13" t="s">
        <v>4016</v>
      </c>
      <c r="C363" s="14" t="s">
        <v>4016</v>
      </c>
      <c r="D363" s="14" t="s">
        <v>4016</v>
      </c>
      <c r="E363" s="16"/>
      <c r="F363" s="15" t="s">
        <v>4016</v>
      </c>
      <c r="G363" s="22"/>
      <c r="H363" s="16"/>
      <c r="I363" s="22"/>
      <c r="J363" s="26">
        <f>TRUNC(E363*I363,0)</f>
        <v>0</v>
      </c>
      <c r="K363" s="22"/>
      <c r="L363" s="26">
        <f>TRUNC(E363*K363,0)</f>
        <v>0</v>
      </c>
      <c r="M363" s="22"/>
      <c r="N363" s="26">
        <f>TRUNC(E363*M363,0)</f>
        <v>0</v>
      </c>
      <c r="O363" s="17" t="s">
        <v>4016</v>
      </c>
    </row>
    <row r="364" spans="2:15" ht="19.7" customHeight="1" x14ac:dyDescent="0.2">
      <c r="B364" s="46" t="s">
        <v>2427</v>
      </c>
      <c r="C364" s="31" t="s">
        <v>2232</v>
      </c>
      <c r="D364" s="31" t="s">
        <v>2637</v>
      </c>
      <c r="E364" s="6"/>
      <c r="F364" s="47" t="s">
        <v>2937</v>
      </c>
      <c r="G364" s="5"/>
      <c r="H364" s="48" t="e">
        <f>J364+L364+N364</f>
        <v>#REF!</v>
      </c>
      <c r="I364" s="5"/>
      <c r="J364" s="48" t="e">
        <f>TRUNC(J365+J366+J367)</f>
        <v>#REF!</v>
      </c>
      <c r="K364" s="5"/>
      <c r="L364" s="48" t="e">
        <f>TRUNC(L365+L366+L367)</f>
        <v>#REF!</v>
      </c>
      <c r="M364" s="5"/>
      <c r="N364" s="48" t="e">
        <f>TRUNC(N365+N366+N367)</f>
        <v>#REF!</v>
      </c>
      <c r="O364" s="49" t="s">
        <v>4016</v>
      </c>
    </row>
    <row r="365" spans="2:15" ht="19.7" customHeight="1" x14ac:dyDescent="0.2">
      <c r="B365" s="13" t="s">
        <v>4016</v>
      </c>
      <c r="C365" s="14" t="s">
        <v>2270</v>
      </c>
      <c r="D365" s="14" t="s">
        <v>2637</v>
      </c>
      <c r="E365" s="16">
        <v>1</v>
      </c>
      <c r="F365" s="15" t="s">
        <v>2937</v>
      </c>
      <c r="G365" s="22" t="e">
        <f>I365+K365+M365</f>
        <v>#REF!</v>
      </c>
      <c r="H365" s="26" t="e">
        <f>J365+L365+N365</f>
        <v>#REF!</v>
      </c>
      <c r="I365" s="25" t="e">
        <f>#REF!</f>
        <v>#REF!</v>
      </c>
      <c r="J365" s="26" t="e">
        <f>TRUNC(E365*I365,0)</f>
        <v>#REF!</v>
      </c>
      <c r="K365" s="25" t="e">
        <f>#REF!</f>
        <v>#REF!</v>
      </c>
      <c r="L365" s="26" t="e">
        <f>TRUNC(E365*K365,0)</f>
        <v>#REF!</v>
      </c>
      <c r="M365" s="25" t="e">
        <f>#REF!</f>
        <v>#REF!</v>
      </c>
      <c r="N365" s="26" t="e">
        <f>TRUNC(E365*M365,0)</f>
        <v>#REF!</v>
      </c>
      <c r="O365" s="17" t="s">
        <v>2582</v>
      </c>
    </row>
    <row r="366" spans="2:15" ht="19.7" customHeight="1" x14ac:dyDescent="0.2">
      <c r="B366" s="13" t="s">
        <v>4016</v>
      </c>
      <c r="C366" s="14" t="s">
        <v>2671</v>
      </c>
      <c r="D366" s="14" t="s">
        <v>954</v>
      </c>
      <c r="E366" s="16">
        <v>1</v>
      </c>
      <c r="F366" s="15" t="s">
        <v>2937</v>
      </c>
      <c r="G366" s="22">
        <f>I366+K366+M366</f>
        <v>7556</v>
      </c>
      <c r="H366" s="26">
        <f>J366+L366+N366</f>
        <v>7556</v>
      </c>
      <c r="I366" s="25">
        <f>단가산출총괄표!G5</f>
        <v>3057</v>
      </c>
      <c r="J366" s="26">
        <f>TRUNC(E366*I366,0)</f>
        <v>3057</v>
      </c>
      <c r="K366" s="25">
        <f>단가산출총괄표!H5</f>
        <v>2534</v>
      </c>
      <c r="L366" s="26">
        <f>TRUNC(E366*K366,0)</f>
        <v>2534</v>
      </c>
      <c r="M366" s="25">
        <f>단가산출총괄표!I5</f>
        <v>1965</v>
      </c>
      <c r="N366" s="26">
        <f>TRUNC(E366*M366,0)</f>
        <v>1965</v>
      </c>
      <c r="O366" s="17" t="s">
        <v>2081</v>
      </c>
    </row>
    <row r="367" spans="2:15" ht="19.7" customHeight="1" x14ac:dyDescent="0.2">
      <c r="B367" s="13" t="s">
        <v>4016</v>
      </c>
      <c r="C367" s="14" t="s">
        <v>1629</v>
      </c>
      <c r="D367" s="14" t="s">
        <v>1590</v>
      </c>
      <c r="E367" s="16">
        <v>1</v>
      </c>
      <c r="F367" s="15" t="s">
        <v>2937</v>
      </c>
      <c r="G367" s="22" t="e">
        <f>I367+K367+M367</f>
        <v>#REF!</v>
      </c>
      <c r="H367" s="26" t="e">
        <f>J367+L367+N367</f>
        <v>#REF!</v>
      </c>
      <c r="I367" s="25" t="e">
        <f>#REF!</f>
        <v>#REF!</v>
      </c>
      <c r="J367" s="26" t="e">
        <f>TRUNC(E367*I367,0)</f>
        <v>#REF!</v>
      </c>
      <c r="K367" s="25" t="e">
        <f>#REF!</f>
        <v>#REF!</v>
      </c>
      <c r="L367" s="26" t="e">
        <f>TRUNC(E367*K367,0)</f>
        <v>#REF!</v>
      </c>
      <c r="M367" s="25" t="e">
        <f>#REF!</f>
        <v>#REF!</v>
      </c>
      <c r="N367" s="26" t="e">
        <f>TRUNC(E367*M367,0)</f>
        <v>#REF!</v>
      </c>
      <c r="O367" s="17" t="s">
        <v>956</v>
      </c>
    </row>
    <row r="368" spans="2:15" ht="19.7" customHeight="1" x14ac:dyDescent="0.2">
      <c r="B368" s="13" t="s">
        <v>4016</v>
      </c>
      <c r="C368" s="14" t="s">
        <v>4016</v>
      </c>
      <c r="D368" s="14" t="s">
        <v>4016</v>
      </c>
      <c r="E368" s="16"/>
      <c r="F368" s="15" t="s">
        <v>4016</v>
      </c>
      <c r="G368" s="22"/>
      <c r="H368" s="16"/>
      <c r="I368" s="22"/>
      <c r="J368" s="26">
        <f>TRUNC(E368*I368,0)</f>
        <v>0</v>
      </c>
      <c r="K368" s="22"/>
      <c r="L368" s="26">
        <f>TRUNC(E368*K368,0)</f>
        <v>0</v>
      </c>
      <c r="M368" s="22"/>
      <c r="N368" s="26">
        <f>TRUNC(E368*M368,0)</f>
        <v>0</v>
      </c>
      <c r="O368" s="17" t="s">
        <v>4016</v>
      </c>
    </row>
    <row r="369" spans="2:15" ht="19.7" customHeight="1" x14ac:dyDescent="0.2">
      <c r="B369" s="40" t="s">
        <v>755</v>
      </c>
      <c r="C369" s="24" t="s">
        <v>3001</v>
      </c>
      <c r="D369" s="24" t="s">
        <v>536</v>
      </c>
      <c r="E369" s="16"/>
      <c r="F369" s="41" t="s">
        <v>2937</v>
      </c>
      <c r="G369" s="22"/>
      <c r="H369" s="42" t="e">
        <f t="shared" ref="H369:H374" si="4">J369+L369+N369</f>
        <v>#REF!</v>
      </c>
      <c r="I369" s="22"/>
      <c r="J369" s="42" t="e">
        <f>TRUNC(J370+J371+J372+J373+J374)</f>
        <v>#REF!</v>
      </c>
      <c r="K369" s="22"/>
      <c r="L369" s="42" t="e">
        <f>TRUNC(L370+L371+L372+L373+L374)</f>
        <v>#REF!</v>
      </c>
      <c r="M369" s="22"/>
      <c r="N369" s="42" t="e">
        <f>TRUNC(N370+N371+N372+N373+N374)</f>
        <v>#REF!</v>
      </c>
      <c r="O369" s="43" t="s">
        <v>4016</v>
      </c>
    </row>
    <row r="370" spans="2:15" ht="19.7" customHeight="1" x14ac:dyDescent="0.2">
      <c r="B370" s="13" t="s">
        <v>4016</v>
      </c>
      <c r="C370" s="14" t="s">
        <v>3835</v>
      </c>
      <c r="D370" s="14" t="s">
        <v>3235</v>
      </c>
      <c r="E370" s="16">
        <v>1</v>
      </c>
      <c r="F370" s="15" t="s">
        <v>2937</v>
      </c>
      <c r="G370" s="22" t="e">
        <f>I370+K370+M370</f>
        <v>#REF!</v>
      </c>
      <c r="H370" s="26" t="e">
        <f t="shared" si="4"/>
        <v>#REF!</v>
      </c>
      <c r="I370" s="25" t="e">
        <f>#REF!</f>
        <v>#REF!</v>
      </c>
      <c r="J370" s="26" t="e">
        <f t="shared" ref="J370:J375" si="5">TRUNC(E370*I370,0)</f>
        <v>#REF!</v>
      </c>
      <c r="K370" s="25" t="e">
        <f>#REF!</f>
        <v>#REF!</v>
      </c>
      <c r="L370" s="26" t="e">
        <f t="shared" ref="L370:L375" si="6">TRUNC(E370*K370,0)</f>
        <v>#REF!</v>
      </c>
      <c r="M370" s="25" t="e">
        <f>#REF!</f>
        <v>#REF!</v>
      </c>
      <c r="N370" s="26" t="e">
        <f t="shared" ref="N370:N375" si="7">TRUNC(E370*M370,0)</f>
        <v>#REF!</v>
      </c>
      <c r="O370" s="17" t="s">
        <v>139</v>
      </c>
    </row>
    <row r="371" spans="2:15" ht="19.7" customHeight="1" x14ac:dyDescent="0.2">
      <c r="B371" s="13" t="s">
        <v>4016</v>
      </c>
      <c r="C371" s="14" t="s">
        <v>3176</v>
      </c>
      <c r="D371" s="14" t="s">
        <v>4016</v>
      </c>
      <c r="E371" s="16">
        <v>1</v>
      </c>
      <c r="F371" s="15" t="s">
        <v>2937</v>
      </c>
      <c r="G371" s="22">
        <f>I371+K371+M371</f>
        <v>2765</v>
      </c>
      <c r="H371" s="26">
        <f t="shared" si="4"/>
        <v>2765</v>
      </c>
      <c r="I371" s="25">
        <f>단가산출총괄표!G33</f>
        <v>1133</v>
      </c>
      <c r="J371" s="26">
        <f t="shared" si="5"/>
        <v>1133</v>
      </c>
      <c r="K371" s="25">
        <f>단가산출총괄표!H33</f>
        <v>991</v>
      </c>
      <c r="L371" s="26">
        <f t="shared" si="6"/>
        <v>991</v>
      </c>
      <c r="M371" s="25">
        <f>단가산출총괄표!I33</f>
        <v>641</v>
      </c>
      <c r="N371" s="26">
        <f t="shared" si="7"/>
        <v>641</v>
      </c>
      <c r="O371" s="17" t="s">
        <v>2379</v>
      </c>
    </row>
    <row r="372" spans="2:15" ht="19.7" customHeight="1" x14ac:dyDescent="0.2">
      <c r="B372" s="13" t="s">
        <v>4016</v>
      </c>
      <c r="C372" s="14" t="s">
        <v>47</v>
      </c>
      <c r="D372" s="14" t="s">
        <v>1329</v>
      </c>
      <c r="E372" s="16">
        <v>1</v>
      </c>
      <c r="F372" s="15" t="s">
        <v>2937</v>
      </c>
      <c r="G372" s="22" t="e">
        <f>I372+K372+M372</f>
        <v>#REF!</v>
      </c>
      <c r="H372" s="26" t="e">
        <f t="shared" si="4"/>
        <v>#REF!</v>
      </c>
      <c r="I372" s="25" t="e">
        <f>#REF!</f>
        <v>#REF!</v>
      </c>
      <c r="J372" s="26" t="e">
        <f t="shared" si="5"/>
        <v>#REF!</v>
      </c>
      <c r="K372" s="25" t="e">
        <f>#REF!</f>
        <v>#REF!</v>
      </c>
      <c r="L372" s="26" t="e">
        <f t="shared" si="6"/>
        <v>#REF!</v>
      </c>
      <c r="M372" s="25" t="e">
        <f>#REF!</f>
        <v>#REF!</v>
      </c>
      <c r="N372" s="26" t="e">
        <f t="shared" si="7"/>
        <v>#REF!</v>
      </c>
      <c r="O372" s="17" t="s">
        <v>2727</v>
      </c>
    </row>
    <row r="373" spans="2:15" ht="19.7" customHeight="1" x14ac:dyDescent="0.2">
      <c r="B373" s="13" t="s">
        <v>4016</v>
      </c>
      <c r="C373" s="14" t="s">
        <v>319</v>
      </c>
      <c r="D373" s="14" t="s">
        <v>954</v>
      </c>
      <c r="E373" s="16">
        <v>1</v>
      </c>
      <c r="F373" s="15" t="s">
        <v>2937</v>
      </c>
      <c r="G373" s="22">
        <f>I373+K373+M373</f>
        <v>16308</v>
      </c>
      <c r="H373" s="26">
        <f t="shared" si="4"/>
        <v>16308</v>
      </c>
      <c r="I373" s="25">
        <f>단가산출총괄표!G34</f>
        <v>6536</v>
      </c>
      <c r="J373" s="26">
        <f t="shared" si="5"/>
        <v>6536</v>
      </c>
      <c r="K373" s="25">
        <f>단가산출총괄표!H34</f>
        <v>5570</v>
      </c>
      <c r="L373" s="26">
        <f t="shared" si="6"/>
        <v>5570</v>
      </c>
      <c r="M373" s="25">
        <f>단가산출총괄표!I34</f>
        <v>4202</v>
      </c>
      <c r="N373" s="26">
        <f t="shared" si="7"/>
        <v>4202</v>
      </c>
      <c r="O373" s="17" t="s">
        <v>915</v>
      </c>
    </row>
    <row r="374" spans="2:15" ht="19.7" customHeight="1" x14ac:dyDescent="0.2">
      <c r="B374" s="13" t="s">
        <v>4016</v>
      </c>
      <c r="C374" s="14" t="s">
        <v>1629</v>
      </c>
      <c r="D374" s="14" t="s">
        <v>3368</v>
      </c>
      <c r="E374" s="16">
        <v>1</v>
      </c>
      <c r="F374" s="15" t="s">
        <v>2937</v>
      </c>
      <c r="G374" s="22" t="e">
        <f>I374+K374+M374</f>
        <v>#REF!</v>
      </c>
      <c r="H374" s="26" t="e">
        <f t="shared" si="4"/>
        <v>#REF!</v>
      </c>
      <c r="I374" s="25" t="e">
        <f>#REF!</f>
        <v>#REF!</v>
      </c>
      <c r="J374" s="26" t="e">
        <f t="shared" si="5"/>
        <v>#REF!</v>
      </c>
      <c r="K374" s="25" t="e">
        <f>#REF!</f>
        <v>#REF!</v>
      </c>
      <c r="L374" s="26" t="e">
        <f t="shared" si="6"/>
        <v>#REF!</v>
      </c>
      <c r="M374" s="25" t="e">
        <f>#REF!</f>
        <v>#REF!</v>
      </c>
      <c r="N374" s="26" t="e">
        <f t="shared" si="7"/>
        <v>#REF!</v>
      </c>
      <c r="O374" s="17" t="s">
        <v>956</v>
      </c>
    </row>
    <row r="375" spans="2:15" ht="19.7" customHeight="1" x14ac:dyDescent="0.2">
      <c r="B375" s="13" t="s">
        <v>4016</v>
      </c>
      <c r="C375" s="14" t="s">
        <v>4016</v>
      </c>
      <c r="D375" s="14" t="s">
        <v>4016</v>
      </c>
      <c r="E375" s="16"/>
      <c r="F375" s="15" t="s">
        <v>4016</v>
      </c>
      <c r="G375" s="22"/>
      <c r="H375" s="16"/>
      <c r="I375" s="22"/>
      <c r="J375" s="26">
        <f t="shared" si="5"/>
        <v>0</v>
      </c>
      <c r="K375" s="22"/>
      <c r="L375" s="26">
        <f t="shared" si="6"/>
        <v>0</v>
      </c>
      <c r="M375" s="22"/>
      <c r="N375" s="26">
        <f t="shared" si="7"/>
        <v>0</v>
      </c>
      <c r="O375" s="17" t="s">
        <v>4016</v>
      </c>
    </row>
    <row r="376" spans="2:15" ht="19.7" customHeight="1" x14ac:dyDescent="0.2">
      <c r="B376" s="40" t="s">
        <v>2362</v>
      </c>
      <c r="C376" s="24" t="s">
        <v>1841</v>
      </c>
      <c r="D376" s="24" t="s">
        <v>2637</v>
      </c>
      <c r="E376" s="16"/>
      <c r="F376" s="41" t="s">
        <v>2937</v>
      </c>
      <c r="G376" s="22"/>
      <c r="H376" s="42" t="e">
        <f>J376+L376+N376</f>
        <v>#REF!</v>
      </c>
      <c r="I376" s="22"/>
      <c r="J376" s="42" t="e">
        <f>TRUNC(J377+J378+J379)</f>
        <v>#REF!</v>
      </c>
      <c r="K376" s="22"/>
      <c r="L376" s="42" t="e">
        <f>TRUNC(L377+L378+L379)</f>
        <v>#REF!</v>
      </c>
      <c r="M376" s="22"/>
      <c r="N376" s="42" t="e">
        <f>TRUNC(N377+N378+N379)</f>
        <v>#REF!</v>
      </c>
      <c r="O376" s="43" t="s">
        <v>4016</v>
      </c>
    </row>
    <row r="377" spans="2:15" ht="19.7" customHeight="1" x14ac:dyDescent="0.2">
      <c r="B377" s="13" t="s">
        <v>4016</v>
      </c>
      <c r="C377" s="14" t="s">
        <v>2270</v>
      </c>
      <c r="D377" s="14" t="s">
        <v>2637</v>
      </c>
      <c r="E377" s="16">
        <v>1</v>
      </c>
      <c r="F377" s="15" t="s">
        <v>2937</v>
      </c>
      <c r="G377" s="22" t="e">
        <f>I377+K377+M377</f>
        <v>#REF!</v>
      </c>
      <c r="H377" s="26" t="e">
        <f>J377+L377+N377</f>
        <v>#REF!</v>
      </c>
      <c r="I377" s="25" t="e">
        <f>#REF!</f>
        <v>#REF!</v>
      </c>
      <c r="J377" s="26" t="e">
        <f>TRUNC(E377*I377,0)</f>
        <v>#REF!</v>
      </c>
      <c r="K377" s="25" t="e">
        <f>#REF!</f>
        <v>#REF!</v>
      </c>
      <c r="L377" s="26" t="e">
        <f>TRUNC(E377*K377,0)</f>
        <v>#REF!</v>
      </c>
      <c r="M377" s="25" t="e">
        <f>#REF!</f>
        <v>#REF!</v>
      </c>
      <c r="N377" s="26" t="e">
        <f>TRUNC(E377*M377,0)</f>
        <v>#REF!</v>
      </c>
      <c r="O377" s="17" t="s">
        <v>2582</v>
      </c>
    </row>
    <row r="378" spans="2:15" ht="19.7" customHeight="1" x14ac:dyDescent="0.2">
      <c r="B378" s="13" t="s">
        <v>4016</v>
      </c>
      <c r="C378" s="14" t="s">
        <v>2671</v>
      </c>
      <c r="D378" s="14" t="s">
        <v>954</v>
      </c>
      <c r="E378" s="16">
        <v>1</v>
      </c>
      <c r="F378" s="15" t="s">
        <v>2937</v>
      </c>
      <c r="G378" s="22">
        <f>I378+K378+M378</f>
        <v>7556</v>
      </c>
      <c r="H378" s="26">
        <f>J378+L378+N378</f>
        <v>7556</v>
      </c>
      <c r="I378" s="25">
        <f>단가산출총괄표!G5</f>
        <v>3057</v>
      </c>
      <c r="J378" s="26">
        <f>TRUNC(E378*I378,0)</f>
        <v>3057</v>
      </c>
      <c r="K378" s="25">
        <f>단가산출총괄표!H5</f>
        <v>2534</v>
      </c>
      <c r="L378" s="26">
        <f>TRUNC(E378*K378,0)</f>
        <v>2534</v>
      </c>
      <c r="M378" s="25">
        <f>단가산출총괄표!I5</f>
        <v>1965</v>
      </c>
      <c r="N378" s="26">
        <f>TRUNC(E378*M378,0)</f>
        <v>1965</v>
      </c>
      <c r="O378" s="17" t="s">
        <v>2081</v>
      </c>
    </row>
    <row r="379" spans="2:15" ht="19.7" customHeight="1" x14ac:dyDescent="0.2">
      <c r="B379" s="13" t="s">
        <v>4016</v>
      </c>
      <c r="C379" s="14" t="s">
        <v>3387</v>
      </c>
      <c r="D379" s="14" t="s">
        <v>1381</v>
      </c>
      <c r="E379" s="16">
        <v>1</v>
      </c>
      <c r="F379" s="15" t="s">
        <v>2937</v>
      </c>
      <c r="G379" s="22" t="e">
        <f>I379+K379+M379</f>
        <v>#REF!</v>
      </c>
      <c r="H379" s="26" t="e">
        <f>J379+L379+N379</f>
        <v>#REF!</v>
      </c>
      <c r="I379" s="25" t="e">
        <f>#REF!</f>
        <v>#REF!</v>
      </c>
      <c r="J379" s="26" t="e">
        <f>TRUNC(E379*I379,0)</f>
        <v>#REF!</v>
      </c>
      <c r="K379" s="25" t="e">
        <f>#REF!</f>
        <v>#REF!</v>
      </c>
      <c r="L379" s="26" t="e">
        <f>TRUNC(E379*K379,0)</f>
        <v>#REF!</v>
      </c>
      <c r="M379" s="25" t="e">
        <f>#REF!</f>
        <v>#REF!</v>
      </c>
      <c r="N379" s="26" t="e">
        <f>TRUNC(E379*M379,0)</f>
        <v>#REF!</v>
      </c>
      <c r="O379" s="17" t="s">
        <v>2143</v>
      </c>
    </row>
    <row r="380" spans="2:15" ht="19.7" customHeight="1" x14ac:dyDescent="0.2">
      <c r="B380" s="13" t="s">
        <v>4016</v>
      </c>
      <c r="C380" s="14" t="s">
        <v>4016</v>
      </c>
      <c r="D380" s="14" t="s">
        <v>4016</v>
      </c>
      <c r="E380" s="16"/>
      <c r="F380" s="15" t="s">
        <v>4016</v>
      </c>
      <c r="G380" s="22"/>
      <c r="H380" s="16"/>
      <c r="I380" s="22"/>
      <c r="J380" s="26">
        <f>TRUNC(E380*I380,0)</f>
        <v>0</v>
      </c>
      <c r="K380" s="22"/>
      <c r="L380" s="26">
        <f>TRUNC(E380*K380,0)</f>
        <v>0</v>
      </c>
      <c r="M380" s="22"/>
      <c r="N380" s="26">
        <f>TRUNC(E380*M380,0)</f>
        <v>0</v>
      </c>
      <c r="O380" s="17" t="s">
        <v>4016</v>
      </c>
    </row>
    <row r="381" spans="2:15" ht="19.7" customHeight="1" x14ac:dyDescent="0.2">
      <c r="B381" s="40" t="s">
        <v>1002</v>
      </c>
      <c r="C381" s="24" t="s">
        <v>3582</v>
      </c>
      <c r="D381" s="24" t="s">
        <v>4016</v>
      </c>
      <c r="E381" s="16"/>
      <c r="F381" s="41" t="s">
        <v>2937</v>
      </c>
      <c r="G381" s="22"/>
      <c r="H381" s="42">
        <f>J381+L381+N381</f>
        <v>27450</v>
      </c>
      <c r="I381" s="22"/>
      <c r="J381" s="42">
        <f>TRUNC(J382+J383)</f>
        <v>11733</v>
      </c>
      <c r="K381" s="22"/>
      <c r="L381" s="42">
        <f>TRUNC(L382+L383)</f>
        <v>7980</v>
      </c>
      <c r="M381" s="22"/>
      <c r="N381" s="42">
        <f>TRUNC(N382+N383)</f>
        <v>7737</v>
      </c>
      <c r="O381" s="43" t="s">
        <v>4016</v>
      </c>
    </row>
    <row r="382" spans="2:15" ht="19.7" customHeight="1" x14ac:dyDescent="0.2">
      <c r="B382" s="13" t="s">
        <v>4016</v>
      </c>
      <c r="C382" s="14" t="s">
        <v>1523</v>
      </c>
      <c r="D382" s="14" t="s">
        <v>2364</v>
      </c>
      <c r="E382" s="16">
        <v>1</v>
      </c>
      <c r="F382" s="15" t="s">
        <v>2937</v>
      </c>
      <c r="G382" s="22">
        <f>I382+K382+M382</f>
        <v>25690</v>
      </c>
      <c r="H382" s="26">
        <f>J382+L382+N382</f>
        <v>25690</v>
      </c>
      <c r="I382" s="25">
        <f>단가산출총괄표!G36</f>
        <v>11012</v>
      </c>
      <c r="J382" s="26">
        <f>TRUNC(E382*I382,0)</f>
        <v>11012</v>
      </c>
      <c r="K382" s="25">
        <f>단가산출총괄표!H36</f>
        <v>7349</v>
      </c>
      <c r="L382" s="26">
        <f>TRUNC(E382*K382,0)</f>
        <v>7349</v>
      </c>
      <c r="M382" s="25">
        <f>단가산출총괄표!I36</f>
        <v>7329</v>
      </c>
      <c r="N382" s="26">
        <f>TRUNC(E382*M382,0)</f>
        <v>7329</v>
      </c>
      <c r="O382" s="17" t="s">
        <v>822</v>
      </c>
    </row>
    <row r="383" spans="2:15" ht="19.7" customHeight="1" x14ac:dyDescent="0.2">
      <c r="B383" s="13" t="s">
        <v>4016</v>
      </c>
      <c r="C383" s="14" t="s">
        <v>3346</v>
      </c>
      <c r="D383" s="14" t="s">
        <v>2648</v>
      </c>
      <c r="E383" s="16">
        <v>1</v>
      </c>
      <c r="F383" s="15" t="s">
        <v>2937</v>
      </c>
      <c r="G383" s="22">
        <f>I383+K383+M383</f>
        <v>1760</v>
      </c>
      <c r="H383" s="26">
        <f>J383+L383+N383</f>
        <v>1760</v>
      </c>
      <c r="I383" s="25">
        <f>단가산출총괄표!G37</f>
        <v>721</v>
      </c>
      <c r="J383" s="26">
        <f>TRUNC(E383*I383,0)</f>
        <v>721</v>
      </c>
      <c r="K383" s="25">
        <f>단가산출총괄표!H37</f>
        <v>631</v>
      </c>
      <c r="L383" s="26">
        <f>TRUNC(E383*K383,0)</f>
        <v>631</v>
      </c>
      <c r="M383" s="25">
        <f>단가산출총괄표!I37</f>
        <v>408</v>
      </c>
      <c r="N383" s="26">
        <f>TRUNC(E383*M383,0)</f>
        <v>408</v>
      </c>
      <c r="O383" s="17" t="s">
        <v>2234</v>
      </c>
    </row>
    <row r="384" spans="2:15" ht="19.7" customHeight="1" x14ac:dyDescent="0.2">
      <c r="B384" s="13" t="s">
        <v>4016</v>
      </c>
      <c r="C384" s="14" t="s">
        <v>4016</v>
      </c>
      <c r="D384" s="14" t="s">
        <v>4016</v>
      </c>
      <c r="E384" s="16"/>
      <c r="F384" s="15" t="s">
        <v>4016</v>
      </c>
      <c r="G384" s="22"/>
      <c r="H384" s="16"/>
      <c r="I384" s="22"/>
      <c r="J384" s="26">
        <f>TRUNC(E384*I384,0)</f>
        <v>0</v>
      </c>
      <c r="K384" s="22"/>
      <c r="L384" s="26">
        <f>TRUNC(E384*K384,0)</f>
        <v>0</v>
      </c>
      <c r="M384" s="22"/>
      <c r="N384" s="26">
        <f>TRUNC(E384*M384,0)</f>
        <v>0</v>
      </c>
      <c r="O384" s="17" t="s">
        <v>4016</v>
      </c>
    </row>
    <row r="385" spans="2:15" ht="19.7" customHeight="1" x14ac:dyDescent="0.2">
      <c r="B385" s="40" t="s">
        <v>3636</v>
      </c>
      <c r="C385" s="24" t="s">
        <v>3291</v>
      </c>
      <c r="D385" s="24" t="s">
        <v>3905</v>
      </c>
      <c r="E385" s="16"/>
      <c r="F385" s="41" t="s">
        <v>3257</v>
      </c>
      <c r="G385" s="22"/>
      <c r="H385" s="42" t="e">
        <f>J385+L385+N385</f>
        <v>#REF!</v>
      </c>
      <c r="I385" s="22"/>
      <c r="J385" s="42" t="e">
        <f>TRUNC(J386)</f>
        <v>#REF!</v>
      </c>
      <c r="K385" s="22"/>
      <c r="L385" s="42" t="e">
        <f>TRUNC(L386)</f>
        <v>#REF!</v>
      </c>
      <c r="M385" s="22"/>
      <c r="N385" s="42" t="e">
        <f>TRUNC(N386)</f>
        <v>#REF!</v>
      </c>
      <c r="O385" s="43" t="s">
        <v>4016</v>
      </c>
    </row>
    <row r="386" spans="2:15" ht="19.7" customHeight="1" x14ac:dyDescent="0.2">
      <c r="B386" s="13" t="s">
        <v>4016</v>
      </c>
      <c r="C386" s="14" t="s">
        <v>1652</v>
      </c>
      <c r="D386" s="14" t="s">
        <v>3905</v>
      </c>
      <c r="E386" s="44">
        <v>1.6000000000000001E-3</v>
      </c>
      <c r="F386" s="15" t="s">
        <v>2467</v>
      </c>
      <c r="G386" s="22" t="e">
        <f>I386+K386+M386</f>
        <v>#REF!</v>
      </c>
      <c r="H386" s="26" t="e">
        <f>J386+L386+N386</f>
        <v>#REF!</v>
      </c>
      <c r="I386" s="25" t="e">
        <f>일위대가총괄표!G83</f>
        <v>#REF!</v>
      </c>
      <c r="J386" s="26" t="e">
        <f>TRUNC(E386*I386,0)</f>
        <v>#REF!</v>
      </c>
      <c r="K386" s="25" t="e">
        <f>일위대가총괄표!H83</f>
        <v>#REF!</v>
      </c>
      <c r="L386" s="26" t="e">
        <f>TRUNC(E386*K386,0)</f>
        <v>#REF!</v>
      </c>
      <c r="M386" s="25" t="e">
        <f>일위대가총괄표!I83</f>
        <v>#REF!</v>
      </c>
      <c r="N386" s="26" t="e">
        <f>TRUNC(E386*M386,0)</f>
        <v>#REF!</v>
      </c>
      <c r="O386" s="17" t="s">
        <v>2348</v>
      </c>
    </row>
    <row r="387" spans="2:15" ht="19.7" customHeight="1" x14ac:dyDescent="0.2">
      <c r="B387" s="13" t="s">
        <v>4016</v>
      </c>
      <c r="C387" s="14" t="s">
        <v>4016</v>
      </c>
      <c r="D387" s="14" t="s">
        <v>4016</v>
      </c>
      <c r="E387" s="16"/>
      <c r="F387" s="15" t="s">
        <v>4016</v>
      </c>
      <c r="G387" s="22"/>
      <c r="H387" s="16"/>
      <c r="I387" s="22"/>
      <c r="J387" s="26">
        <f>TRUNC(E387*I387,0)</f>
        <v>0</v>
      </c>
      <c r="K387" s="22"/>
      <c r="L387" s="26">
        <f>TRUNC(E387*K387,0)</f>
        <v>0</v>
      </c>
      <c r="M387" s="22"/>
      <c r="N387" s="26">
        <f>TRUNC(E387*M387,0)</f>
        <v>0</v>
      </c>
      <c r="O387" s="17" t="s">
        <v>4016</v>
      </c>
    </row>
    <row r="388" spans="2:15" ht="19.7" customHeight="1" x14ac:dyDescent="0.2">
      <c r="B388" s="40" t="s">
        <v>2083</v>
      </c>
      <c r="C388" s="24" t="s">
        <v>1652</v>
      </c>
      <c r="D388" s="24" t="s">
        <v>3905</v>
      </c>
      <c r="E388" s="16"/>
      <c r="F388" s="41" t="s">
        <v>2467</v>
      </c>
      <c r="G388" s="22"/>
      <c r="H388" s="42" t="e">
        <f t="shared" ref="H388:H394" si="8">J388+L388+N388</f>
        <v>#REF!</v>
      </c>
      <c r="I388" s="22"/>
      <c r="J388" s="42" t="e">
        <f>TRUNC(J389+J390+J391+J392+J393+J394)</f>
        <v>#REF!</v>
      </c>
      <c r="K388" s="22"/>
      <c r="L388" s="42" t="e">
        <f>TRUNC(L389+L390+L391+L392+L393+L394)</f>
        <v>#REF!</v>
      </c>
      <c r="M388" s="22"/>
      <c r="N388" s="42" t="e">
        <f>TRUNC(N389+N390+N391+N392+N393+N394)</f>
        <v>#REF!</v>
      </c>
      <c r="O388" s="43" t="s">
        <v>4016</v>
      </c>
    </row>
    <row r="389" spans="2:15" ht="19.7" customHeight="1" x14ac:dyDescent="0.2">
      <c r="B389" s="13" t="s">
        <v>4016</v>
      </c>
      <c r="C389" s="14" t="s">
        <v>1368</v>
      </c>
      <c r="D389" s="14" t="s">
        <v>3484</v>
      </c>
      <c r="E389" s="16">
        <v>6200</v>
      </c>
      <c r="F389" s="15" t="s">
        <v>2363</v>
      </c>
      <c r="G389" s="22" t="e">
        <f t="shared" ref="G389:G394" si="9">I389+K389+M389</f>
        <v>#REF!</v>
      </c>
      <c r="H389" s="26" t="e">
        <f t="shared" si="8"/>
        <v>#REF!</v>
      </c>
      <c r="I389" s="25" t="e">
        <f>#REF!</f>
        <v>#REF!</v>
      </c>
      <c r="J389" s="26" t="e">
        <f t="shared" ref="J389:J395" si="10">TRUNC(E389*I389,0)</f>
        <v>#REF!</v>
      </c>
      <c r="K389" s="25" t="e">
        <f>#REF!</f>
        <v>#REF!</v>
      </c>
      <c r="L389" s="26" t="e">
        <f t="shared" ref="L389:L395" si="11">TRUNC(E389*K389,0)</f>
        <v>#REF!</v>
      </c>
      <c r="M389" s="25" t="e">
        <f>#REF!</f>
        <v>#REF!</v>
      </c>
      <c r="N389" s="26" t="e">
        <f t="shared" ref="N389:N395" si="12">TRUNC(E389*M389,0)</f>
        <v>#REF!</v>
      </c>
      <c r="O389" s="17" t="s">
        <v>4016</v>
      </c>
    </row>
    <row r="390" spans="2:15" ht="19.7" customHeight="1" x14ac:dyDescent="0.2">
      <c r="B390" s="13" t="s">
        <v>4016</v>
      </c>
      <c r="C390" s="14" t="s">
        <v>1368</v>
      </c>
      <c r="D390" s="14" t="s">
        <v>2976</v>
      </c>
      <c r="E390" s="16">
        <v>12100</v>
      </c>
      <c r="F390" s="15" t="s">
        <v>2363</v>
      </c>
      <c r="G390" s="22" t="e">
        <f t="shared" si="9"/>
        <v>#REF!</v>
      </c>
      <c r="H390" s="26" t="e">
        <f t="shared" si="8"/>
        <v>#REF!</v>
      </c>
      <c r="I390" s="25" t="e">
        <f>#REF!</f>
        <v>#REF!</v>
      </c>
      <c r="J390" s="26" t="e">
        <f t="shared" si="10"/>
        <v>#REF!</v>
      </c>
      <c r="K390" s="25" t="e">
        <f>#REF!</f>
        <v>#REF!</v>
      </c>
      <c r="L390" s="26" t="e">
        <f t="shared" si="11"/>
        <v>#REF!</v>
      </c>
      <c r="M390" s="25" t="e">
        <f>#REF!</f>
        <v>#REF!</v>
      </c>
      <c r="N390" s="26" t="e">
        <f t="shared" si="12"/>
        <v>#REF!</v>
      </c>
      <c r="O390" s="17" t="s">
        <v>4016</v>
      </c>
    </row>
    <row r="391" spans="2:15" ht="19.7" customHeight="1" x14ac:dyDescent="0.2">
      <c r="B391" s="13" t="s">
        <v>4016</v>
      </c>
      <c r="C391" s="14" t="s">
        <v>1264</v>
      </c>
      <c r="D391" s="14" t="s">
        <v>3826</v>
      </c>
      <c r="E391" s="44">
        <v>14.6</v>
      </c>
      <c r="F391" s="15" t="s">
        <v>1349</v>
      </c>
      <c r="G391" s="22" t="e">
        <f t="shared" si="9"/>
        <v>#REF!</v>
      </c>
      <c r="H391" s="26" t="e">
        <f t="shared" si="8"/>
        <v>#REF!</v>
      </c>
      <c r="I391" s="25" t="e">
        <f>#REF!</f>
        <v>#REF!</v>
      </c>
      <c r="J391" s="26" t="e">
        <f t="shared" si="10"/>
        <v>#REF!</v>
      </c>
      <c r="K391" s="25" t="e">
        <f>#REF!</f>
        <v>#REF!</v>
      </c>
      <c r="L391" s="26" t="e">
        <f t="shared" si="11"/>
        <v>#REF!</v>
      </c>
      <c r="M391" s="25" t="e">
        <f>#REF!</f>
        <v>#REF!</v>
      </c>
      <c r="N391" s="26" t="e">
        <f t="shared" si="12"/>
        <v>#REF!</v>
      </c>
      <c r="O391" s="17" t="s">
        <v>1185</v>
      </c>
    </row>
    <row r="392" spans="2:15" ht="19.7" customHeight="1" x14ac:dyDescent="0.2">
      <c r="B392" s="13" t="s">
        <v>4016</v>
      </c>
      <c r="C392" s="14" t="s">
        <v>2242</v>
      </c>
      <c r="D392" s="14" t="s">
        <v>2571</v>
      </c>
      <c r="E392" s="44">
        <v>2.2999999999999998</v>
      </c>
      <c r="F392" s="15" t="s">
        <v>2937</v>
      </c>
      <c r="G392" s="22" t="e">
        <f t="shared" si="9"/>
        <v>#REF!</v>
      </c>
      <c r="H392" s="26" t="e">
        <f t="shared" si="8"/>
        <v>#REF!</v>
      </c>
      <c r="I392" s="25" t="e">
        <f>#REF!</f>
        <v>#REF!</v>
      </c>
      <c r="J392" s="26" t="e">
        <f t="shared" si="10"/>
        <v>#REF!</v>
      </c>
      <c r="K392" s="25" t="e">
        <f>#REF!</f>
        <v>#REF!</v>
      </c>
      <c r="L392" s="26" t="e">
        <f t="shared" si="11"/>
        <v>#REF!</v>
      </c>
      <c r="M392" s="25" t="e">
        <f>#REF!</f>
        <v>#REF!</v>
      </c>
      <c r="N392" s="26" t="e">
        <f t="shared" si="12"/>
        <v>#REF!</v>
      </c>
      <c r="O392" s="17" t="s">
        <v>2782</v>
      </c>
    </row>
    <row r="393" spans="2:15" ht="19.7" customHeight="1" x14ac:dyDescent="0.2">
      <c r="B393" s="13" t="s">
        <v>4016</v>
      </c>
      <c r="C393" s="14" t="s">
        <v>3627</v>
      </c>
      <c r="D393" s="14" t="s">
        <v>3691</v>
      </c>
      <c r="E393" s="44">
        <v>2.2999999999999998</v>
      </c>
      <c r="F393" s="15" t="s">
        <v>2937</v>
      </c>
      <c r="G393" s="22" t="e">
        <f t="shared" si="9"/>
        <v>#REF!</v>
      </c>
      <c r="H393" s="26" t="e">
        <f t="shared" si="8"/>
        <v>#REF!</v>
      </c>
      <c r="I393" s="25" t="e">
        <f>#REF!</f>
        <v>#REF!</v>
      </c>
      <c r="J393" s="26" t="e">
        <f t="shared" si="10"/>
        <v>#REF!</v>
      </c>
      <c r="K393" s="25" t="e">
        <f>#REF!</f>
        <v>#REF!</v>
      </c>
      <c r="L393" s="26" t="e">
        <f t="shared" si="11"/>
        <v>#REF!</v>
      </c>
      <c r="M393" s="25" t="e">
        <f>#REF!</f>
        <v>#REF!</v>
      </c>
      <c r="N393" s="26" t="e">
        <f t="shared" si="12"/>
        <v>#REF!</v>
      </c>
      <c r="O393" s="17" t="s">
        <v>4016</v>
      </c>
    </row>
    <row r="394" spans="2:15" ht="19.7" customHeight="1" x14ac:dyDescent="0.2">
      <c r="B394" s="18" t="s">
        <v>4016</v>
      </c>
      <c r="C394" s="19" t="s">
        <v>2355</v>
      </c>
      <c r="D394" s="19" t="s">
        <v>406</v>
      </c>
      <c r="E394" s="45">
        <v>1.5</v>
      </c>
      <c r="F394" s="20" t="s">
        <v>2870</v>
      </c>
      <c r="G394" s="5" t="e">
        <f t="shared" si="9"/>
        <v>#REF!</v>
      </c>
      <c r="H394" s="32" t="e">
        <f t="shared" si="8"/>
        <v>#REF!</v>
      </c>
      <c r="I394" s="29" t="e">
        <f>#REF!</f>
        <v>#REF!</v>
      </c>
      <c r="J394" s="32" t="e">
        <f t="shared" si="10"/>
        <v>#REF!</v>
      </c>
      <c r="K394" s="29" t="e">
        <f>#REF!</f>
        <v>#REF!</v>
      </c>
      <c r="L394" s="32" t="e">
        <f t="shared" si="11"/>
        <v>#REF!</v>
      </c>
      <c r="M394" s="29" t="e">
        <f>#REF!</f>
        <v>#REF!</v>
      </c>
      <c r="N394" s="32" t="e">
        <f t="shared" si="12"/>
        <v>#REF!</v>
      </c>
      <c r="O394" s="21" t="s">
        <v>4016</v>
      </c>
    </row>
    <row r="395" spans="2:15" ht="19.7" customHeight="1" x14ac:dyDescent="0.2">
      <c r="B395" s="13" t="s">
        <v>4016</v>
      </c>
      <c r="C395" s="14" t="s">
        <v>4016</v>
      </c>
      <c r="D395" s="14" t="s">
        <v>4016</v>
      </c>
      <c r="E395" s="16"/>
      <c r="F395" s="15" t="s">
        <v>4016</v>
      </c>
      <c r="G395" s="22"/>
      <c r="H395" s="16"/>
      <c r="I395" s="22"/>
      <c r="J395" s="26">
        <f t="shared" si="10"/>
        <v>0</v>
      </c>
      <c r="K395" s="22"/>
      <c r="L395" s="26">
        <f t="shared" si="11"/>
        <v>0</v>
      </c>
      <c r="M395" s="22"/>
      <c r="N395" s="26">
        <f t="shared" si="12"/>
        <v>0</v>
      </c>
      <c r="O395" s="17" t="s">
        <v>4016</v>
      </c>
    </row>
    <row r="396" spans="2:15" ht="19.7" customHeight="1" x14ac:dyDescent="0.2">
      <c r="B396" s="40" t="s">
        <v>577</v>
      </c>
      <c r="C396" s="24" t="s">
        <v>3291</v>
      </c>
      <c r="D396" s="24" t="s">
        <v>1621</v>
      </c>
      <c r="E396" s="16"/>
      <c r="F396" s="41" t="s">
        <v>3257</v>
      </c>
      <c r="G396" s="22"/>
      <c r="H396" s="42" t="e">
        <f>J396+L396+N396</f>
        <v>#REF!</v>
      </c>
      <c r="I396" s="22"/>
      <c r="J396" s="42" t="e">
        <f>TRUNC(J397)</f>
        <v>#REF!</v>
      </c>
      <c r="K396" s="22"/>
      <c r="L396" s="42" t="e">
        <f>TRUNC(L397)</f>
        <v>#REF!</v>
      </c>
      <c r="M396" s="22"/>
      <c r="N396" s="42" t="e">
        <f>TRUNC(N397)</f>
        <v>#REF!</v>
      </c>
      <c r="O396" s="43" t="s">
        <v>4016</v>
      </c>
    </row>
    <row r="397" spans="2:15" ht="19.7" customHeight="1" x14ac:dyDescent="0.2">
      <c r="B397" s="13" t="s">
        <v>4016</v>
      </c>
      <c r="C397" s="14" t="s">
        <v>1652</v>
      </c>
      <c r="D397" s="14" t="s">
        <v>1621</v>
      </c>
      <c r="E397" s="44">
        <v>1.6000000000000001E-3</v>
      </c>
      <c r="F397" s="15" t="s">
        <v>2467</v>
      </c>
      <c r="G397" s="22" t="e">
        <f>I397+K397+M397</f>
        <v>#REF!</v>
      </c>
      <c r="H397" s="26" t="e">
        <f>J397+L397+N397</f>
        <v>#REF!</v>
      </c>
      <c r="I397" s="25" t="e">
        <f>일위대가총괄표!G85</f>
        <v>#REF!</v>
      </c>
      <c r="J397" s="26" t="e">
        <f>TRUNC(E397*I397,0)</f>
        <v>#REF!</v>
      </c>
      <c r="K397" s="25" t="e">
        <f>일위대가총괄표!H85</f>
        <v>#REF!</v>
      </c>
      <c r="L397" s="26" t="e">
        <f>TRUNC(E397*K397,0)</f>
        <v>#REF!</v>
      </c>
      <c r="M397" s="25" t="e">
        <f>일위대가총괄표!I85</f>
        <v>#REF!</v>
      </c>
      <c r="N397" s="26" t="e">
        <f>TRUNC(E397*M397,0)</f>
        <v>#REF!</v>
      </c>
      <c r="O397" s="17" t="s">
        <v>2447</v>
      </c>
    </row>
    <row r="398" spans="2:15" ht="19.7" customHeight="1" x14ac:dyDescent="0.2">
      <c r="B398" s="13" t="s">
        <v>4016</v>
      </c>
      <c r="C398" s="14" t="s">
        <v>4016</v>
      </c>
      <c r="D398" s="14" t="s">
        <v>4016</v>
      </c>
      <c r="E398" s="16"/>
      <c r="F398" s="15" t="s">
        <v>4016</v>
      </c>
      <c r="G398" s="22"/>
      <c r="H398" s="16"/>
      <c r="I398" s="22"/>
      <c r="J398" s="26">
        <f>TRUNC(E398*I398,0)</f>
        <v>0</v>
      </c>
      <c r="K398" s="22"/>
      <c r="L398" s="26">
        <f>TRUNC(E398*K398,0)</f>
        <v>0</v>
      </c>
      <c r="M398" s="22"/>
      <c r="N398" s="26">
        <f>TRUNC(E398*M398,0)</f>
        <v>0</v>
      </c>
      <c r="O398" s="17" t="s">
        <v>4016</v>
      </c>
    </row>
    <row r="399" spans="2:15" ht="19.7" customHeight="1" x14ac:dyDescent="0.2">
      <c r="B399" s="40" t="s">
        <v>2147</v>
      </c>
      <c r="C399" s="24" t="s">
        <v>1652</v>
      </c>
      <c r="D399" s="24" t="s">
        <v>1621</v>
      </c>
      <c r="E399" s="16"/>
      <c r="F399" s="41" t="s">
        <v>2467</v>
      </c>
      <c r="G399" s="22"/>
      <c r="H399" s="42" t="e">
        <f t="shared" ref="H399:H408" si="13">J399+L399+N399</f>
        <v>#REF!</v>
      </c>
      <c r="I399" s="22"/>
      <c r="J399" s="42" t="e">
        <f>TRUNC(J400+J401+J402+J403+J404+J405+J406+J407+J408)</f>
        <v>#REF!</v>
      </c>
      <c r="K399" s="22"/>
      <c r="L399" s="42" t="e">
        <f>TRUNC(L400+L401+L402+L403+L404+L405+L406+L407+L408)</f>
        <v>#REF!</v>
      </c>
      <c r="M399" s="22"/>
      <c r="N399" s="42" t="e">
        <f>TRUNC(N400+N401+N402+N403+N404+N405+N406+N407+N408)</f>
        <v>#REF!</v>
      </c>
      <c r="O399" s="43" t="s">
        <v>4016</v>
      </c>
    </row>
    <row r="400" spans="2:15" ht="19.7" customHeight="1" x14ac:dyDescent="0.2">
      <c r="B400" s="13" t="s">
        <v>4016</v>
      </c>
      <c r="C400" s="14" t="s">
        <v>1368</v>
      </c>
      <c r="D400" s="14" t="s">
        <v>3484</v>
      </c>
      <c r="E400" s="16">
        <v>29023</v>
      </c>
      <c r="F400" s="15" t="s">
        <v>2363</v>
      </c>
      <c r="G400" s="22" t="e">
        <f t="shared" ref="G400:G408" si="14">I400+K400+M400</f>
        <v>#REF!</v>
      </c>
      <c r="H400" s="26" t="e">
        <f t="shared" si="13"/>
        <v>#REF!</v>
      </c>
      <c r="I400" s="25" t="e">
        <f>#REF!</f>
        <v>#REF!</v>
      </c>
      <c r="J400" s="26" t="e">
        <f t="shared" ref="J400:J409" si="15">TRUNC(E400*I400,0)</f>
        <v>#REF!</v>
      </c>
      <c r="K400" s="25" t="e">
        <f>#REF!</f>
        <v>#REF!</v>
      </c>
      <c r="L400" s="26" t="e">
        <f t="shared" ref="L400:L409" si="16">TRUNC(E400*K400,0)</f>
        <v>#REF!</v>
      </c>
      <c r="M400" s="25" t="e">
        <f>#REF!</f>
        <v>#REF!</v>
      </c>
      <c r="N400" s="26" t="e">
        <f t="shared" ref="N400:N409" si="17">TRUNC(E400*M400,0)</f>
        <v>#REF!</v>
      </c>
      <c r="O400" s="17" t="s">
        <v>4016</v>
      </c>
    </row>
    <row r="401" spans="2:15" ht="19.7" customHeight="1" x14ac:dyDescent="0.2">
      <c r="B401" s="13" t="s">
        <v>4016</v>
      </c>
      <c r="C401" s="14" t="s">
        <v>1368</v>
      </c>
      <c r="D401" s="14" t="s">
        <v>2475</v>
      </c>
      <c r="E401" s="16">
        <v>154</v>
      </c>
      <c r="F401" s="15" t="s">
        <v>2363</v>
      </c>
      <c r="G401" s="22" t="e">
        <f t="shared" si="14"/>
        <v>#REF!</v>
      </c>
      <c r="H401" s="26" t="e">
        <f t="shared" si="13"/>
        <v>#REF!</v>
      </c>
      <c r="I401" s="25" t="e">
        <f>#REF!</f>
        <v>#REF!</v>
      </c>
      <c r="J401" s="26" t="e">
        <f t="shared" si="15"/>
        <v>#REF!</v>
      </c>
      <c r="K401" s="25" t="e">
        <f>#REF!</f>
        <v>#REF!</v>
      </c>
      <c r="L401" s="26" t="e">
        <f t="shared" si="16"/>
        <v>#REF!</v>
      </c>
      <c r="M401" s="25" t="e">
        <f>#REF!</f>
        <v>#REF!</v>
      </c>
      <c r="N401" s="26" t="e">
        <f t="shared" si="17"/>
        <v>#REF!</v>
      </c>
      <c r="O401" s="17" t="s">
        <v>4016</v>
      </c>
    </row>
    <row r="402" spans="2:15" ht="19.7" customHeight="1" x14ac:dyDescent="0.2">
      <c r="B402" s="13" t="s">
        <v>4016</v>
      </c>
      <c r="C402" s="14" t="s">
        <v>1368</v>
      </c>
      <c r="D402" s="14" t="s">
        <v>2387</v>
      </c>
      <c r="E402" s="16">
        <v>1098</v>
      </c>
      <c r="F402" s="15" t="s">
        <v>2363</v>
      </c>
      <c r="G402" s="22" t="e">
        <f t="shared" si="14"/>
        <v>#REF!</v>
      </c>
      <c r="H402" s="26" t="e">
        <f t="shared" si="13"/>
        <v>#REF!</v>
      </c>
      <c r="I402" s="25" t="e">
        <f>#REF!</f>
        <v>#REF!</v>
      </c>
      <c r="J402" s="26" t="e">
        <f t="shared" si="15"/>
        <v>#REF!</v>
      </c>
      <c r="K402" s="25" t="e">
        <f>#REF!</f>
        <v>#REF!</v>
      </c>
      <c r="L402" s="26" t="e">
        <f t="shared" si="16"/>
        <v>#REF!</v>
      </c>
      <c r="M402" s="25" t="e">
        <f>#REF!</f>
        <v>#REF!</v>
      </c>
      <c r="N402" s="26" t="e">
        <f t="shared" si="17"/>
        <v>#REF!</v>
      </c>
      <c r="O402" s="17" t="s">
        <v>4016</v>
      </c>
    </row>
    <row r="403" spans="2:15" ht="19.7" customHeight="1" x14ac:dyDescent="0.2">
      <c r="B403" s="13" t="s">
        <v>4016</v>
      </c>
      <c r="C403" s="14" t="s">
        <v>1368</v>
      </c>
      <c r="D403" s="14" t="s">
        <v>3205</v>
      </c>
      <c r="E403" s="16">
        <v>511</v>
      </c>
      <c r="F403" s="15" t="s">
        <v>2363</v>
      </c>
      <c r="G403" s="22" t="e">
        <f t="shared" si="14"/>
        <v>#REF!</v>
      </c>
      <c r="H403" s="26" t="e">
        <f t="shared" si="13"/>
        <v>#REF!</v>
      </c>
      <c r="I403" s="25" t="e">
        <f>#REF!</f>
        <v>#REF!</v>
      </c>
      <c r="J403" s="26" t="e">
        <f t="shared" si="15"/>
        <v>#REF!</v>
      </c>
      <c r="K403" s="25" t="e">
        <f>#REF!</f>
        <v>#REF!</v>
      </c>
      <c r="L403" s="26" t="e">
        <f t="shared" si="16"/>
        <v>#REF!</v>
      </c>
      <c r="M403" s="25" t="e">
        <f>#REF!</f>
        <v>#REF!</v>
      </c>
      <c r="N403" s="26" t="e">
        <f t="shared" si="17"/>
        <v>#REF!</v>
      </c>
      <c r="O403" s="17" t="s">
        <v>4016</v>
      </c>
    </row>
    <row r="404" spans="2:15" ht="19.7" customHeight="1" x14ac:dyDescent="0.2">
      <c r="B404" s="13" t="s">
        <v>4016</v>
      </c>
      <c r="C404" s="14" t="s">
        <v>3829</v>
      </c>
      <c r="D404" s="14" t="s">
        <v>1932</v>
      </c>
      <c r="E404" s="16">
        <v>74</v>
      </c>
      <c r="F404" s="15" t="s">
        <v>2363</v>
      </c>
      <c r="G404" s="22" t="e">
        <f t="shared" si="14"/>
        <v>#REF!</v>
      </c>
      <c r="H404" s="26" t="e">
        <f t="shared" si="13"/>
        <v>#REF!</v>
      </c>
      <c r="I404" s="25" t="e">
        <f>#REF!</f>
        <v>#REF!</v>
      </c>
      <c r="J404" s="26" t="e">
        <f t="shared" si="15"/>
        <v>#REF!</v>
      </c>
      <c r="K404" s="25" t="e">
        <f>#REF!</f>
        <v>#REF!</v>
      </c>
      <c r="L404" s="26" t="e">
        <f t="shared" si="16"/>
        <v>#REF!</v>
      </c>
      <c r="M404" s="25" t="e">
        <f>#REF!</f>
        <v>#REF!</v>
      </c>
      <c r="N404" s="26" t="e">
        <f t="shared" si="17"/>
        <v>#REF!</v>
      </c>
      <c r="O404" s="17" t="s">
        <v>4016</v>
      </c>
    </row>
    <row r="405" spans="2:15" ht="19.7" customHeight="1" x14ac:dyDescent="0.2">
      <c r="B405" s="13" t="s">
        <v>4016</v>
      </c>
      <c r="C405" s="14" t="s">
        <v>1264</v>
      </c>
      <c r="D405" s="14" t="s">
        <v>3826</v>
      </c>
      <c r="E405" s="44">
        <v>27.986999999999998</v>
      </c>
      <c r="F405" s="15" t="s">
        <v>1349</v>
      </c>
      <c r="G405" s="22" t="e">
        <f t="shared" si="14"/>
        <v>#REF!</v>
      </c>
      <c r="H405" s="26" t="e">
        <f t="shared" si="13"/>
        <v>#REF!</v>
      </c>
      <c r="I405" s="25" t="e">
        <f>#REF!</f>
        <v>#REF!</v>
      </c>
      <c r="J405" s="26" t="e">
        <f t="shared" si="15"/>
        <v>#REF!</v>
      </c>
      <c r="K405" s="25" t="e">
        <f>#REF!</f>
        <v>#REF!</v>
      </c>
      <c r="L405" s="26" t="e">
        <f t="shared" si="16"/>
        <v>#REF!</v>
      </c>
      <c r="M405" s="25" t="e">
        <f>#REF!</f>
        <v>#REF!</v>
      </c>
      <c r="N405" s="26" t="e">
        <f t="shared" si="17"/>
        <v>#REF!</v>
      </c>
      <c r="O405" s="17" t="s">
        <v>1185</v>
      </c>
    </row>
    <row r="406" spans="2:15" ht="19.7" customHeight="1" x14ac:dyDescent="0.2">
      <c r="B406" s="13" t="s">
        <v>4016</v>
      </c>
      <c r="C406" s="14" t="s">
        <v>2242</v>
      </c>
      <c r="D406" s="14" t="s">
        <v>2571</v>
      </c>
      <c r="E406" s="44">
        <v>2.2999999999999998</v>
      </c>
      <c r="F406" s="15" t="s">
        <v>2937</v>
      </c>
      <c r="G406" s="22" t="e">
        <f t="shared" si="14"/>
        <v>#REF!</v>
      </c>
      <c r="H406" s="26" t="e">
        <f t="shared" si="13"/>
        <v>#REF!</v>
      </c>
      <c r="I406" s="25" t="e">
        <f>#REF!</f>
        <v>#REF!</v>
      </c>
      <c r="J406" s="26" t="e">
        <f t="shared" si="15"/>
        <v>#REF!</v>
      </c>
      <c r="K406" s="25" t="e">
        <f>#REF!</f>
        <v>#REF!</v>
      </c>
      <c r="L406" s="26" t="e">
        <f t="shared" si="16"/>
        <v>#REF!</v>
      </c>
      <c r="M406" s="25" t="e">
        <f>#REF!</f>
        <v>#REF!</v>
      </c>
      <c r="N406" s="26" t="e">
        <f t="shared" si="17"/>
        <v>#REF!</v>
      </c>
      <c r="O406" s="17" t="s">
        <v>2782</v>
      </c>
    </row>
    <row r="407" spans="2:15" ht="19.7" customHeight="1" x14ac:dyDescent="0.2">
      <c r="B407" s="13" t="s">
        <v>4016</v>
      </c>
      <c r="C407" s="14" t="s">
        <v>3627</v>
      </c>
      <c r="D407" s="14" t="s">
        <v>3691</v>
      </c>
      <c r="E407" s="44">
        <v>2.2999999999999998</v>
      </c>
      <c r="F407" s="15" t="s">
        <v>2937</v>
      </c>
      <c r="G407" s="22" t="e">
        <f t="shared" si="14"/>
        <v>#REF!</v>
      </c>
      <c r="H407" s="26" t="e">
        <f t="shared" si="13"/>
        <v>#REF!</v>
      </c>
      <c r="I407" s="25" t="e">
        <f>#REF!</f>
        <v>#REF!</v>
      </c>
      <c r="J407" s="26" t="e">
        <f t="shared" si="15"/>
        <v>#REF!</v>
      </c>
      <c r="K407" s="25" t="e">
        <f>#REF!</f>
        <v>#REF!</v>
      </c>
      <c r="L407" s="26" t="e">
        <f t="shared" si="16"/>
        <v>#REF!</v>
      </c>
      <c r="M407" s="25" t="e">
        <f>#REF!</f>
        <v>#REF!</v>
      </c>
      <c r="N407" s="26" t="e">
        <f t="shared" si="17"/>
        <v>#REF!</v>
      </c>
      <c r="O407" s="17" t="s">
        <v>4016</v>
      </c>
    </row>
    <row r="408" spans="2:15" ht="19.7" customHeight="1" x14ac:dyDescent="0.2">
      <c r="B408" s="13" t="s">
        <v>4016</v>
      </c>
      <c r="C408" s="14" t="s">
        <v>2355</v>
      </c>
      <c r="D408" s="14" t="s">
        <v>406</v>
      </c>
      <c r="E408" s="44">
        <v>2.798</v>
      </c>
      <c r="F408" s="15" t="s">
        <v>2870</v>
      </c>
      <c r="G408" s="22" t="e">
        <f t="shared" si="14"/>
        <v>#REF!</v>
      </c>
      <c r="H408" s="26" t="e">
        <f t="shared" si="13"/>
        <v>#REF!</v>
      </c>
      <c r="I408" s="25" t="e">
        <f>#REF!</f>
        <v>#REF!</v>
      </c>
      <c r="J408" s="26" t="e">
        <f t="shared" si="15"/>
        <v>#REF!</v>
      </c>
      <c r="K408" s="25" t="e">
        <f>#REF!</f>
        <v>#REF!</v>
      </c>
      <c r="L408" s="26" t="e">
        <f t="shared" si="16"/>
        <v>#REF!</v>
      </c>
      <c r="M408" s="25" t="e">
        <f>#REF!</f>
        <v>#REF!</v>
      </c>
      <c r="N408" s="26" t="e">
        <f t="shared" si="17"/>
        <v>#REF!</v>
      </c>
      <c r="O408" s="17" t="s">
        <v>4016</v>
      </c>
    </row>
    <row r="409" spans="2:15" ht="19.7" customHeight="1" x14ac:dyDescent="0.2">
      <c r="B409" s="13" t="s">
        <v>4016</v>
      </c>
      <c r="C409" s="14" t="s">
        <v>4016</v>
      </c>
      <c r="D409" s="14" t="s">
        <v>4016</v>
      </c>
      <c r="E409" s="16"/>
      <c r="F409" s="15" t="s">
        <v>4016</v>
      </c>
      <c r="G409" s="22"/>
      <c r="H409" s="16"/>
      <c r="I409" s="22"/>
      <c r="J409" s="26">
        <f t="shared" si="15"/>
        <v>0</v>
      </c>
      <c r="K409" s="22"/>
      <c r="L409" s="26">
        <f t="shared" si="16"/>
        <v>0</v>
      </c>
      <c r="M409" s="22"/>
      <c r="N409" s="26">
        <f t="shared" si="17"/>
        <v>0</v>
      </c>
      <c r="O409" s="17" t="s">
        <v>4016</v>
      </c>
    </row>
    <row r="410" spans="2:15" ht="19.7" customHeight="1" x14ac:dyDescent="0.2">
      <c r="B410" s="40" t="s">
        <v>691</v>
      </c>
      <c r="C410" s="24" t="s">
        <v>3577</v>
      </c>
      <c r="D410" s="24" t="s">
        <v>2696</v>
      </c>
      <c r="E410" s="16"/>
      <c r="F410" s="41" t="s">
        <v>2517</v>
      </c>
      <c r="G410" s="22"/>
      <c r="H410" s="42" t="e">
        <f>J410+L410+N410</f>
        <v>#REF!</v>
      </c>
      <c r="I410" s="22"/>
      <c r="J410" s="42" t="e">
        <f>TRUNC(J411)</f>
        <v>#REF!</v>
      </c>
      <c r="K410" s="22"/>
      <c r="L410" s="42" t="e">
        <f>TRUNC(L411)</f>
        <v>#REF!</v>
      </c>
      <c r="M410" s="22"/>
      <c r="N410" s="42" t="e">
        <f>TRUNC(N411)</f>
        <v>#REF!</v>
      </c>
      <c r="O410" s="43" t="s">
        <v>4016</v>
      </c>
    </row>
    <row r="411" spans="2:15" ht="19.7" customHeight="1" x14ac:dyDescent="0.2">
      <c r="B411" s="13" t="s">
        <v>4016</v>
      </c>
      <c r="C411" s="14" t="s">
        <v>1244</v>
      </c>
      <c r="D411" s="14" t="s">
        <v>4016</v>
      </c>
      <c r="E411" s="16">
        <v>935</v>
      </c>
      <c r="F411" s="15" t="s">
        <v>2986</v>
      </c>
      <c r="G411" s="22" t="e">
        <f>I411+K411+M411</f>
        <v>#REF!</v>
      </c>
      <c r="H411" s="26" t="e">
        <f>J411+L411+N411</f>
        <v>#REF!</v>
      </c>
      <c r="I411" s="25" t="e">
        <f>#REF!</f>
        <v>#REF!</v>
      </c>
      <c r="J411" s="26" t="e">
        <f>TRUNC(E411*I411,0)</f>
        <v>#REF!</v>
      </c>
      <c r="K411" s="25" t="e">
        <f>#REF!</f>
        <v>#REF!</v>
      </c>
      <c r="L411" s="26" t="e">
        <f>TRUNC(E411*K411,0)</f>
        <v>#REF!</v>
      </c>
      <c r="M411" s="25" t="e">
        <f>#REF!</f>
        <v>#REF!</v>
      </c>
      <c r="N411" s="26" t="e">
        <f>TRUNC(E411*M411,0)</f>
        <v>#REF!</v>
      </c>
      <c r="O411" s="17" t="s">
        <v>1906</v>
      </c>
    </row>
    <row r="412" spans="2:15" ht="19.7" customHeight="1" x14ac:dyDescent="0.2">
      <c r="B412" s="13" t="s">
        <v>4016</v>
      </c>
      <c r="C412" s="14" t="s">
        <v>4016</v>
      </c>
      <c r="D412" s="14" t="s">
        <v>4016</v>
      </c>
      <c r="E412" s="16"/>
      <c r="F412" s="15" t="s">
        <v>4016</v>
      </c>
      <c r="G412" s="22"/>
      <c r="H412" s="16"/>
      <c r="I412" s="22"/>
      <c r="J412" s="26">
        <f>TRUNC(E412*I412,0)</f>
        <v>0</v>
      </c>
      <c r="K412" s="22"/>
      <c r="L412" s="26">
        <f>TRUNC(E412*K412,0)</f>
        <v>0</v>
      </c>
      <c r="M412" s="22"/>
      <c r="N412" s="26">
        <f>TRUNC(E412*M412,0)</f>
        <v>0</v>
      </c>
      <c r="O412" s="17" t="s">
        <v>4016</v>
      </c>
    </row>
    <row r="413" spans="2:15" ht="19.7" customHeight="1" x14ac:dyDescent="0.2">
      <c r="B413" s="40" t="s">
        <v>2332</v>
      </c>
      <c r="C413" s="24" t="s">
        <v>3463</v>
      </c>
      <c r="D413" s="24" t="s">
        <v>1281</v>
      </c>
      <c r="E413" s="16"/>
      <c r="F413" s="41" t="s">
        <v>2517</v>
      </c>
      <c r="G413" s="22"/>
      <c r="H413" s="42" t="e">
        <f>J413+L413+N413</f>
        <v>#REF!</v>
      </c>
      <c r="I413" s="22"/>
      <c r="J413" s="26" t="e">
        <f>TRUNC(J414+J415)</f>
        <v>#REF!</v>
      </c>
      <c r="K413" s="22"/>
      <c r="L413" s="26" t="e">
        <f>TRUNC(L414+L415)</f>
        <v>#REF!</v>
      </c>
      <c r="M413" s="22"/>
      <c r="N413" s="42" t="e">
        <f>TRUNC(N414+N415)</f>
        <v>#REF!</v>
      </c>
      <c r="O413" s="43" t="s">
        <v>4016</v>
      </c>
    </row>
    <row r="414" spans="2:15" ht="19.7" customHeight="1" x14ac:dyDescent="0.2">
      <c r="B414" s="13" t="s">
        <v>4016</v>
      </c>
      <c r="C414" s="14" t="s">
        <v>3032</v>
      </c>
      <c r="D414" s="14" t="s">
        <v>1281</v>
      </c>
      <c r="E414" s="16">
        <v>1</v>
      </c>
      <c r="F414" s="15" t="s">
        <v>807</v>
      </c>
      <c r="G414" s="22" t="e">
        <f>I414+K414+M414</f>
        <v>#REF!</v>
      </c>
      <c r="H414" s="26" t="e">
        <f>J414+L414+N414</f>
        <v>#REF!</v>
      </c>
      <c r="I414" s="25" t="e">
        <f>#REF!</f>
        <v>#REF!</v>
      </c>
      <c r="J414" s="26" t="e">
        <f>TRUNC(E414*I414,0)</f>
        <v>#REF!</v>
      </c>
      <c r="K414" s="25" t="e">
        <f>#REF!</f>
        <v>#REF!</v>
      </c>
      <c r="L414" s="26" t="e">
        <f>TRUNC(E414*K414,0)</f>
        <v>#REF!</v>
      </c>
      <c r="M414" s="25" t="e">
        <f>#REF!</f>
        <v>#REF!</v>
      </c>
      <c r="N414" s="26" t="e">
        <f>TRUNC(E414*M414,0)</f>
        <v>#REF!</v>
      </c>
      <c r="O414" s="17" t="s">
        <v>3389</v>
      </c>
    </row>
    <row r="415" spans="2:15" ht="19.7" customHeight="1" x14ac:dyDescent="0.2">
      <c r="B415" s="13" t="s">
        <v>4016</v>
      </c>
      <c r="C415" s="14" t="s">
        <v>2404</v>
      </c>
      <c r="D415" s="14" t="s">
        <v>1846</v>
      </c>
      <c r="E415" s="16">
        <v>5</v>
      </c>
      <c r="F415" s="15" t="s">
        <v>802</v>
      </c>
      <c r="G415" s="22"/>
      <c r="H415" s="16"/>
      <c r="I415" s="22"/>
      <c r="J415" s="26">
        <f>TRUNC(E415*1/100*I415,0)</f>
        <v>0</v>
      </c>
      <c r="K415" s="22" t="e">
        <f>L414</f>
        <v>#REF!</v>
      </c>
      <c r="L415" s="26" t="e">
        <f>TRUNC(E415*1/100*K415,0)</f>
        <v>#REF!</v>
      </c>
      <c r="M415" s="22"/>
      <c r="N415" s="26">
        <f>TRUNC(E415*1/100*M415,0)</f>
        <v>0</v>
      </c>
      <c r="O415" s="17" t="s">
        <v>4016</v>
      </c>
    </row>
    <row r="416" spans="2:15" ht="19.7" customHeight="1" x14ac:dyDescent="0.2">
      <c r="B416" s="13" t="s">
        <v>4016</v>
      </c>
      <c r="C416" s="14" t="s">
        <v>4016</v>
      </c>
      <c r="D416" s="14" t="s">
        <v>4016</v>
      </c>
      <c r="E416" s="16"/>
      <c r="F416" s="15" t="s">
        <v>4016</v>
      </c>
      <c r="G416" s="22"/>
      <c r="H416" s="16"/>
      <c r="I416" s="22"/>
      <c r="J416" s="26">
        <f>TRUNC(E416*I416,0)</f>
        <v>0</v>
      </c>
      <c r="K416" s="22"/>
      <c r="L416" s="26">
        <f>TRUNC(E416*K416,0)</f>
        <v>0</v>
      </c>
      <c r="M416" s="22"/>
      <c r="N416" s="26">
        <f>TRUNC(E416*M416,0)</f>
        <v>0</v>
      </c>
      <c r="O416" s="17" t="s">
        <v>4016</v>
      </c>
    </row>
    <row r="417" spans="2:15" ht="19.7" customHeight="1" x14ac:dyDescent="0.2">
      <c r="B417" s="40" t="s">
        <v>721</v>
      </c>
      <c r="C417" s="24" t="s">
        <v>2716</v>
      </c>
      <c r="D417" s="24" t="s">
        <v>2696</v>
      </c>
      <c r="E417" s="16"/>
      <c r="F417" s="41" t="s">
        <v>2517</v>
      </c>
      <c r="G417" s="22"/>
      <c r="H417" s="42" t="e">
        <f>J417+L417+N417</f>
        <v>#REF!</v>
      </c>
      <c r="I417" s="22"/>
      <c r="J417" s="42" t="e">
        <f>TRUNC(J418)</f>
        <v>#REF!</v>
      </c>
      <c r="K417" s="22"/>
      <c r="L417" s="42" t="e">
        <f>TRUNC(L418)</f>
        <v>#REF!</v>
      </c>
      <c r="M417" s="22"/>
      <c r="N417" s="42" t="e">
        <f>TRUNC(N418)</f>
        <v>#REF!</v>
      </c>
      <c r="O417" s="43" t="s">
        <v>4016</v>
      </c>
    </row>
    <row r="418" spans="2:15" ht="19.7" customHeight="1" x14ac:dyDescent="0.2">
      <c r="B418" s="13" t="s">
        <v>4016</v>
      </c>
      <c r="C418" s="14" t="s">
        <v>1244</v>
      </c>
      <c r="D418" s="14" t="s">
        <v>4016</v>
      </c>
      <c r="E418" s="16">
        <v>1384</v>
      </c>
      <c r="F418" s="15" t="s">
        <v>2986</v>
      </c>
      <c r="G418" s="22" t="e">
        <f>I418+K418+M418</f>
        <v>#REF!</v>
      </c>
      <c r="H418" s="26" t="e">
        <f>J418+L418+N418</f>
        <v>#REF!</v>
      </c>
      <c r="I418" s="25" t="e">
        <f>#REF!</f>
        <v>#REF!</v>
      </c>
      <c r="J418" s="26" t="e">
        <f>TRUNC(E418*I418,0)</f>
        <v>#REF!</v>
      </c>
      <c r="K418" s="25" t="e">
        <f>#REF!</f>
        <v>#REF!</v>
      </c>
      <c r="L418" s="26" t="e">
        <f>TRUNC(E418*K418,0)</f>
        <v>#REF!</v>
      </c>
      <c r="M418" s="25" t="e">
        <f>#REF!</f>
        <v>#REF!</v>
      </c>
      <c r="N418" s="26" t="e">
        <f>TRUNC(E418*M418,0)</f>
        <v>#REF!</v>
      </c>
      <c r="O418" s="17" t="s">
        <v>1906</v>
      </c>
    </row>
    <row r="419" spans="2:15" ht="19.7" customHeight="1" x14ac:dyDescent="0.2">
      <c r="B419" s="13" t="s">
        <v>4016</v>
      </c>
      <c r="C419" s="14" t="s">
        <v>4016</v>
      </c>
      <c r="D419" s="14" t="s">
        <v>4016</v>
      </c>
      <c r="E419" s="16"/>
      <c r="F419" s="15" t="s">
        <v>4016</v>
      </c>
      <c r="G419" s="22"/>
      <c r="H419" s="16"/>
      <c r="I419" s="22"/>
      <c r="J419" s="26">
        <f>TRUNC(E419*I419,0)</f>
        <v>0</v>
      </c>
      <c r="K419" s="22"/>
      <c r="L419" s="26">
        <f>TRUNC(E419*K419,0)</f>
        <v>0</v>
      </c>
      <c r="M419" s="22"/>
      <c r="N419" s="26">
        <f>TRUNC(E419*M419,0)</f>
        <v>0</v>
      </c>
      <c r="O419" s="17" t="s">
        <v>4016</v>
      </c>
    </row>
    <row r="420" spans="2:15" ht="19.7" customHeight="1" x14ac:dyDescent="0.2">
      <c r="B420" s="40" t="s">
        <v>2468</v>
      </c>
      <c r="C420" s="24" t="s">
        <v>565</v>
      </c>
      <c r="D420" s="24" t="s">
        <v>2110</v>
      </c>
      <c r="E420" s="16"/>
      <c r="F420" s="41" t="s">
        <v>2937</v>
      </c>
      <c r="G420" s="22"/>
      <c r="H420" s="42" t="e">
        <f>J420+L420+N420</f>
        <v>#REF!</v>
      </c>
      <c r="I420" s="22"/>
      <c r="J420" s="42" t="e">
        <f>TRUNC(J421+J422+J423+J424)</f>
        <v>#REF!</v>
      </c>
      <c r="K420" s="22"/>
      <c r="L420" s="42" t="e">
        <f>TRUNC(L421+L422+L423+L424)</f>
        <v>#REF!</v>
      </c>
      <c r="M420" s="22"/>
      <c r="N420" s="42" t="e">
        <f>TRUNC(N421+N422+N423+N424)</f>
        <v>#REF!</v>
      </c>
      <c r="O420" s="43" t="s">
        <v>4016</v>
      </c>
    </row>
    <row r="421" spans="2:15" ht="19.7" customHeight="1" x14ac:dyDescent="0.2">
      <c r="B421" s="13" t="s">
        <v>4016</v>
      </c>
      <c r="C421" s="14" t="s">
        <v>1524</v>
      </c>
      <c r="D421" s="14" t="s">
        <v>2110</v>
      </c>
      <c r="E421" s="16">
        <v>1</v>
      </c>
      <c r="F421" s="15" t="s">
        <v>2937</v>
      </c>
      <c r="G421" s="22" t="e">
        <f>I421+K421+M421</f>
        <v>#REF!</v>
      </c>
      <c r="H421" s="26" t="e">
        <f>J421+L421+N421</f>
        <v>#REF!</v>
      </c>
      <c r="I421" s="25" t="e">
        <f>#REF!</f>
        <v>#REF!</v>
      </c>
      <c r="J421" s="26" t="e">
        <f>TRUNC(E421*I421,0)</f>
        <v>#REF!</v>
      </c>
      <c r="K421" s="25" t="e">
        <f>#REF!</f>
        <v>#REF!</v>
      </c>
      <c r="L421" s="26" t="e">
        <f>TRUNC(E421*K421,0)</f>
        <v>#REF!</v>
      </c>
      <c r="M421" s="25" t="e">
        <f>#REF!</f>
        <v>#REF!</v>
      </c>
      <c r="N421" s="26" t="e">
        <f>TRUNC(E421*M421,0)</f>
        <v>#REF!</v>
      </c>
      <c r="O421" s="17" t="s">
        <v>1320</v>
      </c>
    </row>
    <row r="422" spans="2:15" ht="19.7" customHeight="1" x14ac:dyDescent="0.2">
      <c r="B422" s="13" t="s">
        <v>4016</v>
      </c>
      <c r="C422" s="14" t="s">
        <v>1055</v>
      </c>
      <c r="D422" s="14" t="s">
        <v>2110</v>
      </c>
      <c r="E422" s="16">
        <v>1</v>
      </c>
      <c r="F422" s="15" t="s">
        <v>2937</v>
      </c>
      <c r="G422" s="22">
        <f>I422+K422+M422</f>
        <v>9584</v>
      </c>
      <c r="H422" s="26">
        <f>J422+L422+N422</f>
        <v>9584</v>
      </c>
      <c r="I422" s="25">
        <f>단가산출총괄표!G56</f>
        <v>5131</v>
      </c>
      <c r="J422" s="26">
        <f>TRUNC(E422*I422,0)</f>
        <v>5131</v>
      </c>
      <c r="K422" s="25">
        <f>단가산출총괄표!H56</f>
        <v>1038</v>
      </c>
      <c r="L422" s="26">
        <f>TRUNC(E422*K422,0)</f>
        <v>1038</v>
      </c>
      <c r="M422" s="25">
        <f>단가산출총괄표!I56</f>
        <v>3415</v>
      </c>
      <c r="N422" s="26">
        <f>TRUNC(E422*M422,0)</f>
        <v>3415</v>
      </c>
      <c r="O422" s="17" t="s">
        <v>465</v>
      </c>
    </row>
    <row r="423" spans="2:15" ht="19.7" customHeight="1" x14ac:dyDescent="0.2">
      <c r="B423" s="13" t="s">
        <v>4016</v>
      </c>
      <c r="C423" s="14" t="s">
        <v>3418</v>
      </c>
      <c r="D423" s="14" t="s">
        <v>2808</v>
      </c>
      <c r="E423" s="16">
        <v>1</v>
      </c>
      <c r="F423" s="15" t="s">
        <v>2937</v>
      </c>
      <c r="G423" s="22" t="e">
        <f>I423+K423+M423</f>
        <v>#REF!</v>
      </c>
      <c r="H423" s="26" t="e">
        <f>J423+L423+N423</f>
        <v>#REF!</v>
      </c>
      <c r="I423" s="25" t="e">
        <f>#REF!</f>
        <v>#REF!</v>
      </c>
      <c r="J423" s="26" t="e">
        <f>TRUNC(E423*I423,0)</f>
        <v>#REF!</v>
      </c>
      <c r="K423" s="25" t="e">
        <f>#REF!</f>
        <v>#REF!</v>
      </c>
      <c r="L423" s="26" t="e">
        <f>TRUNC(E423*K423,0)</f>
        <v>#REF!</v>
      </c>
      <c r="M423" s="25" t="e">
        <f>#REF!</f>
        <v>#REF!</v>
      </c>
      <c r="N423" s="26" t="e">
        <f>TRUNC(E423*M423,0)</f>
        <v>#REF!</v>
      </c>
      <c r="O423" s="17" t="s">
        <v>1695</v>
      </c>
    </row>
    <row r="424" spans="2:15" ht="19.7" customHeight="1" x14ac:dyDescent="0.2">
      <c r="B424" s="18" t="s">
        <v>4016</v>
      </c>
      <c r="C424" s="19" t="s">
        <v>3430</v>
      </c>
      <c r="D424" s="19" t="s">
        <v>2110</v>
      </c>
      <c r="E424" s="6">
        <v>1</v>
      </c>
      <c r="F424" s="20" t="s">
        <v>2937</v>
      </c>
      <c r="G424" s="5">
        <f>I424+K424+M424</f>
        <v>2268</v>
      </c>
      <c r="H424" s="32">
        <f>J424+L424+N424</f>
        <v>2268</v>
      </c>
      <c r="I424" s="29">
        <f>단가산출총괄표!G57</f>
        <v>1572</v>
      </c>
      <c r="J424" s="32">
        <f>TRUNC(E424*I424,0)</f>
        <v>1572</v>
      </c>
      <c r="K424" s="29">
        <f>단가산출총괄표!H57</f>
        <v>546</v>
      </c>
      <c r="L424" s="32">
        <f>TRUNC(E424*K424,0)</f>
        <v>546</v>
      </c>
      <c r="M424" s="29">
        <f>단가산출총괄표!I57</f>
        <v>150</v>
      </c>
      <c r="N424" s="32">
        <f>TRUNC(E424*M424,0)</f>
        <v>150</v>
      </c>
      <c r="O424" s="21" t="s">
        <v>2924</v>
      </c>
    </row>
    <row r="425" spans="2:15" ht="19.7" customHeight="1" x14ac:dyDescent="0.2">
      <c r="B425" s="13" t="s">
        <v>4016</v>
      </c>
      <c r="C425" s="14" t="s">
        <v>4016</v>
      </c>
      <c r="D425" s="14" t="s">
        <v>4016</v>
      </c>
      <c r="E425" s="16"/>
      <c r="F425" s="15" t="s">
        <v>4016</v>
      </c>
      <c r="G425" s="22"/>
      <c r="H425" s="16"/>
      <c r="I425" s="22"/>
      <c r="J425" s="26">
        <f>TRUNC(E425*I425,0)</f>
        <v>0</v>
      </c>
      <c r="K425" s="22"/>
      <c r="L425" s="26">
        <f>TRUNC(E425*K425,0)</f>
        <v>0</v>
      </c>
      <c r="M425" s="22"/>
      <c r="N425" s="26">
        <f>TRUNC(E425*M425,0)</f>
        <v>0</v>
      </c>
      <c r="O425" s="17" t="s">
        <v>4016</v>
      </c>
    </row>
    <row r="426" spans="2:15" ht="19.7" customHeight="1" x14ac:dyDescent="0.2">
      <c r="B426" s="40" t="s">
        <v>897</v>
      </c>
      <c r="C426" s="24" t="s">
        <v>778</v>
      </c>
      <c r="D426" s="24" t="s">
        <v>1894</v>
      </c>
      <c r="E426" s="16"/>
      <c r="F426" s="41" t="s">
        <v>2937</v>
      </c>
      <c r="G426" s="22"/>
      <c r="H426" s="42" t="e">
        <f>J426+L426+N426</f>
        <v>#REF!</v>
      </c>
      <c r="I426" s="22"/>
      <c r="J426" s="42" t="e">
        <f>TRUNC(J427+J428+J429+J430)</f>
        <v>#REF!</v>
      </c>
      <c r="K426" s="22"/>
      <c r="L426" s="42" t="e">
        <f>TRUNC(L427+L428+L429+L430)</f>
        <v>#REF!</v>
      </c>
      <c r="M426" s="22"/>
      <c r="N426" s="42" t="e">
        <f>TRUNC(N427+N428+N429+N430)</f>
        <v>#REF!</v>
      </c>
      <c r="O426" s="43" t="s">
        <v>4016</v>
      </c>
    </row>
    <row r="427" spans="2:15" ht="19.7" customHeight="1" x14ac:dyDescent="0.2">
      <c r="B427" s="13" t="s">
        <v>4016</v>
      </c>
      <c r="C427" s="14" t="s">
        <v>1524</v>
      </c>
      <c r="D427" s="14" t="s">
        <v>2110</v>
      </c>
      <c r="E427" s="16">
        <v>1</v>
      </c>
      <c r="F427" s="15" t="s">
        <v>2937</v>
      </c>
      <c r="G427" s="22" t="e">
        <f>I427+K427+M427</f>
        <v>#REF!</v>
      </c>
      <c r="H427" s="26" t="e">
        <f>J427+L427+N427</f>
        <v>#REF!</v>
      </c>
      <c r="I427" s="25" t="e">
        <f>#REF!</f>
        <v>#REF!</v>
      </c>
      <c r="J427" s="26" t="e">
        <f>TRUNC(E427*I427,0)</f>
        <v>#REF!</v>
      </c>
      <c r="K427" s="25" t="e">
        <f>#REF!</f>
        <v>#REF!</v>
      </c>
      <c r="L427" s="26" t="e">
        <f>TRUNC(E427*K427,0)</f>
        <v>#REF!</v>
      </c>
      <c r="M427" s="25" t="e">
        <f>#REF!</f>
        <v>#REF!</v>
      </c>
      <c r="N427" s="26" t="e">
        <f>TRUNC(E427*M427,0)</f>
        <v>#REF!</v>
      </c>
      <c r="O427" s="17" t="s">
        <v>1320</v>
      </c>
    </row>
    <row r="428" spans="2:15" ht="19.7" customHeight="1" x14ac:dyDescent="0.2">
      <c r="B428" s="13" t="s">
        <v>4016</v>
      </c>
      <c r="C428" s="14" t="s">
        <v>1055</v>
      </c>
      <c r="D428" s="14" t="s">
        <v>2110</v>
      </c>
      <c r="E428" s="16">
        <v>1</v>
      </c>
      <c r="F428" s="15" t="s">
        <v>2937</v>
      </c>
      <c r="G428" s="22">
        <f>I428+K428+M428</f>
        <v>9584</v>
      </c>
      <c r="H428" s="26">
        <f>J428+L428+N428</f>
        <v>9584</v>
      </c>
      <c r="I428" s="25">
        <f>단가산출총괄표!G56</f>
        <v>5131</v>
      </c>
      <c r="J428" s="26">
        <f>TRUNC(E428*I428,0)</f>
        <v>5131</v>
      </c>
      <c r="K428" s="25">
        <f>단가산출총괄표!H56</f>
        <v>1038</v>
      </c>
      <c r="L428" s="26">
        <f>TRUNC(E428*K428,0)</f>
        <v>1038</v>
      </c>
      <c r="M428" s="25">
        <f>단가산출총괄표!I56</f>
        <v>3415</v>
      </c>
      <c r="N428" s="26">
        <f>TRUNC(E428*M428,0)</f>
        <v>3415</v>
      </c>
      <c r="O428" s="17" t="s">
        <v>465</v>
      </c>
    </row>
    <row r="429" spans="2:15" ht="19.7" customHeight="1" x14ac:dyDescent="0.2">
      <c r="B429" s="13" t="s">
        <v>4016</v>
      </c>
      <c r="C429" s="14" t="s">
        <v>3247</v>
      </c>
      <c r="D429" s="14" t="s">
        <v>3842</v>
      </c>
      <c r="E429" s="16">
        <v>1</v>
      </c>
      <c r="F429" s="15" t="s">
        <v>2937</v>
      </c>
      <c r="G429" s="22">
        <f>I429+K429+M429</f>
        <v>14259</v>
      </c>
      <c r="H429" s="26">
        <f>J429+L429+N429</f>
        <v>14259</v>
      </c>
      <c r="I429" s="25">
        <f>단가산출총괄표!G58</f>
        <v>11375</v>
      </c>
      <c r="J429" s="26">
        <f>TRUNC(E429*I429,0)</f>
        <v>11375</v>
      </c>
      <c r="K429" s="25">
        <f>단가산출총괄표!H58</f>
        <v>1087</v>
      </c>
      <c r="L429" s="26">
        <f>TRUNC(E429*K429,0)</f>
        <v>1087</v>
      </c>
      <c r="M429" s="25">
        <f>단가산출총괄표!I58</f>
        <v>1797</v>
      </c>
      <c r="N429" s="26">
        <f>TRUNC(E429*M429,0)</f>
        <v>1797</v>
      </c>
      <c r="O429" s="17" t="s">
        <v>317</v>
      </c>
    </row>
    <row r="430" spans="2:15" ht="19.7" customHeight="1" x14ac:dyDescent="0.2">
      <c r="B430" s="13" t="s">
        <v>4016</v>
      </c>
      <c r="C430" s="14" t="s">
        <v>3430</v>
      </c>
      <c r="D430" s="14" t="s">
        <v>2110</v>
      </c>
      <c r="E430" s="16">
        <v>1</v>
      </c>
      <c r="F430" s="15" t="s">
        <v>2937</v>
      </c>
      <c r="G430" s="22">
        <f>I430+K430+M430</f>
        <v>2268</v>
      </c>
      <c r="H430" s="26">
        <f>J430+L430+N430</f>
        <v>2268</v>
      </c>
      <c r="I430" s="25">
        <f>단가산출총괄표!G57</f>
        <v>1572</v>
      </c>
      <c r="J430" s="26">
        <f>TRUNC(E430*I430,0)</f>
        <v>1572</v>
      </c>
      <c r="K430" s="25">
        <f>단가산출총괄표!H57</f>
        <v>546</v>
      </c>
      <c r="L430" s="26">
        <f>TRUNC(E430*K430,0)</f>
        <v>546</v>
      </c>
      <c r="M430" s="25">
        <f>단가산출총괄표!I57</f>
        <v>150</v>
      </c>
      <c r="N430" s="26">
        <f>TRUNC(E430*M430,0)</f>
        <v>150</v>
      </c>
      <c r="O430" s="17" t="s">
        <v>2924</v>
      </c>
    </row>
    <row r="431" spans="2:15" ht="19.7" customHeight="1" x14ac:dyDescent="0.2">
      <c r="B431" s="13" t="s">
        <v>4016</v>
      </c>
      <c r="C431" s="14" t="s">
        <v>4016</v>
      </c>
      <c r="D431" s="14" t="s">
        <v>4016</v>
      </c>
      <c r="E431" s="16"/>
      <c r="F431" s="15" t="s">
        <v>4016</v>
      </c>
      <c r="G431" s="22"/>
      <c r="H431" s="16"/>
      <c r="I431" s="22"/>
      <c r="J431" s="26">
        <f>TRUNC(E431*I431,0)</f>
        <v>0</v>
      </c>
      <c r="K431" s="22"/>
      <c r="L431" s="26">
        <f>TRUNC(E431*K431,0)</f>
        <v>0</v>
      </c>
      <c r="M431" s="22"/>
      <c r="N431" s="26">
        <f>TRUNC(E431*M431,0)</f>
        <v>0</v>
      </c>
      <c r="O431" s="17" t="s">
        <v>4016</v>
      </c>
    </row>
    <row r="432" spans="2:15" ht="19.7" customHeight="1" x14ac:dyDescent="0.2">
      <c r="B432" s="40" t="s">
        <v>3735</v>
      </c>
      <c r="C432" s="24" t="s">
        <v>573</v>
      </c>
      <c r="D432" s="24" t="s">
        <v>1197</v>
      </c>
      <c r="E432" s="16"/>
      <c r="F432" s="41" t="s">
        <v>2937</v>
      </c>
      <c r="G432" s="22"/>
      <c r="H432" s="42" t="e">
        <f>J432+L432+N432</f>
        <v>#REF!</v>
      </c>
      <c r="I432" s="22"/>
      <c r="J432" s="42" t="e">
        <f>TRUNC(J433+J434+J435)</f>
        <v>#REF!</v>
      </c>
      <c r="K432" s="22"/>
      <c r="L432" s="42" t="e">
        <f>TRUNC(L433+L434+L435)</f>
        <v>#REF!</v>
      </c>
      <c r="M432" s="22"/>
      <c r="N432" s="42" t="e">
        <f>TRUNC(N433+N434+N435)</f>
        <v>#REF!</v>
      </c>
      <c r="O432" s="43" t="s">
        <v>4016</v>
      </c>
    </row>
    <row r="433" spans="2:15" ht="19.7" customHeight="1" x14ac:dyDescent="0.2">
      <c r="B433" s="13" t="s">
        <v>4016</v>
      </c>
      <c r="C433" s="14" t="s">
        <v>392</v>
      </c>
      <c r="D433" s="14" t="s">
        <v>1197</v>
      </c>
      <c r="E433" s="16">
        <v>1</v>
      </c>
      <c r="F433" s="15" t="s">
        <v>2937</v>
      </c>
      <c r="G433" s="22" t="e">
        <f>I433+K433+M433</f>
        <v>#REF!</v>
      </c>
      <c r="H433" s="26" t="e">
        <f>J433+L433+N433</f>
        <v>#REF!</v>
      </c>
      <c r="I433" s="25" t="e">
        <f>#REF!</f>
        <v>#REF!</v>
      </c>
      <c r="J433" s="26" t="e">
        <f>TRUNC(E433*I433,0)</f>
        <v>#REF!</v>
      </c>
      <c r="K433" s="25" t="e">
        <f>#REF!</f>
        <v>#REF!</v>
      </c>
      <c r="L433" s="26" t="e">
        <f>TRUNC(E433*K433,0)</f>
        <v>#REF!</v>
      </c>
      <c r="M433" s="25" t="e">
        <f>#REF!</f>
        <v>#REF!</v>
      </c>
      <c r="N433" s="26" t="e">
        <f>TRUNC(E433*M433,0)</f>
        <v>#REF!</v>
      </c>
      <c r="O433" s="17" t="s">
        <v>3782</v>
      </c>
    </row>
    <row r="434" spans="2:15" ht="19.7" customHeight="1" x14ac:dyDescent="0.2">
      <c r="B434" s="13" t="s">
        <v>4016</v>
      </c>
      <c r="C434" s="14" t="s">
        <v>1885</v>
      </c>
      <c r="D434" s="14" t="s">
        <v>3575</v>
      </c>
      <c r="E434" s="16">
        <v>1</v>
      </c>
      <c r="F434" s="15" t="s">
        <v>2937</v>
      </c>
      <c r="G434" s="22">
        <f>I434+K434+M434</f>
        <v>4687</v>
      </c>
      <c r="H434" s="26">
        <f>J434+L434+N434</f>
        <v>4687</v>
      </c>
      <c r="I434" s="25">
        <f>단가산출총괄표!G4</f>
        <v>2201</v>
      </c>
      <c r="J434" s="26">
        <f>TRUNC(E434*I434,0)</f>
        <v>2201</v>
      </c>
      <c r="K434" s="25">
        <f>단가산출총괄표!H4</f>
        <v>1120</v>
      </c>
      <c r="L434" s="26">
        <f>TRUNC(E434*K434,0)</f>
        <v>1120</v>
      </c>
      <c r="M434" s="25">
        <f>단가산출총괄표!I4</f>
        <v>1366</v>
      </c>
      <c r="N434" s="26">
        <f>TRUNC(E434*M434,0)</f>
        <v>1366</v>
      </c>
      <c r="O434" s="17" t="s">
        <v>682</v>
      </c>
    </row>
    <row r="435" spans="2:15" ht="19.7" customHeight="1" x14ac:dyDescent="0.2">
      <c r="B435" s="13" t="s">
        <v>4016</v>
      </c>
      <c r="C435" s="14" t="s">
        <v>879</v>
      </c>
      <c r="D435" s="14" t="s">
        <v>2675</v>
      </c>
      <c r="E435" s="16">
        <v>1</v>
      </c>
      <c r="F435" s="15" t="s">
        <v>2937</v>
      </c>
      <c r="G435" s="22" t="e">
        <f>I435+K435+M435</f>
        <v>#REF!</v>
      </c>
      <c r="H435" s="26" t="e">
        <f>J435+L435+N435</f>
        <v>#REF!</v>
      </c>
      <c r="I435" s="25" t="e">
        <f>#REF!</f>
        <v>#REF!</v>
      </c>
      <c r="J435" s="26" t="e">
        <f>TRUNC(E435*I435,0)</f>
        <v>#REF!</v>
      </c>
      <c r="K435" s="25" t="e">
        <f>#REF!</f>
        <v>#REF!</v>
      </c>
      <c r="L435" s="26" t="e">
        <f>TRUNC(E435*K435,0)</f>
        <v>#REF!</v>
      </c>
      <c r="M435" s="25" t="e">
        <f>#REF!</f>
        <v>#REF!</v>
      </c>
      <c r="N435" s="26" t="e">
        <f>TRUNC(E435*M435,0)</f>
        <v>#REF!</v>
      </c>
      <c r="O435" s="17" t="s">
        <v>784</v>
      </c>
    </row>
    <row r="436" spans="2:15" ht="19.7" customHeight="1" x14ac:dyDescent="0.2">
      <c r="B436" s="13" t="s">
        <v>4016</v>
      </c>
      <c r="C436" s="14" t="s">
        <v>4016</v>
      </c>
      <c r="D436" s="14" t="s">
        <v>4016</v>
      </c>
      <c r="E436" s="16"/>
      <c r="F436" s="15" t="s">
        <v>4016</v>
      </c>
      <c r="G436" s="22"/>
      <c r="H436" s="16"/>
      <c r="I436" s="22"/>
      <c r="J436" s="26">
        <f>TRUNC(E436*I436,0)</f>
        <v>0</v>
      </c>
      <c r="K436" s="22"/>
      <c r="L436" s="26">
        <f>TRUNC(E436*K436,0)</f>
        <v>0</v>
      </c>
      <c r="M436" s="22"/>
      <c r="N436" s="26">
        <f>TRUNC(E436*M436,0)</f>
        <v>0</v>
      </c>
      <c r="O436" s="17" t="s">
        <v>4016</v>
      </c>
    </row>
    <row r="437" spans="2:15" ht="19.7" customHeight="1" x14ac:dyDescent="0.2">
      <c r="B437" s="40" t="s">
        <v>1171</v>
      </c>
      <c r="C437" s="24" t="s">
        <v>3733</v>
      </c>
      <c r="D437" s="24" t="s">
        <v>3758</v>
      </c>
      <c r="E437" s="16"/>
      <c r="F437" s="41" t="s">
        <v>1081</v>
      </c>
      <c r="G437" s="22"/>
      <c r="H437" s="42" t="e">
        <f>J437+L437+N437</f>
        <v>#REF!</v>
      </c>
      <c r="I437" s="22"/>
      <c r="J437" s="42" t="e">
        <f>TRUNC(J438+J439+J440+J441+J442)</f>
        <v>#REF!</v>
      </c>
      <c r="K437" s="22"/>
      <c r="L437" s="42" t="e">
        <f>TRUNC(L438+L439+L440+L441+L442)</f>
        <v>#REF!</v>
      </c>
      <c r="M437" s="22"/>
      <c r="N437" s="42" t="e">
        <f>TRUNC(N438+N439+N440+N441+N442)</f>
        <v>#REF!</v>
      </c>
      <c r="O437" s="43" t="s">
        <v>4016</v>
      </c>
    </row>
    <row r="438" spans="2:15" ht="19.7" customHeight="1" x14ac:dyDescent="0.2">
      <c r="B438" s="13" t="s">
        <v>4016</v>
      </c>
      <c r="C438" s="14" t="s">
        <v>2430</v>
      </c>
      <c r="D438" s="14" t="s">
        <v>679</v>
      </c>
      <c r="E438" s="44">
        <v>23.81</v>
      </c>
      <c r="F438" s="15" t="s">
        <v>2937</v>
      </c>
      <c r="G438" s="22"/>
      <c r="H438" s="16"/>
      <c r="I438" s="22"/>
      <c r="J438" s="26">
        <f t="shared" ref="J438:J443" si="18">TRUNC(E438*I438,0)</f>
        <v>0</v>
      </c>
      <c r="K438" s="22"/>
      <c r="L438" s="26">
        <f t="shared" ref="L438:L443" si="19">TRUNC(E438*K438,0)</f>
        <v>0</v>
      </c>
      <c r="M438" s="22"/>
      <c r="N438" s="26">
        <f t="shared" ref="N438:N443" si="20">TRUNC(E438*M438,0)</f>
        <v>0</v>
      </c>
      <c r="O438" s="17" t="s">
        <v>1870</v>
      </c>
    </row>
    <row r="439" spans="2:15" ht="19.7" customHeight="1" x14ac:dyDescent="0.2">
      <c r="B439" s="13" t="s">
        <v>4016</v>
      </c>
      <c r="C439" s="14" t="s">
        <v>2463</v>
      </c>
      <c r="D439" s="14" t="s">
        <v>228</v>
      </c>
      <c r="E439" s="44">
        <v>23.35</v>
      </c>
      <c r="F439" s="15" t="s">
        <v>2937</v>
      </c>
      <c r="G439" s="22" t="e">
        <f t="shared" ref="G439:H442" si="21">I439+K439+M439</f>
        <v>#REF!</v>
      </c>
      <c r="H439" s="26" t="e">
        <f t="shared" si="21"/>
        <v>#REF!</v>
      </c>
      <c r="I439" s="25" t="e">
        <f>#REF!</f>
        <v>#REF!</v>
      </c>
      <c r="J439" s="26" t="e">
        <f t="shared" si="18"/>
        <v>#REF!</v>
      </c>
      <c r="K439" s="25" t="e">
        <f>#REF!</f>
        <v>#REF!</v>
      </c>
      <c r="L439" s="26" t="e">
        <f t="shared" si="19"/>
        <v>#REF!</v>
      </c>
      <c r="M439" s="25" t="e">
        <f>#REF!</f>
        <v>#REF!</v>
      </c>
      <c r="N439" s="26" t="e">
        <f t="shared" si="20"/>
        <v>#REF!</v>
      </c>
      <c r="O439" s="17" t="s">
        <v>833</v>
      </c>
    </row>
    <row r="440" spans="2:15" ht="19.7" customHeight="1" x14ac:dyDescent="0.2">
      <c r="B440" s="13" t="s">
        <v>4016</v>
      </c>
      <c r="C440" s="14" t="s">
        <v>3217</v>
      </c>
      <c r="D440" s="14" t="s">
        <v>3379</v>
      </c>
      <c r="E440" s="44">
        <v>29.09</v>
      </c>
      <c r="F440" s="15" t="s">
        <v>2986</v>
      </c>
      <c r="G440" s="22" t="e">
        <f t="shared" si="21"/>
        <v>#REF!</v>
      </c>
      <c r="H440" s="26" t="e">
        <f t="shared" si="21"/>
        <v>#REF!</v>
      </c>
      <c r="I440" s="25" t="e">
        <f>#REF!</f>
        <v>#REF!</v>
      </c>
      <c r="J440" s="26" t="e">
        <f t="shared" si="18"/>
        <v>#REF!</v>
      </c>
      <c r="K440" s="25" t="e">
        <f>#REF!</f>
        <v>#REF!</v>
      </c>
      <c r="L440" s="26" t="e">
        <f t="shared" si="19"/>
        <v>#REF!</v>
      </c>
      <c r="M440" s="25" t="e">
        <f>#REF!</f>
        <v>#REF!</v>
      </c>
      <c r="N440" s="26" t="e">
        <f t="shared" si="20"/>
        <v>#REF!</v>
      </c>
      <c r="O440" s="17" t="s">
        <v>2949</v>
      </c>
    </row>
    <row r="441" spans="2:15" ht="19.7" customHeight="1" x14ac:dyDescent="0.2">
      <c r="B441" s="13" t="s">
        <v>4016</v>
      </c>
      <c r="C441" s="14" t="s">
        <v>2575</v>
      </c>
      <c r="D441" s="14" t="s">
        <v>2631</v>
      </c>
      <c r="E441" s="44">
        <v>33.6</v>
      </c>
      <c r="F441" s="15" t="s">
        <v>2986</v>
      </c>
      <c r="G441" s="22" t="e">
        <f t="shared" si="21"/>
        <v>#REF!</v>
      </c>
      <c r="H441" s="26" t="e">
        <f t="shared" si="21"/>
        <v>#REF!</v>
      </c>
      <c r="I441" s="25" t="e">
        <f>#REF!</f>
        <v>#REF!</v>
      </c>
      <c r="J441" s="26" t="e">
        <f t="shared" si="18"/>
        <v>#REF!</v>
      </c>
      <c r="K441" s="25" t="e">
        <f>#REF!</f>
        <v>#REF!</v>
      </c>
      <c r="L441" s="26" t="e">
        <f t="shared" si="19"/>
        <v>#REF!</v>
      </c>
      <c r="M441" s="25" t="e">
        <f>#REF!</f>
        <v>#REF!</v>
      </c>
      <c r="N441" s="26" t="e">
        <f t="shared" si="20"/>
        <v>#REF!</v>
      </c>
      <c r="O441" s="17" t="s">
        <v>1725</v>
      </c>
    </row>
    <row r="442" spans="2:15" ht="19.7" customHeight="1" x14ac:dyDescent="0.2">
      <c r="B442" s="13" t="s">
        <v>4016</v>
      </c>
      <c r="C442" s="14" t="s">
        <v>2822</v>
      </c>
      <c r="D442" s="14" t="s">
        <v>774</v>
      </c>
      <c r="E442" s="44">
        <v>10.08</v>
      </c>
      <c r="F442" s="15" t="s">
        <v>1495</v>
      </c>
      <c r="G442" s="22" t="e">
        <f t="shared" si="21"/>
        <v>#REF!</v>
      </c>
      <c r="H442" s="26" t="e">
        <f t="shared" si="21"/>
        <v>#REF!</v>
      </c>
      <c r="I442" s="25" t="e">
        <f>#REF!</f>
        <v>#REF!</v>
      </c>
      <c r="J442" s="26" t="e">
        <f t="shared" si="18"/>
        <v>#REF!</v>
      </c>
      <c r="K442" s="25" t="e">
        <f>#REF!</f>
        <v>#REF!</v>
      </c>
      <c r="L442" s="26" t="e">
        <f t="shared" si="19"/>
        <v>#REF!</v>
      </c>
      <c r="M442" s="25" t="e">
        <f>#REF!</f>
        <v>#REF!</v>
      </c>
      <c r="N442" s="26" t="e">
        <f t="shared" si="20"/>
        <v>#REF!</v>
      </c>
      <c r="O442" s="17" t="s">
        <v>4016</v>
      </c>
    </row>
    <row r="443" spans="2:15" ht="19.7" customHeight="1" x14ac:dyDescent="0.2">
      <c r="B443" s="13" t="s">
        <v>4016</v>
      </c>
      <c r="C443" s="14" t="s">
        <v>4016</v>
      </c>
      <c r="D443" s="14" t="s">
        <v>4016</v>
      </c>
      <c r="E443" s="16"/>
      <c r="F443" s="15" t="s">
        <v>4016</v>
      </c>
      <c r="G443" s="22"/>
      <c r="H443" s="16"/>
      <c r="I443" s="22"/>
      <c r="J443" s="26">
        <f t="shared" si="18"/>
        <v>0</v>
      </c>
      <c r="K443" s="22"/>
      <c r="L443" s="26">
        <f t="shared" si="19"/>
        <v>0</v>
      </c>
      <c r="M443" s="22"/>
      <c r="N443" s="26">
        <f t="shared" si="20"/>
        <v>0</v>
      </c>
      <c r="O443" s="17" t="s">
        <v>4016</v>
      </c>
    </row>
    <row r="444" spans="2:15" ht="19.7" customHeight="1" x14ac:dyDescent="0.2">
      <c r="B444" s="40" t="s">
        <v>431</v>
      </c>
      <c r="C444" s="24" t="s">
        <v>64</v>
      </c>
      <c r="D444" s="24" t="s">
        <v>1783</v>
      </c>
      <c r="E444" s="16"/>
      <c r="F444" s="41" t="s">
        <v>1081</v>
      </c>
      <c r="G444" s="22"/>
      <c r="H444" s="42" t="e">
        <f>J444+L444+N444</f>
        <v>#REF!</v>
      </c>
      <c r="I444" s="22"/>
      <c r="J444" s="42" t="e">
        <f>TRUNC(J445+J446+J447+J448+J449)</f>
        <v>#REF!</v>
      </c>
      <c r="K444" s="22"/>
      <c r="L444" s="42" t="e">
        <f>TRUNC(L445+L446+L447+L448+L449)</f>
        <v>#REF!</v>
      </c>
      <c r="M444" s="22"/>
      <c r="N444" s="42" t="e">
        <f>TRUNC(N445+N446+N447+N448+N449)</f>
        <v>#REF!</v>
      </c>
      <c r="O444" s="43" t="s">
        <v>4016</v>
      </c>
    </row>
    <row r="445" spans="2:15" ht="19.7" customHeight="1" x14ac:dyDescent="0.2">
      <c r="B445" s="13" t="s">
        <v>4016</v>
      </c>
      <c r="C445" s="14" t="s">
        <v>2430</v>
      </c>
      <c r="D445" s="14" t="s">
        <v>679</v>
      </c>
      <c r="E445" s="44">
        <v>19.23</v>
      </c>
      <c r="F445" s="15" t="s">
        <v>2937</v>
      </c>
      <c r="G445" s="22"/>
      <c r="H445" s="16"/>
      <c r="I445" s="22"/>
      <c r="J445" s="26">
        <f t="shared" ref="J445:J450" si="22">TRUNC(E445*I445,0)</f>
        <v>0</v>
      </c>
      <c r="K445" s="22"/>
      <c r="L445" s="26">
        <f t="shared" ref="L445:L450" si="23">TRUNC(E445*K445,0)</f>
        <v>0</v>
      </c>
      <c r="M445" s="22"/>
      <c r="N445" s="26">
        <f t="shared" ref="N445:N450" si="24">TRUNC(E445*M445,0)</f>
        <v>0</v>
      </c>
      <c r="O445" s="17" t="s">
        <v>1870</v>
      </c>
    </row>
    <row r="446" spans="2:15" ht="19.7" customHeight="1" x14ac:dyDescent="0.2">
      <c r="B446" s="13" t="s">
        <v>4016</v>
      </c>
      <c r="C446" s="14" t="s">
        <v>2463</v>
      </c>
      <c r="D446" s="14" t="s">
        <v>228</v>
      </c>
      <c r="E446" s="44">
        <v>18.86</v>
      </c>
      <c r="F446" s="15" t="s">
        <v>2937</v>
      </c>
      <c r="G446" s="22" t="e">
        <f t="shared" ref="G446:H449" si="25">I446+K446+M446</f>
        <v>#REF!</v>
      </c>
      <c r="H446" s="26" t="e">
        <f t="shared" si="25"/>
        <v>#REF!</v>
      </c>
      <c r="I446" s="25" t="e">
        <f>#REF!</f>
        <v>#REF!</v>
      </c>
      <c r="J446" s="26" t="e">
        <f t="shared" si="22"/>
        <v>#REF!</v>
      </c>
      <c r="K446" s="25" t="e">
        <f>#REF!</f>
        <v>#REF!</v>
      </c>
      <c r="L446" s="26" t="e">
        <f t="shared" si="23"/>
        <v>#REF!</v>
      </c>
      <c r="M446" s="25" t="e">
        <f>#REF!</f>
        <v>#REF!</v>
      </c>
      <c r="N446" s="26" t="e">
        <f t="shared" si="24"/>
        <v>#REF!</v>
      </c>
      <c r="O446" s="17" t="s">
        <v>833</v>
      </c>
    </row>
    <row r="447" spans="2:15" ht="19.7" customHeight="1" x14ac:dyDescent="0.2">
      <c r="B447" s="13" t="s">
        <v>4016</v>
      </c>
      <c r="C447" s="14" t="s">
        <v>3217</v>
      </c>
      <c r="D447" s="14" t="s">
        <v>3379</v>
      </c>
      <c r="E447" s="44">
        <v>27.82</v>
      </c>
      <c r="F447" s="15" t="s">
        <v>2986</v>
      </c>
      <c r="G447" s="22" t="e">
        <f t="shared" si="25"/>
        <v>#REF!</v>
      </c>
      <c r="H447" s="26" t="e">
        <f t="shared" si="25"/>
        <v>#REF!</v>
      </c>
      <c r="I447" s="25" t="e">
        <f>#REF!</f>
        <v>#REF!</v>
      </c>
      <c r="J447" s="26" t="e">
        <f t="shared" si="22"/>
        <v>#REF!</v>
      </c>
      <c r="K447" s="25" t="e">
        <f>#REF!</f>
        <v>#REF!</v>
      </c>
      <c r="L447" s="26" t="e">
        <f t="shared" si="23"/>
        <v>#REF!</v>
      </c>
      <c r="M447" s="25" t="e">
        <f>#REF!</f>
        <v>#REF!</v>
      </c>
      <c r="N447" s="26" t="e">
        <f t="shared" si="24"/>
        <v>#REF!</v>
      </c>
      <c r="O447" s="17" t="s">
        <v>2949</v>
      </c>
    </row>
    <row r="448" spans="2:15" ht="19.7" customHeight="1" x14ac:dyDescent="0.2">
      <c r="B448" s="13" t="s">
        <v>4016</v>
      </c>
      <c r="C448" s="14" t="s">
        <v>2575</v>
      </c>
      <c r="D448" s="14" t="s">
        <v>2631</v>
      </c>
      <c r="E448" s="44">
        <v>29.12</v>
      </c>
      <c r="F448" s="15" t="s">
        <v>2986</v>
      </c>
      <c r="G448" s="22" t="e">
        <f t="shared" si="25"/>
        <v>#REF!</v>
      </c>
      <c r="H448" s="26" t="e">
        <f t="shared" si="25"/>
        <v>#REF!</v>
      </c>
      <c r="I448" s="25" t="e">
        <f>#REF!</f>
        <v>#REF!</v>
      </c>
      <c r="J448" s="26" t="e">
        <f t="shared" si="22"/>
        <v>#REF!</v>
      </c>
      <c r="K448" s="25" t="e">
        <f>#REF!</f>
        <v>#REF!</v>
      </c>
      <c r="L448" s="26" t="e">
        <f t="shared" si="23"/>
        <v>#REF!</v>
      </c>
      <c r="M448" s="25" t="e">
        <f>#REF!</f>
        <v>#REF!</v>
      </c>
      <c r="N448" s="26" t="e">
        <f t="shared" si="24"/>
        <v>#REF!</v>
      </c>
      <c r="O448" s="17" t="s">
        <v>1725</v>
      </c>
    </row>
    <row r="449" spans="2:15" ht="19.7" customHeight="1" x14ac:dyDescent="0.2">
      <c r="B449" s="13" t="s">
        <v>4016</v>
      </c>
      <c r="C449" s="14" t="s">
        <v>2822</v>
      </c>
      <c r="D449" s="14" t="s">
        <v>2971</v>
      </c>
      <c r="E449" s="44">
        <v>10.08</v>
      </c>
      <c r="F449" s="15" t="s">
        <v>1495</v>
      </c>
      <c r="G449" s="22" t="e">
        <f t="shared" si="25"/>
        <v>#REF!</v>
      </c>
      <c r="H449" s="26" t="e">
        <f t="shared" si="25"/>
        <v>#REF!</v>
      </c>
      <c r="I449" s="25" t="e">
        <f>#REF!</f>
        <v>#REF!</v>
      </c>
      <c r="J449" s="26" t="e">
        <f t="shared" si="22"/>
        <v>#REF!</v>
      </c>
      <c r="K449" s="25" t="e">
        <f>#REF!</f>
        <v>#REF!</v>
      </c>
      <c r="L449" s="26" t="e">
        <f t="shared" si="23"/>
        <v>#REF!</v>
      </c>
      <c r="M449" s="25" t="e">
        <f>#REF!</f>
        <v>#REF!</v>
      </c>
      <c r="N449" s="26" t="e">
        <f t="shared" si="24"/>
        <v>#REF!</v>
      </c>
      <c r="O449" s="17" t="s">
        <v>4016</v>
      </c>
    </row>
    <row r="450" spans="2:15" ht="19.7" customHeight="1" x14ac:dyDescent="0.2">
      <c r="B450" s="13" t="s">
        <v>4016</v>
      </c>
      <c r="C450" s="14" t="s">
        <v>4016</v>
      </c>
      <c r="D450" s="14" t="s">
        <v>4016</v>
      </c>
      <c r="E450" s="16"/>
      <c r="F450" s="15" t="s">
        <v>4016</v>
      </c>
      <c r="G450" s="22"/>
      <c r="H450" s="16"/>
      <c r="I450" s="22"/>
      <c r="J450" s="26">
        <f t="shared" si="22"/>
        <v>0</v>
      </c>
      <c r="K450" s="22"/>
      <c r="L450" s="26">
        <f t="shared" si="23"/>
        <v>0</v>
      </c>
      <c r="M450" s="22"/>
      <c r="N450" s="26">
        <f t="shared" si="24"/>
        <v>0</v>
      </c>
      <c r="O450" s="17" t="s">
        <v>4016</v>
      </c>
    </row>
    <row r="451" spans="2:15" ht="19.7" customHeight="1" x14ac:dyDescent="0.2">
      <c r="B451" s="40" t="s">
        <v>2893</v>
      </c>
      <c r="C451" s="24" t="s">
        <v>4013</v>
      </c>
      <c r="D451" s="24" t="s">
        <v>336</v>
      </c>
      <c r="E451" s="16"/>
      <c r="F451" s="41" t="s">
        <v>1081</v>
      </c>
      <c r="G451" s="22"/>
      <c r="H451" s="42" t="e">
        <f>J451+L451+N451</f>
        <v>#REF!</v>
      </c>
      <c r="I451" s="22"/>
      <c r="J451" s="42" t="e">
        <f>TRUNC(J452+J453+J454+J455+J456)</f>
        <v>#REF!</v>
      </c>
      <c r="K451" s="22"/>
      <c r="L451" s="42" t="e">
        <f>TRUNC(L452+L453+L454+L455+L456)</f>
        <v>#REF!</v>
      </c>
      <c r="M451" s="22"/>
      <c r="N451" s="42" t="e">
        <f>TRUNC(N452+N453+N454+N455+N456)</f>
        <v>#REF!</v>
      </c>
      <c r="O451" s="43" t="s">
        <v>4016</v>
      </c>
    </row>
    <row r="452" spans="2:15" ht="19.7" customHeight="1" x14ac:dyDescent="0.2">
      <c r="B452" s="13" t="s">
        <v>4016</v>
      </c>
      <c r="C452" s="14" t="s">
        <v>2430</v>
      </c>
      <c r="D452" s="14" t="s">
        <v>679</v>
      </c>
      <c r="E452" s="44">
        <v>28.94</v>
      </c>
      <c r="F452" s="15" t="s">
        <v>2937</v>
      </c>
      <c r="G452" s="22"/>
      <c r="H452" s="16"/>
      <c r="I452" s="22"/>
      <c r="J452" s="26">
        <f t="shared" ref="J452:J457" si="26">TRUNC(E452*I452,0)</f>
        <v>0</v>
      </c>
      <c r="K452" s="22"/>
      <c r="L452" s="26">
        <f t="shared" ref="L452:L457" si="27">TRUNC(E452*K452,0)</f>
        <v>0</v>
      </c>
      <c r="M452" s="22"/>
      <c r="N452" s="26">
        <f t="shared" ref="N452:N457" si="28">TRUNC(E452*M452,0)</f>
        <v>0</v>
      </c>
      <c r="O452" s="17" t="s">
        <v>1870</v>
      </c>
    </row>
    <row r="453" spans="2:15" ht="19.7" customHeight="1" x14ac:dyDescent="0.2">
      <c r="B453" s="13" t="s">
        <v>4016</v>
      </c>
      <c r="C453" s="14" t="s">
        <v>2463</v>
      </c>
      <c r="D453" s="14" t="s">
        <v>228</v>
      </c>
      <c r="E453" s="44">
        <v>28.38</v>
      </c>
      <c r="F453" s="15" t="s">
        <v>2937</v>
      </c>
      <c r="G453" s="22" t="e">
        <f t="shared" ref="G453:H456" si="29">I453+K453+M453</f>
        <v>#REF!</v>
      </c>
      <c r="H453" s="26" t="e">
        <f t="shared" si="29"/>
        <v>#REF!</v>
      </c>
      <c r="I453" s="25" t="e">
        <f>#REF!</f>
        <v>#REF!</v>
      </c>
      <c r="J453" s="26" t="e">
        <f t="shared" si="26"/>
        <v>#REF!</v>
      </c>
      <c r="K453" s="25" t="e">
        <f>#REF!</f>
        <v>#REF!</v>
      </c>
      <c r="L453" s="26" t="e">
        <f t="shared" si="27"/>
        <v>#REF!</v>
      </c>
      <c r="M453" s="25" t="e">
        <f>#REF!</f>
        <v>#REF!</v>
      </c>
      <c r="N453" s="26" t="e">
        <f t="shared" si="28"/>
        <v>#REF!</v>
      </c>
      <c r="O453" s="17" t="s">
        <v>833</v>
      </c>
    </row>
    <row r="454" spans="2:15" ht="19.7" customHeight="1" x14ac:dyDescent="0.2">
      <c r="B454" s="18" t="s">
        <v>4016</v>
      </c>
      <c r="C454" s="19" t="s">
        <v>3217</v>
      </c>
      <c r="D454" s="19" t="s">
        <v>3379</v>
      </c>
      <c r="E454" s="45">
        <v>33.71</v>
      </c>
      <c r="F454" s="20" t="s">
        <v>2986</v>
      </c>
      <c r="G454" s="5" t="e">
        <f t="shared" si="29"/>
        <v>#REF!</v>
      </c>
      <c r="H454" s="32" t="e">
        <f t="shared" si="29"/>
        <v>#REF!</v>
      </c>
      <c r="I454" s="29" t="e">
        <f>#REF!</f>
        <v>#REF!</v>
      </c>
      <c r="J454" s="32" t="e">
        <f t="shared" si="26"/>
        <v>#REF!</v>
      </c>
      <c r="K454" s="29" t="e">
        <f>#REF!</f>
        <v>#REF!</v>
      </c>
      <c r="L454" s="32" t="e">
        <f t="shared" si="27"/>
        <v>#REF!</v>
      </c>
      <c r="M454" s="29" t="e">
        <f>#REF!</f>
        <v>#REF!</v>
      </c>
      <c r="N454" s="32" t="e">
        <f t="shared" si="28"/>
        <v>#REF!</v>
      </c>
      <c r="O454" s="21" t="s">
        <v>2949</v>
      </c>
    </row>
    <row r="455" spans="2:15" ht="19.7" customHeight="1" x14ac:dyDescent="0.2">
      <c r="B455" s="13" t="s">
        <v>4016</v>
      </c>
      <c r="C455" s="14" t="s">
        <v>2575</v>
      </c>
      <c r="D455" s="14" t="s">
        <v>2631</v>
      </c>
      <c r="E455" s="44">
        <v>37.25</v>
      </c>
      <c r="F455" s="15" t="s">
        <v>2986</v>
      </c>
      <c r="G455" s="22" t="e">
        <f t="shared" si="29"/>
        <v>#REF!</v>
      </c>
      <c r="H455" s="26" t="e">
        <f t="shared" si="29"/>
        <v>#REF!</v>
      </c>
      <c r="I455" s="25" t="e">
        <f>#REF!</f>
        <v>#REF!</v>
      </c>
      <c r="J455" s="26" t="e">
        <f t="shared" si="26"/>
        <v>#REF!</v>
      </c>
      <c r="K455" s="25" t="e">
        <f>#REF!</f>
        <v>#REF!</v>
      </c>
      <c r="L455" s="26" t="e">
        <f t="shared" si="27"/>
        <v>#REF!</v>
      </c>
      <c r="M455" s="25" t="e">
        <f>#REF!</f>
        <v>#REF!</v>
      </c>
      <c r="N455" s="26" t="e">
        <f t="shared" si="28"/>
        <v>#REF!</v>
      </c>
      <c r="O455" s="17" t="s">
        <v>1725</v>
      </c>
    </row>
    <row r="456" spans="2:15" ht="19.7" customHeight="1" x14ac:dyDescent="0.2">
      <c r="B456" s="13" t="s">
        <v>4016</v>
      </c>
      <c r="C456" s="14" t="s">
        <v>2822</v>
      </c>
      <c r="D456" s="14" t="s">
        <v>774</v>
      </c>
      <c r="E456" s="44">
        <v>12.18</v>
      </c>
      <c r="F456" s="15" t="s">
        <v>1495</v>
      </c>
      <c r="G456" s="22" t="e">
        <f t="shared" si="29"/>
        <v>#REF!</v>
      </c>
      <c r="H456" s="26" t="e">
        <f t="shared" si="29"/>
        <v>#REF!</v>
      </c>
      <c r="I456" s="25" t="e">
        <f>#REF!</f>
        <v>#REF!</v>
      </c>
      <c r="J456" s="26" t="e">
        <f t="shared" si="26"/>
        <v>#REF!</v>
      </c>
      <c r="K456" s="25" t="e">
        <f>#REF!</f>
        <v>#REF!</v>
      </c>
      <c r="L456" s="26" t="e">
        <f t="shared" si="27"/>
        <v>#REF!</v>
      </c>
      <c r="M456" s="25" t="e">
        <f>#REF!</f>
        <v>#REF!</v>
      </c>
      <c r="N456" s="26" t="e">
        <f t="shared" si="28"/>
        <v>#REF!</v>
      </c>
      <c r="O456" s="17" t="s">
        <v>4016</v>
      </c>
    </row>
    <row r="457" spans="2:15" ht="19.7" customHeight="1" x14ac:dyDescent="0.2">
      <c r="B457" s="13" t="s">
        <v>4016</v>
      </c>
      <c r="C457" s="14" t="s">
        <v>4016</v>
      </c>
      <c r="D457" s="14" t="s">
        <v>4016</v>
      </c>
      <c r="E457" s="16"/>
      <c r="F457" s="15" t="s">
        <v>4016</v>
      </c>
      <c r="G457" s="22"/>
      <c r="H457" s="16"/>
      <c r="I457" s="22"/>
      <c r="J457" s="26">
        <f t="shared" si="26"/>
        <v>0</v>
      </c>
      <c r="K457" s="22"/>
      <c r="L457" s="26">
        <f t="shared" si="27"/>
        <v>0</v>
      </c>
      <c r="M457" s="22"/>
      <c r="N457" s="26">
        <f t="shared" si="28"/>
        <v>0</v>
      </c>
      <c r="O457" s="17" t="s">
        <v>4016</v>
      </c>
    </row>
    <row r="458" spans="2:15" ht="19.7" customHeight="1" x14ac:dyDescent="0.2">
      <c r="B458" s="40" t="s">
        <v>329</v>
      </c>
      <c r="C458" s="24" t="s">
        <v>266</v>
      </c>
      <c r="D458" s="24" t="s">
        <v>1783</v>
      </c>
      <c r="E458" s="16"/>
      <c r="F458" s="41" t="s">
        <v>1081</v>
      </c>
      <c r="G458" s="22"/>
      <c r="H458" s="42" t="e">
        <f>J458+L458+N458</f>
        <v>#REF!</v>
      </c>
      <c r="I458" s="22"/>
      <c r="J458" s="42" t="e">
        <f>TRUNC(J459+J460+J461+J462+J463)</f>
        <v>#REF!</v>
      </c>
      <c r="K458" s="22"/>
      <c r="L458" s="42" t="e">
        <f>TRUNC(L459+L460+L461+L462+L463)</f>
        <v>#REF!</v>
      </c>
      <c r="M458" s="22"/>
      <c r="N458" s="42" t="e">
        <f>TRUNC(N459+N460+N461+N462+N463)</f>
        <v>#REF!</v>
      </c>
      <c r="O458" s="43" t="s">
        <v>4016</v>
      </c>
    </row>
    <row r="459" spans="2:15" ht="19.7" customHeight="1" x14ac:dyDescent="0.2">
      <c r="B459" s="13" t="s">
        <v>4016</v>
      </c>
      <c r="C459" s="14" t="s">
        <v>2430</v>
      </c>
      <c r="D459" s="14" t="s">
        <v>679</v>
      </c>
      <c r="E459" s="44">
        <v>19.3</v>
      </c>
      <c r="F459" s="15" t="s">
        <v>2937</v>
      </c>
      <c r="G459" s="22"/>
      <c r="H459" s="16"/>
      <c r="I459" s="22"/>
      <c r="J459" s="26">
        <f t="shared" ref="J459:J464" si="30">TRUNC(E459*I459,0)</f>
        <v>0</v>
      </c>
      <c r="K459" s="22"/>
      <c r="L459" s="26">
        <f t="shared" ref="L459:L464" si="31">TRUNC(E459*K459,0)</f>
        <v>0</v>
      </c>
      <c r="M459" s="22"/>
      <c r="N459" s="26">
        <f t="shared" ref="N459:N464" si="32">TRUNC(E459*M459,0)</f>
        <v>0</v>
      </c>
      <c r="O459" s="17" t="s">
        <v>1870</v>
      </c>
    </row>
    <row r="460" spans="2:15" ht="19.7" customHeight="1" x14ac:dyDescent="0.2">
      <c r="B460" s="13" t="s">
        <v>4016</v>
      </c>
      <c r="C460" s="14" t="s">
        <v>2463</v>
      </c>
      <c r="D460" s="14" t="s">
        <v>228</v>
      </c>
      <c r="E460" s="44">
        <v>18.93</v>
      </c>
      <c r="F460" s="15" t="s">
        <v>2937</v>
      </c>
      <c r="G460" s="22" t="e">
        <f t="shared" ref="G460:H463" si="33">I460+K460+M460</f>
        <v>#REF!</v>
      </c>
      <c r="H460" s="26" t="e">
        <f t="shared" si="33"/>
        <v>#REF!</v>
      </c>
      <c r="I460" s="25" t="e">
        <f>#REF!</f>
        <v>#REF!</v>
      </c>
      <c r="J460" s="26" t="e">
        <f t="shared" si="30"/>
        <v>#REF!</v>
      </c>
      <c r="K460" s="25" t="e">
        <f>#REF!</f>
        <v>#REF!</v>
      </c>
      <c r="L460" s="26" t="e">
        <f t="shared" si="31"/>
        <v>#REF!</v>
      </c>
      <c r="M460" s="25" t="e">
        <f>#REF!</f>
        <v>#REF!</v>
      </c>
      <c r="N460" s="26" t="e">
        <f t="shared" si="32"/>
        <v>#REF!</v>
      </c>
      <c r="O460" s="17" t="s">
        <v>833</v>
      </c>
    </row>
    <row r="461" spans="2:15" ht="19.7" customHeight="1" x14ac:dyDescent="0.2">
      <c r="B461" s="13" t="s">
        <v>4016</v>
      </c>
      <c r="C461" s="14" t="s">
        <v>3217</v>
      </c>
      <c r="D461" s="14" t="s">
        <v>3379</v>
      </c>
      <c r="E461" s="44">
        <v>24.41</v>
      </c>
      <c r="F461" s="15" t="s">
        <v>2986</v>
      </c>
      <c r="G461" s="22" t="e">
        <f t="shared" si="33"/>
        <v>#REF!</v>
      </c>
      <c r="H461" s="26" t="e">
        <f t="shared" si="33"/>
        <v>#REF!</v>
      </c>
      <c r="I461" s="25" t="e">
        <f>#REF!</f>
        <v>#REF!</v>
      </c>
      <c r="J461" s="26" t="e">
        <f t="shared" si="30"/>
        <v>#REF!</v>
      </c>
      <c r="K461" s="25" t="e">
        <f>#REF!</f>
        <v>#REF!</v>
      </c>
      <c r="L461" s="26" t="e">
        <f t="shared" si="31"/>
        <v>#REF!</v>
      </c>
      <c r="M461" s="25" t="e">
        <f>#REF!</f>
        <v>#REF!</v>
      </c>
      <c r="N461" s="26" t="e">
        <f t="shared" si="32"/>
        <v>#REF!</v>
      </c>
      <c r="O461" s="17" t="s">
        <v>2949</v>
      </c>
    </row>
    <row r="462" spans="2:15" ht="19.7" customHeight="1" x14ac:dyDescent="0.2">
      <c r="B462" s="13" t="s">
        <v>4016</v>
      </c>
      <c r="C462" s="14" t="s">
        <v>2575</v>
      </c>
      <c r="D462" s="14" t="s">
        <v>2631</v>
      </c>
      <c r="E462" s="44">
        <v>29.12</v>
      </c>
      <c r="F462" s="15" t="s">
        <v>2986</v>
      </c>
      <c r="G462" s="22" t="e">
        <f t="shared" si="33"/>
        <v>#REF!</v>
      </c>
      <c r="H462" s="26" t="e">
        <f t="shared" si="33"/>
        <v>#REF!</v>
      </c>
      <c r="I462" s="25" t="e">
        <f>#REF!</f>
        <v>#REF!</v>
      </c>
      <c r="J462" s="26" t="e">
        <f t="shared" si="30"/>
        <v>#REF!</v>
      </c>
      <c r="K462" s="25" t="e">
        <f>#REF!</f>
        <v>#REF!</v>
      </c>
      <c r="L462" s="26" t="e">
        <f t="shared" si="31"/>
        <v>#REF!</v>
      </c>
      <c r="M462" s="25" t="e">
        <f>#REF!</f>
        <v>#REF!</v>
      </c>
      <c r="N462" s="26" t="e">
        <f t="shared" si="32"/>
        <v>#REF!</v>
      </c>
      <c r="O462" s="17" t="s">
        <v>1725</v>
      </c>
    </row>
    <row r="463" spans="2:15" ht="19.7" customHeight="1" x14ac:dyDescent="0.2">
      <c r="B463" s="13" t="s">
        <v>4016</v>
      </c>
      <c r="C463" s="14" t="s">
        <v>2822</v>
      </c>
      <c r="D463" s="14" t="s">
        <v>2971</v>
      </c>
      <c r="E463" s="44">
        <v>10.92</v>
      </c>
      <c r="F463" s="15" t="s">
        <v>1495</v>
      </c>
      <c r="G463" s="22" t="e">
        <f t="shared" si="33"/>
        <v>#REF!</v>
      </c>
      <c r="H463" s="26" t="e">
        <f t="shared" si="33"/>
        <v>#REF!</v>
      </c>
      <c r="I463" s="25" t="e">
        <f>#REF!</f>
        <v>#REF!</v>
      </c>
      <c r="J463" s="26" t="e">
        <f t="shared" si="30"/>
        <v>#REF!</v>
      </c>
      <c r="K463" s="25" t="e">
        <f>#REF!</f>
        <v>#REF!</v>
      </c>
      <c r="L463" s="26" t="e">
        <f t="shared" si="31"/>
        <v>#REF!</v>
      </c>
      <c r="M463" s="25" t="e">
        <f>#REF!</f>
        <v>#REF!</v>
      </c>
      <c r="N463" s="26" t="e">
        <f t="shared" si="32"/>
        <v>#REF!</v>
      </c>
      <c r="O463" s="17" t="s">
        <v>4016</v>
      </c>
    </row>
    <row r="464" spans="2:15" ht="19.7" customHeight="1" x14ac:dyDescent="0.2">
      <c r="B464" s="13" t="s">
        <v>4016</v>
      </c>
      <c r="C464" s="14" t="s">
        <v>4016</v>
      </c>
      <c r="D464" s="14" t="s">
        <v>4016</v>
      </c>
      <c r="E464" s="16"/>
      <c r="F464" s="15" t="s">
        <v>4016</v>
      </c>
      <c r="G464" s="22"/>
      <c r="H464" s="16"/>
      <c r="I464" s="22"/>
      <c r="J464" s="26">
        <f t="shared" si="30"/>
        <v>0</v>
      </c>
      <c r="K464" s="22"/>
      <c r="L464" s="26">
        <f t="shared" si="31"/>
        <v>0</v>
      </c>
      <c r="M464" s="22"/>
      <c r="N464" s="26">
        <f t="shared" si="32"/>
        <v>0</v>
      </c>
      <c r="O464" s="17" t="s">
        <v>4016</v>
      </c>
    </row>
    <row r="465" spans="2:15" ht="19.7" customHeight="1" x14ac:dyDescent="0.2">
      <c r="B465" s="40" t="s">
        <v>2831</v>
      </c>
      <c r="C465" s="24" t="s">
        <v>1603</v>
      </c>
      <c r="D465" s="24" t="s">
        <v>1422</v>
      </c>
      <c r="E465" s="16"/>
      <c r="F465" s="41" t="s">
        <v>1081</v>
      </c>
      <c r="G465" s="22"/>
      <c r="H465" s="42" t="e">
        <f>J465+L465+N465</f>
        <v>#REF!</v>
      </c>
      <c r="I465" s="22"/>
      <c r="J465" s="42" t="e">
        <f>TRUNC(J466+J467+J468+J469+J470)</f>
        <v>#REF!</v>
      </c>
      <c r="K465" s="22"/>
      <c r="L465" s="42" t="e">
        <f>TRUNC(L466+L467+L468+L469+L470)</f>
        <v>#REF!</v>
      </c>
      <c r="M465" s="22"/>
      <c r="N465" s="42" t="e">
        <f>TRUNC(N466+N467+N468+N469+N470)</f>
        <v>#REF!</v>
      </c>
      <c r="O465" s="43" t="s">
        <v>4016</v>
      </c>
    </row>
    <row r="466" spans="2:15" ht="19.7" customHeight="1" x14ac:dyDescent="0.2">
      <c r="B466" s="13" t="s">
        <v>4016</v>
      </c>
      <c r="C466" s="14" t="s">
        <v>2430</v>
      </c>
      <c r="D466" s="14" t="s">
        <v>679</v>
      </c>
      <c r="E466" s="44">
        <v>12.79</v>
      </c>
      <c r="F466" s="15" t="s">
        <v>2937</v>
      </c>
      <c r="G466" s="22"/>
      <c r="H466" s="16"/>
      <c r="I466" s="22"/>
      <c r="J466" s="26">
        <f t="shared" ref="J466:J471" si="34">TRUNC(E466*I466,0)</f>
        <v>0</v>
      </c>
      <c r="K466" s="22"/>
      <c r="L466" s="26">
        <f t="shared" ref="L466:L471" si="35">TRUNC(E466*K466,0)</f>
        <v>0</v>
      </c>
      <c r="M466" s="22"/>
      <c r="N466" s="26">
        <f t="shared" ref="N466:N471" si="36">TRUNC(E466*M466,0)</f>
        <v>0</v>
      </c>
      <c r="O466" s="17" t="s">
        <v>1870</v>
      </c>
    </row>
    <row r="467" spans="2:15" ht="19.7" customHeight="1" x14ac:dyDescent="0.2">
      <c r="B467" s="13" t="s">
        <v>4016</v>
      </c>
      <c r="C467" s="14" t="s">
        <v>2463</v>
      </c>
      <c r="D467" s="14" t="s">
        <v>228</v>
      </c>
      <c r="E467" s="44">
        <v>12.54</v>
      </c>
      <c r="F467" s="15" t="s">
        <v>2937</v>
      </c>
      <c r="G467" s="22" t="e">
        <f t="shared" ref="G467:H470" si="37">I467+K467+M467</f>
        <v>#REF!</v>
      </c>
      <c r="H467" s="26" t="e">
        <f t="shared" si="37"/>
        <v>#REF!</v>
      </c>
      <c r="I467" s="25" t="e">
        <f>#REF!</f>
        <v>#REF!</v>
      </c>
      <c r="J467" s="26" t="e">
        <f t="shared" si="34"/>
        <v>#REF!</v>
      </c>
      <c r="K467" s="25" t="e">
        <f>#REF!</f>
        <v>#REF!</v>
      </c>
      <c r="L467" s="26" t="e">
        <f t="shared" si="35"/>
        <v>#REF!</v>
      </c>
      <c r="M467" s="25" t="e">
        <f>#REF!</f>
        <v>#REF!</v>
      </c>
      <c r="N467" s="26" t="e">
        <f t="shared" si="36"/>
        <v>#REF!</v>
      </c>
      <c r="O467" s="17" t="s">
        <v>833</v>
      </c>
    </row>
    <row r="468" spans="2:15" ht="19.7" customHeight="1" x14ac:dyDescent="0.2">
      <c r="B468" s="13" t="s">
        <v>4016</v>
      </c>
      <c r="C468" s="14" t="s">
        <v>3217</v>
      </c>
      <c r="D468" s="14" t="s">
        <v>3379</v>
      </c>
      <c r="E468" s="44">
        <v>22.72</v>
      </c>
      <c r="F468" s="15" t="s">
        <v>2986</v>
      </c>
      <c r="G468" s="22" t="e">
        <f t="shared" si="37"/>
        <v>#REF!</v>
      </c>
      <c r="H468" s="26" t="e">
        <f t="shared" si="37"/>
        <v>#REF!</v>
      </c>
      <c r="I468" s="25" t="e">
        <f>#REF!</f>
        <v>#REF!</v>
      </c>
      <c r="J468" s="26" t="e">
        <f t="shared" si="34"/>
        <v>#REF!</v>
      </c>
      <c r="K468" s="25" t="e">
        <f>#REF!</f>
        <v>#REF!</v>
      </c>
      <c r="L468" s="26" t="e">
        <f t="shared" si="35"/>
        <v>#REF!</v>
      </c>
      <c r="M468" s="25" t="e">
        <f>#REF!</f>
        <v>#REF!</v>
      </c>
      <c r="N468" s="26" t="e">
        <f t="shared" si="36"/>
        <v>#REF!</v>
      </c>
      <c r="O468" s="17" t="s">
        <v>2949</v>
      </c>
    </row>
    <row r="469" spans="2:15" ht="19.7" customHeight="1" x14ac:dyDescent="0.2">
      <c r="B469" s="13" t="s">
        <v>4016</v>
      </c>
      <c r="C469" s="14" t="s">
        <v>2575</v>
      </c>
      <c r="D469" s="14" t="s">
        <v>2631</v>
      </c>
      <c r="E469" s="44">
        <v>22.4</v>
      </c>
      <c r="F469" s="15" t="s">
        <v>2986</v>
      </c>
      <c r="G469" s="22" t="e">
        <f t="shared" si="37"/>
        <v>#REF!</v>
      </c>
      <c r="H469" s="26" t="e">
        <f t="shared" si="37"/>
        <v>#REF!</v>
      </c>
      <c r="I469" s="25" t="e">
        <f>#REF!</f>
        <v>#REF!</v>
      </c>
      <c r="J469" s="26" t="e">
        <f t="shared" si="34"/>
        <v>#REF!</v>
      </c>
      <c r="K469" s="25" t="e">
        <f>#REF!</f>
        <v>#REF!</v>
      </c>
      <c r="L469" s="26" t="e">
        <f t="shared" si="35"/>
        <v>#REF!</v>
      </c>
      <c r="M469" s="25" t="e">
        <f>#REF!</f>
        <v>#REF!</v>
      </c>
      <c r="N469" s="26" t="e">
        <f t="shared" si="36"/>
        <v>#REF!</v>
      </c>
      <c r="O469" s="17" t="s">
        <v>1725</v>
      </c>
    </row>
    <row r="470" spans="2:15" ht="19.7" customHeight="1" x14ac:dyDescent="0.2">
      <c r="B470" s="13" t="s">
        <v>4016</v>
      </c>
      <c r="C470" s="14" t="s">
        <v>2822</v>
      </c>
      <c r="D470" s="14" t="s">
        <v>2971</v>
      </c>
      <c r="E470" s="44">
        <v>7.56</v>
      </c>
      <c r="F470" s="15" t="s">
        <v>1495</v>
      </c>
      <c r="G470" s="22" t="e">
        <f t="shared" si="37"/>
        <v>#REF!</v>
      </c>
      <c r="H470" s="26" t="e">
        <f t="shared" si="37"/>
        <v>#REF!</v>
      </c>
      <c r="I470" s="25" t="e">
        <f>#REF!</f>
        <v>#REF!</v>
      </c>
      <c r="J470" s="26" t="e">
        <f t="shared" si="34"/>
        <v>#REF!</v>
      </c>
      <c r="K470" s="25" t="e">
        <f>#REF!</f>
        <v>#REF!</v>
      </c>
      <c r="L470" s="26" t="e">
        <f t="shared" si="35"/>
        <v>#REF!</v>
      </c>
      <c r="M470" s="25" t="e">
        <f>#REF!</f>
        <v>#REF!</v>
      </c>
      <c r="N470" s="26" t="e">
        <f t="shared" si="36"/>
        <v>#REF!</v>
      </c>
      <c r="O470" s="17" t="s">
        <v>4016</v>
      </c>
    </row>
    <row r="471" spans="2:15" ht="19.7" customHeight="1" x14ac:dyDescent="0.2">
      <c r="B471" s="13" t="s">
        <v>4016</v>
      </c>
      <c r="C471" s="14" t="s">
        <v>4016</v>
      </c>
      <c r="D471" s="14" t="s">
        <v>4016</v>
      </c>
      <c r="E471" s="16"/>
      <c r="F471" s="15" t="s">
        <v>4016</v>
      </c>
      <c r="G471" s="22"/>
      <c r="H471" s="16"/>
      <c r="I471" s="22"/>
      <c r="J471" s="26">
        <f t="shared" si="34"/>
        <v>0</v>
      </c>
      <c r="K471" s="22"/>
      <c r="L471" s="26">
        <f t="shared" si="35"/>
        <v>0</v>
      </c>
      <c r="M471" s="22"/>
      <c r="N471" s="26">
        <f t="shared" si="36"/>
        <v>0</v>
      </c>
      <c r="O471" s="17" t="s">
        <v>4016</v>
      </c>
    </row>
    <row r="472" spans="2:15" ht="19.7" customHeight="1" x14ac:dyDescent="0.2">
      <c r="B472" s="40" t="s">
        <v>195</v>
      </c>
      <c r="C472" s="24" t="s">
        <v>1420</v>
      </c>
      <c r="D472" s="24" t="s">
        <v>1422</v>
      </c>
      <c r="E472" s="16"/>
      <c r="F472" s="41" t="s">
        <v>1081</v>
      </c>
      <c r="G472" s="22"/>
      <c r="H472" s="42" t="e">
        <f>J472+L472+N472</f>
        <v>#REF!</v>
      </c>
      <c r="I472" s="22"/>
      <c r="J472" s="42" t="e">
        <f>TRUNC(J473+J474+J475+J476+J477)</f>
        <v>#REF!</v>
      </c>
      <c r="K472" s="22"/>
      <c r="L472" s="42" t="e">
        <f>TRUNC(L473+L474+L475+L476+L477)</f>
        <v>#REF!</v>
      </c>
      <c r="M472" s="22"/>
      <c r="N472" s="42" t="e">
        <f>TRUNC(N473+N474+N475+N476+N477)</f>
        <v>#REF!</v>
      </c>
      <c r="O472" s="43" t="s">
        <v>4016</v>
      </c>
    </row>
    <row r="473" spans="2:15" ht="19.7" customHeight="1" x14ac:dyDescent="0.2">
      <c r="B473" s="13" t="s">
        <v>4016</v>
      </c>
      <c r="C473" s="14" t="s">
        <v>2430</v>
      </c>
      <c r="D473" s="14" t="s">
        <v>679</v>
      </c>
      <c r="E473" s="44">
        <v>12.86</v>
      </c>
      <c r="F473" s="15" t="s">
        <v>2937</v>
      </c>
      <c r="G473" s="22"/>
      <c r="H473" s="16"/>
      <c r="I473" s="22"/>
      <c r="J473" s="26">
        <f t="shared" ref="J473:J478" si="38">TRUNC(E473*I473,0)</f>
        <v>0</v>
      </c>
      <c r="K473" s="22"/>
      <c r="L473" s="26">
        <f t="shared" ref="L473:L478" si="39">TRUNC(E473*K473,0)</f>
        <v>0</v>
      </c>
      <c r="M473" s="22"/>
      <c r="N473" s="26">
        <f t="shared" ref="N473:N478" si="40">TRUNC(E473*M473,0)</f>
        <v>0</v>
      </c>
      <c r="O473" s="17" t="s">
        <v>1870</v>
      </c>
    </row>
    <row r="474" spans="2:15" ht="19.7" customHeight="1" x14ac:dyDescent="0.2">
      <c r="B474" s="13" t="s">
        <v>4016</v>
      </c>
      <c r="C474" s="14" t="s">
        <v>2463</v>
      </c>
      <c r="D474" s="14" t="s">
        <v>228</v>
      </c>
      <c r="E474" s="44">
        <v>12.61</v>
      </c>
      <c r="F474" s="15" t="s">
        <v>2937</v>
      </c>
      <c r="G474" s="22" t="e">
        <f t="shared" ref="G474:H477" si="41">I474+K474+M474</f>
        <v>#REF!</v>
      </c>
      <c r="H474" s="26" t="e">
        <f t="shared" si="41"/>
        <v>#REF!</v>
      </c>
      <c r="I474" s="25" t="e">
        <f>#REF!</f>
        <v>#REF!</v>
      </c>
      <c r="J474" s="26" t="e">
        <f t="shared" si="38"/>
        <v>#REF!</v>
      </c>
      <c r="K474" s="25" t="e">
        <f>#REF!</f>
        <v>#REF!</v>
      </c>
      <c r="L474" s="26" t="e">
        <f t="shared" si="39"/>
        <v>#REF!</v>
      </c>
      <c r="M474" s="25" t="e">
        <f>#REF!</f>
        <v>#REF!</v>
      </c>
      <c r="N474" s="26" t="e">
        <f t="shared" si="40"/>
        <v>#REF!</v>
      </c>
      <c r="O474" s="17" t="s">
        <v>833</v>
      </c>
    </row>
    <row r="475" spans="2:15" ht="19.7" customHeight="1" x14ac:dyDescent="0.2">
      <c r="B475" s="13" t="s">
        <v>4016</v>
      </c>
      <c r="C475" s="14" t="s">
        <v>3217</v>
      </c>
      <c r="D475" s="14" t="s">
        <v>3379</v>
      </c>
      <c r="E475" s="44">
        <v>19.309999999999999</v>
      </c>
      <c r="F475" s="15" t="s">
        <v>2986</v>
      </c>
      <c r="G475" s="22" t="e">
        <f t="shared" si="41"/>
        <v>#REF!</v>
      </c>
      <c r="H475" s="26" t="e">
        <f t="shared" si="41"/>
        <v>#REF!</v>
      </c>
      <c r="I475" s="25" t="e">
        <f>#REF!</f>
        <v>#REF!</v>
      </c>
      <c r="J475" s="26" t="e">
        <f t="shared" si="38"/>
        <v>#REF!</v>
      </c>
      <c r="K475" s="25" t="e">
        <f>#REF!</f>
        <v>#REF!</v>
      </c>
      <c r="L475" s="26" t="e">
        <f t="shared" si="39"/>
        <v>#REF!</v>
      </c>
      <c r="M475" s="25" t="e">
        <f>#REF!</f>
        <v>#REF!</v>
      </c>
      <c r="N475" s="26" t="e">
        <f t="shared" si="40"/>
        <v>#REF!</v>
      </c>
      <c r="O475" s="17" t="s">
        <v>2949</v>
      </c>
    </row>
    <row r="476" spans="2:15" ht="19.7" customHeight="1" x14ac:dyDescent="0.2">
      <c r="B476" s="13" t="s">
        <v>4016</v>
      </c>
      <c r="C476" s="14" t="s">
        <v>2575</v>
      </c>
      <c r="D476" s="14" t="s">
        <v>2631</v>
      </c>
      <c r="E476" s="44">
        <v>22.4</v>
      </c>
      <c r="F476" s="15" t="s">
        <v>2986</v>
      </c>
      <c r="G476" s="22" t="e">
        <f t="shared" si="41"/>
        <v>#REF!</v>
      </c>
      <c r="H476" s="26" t="e">
        <f t="shared" si="41"/>
        <v>#REF!</v>
      </c>
      <c r="I476" s="25" t="e">
        <f>#REF!</f>
        <v>#REF!</v>
      </c>
      <c r="J476" s="26" t="e">
        <f t="shared" si="38"/>
        <v>#REF!</v>
      </c>
      <c r="K476" s="25" t="e">
        <f>#REF!</f>
        <v>#REF!</v>
      </c>
      <c r="L476" s="26" t="e">
        <f t="shared" si="39"/>
        <v>#REF!</v>
      </c>
      <c r="M476" s="25" t="e">
        <f>#REF!</f>
        <v>#REF!</v>
      </c>
      <c r="N476" s="26" t="e">
        <f t="shared" si="40"/>
        <v>#REF!</v>
      </c>
      <c r="O476" s="17" t="s">
        <v>1725</v>
      </c>
    </row>
    <row r="477" spans="2:15" ht="19.7" customHeight="1" x14ac:dyDescent="0.2">
      <c r="B477" s="13" t="s">
        <v>4016</v>
      </c>
      <c r="C477" s="14" t="s">
        <v>2822</v>
      </c>
      <c r="D477" s="14" t="s">
        <v>2971</v>
      </c>
      <c r="E477" s="44">
        <v>7.56</v>
      </c>
      <c r="F477" s="15" t="s">
        <v>1495</v>
      </c>
      <c r="G477" s="22" t="e">
        <f t="shared" si="41"/>
        <v>#REF!</v>
      </c>
      <c r="H477" s="26" t="e">
        <f t="shared" si="41"/>
        <v>#REF!</v>
      </c>
      <c r="I477" s="25" t="e">
        <f>#REF!</f>
        <v>#REF!</v>
      </c>
      <c r="J477" s="26" t="e">
        <f t="shared" si="38"/>
        <v>#REF!</v>
      </c>
      <c r="K477" s="25" t="e">
        <f>#REF!</f>
        <v>#REF!</v>
      </c>
      <c r="L477" s="26" t="e">
        <f t="shared" si="39"/>
        <v>#REF!</v>
      </c>
      <c r="M477" s="25" t="e">
        <f>#REF!</f>
        <v>#REF!</v>
      </c>
      <c r="N477" s="26" t="e">
        <f t="shared" si="40"/>
        <v>#REF!</v>
      </c>
      <c r="O477" s="17" t="s">
        <v>4016</v>
      </c>
    </row>
    <row r="478" spans="2:15" ht="19.7" customHeight="1" x14ac:dyDescent="0.2">
      <c r="B478" s="13" t="s">
        <v>4016</v>
      </c>
      <c r="C478" s="14" t="s">
        <v>4016</v>
      </c>
      <c r="D478" s="14" t="s">
        <v>4016</v>
      </c>
      <c r="E478" s="16"/>
      <c r="F478" s="15" t="s">
        <v>4016</v>
      </c>
      <c r="G478" s="22"/>
      <c r="H478" s="16"/>
      <c r="I478" s="22"/>
      <c r="J478" s="26">
        <f t="shared" si="38"/>
        <v>0</v>
      </c>
      <c r="K478" s="22"/>
      <c r="L478" s="26">
        <f t="shared" si="39"/>
        <v>0</v>
      </c>
      <c r="M478" s="22"/>
      <c r="N478" s="26">
        <f t="shared" si="40"/>
        <v>0</v>
      </c>
      <c r="O478" s="17" t="s">
        <v>4016</v>
      </c>
    </row>
    <row r="479" spans="2:15" ht="19.7" customHeight="1" x14ac:dyDescent="0.2">
      <c r="B479" s="40" t="s">
        <v>2738</v>
      </c>
      <c r="C479" s="24" t="s">
        <v>2817</v>
      </c>
      <c r="D479" s="24" t="s">
        <v>2904</v>
      </c>
      <c r="E479" s="16"/>
      <c r="F479" s="41" t="s">
        <v>2937</v>
      </c>
      <c r="G479" s="22"/>
      <c r="H479" s="42" t="e">
        <f>J479+L479+N479</f>
        <v>#REF!</v>
      </c>
      <c r="I479" s="22"/>
      <c r="J479" s="42" t="e">
        <f>TRUNC(J480+J481+J482)</f>
        <v>#REF!</v>
      </c>
      <c r="K479" s="22"/>
      <c r="L479" s="42" t="e">
        <f>TRUNC(L480+L481+L482)</f>
        <v>#REF!</v>
      </c>
      <c r="M479" s="22"/>
      <c r="N479" s="42" t="e">
        <f>TRUNC(N480+N481+N482)</f>
        <v>#REF!</v>
      </c>
      <c r="O479" s="43" t="s">
        <v>4016</v>
      </c>
    </row>
    <row r="480" spans="2:15" ht="19.7" customHeight="1" x14ac:dyDescent="0.2">
      <c r="B480" s="13" t="s">
        <v>4016</v>
      </c>
      <c r="C480" s="14" t="s">
        <v>2437</v>
      </c>
      <c r="D480" s="14" t="s">
        <v>240</v>
      </c>
      <c r="E480" s="44">
        <v>1.01</v>
      </c>
      <c r="F480" s="15" t="s">
        <v>2937</v>
      </c>
      <c r="G480" s="22"/>
      <c r="H480" s="16"/>
      <c r="I480" s="22"/>
      <c r="J480" s="26">
        <f>TRUNC(E480*I480,0)</f>
        <v>0</v>
      </c>
      <c r="K480" s="22"/>
      <c r="L480" s="26">
        <f>TRUNC(E480*K480,0)</f>
        <v>0</v>
      </c>
      <c r="M480" s="22"/>
      <c r="N480" s="26">
        <f>TRUNC(E480*M480,0)</f>
        <v>0</v>
      </c>
      <c r="O480" s="17" t="s">
        <v>2841</v>
      </c>
    </row>
    <row r="481" spans="2:15" ht="19.7" customHeight="1" x14ac:dyDescent="0.2">
      <c r="B481" s="13" t="s">
        <v>4016</v>
      </c>
      <c r="C481" s="14" t="s">
        <v>2463</v>
      </c>
      <c r="D481" s="14" t="s">
        <v>149</v>
      </c>
      <c r="E481" s="16">
        <v>1</v>
      </c>
      <c r="F481" s="15" t="s">
        <v>2937</v>
      </c>
      <c r="G481" s="22" t="e">
        <f>I481+K481+M481</f>
        <v>#REF!</v>
      </c>
      <c r="H481" s="26" t="e">
        <f>J481+L481+N481</f>
        <v>#REF!</v>
      </c>
      <c r="I481" s="25" t="e">
        <f>#REF!</f>
        <v>#REF!</v>
      </c>
      <c r="J481" s="26" t="e">
        <f>TRUNC(E481*I481,0)</f>
        <v>#REF!</v>
      </c>
      <c r="K481" s="25" t="e">
        <f>#REF!</f>
        <v>#REF!</v>
      </c>
      <c r="L481" s="26" t="e">
        <f>TRUNC(E481*K481,0)</f>
        <v>#REF!</v>
      </c>
      <c r="M481" s="25" t="e">
        <f>#REF!</f>
        <v>#REF!</v>
      </c>
      <c r="N481" s="26" t="e">
        <f>TRUNC(E481*M481,0)</f>
        <v>#REF!</v>
      </c>
      <c r="O481" s="17" t="s">
        <v>2003</v>
      </c>
    </row>
    <row r="482" spans="2:15" ht="19.7" customHeight="1" x14ac:dyDescent="0.2">
      <c r="B482" s="13" t="s">
        <v>4016</v>
      </c>
      <c r="C482" s="14" t="s">
        <v>1766</v>
      </c>
      <c r="D482" s="14" t="s">
        <v>811</v>
      </c>
      <c r="E482" s="16">
        <v>1</v>
      </c>
      <c r="F482" s="15" t="s">
        <v>2937</v>
      </c>
      <c r="G482" s="22" t="e">
        <f>I482+K482+M482</f>
        <v>#REF!</v>
      </c>
      <c r="H482" s="26" t="e">
        <f>J482+L482+N482</f>
        <v>#REF!</v>
      </c>
      <c r="I482" s="25" t="e">
        <f>#REF!</f>
        <v>#REF!</v>
      </c>
      <c r="J482" s="26" t="e">
        <f>TRUNC(E482*I482,0)</f>
        <v>#REF!</v>
      </c>
      <c r="K482" s="25" t="e">
        <f>#REF!</f>
        <v>#REF!</v>
      </c>
      <c r="L482" s="26" t="e">
        <f>TRUNC(E482*K482,0)</f>
        <v>#REF!</v>
      </c>
      <c r="M482" s="25" t="e">
        <f>#REF!</f>
        <v>#REF!</v>
      </c>
      <c r="N482" s="26" t="e">
        <f>TRUNC(E482*M482,0)</f>
        <v>#REF!</v>
      </c>
      <c r="O482" s="17" t="s">
        <v>2381</v>
      </c>
    </row>
    <row r="483" spans="2:15" ht="19.7" customHeight="1" x14ac:dyDescent="0.2">
      <c r="B483" s="13" t="s">
        <v>4016</v>
      </c>
      <c r="C483" s="14" t="s">
        <v>4016</v>
      </c>
      <c r="D483" s="14" t="s">
        <v>4016</v>
      </c>
      <c r="E483" s="16"/>
      <c r="F483" s="15" t="s">
        <v>4016</v>
      </c>
      <c r="G483" s="22"/>
      <c r="H483" s="16"/>
      <c r="I483" s="22"/>
      <c r="J483" s="26">
        <f>TRUNC(E483*I483,0)</f>
        <v>0</v>
      </c>
      <c r="K483" s="22"/>
      <c r="L483" s="26">
        <f>TRUNC(E483*K483,0)</f>
        <v>0</v>
      </c>
      <c r="M483" s="22"/>
      <c r="N483" s="26">
        <f>TRUNC(E483*M483,0)</f>
        <v>0</v>
      </c>
      <c r="O483" s="17" t="s">
        <v>4016</v>
      </c>
    </row>
    <row r="484" spans="2:15" ht="19.7" customHeight="1" x14ac:dyDescent="0.2">
      <c r="B484" s="46" t="s">
        <v>8</v>
      </c>
      <c r="C484" s="31" t="s">
        <v>790</v>
      </c>
      <c r="D484" s="31" t="s">
        <v>4016</v>
      </c>
      <c r="E484" s="6"/>
      <c r="F484" s="47" t="s">
        <v>2870</v>
      </c>
      <c r="G484" s="5"/>
      <c r="H484" s="48" t="e">
        <f>J484+L484+N484</f>
        <v>#REF!</v>
      </c>
      <c r="I484" s="5"/>
      <c r="J484" s="48" t="e">
        <f>TRUNC(J485+J486)</f>
        <v>#REF!</v>
      </c>
      <c r="K484" s="5"/>
      <c r="L484" s="48" t="e">
        <f>TRUNC(L485+L486)</f>
        <v>#REF!</v>
      </c>
      <c r="M484" s="5"/>
      <c r="N484" s="48" t="e">
        <f>TRUNC(N485+N486)</f>
        <v>#REF!</v>
      </c>
      <c r="O484" s="49" t="s">
        <v>4016</v>
      </c>
    </row>
    <row r="485" spans="2:15" ht="19.7" customHeight="1" x14ac:dyDescent="0.2">
      <c r="B485" s="13" t="s">
        <v>4016</v>
      </c>
      <c r="C485" s="14" t="s">
        <v>1332</v>
      </c>
      <c r="D485" s="14" t="s">
        <v>4016</v>
      </c>
      <c r="E485" s="44">
        <v>1.03</v>
      </c>
      <c r="F485" s="15" t="s">
        <v>2870</v>
      </c>
      <c r="G485" s="22"/>
      <c r="H485" s="16"/>
      <c r="I485" s="22"/>
      <c r="J485" s="26">
        <f>TRUNC(E485*I485,0)</f>
        <v>0</v>
      </c>
      <c r="K485" s="22"/>
      <c r="L485" s="26">
        <f>TRUNC(E485*K485,0)</f>
        <v>0</v>
      </c>
      <c r="M485" s="22"/>
      <c r="N485" s="26">
        <f>TRUNC(E485*M485,0)</f>
        <v>0</v>
      </c>
      <c r="O485" s="17" t="s">
        <v>2841</v>
      </c>
    </row>
    <row r="486" spans="2:15" ht="19.7" customHeight="1" x14ac:dyDescent="0.2">
      <c r="B486" s="13" t="s">
        <v>4016</v>
      </c>
      <c r="C486" s="14" t="s">
        <v>639</v>
      </c>
      <c r="D486" s="14" t="s">
        <v>878</v>
      </c>
      <c r="E486" s="16">
        <v>1</v>
      </c>
      <c r="F486" s="15" t="s">
        <v>2870</v>
      </c>
      <c r="G486" s="22" t="e">
        <f>I486+K486+M486</f>
        <v>#REF!</v>
      </c>
      <c r="H486" s="26" t="e">
        <f>J486+L486+N486</f>
        <v>#REF!</v>
      </c>
      <c r="I486" s="25" t="e">
        <f>#REF!</f>
        <v>#REF!</v>
      </c>
      <c r="J486" s="26" t="e">
        <f>TRUNC(E486*I486,0)</f>
        <v>#REF!</v>
      </c>
      <c r="K486" s="25" t="e">
        <f>#REF!</f>
        <v>#REF!</v>
      </c>
      <c r="L486" s="26" t="e">
        <f>TRUNC(E486*K486,0)</f>
        <v>#REF!</v>
      </c>
      <c r="M486" s="25" t="e">
        <f>#REF!</f>
        <v>#REF!</v>
      </c>
      <c r="N486" s="26" t="e">
        <f>TRUNC(E486*M486,0)</f>
        <v>#REF!</v>
      </c>
      <c r="O486" s="17" t="s">
        <v>3659</v>
      </c>
    </row>
    <row r="487" spans="2:15" ht="19.7" customHeight="1" x14ac:dyDescent="0.2">
      <c r="B487" s="13" t="s">
        <v>4016</v>
      </c>
      <c r="C487" s="14" t="s">
        <v>4016</v>
      </c>
      <c r="D487" s="14" t="s">
        <v>4016</v>
      </c>
      <c r="E487" s="16"/>
      <c r="F487" s="15" t="s">
        <v>4016</v>
      </c>
      <c r="G487" s="22"/>
      <c r="H487" s="16"/>
      <c r="I487" s="22"/>
      <c r="J487" s="26">
        <f>TRUNC(E487*I487,0)</f>
        <v>0</v>
      </c>
      <c r="K487" s="22"/>
      <c r="L487" s="26">
        <f>TRUNC(E487*K487,0)</f>
        <v>0</v>
      </c>
      <c r="M487" s="22"/>
      <c r="N487" s="26">
        <f>TRUNC(E487*M487,0)</f>
        <v>0</v>
      </c>
      <c r="O487" s="17" t="s">
        <v>4016</v>
      </c>
    </row>
    <row r="488" spans="2:15" ht="19.7" customHeight="1" x14ac:dyDescent="0.2">
      <c r="B488" s="40" t="s">
        <v>2589</v>
      </c>
      <c r="C488" s="24" t="s">
        <v>1823</v>
      </c>
      <c r="D488" s="24" t="s">
        <v>4016</v>
      </c>
      <c r="E488" s="16"/>
      <c r="F488" s="41" t="s">
        <v>2986</v>
      </c>
      <c r="G488" s="22"/>
      <c r="H488" s="42" t="e">
        <f>J488+L488+N488</f>
        <v>#REF!</v>
      </c>
      <c r="I488" s="22"/>
      <c r="J488" s="42" t="e">
        <f>TRUNC(J489+J490)</f>
        <v>#REF!</v>
      </c>
      <c r="K488" s="22"/>
      <c r="L488" s="42" t="e">
        <f>TRUNC(L489+L490)</f>
        <v>#REF!</v>
      </c>
      <c r="M488" s="22"/>
      <c r="N488" s="26" t="e">
        <f>TRUNC(N489+N490)</f>
        <v>#REF!</v>
      </c>
      <c r="O488" s="43" t="s">
        <v>4016</v>
      </c>
    </row>
    <row r="489" spans="2:15" ht="19.7" customHeight="1" x14ac:dyDescent="0.2">
      <c r="B489" s="13" t="s">
        <v>4016</v>
      </c>
      <c r="C489" s="14" t="s">
        <v>3871</v>
      </c>
      <c r="D489" s="14" t="s">
        <v>3077</v>
      </c>
      <c r="E489" s="44">
        <v>1.1599999999999999</v>
      </c>
      <c r="F489" s="15" t="s">
        <v>2986</v>
      </c>
      <c r="G489" s="22" t="e">
        <f>I489+K489+M489</f>
        <v>#REF!</v>
      </c>
      <c r="H489" s="26" t="e">
        <f>J489+L489+N489</f>
        <v>#REF!</v>
      </c>
      <c r="I489" s="25" t="e">
        <f>#REF!</f>
        <v>#REF!</v>
      </c>
      <c r="J489" s="26" t="e">
        <f>TRUNC(E489*I489,0)</f>
        <v>#REF!</v>
      </c>
      <c r="K489" s="25" t="e">
        <f>#REF!</f>
        <v>#REF!</v>
      </c>
      <c r="L489" s="26" t="e">
        <f>TRUNC(E489*K489,0)</f>
        <v>#REF!</v>
      </c>
      <c r="M489" s="25" t="e">
        <f>#REF!</f>
        <v>#REF!</v>
      </c>
      <c r="N489" s="26" t="e">
        <f>TRUNC(E489*M489,0)</f>
        <v>#REF!</v>
      </c>
      <c r="O489" s="17" t="s">
        <v>4016</v>
      </c>
    </row>
    <row r="490" spans="2:15" ht="19.7" customHeight="1" x14ac:dyDescent="0.2">
      <c r="B490" s="13" t="s">
        <v>4016</v>
      </c>
      <c r="C490" s="14" t="s">
        <v>1115</v>
      </c>
      <c r="D490" s="14" t="s">
        <v>4016</v>
      </c>
      <c r="E490" s="16">
        <v>1</v>
      </c>
      <c r="F490" s="15" t="s">
        <v>2986</v>
      </c>
      <c r="G490" s="22" t="e">
        <f>I490+K490+M490</f>
        <v>#REF!</v>
      </c>
      <c r="H490" s="26" t="e">
        <f>J490+L490+N490</f>
        <v>#REF!</v>
      </c>
      <c r="I490" s="25" t="e">
        <f>#REF!</f>
        <v>#REF!</v>
      </c>
      <c r="J490" s="26" t="e">
        <f>TRUNC(E490*I490,0)</f>
        <v>#REF!</v>
      </c>
      <c r="K490" s="25" t="e">
        <f>#REF!</f>
        <v>#REF!</v>
      </c>
      <c r="L490" s="26" t="e">
        <f>TRUNC(E490*K490,0)</f>
        <v>#REF!</v>
      </c>
      <c r="M490" s="25" t="e">
        <f>#REF!</f>
        <v>#REF!</v>
      </c>
      <c r="N490" s="26" t="e">
        <f>TRUNC(E490*M490,0)</f>
        <v>#REF!</v>
      </c>
      <c r="O490" s="17" t="s">
        <v>1845</v>
      </c>
    </row>
    <row r="491" spans="2:15" ht="19.7" customHeight="1" x14ac:dyDescent="0.2">
      <c r="B491" s="13" t="s">
        <v>4016</v>
      </c>
      <c r="C491" s="14" t="s">
        <v>4016</v>
      </c>
      <c r="D491" s="14" t="s">
        <v>4016</v>
      </c>
      <c r="E491" s="16"/>
      <c r="F491" s="15" t="s">
        <v>4016</v>
      </c>
      <c r="G491" s="22"/>
      <c r="H491" s="16"/>
      <c r="I491" s="22"/>
      <c r="J491" s="26">
        <f>TRUNC(E491*I491,0)</f>
        <v>0</v>
      </c>
      <c r="K491" s="22"/>
      <c r="L491" s="26">
        <f>TRUNC(E491*K491,0)</f>
        <v>0</v>
      </c>
      <c r="M491" s="22"/>
      <c r="N491" s="26">
        <f>TRUNC(E491*M491,0)</f>
        <v>0</v>
      </c>
      <c r="O491" s="17" t="s">
        <v>4016</v>
      </c>
    </row>
    <row r="492" spans="2:15" ht="19.7" customHeight="1" x14ac:dyDescent="0.2">
      <c r="B492" s="40" t="s">
        <v>1759</v>
      </c>
      <c r="C492" s="24" t="s">
        <v>134</v>
      </c>
      <c r="D492" s="24" t="s">
        <v>3410</v>
      </c>
      <c r="E492" s="16"/>
      <c r="F492" s="41" t="s">
        <v>2354</v>
      </c>
      <c r="G492" s="22"/>
      <c r="H492" s="42" t="e">
        <f t="shared" ref="H492:H497" si="42">J492+L492+N492</f>
        <v>#REF!</v>
      </c>
      <c r="I492" s="22"/>
      <c r="J492" s="42" t="e">
        <f>TRUNC(J493+J494+J495+J496+J497)</f>
        <v>#REF!</v>
      </c>
      <c r="K492" s="22"/>
      <c r="L492" s="42" t="e">
        <f>TRUNC(L493+L494+L495+L496+L497)</f>
        <v>#REF!</v>
      </c>
      <c r="M492" s="22"/>
      <c r="N492" s="26" t="e">
        <f>TRUNC(N493+N494+N495+N496+N497)</f>
        <v>#REF!</v>
      </c>
      <c r="O492" s="43" t="s">
        <v>4016</v>
      </c>
    </row>
    <row r="493" spans="2:15" ht="19.7" customHeight="1" x14ac:dyDescent="0.2">
      <c r="B493" s="13" t="s">
        <v>4016</v>
      </c>
      <c r="C493" s="14" t="s">
        <v>1517</v>
      </c>
      <c r="D493" s="14" t="s">
        <v>1253</v>
      </c>
      <c r="E493" s="44">
        <v>1.39</v>
      </c>
      <c r="F493" s="15" t="s">
        <v>1081</v>
      </c>
      <c r="G493" s="22" t="e">
        <f>I493+K493+M493</f>
        <v>#REF!</v>
      </c>
      <c r="H493" s="26" t="e">
        <f t="shared" si="42"/>
        <v>#REF!</v>
      </c>
      <c r="I493" s="25" t="e">
        <f>#REF!</f>
        <v>#REF!</v>
      </c>
      <c r="J493" s="26" t="e">
        <f t="shared" ref="J493:J498" si="43">TRUNC(E493*I493,0)</f>
        <v>#REF!</v>
      </c>
      <c r="K493" s="25" t="e">
        <f>#REF!</f>
        <v>#REF!</v>
      </c>
      <c r="L493" s="26" t="e">
        <f t="shared" ref="L493:L498" si="44">TRUNC(E493*K493,0)</f>
        <v>#REF!</v>
      </c>
      <c r="M493" s="25" t="e">
        <f>#REF!</f>
        <v>#REF!</v>
      </c>
      <c r="N493" s="26" t="e">
        <f t="shared" ref="N493:N498" si="45">TRUNC(E493*M493,0)</f>
        <v>#REF!</v>
      </c>
      <c r="O493" s="17" t="s">
        <v>4016</v>
      </c>
    </row>
    <row r="494" spans="2:15" ht="19.7" customHeight="1" x14ac:dyDescent="0.2">
      <c r="B494" s="13" t="s">
        <v>4016</v>
      </c>
      <c r="C494" s="14" t="s">
        <v>2564</v>
      </c>
      <c r="D494" s="14" t="s">
        <v>1921</v>
      </c>
      <c r="E494" s="44">
        <v>0.05</v>
      </c>
      <c r="F494" s="15" t="s">
        <v>2986</v>
      </c>
      <c r="G494" s="22" t="e">
        <f>I494+K494+M494</f>
        <v>#REF!</v>
      </c>
      <c r="H494" s="26" t="e">
        <f t="shared" si="42"/>
        <v>#REF!</v>
      </c>
      <c r="I494" s="25" t="e">
        <f>#REF!</f>
        <v>#REF!</v>
      </c>
      <c r="J494" s="26" t="e">
        <f t="shared" si="43"/>
        <v>#REF!</v>
      </c>
      <c r="K494" s="25" t="e">
        <f>#REF!</f>
        <v>#REF!</v>
      </c>
      <c r="L494" s="26" t="e">
        <f t="shared" si="44"/>
        <v>#REF!</v>
      </c>
      <c r="M494" s="25" t="e">
        <f>#REF!</f>
        <v>#REF!</v>
      </c>
      <c r="N494" s="26" t="e">
        <f t="shared" si="45"/>
        <v>#REF!</v>
      </c>
      <c r="O494" s="17" t="s">
        <v>3275</v>
      </c>
    </row>
    <row r="495" spans="2:15" ht="19.7" customHeight="1" x14ac:dyDescent="0.2">
      <c r="B495" s="13" t="s">
        <v>4016</v>
      </c>
      <c r="C495" s="14" t="s">
        <v>384</v>
      </c>
      <c r="D495" s="14" t="s">
        <v>2605</v>
      </c>
      <c r="E495" s="44">
        <v>1.1499999999999999</v>
      </c>
      <c r="F495" s="15" t="s">
        <v>2363</v>
      </c>
      <c r="G495" s="22" t="e">
        <f>I495+K495+M495</f>
        <v>#REF!</v>
      </c>
      <c r="H495" s="26" t="e">
        <f t="shared" si="42"/>
        <v>#REF!</v>
      </c>
      <c r="I495" s="25" t="e">
        <f>#REF!</f>
        <v>#REF!</v>
      </c>
      <c r="J495" s="26" t="e">
        <f t="shared" si="43"/>
        <v>#REF!</v>
      </c>
      <c r="K495" s="25" t="e">
        <f>#REF!</f>
        <v>#REF!</v>
      </c>
      <c r="L495" s="26" t="e">
        <f t="shared" si="44"/>
        <v>#REF!</v>
      </c>
      <c r="M495" s="25" t="e">
        <f>#REF!</f>
        <v>#REF!</v>
      </c>
      <c r="N495" s="26" t="e">
        <f t="shared" si="45"/>
        <v>#REF!</v>
      </c>
      <c r="O495" s="17" t="s">
        <v>4016</v>
      </c>
    </row>
    <row r="496" spans="2:15" ht="19.7" customHeight="1" x14ac:dyDescent="0.2">
      <c r="B496" s="13" t="s">
        <v>4016</v>
      </c>
      <c r="C496" s="14" t="s">
        <v>3150</v>
      </c>
      <c r="D496" s="14" t="s">
        <v>3373</v>
      </c>
      <c r="E496" s="44">
        <v>1.05</v>
      </c>
      <c r="F496" s="15" t="s">
        <v>1495</v>
      </c>
      <c r="G496" s="22" t="e">
        <f>I496+K496+M496</f>
        <v>#REF!</v>
      </c>
      <c r="H496" s="26" t="e">
        <f t="shared" si="42"/>
        <v>#REF!</v>
      </c>
      <c r="I496" s="25" t="e">
        <f>#REF!</f>
        <v>#REF!</v>
      </c>
      <c r="J496" s="26" t="e">
        <f t="shared" si="43"/>
        <v>#REF!</v>
      </c>
      <c r="K496" s="25" t="e">
        <f>#REF!</f>
        <v>#REF!</v>
      </c>
      <c r="L496" s="26" t="e">
        <f t="shared" si="44"/>
        <v>#REF!</v>
      </c>
      <c r="M496" s="25" t="e">
        <f>#REF!</f>
        <v>#REF!</v>
      </c>
      <c r="N496" s="26" t="e">
        <f t="shared" si="45"/>
        <v>#REF!</v>
      </c>
      <c r="O496" s="17" t="s">
        <v>4016</v>
      </c>
    </row>
    <row r="497" spans="2:15" ht="19.7" customHeight="1" x14ac:dyDescent="0.2">
      <c r="B497" s="13" t="s">
        <v>4016</v>
      </c>
      <c r="C497" s="14" t="s">
        <v>3420</v>
      </c>
      <c r="D497" s="14" t="s">
        <v>4016</v>
      </c>
      <c r="E497" s="16">
        <v>1</v>
      </c>
      <c r="F497" s="15" t="s">
        <v>2354</v>
      </c>
      <c r="G497" s="22" t="e">
        <f>I497+K497+M497</f>
        <v>#REF!</v>
      </c>
      <c r="H497" s="26" t="e">
        <f t="shared" si="42"/>
        <v>#REF!</v>
      </c>
      <c r="I497" s="25" t="e">
        <f>#REF!</f>
        <v>#REF!</v>
      </c>
      <c r="J497" s="26" t="e">
        <f t="shared" si="43"/>
        <v>#REF!</v>
      </c>
      <c r="K497" s="25" t="e">
        <f>#REF!</f>
        <v>#REF!</v>
      </c>
      <c r="L497" s="26" t="e">
        <f t="shared" si="44"/>
        <v>#REF!</v>
      </c>
      <c r="M497" s="25" t="e">
        <f>#REF!</f>
        <v>#REF!</v>
      </c>
      <c r="N497" s="26" t="e">
        <f t="shared" si="45"/>
        <v>#REF!</v>
      </c>
      <c r="O497" s="17" t="s">
        <v>1634</v>
      </c>
    </row>
    <row r="498" spans="2:15" ht="19.7" customHeight="1" x14ac:dyDescent="0.2">
      <c r="B498" s="13" t="s">
        <v>4016</v>
      </c>
      <c r="C498" s="14" t="s">
        <v>4016</v>
      </c>
      <c r="D498" s="14" t="s">
        <v>4016</v>
      </c>
      <c r="E498" s="16"/>
      <c r="F498" s="15" t="s">
        <v>4016</v>
      </c>
      <c r="G498" s="22"/>
      <c r="H498" s="16"/>
      <c r="I498" s="22"/>
      <c r="J498" s="26">
        <f t="shared" si="43"/>
        <v>0</v>
      </c>
      <c r="K498" s="22"/>
      <c r="L498" s="26">
        <f t="shared" si="44"/>
        <v>0</v>
      </c>
      <c r="M498" s="22"/>
      <c r="N498" s="26">
        <f t="shared" si="45"/>
        <v>0</v>
      </c>
      <c r="O498" s="17" t="s">
        <v>4016</v>
      </c>
    </row>
    <row r="499" spans="2:15" ht="19.7" customHeight="1" x14ac:dyDescent="0.2">
      <c r="B499" s="40" t="s">
        <v>3358</v>
      </c>
      <c r="C499" s="24" t="s">
        <v>3195</v>
      </c>
      <c r="D499" s="24" t="s">
        <v>3410</v>
      </c>
      <c r="E499" s="16"/>
      <c r="F499" s="41" t="s">
        <v>2354</v>
      </c>
      <c r="G499" s="22"/>
      <c r="H499" s="42" t="e">
        <f t="shared" ref="H499:H508" si="46">J499+L499+N499</f>
        <v>#REF!</v>
      </c>
      <c r="I499" s="22"/>
      <c r="J499" s="42" t="e">
        <f>TRUNC(J500+J501+J502+J503+J504+J505+J506+J507+J508)</f>
        <v>#REF!</v>
      </c>
      <c r="K499" s="22"/>
      <c r="L499" s="42" t="e">
        <f>TRUNC(L500+L501+L502+L503+L504+L505+L506+L507+L508)</f>
        <v>#REF!</v>
      </c>
      <c r="M499" s="22"/>
      <c r="N499" s="42" t="e">
        <f>TRUNC(N500+N501+N502+N503+N504+N505+N506+N507+N508)</f>
        <v>#REF!</v>
      </c>
      <c r="O499" s="43" t="s">
        <v>4016</v>
      </c>
    </row>
    <row r="500" spans="2:15" ht="19.7" customHeight="1" x14ac:dyDescent="0.2">
      <c r="B500" s="13" t="s">
        <v>4016</v>
      </c>
      <c r="C500" s="14" t="s">
        <v>1517</v>
      </c>
      <c r="D500" s="14" t="s">
        <v>1253</v>
      </c>
      <c r="E500" s="44">
        <v>3.49</v>
      </c>
      <c r="F500" s="15" t="s">
        <v>1081</v>
      </c>
      <c r="G500" s="22" t="e">
        <f t="shared" ref="G500:G508" si="47">I500+K500+M500</f>
        <v>#REF!</v>
      </c>
      <c r="H500" s="26" t="e">
        <f t="shared" si="46"/>
        <v>#REF!</v>
      </c>
      <c r="I500" s="25" t="e">
        <f>#REF!</f>
        <v>#REF!</v>
      </c>
      <c r="J500" s="26" t="e">
        <f t="shared" ref="J500:J509" si="48">TRUNC(E500*I500,0)</f>
        <v>#REF!</v>
      </c>
      <c r="K500" s="25" t="e">
        <f>#REF!</f>
        <v>#REF!</v>
      </c>
      <c r="L500" s="26" t="e">
        <f t="shared" ref="L500:L509" si="49">TRUNC(E500*K500,0)</f>
        <v>#REF!</v>
      </c>
      <c r="M500" s="25" t="e">
        <f>#REF!</f>
        <v>#REF!</v>
      </c>
      <c r="N500" s="26" t="e">
        <f t="shared" ref="N500:N509" si="50">TRUNC(E500*M500,0)</f>
        <v>#REF!</v>
      </c>
      <c r="O500" s="17" t="s">
        <v>4016</v>
      </c>
    </row>
    <row r="501" spans="2:15" ht="19.7" customHeight="1" x14ac:dyDescent="0.2">
      <c r="B501" s="13" t="s">
        <v>4016</v>
      </c>
      <c r="C501" s="14" t="s">
        <v>88</v>
      </c>
      <c r="D501" s="14" t="s">
        <v>305</v>
      </c>
      <c r="E501" s="44">
        <v>5.26</v>
      </c>
      <c r="F501" s="15" t="s">
        <v>2363</v>
      </c>
      <c r="G501" s="22" t="e">
        <f t="shared" si="47"/>
        <v>#REF!</v>
      </c>
      <c r="H501" s="26" t="e">
        <f t="shared" si="46"/>
        <v>#REF!</v>
      </c>
      <c r="I501" s="25" t="e">
        <f>#REF!</f>
        <v>#REF!</v>
      </c>
      <c r="J501" s="26" t="e">
        <f t="shared" si="48"/>
        <v>#REF!</v>
      </c>
      <c r="K501" s="25" t="e">
        <f>#REF!</f>
        <v>#REF!</v>
      </c>
      <c r="L501" s="26" t="e">
        <f t="shared" si="49"/>
        <v>#REF!</v>
      </c>
      <c r="M501" s="25" t="e">
        <f>#REF!</f>
        <v>#REF!</v>
      </c>
      <c r="N501" s="26" t="e">
        <f t="shared" si="50"/>
        <v>#REF!</v>
      </c>
      <c r="O501" s="17" t="s">
        <v>4016</v>
      </c>
    </row>
    <row r="502" spans="2:15" ht="19.7" customHeight="1" x14ac:dyDescent="0.2">
      <c r="B502" s="13" t="s">
        <v>4016</v>
      </c>
      <c r="C502" s="14" t="s">
        <v>1855</v>
      </c>
      <c r="D502" s="14" t="s">
        <v>3489</v>
      </c>
      <c r="E502" s="44">
        <v>0.65</v>
      </c>
      <c r="F502" s="15" t="s">
        <v>2363</v>
      </c>
      <c r="G502" s="22" t="e">
        <f t="shared" si="47"/>
        <v>#REF!</v>
      </c>
      <c r="H502" s="26" t="e">
        <f t="shared" si="46"/>
        <v>#REF!</v>
      </c>
      <c r="I502" s="25" t="e">
        <f>#REF!</f>
        <v>#REF!</v>
      </c>
      <c r="J502" s="26" t="e">
        <f t="shared" si="48"/>
        <v>#REF!</v>
      </c>
      <c r="K502" s="25" t="e">
        <f>#REF!</f>
        <v>#REF!</v>
      </c>
      <c r="L502" s="26" t="e">
        <f t="shared" si="49"/>
        <v>#REF!</v>
      </c>
      <c r="M502" s="25" t="e">
        <f>#REF!</f>
        <v>#REF!</v>
      </c>
      <c r="N502" s="26" t="e">
        <f t="shared" si="50"/>
        <v>#REF!</v>
      </c>
      <c r="O502" s="17" t="s">
        <v>4016</v>
      </c>
    </row>
    <row r="503" spans="2:15" ht="19.7" customHeight="1" x14ac:dyDescent="0.2">
      <c r="B503" s="13" t="s">
        <v>4016</v>
      </c>
      <c r="C503" s="14" t="s">
        <v>1004</v>
      </c>
      <c r="D503" s="14" t="s">
        <v>1220</v>
      </c>
      <c r="E503" s="44">
        <v>3.33</v>
      </c>
      <c r="F503" s="15" t="s">
        <v>1081</v>
      </c>
      <c r="G503" s="22" t="e">
        <f t="shared" si="47"/>
        <v>#REF!</v>
      </c>
      <c r="H503" s="26" t="e">
        <f t="shared" si="46"/>
        <v>#REF!</v>
      </c>
      <c r="I503" s="25" t="e">
        <f>#REF!</f>
        <v>#REF!</v>
      </c>
      <c r="J503" s="26" t="e">
        <f t="shared" si="48"/>
        <v>#REF!</v>
      </c>
      <c r="K503" s="25" t="e">
        <f>#REF!</f>
        <v>#REF!</v>
      </c>
      <c r="L503" s="26" t="e">
        <f t="shared" si="49"/>
        <v>#REF!</v>
      </c>
      <c r="M503" s="25" t="e">
        <f>#REF!</f>
        <v>#REF!</v>
      </c>
      <c r="N503" s="26" t="e">
        <f t="shared" si="50"/>
        <v>#REF!</v>
      </c>
      <c r="O503" s="17" t="s">
        <v>4016</v>
      </c>
    </row>
    <row r="504" spans="2:15" ht="19.7" customHeight="1" x14ac:dyDescent="0.2">
      <c r="B504" s="13" t="s">
        <v>4016</v>
      </c>
      <c r="C504" s="14" t="s">
        <v>2564</v>
      </c>
      <c r="D504" s="14" t="s">
        <v>1921</v>
      </c>
      <c r="E504" s="44">
        <v>0.13</v>
      </c>
      <c r="F504" s="15" t="s">
        <v>2986</v>
      </c>
      <c r="G504" s="22" t="e">
        <f t="shared" si="47"/>
        <v>#REF!</v>
      </c>
      <c r="H504" s="26" t="e">
        <f t="shared" si="46"/>
        <v>#REF!</v>
      </c>
      <c r="I504" s="25" t="e">
        <f>#REF!</f>
        <v>#REF!</v>
      </c>
      <c r="J504" s="26" t="e">
        <f t="shared" si="48"/>
        <v>#REF!</v>
      </c>
      <c r="K504" s="25" t="e">
        <f>#REF!</f>
        <v>#REF!</v>
      </c>
      <c r="L504" s="26" t="e">
        <f t="shared" si="49"/>
        <v>#REF!</v>
      </c>
      <c r="M504" s="25" t="e">
        <f>#REF!</f>
        <v>#REF!</v>
      </c>
      <c r="N504" s="26" t="e">
        <f t="shared" si="50"/>
        <v>#REF!</v>
      </c>
      <c r="O504" s="17" t="s">
        <v>3275</v>
      </c>
    </row>
    <row r="505" spans="2:15" ht="19.7" customHeight="1" x14ac:dyDescent="0.2">
      <c r="B505" s="13" t="s">
        <v>4016</v>
      </c>
      <c r="C505" s="14" t="s">
        <v>384</v>
      </c>
      <c r="D505" s="14" t="s">
        <v>2605</v>
      </c>
      <c r="E505" s="44">
        <v>1.1499999999999999</v>
      </c>
      <c r="F505" s="15" t="s">
        <v>2363</v>
      </c>
      <c r="G505" s="22" t="e">
        <f t="shared" si="47"/>
        <v>#REF!</v>
      </c>
      <c r="H505" s="26" t="e">
        <f t="shared" si="46"/>
        <v>#REF!</v>
      </c>
      <c r="I505" s="25" t="e">
        <f>#REF!</f>
        <v>#REF!</v>
      </c>
      <c r="J505" s="26" t="e">
        <f t="shared" si="48"/>
        <v>#REF!</v>
      </c>
      <c r="K505" s="25" t="e">
        <f>#REF!</f>
        <v>#REF!</v>
      </c>
      <c r="L505" s="26" t="e">
        <f t="shared" si="49"/>
        <v>#REF!</v>
      </c>
      <c r="M505" s="25" t="e">
        <f>#REF!</f>
        <v>#REF!</v>
      </c>
      <c r="N505" s="26" t="e">
        <f t="shared" si="50"/>
        <v>#REF!</v>
      </c>
      <c r="O505" s="17" t="s">
        <v>4016</v>
      </c>
    </row>
    <row r="506" spans="2:15" ht="19.7" customHeight="1" x14ac:dyDescent="0.2">
      <c r="B506" s="13" t="s">
        <v>4016</v>
      </c>
      <c r="C506" s="14" t="s">
        <v>3150</v>
      </c>
      <c r="D506" s="14" t="s">
        <v>3373</v>
      </c>
      <c r="E506" s="44">
        <v>1.05</v>
      </c>
      <c r="F506" s="15" t="s">
        <v>1495</v>
      </c>
      <c r="G506" s="22" t="e">
        <f t="shared" si="47"/>
        <v>#REF!</v>
      </c>
      <c r="H506" s="26" t="e">
        <f t="shared" si="46"/>
        <v>#REF!</v>
      </c>
      <c r="I506" s="25" t="e">
        <f>#REF!</f>
        <v>#REF!</v>
      </c>
      <c r="J506" s="26" t="e">
        <f t="shared" si="48"/>
        <v>#REF!</v>
      </c>
      <c r="K506" s="25" t="e">
        <f>#REF!</f>
        <v>#REF!</v>
      </c>
      <c r="L506" s="26" t="e">
        <f t="shared" si="49"/>
        <v>#REF!</v>
      </c>
      <c r="M506" s="25" t="e">
        <f>#REF!</f>
        <v>#REF!</v>
      </c>
      <c r="N506" s="26" t="e">
        <f t="shared" si="50"/>
        <v>#REF!</v>
      </c>
      <c r="O506" s="17" t="s">
        <v>4016</v>
      </c>
    </row>
    <row r="507" spans="2:15" ht="19.7" customHeight="1" x14ac:dyDescent="0.2">
      <c r="B507" s="13" t="s">
        <v>4016</v>
      </c>
      <c r="C507" s="14" t="s">
        <v>712</v>
      </c>
      <c r="D507" s="14" t="s">
        <v>471</v>
      </c>
      <c r="E507" s="16">
        <v>1</v>
      </c>
      <c r="F507" s="15" t="s">
        <v>2354</v>
      </c>
      <c r="G507" s="22" t="e">
        <f t="shared" si="47"/>
        <v>#REF!</v>
      </c>
      <c r="H507" s="26" t="e">
        <f t="shared" si="46"/>
        <v>#REF!</v>
      </c>
      <c r="I507" s="25" t="e">
        <f>#REF!</f>
        <v>#REF!</v>
      </c>
      <c r="J507" s="26" t="e">
        <f t="shared" si="48"/>
        <v>#REF!</v>
      </c>
      <c r="K507" s="25" t="e">
        <f>#REF!</f>
        <v>#REF!</v>
      </c>
      <c r="L507" s="26" t="e">
        <f t="shared" si="49"/>
        <v>#REF!</v>
      </c>
      <c r="M507" s="25" t="e">
        <f>#REF!</f>
        <v>#REF!</v>
      </c>
      <c r="N507" s="26" t="e">
        <f t="shared" si="50"/>
        <v>#REF!</v>
      </c>
      <c r="O507" s="17" t="s">
        <v>3234</v>
      </c>
    </row>
    <row r="508" spans="2:15" ht="19.7" customHeight="1" x14ac:dyDescent="0.2">
      <c r="B508" s="13" t="s">
        <v>4016</v>
      </c>
      <c r="C508" s="14" t="s">
        <v>3420</v>
      </c>
      <c r="D508" s="14" t="s">
        <v>4016</v>
      </c>
      <c r="E508" s="16">
        <v>1</v>
      </c>
      <c r="F508" s="15" t="s">
        <v>2354</v>
      </c>
      <c r="G508" s="22" t="e">
        <f t="shared" si="47"/>
        <v>#REF!</v>
      </c>
      <c r="H508" s="26" t="e">
        <f t="shared" si="46"/>
        <v>#REF!</v>
      </c>
      <c r="I508" s="25" t="e">
        <f>#REF!</f>
        <v>#REF!</v>
      </c>
      <c r="J508" s="26" t="e">
        <f t="shared" si="48"/>
        <v>#REF!</v>
      </c>
      <c r="K508" s="25" t="e">
        <f>#REF!</f>
        <v>#REF!</v>
      </c>
      <c r="L508" s="26" t="e">
        <f t="shared" si="49"/>
        <v>#REF!</v>
      </c>
      <c r="M508" s="25" t="e">
        <f>#REF!</f>
        <v>#REF!</v>
      </c>
      <c r="N508" s="26" t="e">
        <f t="shared" si="50"/>
        <v>#REF!</v>
      </c>
      <c r="O508" s="17" t="s">
        <v>1634</v>
      </c>
    </row>
    <row r="509" spans="2:15" ht="19.7" customHeight="1" x14ac:dyDescent="0.2">
      <c r="B509" s="13" t="s">
        <v>4016</v>
      </c>
      <c r="C509" s="14" t="s">
        <v>4016</v>
      </c>
      <c r="D509" s="14" t="s">
        <v>4016</v>
      </c>
      <c r="E509" s="16"/>
      <c r="F509" s="15" t="s">
        <v>4016</v>
      </c>
      <c r="G509" s="22"/>
      <c r="H509" s="16"/>
      <c r="I509" s="22"/>
      <c r="J509" s="26">
        <f t="shared" si="48"/>
        <v>0</v>
      </c>
      <c r="K509" s="22"/>
      <c r="L509" s="26">
        <f t="shared" si="49"/>
        <v>0</v>
      </c>
      <c r="M509" s="22"/>
      <c r="N509" s="26">
        <f t="shared" si="50"/>
        <v>0</v>
      </c>
      <c r="O509" s="17" t="s">
        <v>4016</v>
      </c>
    </row>
    <row r="510" spans="2:15" ht="19.7" customHeight="1" x14ac:dyDescent="0.2">
      <c r="B510" s="40" t="s">
        <v>1369</v>
      </c>
      <c r="C510" s="24" t="s">
        <v>951</v>
      </c>
      <c r="D510" s="24" t="s">
        <v>4016</v>
      </c>
      <c r="E510" s="16"/>
      <c r="F510" s="41" t="s">
        <v>2354</v>
      </c>
      <c r="G510" s="22"/>
      <c r="H510" s="42" t="e">
        <f>J510+L510+N510</f>
        <v>#REF!</v>
      </c>
      <c r="I510" s="22"/>
      <c r="J510" s="42" t="e">
        <f>TRUNC(J511+J512)</f>
        <v>#REF!</v>
      </c>
      <c r="K510" s="22"/>
      <c r="L510" s="42" t="e">
        <f>TRUNC(L511+L512)</f>
        <v>#REF!</v>
      </c>
      <c r="M510" s="22"/>
      <c r="N510" s="42" t="e">
        <f>TRUNC(N511+N512)</f>
        <v>#REF!</v>
      </c>
      <c r="O510" s="43" t="s">
        <v>4016</v>
      </c>
    </row>
    <row r="511" spans="2:15" ht="19.7" customHeight="1" x14ac:dyDescent="0.2">
      <c r="B511" s="13" t="s">
        <v>4016</v>
      </c>
      <c r="C511" s="14" t="s">
        <v>2320</v>
      </c>
      <c r="D511" s="14" t="s">
        <v>4016</v>
      </c>
      <c r="E511" s="16">
        <v>1</v>
      </c>
      <c r="F511" s="15" t="s">
        <v>2354</v>
      </c>
      <c r="G511" s="22" t="e">
        <f>I511+K511+M511</f>
        <v>#REF!</v>
      </c>
      <c r="H511" s="26" t="e">
        <f>J511+L511+N511</f>
        <v>#REF!</v>
      </c>
      <c r="I511" s="25" t="e">
        <f>일위대가총괄표!G104</f>
        <v>#REF!</v>
      </c>
      <c r="J511" s="26" t="e">
        <f>TRUNC(E511*I511,0)</f>
        <v>#REF!</v>
      </c>
      <c r="K511" s="25" t="e">
        <f>일위대가총괄표!H104</f>
        <v>#REF!</v>
      </c>
      <c r="L511" s="26" t="e">
        <f>TRUNC(E511*K511,0)</f>
        <v>#REF!</v>
      </c>
      <c r="M511" s="25" t="e">
        <f>일위대가총괄표!I104</f>
        <v>#REF!</v>
      </c>
      <c r="N511" s="26" t="e">
        <f>TRUNC(E511*M511,0)</f>
        <v>#REF!</v>
      </c>
      <c r="O511" s="17" t="s">
        <v>1338</v>
      </c>
    </row>
    <row r="512" spans="2:15" ht="19.7" customHeight="1" x14ac:dyDescent="0.2">
      <c r="B512" s="13" t="s">
        <v>4016</v>
      </c>
      <c r="C512" s="14" t="s">
        <v>951</v>
      </c>
      <c r="D512" s="14" t="s">
        <v>2533</v>
      </c>
      <c r="E512" s="16">
        <v>1</v>
      </c>
      <c r="F512" s="15" t="s">
        <v>2354</v>
      </c>
      <c r="G512" s="22" t="e">
        <f>I512+K512+M512</f>
        <v>#REF!</v>
      </c>
      <c r="H512" s="26" t="e">
        <f>J512+L512+N512</f>
        <v>#REF!</v>
      </c>
      <c r="I512" s="25" t="e">
        <f>#REF!</f>
        <v>#REF!</v>
      </c>
      <c r="J512" s="26" t="e">
        <f>TRUNC(E512*I512,0)</f>
        <v>#REF!</v>
      </c>
      <c r="K512" s="25" t="e">
        <f>#REF!</f>
        <v>#REF!</v>
      </c>
      <c r="L512" s="26" t="e">
        <f>TRUNC(E512*K512,0)</f>
        <v>#REF!</v>
      </c>
      <c r="M512" s="25" t="e">
        <f>#REF!</f>
        <v>#REF!</v>
      </c>
      <c r="N512" s="26" t="e">
        <f>TRUNC(E512*M512,0)</f>
        <v>#REF!</v>
      </c>
      <c r="O512" s="17" t="s">
        <v>3128</v>
      </c>
    </row>
    <row r="513" spans="2:15" ht="19.7" customHeight="1" x14ac:dyDescent="0.2">
      <c r="B513" s="13" t="s">
        <v>4016</v>
      </c>
      <c r="C513" s="14" t="s">
        <v>4016</v>
      </c>
      <c r="D513" s="14" t="s">
        <v>4016</v>
      </c>
      <c r="E513" s="16"/>
      <c r="F513" s="15" t="s">
        <v>4016</v>
      </c>
      <c r="G513" s="22"/>
      <c r="H513" s="16"/>
      <c r="I513" s="22"/>
      <c r="J513" s="26">
        <f>TRUNC(E513*I513,0)</f>
        <v>0</v>
      </c>
      <c r="K513" s="22"/>
      <c r="L513" s="26">
        <f>TRUNC(E513*K513,0)</f>
        <v>0</v>
      </c>
      <c r="M513" s="22"/>
      <c r="N513" s="26">
        <f>TRUNC(E513*M513,0)</f>
        <v>0</v>
      </c>
      <c r="O513" s="17" t="s">
        <v>4016</v>
      </c>
    </row>
    <row r="514" spans="2:15" ht="19.7" customHeight="1" x14ac:dyDescent="0.2">
      <c r="B514" s="46" t="s">
        <v>3796</v>
      </c>
      <c r="C514" s="31" t="s">
        <v>2320</v>
      </c>
      <c r="D514" s="31" t="s">
        <v>4016</v>
      </c>
      <c r="E514" s="6"/>
      <c r="F514" s="47" t="s">
        <v>2354</v>
      </c>
      <c r="G514" s="5"/>
      <c r="H514" s="48" t="e">
        <f>J514+L514+N514</f>
        <v>#REF!</v>
      </c>
      <c r="I514" s="5"/>
      <c r="J514" s="32" t="e">
        <f>TRUNC(J515)</f>
        <v>#REF!</v>
      </c>
      <c r="K514" s="5"/>
      <c r="L514" s="48" t="e">
        <f>TRUNC(L515)</f>
        <v>#REF!</v>
      </c>
      <c r="M514" s="5"/>
      <c r="N514" s="32" t="e">
        <f>TRUNC(N515)</f>
        <v>#REF!</v>
      </c>
      <c r="O514" s="49" t="s">
        <v>4016</v>
      </c>
    </row>
    <row r="515" spans="2:15" ht="19.7" customHeight="1" x14ac:dyDescent="0.2">
      <c r="B515" s="13" t="s">
        <v>4016</v>
      </c>
      <c r="C515" s="14" t="s">
        <v>670</v>
      </c>
      <c r="D515" s="14" t="s">
        <v>2647</v>
      </c>
      <c r="E515" s="44">
        <v>8.0000000000000004E-4</v>
      </c>
      <c r="F515" s="15" t="s">
        <v>2246</v>
      </c>
      <c r="G515" s="22" t="e">
        <f>I515+K515+M515</f>
        <v>#REF!</v>
      </c>
      <c r="H515" s="26" t="e">
        <f>J515+L515+N515</f>
        <v>#REF!</v>
      </c>
      <c r="I515" s="25" t="e">
        <f>일위대가총괄표!G105</f>
        <v>#REF!</v>
      </c>
      <c r="J515" s="26" t="e">
        <f>TRUNC(E515*I515,0)</f>
        <v>#REF!</v>
      </c>
      <c r="K515" s="25" t="e">
        <f>일위대가총괄표!H105</f>
        <v>#REF!</v>
      </c>
      <c r="L515" s="26" t="e">
        <f>TRUNC(E515*K515,0)</f>
        <v>#REF!</v>
      </c>
      <c r="M515" s="25" t="e">
        <f>일위대가총괄표!I105</f>
        <v>#REF!</v>
      </c>
      <c r="N515" s="26" t="e">
        <f>TRUNC(E515*M515,0)</f>
        <v>#REF!</v>
      </c>
      <c r="O515" s="17" t="s">
        <v>3935</v>
      </c>
    </row>
    <row r="516" spans="2:15" ht="19.7" customHeight="1" x14ac:dyDescent="0.2">
      <c r="B516" s="13" t="s">
        <v>4016</v>
      </c>
      <c r="C516" s="14" t="s">
        <v>4016</v>
      </c>
      <c r="D516" s="14" t="s">
        <v>4016</v>
      </c>
      <c r="E516" s="16"/>
      <c r="F516" s="15" t="s">
        <v>4016</v>
      </c>
      <c r="G516" s="22"/>
      <c r="H516" s="16"/>
      <c r="I516" s="22"/>
      <c r="J516" s="26">
        <f>TRUNC(E516*I516,0)</f>
        <v>0</v>
      </c>
      <c r="K516" s="22"/>
      <c r="L516" s="26">
        <f>TRUNC(E516*K516,0)</f>
        <v>0</v>
      </c>
      <c r="M516" s="22"/>
      <c r="N516" s="26">
        <f>TRUNC(E516*M516,0)</f>
        <v>0</v>
      </c>
      <c r="O516" s="17" t="s">
        <v>4016</v>
      </c>
    </row>
    <row r="517" spans="2:15" ht="19.7" customHeight="1" x14ac:dyDescent="0.2">
      <c r="B517" s="40" t="s">
        <v>1458</v>
      </c>
      <c r="C517" s="24" t="s">
        <v>670</v>
      </c>
      <c r="D517" s="24" t="s">
        <v>2647</v>
      </c>
      <c r="E517" s="50">
        <v>62.5</v>
      </c>
      <c r="F517" s="41" t="s">
        <v>2246</v>
      </c>
      <c r="G517" s="22"/>
      <c r="H517" s="42" t="e">
        <f>J517+L517+N517</f>
        <v>#REF!</v>
      </c>
      <c r="I517" s="22"/>
      <c r="J517" s="26" t="e">
        <f>TRUNC(J518)</f>
        <v>#REF!</v>
      </c>
      <c r="K517" s="22"/>
      <c r="L517" s="42" t="e">
        <f>TRUNC(L518)</f>
        <v>#REF!</v>
      </c>
      <c r="M517" s="22"/>
      <c r="N517" s="26" t="e">
        <f>TRUNC(N518)</f>
        <v>#REF!</v>
      </c>
      <c r="O517" s="43" t="s">
        <v>4016</v>
      </c>
    </row>
    <row r="518" spans="2:15" ht="19.7" customHeight="1" x14ac:dyDescent="0.2">
      <c r="B518" s="13" t="s">
        <v>4016</v>
      </c>
      <c r="C518" s="14" t="s">
        <v>2413</v>
      </c>
      <c r="D518" s="14" t="s">
        <v>2617</v>
      </c>
      <c r="E518" s="16">
        <v>1000</v>
      </c>
      <c r="F518" s="15" t="s">
        <v>2363</v>
      </c>
      <c r="G518" s="22" t="e">
        <f>I518+K518+M518</f>
        <v>#REF!</v>
      </c>
      <c r="H518" s="26" t="e">
        <f>J518+L518+N518</f>
        <v>#REF!</v>
      </c>
      <c r="I518" s="25" t="e">
        <f>#REF!</f>
        <v>#REF!</v>
      </c>
      <c r="J518" s="26" t="e">
        <f>TRUNC(E518*I518,0)</f>
        <v>#REF!</v>
      </c>
      <c r="K518" s="25" t="e">
        <f>#REF!</f>
        <v>#REF!</v>
      </c>
      <c r="L518" s="26" t="e">
        <f>TRUNC(E518*K518,0)</f>
        <v>#REF!</v>
      </c>
      <c r="M518" s="25" t="e">
        <f>#REF!</f>
        <v>#REF!</v>
      </c>
      <c r="N518" s="26" t="e">
        <f>TRUNC(E518*M518,0)</f>
        <v>#REF!</v>
      </c>
      <c r="O518" s="17" t="s">
        <v>4016</v>
      </c>
    </row>
    <row r="519" spans="2:15" ht="19.7" customHeight="1" x14ac:dyDescent="0.2">
      <c r="B519" s="13" t="s">
        <v>4016</v>
      </c>
      <c r="C519" s="14" t="s">
        <v>4016</v>
      </c>
      <c r="D519" s="14" t="s">
        <v>4016</v>
      </c>
      <c r="E519" s="16"/>
      <c r="F519" s="15" t="s">
        <v>4016</v>
      </c>
      <c r="G519" s="22"/>
      <c r="H519" s="16"/>
      <c r="I519" s="22"/>
      <c r="J519" s="26">
        <f>TRUNC(E519*I519,0)</f>
        <v>0</v>
      </c>
      <c r="K519" s="22"/>
      <c r="L519" s="26">
        <f>TRUNC(E519*K519,0)</f>
        <v>0</v>
      </c>
      <c r="M519" s="22"/>
      <c r="N519" s="26">
        <f>TRUNC(E519*M519,0)</f>
        <v>0</v>
      </c>
      <c r="O519" s="17" t="s">
        <v>4016</v>
      </c>
    </row>
    <row r="520" spans="2:15" ht="19.7" customHeight="1" x14ac:dyDescent="0.2">
      <c r="B520" s="40" t="s">
        <v>3894</v>
      </c>
      <c r="C520" s="24" t="s">
        <v>3367</v>
      </c>
      <c r="D520" s="24" t="s">
        <v>4016</v>
      </c>
      <c r="E520" s="16"/>
      <c r="F520" s="41" t="s">
        <v>1495</v>
      </c>
      <c r="G520" s="22"/>
      <c r="H520" s="42" t="e">
        <f t="shared" ref="H520:H526" si="51">J520+L520+N520</f>
        <v>#REF!</v>
      </c>
      <c r="I520" s="22"/>
      <c r="J520" s="42" t="e">
        <f>TRUNC(J521+J522+J523+J524+J525+J526)</f>
        <v>#REF!</v>
      </c>
      <c r="K520" s="22"/>
      <c r="L520" s="42" t="e">
        <f>TRUNC(L521+L522+L523+L524+L525+L526)</f>
        <v>#REF!</v>
      </c>
      <c r="M520" s="22"/>
      <c r="N520" s="42" t="e">
        <f>TRUNC(N521+N522+N523+N524+N525+N526)</f>
        <v>#REF!</v>
      </c>
      <c r="O520" s="43" t="s">
        <v>4016</v>
      </c>
    </row>
    <row r="521" spans="2:15" ht="19.7" customHeight="1" x14ac:dyDescent="0.2">
      <c r="B521" s="13" t="s">
        <v>4016</v>
      </c>
      <c r="C521" s="14" t="s">
        <v>508</v>
      </c>
      <c r="D521" s="14" t="s">
        <v>119</v>
      </c>
      <c r="E521" s="16">
        <v>1</v>
      </c>
      <c r="F521" s="15" t="s">
        <v>2354</v>
      </c>
      <c r="G521" s="22" t="e">
        <f t="shared" ref="G521:G526" si="52">I521+K521+M521</f>
        <v>#REF!</v>
      </c>
      <c r="H521" s="26" t="e">
        <f t="shared" si="51"/>
        <v>#REF!</v>
      </c>
      <c r="I521" s="25" t="e">
        <f>#REF!</f>
        <v>#REF!</v>
      </c>
      <c r="J521" s="26" t="e">
        <f>TRUNC(E521*I521,0)</f>
        <v>#REF!</v>
      </c>
      <c r="K521" s="25" t="e">
        <f>#REF!</f>
        <v>#REF!</v>
      </c>
      <c r="L521" s="26" t="e">
        <f>TRUNC(E521*K521,0)</f>
        <v>#REF!</v>
      </c>
      <c r="M521" s="25" t="e">
        <f>#REF!</f>
        <v>#REF!</v>
      </c>
      <c r="N521" s="26" t="e">
        <f>TRUNC(E521*M521,0)</f>
        <v>#REF!</v>
      </c>
      <c r="O521" s="17" t="s">
        <v>299</v>
      </c>
    </row>
    <row r="522" spans="2:15" ht="19.7" customHeight="1" x14ac:dyDescent="0.2">
      <c r="B522" s="13" t="s">
        <v>4016</v>
      </c>
      <c r="C522" s="14" t="s">
        <v>2036</v>
      </c>
      <c r="D522" s="14" t="s">
        <v>2015</v>
      </c>
      <c r="E522" s="44">
        <v>0.79800000000000004</v>
      </c>
      <c r="F522" s="15" t="s">
        <v>2986</v>
      </c>
      <c r="G522" s="22" t="e">
        <f t="shared" si="52"/>
        <v>#REF!</v>
      </c>
      <c r="H522" s="26" t="e">
        <f t="shared" si="51"/>
        <v>#REF!</v>
      </c>
      <c r="I522" s="25" t="e">
        <f>#REF!</f>
        <v>#REF!</v>
      </c>
      <c r="J522" s="26" t="e">
        <f>TRUNC(E522*I522,0)</f>
        <v>#REF!</v>
      </c>
      <c r="K522" s="25" t="e">
        <f>#REF!</f>
        <v>#REF!</v>
      </c>
      <c r="L522" s="26" t="e">
        <f>TRUNC(E522*K522,0)</f>
        <v>#REF!</v>
      </c>
      <c r="M522" s="25" t="e">
        <f>#REF!</f>
        <v>#REF!</v>
      </c>
      <c r="N522" s="26" t="e">
        <f>TRUNC(E522*M522,0)</f>
        <v>#REF!</v>
      </c>
      <c r="O522" s="17" t="s">
        <v>4016</v>
      </c>
    </row>
    <row r="523" spans="2:15" ht="19.7" customHeight="1" x14ac:dyDescent="0.2">
      <c r="B523" s="13" t="s">
        <v>4016</v>
      </c>
      <c r="C523" s="14" t="s">
        <v>2683</v>
      </c>
      <c r="D523" s="14" t="s">
        <v>1977</v>
      </c>
      <c r="E523" s="44">
        <v>1.5960000000000001</v>
      </c>
      <c r="F523" s="15" t="s">
        <v>2986</v>
      </c>
      <c r="G523" s="22" t="e">
        <f t="shared" si="52"/>
        <v>#REF!</v>
      </c>
      <c r="H523" s="26" t="e">
        <f t="shared" si="51"/>
        <v>#REF!</v>
      </c>
      <c r="I523" s="25" t="e">
        <f>#REF!</f>
        <v>#REF!</v>
      </c>
      <c r="J523" s="26" t="e">
        <f>TRUNC(E523*I523,0)</f>
        <v>#REF!</v>
      </c>
      <c r="K523" s="25" t="e">
        <f>#REF!</f>
        <v>#REF!</v>
      </c>
      <c r="L523" s="26" t="e">
        <f>TRUNC(E523*K523,0)</f>
        <v>#REF!</v>
      </c>
      <c r="M523" s="25" t="e">
        <f>#REF!</f>
        <v>#REF!</v>
      </c>
      <c r="N523" s="26" t="e">
        <f>TRUNC(E523*M523,0)</f>
        <v>#REF!</v>
      </c>
      <c r="O523" s="17" t="s">
        <v>4016</v>
      </c>
    </row>
    <row r="524" spans="2:15" ht="19.7" customHeight="1" x14ac:dyDescent="0.2">
      <c r="B524" s="13" t="s">
        <v>4016</v>
      </c>
      <c r="C524" s="14" t="s">
        <v>3774</v>
      </c>
      <c r="D524" s="14" t="s">
        <v>4016</v>
      </c>
      <c r="E524" s="16">
        <v>1</v>
      </c>
      <c r="F524" s="15" t="s">
        <v>1081</v>
      </c>
      <c r="G524" s="22" t="e">
        <f t="shared" si="52"/>
        <v>#REF!</v>
      </c>
      <c r="H524" s="26" t="e">
        <f t="shared" si="51"/>
        <v>#REF!</v>
      </c>
      <c r="I524" s="25" t="e">
        <f>일위대가총괄표!G107</f>
        <v>#REF!</v>
      </c>
      <c r="J524" s="26" t="e">
        <f>TRUNC(E524*I524,0)</f>
        <v>#REF!</v>
      </c>
      <c r="K524" s="25" t="e">
        <f>일위대가총괄표!H107</f>
        <v>#REF!</v>
      </c>
      <c r="L524" s="26" t="e">
        <f>TRUNC(E524*K524,0)</f>
        <v>#REF!</v>
      </c>
      <c r="M524" s="25" t="e">
        <f>일위대가총괄표!I107</f>
        <v>#REF!</v>
      </c>
      <c r="N524" s="26" t="e">
        <f>TRUNC(E524*M524,0)</f>
        <v>#REF!</v>
      </c>
      <c r="O524" s="17" t="s">
        <v>3609</v>
      </c>
    </row>
    <row r="525" spans="2:15" ht="19.7" customHeight="1" x14ac:dyDescent="0.2">
      <c r="B525" s="13" t="s">
        <v>4016</v>
      </c>
      <c r="C525" s="14" t="s">
        <v>277</v>
      </c>
      <c r="D525" s="14" t="s">
        <v>4016</v>
      </c>
      <c r="E525" s="44">
        <v>0.05</v>
      </c>
      <c r="F525" s="15" t="s">
        <v>3731</v>
      </c>
      <c r="G525" s="22" t="e">
        <f t="shared" si="52"/>
        <v>#REF!</v>
      </c>
      <c r="H525" s="26" t="e">
        <f t="shared" si="51"/>
        <v>#REF!</v>
      </c>
      <c r="I525" s="25" t="e">
        <f>#REF!</f>
        <v>#REF!</v>
      </c>
      <c r="J525" s="26" t="e">
        <f>TRUNC(E525*I525,0)</f>
        <v>#REF!</v>
      </c>
      <c r="K525" s="25" t="e">
        <f>#REF!</f>
        <v>#REF!</v>
      </c>
      <c r="L525" s="26" t="e">
        <f>TRUNC(E525*K525,0)</f>
        <v>#REF!</v>
      </c>
      <c r="M525" s="25" t="e">
        <f>#REF!</f>
        <v>#REF!</v>
      </c>
      <c r="N525" s="26" t="e">
        <f>TRUNC(E525*M525,0)</f>
        <v>#REF!</v>
      </c>
      <c r="O525" s="17" t="s">
        <v>4016</v>
      </c>
    </row>
    <row r="526" spans="2:15" ht="19.7" customHeight="1" x14ac:dyDescent="0.2">
      <c r="B526" s="13" t="s">
        <v>4016</v>
      </c>
      <c r="C526" s="14" t="s">
        <v>3787</v>
      </c>
      <c r="D526" s="14" t="s">
        <v>574</v>
      </c>
      <c r="E526" s="16">
        <v>3</v>
      </c>
      <c r="F526" s="15" t="s">
        <v>802</v>
      </c>
      <c r="G526" s="22" t="e">
        <f t="shared" si="52"/>
        <v>#REF!</v>
      </c>
      <c r="H526" s="26" t="e">
        <f t="shared" si="51"/>
        <v>#REF!</v>
      </c>
      <c r="I526" s="22"/>
      <c r="J526" s="26">
        <f>TRUNC(E526*1/100*I526,0)</f>
        <v>0</v>
      </c>
      <c r="K526" s="22"/>
      <c r="L526" s="26">
        <f>TRUNC(E526*1/100*K526,0)</f>
        <v>0</v>
      </c>
      <c r="M526" s="22" t="e">
        <f>J525+J524+J523+J522+J521</f>
        <v>#REF!</v>
      </c>
      <c r="N526" s="26" t="e">
        <f>TRUNC(E526*1/100*M526,0)</f>
        <v>#REF!</v>
      </c>
      <c r="O526" s="17" t="s">
        <v>4016</v>
      </c>
    </row>
    <row r="527" spans="2:15" ht="19.7" customHeight="1" x14ac:dyDescent="0.2">
      <c r="B527" s="13" t="s">
        <v>4016</v>
      </c>
      <c r="C527" s="14" t="s">
        <v>4016</v>
      </c>
      <c r="D527" s="14" t="s">
        <v>4016</v>
      </c>
      <c r="E527" s="16"/>
      <c r="F527" s="15" t="s">
        <v>4016</v>
      </c>
      <c r="G527" s="22"/>
      <c r="H527" s="16"/>
      <c r="I527" s="22"/>
      <c r="J527" s="26">
        <f>TRUNC(E527*I527,0)</f>
        <v>0</v>
      </c>
      <c r="K527" s="22"/>
      <c r="L527" s="26">
        <f>TRUNC(E527*K527,0)</f>
        <v>0</v>
      </c>
      <c r="M527" s="22"/>
      <c r="N527" s="26">
        <f>TRUNC(E527*M527,0)</f>
        <v>0</v>
      </c>
      <c r="O527" s="17" t="s">
        <v>4016</v>
      </c>
    </row>
    <row r="528" spans="2:15" ht="19.7" customHeight="1" x14ac:dyDescent="0.2">
      <c r="B528" s="40" t="s">
        <v>985</v>
      </c>
      <c r="C528" s="24" t="s">
        <v>3774</v>
      </c>
      <c r="D528" s="24" t="s">
        <v>4016</v>
      </c>
      <c r="E528" s="16"/>
      <c r="F528" s="41" t="s">
        <v>1081</v>
      </c>
      <c r="G528" s="22"/>
      <c r="H528" s="42" t="e">
        <f>J528+L528+N528</f>
        <v>#REF!</v>
      </c>
      <c r="I528" s="22"/>
      <c r="J528" s="42" t="e">
        <f>TRUNC(J529+J530)</f>
        <v>#REF!</v>
      </c>
      <c r="K528" s="22"/>
      <c r="L528" s="42" t="e">
        <f>TRUNC(L529+L530)</f>
        <v>#REF!</v>
      </c>
      <c r="M528" s="22"/>
      <c r="N528" s="42" t="e">
        <f>TRUNC(N529+N530)</f>
        <v>#REF!</v>
      </c>
      <c r="O528" s="43" t="s">
        <v>4016</v>
      </c>
    </row>
    <row r="529" spans="2:15" ht="19.7" customHeight="1" x14ac:dyDescent="0.2">
      <c r="B529" s="13" t="s">
        <v>4016</v>
      </c>
      <c r="C529" s="14" t="s">
        <v>874</v>
      </c>
      <c r="D529" s="14" t="s">
        <v>1556</v>
      </c>
      <c r="E529" s="44">
        <v>2.99</v>
      </c>
      <c r="F529" s="15" t="s">
        <v>1495</v>
      </c>
      <c r="G529" s="22" t="e">
        <f>I529+K529+M529</f>
        <v>#REF!</v>
      </c>
      <c r="H529" s="26" t="e">
        <f>J529+L529+N529</f>
        <v>#REF!</v>
      </c>
      <c r="I529" s="25" t="e">
        <f>#REF!</f>
        <v>#REF!</v>
      </c>
      <c r="J529" s="26" t="e">
        <f>TRUNC(E529*I529,0)</f>
        <v>#REF!</v>
      </c>
      <c r="K529" s="25" t="e">
        <f>#REF!</f>
        <v>#REF!</v>
      </c>
      <c r="L529" s="26" t="e">
        <f>TRUNC(E529*K529,0)</f>
        <v>#REF!</v>
      </c>
      <c r="M529" s="25" t="e">
        <f>#REF!</f>
        <v>#REF!</v>
      </c>
      <c r="N529" s="26" t="e">
        <f>TRUNC(E529*M529,0)</f>
        <v>#REF!</v>
      </c>
      <c r="O529" s="17" t="s">
        <v>4016</v>
      </c>
    </row>
    <row r="530" spans="2:15" ht="19.7" customHeight="1" x14ac:dyDescent="0.2">
      <c r="B530" s="13" t="s">
        <v>4016</v>
      </c>
      <c r="C530" s="14" t="s">
        <v>1264</v>
      </c>
      <c r="D530" s="14" t="s">
        <v>3826</v>
      </c>
      <c r="E530" s="44">
        <v>1.6000000000000001E-3</v>
      </c>
      <c r="F530" s="15" t="s">
        <v>1349</v>
      </c>
      <c r="G530" s="22" t="e">
        <f>I530+K530+M530</f>
        <v>#REF!</v>
      </c>
      <c r="H530" s="26" t="e">
        <f>J530+L530+N530</f>
        <v>#REF!</v>
      </c>
      <c r="I530" s="25" t="e">
        <f>#REF!</f>
        <v>#REF!</v>
      </c>
      <c r="J530" s="26" t="e">
        <f>TRUNC(E530*I530,0)</f>
        <v>#REF!</v>
      </c>
      <c r="K530" s="25" t="e">
        <f>#REF!</f>
        <v>#REF!</v>
      </c>
      <c r="L530" s="26" t="e">
        <f>TRUNC(E530*K530,0)</f>
        <v>#REF!</v>
      </c>
      <c r="M530" s="25" t="e">
        <f>#REF!</f>
        <v>#REF!</v>
      </c>
      <c r="N530" s="26" t="e">
        <f>TRUNC(E530*M530,0)</f>
        <v>#REF!</v>
      </c>
      <c r="O530" s="17" t="s">
        <v>1185</v>
      </c>
    </row>
    <row r="531" spans="2:15" ht="19.7" customHeight="1" x14ac:dyDescent="0.2">
      <c r="B531" s="13" t="s">
        <v>4016</v>
      </c>
      <c r="C531" s="14" t="s">
        <v>4016</v>
      </c>
      <c r="D531" s="14" t="s">
        <v>4016</v>
      </c>
      <c r="E531" s="16"/>
      <c r="F531" s="15" t="s">
        <v>4016</v>
      </c>
      <c r="G531" s="22"/>
      <c r="H531" s="16"/>
      <c r="I531" s="22"/>
      <c r="J531" s="26">
        <f>TRUNC(E531*I531,0)</f>
        <v>0</v>
      </c>
      <c r="K531" s="22"/>
      <c r="L531" s="26">
        <f>TRUNC(E531*K531,0)</f>
        <v>0</v>
      </c>
      <c r="M531" s="22"/>
      <c r="N531" s="26">
        <f>TRUNC(E531*M531,0)</f>
        <v>0</v>
      </c>
      <c r="O531" s="17" t="s">
        <v>4016</v>
      </c>
    </row>
    <row r="532" spans="2:15" ht="19.7" customHeight="1" x14ac:dyDescent="0.2">
      <c r="B532" s="40" t="s">
        <v>3588</v>
      </c>
      <c r="C532" s="24" t="s">
        <v>1226</v>
      </c>
      <c r="D532" s="24" t="s">
        <v>3002</v>
      </c>
      <c r="E532" s="16"/>
      <c r="F532" s="41" t="s">
        <v>2517</v>
      </c>
      <c r="G532" s="22"/>
      <c r="H532" s="42" t="e">
        <f>J532+L532+N532</f>
        <v>#REF!</v>
      </c>
      <c r="I532" s="22"/>
      <c r="J532" s="42" t="e">
        <f>TRUNC(J533+J534+J535+J536)</f>
        <v>#REF!</v>
      </c>
      <c r="K532" s="22"/>
      <c r="L532" s="42" t="e">
        <f>TRUNC(L533+L534+L535+L536)</f>
        <v>#REF!</v>
      </c>
      <c r="M532" s="22"/>
      <c r="N532" s="26" t="e">
        <f>TRUNC(N533+N534+N535+N536)</f>
        <v>#REF!</v>
      </c>
      <c r="O532" s="43" t="s">
        <v>4016</v>
      </c>
    </row>
    <row r="533" spans="2:15" ht="19.7" customHeight="1" x14ac:dyDescent="0.2">
      <c r="B533" s="13" t="s">
        <v>4016</v>
      </c>
      <c r="C533" s="14" t="s">
        <v>1119</v>
      </c>
      <c r="D533" s="14" t="s">
        <v>127</v>
      </c>
      <c r="E533" s="44">
        <v>4.57</v>
      </c>
      <c r="F533" s="15" t="s">
        <v>2986</v>
      </c>
      <c r="G533" s="22" t="e">
        <f>I533+K533+M533</f>
        <v>#REF!</v>
      </c>
      <c r="H533" s="26" t="e">
        <f>J533+L533+N533</f>
        <v>#REF!</v>
      </c>
      <c r="I533" s="25" t="e">
        <f>#REF!</f>
        <v>#REF!</v>
      </c>
      <c r="J533" s="26" t="e">
        <f>TRUNC(E533*I533,0)</f>
        <v>#REF!</v>
      </c>
      <c r="K533" s="25" t="e">
        <f>#REF!</f>
        <v>#REF!</v>
      </c>
      <c r="L533" s="26" t="e">
        <f>TRUNC(E533*K533,0)</f>
        <v>#REF!</v>
      </c>
      <c r="M533" s="25" t="e">
        <f>#REF!</f>
        <v>#REF!</v>
      </c>
      <c r="N533" s="26" t="e">
        <f>TRUNC(E533*M533,0)</f>
        <v>#REF!</v>
      </c>
      <c r="O533" s="17" t="s">
        <v>4016</v>
      </c>
    </row>
    <row r="534" spans="2:15" ht="19.7" customHeight="1" x14ac:dyDescent="0.2">
      <c r="B534" s="13" t="s">
        <v>4016</v>
      </c>
      <c r="C534" s="14" t="s">
        <v>919</v>
      </c>
      <c r="D534" s="14" t="s">
        <v>3999</v>
      </c>
      <c r="E534" s="44">
        <v>4.3600000000000003</v>
      </c>
      <c r="F534" s="15" t="s">
        <v>2986</v>
      </c>
      <c r="G534" s="22" t="e">
        <f>I534+K534+M534</f>
        <v>#REF!</v>
      </c>
      <c r="H534" s="26" t="e">
        <f>J534+L534+N534</f>
        <v>#REF!</v>
      </c>
      <c r="I534" s="25" t="e">
        <f>#REF!</f>
        <v>#REF!</v>
      </c>
      <c r="J534" s="26" t="e">
        <f>TRUNC(E534*I534,0)</f>
        <v>#REF!</v>
      </c>
      <c r="K534" s="25" t="e">
        <f>#REF!</f>
        <v>#REF!</v>
      </c>
      <c r="L534" s="26" t="e">
        <f>TRUNC(E534*K534,0)</f>
        <v>#REF!</v>
      </c>
      <c r="M534" s="25" t="e">
        <f>#REF!</f>
        <v>#REF!</v>
      </c>
      <c r="N534" s="26" t="e">
        <f>TRUNC(E534*M534,0)</f>
        <v>#REF!</v>
      </c>
      <c r="O534" s="17" t="s">
        <v>65</v>
      </c>
    </row>
    <row r="535" spans="2:15" ht="19.7" customHeight="1" x14ac:dyDescent="0.2">
      <c r="B535" s="13" t="s">
        <v>4016</v>
      </c>
      <c r="C535" s="14" t="s">
        <v>2702</v>
      </c>
      <c r="D535" s="14" t="s">
        <v>728</v>
      </c>
      <c r="E535" s="44">
        <v>0.92</v>
      </c>
      <c r="F535" s="15" t="s">
        <v>2363</v>
      </c>
      <c r="G535" s="22" t="e">
        <f>I535+K535+M535</f>
        <v>#REF!</v>
      </c>
      <c r="H535" s="26" t="e">
        <f>J535+L535+N535</f>
        <v>#REF!</v>
      </c>
      <c r="I535" s="25" t="e">
        <f>#REF!</f>
        <v>#REF!</v>
      </c>
      <c r="J535" s="26" t="e">
        <f>TRUNC(E535*I535,0)</f>
        <v>#REF!</v>
      </c>
      <c r="K535" s="25" t="e">
        <f>#REF!</f>
        <v>#REF!</v>
      </c>
      <c r="L535" s="26" t="e">
        <f>TRUNC(E535*K535,0)</f>
        <v>#REF!</v>
      </c>
      <c r="M535" s="25" t="e">
        <f>#REF!</f>
        <v>#REF!</v>
      </c>
      <c r="N535" s="26" t="e">
        <f>TRUNC(E535*M535,0)</f>
        <v>#REF!</v>
      </c>
      <c r="O535" s="17" t="s">
        <v>4016</v>
      </c>
    </row>
    <row r="536" spans="2:15" ht="19.7" customHeight="1" x14ac:dyDescent="0.2">
      <c r="B536" s="13" t="s">
        <v>4016</v>
      </c>
      <c r="C536" s="14" t="s">
        <v>3150</v>
      </c>
      <c r="D536" s="14" t="s">
        <v>851</v>
      </c>
      <c r="E536" s="44">
        <v>2.1800000000000002</v>
      </c>
      <c r="F536" s="15" t="s">
        <v>1495</v>
      </c>
      <c r="G536" s="22" t="e">
        <f>I536+K536+M536</f>
        <v>#REF!</v>
      </c>
      <c r="H536" s="26" t="e">
        <f>J536+L536+N536</f>
        <v>#REF!</v>
      </c>
      <c r="I536" s="25" t="e">
        <f>#REF!</f>
        <v>#REF!</v>
      </c>
      <c r="J536" s="26" t="e">
        <f>TRUNC(E536*I536,0)</f>
        <v>#REF!</v>
      </c>
      <c r="K536" s="25" t="e">
        <f>#REF!</f>
        <v>#REF!</v>
      </c>
      <c r="L536" s="26" t="e">
        <f>TRUNC(E536*K536,0)</f>
        <v>#REF!</v>
      </c>
      <c r="M536" s="25" t="e">
        <f>#REF!</f>
        <v>#REF!</v>
      </c>
      <c r="N536" s="26" t="e">
        <f>TRUNC(E536*M536,0)</f>
        <v>#REF!</v>
      </c>
      <c r="O536" s="17" t="s">
        <v>4016</v>
      </c>
    </row>
    <row r="537" spans="2:15" ht="19.7" customHeight="1" x14ac:dyDescent="0.2">
      <c r="B537" s="13" t="s">
        <v>4016</v>
      </c>
      <c r="C537" s="14" t="s">
        <v>4016</v>
      </c>
      <c r="D537" s="14" t="s">
        <v>4016</v>
      </c>
      <c r="E537" s="16"/>
      <c r="F537" s="15" t="s">
        <v>4016</v>
      </c>
      <c r="G537" s="22"/>
      <c r="H537" s="16"/>
      <c r="I537" s="22"/>
      <c r="J537" s="26">
        <f>TRUNC(E537*I537,0)</f>
        <v>0</v>
      </c>
      <c r="K537" s="22"/>
      <c r="L537" s="26">
        <f>TRUNC(E537*K537,0)</f>
        <v>0</v>
      </c>
      <c r="M537" s="22"/>
      <c r="N537" s="26">
        <f>TRUNC(E537*M537,0)</f>
        <v>0</v>
      </c>
      <c r="O537" s="17" t="s">
        <v>4016</v>
      </c>
    </row>
    <row r="538" spans="2:15" ht="19.7" customHeight="1" x14ac:dyDescent="0.2">
      <c r="B538" s="40" t="s">
        <v>1150</v>
      </c>
      <c r="C538" s="24" t="s">
        <v>450</v>
      </c>
      <c r="D538" s="24" t="s">
        <v>2188</v>
      </c>
      <c r="E538" s="16"/>
      <c r="F538" s="41" t="s">
        <v>2937</v>
      </c>
      <c r="G538" s="22"/>
      <c r="H538" s="42" t="e">
        <f>J538+L538+N538</f>
        <v>#REF!</v>
      </c>
      <c r="I538" s="22"/>
      <c r="J538" s="42" t="e">
        <f>TRUNC(J539+J540)</f>
        <v>#REF!</v>
      </c>
      <c r="K538" s="22"/>
      <c r="L538" s="42" t="e">
        <f>TRUNC(L539+L540)</f>
        <v>#REF!</v>
      </c>
      <c r="M538" s="22"/>
      <c r="N538" s="42" t="e">
        <f>TRUNC(N539+N540)</f>
        <v>#REF!</v>
      </c>
      <c r="O538" s="43" t="s">
        <v>4016</v>
      </c>
    </row>
    <row r="539" spans="2:15" ht="19.7" customHeight="1" x14ac:dyDescent="0.2">
      <c r="B539" s="13" t="s">
        <v>4016</v>
      </c>
      <c r="C539" s="14" t="s">
        <v>2217</v>
      </c>
      <c r="D539" s="14" t="s">
        <v>2057</v>
      </c>
      <c r="E539" s="44">
        <v>1.04</v>
      </c>
      <c r="F539" s="15" t="s">
        <v>2937</v>
      </c>
      <c r="G539" s="22" t="e">
        <f>I539+K539+M539</f>
        <v>#REF!</v>
      </c>
      <c r="H539" s="26" t="e">
        <f>J539+L539+N539</f>
        <v>#REF!</v>
      </c>
      <c r="I539" s="25" t="e">
        <f>#REF!</f>
        <v>#REF!</v>
      </c>
      <c r="J539" s="26" t="e">
        <f>TRUNC(E539*I539,0)</f>
        <v>#REF!</v>
      </c>
      <c r="K539" s="25" t="e">
        <f>#REF!</f>
        <v>#REF!</v>
      </c>
      <c r="L539" s="26" t="e">
        <f>TRUNC(E539*K539,0)</f>
        <v>#REF!</v>
      </c>
      <c r="M539" s="25" t="e">
        <f>#REF!</f>
        <v>#REF!</v>
      </c>
      <c r="N539" s="26" t="e">
        <f>TRUNC(E539*M539,0)</f>
        <v>#REF!</v>
      </c>
      <c r="O539" s="17" t="s">
        <v>4016</v>
      </c>
    </row>
    <row r="540" spans="2:15" ht="19.7" customHeight="1" x14ac:dyDescent="0.2">
      <c r="B540" s="13" t="s">
        <v>4016</v>
      </c>
      <c r="C540" s="14" t="s">
        <v>987</v>
      </c>
      <c r="D540" s="14" t="s">
        <v>1443</v>
      </c>
      <c r="E540" s="16">
        <v>1</v>
      </c>
      <c r="F540" s="15" t="s">
        <v>2937</v>
      </c>
      <c r="G540" s="22" t="e">
        <f>I540+K540+M540</f>
        <v>#REF!</v>
      </c>
      <c r="H540" s="26" t="e">
        <f>J540+L540+N540</f>
        <v>#REF!</v>
      </c>
      <c r="I540" s="25" t="e">
        <f>#REF!</f>
        <v>#REF!</v>
      </c>
      <c r="J540" s="26" t="e">
        <f>TRUNC(E540*I540,0)</f>
        <v>#REF!</v>
      </c>
      <c r="K540" s="25" t="e">
        <f>#REF!</f>
        <v>#REF!</v>
      </c>
      <c r="L540" s="26" t="e">
        <f>TRUNC(E540*K540,0)</f>
        <v>#REF!</v>
      </c>
      <c r="M540" s="25" t="e">
        <f>#REF!</f>
        <v>#REF!</v>
      </c>
      <c r="N540" s="26" t="e">
        <f>TRUNC(E540*M540,0)</f>
        <v>#REF!</v>
      </c>
      <c r="O540" s="17" t="s">
        <v>2865</v>
      </c>
    </row>
    <row r="541" spans="2:15" ht="19.7" customHeight="1" x14ac:dyDescent="0.2">
      <c r="B541" s="13" t="s">
        <v>4016</v>
      </c>
      <c r="C541" s="14" t="s">
        <v>4016</v>
      </c>
      <c r="D541" s="14" t="s">
        <v>4016</v>
      </c>
      <c r="E541" s="16"/>
      <c r="F541" s="15" t="s">
        <v>4016</v>
      </c>
      <c r="G541" s="22"/>
      <c r="H541" s="16"/>
      <c r="I541" s="22"/>
      <c r="J541" s="26">
        <f>TRUNC(E541*I541,0)</f>
        <v>0</v>
      </c>
      <c r="K541" s="22"/>
      <c r="L541" s="26">
        <f>TRUNC(E541*K541,0)</f>
        <v>0</v>
      </c>
      <c r="M541" s="22"/>
      <c r="N541" s="26">
        <f>TRUNC(E541*M541,0)</f>
        <v>0</v>
      </c>
      <c r="O541" s="17" t="s">
        <v>4016</v>
      </c>
    </row>
    <row r="542" spans="2:15" ht="19.7" customHeight="1" x14ac:dyDescent="0.2">
      <c r="B542" s="40" t="s">
        <v>3753</v>
      </c>
      <c r="C542" s="24" t="s">
        <v>1209</v>
      </c>
      <c r="D542" s="24" t="s">
        <v>3965</v>
      </c>
      <c r="E542" s="16"/>
      <c r="F542" s="41" t="s">
        <v>1081</v>
      </c>
      <c r="G542" s="22"/>
      <c r="H542" s="42" t="e">
        <f>J542+L542+N542</f>
        <v>#REF!</v>
      </c>
      <c r="I542" s="22"/>
      <c r="J542" s="42" t="e">
        <f>TRUNC(J543+J544)</f>
        <v>#REF!</v>
      </c>
      <c r="K542" s="22"/>
      <c r="L542" s="42" t="e">
        <f>TRUNC(L543+L544)</f>
        <v>#REF!</v>
      </c>
      <c r="M542" s="22"/>
      <c r="N542" s="42" t="e">
        <f>TRUNC(N543+N544)</f>
        <v>#REF!</v>
      </c>
      <c r="O542" s="43" t="s">
        <v>4016</v>
      </c>
    </row>
    <row r="543" spans="2:15" ht="19.7" customHeight="1" x14ac:dyDescent="0.2">
      <c r="B543" s="13" t="s">
        <v>4016</v>
      </c>
      <c r="C543" s="14" t="s">
        <v>1903</v>
      </c>
      <c r="D543" s="14" t="s">
        <v>3118</v>
      </c>
      <c r="E543" s="16">
        <v>1</v>
      </c>
      <c r="F543" s="15" t="s">
        <v>1081</v>
      </c>
      <c r="G543" s="22" t="e">
        <f>I543+K543+M543</f>
        <v>#REF!</v>
      </c>
      <c r="H543" s="26" t="e">
        <f>J543+L543+N543</f>
        <v>#REF!</v>
      </c>
      <c r="I543" s="25" t="e">
        <f>#REF!</f>
        <v>#REF!</v>
      </c>
      <c r="J543" s="26" t="e">
        <f>TRUNC(E543*I543,0)</f>
        <v>#REF!</v>
      </c>
      <c r="K543" s="25" t="e">
        <f>#REF!</f>
        <v>#REF!</v>
      </c>
      <c r="L543" s="26" t="e">
        <f>TRUNC(E543*K543,0)</f>
        <v>#REF!</v>
      </c>
      <c r="M543" s="25" t="e">
        <f>#REF!</f>
        <v>#REF!</v>
      </c>
      <c r="N543" s="26" t="e">
        <f>TRUNC(E543*M543,0)</f>
        <v>#REF!</v>
      </c>
      <c r="O543" s="17" t="s">
        <v>1492</v>
      </c>
    </row>
    <row r="544" spans="2:15" ht="19.7" customHeight="1" x14ac:dyDescent="0.2">
      <c r="B544" s="18" t="s">
        <v>4016</v>
      </c>
      <c r="C544" s="19" t="s">
        <v>1216</v>
      </c>
      <c r="D544" s="19" t="s">
        <v>737</v>
      </c>
      <c r="E544" s="6">
        <v>1</v>
      </c>
      <c r="F544" s="20" t="s">
        <v>411</v>
      </c>
      <c r="G544" s="5" t="e">
        <f>I544+K544+M544</f>
        <v>#REF!</v>
      </c>
      <c r="H544" s="32" t="e">
        <f>J544+L544+N544</f>
        <v>#REF!</v>
      </c>
      <c r="I544" s="29" t="e">
        <f>#REF!</f>
        <v>#REF!</v>
      </c>
      <c r="J544" s="32" t="e">
        <f>TRUNC(E544*I544,0)</f>
        <v>#REF!</v>
      </c>
      <c r="K544" s="29" t="e">
        <f>#REF!</f>
        <v>#REF!</v>
      </c>
      <c r="L544" s="32" t="e">
        <f>TRUNC(E544*K544,0)</f>
        <v>#REF!</v>
      </c>
      <c r="M544" s="29" t="e">
        <f>#REF!</f>
        <v>#REF!</v>
      </c>
      <c r="N544" s="32" t="e">
        <f>TRUNC(E544*M544,0)</f>
        <v>#REF!</v>
      </c>
      <c r="O544" s="21" t="s">
        <v>3538</v>
      </c>
    </row>
    <row r="545" spans="2:15" ht="19.7" customHeight="1" x14ac:dyDescent="0.2">
      <c r="B545" s="13" t="s">
        <v>4016</v>
      </c>
      <c r="C545" s="14" t="s">
        <v>4016</v>
      </c>
      <c r="D545" s="14" t="s">
        <v>4016</v>
      </c>
      <c r="E545" s="16"/>
      <c r="F545" s="15" t="s">
        <v>4016</v>
      </c>
      <c r="G545" s="22"/>
      <c r="H545" s="16"/>
      <c r="I545" s="22"/>
      <c r="J545" s="26">
        <f>TRUNC(E545*I545,0)</f>
        <v>0</v>
      </c>
      <c r="K545" s="22"/>
      <c r="L545" s="26">
        <f>TRUNC(E545*K545,0)</f>
        <v>0</v>
      </c>
      <c r="M545" s="22"/>
      <c r="N545" s="26">
        <f>TRUNC(E545*M545,0)</f>
        <v>0</v>
      </c>
      <c r="O545" s="17" t="s">
        <v>4016</v>
      </c>
    </row>
    <row r="546" spans="2:15" ht="19.7" customHeight="1" x14ac:dyDescent="0.2">
      <c r="B546" s="40" t="s">
        <v>882</v>
      </c>
      <c r="C546" s="24" t="s">
        <v>2229</v>
      </c>
      <c r="D546" s="24" t="s">
        <v>2894</v>
      </c>
      <c r="E546" s="16"/>
      <c r="F546" s="41" t="s">
        <v>1081</v>
      </c>
      <c r="G546" s="22"/>
      <c r="H546" s="42" t="e">
        <f>J546+L546+N546</f>
        <v>#REF!</v>
      </c>
      <c r="I546" s="22"/>
      <c r="J546" s="42" t="e">
        <f>TRUNC(J547+J548)</f>
        <v>#REF!</v>
      </c>
      <c r="K546" s="22"/>
      <c r="L546" s="42" t="e">
        <f>TRUNC(L547+L548)</f>
        <v>#REF!</v>
      </c>
      <c r="M546" s="22"/>
      <c r="N546" s="42" t="e">
        <f>TRUNC(N547+N548)</f>
        <v>#REF!</v>
      </c>
      <c r="O546" s="43" t="s">
        <v>4016</v>
      </c>
    </row>
    <row r="547" spans="2:15" ht="19.7" customHeight="1" x14ac:dyDescent="0.2">
      <c r="B547" s="13" t="s">
        <v>4016</v>
      </c>
      <c r="C547" s="14" t="s">
        <v>1454</v>
      </c>
      <c r="D547" s="14" t="s">
        <v>2894</v>
      </c>
      <c r="E547" s="16">
        <v>1</v>
      </c>
      <c r="F547" s="15" t="s">
        <v>1081</v>
      </c>
      <c r="G547" s="22" t="e">
        <f>I547+K547+M547</f>
        <v>#REF!</v>
      </c>
      <c r="H547" s="26" t="e">
        <f>J547+L547+N547</f>
        <v>#REF!</v>
      </c>
      <c r="I547" s="25" t="e">
        <f>#REF!</f>
        <v>#REF!</v>
      </c>
      <c r="J547" s="26" t="e">
        <f>TRUNC(E547*I547,0)</f>
        <v>#REF!</v>
      </c>
      <c r="K547" s="25" t="e">
        <f>#REF!</f>
        <v>#REF!</v>
      </c>
      <c r="L547" s="26" t="e">
        <f>TRUNC(E547*K547,0)</f>
        <v>#REF!</v>
      </c>
      <c r="M547" s="25" t="e">
        <f>#REF!</f>
        <v>#REF!</v>
      </c>
      <c r="N547" s="26" t="e">
        <f>TRUNC(E547*M547,0)</f>
        <v>#REF!</v>
      </c>
      <c r="O547" s="17" t="s">
        <v>3925</v>
      </c>
    </row>
    <row r="548" spans="2:15" ht="19.7" customHeight="1" x14ac:dyDescent="0.2">
      <c r="B548" s="13" t="s">
        <v>4016</v>
      </c>
      <c r="C548" s="14" t="s">
        <v>2071</v>
      </c>
      <c r="D548" s="14" t="s">
        <v>737</v>
      </c>
      <c r="E548" s="16">
        <v>1</v>
      </c>
      <c r="F548" s="15" t="s">
        <v>2467</v>
      </c>
      <c r="G548" s="22" t="e">
        <f>I548+K548+M548</f>
        <v>#REF!</v>
      </c>
      <c r="H548" s="26" t="e">
        <f>J548+L548+N548</f>
        <v>#REF!</v>
      </c>
      <c r="I548" s="25" t="e">
        <f>#REF!</f>
        <v>#REF!</v>
      </c>
      <c r="J548" s="26" t="e">
        <f>TRUNC(E548*I548,0)</f>
        <v>#REF!</v>
      </c>
      <c r="K548" s="25" t="e">
        <f>#REF!</f>
        <v>#REF!</v>
      </c>
      <c r="L548" s="26" t="e">
        <f>TRUNC(E548*K548,0)</f>
        <v>#REF!</v>
      </c>
      <c r="M548" s="25" t="e">
        <f>#REF!</f>
        <v>#REF!</v>
      </c>
      <c r="N548" s="26" t="e">
        <f>TRUNC(E548*M548,0)</f>
        <v>#REF!</v>
      </c>
      <c r="O548" s="17" t="s">
        <v>1065</v>
      </c>
    </row>
    <row r="549" spans="2:15" ht="19.7" customHeight="1" x14ac:dyDescent="0.2">
      <c r="B549" s="13" t="s">
        <v>4016</v>
      </c>
      <c r="C549" s="14" t="s">
        <v>4016</v>
      </c>
      <c r="D549" s="14" t="s">
        <v>4016</v>
      </c>
      <c r="E549" s="16"/>
      <c r="F549" s="15" t="s">
        <v>4016</v>
      </c>
      <c r="G549" s="22"/>
      <c r="H549" s="16"/>
      <c r="I549" s="22"/>
      <c r="J549" s="26">
        <f>TRUNC(E549*I549,0)</f>
        <v>0</v>
      </c>
      <c r="K549" s="22"/>
      <c r="L549" s="26">
        <f>TRUNC(E549*K549,0)</f>
        <v>0</v>
      </c>
      <c r="M549" s="22"/>
      <c r="N549" s="26">
        <f>TRUNC(E549*M549,0)</f>
        <v>0</v>
      </c>
      <c r="O549" s="17" t="s">
        <v>4016</v>
      </c>
    </row>
    <row r="550" spans="2:15" ht="19.7" customHeight="1" x14ac:dyDescent="0.2">
      <c r="B550" s="40" t="s">
        <v>2482</v>
      </c>
      <c r="C550" s="24" t="s">
        <v>992</v>
      </c>
      <c r="D550" s="24" t="s">
        <v>1357</v>
      </c>
      <c r="E550" s="16"/>
      <c r="F550" s="41" t="s">
        <v>1081</v>
      </c>
      <c r="G550" s="22"/>
      <c r="H550" s="42" t="e">
        <f>J550+L550+N550</f>
        <v>#REF!</v>
      </c>
      <c r="I550" s="22"/>
      <c r="J550" s="42" t="e">
        <f>TRUNC(J551+J552)</f>
        <v>#REF!</v>
      </c>
      <c r="K550" s="22"/>
      <c r="L550" s="42" t="e">
        <f>TRUNC(L551+L552)</f>
        <v>#REF!</v>
      </c>
      <c r="M550" s="22"/>
      <c r="N550" s="42" t="e">
        <f>TRUNC(N551+N552)</f>
        <v>#REF!</v>
      </c>
      <c r="O550" s="43" t="s">
        <v>4016</v>
      </c>
    </row>
    <row r="551" spans="2:15" ht="19.7" customHeight="1" x14ac:dyDescent="0.2">
      <c r="B551" s="13" t="s">
        <v>4016</v>
      </c>
      <c r="C551" s="14" t="s">
        <v>992</v>
      </c>
      <c r="D551" s="14" t="s">
        <v>1357</v>
      </c>
      <c r="E551" s="16">
        <v>1</v>
      </c>
      <c r="F551" s="15" t="s">
        <v>2354</v>
      </c>
      <c r="G551" s="22" t="e">
        <f>I551+K551+M551</f>
        <v>#REF!</v>
      </c>
      <c r="H551" s="26" t="e">
        <f>J551+L551+N551</f>
        <v>#REF!</v>
      </c>
      <c r="I551" s="25" t="e">
        <f>#REF!</f>
        <v>#REF!</v>
      </c>
      <c r="J551" s="26" t="e">
        <f>TRUNC(E551*I551,0)</f>
        <v>#REF!</v>
      </c>
      <c r="K551" s="25" t="e">
        <f>#REF!</f>
        <v>#REF!</v>
      </c>
      <c r="L551" s="26" t="e">
        <f>TRUNC(E551*K551,0)</f>
        <v>#REF!</v>
      </c>
      <c r="M551" s="25" t="e">
        <f>#REF!</f>
        <v>#REF!</v>
      </c>
      <c r="N551" s="26" t="e">
        <f>TRUNC(E551*M551,0)</f>
        <v>#REF!</v>
      </c>
      <c r="O551" s="17" t="s">
        <v>710</v>
      </c>
    </row>
    <row r="552" spans="2:15" ht="19.7" customHeight="1" x14ac:dyDescent="0.2">
      <c r="B552" s="13" t="s">
        <v>4016</v>
      </c>
      <c r="C552" s="14" t="s">
        <v>74</v>
      </c>
      <c r="D552" s="14" t="s">
        <v>2298</v>
      </c>
      <c r="E552" s="16">
        <v>1</v>
      </c>
      <c r="F552" s="15" t="s">
        <v>2354</v>
      </c>
      <c r="G552" s="22" t="e">
        <f>I552+K552+M552</f>
        <v>#REF!</v>
      </c>
      <c r="H552" s="26" t="e">
        <f>J552+L552+N552</f>
        <v>#REF!</v>
      </c>
      <c r="I552" s="25" t="e">
        <f>#REF!</f>
        <v>#REF!</v>
      </c>
      <c r="J552" s="26" t="e">
        <f>TRUNC(E552*I552,0)</f>
        <v>#REF!</v>
      </c>
      <c r="K552" s="25" t="e">
        <f>#REF!</f>
        <v>#REF!</v>
      </c>
      <c r="L552" s="26" t="e">
        <f>TRUNC(E552*K552,0)</f>
        <v>#REF!</v>
      </c>
      <c r="M552" s="25" t="e">
        <f>#REF!</f>
        <v>#REF!</v>
      </c>
      <c r="N552" s="26" t="e">
        <f>TRUNC(E552*M552,0)</f>
        <v>#REF!</v>
      </c>
      <c r="O552" s="17" t="s">
        <v>3694</v>
      </c>
    </row>
    <row r="553" spans="2:15" ht="19.7" customHeight="1" x14ac:dyDescent="0.2">
      <c r="B553" s="13" t="s">
        <v>4016</v>
      </c>
      <c r="C553" s="14" t="s">
        <v>4016</v>
      </c>
      <c r="D553" s="14" t="s">
        <v>4016</v>
      </c>
      <c r="E553" s="16"/>
      <c r="F553" s="15" t="s">
        <v>4016</v>
      </c>
      <c r="G553" s="22"/>
      <c r="H553" s="16"/>
      <c r="I553" s="22"/>
      <c r="J553" s="26">
        <f>TRUNC(E553*I553,0)</f>
        <v>0</v>
      </c>
      <c r="K553" s="22"/>
      <c r="L553" s="26">
        <f>TRUNC(E553*K553,0)</f>
        <v>0</v>
      </c>
      <c r="M553" s="22"/>
      <c r="N553" s="26">
        <f>TRUNC(E553*M553,0)</f>
        <v>0</v>
      </c>
      <c r="O553" s="17" t="s">
        <v>4016</v>
      </c>
    </row>
    <row r="554" spans="2:15" ht="19.7" customHeight="1" x14ac:dyDescent="0.2">
      <c r="B554" s="40" t="s">
        <v>3175</v>
      </c>
      <c r="C554" s="24" t="s">
        <v>899</v>
      </c>
      <c r="D554" s="24" t="s">
        <v>71</v>
      </c>
      <c r="E554" s="16"/>
      <c r="F554" s="41" t="s">
        <v>1081</v>
      </c>
      <c r="G554" s="22"/>
      <c r="H554" s="42" t="e">
        <f>J554+L554+N554</f>
        <v>#REF!</v>
      </c>
      <c r="I554" s="22"/>
      <c r="J554" s="42" t="e">
        <f>TRUNC(J555+J556)</f>
        <v>#REF!</v>
      </c>
      <c r="K554" s="22"/>
      <c r="L554" s="42" t="e">
        <f>TRUNC(L555+L556)</f>
        <v>#REF!</v>
      </c>
      <c r="M554" s="22"/>
      <c r="N554" s="26" t="e">
        <f>TRUNC(N555+N556)</f>
        <v>#REF!</v>
      </c>
      <c r="O554" s="43" t="s">
        <v>4016</v>
      </c>
    </row>
    <row r="555" spans="2:15" ht="19.7" customHeight="1" x14ac:dyDescent="0.2">
      <c r="B555" s="13" t="s">
        <v>4016</v>
      </c>
      <c r="C555" s="14" t="s">
        <v>899</v>
      </c>
      <c r="D555" s="14" t="s">
        <v>71</v>
      </c>
      <c r="E555" s="16">
        <v>1</v>
      </c>
      <c r="F555" s="15" t="s">
        <v>1081</v>
      </c>
      <c r="G555" s="22" t="e">
        <f>I555+K555+M555</f>
        <v>#REF!</v>
      </c>
      <c r="H555" s="26" t="e">
        <f>J555+L555+N555</f>
        <v>#REF!</v>
      </c>
      <c r="I555" s="25" t="e">
        <f>#REF!</f>
        <v>#REF!</v>
      </c>
      <c r="J555" s="26" t="e">
        <f>TRUNC(E555*I555,0)</f>
        <v>#REF!</v>
      </c>
      <c r="K555" s="25" t="e">
        <f>#REF!</f>
        <v>#REF!</v>
      </c>
      <c r="L555" s="26" t="e">
        <f>TRUNC(E555*K555,0)</f>
        <v>#REF!</v>
      </c>
      <c r="M555" s="25" t="e">
        <f>#REF!</f>
        <v>#REF!</v>
      </c>
      <c r="N555" s="26" t="e">
        <f>TRUNC(E555*M555,0)</f>
        <v>#REF!</v>
      </c>
      <c r="O555" s="17" t="s">
        <v>2190</v>
      </c>
    </row>
    <row r="556" spans="2:15" ht="19.7" customHeight="1" x14ac:dyDescent="0.2">
      <c r="B556" s="13" t="s">
        <v>4016</v>
      </c>
      <c r="C556" s="14" t="s">
        <v>488</v>
      </c>
      <c r="D556" s="14" t="s">
        <v>2707</v>
      </c>
      <c r="E556" s="16">
        <v>1</v>
      </c>
      <c r="F556" s="15" t="s">
        <v>2467</v>
      </c>
      <c r="G556" s="22" t="e">
        <f>I556+K556+M556</f>
        <v>#REF!</v>
      </c>
      <c r="H556" s="26" t="e">
        <f>J556+L556+N556</f>
        <v>#REF!</v>
      </c>
      <c r="I556" s="25" t="e">
        <f>#REF!</f>
        <v>#REF!</v>
      </c>
      <c r="J556" s="26" t="e">
        <f>TRUNC(E556*I556,0)</f>
        <v>#REF!</v>
      </c>
      <c r="K556" s="25" t="e">
        <f>#REF!</f>
        <v>#REF!</v>
      </c>
      <c r="L556" s="26" t="e">
        <f>TRUNC(E556*K556,0)</f>
        <v>#REF!</v>
      </c>
      <c r="M556" s="25" t="e">
        <f>#REF!</f>
        <v>#REF!</v>
      </c>
      <c r="N556" s="26" t="e">
        <f>TRUNC(E556*M556,0)</f>
        <v>#REF!</v>
      </c>
      <c r="O556" s="17" t="s">
        <v>1222</v>
      </c>
    </row>
    <row r="557" spans="2:15" ht="19.7" customHeight="1" x14ac:dyDescent="0.2">
      <c r="B557" s="13" t="s">
        <v>4016</v>
      </c>
      <c r="C557" s="14" t="s">
        <v>4016</v>
      </c>
      <c r="D557" s="14" t="s">
        <v>4016</v>
      </c>
      <c r="E557" s="16"/>
      <c r="F557" s="15" t="s">
        <v>4016</v>
      </c>
      <c r="G557" s="22"/>
      <c r="H557" s="16"/>
      <c r="I557" s="22"/>
      <c r="J557" s="26">
        <f>TRUNC(E557*I557,0)</f>
        <v>0</v>
      </c>
      <c r="K557" s="22"/>
      <c r="L557" s="26">
        <f>TRUNC(E557*K557,0)</f>
        <v>0</v>
      </c>
      <c r="M557" s="22"/>
      <c r="N557" s="26">
        <f>TRUNC(E557*M557,0)</f>
        <v>0</v>
      </c>
      <c r="O557" s="17" t="s">
        <v>4016</v>
      </c>
    </row>
    <row r="558" spans="2:15" ht="19.7" customHeight="1" x14ac:dyDescent="0.2">
      <c r="B558" s="40" t="s">
        <v>1698</v>
      </c>
      <c r="C558" s="24" t="s">
        <v>2768</v>
      </c>
      <c r="D558" s="24" t="s">
        <v>37</v>
      </c>
      <c r="E558" s="16"/>
      <c r="F558" s="41" t="s">
        <v>2986</v>
      </c>
      <c r="G558" s="22"/>
      <c r="H558" s="42" t="e">
        <f>J558+L558+N558</f>
        <v>#REF!</v>
      </c>
      <c r="I558" s="22"/>
      <c r="J558" s="42" t="e">
        <f>TRUNC(J559+J560+J561)</f>
        <v>#REF!</v>
      </c>
      <c r="K558" s="22"/>
      <c r="L558" s="42" t="e">
        <f>TRUNC(L559+L560+L561)</f>
        <v>#REF!</v>
      </c>
      <c r="M558" s="22"/>
      <c r="N558" s="42" t="e">
        <f>TRUNC(N559+N560+N561)</f>
        <v>#REF!</v>
      </c>
      <c r="O558" s="43" t="s">
        <v>4016</v>
      </c>
    </row>
    <row r="559" spans="2:15" ht="19.7" customHeight="1" x14ac:dyDescent="0.2">
      <c r="B559" s="13" t="s">
        <v>4016</v>
      </c>
      <c r="C559" s="14" t="s">
        <v>2132</v>
      </c>
      <c r="D559" s="14" t="s">
        <v>4016</v>
      </c>
      <c r="E559" s="44">
        <v>5.5E-2</v>
      </c>
      <c r="F559" s="15" t="s">
        <v>3731</v>
      </c>
      <c r="G559" s="22" t="e">
        <f>I559+K559+M559</f>
        <v>#REF!</v>
      </c>
      <c r="H559" s="26" t="e">
        <f>J559+L559+N559</f>
        <v>#REF!</v>
      </c>
      <c r="I559" s="25" t="e">
        <f>#REF!</f>
        <v>#REF!</v>
      </c>
      <c r="J559" s="26" t="e">
        <f>TRUNC(E559*I559,0)</f>
        <v>#REF!</v>
      </c>
      <c r="K559" s="25" t="e">
        <f>#REF!</f>
        <v>#REF!</v>
      </c>
      <c r="L559" s="26" t="e">
        <f>TRUNC(E559*K559,0)</f>
        <v>#REF!</v>
      </c>
      <c r="M559" s="25" t="e">
        <f>#REF!</f>
        <v>#REF!</v>
      </c>
      <c r="N559" s="26" t="e">
        <f>TRUNC(E559*M559,0)</f>
        <v>#REF!</v>
      </c>
      <c r="O559" s="17" t="s">
        <v>4016</v>
      </c>
    </row>
    <row r="560" spans="2:15" ht="19.7" customHeight="1" x14ac:dyDescent="0.2">
      <c r="B560" s="13" t="s">
        <v>4016</v>
      </c>
      <c r="C560" s="14" t="s">
        <v>277</v>
      </c>
      <c r="D560" s="14" t="s">
        <v>4016</v>
      </c>
      <c r="E560" s="44">
        <v>3.5999999999999997E-2</v>
      </c>
      <c r="F560" s="15" t="s">
        <v>3731</v>
      </c>
      <c r="G560" s="22" t="e">
        <f>I560+K560+M560</f>
        <v>#REF!</v>
      </c>
      <c r="H560" s="26" t="e">
        <f>J560+L560+N560</f>
        <v>#REF!</v>
      </c>
      <c r="I560" s="25" t="e">
        <f>#REF!</f>
        <v>#REF!</v>
      </c>
      <c r="J560" s="26" t="e">
        <f>TRUNC(E560*I560,0)</f>
        <v>#REF!</v>
      </c>
      <c r="K560" s="25" t="e">
        <f>#REF!</f>
        <v>#REF!</v>
      </c>
      <c r="L560" s="26" t="e">
        <f>TRUNC(E560*K560,0)</f>
        <v>#REF!</v>
      </c>
      <c r="M560" s="25" t="e">
        <f>#REF!</f>
        <v>#REF!</v>
      </c>
      <c r="N560" s="26" t="e">
        <f>TRUNC(E560*M560,0)</f>
        <v>#REF!</v>
      </c>
      <c r="O560" s="17" t="s">
        <v>4016</v>
      </c>
    </row>
    <row r="561" spans="2:15" ht="19.7" customHeight="1" x14ac:dyDescent="0.2">
      <c r="B561" s="13" t="s">
        <v>4016</v>
      </c>
      <c r="C561" s="14" t="s">
        <v>1251</v>
      </c>
      <c r="D561" s="14" t="s">
        <v>608</v>
      </c>
      <c r="E561" s="44">
        <v>0.13600000000000001</v>
      </c>
      <c r="F561" s="15" t="s">
        <v>2999</v>
      </c>
      <c r="G561" s="22" t="e">
        <f>I561+K561+M561</f>
        <v>#REF!</v>
      </c>
      <c r="H561" s="26" t="e">
        <f>J561+L561+N561</f>
        <v>#REF!</v>
      </c>
      <c r="I561" s="25" t="e">
        <f>#REF!</f>
        <v>#REF!</v>
      </c>
      <c r="J561" s="26" t="e">
        <f>TRUNC(E561*I561,0)</f>
        <v>#REF!</v>
      </c>
      <c r="K561" s="25" t="e">
        <f>#REF!</f>
        <v>#REF!</v>
      </c>
      <c r="L561" s="26" t="e">
        <f>TRUNC(E561*K561,0)</f>
        <v>#REF!</v>
      </c>
      <c r="M561" s="25" t="e">
        <f>#REF!</f>
        <v>#REF!</v>
      </c>
      <c r="N561" s="26" t="e">
        <f>TRUNC(E561*M561,0)</f>
        <v>#REF!</v>
      </c>
      <c r="O561" s="17" t="s">
        <v>4016</v>
      </c>
    </row>
    <row r="562" spans="2:15" ht="19.7" customHeight="1" x14ac:dyDescent="0.2">
      <c r="B562" s="13" t="s">
        <v>4016</v>
      </c>
      <c r="C562" s="14" t="s">
        <v>4016</v>
      </c>
      <c r="D562" s="14" t="s">
        <v>4016</v>
      </c>
      <c r="E562" s="16"/>
      <c r="F562" s="15" t="s">
        <v>4016</v>
      </c>
      <c r="G562" s="22"/>
      <c r="H562" s="16"/>
      <c r="I562" s="22"/>
      <c r="J562" s="26">
        <f>TRUNC(E562*I562,0)</f>
        <v>0</v>
      </c>
      <c r="K562" s="22"/>
      <c r="L562" s="26">
        <f>TRUNC(E562*K562,0)</f>
        <v>0</v>
      </c>
      <c r="M562" s="22"/>
      <c r="N562" s="26">
        <f>TRUNC(E562*M562,0)</f>
        <v>0</v>
      </c>
      <c r="O562" s="17" t="s">
        <v>4016</v>
      </c>
    </row>
    <row r="563" spans="2:15" ht="19.7" customHeight="1" x14ac:dyDescent="0.2">
      <c r="B563" s="40" t="s">
        <v>3061</v>
      </c>
      <c r="C563" s="24" t="s">
        <v>1573</v>
      </c>
      <c r="D563" s="24" t="s">
        <v>3915</v>
      </c>
      <c r="E563" s="16"/>
      <c r="F563" s="41" t="s">
        <v>1081</v>
      </c>
      <c r="G563" s="22"/>
      <c r="H563" s="42" t="e">
        <f>J563+L563+N563</f>
        <v>#REF!</v>
      </c>
      <c r="I563" s="22"/>
      <c r="J563" s="42" t="e">
        <f>TRUNC(J564+J565+J566+J567+J568+J569)</f>
        <v>#REF!</v>
      </c>
      <c r="K563" s="22"/>
      <c r="L563" s="42" t="e">
        <f>TRUNC(L564+L565+L566+L567+L568+L569)</f>
        <v>#REF!</v>
      </c>
      <c r="M563" s="22"/>
      <c r="N563" s="42" t="e">
        <f>TRUNC(N564+N565+N566+N567+N568+N569)</f>
        <v>#REF!</v>
      </c>
      <c r="O563" s="43" t="s">
        <v>4016</v>
      </c>
    </row>
    <row r="564" spans="2:15" ht="19.7" customHeight="1" x14ac:dyDescent="0.2">
      <c r="B564" s="13" t="s">
        <v>4016</v>
      </c>
      <c r="C564" s="14" t="s">
        <v>2430</v>
      </c>
      <c r="D564" s="14" t="s">
        <v>679</v>
      </c>
      <c r="E564" s="44">
        <v>15.52</v>
      </c>
      <c r="F564" s="15" t="s">
        <v>2937</v>
      </c>
      <c r="G564" s="22"/>
      <c r="H564" s="16"/>
      <c r="I564" s="22"/>
      <c r="J564" s="26">
        <f t="shared" ref="J564:J570" si="53">TRUNC(E564*I564,0)</f>
        <v>0</v>
      </c>
      <c r="K564" s="22"/>
      <c r="L564" s="26">
        <f t="shared" ref="L564:L570" si="54">TRUNC(E564*K564,0)</f>
        <v>0</v>
      </c>
      <c r="M564" s="22"/>
      <c r="N564" s="26">
        <f t="shared" ref="N564:N570" si="55">TRUNC(E564*M564,0)</f>
        <v>0</v>
      </c>
      <c r="O564" s="17" t="s">
        <v>1870</v>
      </c>
    </row>
    <row r="565" spans="2:15" ht="19.7" customHeight="1" x14ac:dyDescent="0.2">
      <c r="B565" s="13" t="s">
        <v>4016</v>
      </c>
      <c r="C565" s="14" t="s">
        <v>2623</v>
      </c>
      <c r="D565" s="14" t="s">
        <v>1035</v>
      </c>
      <c r="E565" s="44">
        <v>15.22</v>
      </c>
      <c r="F565" s="15" t="s">
        <v>2937</v>
      </c>
      <c r="G565" s="22" t="e">
        <f t="shared" ref="G565:H569" si="56">I565+K565+M565</f>
        <v>#REF!</v>
      </c>
      <c r="H565" s="26" t="e">
        <f t="shared" si="56"/>
        <v>#REF!</v>
      </c>
      <c r="I565" s="25" t="e">
        <f>일위대가총괄표!G63</f>
        <v>#REF!</v>
      </c>
      <c r="J565" s="26" t="e">
        <f t="shared" si="53"/>
        <v>#REF!</v>
      </c>
      <c r="K565" s="25" t="e">
        <f>일위대가총괄표!H63</f>
        <v>#REF!</v>
      </c>
      <c r="L565" s="26" t="e">
        <f t="shared" si="54"/>
        <v>#REF!</v>
      </c>
      <c r="M565" s="25" t="e">
        <f>일위대가총괄표!I63</f>
        <v>#REF!</v>
      </c>
      <c r="N565" s="26" t="e">
        <f t="shared" si="55"/>
        <v>#REF!</v>
      </c>
      <c r="O565" s="17" t="s">
        <v>2576</v>
      </c>
    </row>
    <row r="566" spans="2:15" ht="19.7" customHeight="1" x14ac:dyDescent="0.2">
      <c r="B566" s="13" t="s">
        <v>4016</v>
      </c>
      <c r="C566" s="14" t="s">
        <v>3217</v>
      </c>
      <c r="D566" s="14" t="s">
        <v>3379</v>
      </c>
      <c r="E566" s="44">
        <v>22.03</v>
      </c>
      <c r="F566" s="15" t="s">
        <v>2986</v>
      </c>
      <c r="G566" s="22" t="e">
        <f t="shared" si="56"/>
        <v>#REF!</v>
      </c>
      <c r="H566" s="26" t="e">
        <f t="shared" si="56"/>
        <v>#REF!</v>
      </c>
      <c r="I566" s="25" t="e">
        <f>#REF!</f>
        <v>#REF!</v>
      </c>
      <c r="J566" s="26" t="e">
        <f t="shared" si="53"/>
        <v>#REF!</v>
      </c>
      <c r="K566" s="25" t="e">
        <f>#REF!</f>
        <v>#REF!</v>
      </c>
      <c r="L566" s="26" t="e">
        <f t="shared" si="54"/>
        <v>#REF!</v>
      </c>
      <c r="M566" s="25" t="e">
        <f>#REF!</f>
        <v>#REF!</v>
      </c>
      <c r="N566" s="26" t="e">
        <f t="shared" si="55"/>
        <v>#REF!</v>
      </c>
      <c r="O566" s="17" t="s">
        <v>2949</v>
      </c>
    </row>
    <row r="567" spans="2:15" ht="19.7" customHeight="1" x14ac:dyDescent="0.2">
      <c r="B567" s="13" t="s">
        <v>4016</v>
      </c>
      <c r="C567" s="14" t="s">
        <v>797</v>
      </c>
      <c r="D567" s="14" t="s">
        <v>2586</v>
      </c>
      <c r="E567" s="44">
        <v>1.27</v>
      </c>
      <c r="F567" s="15" t="s">
        <v>2986</v>
      </c>
      <c r="G567" s="22" t="e">
        <f t="shared" si="56"/>
        <v>#REF!</v>
      </c>
      <c r="H567" s="26" t="e">
        <f t="shared" si="56"/>
        <v>#REF!</v>
      </c>
      <c r="I567" s="25" t="e">
        <f>#REF!</f>
        <v>#REF!</v>
      </c>
      <c r="J567" s="26" t="e">
        <f t="shared" si="53"/>
        <v>#REF!</v>
      </c>
      <c r="K567" s="25" t="e">
        <f>#REF!</f>
        <v>#REF!</v>
      </c>
      <c r="L567" s="26" t="e">
        <f t="shared" si="54"/>
        <v>#REF!</v>
      </c>
      <c r="M567" s="25" t="e">
        <f>#REF!</f>
        <v>#REF!</v>
      </c>
      <c r="N567" s="26" t="e">
        <f t="shared" si="55"/>
        <v>#REF!</v>
      </c>
      <c r="O567" s="17" t="s">
        <v>3854</v>
      </c>
    </row>
    <row r="568" spans="2:15" ht="19.7" customHeight="1" x14ac:dyDescent="0.2">
      <c r="B568" s="13" t="s">
        <v>4016</v>
      </c>
      <c r="C568" s="14" t="s">
        <v>2575</v>
      </c>
      <c r="D568" s="14" t="s">
        <v>2631</v>
      </c>
      <c r="E568" s="44">
        <v>16.39</v>
      </c>
      <c r="F568" s="15" t="s">
        <v>2986</v>
      </c>
      <c r="G568" s="22" t="e">
        <f t="shared" si="56"/>
        <v>#REF!</v>
      </c>
      <c r="H568" s="26" t="e">
        <f t="shared" si="56"/>
        <v>#REF!</v>
      </c>
      <c r="I568" s="25" t="e">
        <f>#REF!</f>
        <v>#REF!</v>
      </c>
      <c r="J568" s="26" t="e">
        <f t="shared" si="53"/>
        <v>#REF!</v>
      </c>
      <c r="K568" s="25" t="e">
        <f>#REF!</f>
        <v>#REF!</v>
      </c>
      <c r="L568" s="26" t="e">
        <f t="shared" si="54"/>
        <v>#REF!</v>
      </c>
      <c r="M568" s="25" t="e">
        <f>#REF!</f>
        <v>#REF!</v>
      </c>
      <c r="N568" s="26" t="e">
        <f t="shared" si="55"/>
        <v>#REF!</v>
      </c>
      <c r="O568" s="17" t="s">
        <v>1725</v>
      </c>
    </row>
    <row r="569" spans="2:15" ht="19.7" customHeight="1" x14ac:dyDescent="0.2">
      <c r="B569" s="13" t="s">
        <v>4016</v>
      </c>
      <c r="C569" s="14" t="s">
        <v>2822</v>
      </c>
      <c r="D569" s="14" t="s">
        <v>2971</v>
      </c>
      <c r="E569" s="44">
        <v>12.18</v>
      </c>
      <c r="F569" s="15" t="s">
        <v>1495</v>
      </c>
      <c r="G569" s="22" t="e">
        <f t="shared" si="56"/>
        <v>#REF!</v>
      </c>
      <c r="H569" s="26" t="e">
        <f t="shared" si="56"/>
        <v>#REF!</v>
      </c>
      <c r="I569" s="25" t="e">
        <f>#REF!</f>
        <v>#REF!</v>
      </c>
      <c r="J569" s="26" t="e">
        <f t="shared" si="53"/>
        <v>#REF!</v>
      </c>
      <c r="K569" s="25" t="e">
        <f>#REF!</f>
        <v>#REF!</v>
      </c>
      <c r="L569" s="26" t="e">
        <f t="shared" si="54"/>
        <v>#REF!</v>
      </c>
      <c r="M569" s="25" t="e">
        <f>#REF!</f>
        <v>#REF!</v>
      </c>
      <c r="N569" s="26" t="e">
        <f t="shared" si="55"/>
        <v>#REF!</v>
      </c>
      <c r="O569" s="17" t="s">
        <v>4016</v>
      </c>
    </row>
    <row r="570" spans="2:15" ht="19.7" customHeight="1" x14ac:dyDescent="0.2">
      <c r="B570" s="13" t="s">
        <v>4016</v>
      </c>
      <c r="C570" s="14" t="s">
        <v>4016</v>
      </c>
      <c r="D570" s="14" t="s">
        <v>4016</v>
      </c>
      <c r="E570" s="16"/>
      <c r="F570" s="15" t="s">
        <v>4016</v>
      </c>
      <c r="G570" s="22"/>
      <c r="H570" s="16"/>
      <c r="I570" s="22"/>
      <c r="J570" s="26">
        <f t="shared" si="53"/>
        <v>0</v>
      </c>
      <c r="K570" s="22"/>
      <c r="L570" s="26">
        <f t="shared" si="54"/>
        <v>0</v>
      </c>
      <c r="M570" s="22"/>
      <c r="N570" s="26">
        <f t="shared" si="55"/>
        <v>0</v>
      </c>
      <c r="O570" s="17" t="s">
        <v>4016</v>
      </c>
    </row>
    <row r="571" spans="2:15" ht="19.7" customHeight="1" x14ac:dyDescent="0.2">
      <c r="B571" s="40" t="s">
        <v>1608</v>
      </c>
      <c r="C571" s="24" t="s">
        <v>2180</v>
      </c>
      <c r="D571" s="24" t="s">
        <v>2163</v>
      </c>
      <c r="E571" s="16"/>
      <c r="F571" s="41" t="s">
        <v>1081</v>
      </c>
      <c r="G571" s="22"/>
      <c r="H571" s="42" t="e">
        <f>J571+L571+N571</f>
        <v>#REF!</v>
      </c>
      <c r="I571" s="22"/>
      <c r="J571" s="42" t="e">
        <f>TRUNC(J572+J573+J574+J575+J576+J577)</f>
        <v>#REF!</v>
      </c>
      <c r="K571" s="22"/>
      <c r="L571" s="42" t="e">
        <f>TRUNC(L572+L573+L574+L575+L576+L577)</f>
        <v>#REF!</v>
      </c>
      <c r="M571" s="22"/>
      <c r="N571" s="42" t="e">
        <f>TRUNC(N572+N573+N574+N575+N576+N577)</f>
        <v>#REF!</v>
      </c>
      <c r="O571" s="43" t="s">
        <v>4016</v>
      </c>
    </row>
    <row r="572" spans="2:15" ht="19.7" customHeight="1" x14ac:dyDescent="0.2">
      <c r="B572" s="13" t="s">
        <v>4016</v>
      </c>
      <c r="C572" s="14" t="s">
        <v>2430</v>
      </c>
      <c r="D572" s="14" t="s">
        <v>679</v>
      </c>
      <c r="E572" s="44">
        <v>13.68</v>
      </c>
      <c r="F572" s="15" t="s">
        <v>2937</v>
      </c>
      <c r="G572" s="22"/>
      <c r="H572" s="16"/>
      <c r="I572" s="22"/>
      <c r="J572" s="26">
        <f t="shared" ref="J572:J578" si="57">TRUNC(E572*I572,0)</f>
        <v>0</v>
      </c>
      <c r="K572" s="22"/>
      <c r="L572" s="26">
        <f t="shared" ref="L572:L578" si="58">TRUNC(E572*K572,0)</f>
        <v>0</v>
      </c>
      <c r="M572" s="22"/>
      <c r="N572" s="26">
        <f t="shared" ref="N572:N578" si="59">TRUNC(E572*M572,0)</f>
        <v>0</v>
      </c>
      <c r="O572" s="17" t="s">
        <v>1870</v>
      </c>
    </row>
    <row r="573" spans="2:15" ht="19.7" customHeight="1" x14ac:dyDescent="0.2">
      <c r="B573" s="13" t="s">
        <v>4016</v>
      </c>
      <c r="C573" s="14" t="s">
        <v>2623</v>
      </c>
      <c r="D573" s="14" t="s">
        <v>1035</v>
      </c>
      <c r="E573" s="44">
        <v>13.41</v>
      </c>
      <c r="F573" s="15" t="s">
        <v>2937</v>
      </c>
      <c r="G573" s="22" t="e">
        <f t="shared" ref="G573:H577" si="60">I573+K573+M573</f>
        <v>#REF!</v>
      </c>
      <c r="H573" s="26" t="e">
        <f t="shared" si="60"/>
        <v>#REF!</v>
      </c>
      <c r="I573" s="25" t="e">
        <f>일위대가총괄표!G63</f>
        <v>#REF!</v>
      </c>
      <c r="J573" s="26" t="e">
        <f t="shared" si="57"/>
        <v>#REF!</v>
      </c>
      <c r="K573" s="25" t="e">
        <f>일위대가총괄표!H63</f>
        <v>#REF!</v>
      </c>
      <c r="L573" s="26" t="e">
        <f t="shared" si="58"/>
        <v>#REF!</v>
      </c>
      <c r="M573" s="25" t="e">
        <f>일위대가총괄표!I63</f>
        <v>#REF!</v>
      </c>
      <c r="N573" s="26" t="e">
        <f t="shared" si="59"/>
        <v>#REF!</v>
      </c>
      <c r="O573" s="17" t="s">
        <v>2576</v>
      </c>
    </row>
    <row r="574" spans="2:15" ht="19.7" customHeight="1" x14ac:dyDescent="0.2">
      <c r="B574" s="18" t="s">
        <v>4016</v>
      </c>
      <c r="C574" s="19" t="s">
        <v>3217</v>
      </c>
      <c r="D574" s="19" t="s">
        <v>3379</v>
      </c>
      <c r="E574" s="45">
        <v>20.329999999999998</v>
      </c>
      <c r="F574" s="20" t="s">
        <v>2986</v>
      </c>
      <c r="G574" s="5" t="e">
        <f t="shared" si="60"/>
        <v>#REF!</v>
      </c>
      <c r="H574" s="32" t="e">
        <f t="shared" si="60"/>
        <v>#REF!</v>
      </c>
      <c r="I574" s="29" t="e">
        <f>#REF!</f>
        <v>#REF!</v>
      </c>
      <c r="J574" s="32" t="e">
        <f t="shared" si="57"/>
        <v>#REF!</v>
      </c>
      <c r="K574" s="29" t="e">
        <f>#REF!</f>
        <v>#REF!</v>
      </c>
      <c r="L574" s="32" t="e">
        <f t="shared" si="58"/>
        <v>#REF!</v>
      </c>
      <c r="M574" s="29" t="e">
        <f>#REF!</f>
        <v>#REF!</v>
      </c>
      <c r="N574" s="32" t="e">
        <f t="shared" si="59"/>
        <v>#REF!</v>
      </c>
      <c r="O574" s="21" t="s">
        <v>2949</v>
      </c>
    </row>
    <row r="575" spans="2:15" ht="19.7" customHeight="1" x14ac:dyDescent="0.2">
      <c r="B575" s="13" t="s">
        <v>4016</v>
      </c>
      <c r="C575" s="14" t="s">
        <v>797</v>
      </c>
      <c r="D575" s="14" t="s">
        <v>2586</v>
      </c>
      <c r="E575" s="44">
        <v>2.75</v>
      </c>
      <c r="F575" s="15" t="s">
        <v>2986</v>
      </c>
      <c r="G575" s="22" t="e">
        <f t="shared" si="60"/>
        <v>#REF!</v>
      </c>
      <c r="H575" s="26" t="e">
        <f t="shared" si="60"/>
        <v>#REF!</v>
      </c>
      <c r="I575" s="25" t="e">
        <f>#REF!</f>
        <v>#REF!</v>
      </c>
      <c r="J575" s="26" t="e">
        <f t="shared" si="57"/>
        <v>#REF!</v>
      </c>
      <c r="K575" s="25" t="e">
        <f>#REF!</f>
        <v>#REF!</v>
      </c>
      <c r="L575" s="26" t="e">
        <f t="shared" si="58"/>
        <v>#REF!</v>
      </c>
      <c r="M575" s="25" t="e">
        <f>#REF!</f>
        <v>#REF!</v>
      </c>
      <c r="N575" s="26" t="e">
        <f t="shared" si="59"/>
        <v>#REF!</v>
      </c>
      <c r="O575" s="17" t="s">
        <v>3854</v>
      </c>
    </row>
    <row r="576" spans="2:15" ht="19.7" customHeight="1" x14ac:dyDescent="0.2">
      <c r="B576" s="13" t="s">
        <v>4016</v>
      </c>
      <c r="C576" s="14" t="s">
        <v>2575</v>
      </c>
      <c r="D576" s="14" t="s">
        <v>2631</v>
      </c>
      <c r="E576" s="44">
        <v>14.9</v>
      </c>
      <c r="F576" s="15" t="s">
        <v>2986</v>
      </c>
      <c r="G576" s="22" t="e">
        <f t="shared" si="60"/>
        <v>#REF!</v>
      </c>
      <c r="H576" s="26" t="e">
        <f t="shared" si="60"/>
        <v>#REF!</v>
      </c>
      <c r="I576" s="25" t="e">
        <f>#REF!</f>
        <v>#REF!</v>
      </c>
      <c r="J576" s="26" t="e">
        <f t="shared" si="57"/>
        <v>#REF!</v>
      </c>
      <c r="K576" s="25" t="e">
        <f>#REF!</f>
        <v>#REF!</v>
      </c>
      <c r="L576" s="26" t="e">
        <f t="shared" si="58"/>
        <v>#REF!</v>
      </c>
      <c r="M576" s="25" t="e">
        <f>#REF!</f>
        <v>#REF!</v>
      </c>
      <c r="N576" s="26" t="e">
        <f t="shared" si="59"/>
        <v>#REF!</v>
      </c>
      <c r="O576" s="17" t="s">
        <v>1725</v>
      </c>
    </row>
    <row r="577" spans="2:15" ht="19.7" customHeight="1" x14ac:dyDescent="0.2">
      <c r="B577" s="13" t="s">
        <v>4016</v>
      </c>
      <c r="C577" s="14" t="s">
        <v>2822</v>
      </c>
      <c r="D577" s="14" t="s">
        <v>2971</v>
      </c>
      <c r="E577" s="44">
        <v>11.34</v>
      </c>
      <c r="F577" s="15" t="s">
        <v>1495</v>
      </c>
      <c r="G577" s="22" t="e">
        <f t="shared" si="60"/>
        <v>#REF!</v>
      </c>
      <c r="H577" s="26" t="e">
        <f t="shared" si="60"/>
        <v>#REF!</v>
      </c>
      <c r="I577" s="25" t="e">
        <f>#REF!</f>
        <v>#REF!</v>
      </c>
      <c r="J577" s="26" t="e">
        <f t="shared" si="57"/>
        <v>#REF!</v>
      </c>
      <c r="K577" s="25" t="e">
        <f>#REF!</f>
        <v>#REF!</v>
      </c>
      <c r="L577" s="26" t="e">
        <f t="shared" si="58"/>
        <v>#REF!</v>
      </c>
      <c r="M577" s="25" t="e">
        <f>#REF!</f>
        <v>#REF!</v>
      </c>
      <c r="N577" s="26" t="e">
        <f t="shared" si="59"/>
        <v>#REF!</v>
      </c>
      <c r="O577" s="17" t="s">
        <v>4016</v>
      </c>
    </row>
    <row r="578" spans="2:15" ht="19.7" customHeight="1" x14ac:dyDescent="0.2">
      <c r="B578" s="13" t="s">
        <v>4016</v>
      </c>
      <c r="C578" s="14" t="s">
        <v>4016</v>
      </c>
      <c r="D578" s="14" t="s">
        <v>4016</v>
      </c>
      <c r="E578" s="16"/>
      <c r="F578" s="15" t="s">
        <v>4016</v>
      </c>
      <c r="G578" s="22"/>
      <c r="H578" s="16"/>
      <c r="I578" s="22"/>
      <c r="J578" s="26">
        <f t="shared" si="57"/>
        <v>0</v>
      </c>
      <c r="K578" s="22"/>
      <c r="L578" s="26">
        <f t="shared" si="58"/>
        <v>0</v>
      </c>
      <c r="M578" s="22"/>
      <c r="N578" s="26">
        <f t="shared" si="59"/>
        <v>0</v>
      </c>
      <c r="O578" s="17" t="s">
        <v>4016</v>
      </c>
    </row>
    <row r="579" spans="2:15" ht="19.7" customHeight="1" x14ac:dyDescent="0.2">
      <c r="B579" s="40" t="s">
        <v>3519</v>
      </c>
      <c r="C579" s="24" t="s">
        <v>3755</v>
      </c>
      <c r="D579" s="24" t="s">
        <v>2791</v>
      </c>
      <c r="E579" s="16"/>
      <c r="F579" s="41" t="s">
        <v>1081</v>
      </c>
      <c r="G579" s="22"/>
      <c r="H579" s="42" t="e">
        <f>J579+L579+N579</f>
        <v>#REF!</v>
      </c>
      <c r="I579" s="22"/>
      <c r="J579" s="42" t="e">
        <f>TRUNC(J580+J581+J582+J583+J584+J585)</f>
        <v>#REF!</v>
      </c>
      <c r="K579" s="22"/>
      <c r="L579" s="42" t="e">
        <f>TRUNC(L580+L581+L582+L583+L584+L585)</f>
        <v>#REF!</v>
      </c>
      <c r="M579" s="22"/>
      <c r="N579" s="42" t="e">
        <f>TRUNC(N580+N581+N582+N583+N584+N585)</f>
        <v>#REF!</v>
      </c>
      <c r="O579" s="43" t="s">
        <v>4016</v>
      </c>
    </row>
    <row r="580" spans="2:15" ht="19.7" customHeight="1" x14ac:dyDescent="0.2">
      <c r="B580" s="13" t="s">
        <v>4016</v>
      </c>
      <c r="C580" s="14" t="s">
        <v>2430</v>
      </c>
      <c r="D580" s="14" t="s">
        <v>679</v>
      </c>
      <c r="E580" s="44">
        <v>20.6</v>
      </c>
      <c r="F580" s="15" t="s">
        <v>2937</v>
      </c>
      <c r="G580" s="22"/>
      <c r="H580" s="16"/>
      <c r="I580" s="22"/>
      <c r="J580" s="26">
        <f t="shared" ref="J580:J586" si="61">TRUNC(E580*I580,0)</f>
        <v>0</v>
      </c>
      <c r="K580" s="22"/>
      <c r="L580" s="26">
        <f t="shared" ref="L580:L586" si="62">TRUNC(E580*K580,0)</f>
        <v>0</v>
      </c>
      <c r="M580" s="22"/>
      <c r="N580" s="26">
        <f t="shared" ref="N580:N586" si="63">TRUNC(E580*M580,0)</f>
        <v>0</v>
      </c>
      <c r="O580" s="17" t="s">
        <v>1870</v>
      </c>
    </row>
    <row r="581" spans="2:15" ht="19.7" customHeight="1" x14ac:dyDescent="0.2">
      <c r="B581" s="13" t="s">
        <v>4016</v>
      </c>
      <c r="C581" s="14" t="s">
        <v>2623</v>
      </c>
      <c r="D581" s="14" t="s">
        <v>1035</v>
      </c>
      <c r="E581" s="44">
        <v>20.2</v>
      </c>
      <c r="F581" s="15" t="s">
        <v>2937</v>
      </c>
      <c r="G581" s="22" t="e">
        <f t="shared" ref="G581:H585" si="64">I581+K581+M581</f>
        <v>#REF!</v>
      </c>
      <c r="H581" s="26" t="e">
        <f t="shared" si="64"/>
        <v>#REF!</v>
      </c>
      <c r="I581" s="25" t="e">
        <f>일위대가총괄표!G63</f>
        <v>#REF!</v>
      </c>
      <c r="J581" s="26" t="e">
        <f t="shared" si="61"/>
        <v>#REF!</v>
      </c>
      <c r="K581" s="25" t="e">
        <f>일위대가총괄표!H63</f>
        <v>#REF!</v>
      </c>
      <c r="L581" s="26" t="e">
        <f t="shared" si="62"/>
        <v>#REF!</v>
      </c>
      <c r="M581" s="25" t="e">
        <f>일위대가총괄표!I63</f>
        <v>#REF!</v>
      </c>
      <c r="N581" s="26" t="e">
        <f t="shared" si="63"/>
        <v>#REF!</v>
      </c>
      <c r="O581" s="17" t="s">
        <v>2576</v>
      </c>
    </row>
    <row r="582" spans="2:15" ht="19.7" customHeight="1" x14ac:dyDescent="0.2">
      <c r="B582" s="13" t="s">
        <v>4016</v>
      </c>
      <c r="C582" s="14" t="s">
        <v>3217</v>
      </c>
      <c r="D582" s="14" t="s">
        <v>3379</v>
      </c>
      <c r="E582" s="44">
        <v>23.73</v>
      </c>
      <c r="F582" s="15" t="s">
        <v>2986</v>
      </c>
      <c r="G582" s="22" t="e">
        <f t="shared" si="64"/>
        <v>#REF!</v>
      </c>
      <c r="H582" s="26" t="e">
        <f t="shared" si="64"/>
        <v>#REF!</v>
      </c>
      <c r="I582" s="25" t="e">
        <f>#REF!</f>
        <v>#REF!</v>
      </c>
      <c r="J582" s="26" t="e">
        <f t="shared" si="61"/>
        <v>#REF!</v>
      </c>
      <c r="K582" s="25" t="e">
        <f>#REF!</f>
        <v>#REF!</v>
      </c>
      <c r="L582" s="26" t="e">
        <f t="shared" si="62"/>
        <v>#REF!</v>
      </c>
      <c r="M582" s="25" t="e">
        <f>#REF!</f>
        <v>#REF!</v>
      </c>
      <c r="N582" s="26" t="e">
        <f t="shared" si="63"/>
        <v>#REF!</v>
      </c>
      <c r="O582" s="17" t="s">
        <v>2949</v>
      </c>
    </row>
    <row r="583" spans="2:15" ht="19.7" customHeight="1" x14ac:dyDescent="0.2">
      <c r="B583" s="13" t="s">
        <v>4016</v>
      </c>
      <c r="C583" s="14" t="s">
        <v>797</v>
      </c>
      <c r="D583" s="14" t="s">
        <v>2586</v>
      </c>
      <c r="E583" s="44">
        <v>3.74</v>
      </c>
      <c r="F583" s="15" t="s">
        <v>2986</v>
      </c>
      <c r="G583" s="22" t="e">
        <f t="shared" si="64"/>
        <v>#REF!</v>
      </c>
      <c r="H583" s="26" t="e">
        <f t="shared" si="64"/>
        <v>#REF!</v>
      </c>
      <c r="I583" s="25" t="e">
        <f>#REF!</f>
        <v>#REF!</v>
      </c>
      <c r="J583" s="26" t="e">
        <f t="shared" si="61"/>
        <v>#REF!</v>
      </c>
      <c r="K583" s="25" t="e">
        <f>#REF!</f>
        <v>#REF!</v>
      </c>
      <c r="L583" s="26" t="e">
        <f t="shared" si="62"/>
        <v>#REF!</v>
      </c>
      <c r="M583" s="25" t="e">
        <f>#REF!</f>
        <v>#REF!</v>
      </c>
      <c r="N583" s="26" t="e">
        <f t="shared" si="63"/>
        <v>#REF!</v>
      </c>
      <c r="O583" s="17" t="s">
        <v>3854</v>
      </c>
    </row>
    <row r="584" spans="2:15" ht="19.7" customHeight="1" x14ac:dyDescent="0.2">
      <c r="B584" s="13" t="s">
        <v>4016</v>
      </c>
      <c r="C584" s="14" t="s">
        <v>2575</v>
      </c>
      <c r="D584" s="14" t="s">
        <v>2631</v>
      </c>
      <c r="E584" s="44">
        <v>19.899999999999999</v>
      </c>
      <c r="F584" s="15" t="s">
        <v>2986</v>
      </c>
      <c r="G584" s="22" t="e">
        <f t="shared" si="64"/>
        <v>#REF!</v>
      </c>
      <c r="H584" s="26" t="e">
        <f t="shared" si="64"/>
        <v>#REF!</v>
      </c>
      <c r="I584" s="25" t="e">
        <f>#REF!</f>
        <v>#REF!</v>
      </c>
      <c r="J584" s="26" t="e">
        <f t="shared" si="61"/>
        <v>#REF!</v>
      </c>
      <c r="K584" s="25" t="e">
        <f>#REF!</f>
        <v>#REF!</v>
      </c>
      <c r="L584" s="26" t="e">
        <f t="shared" si="62"/>
        <v>#REF!</v>
      </c>
      <c r="M584" s="25" t="e">
        <f>#REF!</f>
        <v>#REF!</v>
      </c>
      <c r="N584" s="26" t="e">
        <f t="shared" si="63"/>
        <v>#REF!</v>
      </c>
      <c r="O584" s="17" t="s">
        <v>1725</v>
      </c>
    </row>
    <row r="585" spans="2:15" ht="19.7" customHeight="1" x14ac:dyDescent="0.2">
      <c r="B585" s="13" t="s">
        <v>4016</v>
      </c>
      <c r="C585" s="14" t="s">
        <v>2822</v>
      </c>
      <c r="D585" s="14" t="s">
        <v>2971</v>
      </c>
      <c r="E585" s="44">
        <v>15.54</v>
      </c>
      <c r="F585" s="15" t="s">
        <v>1495</v>
      </c>
      <c r="G585" s="22" t="e">
        <f t="shared" si="64"/>
        <v>#REF!</v>
      </c>
      <c r="H585" s="26" t="e">
        <f t="shared" si="64"/>
        <v>#REF!</v>
      </c>
      <c r="I585" s="25" t="e">
        <f>#REF!</f>
        <v>#REF!</v>
      </c>
      <c r="J585" s="26" t="e">
        <f t="shared" si="61"/>
        <v>#REF!</v>
      </c>
      <c r="K585" s="25" t="e">
        <f>#REF!</f>
        <v>#REF!</v>
      </c>
      <c r="L585" s="26" t="e">
        <f t="shared" si="62"/>
        <v>#REF!</v>
      </c>
      <c r="M585" s="25" t="e">
        <f>#REF!</f>
        <v>#REF!</v>
      </c>
      <c r="N585" s="26" t="e">
        <f t="shared" si="63"/>
        <v>#REF!</v>
      </c>
      <c r="O585" s="17" t="s">
        <v>4016</v>
      </c>
    </row>
    <row r="586" spans="2:15" ht="19.7" customHeight="1" x14ac:dyDescent="0.2">
      <c r="B586" s="13" t="s">
        <v>4016</v>
      </c>
      <c r="C586" s="14" t="s">
        <v>4016</v>
      </c>
      <c r="D586" s="14" t="s">
        <v>4016</v>
      </c>
      <c r="E586" s="16"/>
      <c r="F586" s="15" t="s">
        <v>4016</v>
      </c>
      <c r="G586" s="22"/>
      <c r="H586" s="16"/>
      <c r="I586" s="22"/>
      <c r="J586" s="26">
        <f t="shared" si="61"/>
        <v>0</v>
      </c>
      <c r="K586" s="22"/>
      <c r="L586" s="26">
        <f t="shared" si="62"/>
        <v>0</v>
      </c>
      <c r="M586" s="22"/>
      <c r="N586" s="26">
        <f t="shared" si="63"/>
        <v>0</v>
      </c>
      <c r="O586" s="17" t="s">
        <v>4016</v>
      </c>
    </row>
    <row r="587" spans="2:15" ht="19.7" customHeight="1" x14ac:dyDescent="0.2">
      <c r="B587" s="40" t="s">
        <v>1940</v>
      </c>
      <c r="C587" s="24" t="s">
        <v>1345</v>
      </c>
      <c r="D587" s="24" t="s">
        <v>3888</v>
      </c>
      <c r="E587" s="16"/>
      <c r="F587" s="41" t="s">
        <v>1081</v>
      </c>
      <c r="G587" s="22"/>
      <c r="H587" s="42" t="e">
        <f>J587+L587+N587</f>
        <v>#REF!</v>
      </c>
      <c r="I587" s="22"/>
      <c r="J587" s="42" t="e">
        <f>TRUNC(J588+J589+J590+J591+J592+J593)</f>
        <v>#REF!</v>
      </c>
      <c r="K587" s="22"/>
      <c r="L587" s="42" t="e">
        <f>TRUNC(L588+L589+L590+L591+L592+L593)</f>
        <v>#REF!</v>
      </c>
      <c r="M587" s="22"/>
      <c r="N587" s="42" t="e">
        <f>TRUNC(N588+N589+N590+N591+N592+N593)</f>
        <v>#REF!</v>
      </c>
      <c r="O587" s="43" t="s">
        <v>4016</v>
      </c>
    </row>
    <row r="588" spans="2:15" ht="19.7" customHeight="1" x14ac:dyDescent="0.2">
      <c r="B588" s="13" t="s">
        <v>4016</v>
      </c>
      <c r="C588" s="14" t="s">
        <v>2430</v>
      </c>
      <c r="D588" s="14" t="s">
        <v>679</v>
      </c>
      <c r="E588" s="44">
        <v>12.67</v>
      </c>
      <c r="F588" s="15" t="s">
        <v>2937</v>
      </c>
      <c r="G588" s="22"/>
      <c r="H588" s="16"/>
      <c r="I588" s="22"/>
      <c r="J588" s="26">
        <f t="shared" ref="J588:J594" si="65">TRUNC(E588*I588,0)</f>
        <v>0</v>
      </c>
      <c r="K588" s="22"/>
      <c r="L588" s="26">
        <f t="shared" ref="L588:L594" si="66">TRUNC(E588*K588,0)</f>
        <v>0</v>
      </c>
      <c r="M588" s="22"/>
      <c r="N588" s="26">
        <f t="shared" ref="N588:N594" si="67">TRUNC(E588*M588,0)</f>
        <v>0</v>
      </c>
      <c r="O588" s="17" t="s">
        <v>1870</v>
      </c>
    </row>
    <row r="589" spans="2:15" ht="19.7" customHeight="1" x14ac:dyDescent="0.2">
      <c r="B589" s="13" t="s">
        <v>4016</v>
      </c>
      <c r="C589" s="14" t="s">
        <v>2623</v>
      </c>
      <c r="D589" s="14" t="s">
        <v>1035</v>
      </c>
      <c r="E589" s="44">
        <v>12.42</v>
      </c>
      <c r="F589" s="15" t="s">
        <v>2937</v>
      </c>
      <c r="G589" s="22" t="e">
        <f t="shared" ref="G589:H593" si="68">I589+K589+M589</f>
        <v>#REF!</v>
      </c>
      <c r="H589" s="26" t="e">
        <f t="shared" si="68"/>
        <v>#REF!</v>
      </c>
      <c r="I589" s="25" t="e">
        <f>일위대가총괄표!G63</f>
        <v>#REF!</v>
      </c>
      <c r="J589" s="26" t="e">
        <f t="shared" si="65"/>
        <v>#REF!</v>
      </c>
      <c r="K589" s="25" t="e">
        <f>일위대가총괄표!H63</f>
        <v>#REF!</v>
      </c>
      <c r="L589" s="26" t="e">
        <f t="shared" si="66"/>
        <v>#REF!</v>
      </c>
      <c r="M589" s="25" t="e">
        <f>일위대가총괄표!I63</f>
        <v>#REF!</v>
      </c>
      <c r="N589" s="26" t="e">
        <f t="shared" si="67"/>
        <v>#REF!</v>
      </c>
      <c r="O589" s="17" t="s">
        <v>2576</v>
      </c>
    </row>
    <row r="590" spans="2:15" ht="19.7" customHeight="1" x14ac:dyDescent="0.2">
      <c r="B590" s="13" t="s">
        <v>4016</v>
      </c>
      <c r="C590" s="14" t="s">
        <v>3217</v>
      </c>
      <c r="D590" s="14" t="s">
        <v>3379</v>
      </c>
      <c r="E590" s="44">
        <v>19.73</v>
      </c>
      <c r="F590" s="15" t="s">
        <v>2986</v>
      </c>
      <c r="G590" s="22" t="e">
        <f t="shared" si="68"/>
        <v>#REF!</v>
      </c>
      <c r="H590" s="26" t="e">
        <f t="shared" si="68"/>
        <v>#REF!</v>
      </c>
      <c r="I590" s="25" t="e">
        <f>#REF!</f>
        <v>#REF!</v>
      </c>
      <c r="J590" s="26" t="e">
        <f t="shared" si="65"/>
        <v>#REF!</v>
      </c>
      <c r="K590" s="25" t="e">
        <f>#REF!</f>
        <v>#REF!</v>
      </c>
      <c r="L590" s="26" t="e">
        <f t="shared" si="66"/>
        <v>#REF!</v>
      </c>
      <c r="M590" s="25" t="e">
        <f>#REF!</f>
        <v>#REF!</v>
      </c>
      <c r="N590" s="26" t="e">
        <f t="shared" si="67"/>
        <v>#REF!</v>
      </c>
      <c r="O590" s="17" t="s">
        <v>2949</v>
      </c>
    </row>
    <row r="591" spans="2:15" ht="19.7" customHeight="1" x14ac:dyDescent="0.2">
      <c r="B591" s="13" t="s">
        <v>4016</v>
      </c>
      <c r="C591" s="14" t="s">
        <v>797</v>
      </c>
      <c r="D591" s="14" t="s">
        <v>2586</v>
      </c>
      <c r="E591" s="44">
        <v>2.75</v>
      </c>
      <c r="F591" s="15" t="s">
        <v>2986</v>
      </c>
      <c r="G591" s="22" t="e">
        <f t="shared" si="68"/>
        <v>#REF!</v>
      </c>
      <c r="H591" s="26" t="e">
        <f t="shared" si="68"/>
        <v>#REF!</v>
      </c>
      <c r="I591" s="25" t="e">
        <f>#REF!</f>
        <v>#REF!</v>
      </c>
      <c r="J591" s="26" t="e">
        <f t="shared" si="65"/>
        <v>#REF!</v>
      </c>
      <c r="K591" s="25" t="e">
        <f>#REF!</f>
        <v>#REF!</v>
      </c>
      <c r="L591" s="26" t="e">
        <f t="shared" si="66"/>
        <v>#REF!</v>
      </c>
      <c r="M591" s="25" t="e">
        <f>#REF!</f>
        <v>#REF!</v>
      </c>
      <c r="N591" s="26" t="e">
        <f t="shared" si="67"/>
        <v>#REF!</v>
      </c>
      <c r="O591" s="17" t="s">
        <v>3854</v>
      </c>
    </row>
    <row r="592" spans="2:15" ht="19.7" customHeight="1" x14ac:dyDescent="0.2">
      <c r="B592" s="13" t="s">
        <v>4016</v>
      </c>
      <c r="C592" s="14" t="s">
        <v>2575</v>
      </c>
      <c r="D592" s="14" t="s">
        <v>2631</v>
      </c>
      <c r="E592" s="44">
        <v>13.41</v>
      </c>
      <c r="F592" s="15" t="s">
        <v>2986</v>
      </c>
      <c r="G592" s="22" t="e">
        <f t="shared" si="68"/>
        <v>#REF!</v>
      </c>
      <c r="H592" s="26" t="e">
        <f t="shared" si="68"/>
        <v>#REF!</v>
      </c>
      <c r="I592" s="25" t="e">
        <f>#REF!</f>
        <v>#REF!</v>
      </c>
      <c r="J592" s="26" t="e">
        <f t="shared" si="65"/>
        <v>#REF!</v>
      </c>
      <c r="K592" s="25" t="e">
        <f>#REF!</f>
        <v>#REF!</v>
      </c>
      <c r="L592" s="26" t="e">
        <f t="shared" si="66"/>
        <v>#REF!</v>
      </c>
      <c r="M592" s="25" t="e">
        <f>#REF!</f>
        <v>#REF!</v>
      </c>
      <c r="N592" s="26" t="e">
        <f t="shared" si="67"/>
        <v>#REF!</v>
      </c>
      <c r="O592" s="17" t="s">
        <v>1725</v>
      </c>
    </row>
    <row r="593" spans="2:15" ht="19.7" customHeight="1" x14ac:dyDescent="0.2">
      <c r="B593" s="13" t="s">
        <v>4016</v>
      </c>
      <c r="C593" s="14" t="s">
        <v>2822</v>
      </c>
      <c r="D593" s="14" t="s">
        <v>2971</v>
      </c>
      <c r="E593" s="44">
        <v>10.3</v>
      </c>
      <c r="F593" s="15" t="s">
        <v>1495</v>
      </c>
      <c r="G593" s="22" t="e">
        <f t="shared" si="68"/>
        <v>#REF!</v>
      </c>
      <c r="H593" s="26" t="e">
        <f t="shared" si="68"/>
        <v>#REF!</v>
      </c>
      <c r="I593" s="25" t="e">
        <f>#REF!</f>
        <v>#REF!</v>
      </c>
      <c r="J593" s="26" t="e">
        <f t="shared" si="65"/>
        <v>#REF!</v>
      </c>
      <c r="K593" s="25" t="e">
        <f>#REF!</f>
        <v>#REF!</v>
      </c>
      <c r="L593" s="26" t="e">
        <f t="shared" si="66"/>
        <v>#REF!</v>
      </c>
      <c r="M593" s="25" t="e">
        <f>#REF!</f>
        <v>#REF!</v>
      </c>
      <c r="N593" s="26" t="e">
        <f t="shared" si="67"/>
        <v>#REF!</v>
      </c>
      <c r="O593" s="17" t="s">
        <v>4016</v>
      </c>
    </row>
    <row r="594" spans="2:15" ht="19.7" customHeight="1" x14ac:dyDescent="0.2">
      <c r="B594" s="13" t="s">
        <v>4016</v>
      </c>
      <c r="C594" s="14" t="s">
        <v>4016</v>
      </c>
      <c r="D594" s="14" t="s">
        <v>4016</v>
      </c>
      <c r="E594" s="16"/>
      <c r="F594" s="15" t="s">
        <v>4016</v>
      </c>
      <c r="G594" s="22"/>
      <c r="H594" s="16"/>
      <c r="I594" s="22"/>
      <c r="J594" s="26">
        <f t="shared" si="65"/>
        <v>0</v>
      </c>
      <c r="K594" s="22"/>
      <c r="L594" s="26">
        <f t="shared" si="66"/>
        <v>0</v>
      </c>
      <c r="M594" s="22"/>
      <c r="N594" s="26">
        <f t="shared" si="67"/>
        <v>0</v>
      </c>
      <c r="O594" s="17" t="s">
        <v>4016</v>
      </c>
    </row>
    <row r="595" spans="2:15" ht="19.7" customHeight="1" x14ac:dyDescent="0.2">
      <c r="B595" s="40" t="s">
        <v>3338</v>
      </c>
      <c r="C595" s="24" t="s">
        <v>1942</v>
      </c>
      <c r="D595" s="24" t="s">
        <v>3410</v>
      </c>
      <c r="E595" s="16"/>
      <c r="F595" s="41" t="s">
        <v>2354</v>
      </c>
      <c r="G595" s="22"/>
      <c r="H595" s="42" t="e">
        <f t="shared" ref="H595:H604" si="69">J595+L595+N595</f>
        <v>#REF!</v>
      </c>
      <c r="I595" s="22"/>
      <c r="J595" s="42" t="e">
        <f>TRUNC(J596+J597+J598+J599+J600+J601+J602+J603+J604)</f>
        <v>#REF!</v>
      </c>
      <c r="K595" s="22"/>
      <c r="L595" s="42" t="e">
        <f>TRUNC(L596+L597+L598+L599+L600+L601+L602+L603+L604)</f>
        <v>#REF!</v>
      </c>
      <c r="M595" s="22"/>
      <c r="N595" s="42" t="e">
        <f>TRUNC(N596+N597+N598+N599+N600+N601+N602+N603+N604)</f>
        <v>#REF!</v>
      </c>
      <c r="O595" s="43" t="s">
        <v>4016</v>
      </c>
    </row>
    <row r="596" spans="2:15" ht="19.7" customHeight="1" x14ac:dyDescent="0.2">
      <c r="B596" s="13" t="s">
        <v>4016</v>
      </c>
      <c r="C596" s="14" t="s">
        <v>1517</v>
      </c>
      <c r="D596" s="14" t="s">
        <v>1253</v>
      </c>
      <c r="E596" s="44">
        <v>3.49</v>
      </c>
      <c r="F596" s="15" t="s">
        <v>1081</v>
      </c>
      <c r="G596" s="22" t="e">
        <f t="shared" ref="G596:G604" si="70">I596+K596+M596</f>
        <v>#REF!</v>
      </c>
      <c r="H596" s="26" t="e">
        <f t="shared" si="69"/>
        <v>#REF!</v>
      </c>
      <c r="I596" s="25" t="e">
        <f>#REF!</f>
        <v>#REF!</v>
      </c>
      <c r="J596" s="26" t="e">
        <f t="shared" ref="J596:J605" si="71">TRUNC(E596*I596,0)</f>
        <v>#REF!</v>
      </c>
      <c r="K596" s="25" t="e">
        <f>#REF!</f>
        <v>#REF!</v>
      </c>
      <c r="L596" s="26" t="e">
        <f t="shared" ref="L596:L605" si="72">TRUNC(E596*K596,0)</f>
        <v>#REF!</v>
      </c>
      <c r="M596" s="25" t="e">
        <f>#REF!</f>
        <v>#REF!</v>
      </c>
      <c r="N596" s="26" t="e">
        <f t="shared" ref="N596:N605" si="73">TRUNC(E596*M596,0)</f>
        <v>#REF!</v>
      </c>
      <c r="O596" s="17" t="s">
        <v>4016</v>
      </c>
    </row>
    <row r="597" spans="2:15" ht="19.7" customHeight="1" x14ac:dyDescent="0.2">
      <c r="B597" s="13" t="s">
        <v>4016</v>
      </c>
      <c r="C597" s="14" t="s">
        <v>88</v>
      </c>
      <c r="D597" s="14" t="s">
        <v>305</v>
      </c>
      <c r="E597" s="44">
        <v>5.26</v>
      </c>
      <c r="F597" s="15" t="s">
        <v>2363</v>
      </c>
      <c r="G597" s="22" t="e">
        <f t="shared" si="70"/>
        <v>#REF!</v>
      </c>
      <c r="H597" s="26" t="e">
        <f t="shared" si="69"/>
        <v>#REF!</v>
      </c>
      <c r="I597" s="25" t="e">
        <f>#REF!</f>
        <v>#REF!</v>
      </c>
      <c r="J597" s="26" t="e">
        <f t="shared" si="71"/>
        <v>#REF!</v>
      </c>
      <c r="K597" s="25" t="e">
        <f>#REF!</f>
        <v>#REF!</v>
      </c>
      <c r="L597" s="26" t="e">
        <f t="shared" si="72"/>
        <v>#REF!</v>
      </c>
      <c r="M597" s="25" t="e">
        <f>#REF!</f>
        <v>#REF!</v>
      </c>
      <c r="N597" s="26" t="e">
        <f t="shared" si="73"/>
        <v>#REF!</v>
      </c>
      <c r="O597" s="17" t="s">
        <v>4016</v>
      </c>
    </row>
    <row r="598" spans="2:15" ht="19.7" customHeight="1" x14ac:dyDescent="0.2">
      <c r="B598" s="13" t="s">
        <v>4016</v>
      </c>
      <c r="C598" s="14" t="s">
        <v>1855</v>
      </c>
      <c r="D598" s="14" t="s">
        <v>3489</v>
      </c>
      <c r="E598" s="44">
        <v>0.65</v>
      </c>
      <c r="F598" s="15" t="s">
        <v>2363</v>
      </c>
      <c r="G598" s="22" t="e">
        <f t="shared" si="70"/>
        <v>#REF!</v>
      </c>
      <c r="H598" s="26" t="e">
        <f t="shared" si="69"/>
        <v>#REF!</v>
      </c>
      <c r="I598" s="25" t="e">
        <f>#REF!</f>
        <v>#REF!</v>
      </c>
      <c r="J598" s="26" t="e">
        <f t="shared" si="71"/>
        <v>#REF!</v>
      </c>
      <c r="K598" s="25" t="e">
        <f>#REF!</f>
        <v>#REF!</v>
      </c>
      <c r="L598" s="26" t="e">
        <f t="shared" si="72"/>
        <v>#REF!</v>
      </c>
      <c r="M598" s="25" t="e">
        <f>#REF!</f>
        <v>#REF!</v>
      </c>
      <c r="N598" s="26" t="e">
        <f t="shared" si="73"/>
        <v>#REF!</v>
      </c>
      <c r="O598" s="17" t="s">
        <v>4016</v>
      </c>
    </row>
    <row r="599" spans="2:15" ht="19.7" customHeight="1" x14ac:dyDescent="0.2">
      <c r="B599" s="13" t="s">
        <v>4016</v>
      </c>
      <c r="C599" s="14" t="s">
        <v>1004</v>
      </c>
      <c r="D599" s="14" t="s">
        <v>1220</v>
      </c>
      <c r="E599" s="44">
        <v>3.33</v>
      </c>
      <c r="F599" s="15" t="s">
        <v>1081</v>
      </c>
      <c r="G599" s="22" t="e">
        <f t="shared" si="70"/>
        <v>#REF!</v>
      </c>
      <c r="H599" s="26" t="e">
        <f t="shared" si="69"/>
        <v>#REF!</v>
      </c>
      <c r="I599" s="25" t="e">
        <f>#REF!</f>
        <v>#REF!</v>
      </c>
      <c r="J599" s="26" t="e">
        <f t="shared" si="71"/>
        <v>#REF!</v>
      </c>
      <c r="K599" s="25" t="e">
        <f>#REF!</f>
        <v>#REF!</v>
      </c>
      <c r="L599" s="26" t="e">
        <f t="shared" si="72"/>
        <v>#REF!</v>
      </c>
      <c r="M599" s="25" t="e">
        <f>#REF!</f>
        <v>#REF!</v>
      </c>
      <c r="N599" s="26" t="e">
        <f t="shared" si="73"/>
        <v>#REF!</v>
      </c>
      <c r="O599" s="17" t="s">
        <v>4016</v>
      </c>
    </row>
    <row r="600" spans="2:15" ht="19.7" customHeight="1" x14ac:dyDescent="0.2">
      <c r="B600" s="13" t="s">
        <v>4016</v>
      </c>
      <c r="C600" s="14" t="s">
        <v>2564</v>
      </c>
      <c r="D600" s="14" t="s">
        <v>1921</v>
      </c>
      <c r="E600" s="44">
        <v>0.13</v>
      </c>
      <c r="F600" s="15" t="s">
        <v>2986</v>
      </c>
      <c r="G600" s="22" t="e">
        <f t="shared" si="70"/>
        <v>#REF!</v>
      </c>
      <c r="H600" s="26" t="e">
        <f t="shared" si="69"/>
        <v>#REF!</v>
      </c>
      <c r="I600" s="25" t="e">
        <f>#REF!</f>
        <v>#REF!</v>
      </c>
      <c r="J600" s="26" t="e">
        <f t="shared" si="71"/>
        <v>#REF!</v>
      </c>
      <c r="K600" s="25" t="e">
        <f>#REF!</f>
        <v>#REF!</v>
      </c>
      <c r="L600" s="26" t="e">
        <f t="shared" si="72"/>
        <v>#REF!</v>
      </c>
      <c r="M600" s="25" t="e">
        <f>#REF!</f>
        <v>#REF!</v>
      </c>
      <c r="N600" s="26" t="e">
        <f t="shared" si="73"/>
        <v>#REF!</v>
      </c>
      <c r="O600" s="17" t="s">
        <v>3275</v>
      </c>
    </row>
    <row r="601" spans="2:15" ht="19.7" customHeight="1" x14ac:dyDescent="0.2">
      <c r="B601" s="13" t="s">
        <v>4016</v>
      </c>
      <c r="C601" s="14" t="s">
        <v>384</v>
      </c>
      <c r="D601" s="14" t="s">
        <v>2605</v>
      </c>
      <c r="E601" s="44">
        <v>1.1499999999999999</v>
      </c>
      <c r="F601" s="15" t="s">
        <v>2363</v>
      </c>
      <c r="G601" s="22" t="e">
        <f t="shared" si="70"/>
        <v>#REF!</v>
      </c>
      <c r="H601" s="26" t="e">
        <f t="shared" si="69"/>
        <v>#REF!</v>
      </c>
      <c r="I601" s="25" t="e">
        <f>#REF!</f>
        <v>#REF!</v>
      </c>
      <c r="J601" s="26" t="e">
        <f t="shared" si="71"/>
        <v>#REF!</v>
      </c>
      <c r="K601" s="25" t="e">
        <f>#REF!</f>
        <v>#REF!</v>
      </c>
      <c r="L601" s="26" t="e">
        <f t="shared" si="72"/>
        <v>#REF!</v>
      </c>
      <c r="M601" s="25" t="e">
        <f>#REF!</f>
        <v>#REF!</v>
      </c>
      <c r="N601" s="26" t="e">
        <f t="shared" si="73"/>
        <v>#REF!</v>
      </c>
      <c r="O601" s="17" t="s">
        <v>4016</v>
      </c>
    </row>
    <row r="602" spans="2:15" ht="19.7" customHeight="1" x14ac:dyDescent="0.2">
      <c r="B602" s="13" t="s">
        <v>4016</v>
      </c>
      <c r="C602" s="14" t="s">
        <v>3150</v>
      </c>
      <c r="D602" s="14" t="s">
        <v>3373</v>
      </c>
      <c r="E602" s="44">
        <v>1.05</v>
      </c>
      <c r="F602" s="15" t="s">
        <v>1495</v>
      </c>
      <c r="G602" s="22" t="e">
        <f t="shared" si="70"/>
        <v>#REF!</v>
      </c>
      <c r="H602" s="26" t="e">
        <f t="shared" si="69"/>
        <v>#REF!</v>
      </c>
      <c r="I602" s="25" t="e">
        <f>#REF!</f>
        <v>#REF!</v>
      </c>
      <c r="J602" s="26" t="e">
        <f t="shared" si="71"/>
        <v>#REF!</v>
      </c>
      <c r="K602" s="25" t="e">
        <f>#REF!</f>
        <v>#REF!</v>
      </c>
      <c r="L602" s="26" t="e">
        <f t="shared" si="72"/>
        <v>#REF!</v>
      </c>
      <c r="M602" s="25" t="e">
        <f>#REF!</f>
        <v>#REF!</v>
      </c>
      <c r="N602" s="26" t="e">
        <f t="shared" si="73"/>
        <v>#REF!</v>
      </c>
      <c r="O602" s="17" t="s">
        <v>4016</v>
      </c>
    </row>
    <row r="603" spans="2:15" ht="19.7" customHeight="1" x14ac:dyDescent="0.2">
      <c r="B603" s="13" t="s">
        <v>4016</v>
      </c>
      <c r="C603" s="14" t="s">
        <v>712</v>
      </c>
      <c r="D603" s="14" t="s">
        <v>471</v>
      </c>
      <c r="E603" s="16">
        <v>1</v>
      </c>
      <c r="F603" s="15" t="s">
        <v>2354</v>
      </c>
      <c r="G603" s="22" t="e">
        <f t="shared" si="70"/>
        <v>#REF!</v>
      </c>
      <c r="H603" s="26" t="e">
        <f t="shared" si="69"/>
        <v>#REF!</v>
      </c>
      <c r="I603" s="25" t="e">
        <f>#REF!</f>
        <v>#REF!</v>
      </c>
      <c r="J603" s="26" t="e">
        <f t="shared" si="71"/>
        <v>#REF!</v>
      </c>
      <c r="K603" s="25" t="e">
        <f>#REF!</f>
        <v>#REF!</v>
      </c>
      <c r="L603" s="26" t="e">
        <f t="shared" si="72"/>
        <v>#REF!</v>
      </c>
      <c r="M603" s="25" t="e">
        <f>#REF!</f>
        <v>#REF!</v>
      </c>
      <c r="N603" s="26" t="e">
        <f t="shared" si="73"/>
        <v>#REF!</v>
      </c>
      <c r="O603" s="17" t="s">
        <v>3234</v>
      </c>
    </row>
    <row r="604" spans="2:15" ht="19.7" customHeight="1" x14ac:dyDescent="0.2">
      <c r="B604" s="18" t="s">
        <v>4016</v>
      </c>
      <c r="C604" s="19" t="s">
        <v>3420</v>
      </c>
      <c r="D604" s="19" t="s">
        <v>4016</v>
      </c>
      <c r="E604" s="6">
        <v>1</v>
      </c>
      <c r="F604" s="20" t="s">
        <v>2354</v>
      </c>
      <c r="G604" s="5" t="e">
        <f t="shared" si="70"/>
        <v>#REF!</v>
      </c>
      <c r="H604" s="32" t="e">
        <f t="shared" si="69"/>
        <v>#REF!</v>
      </c>
      <c r="I604" s="29" t="e">
        <f>#REF!</f>
        <v>#REF!</v>
      </c>
      <c r="J604" s="32" t="e">
        <f t="shared" si="71"/>
        <v>#REF!</v>
      </c>
      <c r="K604" s="29" t="e">
        <f>#REF!</f>
        <v>#REF!</v>
      </c>
      <c r="L604" s="32" t="e">
        <f t="shared" si="72"/>
        <v>#REF!</v>
      </c>
      <c r="M604" s="29" t="e">
        <f>#REF!</f>
        <v>#REF!</v>
      </c>
      <c r="N604" s="32" t="e">
        <f t="shared" si="73"/>
        <v>#REF!</v>
      </c>
      <c r="O604" s="21" t="s">
        <v>1634</v>
      </c>
    </row>
    <row r="605" spans="2:15" ht="19.7" customHeight="1" x14ac:dyDescent="0.2">
      <c r="B605" s="13" t="s">
        <v>4016</v>
      </c>
      <c r="C605" s="14" t="s">
        <v>4016</v>
      </c>
      <c r="D605" s="14" t="s">
        <v>4016</v>
      </c>
      <c r="E605" s="16"/>
      <c r="F605" s="15" t="s">
        <v>4016</v>
      </c>
      <c r="G605" s="22"/>
      <c r="H605" s="16"/>
      <c r="I605" s="22"/>
      <c r="J605" s="26">
        <f t="shared" si="71"/>
        <v>0</v>
      </c>
      <c r="K605" s="22"/>
      <c r="L605" s="26">
        <f t="shared" si="72"/>
        <v>0</v>
      </c>
      <c r="M605" s="22"/>
      <c r="N605" s="26">
        <f t="shared" si="73"/>
        <v>0</v>
      </c>
      <c r="O605" s="17" t="s">
        <v>4016</v>
      </c>
    </row>
    <row r="606" spans="2:15" ht="19.7" customHeight="1" x14ac:dyDescent="0.2">
      <c r="B606" s="40" t="s">
        <v>1772</v>
      </c>
      <c r="C606" s="24" t="s">
        <v>1226</v>
      </c>
      <c r="D606" s="24" t="s">
        <v>2513</v>
      </c>
      <c r="E606" s="16"/>
      <c r="F606" s="41" t="s">
        <v>2517</v>
      </c>
      <c r="G606" s="22"/>
      <c r="H606" s="42" t="e">
        <f>J606+L606+N606</f>
        <v>#REF!</v>
      </c>
      <c r="I606" s="22"/>
      <c r="J606" s="42" t="e">
        <f>TRUNC(J607+J608+J609+J610)</f>
        <v>#REF!</v>
      </c>
      <c r="K606" s="22"/>
      <c r="L606" s="42" t="e">
        <f>TRUNC(L607+L608+L609+L610)</f>
        <v>#REF!</v>
      </c>
      <c r="M606" s="22"/>
      <c r="N606" s="26" t="e">
        <f>TRUNC(N607+N608+N609+N610)</f>
        <v>#REF!</v>
      </c>
      <c r="O606" s="43" t="s">
        <v>4016</v>
      </c>
    </row>
    <row r="607" spans="2:15" ht="19.7" customHeight="1" x14ac:dyDescent="0.2">
      <c r="B607" s="13" t="s">
        <v>4016</v>
      </c>
      <c r="C607" s="14" t="s">
        <v>1119</v>
      </c>
      <c r="D607" s="14" t="s">
        <v>127</v>
      </c>
      <c r="E607" s="44">
        <v>4.12</v>
      </c>
      <c r="F607" s="15" t="s">
        <v>2986</v>
      </c>
      <c r="G607" s="22" t="e">
        <f>I607+K607+M607</f>
        <v>#REF!</v>
      </c>
      <c r="H607" s="26" t="e">
        <f>J607+L607+N607</f>
        <v>#REF!</v>
      </c>
      <c r="I607" s="25" t="e">
        <f>#REF!</f>
        <v>#REF!</v>
      </c>
      <c r="J607" s="26" t="e">
        <f>TRUNC(E607*I607,0)</f>
        <v>#REF!</v>
      </c>
      <c r="K607" s="25" t="e">
        <f>#REF!</f>
        <v>#REF!</v>
      </c>
      <c r="L607" s="26" t="e">
        <f>TRUNC(E607*K607,0)</f>
        <v>#REF!</v>
      </c>
      <c r="M607" s="25" t="e">
        <f>#REF!</f>
        <v>#REF!</v>
      </c>
      <c r="N607" s="26" t="e">
        <f>TRUNC(E607*M607,0)</f>
        <v>#REF!</v>
      </c>
      <c r="O607" s="17" t="s">
        <v>4016</v>
      </c>
    </row>
    <row r="608" spans="2:15" ht="19.7" customHeight="1" x14ac:dyDescent="0.2">
      <c r="B608" s="13" t="s">
        <v>4016</v>
      </c>
      <c r="C608" s="14" t="s">
        <v>919</v>
      </c>
      <c r="D608" s="14" t="s">
        <v>3999</v>
      </c>
      <c r="E608" s="44">
        <v>3.93</v>
      </c>
      <c r="F608" s="15" t="s">
        <v>2986</v>
      </c>
      <c r="G608" s="22" t="e">
        <f>I608+K608+M608</f>
        <v>#REF!</v>
      </c>
      <c r="H608" s="26" t="e">
        <f>J608+L608+N608</f>
        <v>#REF!</v>
      </c>
      <c r="I608" s="25" t="e">
        <f>#REF!</f>
        <v>#REF!</v>
      </c>
      <c r="J608" s="26" t="e">
        <f>TRUNC(E608*I608,0)</f>
        <v>#REF!</v>
      </c>
      <c r="K608" s="25" t="e">
        <f>#REF!</f>
        <v>#REF!</v>
      </c>
      <c r="L608" s="26" t="e">
        <f>TRUNC(E608*K608,0)</f>
        <v>#REF!</v>
      </c>
      <c r="M608" s="25" t="e">
        <f>#REF!</f>
        <v>#REF!</v>
      </c>
      <c r="N608" s="26" t="e">
        <f>TRUNC(E608*M608,0)</f>
        <v>#REF!</v>
      </c>
      <c r="O608" s="17" t="s">
        <v>65</v>
      </c>
    </row>
    <row r="609" spans="2:15" ht="19.7" customHeight="1" x14ac:dyDescent="0.2">
      <c r="B609" s="13" t="s">
        <v>4016</v>
      </c>
      <c r="C609" s="14" t="s">
        <v>2702</v>
      </c>
      <c r="D609" s="14" t="s">
        <v>728</v>
      </c>
      <c r="E609" s="44">
        <v>1.57</v>
      </c>
      <c r="F609" s="15" t="s">
        <v>2363</v>
      </c>
      <c r="G609" s="22" t="e">
        <f>I609+K609+M609</f>
        <v>#REF!</v>
      </c>
      <c r="H609" s="26" t="e">
        <f>J609+L609+N609</f>
        <v>#REF!</v>
      </c>
      <c r="I609" s="25" t="e">
        <f>#REF!</f>
        <v>#REF!</v>
      </c>
      <c r="J609" s="26" t="e">
        <f>TRUNC(E609*I609,0)</f>
        <v>#REF!</v>
      </c>
      <c r="K609" s="25" t="e">
        <f>#REF!</f>
        <v>#REF!</v>
      </c>
      <c r="L609" s="26" t="e">
        <f>TRUNC(E609*K609,0)</f>
        <v>#REF!</v>
      </c>
      <c r="M609" s="25" t="e">
        <f>#REF!</f>
        <v>#REF!</v>
      </c>
      <c r="N609" s="26" t="e">
        <f>TRUNC(E609*M609,0)</f>
        <v>#REF!</v>
      </c>
      <c r="O609" s="17" t="s">
        <v>4016</v>
      </c>
    </row>
    <row r="610" spans="2:15" ht="19.7" customHeight="1" x14ac:dyDescent="0.2">
      <c r="B610" s="13" t="s">
        <v>4016</v>
      </c>
      <c r="C610" s="14" t="s">
        <v>3150</v>
      </c>
      <c r="D610" s="14" t="s">
        <v>851</v>
      </c>
      <c r="E610" s="44">
        <v>5.89</v>
      </c>
      <c r="F610" s="15" t="s">
        <v>1495</v>
      </c>
      <c r="G610" s="22" t="e">
        <f>I610+K610+M610</f>
        <v>#REF!</v>
      </c>
      <c r="H610" s="26" t="e">
        <f>J610+L610+N610</f>
        <v>#REF!</v>
      </c>
      <c r="I610" s="25" t="e">
        <f>#REF!</f>
        <v>#REF!</v>
      </c>
      <c r="J610" s="26" t="e">
        <f>TRUNC(E610*I610,0)</f>
        <v>#REF!</v>
      </c>
      <c r="K610" s="25" t="e">
        <f>#REF!</f>
        <v>#REF!</v>
      </c>
      <c r="L610" s="26" t="e">
        <f>TRUNC(E610*K610,0)</f>
        <v>#REF!</v>
      </c>
      <c r="M610" s="25" t="e">
        <f>#REF!</f>
        <v>#REF!</v>
      </c>
      <c r="N610" s="26" t="e">
        <f>TRUNC(E610*M610,0)</f>
        <v>#REF!</v>
      </c>
      <c r="O610" s="17" t="s">
        <v>4016</v>
      </c>
    </row>
    <row r="611" spans="2:15" ht="19.7" customHeight="1" x14ac:dyDescent="0.2">
      <c r="B611" s="13" t="s">
        <v>4016</v>
      </c>
      <c r="C611" s="14" t="s">
        <v>4016</v>
      </c>
      <c r="D611" s="14" t="s">
        <v>4016</v>
      </c>
      <c r="E611" s="16"/>
      <c r="F611" s="15" t="s">
        <v>4016</v>
      </c>
      <c r="G611" s="22"/>
      <c r="H611" s="16"/>
      <c r="I611" s="22"/>
      <c r="J611" s="26">
        <f>TRUNC(E611*I611,0)</f>
        <v>0</v>
      </c>
      <c r="K611" s="22"/>
      <c r="L611" s="26">
        <f>TRUNC(E611*K611,0)</f>
        <v>0</v>
      </c>
      <c r="M611" s="22"/>
      <c r="N611" s="26">
        <f>TRUNC(E611*M611,0)</f>
        <v>0</v>
      </c>
      <c r="O611" s="17" t="s">
        <v>4016</v>
      </c>
    </row>
    <row r="612" spans="2:15" ht="19.7" customHeight="1" x14ac:dyDescent="0.2">
      <c r="B612" s="40" t="s">
        <v>2579</v>
      </c>
      <c r="C612" s="24" t="s">
        <v>1226</v>
      </c>
      <c r="D612" s="24" t="s">
        <v>246</v>
      </c>
      <c r="E612" s="16"/>
      <c r="F612" s="41" t="s">
        <v>2517</v>
      </c>
      <c r="G612" s="22"/>
      <c r="H612" s="42" t="e">
        <f>J612+L612+N612</f>
        <v>#REF!</v>
      </c>
      <c r="I612" s="22"/>
      <c r="J612" s="42" t="e">
        <f>TRUNC(J613+J614+J615+J616)</f>
        <v>#REF!</v>
      </c>
      <c r="K612" s="22"/>
      <c r="L612" s="42" t="e">
        <f>TRUNC(L613+L614+L615+L616)</f>
        <v>#REF!</v>
      </c>
      <c r="M612" s="22"/>
      <c r="N612" s="26" t="e">
        <f>TRUNC(N613+N614+N615+N616)</f>
        <v>#REF!</v>
      </c>
      <c r="O612" s="43" t="s">
        <v>4016</v>
      </c>
    </row>
    <row r="613" spans="2:15" ht="19.7" customHeight="1" x14ac:dyDescent="0.2">
      <c r="B613" s="13" t="s">
        <v>4016</v>
      </c>
      <c r="C613" s="14" t="s">
        <v>1119</v>
      </c>
      <c r="D613" s="14" t="s">
        <v>127</v>
      </c>
      <c r="E613" s="44">
        <v>5.04</v>
      </c>
      <c r="F613" s="15" t="s">
        <v>2986</v>
      </c>
      <c r="G613" s="22" t="e">
        <f>I613+K613+M613</f>
        <v>#REF!</v>
      </c>
      <c r="H613" s="26" t="e">
        <f>J613+L613+N613</f>
        <v>#REF!</v>
      </c>
      <c r="I613" s="25" t="e">
        <f>#REF!</f>
        <v>#REF!</v>
      </c>
      <c r="J613" s="26" t="e">
        <f>TRUNC(E613*I613,0)</f>
        <v>#REF!</v>
      </c>
      <c r="K613" s="25" t="e">
        <f>#REF!</f>
        <v>#REF!</v>
      </c>
      <c r="L613" s="26" t="e">
        <f>TRUNC(E613*K613,0)</f>
        <v>#REF!</v>
      </c>
      <c r="M613" s="25" t="e">
        <f>#REF!</f>
        <v>#REF!</v>
      </c>
      <c r="N613" s="26" t="e">
        <f>TRUNC(E613*M613,0)</f>
        <v>#REF!</v>
      </c>
      <c r="O613" s="17" t="s">
        <v>4016</v>
      </c>
    </row>
    <row r="614" spans="2:15" ht="19.7" customHeight="1" x14ac:dyDescent="0.2">
      <c r="B614" s="13" t="s">
        <v>4016</v>
      </c>
      <c r="C614" s="14" t="s">
        <v>919</v>
      </c>
      <c r="D614" s="14" t="s">
        <v>3999</v>
      </c>
      <c r="E614" s="44">
        <v>4.8</v>
      </c>
      <c r="F614" s="15" t="s">
        <v>2986</v>
      </c>
      <c r="G614" s="22" t="e">
        <f>I614+K614+M614</f>
        <v>#REF!</v>
      </c>
      <c r="H614" s="26" t="e">
        <f>J614+L614+N614</f>
        <v>#REF!</v>
      </c>
      <c r="I614" s="25" t="e">
        <f>#REF!</f>
        <v>#REF!</v>
      </c>
      <c r="J614" s="26" t="e">
        <f>TRUNC(E614*I614,0)</f>
        <v>#REF!</v>
      </c>
      <c r="K614" s="25" t="e">
        <f>#REF!</f>
        <v>#REF!</v>
      </c>
      <c r="L614" s="26" t="e">
        <f>TRUNC(E614*K614,0)</f>
        <v>#REF!</v>
      </c>
      <c r="M614" s="25" t="e">
        <f>#REF!</f>
        <v>#REF!</v>
      </c>
      <c r="N614" s="26" t="e">
        <f>TRUNC(E614*M614,0)</f>
        <v>#REF!</v>
      </c>
      <c r="O614" s="17" t="s">
        <v>65</v>
      </c>
    </row>
    <row r="615" spans="2:15" ht="19.7" customHeight="1" x14ac:dyDescent="0.2">
      <c r="B615" s="13" t="s">
        <v>4016</v>
      </c>
      <c r="C615" s="14" t="s">
        <v>2702</v>
      </c>
      <c r="D615" s="14" t="s">
        <v>728</v>
      </c>
      <c r="E615" s="44">
        <v>1.77</v>
      </c>
      <c r="F615" s="15" t="s">
        <v>2363</v>
      </c>
      <c r="G615" s="22" t="e">
        <f>I615+K615+M615</f>
        <v>#REF!</v>
      </c>
      <c r="H615" s="26" t="e">
        <f>J615+L615+N615</f>
        <v>#REF!</v>
      </c>
      <c r="I615" s="25" t="e">
        <f>#REF!</f>
        <v>#REF!</v>
      </c>
      <c r="J615" s="26" t="e">
        <f>TRUNC(E615*I615,0)</f>
        <v>#REF!</v>
      </c>
      <c r="K615" s="25" t="e">
        <f>#REF!</f>
        <v>#REF!</v>
      </c>
      <c r="L615" s="26" t="e">
        <f>TRUNC(E615*K615,0)</f>
        <v>#REF!</v>
      </c>
      <c r="M615" s="25" t="e">
        <f>#REF!</f>
        <v>#REF!</v>
      </c>
      <c r="N615" s="26" t="e">
        <f>TRUNC(E615*M615,0)</f>
        <v>#REF!</v>
      </c>
      <c r="O615" s="17" t="s">
        <v>4016</v>
      </c>
    </row>
    <row r="616" spans="2:15" ht="19.7" customHeight="1" x14ac:dyDescent="0.2">
      <c r="B616" s="13" t="s">
        <v>4016</v>
      </c>
      <c r="C616" s="14" t="s">
        <v>3150</v>
      </c>
      <c r="D616" s="14" t="s">
        <v>851</v>
      </c>
      <c r="E616" s="44">
        <v>6.63</v>
      </c>
      <c r="F616" s="15" t="s">
        <v>1495</v>
      </c>
      <c r="G616" s="22" t="e">
        <f>I616+K616+M616</f>
        <v>#REF!</v>
      </c>
      <c r="H616" s="26" t="e">
        <f>J616+L616+N616</f>
        <v>#REF!</v>
      </c>
      <c r="I616" s="25" t="e">
        <f>#REF!</f>
        <v>#REF!</v>
      </c>
      <c r="J616" s="26" t="e">
        <f>TRUNC(E616*I616,0)</f>
        <v>#REF!</v>
      </c>
      <c r="K616" s="25" t="e">
        <f>#REF!</f>
        <v>#REF!</v>
      </c>
      <c r="L616" s="26" t="e">
        <f>TRUNC(E616*K616,0)</f>
        <v>#REF!</v>
      </c>
      <c r="M616" s="25" t="e">
        <f>#REF!</f>
        <v>#REF!</v>
      </c>
      <c r="N616" s="26" t="e">
        <f>TRUNC(E616*M616,0)</f>
        <v>#REF!</v>
      </c>
      <c r="O616" s="17" t="s">
        <v>4016</v>
      </c>
    </row>
    <row r="617" spans="2:15" ht="19.7" customHeight="1" x14ac:dyDescent="0.2">
      <c r="B617" s="13" t="s">
        <v>4016</v>
      </c>
      <c r="C617" s="14" t="s">
        <v>4016</v>
      </c>
      <c r="D617" s="14" t="s">
        <v>4016</v>
      </c>
      <c r="E617" s="16"/>
      <c r="F617" s="15" t="s">
        <v>4016</v>
      </c>
      <c r="G617" s="22"/>
      <c r="H617" s="16"/>
      <c r="I617" s="22"/>
      <c r="J617" s="26">
        <f>TRUNC(E617*I617,0)</f>
        <v>0</v>
      </c>
      <c r="K617" s="22"/>
      <c r="L617" s="26">
        <f>TRUNC(E617*K617,0)</f>
        <v>0</v>
      </c>
      <c r="M617" s="22"/>
      <c r="N617" s="26">
        <f>TRUNC(E617*M617,0)</f>
        <v>0</v>
      </c>
      <c r="O617" s="17" t="s">
        <v>4016</v>
      </c>
    </row>
    <row r="618" spans="2:15" ht="19.7" customHeight="1" x14ac:dyDescent="0.2">
      <c r="B618" s="40" t="s">
        <v>19</v>
      </c>
      <c r="C618" s="24" t="s">
        <v>1226</v>
      </c>
      <c r="D618" s="24" t="s">
        <v>288</v>
      </c>
      <c r="E618" s="16"/>
      <c r="F618" s="41" t="s">
        <v>2517</v>
      </c>
      <c r="G618" s="22"/>
      <c r="H618" s="42" t="e">
        <f>J618+L618+N618</f>
        <v>#REF!</v>
      </c>
      <c r="I618" s="22"/>
      <c r="J618" s="42" t="e">
        <f>TRUNC(J619+J620+J621+J622)</f>
        <v>#REF!</v>
      </c>
      <c r="K618" s="22"/>
      <c r="L618" s="42" t="e">
        <f>TRUNC(L619+L620+L621+L622)</f>
        <v>#REF!</v>
      </c>
      <c r="M618" s="22"/>
      <c r="N618" s="26" t="e">
        <f>TRUNC(N619+N620+N621+N622)</f>
        <v>#REF!</v>
      </c>
      <c r="O618" s="43" t="s">
        <v>4016</v>
      </c>
    </row>
    <row r="619" spans="2:15" ht="19.7" customHeight="1" x14ac:dyDescent="0.2">
      <c r="B619" s="13" t="s">
        <v>4016</v>
      </c>
      <c r="C619" s="14" t="s">
        <v>1119</v>
      </c>
      <c r="D619" s="14" t="s">
        <v>127</v>
      </c>
      <c r="E619" s="44">
        <v>1.47</v>
      </c>
      <c r="F619" s="15" t="s">
        <v>2986</v>
      </c>
      <c r="G619" s="22" t="e">
        <f>I619+K619+M619</f>
        <v>#REF!</v>
      </c>
      <c r="H619" s="26" t="e">
        <f>J619+L619+N619</f>
        <v>#REF!</v>
      </c>
      <c r="I619" s="25" t="e">
        <f>#REF!</f>
        <v>#REF!</v>
      </c>
      <c r="J619" s="26" t="e">
        <f>TRUNC(E619*I619,0)</f>
        <v>#REF!</v>
      </c>
      <c r="K619" s="25" t="e">
        <f>#REF!</f>
        <v>#REF!</v>
      </c>
      <c r="L619" s="26" t="e">
        <f>TRUNC(E619*K619,0)</f>
        <v>#REF!</v>
      </c>
      <c r="M619" s="25" t="e">
        <f>#REF!</f>
        <v>#REF!</v>
      </c>
      <c r="N619" s="26" t="e">
        <f>TRUNC(E619*M619,0)</f>
        <v>#REF!</v>
      </c>
      <c r="O619" s="17" t="s">
        <v>4016</v>
      </c>
    </row>
    <row r="620" spans="2:15" ht="19.7" customHeight="1" x14ac:dyDescent="0.2">
      <c r="B620" s="13" t="s">
        <v>4016</v>
      </c>
      <c r="C620" s="14" t="s">
        <v>919</v>
      </c>
      <c r="D620" s="14" t="s">
        <v>3999</v>
      </c>
      <c r="E620" s="44">
        <v>1.41</v>
      </c>
      <c r="F620" s="15" t="s">
        <v>2986</v>
      </c>
      <c r="G620" s="22" t="e">
        <f>I620+K620+M620</f>
        <v>#REF!</v>
      </c>
      <c r="H620" s="26" t="e">
        <f>J620+L620+N620</f>
        <v>#REF!</v>
      </c>
      <c r="I620" s="25" t="e">
        <f>#REF!</f>
        <v>#REF!</v>
      </c>
      <c r="J620" s="26" t="e">
        <f>TRUNC(E620*I620,0)</f>
        <v>#REF!</v>
      </c>
      <c r="K620" s="25" t="e">
        <f>#REF!</f>
        <v>#REF!</v>
      </c>
      <c r="L620" s="26" t="e">
        <f>TRUNC(E620*K620,0)</f>
        <v>#REF!</v>
      </c>
      <c r="M620" s="25" t="e">
        <f>#REF!</f>
        <v>#REF!</v>
      </c>
      <c r="N620" s="26" t="e">
        <f>TRUNC(E620*M620,0)</f>
        <v>#REF!</v>
      </c>
      <c r="O620" s="17" t="s">
        <v>65</v>
      </c>
    </row>
    <row r="621" spans="2:15" ht="19.7" customHeight="1" x14ac:dyDescent="0.2">
      <c r="B621" s="13" t="s">
        <v>4016</v>
      </c>
      <c r="C621" s="14" t="s">
        <v>2702</v>
      </c>
      <c r="D621" s="14" t="s">
        <v>728</v>
      </c>
      <c r="E621" s="44">
        <v>0.94</v>
      </c>
      <c r="F621" s="15" t="s">
        <v>2363</v>
      </c>
      <c r="G621" s="22" t="e">
        <f>I621+K621+M621</f>
        <v>#REF!</v>
      </c>
      <c r="H621" s="26" t="e">
        <f>J621+L621+N621</f>
        <v>#REF!</v>
      </c>
      <c r="I621" s="25" t="e">
        <f>#REF!</f>
        <v>#REF!</v>
      </c>
      <c r="J621" s="26" t="e">
        <f>TRUNC(E621*I621,0)</f>
        <v>#REF!</v>
      </c>
      <c r="K621" s="25" t="e">
        <f>#REF!</f>
        <v>#REF!</v>
      </c>
      <c r="L621" s="26" t="e">
        <f>TRUNC(E621*K621,0)</f>
        <v>#REF!</v>
      </c>
      <c r="M621" s="25" t="e">
        <f>#REF!</f>
        <v>#REF!</v>
      </c>
      <c r="N621" s="26" t="e">
        <f>TRUNC(E621*M621,0)</f>
        <v>#REF!</v>
      </c>
      <c r="O621" s="17" t="s">
        <v>4016</v>
      </c>
    </row>
    <row r="622" spans="2:15" ht="19.7" customHeight="1" x14ac:dyDescent="0.2">
      <c r="B622" s="13" t="s">
        <v>4016</v>
      </c>
      <c r="C622" s="14" t="s">
        <v>3150</v>
      </c>
      <c r="D622" s="14" t="s">
        <v>851</v>
      </c>
      <c r="E622" s="44">
        <v>3.49</v>
      </c>
      <c r="F622" s="15" t="s">
        <v>1495</v>
      </c>
      <c r="G622" s="22" t="e">
        <f>I622+K622+M622</f>
        <v>#REF!</v>
      </c>
      <c r="H622" s="26" t="e">
        <f>J622+L622+N622</f>
        <v>#REF!</v>
      </c>
      <c r="I622" s="25" t="e">
        <f>#REF!</f>
        <v>#REF!</v>
      </c>
      <c r="J622" s="26" t="e">
        <f>TRUNC(E622*I622,0)</f>
        <v>#REF!</v>
      </c>
      <c r="K622" s="25" t="e">
        <f>#REF!</f>
        <v>#REF!</v>
      </c>
      <c r="L622" s="26" t="e">
        <f>TRUNC(E622*K622,0)</f>
        <v>#REF!</v>
      </c>
      <c r="M622" s="25" t="e">
        <f>#REF!</f>
        <v>#REF!</v>
      </c>
      <c r="N622" s="26" t="e">
        <f>TRUNC(E622*M622,0)</f>
        <v>#REF!</v>
      </c>
      <c r="O622" s="17" t="s">
        <v>4016</v>
      </c>
    </row>
    <row r="623" spans="2:15" ht="19.7" customHeight="1" x14ac:dyDescent="0.2">
      <c r="B623" s="13" t="s">
        <v>4016</v>
      </c>
      <c r="C623" s="14" t="s">
        <v>4016</v>
      </c>
      <c r="D623" s="14" t="s">
        <v>4016</v>
      </c>
      <c r="E623" s="16"/>
      <c r="F623" s="15" t="s">
        <v>4016</v>
      </c>
      <c r="G623" s="22"/>
      <c r="H623" s="16"/>
      <c r="I623" s="22"/>
      <c r="J623" s="26">
        <f>TRUNC(E623*I623,0)</f>
        <v>0</v>
      </c>
      <c r="K623" s="22"/>
      <c r="L623" s="26">
        <f>TRUNC(E623*K623,0)</f>
        <v>0</v>
      </c>
      <c r="M623" s="22"/>
      <c r="N623" s="26">
        <f>TRUNC(E623*M623,0)</f>
        <v>0</v>
      </c>
      <c r="O623" s="17" t="s">
        <v>4016</v>
      </c>
    </row>
    <row r="624" spans="2:15" ht="19.7" customHeight="1" x14ac:dyDescent="0.2">
      <c r="B624" s="40" t="s">
        <v>640</v>
      </c>
      <c r="C624" s="24" t="s">
        <v>1226</v>
      </c>
      <c r="D624" s="24" t="s">
        <v>2882</v>
      </c>
      <c r="E624" s="16"/>
      <c r="F624" s="41" t="s">
        <v>2517</v>
      </c>
      <c r="G624" s="22"/>
      <c r="H624" s="42" t="e">
        <f>J624+L624+N624</f>
        <v>#REF!</v>
      </c>
      <c r="I624" s="22"/>
      <c r="J624" s="42" t="e">
        <f>TRUNC(J625+J626+J627+J628)</f>
        <v>#REF!</v>
      </c>
      <c r="K624" s="22"/>
      <c r="L624" s="42" t="e">
        <f>TRUNC(L625+L626+L627+L628)</f>
        <v>#REF!</v>
      </c>
      <c r="M624" s="22"/>
      <c r="N624" s="26" t="e">
        <f>TRUNC(N625+N626+N627+N628)</f>
        <v>#REF!</v>
      </c>
      <c r="O624" s="43" t="s">
        <v>4016</v>
      </c>
    </row>
    <row r="625" spans="2:15" ht="19.7" customHeight="1" x14ac:dyDescent="0.2">
      <c r="B625" s="13" t="s">
        <v>4016</v>
      </c>
      <c r="C625" s="14" t="s">
        <v>1119</v>
      </c>
      <c r="D625" s="14" t="s">
        <v>127</v>
      </c>
      <c r="E625" s="44">
        <v>2.85</v>
      </c>
      <c r="F625" s="15" t="s">
        <v>2986</v>
      </c>
      <c r="G625" s="22" t="e">
        <f>I625+K625+M625</f>
        <v>#REF!</v>
      </c>
      <c r="H625" s="26" t="e">
        <f>J625+L625+N625</f>
        <v>#REF!</v>
      </c>
      <c r="I625" s="25" t="e">
        <f>#REF!</f>
        <v>#REF!</v>
      </c>
      <c r="J625" s="26" t="e">
        <f>TRUNC(E625*I625,0)</f>
        <v>#REF!</v>
      </c>
      <c r="K625" s="25" t="e">
        <f>#REF!</f>
        <v>#REF!</v>
      </c>
      <c r="L625" s="26" t="e">
        <f>TRUNC(E625*K625,0)</f>
        <v>#REF!</v>
      </c>
      <c r="M625" s="25" t="e">
        <f>#REF!</f>
        <v>#REF!</v>
      </c>
      <c r="N625" s="26" t="e">
        <f>TRUNC(E625*M625,0)</f>
        <v>#REF!</v>
      </c>
      <c r="O625" s="17" t="s">
        <v>4016</v>
      </c>
    </row>
    <row r="626" spans="2:15" ht="19.7" customHeight="1" x14ac:dyDescent="0.2">
      <c r="B626" s="13" t="s">
        <v>4016</v>
      </c>
      <c r="C626" s="14" t="s">
        <v>919</v>
      </c>
      <c r="D626" s="14" t="s">
        <v>3999</v>
      </c>
      <c r="E626" s="44">
        <v>2.72</v>
      </c>
      <c r="F626" s="15" t="s">
        <v>2986</v>
      </c>
      <c r="G626" s="22" t="e">
        <f>I626+K626+M626</f>
        <v>#REF!</v>
      </c>
      <c r="H626" s="26" t="e">
        <f>J626+L626+N626</f>
        <v>#REF!</v>
      </c>
      <c r="I626" s="25" t="e">
        <f>#REF!</f>
        <v>#REF!</v>
      </c>
      <c r="J626" s="26" t="e">
        <f>TRUNC(E626*I626,0)</f>
        <v>#REF!</v>
      </c>
      <c r="K626" s="25" t="e">
        <f>#REF!</f>
        <v>#REF!</v>
      </c>
      <c r="L626" s="26" t="e">
        <f>TRUNC(E626*K626,0)</f>
        <v>#REF!</v>
      </c>
      <c r="M626" s="25" t="e">
        <f>#REF!</f>
        <v>#REF!</v>
      </c>
      <c r="N626" s="26" t="e">
        <f>TRUNC(E626*M626,0)</f>
        <v>#REF!</v>
      </c>
      <c r="O626" s="17" t="s">
        <v>65</v>
      </c>
    </row>
    <row r="627" spans="2:15" ht="19.7" customHeight="1" x14ac:dyDescent="0.2">
      <c r="B627" s="13" t="s">
        <v>4016</v>
      </c>
      <c r="C627" s="14" t="s">
        <v>2702</v>
      </c>
      <c r="D627" s="14" t="s">
        <v>728</v>
      </c>
      <c r="E627" s="44">
        <v>1.3</v>
      </c>
      <c r="F627" s="15" t="s">
        <v>2363</v>
      </c>
      <c r="G627" s="22" t="e">
        <f>I627+K627+M627</f>
        <v>#REF!</v>
      </c>
      <c r="H627" s="26" t="e">
        <f>J627+L627+N627</f>
        <v>#REF!</v>
      </c>
      <c r="I627" s="25" t="e">
        <f>#REF!</f>
        <v>#REF!</v>
      </c>
      <c r="J627" s="26" t="e">
        <f>TRUNC(E627*I627,0)</f>
        <v>#REF!</v>
      </c>
      <c r="K627" s="25" t="e">
        <f>#REF!</f>
        <v>#REF!</v>
      </c>
      <c r="L627" s="26" t="e">
        <f>TRUNC(E627*K627,0)</f>
        <v>#REF!</v>
      </c>
      <c r="M627" s="25" t="e">
        <f>#REF!</f>
        <v>#REF!</v>
      </c>
      <c r="N627" s="26" t="e">
        <f>TRUNC(E627*M627,0)</f>
        <v>#REF!</v>
      </c>
      <c r="O627" s="17" t="s">
        <v>4016</v>
      </c>
    </row>
    <row r="628" spans="2:15" ht="19.7" customHeight="1" x14ac:dyDescent="0.2">
      <c r="B628" s="13" t="s">
        <v>4016</v>
      </c>
      <c r="C628" s="14" t="s">
        <v>3150</v>
      </c>
      <c r="D628" s="14" t="s">
        <v>851</v>
      </c>
      <c r="E628" s="44">
        <v>4.87</v>
      </c>
      <c r="F628" s="15" t="s">
        <v>1495</v>
      </c>
      <c r="G628" s="22" t="e">
        <f>I628+K628+M628</f>
        <v>#REF!</v>
      </c>
      <c r="H628" s="26" t="e">
        <f>J628+L628+N628</f>
        <v>#REF!</v>
      </c>
      <c r="I628" s="25" t="e">
        <f>#REF!</f>
        <v>#REF!</v>
      </c>
      <c r="J628" s="26" t="e">
        <f>TRUNC(E628*I628,0)</f>
        <v>#REF!</v>
      </c>
      <c r="K628" s="25" t="e">
        <f>#REF!</f>
        <v>#REF!</v>
      </c>
      <c r="L628" s="26" t="e">
        <f>TRUNC(E628*K628,0)</f>
        <v>#REF!</v>
      </c>
      <c r="M628" s="25" t="e">
        <f>#REF!</f>
        <v>#REF!</v>
      </c>
      <c r="N628" s="26" t="e">
        <f>TRUNC(E628*M628,0)</f>
        <v>#REF!</v>
      </c>
      <c r="O628" s="17" t="s">
        <v>4016</v>
      </c>
    </row>
    <row r="629" spans="2:15" ht="19.7" customHeight="1" x14ac:dyDescent="0.2">
      <c r="B629" s="13" t="s">
        <v>4016</v>
      </c>
      <c r="C629" s="14" t="s">
        <v>4016</v>
      </c>
      <c r="D629" s="14" t="s">
        <v>4016</v>
      </c>
      <c r="E629" s="16"/>
      <c r="F629" s="15" t="s">
        <v>4016</v>
      </c>
      <c r="G629" s="22"/>
      <c r="H629" s="16"/>
      <c r="I629" s="22"/>
      <c r="J629" s="26">
        <f>TRUNC(E629*I629,0)</f>
        <v>0</v>
      </c>
      <c r="K629" s="22"/>
      <c r="L629" s="26">
        <f>TRUNC(E629*K629,0)</f>
        <v>0</v>
      </c>
      <c r="M629" s="22"/>
      <c r="N629" s="26">
        <f>TRUNC(E629*M629,0)</f>
        <v>0</v>
      </c>
      <c r="O629" s="17" t="s">
        <v>4016</v>
      </c>
    </row>
    <row r="630" spans="2:15" ht="19.7" customHeight="1" x14ac:dyDescent="0.2">
      <c r="B630" s="40" t="s">
        <v>2251</v>
      </c>
      <c r="C630" s="24" t="s">
        <v>689</v>
      </c>
      <c r="D630" s="24" t="s">
        <v>660</v>
      </c>
      <c r="E630" s="16"/>
      <c r="F630" s="41" t="s">
        <v>2937</v>
      </c>
      <c r="G630" s="22"/>
      <c r="H630" s="42" t="e">
        <f>J630+L630+N630</f>
        <v>#REF!</v>
      </c>
      <c r="I630" s="22"/>
      <c r="J630" s="42" t="e">
        <f>TRUNC(J631+J632+J633)</f>
        <v>#REF!</v>
      </c>
      <c r="K630" s="22"/>
      <c r="L630" s="42" t="e">
        <f>TRUNC(L631+L632+L633)</f>
        <v>#REF!</v>
      </c>
      <c r="M630" s="22"/>
      <c r="N630" s="42" t="e">
        <f>TRUNC(N631+N632+N633)</f>
        <v>#REF!</v>
      </c>
      <c r="O630" s="43" t="s">
        <v>4016</v>
      </c>
    </row>
    <row r="631" spans="2:15" ht="19.7" customHeight="1" x14ac:dyDescent="0.2">
      <c r="B631" s="13" t="s">
        <v>4016</v>
      </c>
      <c r="C631" s="14" t="s">
        <v>2270</v>
      </c>
      <c r="D631" s="14" t="s">
        <v>660</v>
      </c>
      <c r="E631" s="16">
        <v>1</v>
      </c>
      <c r="F631" s="15" t="s">
        <v>2937</v>
      </c>
      <c r="G631" s="22" t="e">
        <f>I631+K631+M631</f>
        <v>#REF!</v>
      </c>
      <c r="H631" s="26" t="e">
        <f>J631+L631+N631</f>
        <v>#REF!</v>
      </c>
      <c r="I631" s="25" t="e">
        <f>#REF!</f>
        <v>#REF!</v>
      </c>
      <c r="J631" s="26" t="e">
        <f>TRUNC(E631*I631,0)</f>
        <v>#REF!</v>
      </c>
      <c r="K631" s="25" t="e">
        <f>#REF!</f>
        <v>#REF!</v>
      </c>
      <c r="L631" s="26" t="e">
        <f>TRUNC(E631*K631,0)</f>
        <v>#REF!</v>
      </c>
      <c r="M631" s="25" t="e">
        <f>#REF!</f>
        <v>#REF!</v>
      </c>
      <c r="N631" s="26" t="e">
        <f>TRUNC(E631*M631,0)</f>
        <v>#REF!</v>
      </c>
      <c r="O631" s="17" t="s">
        <v>3589</v>
      </c>
    </row>
    <row r="632" spans="2:15" ht="19.7" customHeight="1" x14ac:dyDescent="0.2">
      <c r="B632" s="13" t="s">
        <v>4016</v>
      </c>
      <c r="C632" s="14" t="s">
        <v>2671</v>
      </c>
      <c r="D632" s="14" t="s">
        <v>954</v>
      </c>
      <c r="E632" s="16">
        <v>1</v>
      </c>
      <c r="F632" s="15" t="s">
        <v>2937</v>
      </c>
      <c r="G632" s="22">
        <f>I632+K632+M632</f>
        <v>7556</v>
      </c>
      <c r="H632" s="26">
        <f>J632+L632+N632</f>
        <v>7556</v>
      </c>
      <c r="I632" s="25">
        <f>단가산출총괄표!G5</f>
        <v>3057</v>
      </c>
      <c r="J632" s="26">
        <f>TRUNC(E632*I632,0)</f>
        <v>3057</v>
      </c>
      <c r="K632" s="25">
        <f>단가산출총괄표!H5</f>
        <v>2534</v>
      </c>
      <c r="L632" s="26">
        <f>TRUNC(E632*K632,0)</f>
        <v>2534</v>
      </c>
      <c r="M632" s="25">
        <f>단가산출총괄표!I5</f>
        <v>1965</v>
      </c>
      <c r="N632" s="26">
        <f>TRUNC(E632*M632,0)</f>
        <v>1965</v>
      </c>
      <c r="O632" s="17" t="s">
        <v>2081</v>
      </c>
    </row>
    <row r="633" spans="2:15" ht="19.7" customHeight="1" x14ac:dyDescent="0.2">
      <c r="B633" s="13" t="s">
        <v>4016</v>
      </c>
      <c r="C633" s="14" t="s">
        <v>1629</v>
      </c>
      <c r="D633" s="14" t="s">
        <v>1590</v>
      </c>
      <c r="E633" s="16">
        <v>1</v>
      </c>
      <c r="F633" s="15" t="s">
        <v>2937</v>
      </c>
      <c r="G633" s="22" t="e">
        <f>I633+K633+M633</f>
        <v>#REF!</v>
      </c>
      <c r="H633" s="26" t="e">
        <f>J633+L633+N633</f>
        <v>#REF!</v>
      </c>
      <c r="I633" s="25" t="e">
        <f>#REF!</f>
        <v>#REF!</v>
      </c>
      <c r="J633" s="26" t="e">
        <f>TRUNC(E633*I633,0)</f>
        <v>#REF!</v>
      </c>
      <c r="K633" s="25" t="e">
        <f>#REF!</f>
        <v>#REF!</v>
      </c>
      <c r="L633" s="26" t="e">
        <f>TRUNC(E633*K633,0)</f>
        <v>#REF!</v>
      </c>
      <c r="M633" s="25" t="e">
        <f>#REF!</f>
        <v>#REF!</v>
      </c>
      <c r="N633" s="26" t="e">
        <f>TRUNC(E633*M633,0)</f>
        <v>#REF!</v>
      </c>
      <c r="O633" s="17" t="s">
        <v>956</v>
      </c>
    </row>
    <row r="634" spans="2:15" ht="19.7" customHeight="1" x14ac:dyDescent="0.2">
      <c r="B634" s="18" t="s">
        <v>4016</v>
      </c>
      <c r="C634" s="19" t="s">
        <v>4016</v>
      </c>
      <c r="D634" s="19" t="s">
        <v>4016</v>
      </c>
      <c r="E634" s="6"/>
      <c r="F634" s="20" t="s">
        <v>4016</v>
      </c>
      <c r="G634" s="5"/>
      <c r="H634" s="6"/>
      <c r="I634" s="5"/>
      <c r="J634" s="32">
        <f>TRUNC(E634*I634,0)</f>
        <v>0</v>
      </c>
      <c r="K634" s="5"/>
      <c r="L634" s="32">
        <f>TRUNC(E634*K634,0)</f>
        <v>0</v>
      </c>
      <c r="M634" s="5"/>
      <c r="N634" s="32">
        <f>TRUNC(E634*M634,0)</f>
        <v>0</v>
      </c>
      <c r="O634" s="21" t="s">
        <v>4016</v>
      </c>
    </row>
    <row r="635" spans="2:15" ht="19.7" customHeight="1" x14ac:dyDescent="0.2">
      <c r="B635" s="40" t="s">
        <v>503</v>
      </c>
      <c r="C635" s="24" t="s">
        <v>2768</v>
      </c>
      <c r="D635" s="24" t="s">
        <v>2909</v>
      </c>
      <c r="E635" s="16"/>
      <c r="F635" s="41" t="s">
        <v>2986</v>
      </c>
      <c r="G635" s="22"/>
      <c r="H635" s="42" t="e">
        <f>J635+L635+N635</f>
        <v>#REF!</v>
      </c>
      <c r="I635" s="22"/>
      <c r="J635" s="42" t="e">
        <f>TRUNC(J636)</f>
        <v>#REF!</v>
      </c>
      <c r="K635" s="22"/>
      <c r="L635" s="42" t="e">
        <f>TRUNC(L636)</f>
        <v>#REF!</v>
      </c>
      <c r="M635" s="22"/>
      <c r="N635" s="42" t="e">
        <f>TRUNC(N636)</f>
        <v>#REF!</v>
      </c>
      <c r="O635" s="43" t="s">
        <v>4016</v>
      </c>
    </row>
    <row r="636" spans="2:15" ht="19.7" customHeight="1" x14ac:dyDescent="0.2">
      <c r="B636" s="13" t="s">
        <v>4016</v>
      </c>
      <c r="C636" s="14" t="s">
        <v>1038</v>
      </c>
      <c r="D636" s="14" t="s">
        <v>923</v>
      </c>
      <c r="E636" s="16">
        <v>1</v>
      </c>
      <c r="F636" s="15" t="s">
        <v>2986</v>
      </c>
      <c r="G636" s="22" t="e">
        <f>I636+K636+M636</f>
        <v>#REF!</v>
      </c>
      <c r="H636" s="26" t="e">
        <f>J636+L636+N636</f>
        <v>#REF!</v>
      </c>
      <c r="I636" s="25" t="e">
        <f>#REF!</f>
        <v>#REF!</v>
      </c>
      <c r="J636" s="26" t="e">
        <f>TRUNC(E636*I636,0)</f>
        <v>#REF!</v>
      </c>
      <c r="K636" s="25" t="e">
        <f>#REF!</f>
        <v>#REF!</v>
      </c>
      <c r="L636" s="26" t="e">
        <f>TRUNC(E636*K636,0)</f>
        <v>#REF!</v>
      </c>
      <c r="M636" s="25" t="e">
        <f>#REF!</f>
        <v>#REF!</v>
      </c>
      <c r="N636" s="26" t="e">
        <f>TRUNC(E636*M636,0)</f>
        <v>#REF!</v>
      </c>
      <c r="O636" s="17" t="s">
        <v>3178</v>
      </c>
    </row>
    <row r="637" spans="2:15" ht="19.7" customHeight="1" x14ac:dyDescent="0.2">
      <c r="B637" s="13" t="s">
        <v>4016</v>
      </c>
      <c r="C637" s="14" t="s">
        <v>4016</v>
      </c>
      <c r="D637" s="14" t="s">
        <v>4016</v>
      </c>
      <c r="E637" s="16"/>
      <c r="F637" s="15" t="s">
        <v>4016</v>
      </c>
      <c r="G637" s="22"/>
      <c r="H637" s="16"/>
      <c r="I637" s="22"/>
      <c r="J637" s="26">
        <f>TRUNC(E637*I637,0)</f>
        <v>0</v>
      </c>
      <c r="K637" s="22"/>
      <c r="L637" s="26">
        <f>TRUNC(E637*K637,0)</f>
        <v>0</v>
      </c>
      <c r="M637" s="22"/>
      <c r="N637" s="26">
        <f>TRUNC(E637*M637,0)</f>
        <v>0</v>
      </c>
      <c r="O637" s="17" t="s">
        <v>4016</v>
      </c>
    </row>
    <row r="638" spans="2:15" ht="19.7" customHeight="1" x14ac:dyDescent="0.2">
      <c r="B638" s="40" t="s">
        <v>2089</v>
      </c>
      <c r="C638" s="24" t="s">
        <v>765</v>
      </c>
      <c r="D638" s="24" t="s">
        <v>994</v>
      </c>
      <c r="E638" s="16"/>
      <c r="F638" s="41" t="s">
        <v>1081</v>
      </c>
      <c r="G638" s="22"/>
      <c r="H638" s="42" t="e">
        <f>J638+L638+N638</f>
        <v>#REF!</v>
      </c>
      <c r="I638" s="22"/>
      <c r="J638" s="42" t="e">
        <f>TRUNC(J639+J640+J641+J642+J643+J644)</f>
        <v>#REF!</v>
      </c>
      <c r="K638" s="22"/>
      <c r="L638" s="42" t="e">
        <f>TRUNC(L639+L640+L641+L642+L643+L644)</f>
        <v>#REF!</v>
      </c>
      <c r="M638" s="22"/>
      <c r="N638" s="42" t="e">
        <f>TRUNC(N639+N640+N641+N642+N643+N644)</f>
        <v>#REF!</v>
      </c>
      <c r="O638" s="43" t="s">
        <v>4016</v>
      </c>
    </row>
    <row r="639" spans="2:15" ht="19.7" customHeight="1" x14ac:dyDescent="0.2">
      <c r="B639" s="13" t="s">
        <v>4016</v>
      </c>
      <c r="C639" s="14" t="s">
        <v>2430</v>
      </c>
      <c r="D639" s="14" t="s">
        <v>679</v>
      </c>
      <c r="E639" s="44">
        <v>11.38</v>
      </c>
      <c r="F639" s="15" t="s">
        <v>2937</v>
      </c>
      <c r="G639" s="22"/>
      <c r="H639" s="16"/>
      <c r="I639" s="22"/>
      <c r="J639" s="26">
        <f t="shared" ref="J639:J645" si="74">TRUNC(E639*I639,0)</f>
        <v>0</v>
      </c>
      <c r="K639" s="22"/>
      <c r="L639" s="26">
        <f t="shared" ref="L639:L645" si="75">TRUNC(E639*K639,0)</f>
        <v>0</v>
      </c>
      <c r="M639" s="22"/>
      <c r="N639" s="26">
        <f t="shared" ref="N639:N645" si="76">TRUNC(E639*M639,0)</f>
        <v>0</v>
      </c>
      <c r="O639" s="17" t="s">
        <v>1870</v>
      </c>
    </row>
    <row r="640" spans="2:15" ht="19.7" customHeight="1" x14ac:dyDescent="0.2">
      <c r="B640" s="13" t="s">
        <v>4016</v>
      </c>
      <c r="C640" s="14" t="s">
        <v>2623</v>
      </c>
      <c r="D640" s="14" t="s">
        <v>1035</v>
      </c>
      <c r="E640" s="44">
        <v>11.16</v>
      </c>
      <c r="F640" s="15" t="s">
        <v>2937</v>
      </c>
      <c r="G640" s="22" t="e">
        <f t="shared" ref="G640:H644" si="77">I640+K640+M640</f>
        <v>#REF!</v>
      </c>
      <c r="H640" s="26" t="e">
        <f t="shared" si="77"/>
        <v>#REF!</v>
      </c>
      <c r="I640" s="25" t="e">
        <f>일위대가총괄표!G63</f>
        <v>#REF!</v>
      </c>
      <c r="J640" s="26" t="e">
        <f t="shared" si="74"/>
        <v>#REF!</v>
      </c>
      <c r="K640" s="25" t="e">
        <f>일위대가총괄표!H63</f>
        <v>#REF!</v>
      </c>
      <c r="L640" s="26" t="e">
        <f t="shared" si="75"/>
        <v>#REF!</v>
      </c>
      <c r="M640" s="25" t="e">
        <f>일위대가총괄표!I63</f>
        <v>#REF!</v>
      </c>
      <c r="N640" s="26" t="e">
        <f t="shared" si="76"/>
        <v>#REF!</v>
      </c>
      <c r="O640" s="17" t="s">
        <v>2576</v>
      </c>
    </row>
    <row r="641" spans="2:15" ht="19.7" customHeight="1" x14ac:dyDescent="0.2">
      <c r="B641" s="13" t="s">
        <v>4016</v>
      </c>
      <c r="C641" s="14" t="s">
        <v>3217</v>
      </c>
      <c r="D641" s="14" t="s">
        <v>3379</v>
      </c>
      <c r="E641" s="44">
        <v>16.739999999999998</v>
      </c>
      <c r="F641" s="15" t="s">
        <v>2986</v>
      </c>
      <c r="G641" s="22" t="e">
        <f t="shared" si="77"/>
        <v>#REF!</v>
      </c>
      <c r="H641" s="26" t="e">
        <f t="shared" si="77"/>
        <v>#REF!</v>
      </c>
      <c r="I641" s="25" t="e">
        <f>#REF!</f>
        <v>#REF!</v>
      </c>
      <c r="J641" s="26" t="e">
        <f t="shared" si="74"/>
        <v>#REF!</v>
      </c>
      <c r="K641" s="25" t="e">
        <f>#REF!</f>
        <v>#REF!</v>
      </c>
      <c r="L641" s="26" t="e">
        <f t="shared" si="75"/>
        <v>#REF!</v>
      </c>
      <c r="M641" s="25" t="e">
        <f>#REF!</f>
        <v>#REF!</v>
      </c>
      <c r="N641" s="26" t="e">
        <f t="shared" si="76"/>
        <v>#REF!</v>
      </c>
      <c r="O641" s="17" t="s">
        <v>2949</v>
      </c>
    </row>
    <row r="642" spans="2:15" ht="19.7" customHeight="1" x14ac:dyDescent="0.2">
      <c r="B642" s="13" t="s">
        <v>4016</v>
      </c>
      <c r="C642" s="14" t="s">
        <v>797</v>
      </c>
      <c r="D642" s="14" t="s">
        <v>2586</v>
      </c>
      <c r="E642" s="44">
        <v>1.27</v>
      </c>
      <c r="F642" s="15" t="s">
        <v>2986</v>
      </c>
      <c r="G642" s="22" t="e">
        <f t="shared" si="77"/>
        <v>#REF!</v>
      </c>
      <c r="H642" s="26" t="e">
        <f t="shared" si="77"/>
        <v>#REF!</v>
      </c>
      <c r="I642" s="25" t="e">
        <f>#REF!</f>
        <v>#REF!</v>
      </c>
      <c r="J642" s="26" t="e">
        <f t="shared" si="74"/>
        <v>#REF!</v>
      </c>
      <c r="K642" s="25" t="e">
        <f>#REF!</f>
        <v>#REF!</v>
      </c>
      <c r="L642" s="26" t="e">
        <f t="shared" si="75"/>
        <v>#REF!</v>
      </c>
      <c r="M642" s="25" t="e">
        <f>#REF!</f>
        <v>#REF!</v>
      </c>
      <c r="N642" s="26" t="e">
        <f t="shared" si="76"/>
        <v>#REF!</v>
      </c>
      <c r="O642" s="17" t="s">
        <v>3854</v>
      </c>
    </row>
    <row r="643" spans="2:15" ht="19.7" customHeight="1" x14ac:dyDescent="0.2">
      <c r="B643" s="13" t="s">
        <v>4016</v>
      </c>
      <c r="C643" s="14" t="s">
        <v>2575</v>
      </c>
      <c r="D643" s="14" t="s">
        <v>2631</v>
      </c>
      <c r="E643" s="44">
        <v>14.9</v>
      </c>
      <c r="F643" s="15" t="s">
        <v>2986</v>
      </c>
      <c r="G643" s="22" t="e">
        <f t="shared" si="77"/>
        <v>#REF!</v>
      </c>
      <c r="H643" s="26" t="e">
        <f t="shared" si="77"/>
        <v>#REF!</v>
      </c>
      <c r="I643" s="25" t="e">
        <f>#REF!</f>
        <v>#REF!</v>
      </c>
      <c r="J643" s="26" t="e">
        <f t="shared" si="74"/>
        <v>#REF!</v>
      </c>
      <c r="K643" s="25" t="e">
        <f>#REF!</f>
        <v>#REF!</v>
      </c>
      <c r="L643" s="26" t="e">
        <f t="shared" si="75"/>
        <v>#REF!</v>
      </c>
      <c r="M643" s="25" t="e">
        <f>#REF!</f>
        <v>#REF!</v>
      </c>
      <c r="N643" s="26" t="e">
        <f t="shared" si="76"/>
        <v>#REF!</v>
      </c>
      <c r="O643" s="17" t="s">
        <v>1725</v>
      </c>
    </row>
    <row r="644" spans="2:15" ht="19.7" customHeight="1" x14ac:dyDescent="0.2">
      <c r="B644" s="13" t="s">
        <v>4016</v>
      </c>
      <c r="C644" s="14" t="s">
        <v>2822</v>
      </c>
      <c r="D644" s="14" t="s">
        <v>2971</v>
      </c>
      <c r="E644" s="44">
        <v>9.66</v>
      </c>
      <c r="F644" s="15" t="s">
        <v>1495</v>
      </c>
      <c r="G644" s="22" t="e">
        <f t="shared" si="77"/>
        <v>#REF!</v>
      </c>
      <c r="H644" s="26" t="e">
        <f t="shared" si="77"/>
        <v>#REF!</v>
      </c>
      <c r="I644" s="25" t="e">
        <f>#REF!</f>
        <v>#REF!</v>
      </c>
      <c r="J644" s="26" t="e">
        <f t="shared" si="74"/>
        <v>#REF!</v>
      </c>
      <c r="K644" s="25" t="e">
        <f>#REF!</f>
        <v>#REF!</v>
      </c>
      <c r="L644" s="26" t="e">
        <f t="shared" si="75"/>
        <v>#REF!</v>
      </c>
      <c r="M644" s="25" t="e">
        <f>#REF!</f>
        <v>#REF!</v>
      </c>
      <c r="N644" s="26" t="e">
        <f t="shared" si="76"/>
        <v>#REF!</v>
      </c>
      <c r="O644" s="17" t="s">
        <v>4016</v>
      </c>
    </row>
    <row r="645" spans="2:15" ht="19.7" customHeight="1" x14ac:dyDescent="0.2">
      <c r="B645" s="13" t="s">
        <v>4016</v>
      </c>
      <c r="C645" s="14" t="s">
        <v>4016</v>
      </c>
      <c r="D645" s="14" t="s">
        <v>4016</v>
      </c>
      <c r="E645" s="16"/>
      <c r="F645" s="15" t="s">
        <v>4016</v>
      </c>
      <c r="G645" s="22"/>
      <c r="H645" s="16"/>
      <c r="I645" s="22"/>
      <c r="J645" s="26">
        <f t="shared" si="74"/>
        <v>0</v>
      </c>
      <c r="K645" s="22"/>
      <c r="L645" s="26">
        <f t="shared" si="75"/>
        <v>0</v>
      </c>
      <c r="M645" s="22"/>
      <c r="N645" s="26">
        <f t="shared" si="76"/>
        <v>0</v>
      </c>
      <c r="O645" s="17" t="s">
        <v>4016</v>
      </c>
    </row>
    <row r="646" spans="2:15" ht="19.7" customHeight="1" x14ac:dyDescent="0.2">
      <c r="B646" s="40" t="s">
        <v>905</v>
      </c>
      <c r="C646" s="24" t="s">
        <v>3506</v>
      </c>
      <c r="D646" s="24" t="s">
        <v>1072</v>
      </c>
      <c r="E646" s="16"/>
      <c r="F646" s="41" t="s">
        <v>1081</v>
      </c>
      <c r="G646" s="22"/>
      <c r="H646" s="42" t="e">
        <f>J646+L646+N646</f>
        <v>#REF!</v>
      </c>
      <c r="I646" s="22"/>
      <c r="J646" s="42" t="e">
        <f>TRUNC(J647+J648+J649+J650+J651+J652)</f>
        <v>#REF!</v>
      </c>
      <c r="K646" s="22"/>
      <c r="L646" s="42" t="e">
        <f>TRUNC(L647+L648+L649+L650+L651+L652)</f>
        <v>#REF!</v>
      </c>
      <c r="M646" s="22"/>
      <c r="N646" s="42" t="e">
        <f>TRUNC(N647+N648+N649+N650+N651+N652)</f>
        <v>#REF!</v>
      </c>
      <c r="O646" s="43" t="s">
        <v>4016</v>
      </c>
    </row>
    <row r="647" spans="2:15" ht="19.7" customHeight="1" x14ac:dyDescent="0.2">
      <c r="B647" s="13" t="s">
        <v>4016</v>
      </c>
      <c r="C647" s="14" t="s">
        <v>2430</v>
      </c>
      <c r="D647" s="14" t="s">
        <v>679</v>
      </c>
      <c r="E647" s="44">
        <v>9.14</v>
      </c>
      <c r="F647" s="15" t="s">
        <v>2937</v>
      </c>
      <c r="G647" s="22"/>
      <c r="H647" s="16"/>
      <c r="I647" s="22"/>
      <c r="J647" s="26">
        <f t="shared" ref="J647:J653" si="78">TRUNC(E647*I647,0)</f>
        <v>0</v>
      </c>
      <c r="K647" s="22"/>
      <c r="L647" s="26">
        <f t="shared" ref="L647:L653" si="79">TRUNC(E647*K647,0)</f>
        <v>0</v>
      </c>
      <c r="M647" s="22"/>
      <c r="N647" s="26">
        <f t="shared" ref="N647:N653" si="80">TRUNC(E647*M647,0)</f>
        <v>0</v>
      </c>
      <c r="O647" s="17" t="s">
        <v>1870</v>
      </c>
    </row>
    <row r="648" spans="2:15" ht="19.7" customHeight="1" x14ac:dyDescent="0.2">
      <c r="B648" s="13" t="s">
        <v>4016</v>
      </c>
      <c r="C648" s="14" t="s">
        <v>2623</v>
      </c>
      <c r="D648" s="14" t="s">
        <v>1035</v>
      </c>
      <c r="E648" s="44">
        <v>8.9600000000000009</v>
      </c>
      <c r="F648" s="15" t="s">
        <v>2937</v>
      </c>
      <c r="G648" s="22" t="e">
        <f t="shared" ref="G648:H652" si="81">I648+K648+M648</f>
        <v>#REF!</v>
      </c>
      <c r="H648" s="26" t="e">
        <f t="shared" si="81"/>
        <v>#REF!</v>
      </c>
      <c r="I648" s="25" t="e">
        <f>일위대가총괄표!G63</f>
        <v>#REF!</v>
      </c>
      <c r="J648" s="26" t="e">
        <f t="shared" si="78"/>
        <v>#REF!</v>
      </c>
      <c r="K648" s="25" t="e">
        <f>일위대가총괄표!H63</f>
        <v>#REF!</v>
      </c>
      <c r="L648" s="26" t="e">
        <f t="shared" si="79"/>
        <v>#REF!</v>
      </c>
      <c r="M648" s="25" t="e">
        <f>일위대가총괄표!I63</f>
        <v>#REF!</v>
      </c>
      <c r="N648" s="26" t="e">
        <f t="shared" si="80"/>
        <v>#REF!</v>
      </c>
      <c r="O648" s="17" t="s">
        <v>2576</v>
      </c>
    </row>
    <row r="649" spans="2:15" ht="19.7" customHeight="1" x14ac:dyDescent="0.2">
      <c r="B649" s="13" t="s">
        <v>4016</v>
      </c>
      <c r="C649" s="14" t="s">
        <v>3217</v>
      </c>
      <c r="D649" s="14" t="s">
        <v>3379</v>
      </c>
      <c r="E649" s="44">
        <v>14.25</v>
      </c>
      <c r="F649" s="15" t="s">
        <v>2986</v>
      </c>
      <c r="G649" s="22" t="e">
        <f t="shared" si="81"/>
        <v>#REF!</v>
      </c>
      <c r="H649" s="26" t="e">
        <f t="shared" si="81"/>
        <v>#REF!</v>
      </c>
      <c r="I649" s="25" t="e">
        <f>#REF!</f>
        <v>#REF!</v>
      </c>
      <c r="J649" s="26" t="e">
        <f t="shared" si="78"/>
        <v>#REF!</v>
      </c>
      <c r="K649" s="25" t="e">
        <f>#REF!</f>
        <v>#REF!</v>
      </c>
      <c r="L649" s="26" t="e">
        <f t="shared" si="79"/>
        <v>#REF!</v>
      </c>
      <c r="M649" s="25" t="e">
        <f>#REF!</f>
        <v>#REF!</v>
      </c>
      <c r="N649" s="26" t="e">
        <f t="shared" si="80"/>
        <v>#REF!</v>
      </c>
      <c r="O649" s="17" t="s">
        <v>2949</v>
      </c>
    </row>
    <row r="650" spans="2:15" ht="19.7" customHeight="1" x14ac:dyDescent="0.2">
      <c r="B650" s="13" t="s">
        <v>4016</v>
      </c>
      <c r="C650" s="14" t="s">
        <v>797</v>
      </c>
      <c r="D650" s="14" t="s">
        <v>2586</v>
      </c>
      <c r="E650" s="44">
        <v>2.75</v>
      </c>
      <c r="F650" s="15" t="s">
        <v>2986</v>
      </c>
      <c r="G650" s="22" t="e">
        <f t="shared" si="81"/>
        <v>#REF!</v>
      </c>
      <c r="H650" s="26" t="e">
        <f t="shared" si="81"/>
        <v>#REF!</v>
      </c>
      <c r="I650" s="25" t="e">
        <f>#REF!</f>
        <v>#REF!</v>
      </c>
      <c r="J650" s="26" t="e">
        <f t="shared" si="78"/>
        <v>#REF!</v>
      </c>
      <c r="K650" s="25" t="e">
        <f>#REF!</f>
        <v>#REF!</v>
      </c>
      <c r="L650" s="26" t="e">
        <f t="shared" si="79"/>
        <v>#REF!</v>
      </c>
      <c r="M650" s="25" t="e">
        <f>#REF!</f>
        <v>#REF!</v>
      </c>
      <c r="N650" s="26" t="e">
        <f t="shared" si="80"/>
        <v>#REF!</v>
      </c>
      <c r="O650" s="17" t="s">
        <v>3854</v>
      </c>
    </row>
    <row r="651" spans="2:15" ht="19.7" customHeight="1" x14ac:dyDescent="0.2">
      <c r="B651" s="13" t="s">
        <v>4016</v>
      </c>
      <c r="C651" s="14" t="s">
        <v>2575</v>
      </c>
      <c r="D651" s="14" t="s">
        <v>2631</v>
      </c>
      <c r="E651" s="44">
        <v>13.41</v>
      </c>
      <c r="F651" s="15" t="s">
        <v>2986</v>
      </c>
      <c r="G651" s="22" t="e">
        <f t="shared" si="81"/>
        <v>#REF!</v>
      </c>
      <c r="H651" s="26" t="e">
        <f t="shared" si="81"/>
        <v>#REF!</v>
      </c>
      <c r="I651" s="25" t="e">
        <f>#REF!</f>
        <v>#REF!</v>
      </c>
      <c r="J651" s="26" t="e">
        <f t="shared" si="78"/>
        <v>#REF!</v>
      </c>
      <c r="K651" s="25" t="e">
        <f>#REF!</f>
        <v>#REF!</v>
      </c>
      <c r="L651" s="26" t="e">
        <f t="shared" si="79"/>
        <v>#REF!</v>
      </c>
      <c r="M651" s="25" t="e">
        <f>#REF!</f>
        <v>#REF!</v>
      </c>
      <c r="N651" s="26" t="e">
        <f t="shared" si="80"/>
        <v>#REF!</v>
      </c>
      <c r="O651" s="17" t="s">
        <v>1725</v>
      </c>
    </row>
    <row r="652" spans="2:15" ht="19.7" customHeight="1" x14ac:dyDescent="0.2">
      <c r="B652" s="13" t="s">
        <v>4016</v>
      </c>
      <c r="C652" s="14" t="s">
        <v>2822</v>
      </c>
      <c r="D652" s="14" t="s">
        <v>2971</v>
      </c>
      <c r="E652" s="44">
        <v>8.82</v>
      </c>
      <c r="F652" s="15" t="s">
        <v>1495</v>
      </c>
      <c r="G652" s="22" t="e">
        <f t="shared" si="81"/>
        <v>#REF!</v>
      </c>
      <c r="H652" s="26" t="e">
        <f t="shared" si="81"/>
        <v>#REF!</v>
      </c>
      <c r="I652" s="25" t="e">
        <f>#REF!</f>
        <v>#REF!</v>
      </c>
      <c r="J652" s="26" t="e">
        <f t="shared" si="78"/>
        <v>#REF!</v>
      </c>
      <c r="K652" s="25" t="e">
        <f>#REF!</f>
        <v>#REF!</v>
      </c>
      <c r="L652" s="26" t="e">
        <f t="shared" si="79"/>
        <v>#REF!</v>
      </c>
      <c r="M652" s="25" t="e">
        <f>#REF!</f>
        <v>#REF!</v>
      </c>
      <c r="N652" s="26" t="e">
        <f t="shared" si="80"/>
        <v>#REF!</v>
      </c>
      <c r="O652" s="17" t="s">
        <v>4016</v>
      </c>
    </row>
    <row r="653" spans="2:15" ht="19.7" customHeight="1" x14ac:dyDescent="0.2">
      <c r="B653" s="13" t="s">
        <v>4016</v>
      </c>
      <c r="C653" s="14" t="s">
        <v>4016</v>
      </c>
      <c r="D653" s="14" t="s">
        <v>4016</v>
      </c>
      <c r="E653" s="16"/>
      <c r="F653" s="15" t="s">
        <v>4016</v>
      </c>
      <c r="G653" s="22"/>
      <c r="H653" s="16"/>
      <c r="I653" s="22"/>
      <c r="J653" s="26">
        <f t="shared" si="78"/>
        <v>0</v>
      </c>
      <c r="K653" s="22"/>
      <c r="L653" s="26">
        <f t="shared" si="79"/>
        <v>0</v>
      </c>
      <c r="M653" s="22"/>
      <c r="N653" s="26">
        <f t="shared" si="80"/>
        <v>0</v>
      </c>
      <c r="O653" s="17" t="s">
        <v>4016</v>
      </c>
    </row>
    <row r="654" spans="2:15" ht="19.7" customHeight="1" x14ac:dyDescent="0.2">
      <c r="B654" s="40" t="s">
        <v>2392</v>
      </c>
      <c r="C654" s="24" t="s">
        <v>2902</v>
      </c>
      <c r="D654" s="24" t="s">
        <v>1079</v>
      </c>
      <c r="E654" s="16"/>
      <c r="F654" s="41" t="s">
        <v>1081</v>
      </c>
      <c r="G654" s="22"/>
      <c r="H654" s="42" t="e">
        <f>J654+L654+N654</f>
        <v>#REF!</v>
      </c>
      <c r="I654" s="22"/>
      <c r="J654" s="42" t="e">
        <f>TRUNC(J655+J656+J657+J658+J659+J660)</f>
        <v>#REF!</v>
      </c>
      <c r="K654" s="22"/>
      <c r="L654" s="42" t="e">
        <f>TRUNC(L655+L656+L657+L658+L659+L660)</f>
        <v>#REF!</v>
      </c>
      <c r="M654" s="22"/>
      <c r="N654" s="42" t="e">
        <f>TRUNC(N655+N656+N657+N658+N659+N660)</f>
        <v>#REF!</v>
      </c>
      <c r="O654" s="43" t="s">
        <v>4016</v>
      </c>
    </row>
    <row r="655" spans="2:15" ht="19.7" customHeight="1" x14ac:dyDescent="0.2">
      <c r="B655" s="13" t="s">
        <v>4016</v>
      </c>
      <c r="C655" s="14" t="s">
        <v>2430</v>
      </c>
      <c r="D655" s="14" t="s">
        <v>679</v>
      </c>
      <c r="E655" s="44">
        <v>13.77</v>
      </c>
      <c r="F655" s="15" t="s">
        <v>2937</v>
      </c>
      <c r="G655" s="22"/>
      <c r="H655" s="16"/>
      <c r="I655" s="22"/>
      <c r="J655" s="26">
        <f t="shared" ref="J655:J661" si="82">TRUNC(E655*I655,0)</f>
        <v>0</v>
      </c>
      <c r="K655" s="22"/>
      <c r="L655" s="26">
        <f t="shared" ref="L655:L661" si="83">TRUNC(E655*K655,0)</f>
        <v>0</v>
      </c>
      <c r="M655" s="22"/>
      <c r="N655" s="26">
        <f t="shared" ref="N655:N661" si="84">TRUNC(E655*M655,0)</f>
        <v>0</v>
      </c>
      <c r="O655" s="17" t="s">
        <v>1870</v>
      </c>
    </row>
    <row r="656" spans="2:15" ht="19.7" customHeight="1" x14ac:dyDescent="0.2">
      <c r="B656" s="13" t="s">
        <v>4016</v>
      </c>
      <c r="C656" s="14" t="s">
        <v>2623</v>
      </c>
      <c r="D656" s="14" t="s">
        <v>1035</v>
      </c>
      <c r="E656" s="44">
        <v>13.5</v>
      </c>
      <c r="F656" s="15" t="s">
        <v>2937</v>
      </c>
      <c r="G656" s="22" t="e">
        <f t="shared" ref="G656:H660" si="85">I656+K656+M656</f>
        <v>#REF!</v>
      </c>
      <c r="H656" s="26" t="e">
        <f t="shared" si="85"/>
        <v>#REF!</v>
      </c>
      <c r="I656" s="25" t="e">
        <f>일위대가총괄표!G63</f>
        <v>#REF!</v>
      </c>
      <c r="J656" s="26" t="e">
        <f t="shared" si="82"/>
        <v>#REF!</v>
      </c>
      <c r="K656" s="25" t="e">
        <f>일위대가총괄표!H63</f>
        <v>#REF!</v>
      </c>
      <c r="L656" s="26" t="e">
        <f t="shared" si="83"/>
        <v>#REF!</v>
      </c>
      <c r="M656" s="25" t="e">
        <f>일위대가총괄표!I63</f>
        <v>#REF!</v>
      </c>
      <c r="N656" s="26" t="e">
        <f t="shared" si="84"/>
        <v>#REF!</v>
      </c>
      <c r="O656" s="17" t="s">
        <v>2576</v>
      </c>
    </row>
    <row r="657" spans="2:15" ht="19.7" customHeight="1" x14ac:dyDescent="0.2">
      <c r="B657" s="13" t="s">
        <v>4016</v>
      </c>
      <c r="C657" s="14" t="s">
        <v>3217</v>
      </c>
      <c r="D657" s="14" t="s">
        <v>3379</v>
      </c>
      <c r="E657" s="44">
        <v>16.850000000000001</v>
      </c>
      <c r="F657" s="15" t="s">
        <v>2986</v>
      </c>
      <c r="G657" s="22" t="e">
        <f t="shared" si="85"/>
        <v>#REF!</v>
      </c>
      <c r="H657" s="26" t="e">
        <f t="shared" si="85"/>
        <v>#REF!</v>
      </c>
      <c r="I657" s="25" t="e">
        <f>#REF!</f>
        <v>#REF!</v>
      </c>
      <c r="J657" s="26" t="e">
        <f t="shared" si="82"/>
        <v>#REF!</v>
      </c>
      <c r="K657" s="25" t="e">
        <f>#REF!</f>
        <v>#REF!</v>
      </c>
      <c r="L657" s="26" t="e">
        <f t="shared" si="83"/>
        <v>#REF!</v>
      </c>
      <c r="M657" s="25" t="e">
        <f>#REF!</f>
        <v>#REF!</v>
      </c>
      <c r="N657" s="26" t="e">
        <f t="shared" si="84"/>
        <v>#REF!</v>
      </c>
      <c r="O657" s="17" t="s">
        <v>2949</v>
      </c>
    </row>
    <row r="658" spans="2:15" ht="19.7" customHeight="1" x14ac:dyDescent="0.2">
      <c r="B658" s="13" t="s">
        <v>4016</v>
      </c>
      <c r="C658" s="14" t="s">
        <v>797</v>
      </c>
      <c r="D658" s="14" t="s">
        <v>2586</v>
      </c>
      <c r="E658" s="44">
        <v>3.74</v>
      </c>
      <c r="F658" s="15" t="s">
        <v>2986</v>
      </c>
      <c r="G658" s="22" t="e">
        <f t="shared" si="85"/>
        <v>#REF!</v>
      </c>
      <c r="H658" s="26" t="e">
        <f t="shared" si="85"/>
        <v>#REF!</v>
      </c>
      <c r="I658" s="25" t="e">
        <f>#REF!</f>
        <v>#REF!</v>
      </c>
      <c r="J658" s="26" t="e">
        <f t="shared" si="82"/>
        <v>#REF!</v>
      </c>
      <c r="K658" s="25" t="e">
        <f>#REF!</f>
        <v>#REF!</v>
      </c>
      <c r="L658" s="26" t="e">
        <f t="shared" si="83"/>
        <v>#REF!</v>
      </c>
      <c r="M658" s="25" t="e">
        <f>#REF!</f>
        <v>#REF!</v>
      </c>
      <c r="N658" s="26" t="e">
        <f t="shared" si="84"/>
        <v>#REF!</v>
      </c>
      <c r="O658" s="17" t="s">
        <v>3854</v>
      </c>
    </row>
    <row r="659" spans="2:15" ht="19.7" customHeight="1" x14ac:dyDescent="0.2">
      <c r="B659" s="13" t="s">
        <v>4016</v>
      </c>
      <c r="C659" s="14" t="s">
        <v>2575</v>
      </c>
      <c r="D659" s="14" t="s">
        <v>2631</v>
      </c>
      <c r="E659" s="44">
        <v>17.91</v>
      </c>
      <c r="F659" s="15" t="s">
        <v>2986</v>
      </c>
      <c r="G659" s="22" t="e">
        <f t="shared" si="85"/>
        <v>#REF!</v>
      </c>
      <c r="H659" s="26" t="e">
        <f t="shared" si="85"/>
        <v>#REF!</v>
      </c>
      <c r="I659" s="25" t="e">
        <f>#REF!</f>
        <v>#REF!</v>
      </c>
      <c r="J659" s="26" t="e">
        <f t="shared" si="82"/>
        <v>#REF!</v>
      </c>
      <c r="K659" s="25" t="e">
        <f>#REF!</f>
        <v>#REF!</v>
      </c>
      <c r="L659" s="26" t="e">
        <f t="shared" si="83"/>
        <v>#REF!</v>
      </c>
      <c r="M659" s="25" t="e">
        <f>#REF!</f>
        <v>#REF!</v>
      </c>
      <c r="N659" s="26" t="e">
        <f t="shared" si="84"/>
        <v>#REF!</v>
      </c>
      <c r="O659" s="17" t="s">
        <v>1725</v>
      </c>
    </row>
    <row r="660" spans="2:15" ht="19.7" customHeight="1" x14ac:dyDescent="0.2">
      <c r="B660" s="13" t="s">
        <v>4016</v>
      </c>
      <c r="C660" s="14" t="s">
        <v>2822</v>
      </c>
      <c r="D660" s="14" t="s">
        <v>2971</v>
      </c>
      <c r="E660" s="44">
        <v>11.34</v>
      </c>
      <c r="F660" s="15" t="s">
        <v>1495</v>
      </c>
      <c r="G660" s="22" t="e">
        <f t="shared" si="85"/>
        <v>#REF!</v>
      </c>
      <c r="H660" s="26" t="e">
        <f t="shared" si="85"/>
        <v>#REF!</v>
      </c>
      <c r="I660" s="25" t="e">
        <f>#REF!</f>
        <v>#REF!</v>
      </c>
      <c r="J660" s="26" t="e">
        <f t="shared" si="82"/>
        <v>#REF!</v>
      </c>
      <c r="K660" s="25" t="e">
        <f>#REF!</f>
        <v>#REF!</v>
      </c>
      <c r="L660" s="26" t="e">
        <f t="shared" si="83"/>
        <v>#REF!</v>
      </c>
      <c r="M660" s="25" t="e">
        <f>#REF!</f>
        <v>#REF!</v>
      </c>
      <c r="N660" s="26" t="e">
        <f t="shared" si="84"/>
        <v>#REF!</v>
      </c>
      <c r="O660" s="17" t="s">
        <v>4016</v>
      </c>
    </row>
    <row r="661" spans="2:15" ht="19.7" customHeight="1" x14ac:dyDescent="0.2">
      <c r="B661" s="13" t="s">
        <v>4016</v>
      </c>
      <c r="C661" s="14" t="s">
        <v>4016</v>
      </c>
      <c r="D661" s="14" t="s">
        <v>4016</v>
      </c>
      <c r="E661" s="16"/>
      <c r="F661" s="15" t="s">
        <v>4016</v>
      </c>
      <c r="G661" s="22"/>
      <c r="H661" s="16"/>
      <c r="I661" s="22"/>
      <c r="J661" s="26">
        <f t="shared" si="82"/>
        <v>0</v>
      </c>
      <c r="K661" s="22"/>
      <c r="L661" s="26">
        <f t="shared" si="83"/>
        <v>0</v>
      </c>
      <c r="M661" s="22"/>
      <c r="N661" s="26">
        <f t="shared" si="84"/>
        <v>0</v>
      </c>
      <c r="O661" s="17" t="s">
        <v>4016</v>
      </c>
    </row>
    <row r="662" spans="2:15" ht="19.7" customHeight="1" x14ac:dyDescent="0.2">
      <c r="B662" s="40" t="s">
        <v>836</v>
      </c>
      <c r="C662" s="24" t="s">
        <v>1226</v>
      </c>
      <c r="D662" s="24" t="s">
        <v>2666</v>
      </c>
      <c r="E662" s="16"/>
      <c r="F662" s="41" t="s">
        <v>2517</v>
      </c>
      <c r="G662" s="22"/>
      <c r="H662" s="42" t="e">
        <f>J662+L662+N662</f>
        <v>#REF!</v>
      </c>
      <c r="I662" s="22"/>
      <c r="J662" s="42" t="e">
        <f>TRUNC(J663+J664+J665+J666)</f>
        <v>#REF!</v>
      </c>
      <c r="K662" s="22"/>
      <c r="L662" s="42" t="e">
        <f>TRUNC(L663+L664+L665+L666)</f>
        <v>#REF!</v>
      </c>
      <c r="M662" s="22"/>
      <c r="N662" s="26" t="e">
        <f>TRUNC(N663+N664+N665+N666)</f>
        <v>#REF!</v>
      </c>
      <c r="O662" s="43" t="s">
        <v>4016</v>
      </c>
    </row>
    <row r="663" spans="2:15" ht="19.7" customHeight="1" x14ac:dyDescent="0.2">
      <c r="B663" s="13" t="s">
        <v>4016</v>
      </c>
      <c r="C663" s="14" t="s">
        <v>1119</v>
      </c>
      <c r="D663" s="14" t="s">
        <v>127</v>
      </c>
      <c r="E663" s="44">
        <v>3.73</v>
      </c>
      <c r="F663" s="15" t="s">
        <v>2986</v>
      </c>
      <c r="G663" s="22" t="e">
        <f>I663+K663+M663</f>
        <v>#REF!</v>
      </c>
      <c r="H663" s="26" t="e">
        <f>J663+L663+N663</f>
        <v>#REF!</v>
      </c>
      <c r="I663" s="25" t="e">
        <f>#REF!</f>
        <v>#REF!</v>
      </c>
      <c r="J663" s="26" t="e">
        <f>TRUNC(E663*I663,0)</f>
        <v>#REF!</v>
      </c>
      <c r="K663" s="25" t="e">
        <f>#REF!</f>
        <v>#REF!</v>
      </c>
      <c r="L663" s="26" t="e">
        <f>TRUNC(E663*K663,0)</f>
        <v>#REF!</v>
      </c>
      <c r="M663" s="25" t="e">
        <f>#REF!</f>
        <v>#REF!</v>
      </c>
      <c r="N663" s="26" t="e">
        <f>TRUNC(E663*M663,0)</f>
        <v>#REF!</v>
      </c>
      <c r="O663" s="17" t="s">
        <v>4016</v>
      </c>
    </row>
    <row r="664" spans="2:15" ht="19.7" customHeight="1" x14ac:dyDescent="0.2">
      <c r="B664" s="18" t="s">
        <v>4016</v>
      </c>
      <c r="C664" s="19" t="s">
        <v>919</v>
      </c>
      <c r="D664" s="19" t="s">
        <v>3999</v>
      </c>
      <c r="E664" s="45">
        <v>3.55</v>
      </c>
      <c r="F664" s="20" t="s">
        <v>2986</v>
      </c>
      <c r="G664" s="5" t="e">
        <f>I664+K664+M664</f>
        <v>#REF!</v>
      </c>
      <c r="H664" s="32" t="e">
        <f>J664+L664+N664</f>
        <v>#REF!</v>
      </c>
      <c r="I664" s="29" t="e">
        <f>#REF!</f>
        <v>#REF!</v>
      </c>
      <c r="J664" s="32" t="e">
        <f>TRUNC(E664*I664,0)</f>
        <v>#REF!</v>
      </c>
      <c r="K664" s="29" t="e">
        <f>#REF!</f>
        <v>#REF!</v>
      </c>
      <c r="L664" s="32" t="e">
        <f>TRUNC(E664*K664,0)</f>
        <v>#REF!</v>
      </c>
      <c r="M664" s="29" t="e">
        <f>#REF!</f>
        <v>#REF!</v>
      </c>
      <c r="N664" s="32" t="e">
        <f>TRUNC(E664*M664,0)</f>
        <v>#REF!</v>
      </c>
      <c r="O664" s="21" t="s">
        <v>65</v>
      </c>
    </row>
    <row r="665" spans="2:15" ht="19.7" customHeight="1" x14ac:dyDescent="0.2">
      <c r="B665" s="13" t="s">
        <v>4016</v>
      </c>
      <c r="C665" s="14" t="s">
        <v>2702</v>
      </c>
      <c r="D665" s="14" t="s">
        <v>728</v>
      </c>
      <c r="E665" s="44">
        <v>1.5</v>
      </c>
      <c r="F665" s="15" t="s">
        <v>2363</v>
      </c>
      <c r="G665" s="22" t="e">
        <f>I665+K665+M665</f>
        <v>#REF!</v>
      </c>
      <c r="H665" s="26" t="e">
        <f>J665+L665+N665</f>
        <v>#REF!</v>
      </c>
      <c r="I665" s="25" t="e">
        <f>#REF!</f>
        <v>#REF!</v>
      </c>
      <c r="J665" s="26" t="e">
        <f>TRUNC(E665*I665,0)</f>
        <v>#REF!</v>
      </c>
      <c r="K665" s="25" t="e">
        <f>#REF!</f>
        <v>#REF!</v>
      </c>
      <c r="L665" s="26" t="e">
        <f>TRUNC(E665*K665,0)</f>
        <v>#REF!</v>
      </c>
      <c r="M665" s="25" t="e">
        <f>#REF!</f>
        <v>#REF!</v>
      </c>
      <c r="N665" s="26" t="e">
        <f>TRUNC(E665*M665,0)</f>
        <v>#REF!</v>
      </c>
      <c r="O665" s="17" t="s">
        <v>4016</v>
      </c>
    </row>
    <row r="666" spans="2:15" ht="19.7" customHeight="1" x14ac:dyDescent="0.2">
      <c r="B666" s="13" t="s">
        <v>4016</v>
      </c>
      <c r="C666" s="14" t="s">
        <v>3150</v>
      </c>
      <c r="D666" s="14" t="s">
        <v>851</v>
      </c>
      <c r="E666" s="44">
        <v>5.59</v>
      </c>
      <c r="F666" s="15" t="s">
        <v>1495</v>
      </c>
      <c r="G666" s="22" t="e">
        <f>I666+K666+M666</f>
        <v>#REF!</v>
      </c>
      <c r="H666" s="26" t="e">
        <f>J666+L666+N666</f>
        <v>#REF!</v>
      </c>
      <c r="I666" s="25" t="e">
        <f>#REF!</f>
        <v>#REF!</v>
      </c>
      <c r="J666" s="26" t="e">
        <f>TRUNC(E666*I666,0)</f>
        <v>#REF!</v>
      </c>
      <c r="K666" s="25" t="e">
        <f>#REF!</f>
        <v>#REF!</v>
      </c>
      <c r="L666" s="26" t="e">
        <f>TRUNC(E666*K666,0)</f>
        <v>#REF!</v>
      </c>
      <c r="M666" s="25" t="e">
        <f>#REF!</f>
        <v>#REF!</v>
      </c>
      <c r="N666" s="26" t="e">
        <f>TRUNC(E666*M666,0)</f>
        <v>#REF!</v>
      </c>
      <c r="O666" s="17" t="s">
        <v>4016</v>
      </c>
    </row>
    <row r="667" spans="2:15" ht="19.7" customHeight="1" x14ac:dyDescent="0.2">
      <c r="B667" s="13" t="s">
        <v>4016</v>
      </c>
      <c r="C667" s="14" t="s">
        <v>4016</v>
      </c>
      <c r="D667" s="14" t="s">
        <v>4016</v>
      </c>
      <c r="E667" s="16"/>
      <c r="F667" s="15" t="s">
        <v>4016</v>
      </c>
      <c r="G667" s="22"/>
      <c r="H667" s="16"/>
      <c r="I667" s="22"/>
      <c r="J667" s="26">
        <f>TRUNC(E667*I667,0)</f>
        <v>0</v>
      </c>
      <c r="K667" s="22"/>
      <c r="L667" s="26">
        <f>TRUNC(E667*K667,0)</f>
        <v>0</v>
      </c>
      <c r="M667" s="22"/>
      <c r="N667" s="26">
        <f>TRUNC(E667*M667,0)</f>
        <v>0</v>
      </c>
      <c r="O667" s="17" t="s">
        <v>4016</v>
      </c>
    </row>
    <row r="668" spans="2:15" ht="19.7" customHeight="1" x14ac:dyDescent="0.2">
      <c r="B668" s="40" t="s">
        <v>2282</v>
      </c>
      <c r="C668" s="24" t="s">
        <v>3652</v>
      </c>
      <c r="D668" s="24" t="s">
        <v>397</v>
      </c>
      <c r="E668" s="16"/>
      <c r="F668" s="41" t="s">
        <v>2986</v>
      </c>
      <c r="G668" s="22"/>
      <c r="H668" s="42" t="e">
        <f>J668+L668+N668</f>
        <v>#REF!</v>
      </c>
      <c r="I668" s="22"/>
      <c r="J668" s="42" t="e">
        <f>TRUNC(J669+J670)</f>
        <v>#REF!</v>
      </c>
      <c r="K668" s="22"/>
      <c r="L668" s="42" t="e">
        <f>TRUNC(L669+L670)</f>
        <v>#REF!</v>
      </c>
      <c r="M668" s="22"/>
      <c r="N668" s="26" t="e">
        <f>TRUNC(N669+N670)</f>
        <v>#REF!</v>
      </c>
      <c r="O668" s="43" t="s">
        <v>4016</v>
      </c>
    </row>
    <row r="669" spans="2:15" ht="19.7" customHeight="1" x14ac:dyDescent="0.2">
      <c r="B669" s="13" t="s">
        <v>4016</v>
      </c>
      <c r="C669" s="14" t="s">
        <v>3349</v>
      </c>
      <c r="D669" s="14" t="s">
        <v>2094</v>
      </c>
      <c r="E669" s="44">
        <v>1.1499999999999999</v>
      </c>
      <c r="F669" s="15" t="s">
        <v>2986</v>
      </c>
      <c r="G669" s="22" t="e">
        <f>I669+K669+M669</f>
        <v>#REF!</v>
      </c>
      <c r="H669" s="26" t="e">
        <f>J669+L669+N669</f>
        <v>#REF!</v>
      </c>
      <c r="I669" s="25" t="e">
        <f>#REF!</f>
        <v>#REF!</v>
      </c>
      <c r="J669" s="26" t="e">
        <f>TRUNC(E669*I669,0)</f>
        <v>#REF!</v>
      </c>
      <c r="K669" s="25" t="e">
        <f>#REF!</f>
        <v>#REF!</v>
      </c>
      <c r="L669" s="26" t="e">
        <f>TRUNC(E669*K669,0)</f>
        <v>#REF!</v>
      </c>
      <c r="M669" s="25" t="e">
        <f>#REF!</f>
        <v>#REF!</v>
      </c>
      <c r="N669" s="26" t="e">
        <f>TRUNC(E669*M669,0)</f>
        <v>#REF!</v>
      </c>
      <c r="O669" s="17" t="s">
        <v>4016</v>
      </c>
    </row>
    <row r="670" spans="2:15" ht="19.7" customHeight="1" x14ac:dyDescent="0.2">
      <c r="B670" s="13" t="s">
        <v>4016</v>
      </c>
      <c r="C670" s="14" t="s">
        <v>2326</v>
      </c>
      <c r="D670" s="14" t="s">
        <v>37</v>
      </c>
      <c r="E670" s="16">
        <v>1</v>
      </c>
      <c r="F670" s="15" t="s">
        <v>2986</v>
      </c>
      <c r="G670" s="22" t="e">
        <f>I670+K670+M670</f>
        <v>#REF!</v>
      </c>
      <c r="H670" s="26" t="e">
        <f>J670+L670+N670</f>
        <v>#REF!</v>
      </c>
      <c r="I670" s="25" t="e">
        <f>#REF!</f>
        <v>#REF!</v>
      </c>
      <c r="J670" s="26" t="e">
        <f>TRUNC(E670*I670,0)</f>
        <v>#REF!</v>
      </c>
      <c r="K670" s="25" t="e">
        <f>#REF!</f>
        <v>#REF!</v>
      </c>
      <c r="L670" s="26" t="e">
        <f>TRUNC(E670*K670,0)</f>
        <v>#REF!</v>
      </c>
      <c r="M670" s="25" t="e">
        <f>#REF!</f>
        <v>#REF!</v>
      </c>
      <c r="N670" s="26" t="e">
        <f>TRUNC(E670*M670,0)</f>
        <v>#REF!</v>
      </c>
      <c r="O670" s="17" t="s">
        <v>1410</v>
      </c>
    </row>
    <row r="671" spans="2:15" ht="19.7" customHeight="1" x14ac:dyDescent="0.2">
      <c r="B671" s="13" t="s">
        <v>4016</v>
      </c>
      <c r="C671" s="14" t="s">
        <v>4016</v>
      </c>
      <c r="D671" s="14" t="s">
        <v>4016</v>
      </c>
      <c r="E671" s="16"/>
      <c r="F671" s="15" t="s">
        <v>4016</v>
      </c>
      <c r="G671" s="22"/>
      <c r="H671" s="16"/>
      <c r="I671" s="22"/>
      <c r="J671" s="26">
        <f>TRUNC(E671*I671,0)</f>
        <v>0</v>
      </c>
      <c r="K671" s="22"/>
      <c r="L671" s="26">
        <f>TRUNC(E671*K671,0)</f>
        <v>0</v>
      </c>
      <c r="M671" s="22"/>
      <c r="N671" s="26">
        <f>TRUNC(E671*M671,0)</f>
        <v>0</v>
      </c>
      <c r="O671" s="17" t="s">
        <v>4016</v>
      </c>
    </row>
    <row r="672" spans="2:15" ht="19.7" customHeight="1" x14ac:dyDescent="0.2">
      <c r="B672" s="40" t="s">
        <v>1108</v>
      </c>
      <c r="C672" s="24" t="s">
        <v>1032</v>
      </c>
      <c r="D672" s="24" t="s">
        <v>2614</v>
      </c>
      <c r="E672" s="16"/>
      <c r="F672" s="41" t="s">
        <v>2937</v>
      </c>
      <c r="G672" s="22"/>
      <c r="H672" s="42" t="e">
        <f>J672+L672+N672</f>
        <v>#REF!</v>
      </c>
      <c r="I672" s="22"/>
      <c r="J672" s="42" t="e">
        <f>TRUNC(J673+J674+J675)</f>
        <v>#REF!</v>
      </c>
      <c r="K672" s="22"/>
      <c r="L672" s="42" t="e">
        <f>TRUNC(L673+L674+L675)</f>
        <v>#REF!</v>
      </c>
      <c r="M672" s="22"/>
      <c r="N672" s="42" t="e">
        <f>TRUNC(N673+N674+N675)</f>
        <v>#REF!</v>
      </c>
      <c r="O672" s="43" t="s">
        <v>4016</v>
      </c>
    </row>
    <row r="673" spans="2:15" ht="19.7" customHeight="1" x14ac:dyDescent="0.2">
      <c r="B673" s="13" t="s">
        <v>4016</v>
      </c>
      <c r="C673" s="14" t="s">
        <v>3749</v>
      </c>
      <c r="D673" s="14" t="s">
        <v>2614</v>
      </c>
      <c r="E673" s="16">
        <v>1</v>
      </c>
      <c r="F673" s="15" t="s">
        <v>2937</v>
      </c>
      <c r="G673" s="22" t="e">
        <f>I673+K673+M673</f>
        <v>#REF!</v>
      </c>
      <c r="H673" s="26" t="e">
        <f>J673+L673+N673</f>
        <v>#REF!</v>
      </c>
      <c r="I673" s="25" t="e">
        <f>#REF!</f>
        <v>#REF!</v>
      </c>
      <c r="J673" s="26" t="e">
        <f>TRUNC(E673*I673,0)</f>
        <v>#REF!</v>
      </c>
      <c r="K673" s="25" t="e">
        <f>#REF!</f>
        <v>#REF!</v>
      </c>
      <c r="L673" s="26" t="e">
        <f>TRUNC(E673*K673,0)</f>
        <v>#REF!</v>
      </c>
      <c r="M673" s="25" t="e">
        <f>#REF!</f>
        <v>#REF!</v>
      </c>
      <c r="N673" s="26" t="e">
        <f>TRUNC(E673*M673,0)</f>
        <v>#REF!</v>
      </c>
      <c r="O673" s="17" t="s">
        <v>427</v>
      </c>
    </row>
    <row r="674" spans="2:15" ht="19.7" customHeight="1" x14ac:dyDescent="0.2">
      <c r="B674" s="13" t="s">
        <v>4016</v>
      </c>
      <c r="C674" s="14" t="s">
        <v>293</v>
      </c>
      <c r="D674" s="14" t="s">
        <v>3575</v>
      </c>
      <c r="E674" s="16">
        <v>1</v>
      </c>
      <c r="F674" s="15" t="s">
        <v>2937</v>
      </c>
      <c r="G674" s="22">
        <f>I674+K674+M674</f>
        <v>3887</v>
      </c>
      <c r="H674" s="26">
        <f>J674+L674+N674</f>
        <v>3887</v>
      </c>
      <c r="I674" s="25">
        <f>단가산출총괄표!G27</f>
        <v>1729</v>
      </c>
      <c r="J674" s="26">
        <f>TRUNC(E674*I674,0)</f>
        <v>1729</v>
      </c>
      <c r="K674" s="25">
        <f>단가산출총괄표!H27</f>
        <v>1120</v>
      </c>
      <c r="L674" s="26">
        <f>TRUNC(E674*K674,0)</f>
        <v>1120</v>
      </c>
      <c r="M674" s="25">
        <f>단가산출총괄표!I27</f>
        <v>1038</v>
      </c>
      <c r="N674" s="26">
        <f>TRUNC(E674*M674,0)</f>
        <v>1038</v>
      </c>
      <c r="O674" s="17" t="s">
        <v>262</v>
      </c>
    </row>
    <row r="675" spans="2:15" ht="19.7" customHeight="1" x14ac:dyDescent="0.2">
      <c r="B675" s="13" t="s">
        <v>4016</v>
      </c>
      <c r="C675" s="14" t="s">
        <v>2283</v>
      </c>
      <c r="D675" s="14" t="s">
        <v>2454</v>
      </c>
      <c r="E675" s="16">
        <v>1</v>
      </c>
      <c r="F675" s="15" t="s">
        <v>2937</v>
      </c>
      <c r="G675" s="22" t="e">
        <f>I675+K675+M675</f>
        <v>#REF!</v>
      </c>
      <c r="H675" s="26" t="e">
        <f>J675+L675+N675</f>
        <v>#REF!</v>
      </c>
      <c r="I675" s="25" t="e">
        <f>#REF!</f>
        <v>#REF!</v>
      </c>
      <c r="J675" s="26" t="e">
        <f>TRUNC(E675*I675,0)</f>
        <v>#REF!</v>
      </c>
      <c r="K675" s="25" t="e">
        <f>#REF!</f>
        <v>#REF!</v>
      </c>
      <c r="L675" s="26" t="e">
        <f>TRUNC(E675*K675,0)</f>
        <v>#REF!</v>
      </c>
      <c r="M675" s="25" t="e">
        <f>#REF!</f>
        <v>#REF!</v>
      </c>
      <c r="N675" s="26" t="e">
        <f>TRUNC(E675*M675,0)</f>
        <v>#REF!</v>
      </c>
      <c r="O675" s="17" t="s">
        <v>2638</v>
      </c>
    </row>
    <row r="676" spans="2:15" ht="19.7" customHeight="1" x14ac:dyDescent="0.2">
      <c r="B676" s="13" t="s">
        <v>4016</v>
      </c>
      <c r="C676" s="14" t="s">
        <v>4016</v>
      </c>
      <c r="D676" s="14" t="s">
        <v>4016</v>
      </c>
      <c r="E676" s="16"/>
      <c r="F676" s="15" t="s">
        <v>4016</v>
      </c>
      <c r="G676" s="22"/>
      <c r="H676" s="16"/>
      <c r="I676" s="22"/>
      <c r="J676" s="26">
        <f>TRUNC(E676*I676,0)</f>
        <v>0</v>
      </c>
      <c r="K676" s="22"/>
      <c r="L676" s="26">
        <f>TRUNC(E676*K676,0)</f>
        <v>0</v>
      </c>
      <c r="M676" s="22"/>
      <c r="N676" s="26">
        <f>TRUNC(E676*M676,0)</f>
        <v>0</v>
      </c>
      <c r="O676" s="17" t="s">
        <v>4016</v>
      </c>
    </row>
    <row r="677" spans="2:15" ht="19.7" customHeight="1" x14ac:dyDescent="0.2">
      <c r="B677" s="40" t="s">
        <v>3553</v>
      </c>
      <c r="C677" s="24" t="s">
        <v>1276</v>
      </c>
      <c r="D677" s="24" t="s">
        <v>660</v>
      </c>
      <c r="E677" s="16"/>
      <c r="F677" s="41" t="s">
        <v>2937</v>
      </c>
      <c r="G677" s="22"/>
      <c r="H677" s="42" t="e">
        <f>J677+L677+N677</f>
        <v>#REF!</v>
      </c>
      <c r="I677" s="22"/>
      <c r="J677" s="42" t="e">
        <f>TRUNC(J678+J679+J680)</f>
        <v>#REF!</v>
      </c>
      <c r="K677" s="22"/>
      <c r="L677" s="42" t="e">
        <f>TRUNC(L678+L679+L680)</f>
        <v>#REF!</v>
      </c>
      <c r="M677" s="22"/>
      <c r="N677" s="42" t="e">
        <f>TRUNC(N678+N679+N680)</f>
        <v>#REF!</v>
      </c>
      <c r="O677" s="43" t="s">
        <v>4016</v>
      </c>
    </row>
    <row r="678" spans="2:15" ht="19.7" customHeight="1" x14ac:dyDescent="0.2">
      <c r="B678" s="13" t="s">
        <v>4016</v>
      </c>
      <c r="C678" s="14" t="s">
        <v>392</v>
      </c>
      <c r="D678" s="14" t="s">
        <v>660</v>
      </c>
      <c r="E678" s="16">
        <v>1</v>
      </c>
      <c r="F678" s="15" t="s">
        <v>2937</v>
      </c>
      <c r="G678" s="22" t="e">
        <f>I678+K678+M678</f>
        <v>#REF!</v>
      </c>
      <c r="H678" s="26" t="e">
        <f>J678+L678+N678</f>
        <v>#REF!</v>
      </c>
      <c r="I678" s="25" t="e">
        <f>#REF!</f>
        <v>#REF!</v>
      </c>
      <c r="J678" s="26" t="e">
        <f>TRUNC(E678*I678,0)</f>
        <v>#REF!</v>
      </c>
      <c r="K678" s="25" t="e">
        <f>#REF!</f>
        <v>#REF!</v>
      </c>
      <c r="L678" s="26" t="e">
        <f>TRUNC(E678*K678,0)</f>
        <v>#REF!</v>
      </c>
      <c r="M678" s="25" t="e">
        <f>#REF!</f>
        <v>#REF!</v>
      </c>
      <c r="N678" s="26" t="e">
        <f>TRUNC(E678*M678,0)</f>
        <v>#REF!</v>
      </c>
      <c r="O678" s="17" t="s">
        <v>1148</v>
      </c>
    </row>
    <row r="679" spans="2:15" ht="19.7" customHeight="1" x14ac:dyDescent="0.2">
      <c r="B679" s="13" t="s">
        <v>4016</v>
      </c>
      <c r="C679" s="14" t="s">
        <v>1885</v>
      </c>
      <c r="D679" s="14" t="s">
        <v>3575</v>
      </c>
      <c r="E679" s="16">
        <v>1</v>
      </c>
      <c r="F679" s="15" t="s">
        <v>2937</v>
      </c>
      <c r="G679" s="22">
        <f>I679+K679+M679</f>
        <v>4687</v>
      </c>
      <c r="H679" s="26">
        <f>J679+L679+N679</f>
        <v>4687</v>
      </c>
      <c r="I679" s="25">
        <f>단가산출총괄표!G4</f>
        <v>2201</v>
      </c>
      <c r="J679" s="26">
        <f>TRUNC(E679*I679,0)</f>
        <v>2201</v>
      </c>
      <c r="K679" s="25">
        <f>단가산출총괄표!H4</f>
        <v>1120</v>
      </c>
      <c r="L679" s="26">
        <f>TRUNC(E679*K679,0)</f>
        <v>1120</v>
      </c>
      <c r="M679" s="25">
        <f>단가산출총괄표!I4</f>
        <v>1366</v>
      </c>
      <c r="N679" s="26">
        <f>TRUNC(E679*M679,0)</f>
        <v>1366</v>
      </c>
      <c r="O679" s="17" t="s">
        <v>682</v>
      </c>
    </row>
    <row r="680" spans="2:15" ht="19.7" customHeight="1" x14ac:dyDescent="0.2">
      <c r="B680" s="13" t="s">
        <v>4016</v>
      </c>
      <c r="C680" s="14" t="s">
        <v>666</v>
      </c>
      <c r="D680" s="14" t="s">
        <v>1330</v>
      </c>
      <c r="E680" s="16">
        <v>1</v>
      </c>
      <c r="F680" s="15" t="s">
        <v>2937</v>
      </c>
      <c r="G680" s="22" t="e">
        <f>I680+K680+M680</f>
        <v>#REF!</v>
      </c>
      <c r="H680" s="26" t="e">
        <f>J680+L680+N680</f>
        <v>#REF!</v>
      </c>
      <c r="I680" s="25" t="e">
        <f>#REF!</f>
        <v>#REF!</v>
      </c>
      <c r="J680" s="26" t="e">
        <f>TRUNC(E680*I680,0)</f>
        <v>#REF!</v>
      </c>
      <c r="K680" s="25" t="e">
        <f>#REF!</f>
        <v>#REF!</v>
      </c>
      <c r="L680" s="26" t="e">
        <f>TRUNC(E680*K680,0)</f>
        <v>#REF!</v>
      </c>
      <c r="M680" s="25" t="e">
        <f>#REF!</f>
        <v>#REF!</v>
      </c>
      <c r="N680" s="26" t="e">
        <f>TRUNC(E680*M680,0)</f>
        <v>#REF!</v>
      </c>
      <c r="O680" s="17" t="s">
        <v>2398</v>
      </c>
    </row>
    <row r="681" spans="2:15" ht="19.7" customHeight="1" x14ac:dyDescent="0.2">
      <c r="B681" s="13" t="s">
        <v>4016</v>
      </c>
      <c r="C681" s="14" t="s">
        <v>4016</v>
      </c>
      <c r="D681" s="14" t="s">
        <v>4016</v>
      </c>
      <c r="E681" s="16"/>
      <c r="F681" s="15" t="s">
        <v>4016</v>
      </c>
      <c r="G681" s="22"/>
      <c r="H681" s="16"/>
      <c r="I681" s="22"/>
      <c r="J681" s="26">
        <f>TRUNC(E681*I681,0)</f>
        <v>0</v>
      </c>
      <c r="K681" s="22"/>
      <c r="L681" s="26">
        <f>TRUNC(E681*K681,0)</f>
        <v>0</v>
      </c>
      <c r="M681" s="22"/>
      <c r="N681" s="26">
        <f>TRUNC(E681*M681,0)</f>
        <v>0</v>
      </c>
      <c r="O681" s="17" t="s">
        <v>4016</v>
      </c>
    </row>
    <row r="682" spans="2:15" ht="19.7" customHeight="1" x14ac:dyDescent="0.2">
      <c r="B682" s="40" t="s">
        <v>2840</v>
      </c>
      <c r="C682" s="24" t="s">
        <v>1682</v>
      </c>
      <c r="D682" s="24" t="s">
        <v>4016</v>
      </c>
      <c r="E682" s="16"/>
      <c r="F682" s="41" t="s">
        <v>3257</v>
      </c>
      <c r="G682" s="22"/>
      <c r="H682" s="42" t="e">
        <f t="shared" ref="H682:H687" si="86">J682+L682+N682</f>
        <v>#REF!</v>
      </c>
      <c r="I682" s="22"/>
      <c r="J682" s="42" t="e">
        <f>TRUNC(J683+J684+J685+J686+J687)</f>
        <v>#REF!</v>
      </c>
      <c r="K682" s="22"/>
      <c r="L682" s="42" t="e">
        <f>TRUNC(L683+L684+L685+L686+L687)</f>
        <v>#REF!</v>
      </c>
      <c r="M682" s="22"/>
      <c r="N682" s="26" t="e">
        <f>TRUNC(N683+N684+N685+N686+N687)</f>
        <v>#REF!</v>
      </c>
      <c r="O682" s="43" t="s">
        <v>4016</v>
      </c>
    </row>
    <row r="683" spans="2:15" ht="19.7" customHeight="1" x14ac:dyDescent="0.2">
      <c r="B683" s="13" t="s">
        <v>4016</v>
      </c>
      <c r="C683" s="14" t="s">
        <v>1904</v>
      </c>
      <c r="D683" s="14" t="s">
        <v>2173</v>
      </c>
      <c r="E683" s="44">
        <v>32.68</v>
      </c>
      <c r="F683" s="15" t="s">
        <v>2986</v>
      </c>
      <c r="G683" s="22" t="e">
        <f>I683+K683+M683</f>
        <v>#REF!</v>
      </c>
      <c r="H683" s="26" t="e">
        <f t="shared" si="86"/>
        <v>#REF!</v>
      </c>
      <c r="I683" s="25" t="e">
        <f>#REF!</f>
        <v>#REF!</v>
      </c>
      <c r="J683" s="26" t="e">
        <f t="shared" ref="J683:J688" si="87">TRUNC(E683*I683,0)</f>
        <v>#REF!</v>
      </c>
      <c r="K683" s="25" t="e">
        <f>#REF!</f>
        <v>#REF!</v>
      </c>
      <c r="L683" s="26" t="e">
        <f t="shared" ref="L683:L688" si="88">TRUNC(E683*K683,0)</f>
        <v>#REF!</v>
      </c>
      <c r="M683" s="25" t="e">
        <f>#REF!</f>
        <v>#REF!</v>
      </c>
      <c r="N683" s="26" t="e">
        <f t="shared" ref="N683:N688" si="89">TRUNC(E683*M683,0)</f>
        <v>#REF!</v>
      </c>
      <c r="O683" s="17" t="s">
        <v>4016</v>
      </c>
    </row>
    <row r="684" spans="2:15" ht="19.7" customHeight="1" x14ac:dyDescent="0.2">
      <c r="B684" s="13" t="s">
        <v>4016</v>
      </c>
      <c r="C684" s="14" t="s">
        <v>3752</v>
      </c>
      <c r="D684" s="14" t="s">
        <v>1440</v>
      </c>
      <c r="E684" s="44">
        <v>45.78</v>
      </c>
      <c r="F684" s="15" t="s">
        <v>2363</v>
      </c>
      <c r="G684" s="22" t="e">
        <f>I684+K684+M684</f>
        <v>#REF!</v>
      </c>
      <c r="H684" s="26" t="e">
        <f t="shared" si="86"/>
        <v>#REF!</v>
      </c>
      <c r="I684" s="25" t="e">
        <f>#REF!</f>
        <v>#REF!</v>
      </c>
      <c r="J684" s="26" t="e">
        <f t="shared" si="87"/>
        <v>#REF!</v>
      </c>
      <c r="K684" s="25" t="e">
        <f>#REF!</f>
        <v>#REF!</v>
      </c>
      <c r="L684" s="26" t="e">
        <f t="shared" si="88"/>
        <v>#REF!</v>
      </c>
      <c r="M684" s="25" t="e">
        <f>#REF!</f>
        <v>#REF!</v>
      </c>
      <c r="N684" s="26" t="e">
        <f t="shared" si="89"/>
        <v>#REF!</v>
      </c>
      <c r="O684" s="17" t="s">
        <v>4016</v>
      </c>
    </row>
    <row r="685" spans="2:15" ht="19.7" customHeight="1" x14ac:dyDescent="0.2">
      <c r="B685" s="13" t="s">
        <v>4016</v>
      </c>
      <c r="C685" s="14" t="s">
        <v>864</v>
      </c>
      <c r="D685" s="14" t="s">
        <v>2115</v>
      </c>
      <c r="E685" s="16">
        <v>192</v>
      </c>
      <c r="F685" s="15" t="s">
        <v>884</v>
      </c>
      <c r="G685" s="22" t="e">
        <f>I685+K685+M685</f>
        <v>#REF!</v>
      </c>
      <c r="H685" s="26" t="e">
        <f t="shared" si="86"/>
        <v>#REF!</v>
      </c>
      <c r="I685" s="25" t="e">
        <f>일위대가총괄표!G134</f>
        <v>#REF!</v>
      </c>
      <c r="J685" s="26" t="e">
        <f t="shared" si="87"/>
        <v>#REF!</v>
      </c>
      <c r="K685" s="25" t="e">
        <f>일위대가총괄표!H134</f>
        <v>#REF!</v>
      </c>
      <c r="L685" s="26" t="e">
        <f t="shared" si="88"/>
        <v>#REF!</v>
      </c>
      <c r="M685" s="25" t="e">
        <f>일위대가총괄표!I134</f>
        <v>#REF!</v>
      </c>
      <c r="N685" s="26" t="e">
        <f t="shared" si="89"/>
        <v>#REF!</v>
      </c>
      <c r="O685" s="17" t="s">
        <v>2875</v>
      </c>
    </row>
    <row r="686" spans="2:15" ht="19.7" customHeight="1" x14ac:dyDescent="0.2">
      <c r="B686" s="13" t="s">
        <v>4016</v>
      </c>
      <c r="C686" s="14" t="s">
        <v>1019</v>
      </c>
      <c r="D686" s="14" t="s">
        <v>2619</v>
      </c>
      <c r="E686" s="16">
        <v>202</v>
      </c>
      <c r="F686" s="15" t="s">
        <v>1081</v>
      </c>
      <c r="G686" s="22" t="e">
        <f>I686+K686+M686</f>
        <v>#REF!</v>
      </c>
      <c r="H686" s="26" t="e">
        <f t="shared" si="86"/>
        <v>#REF!</v>
      </c>
      <c r="I686" s="25" t="e">
        <f>#REF!</f>
        <v>#REF!</v>
      </c>
      <c r="J686" s="26" t="e">
        <f t="shared" si="87"/>
        <v>#REF!</v>
      </c>
      <c r="K686" s="25" t="e">
        <f>#REF!</f>
        <v>#REF!</v>
      </c>
      <c r="L686" s="26" t="e">
        <f t="shared" si="88"/>
        <v>#REF!</v>
      </c>
      <c r="M686" s="25" t="e">
        <f>#REF!</f>
        <v>#REF!</v>
      </c>
      <c r="N686" s="26" t="e">
        <f t="shared" si="89"/>
        <v>#REF!</v>
      </c>
      <c r="O686" s="17" t="s">
        <v>4016</v>
      </c>
    </row>
    <row r="687" spans="2:15" ht="19.7" customHeight="1" x14ac:dyDescent="0.2">
      <c r="B687" s="13" t="s">
        <v>4016</v>
      </c>
      <c r="C687" s="14" t="s">
        <v>1974</v>
      </c>
      <c r="D687" s="14" t="s">
        <v>1549</v>
      </c>
      <c r="E687" s="16">
        <v>192</v>
      </c>
      <c r="F687" s="15" t="s">
        <v>2517</v>
      </c>
      <c r="G687" s="22" t="e">
        <f>I687+K687+M687</f>
        <v>#REF!</v>
      </c>
      <c r="H687" s="26" t="e">
        <f t="shared" si="86"/>
        <v>#REF!</v>
      </c>
      <c r="I687" s="25" t="e">
        <f>#REF!</f>
        <v>#REF!</v>
      </c>
      <c r="J687" s="26" t="e">
        <f t="shared" si="87"/>
        <v>#REF!</v>
      </c>
      <c r="K687" s="25" t="e">
        <f>#REF!</f>
        <v>#REF!</v>
      </c>
      <c r="L687" s="26" t="e">
        <f t="shared" si="88"/>
        <v>#REF!</v>
      </c>
      <c r="M687" s="25" t="e">
        <f>#REF!</f>
        <v>#REF!</v>
      </c>
      <c r="N687" s="26" t="e">
        <f t="shared" si="89"/>
        <v>#REF!</v>
      </c>
      <c r="O687" s="17" t="s">
        <v>1095</v>
      </c>
    </row>
    <row r="688" spans="2:15" ht="19.7" customHeight="1" x14ac:dyDescent="0.2">
      <c r="B688" s="13" t="s">
        <v>4016</v>
      </c>
      <c r="C688" s="14" t="s">
        <v>4016</v>
      </c>
      <c r="D688" s="14" t="s">
        <v>4016</v>
      </c>
      <c r="E688" s="16"/>
      <c r="F688" s="15" t="s">
        <v>4016</v>
      </c>
      <c r="G688" s="22"/>
      <c r="H688" s="16"/>
      <c r="I688" s="22"/>
      <c r="J688" s="26">
        <f t="shared" si="87"/>
        <v>0</v>
      </c>
      <c r="K688" s="22"/>
      <c r="L688" s="26">
        <f t="shared" si="88"/>
        <v>0</v>
      </c>
      <c r="M688" s="22"/>
      <c r="N688" s="26">
        <f t="shared" si="89"/>
        <v>0</v>
      </c>
      <c r="O688" s="17" t="s">
        <v>4016</v>
      </c>
    </row>
    <row r="689" spans="2:15" ht="19.7" customHeight="1" x14ac:dyDescent="0.2">
      <c r="B689" s="40" t="s">
        <v>278</v>
      </c>
      <c r="C689" s="24" t="s">
        <v>864</v>
      </c>
      <c r="D689" s="24" t="s">
        <v>2115</v>
      </c>
      <c r="E689" s="16"/>
      <c r="F689" s="41" t="s">
        <v>884</v>
      </c>
      <c r="G689" s="22"/>
      <c r="H689" s="42" t="e">
        <f>J689+L689+N689</f>
        <v>#REF!</v>
      </c>
      <c r="I689" s="22"/>
      <c r="J689" s="42" t="e">
        <f>TRUNC(J690+J691+J692)</f>
        <v>#REF!</v>
      </c>
      <c r="K689" s="22"/>
      <c r="L689" s="42" t="e">
        <f>TRUNC(L690+L691+L692)</f>
        <v>#REF!</v>
      </c>
      <c r="M689" s="22"/>
      <c r="N689" s="26" t="e">
        <f>TRUNC(N690+N691+N692)</f>
        <v>#REF!</v>
      </c>
      <c r="O689" s="43" t="s">
        <v>4016</v>
      </c>
    </row>
    <row r="690" spans="2:15" ht="19.7" customHeight="1" x14ac:dyDescent="0.2">
      <c r="B690" s="13" t="s">
        <v>4016</v>
      </c>
      <c r="C690" s="14" t="s">
        <v>3745</v>
      </c>
      <c r="D690" s="14" t="s">
        <v>1043</v>
      </c>
      <c r="E690" s="44">
        <v>5.0000000000000001E-4</v>
      </c>
      <c r="F690" s="15" t="s">
        <v>3225</v>
      </c>
      <c r="G690" s="22" t="e">
        <f>I690+K690+M690</f>
        <v>#REF!</v>
      </c>
      <c r="H690" s="26" t="e">
        <f>J690+L690+N690</f>
        <v>#REF!</v>
      </c>
      <c r="I690" s="25" t="e">
        <f>#REF!</f>
        <v>#REF!</v>
      </c>
      <c r="J690" s="26" t="e">
        <f>TRUNC(E690*I690,0)</f>
        <v>#REF!</v>
      </c>
      <c r="K690" s="25" t="e">
        <f>#REF!</f>
        <v>#REF!</v>
      </c>
      <c r="L690" s="26" t="e">
        <f>TRUNC(E690*K690,0)</f>
        <v>#REF!</v>
      </c>
      <c r="M690" s="25" t="e">
        <f>#REF!</f>
        <v>#REF!</v>
      </c>
      <c r="N690" s="26" t="e">
        <f>TRUNC(E690*M690,0)</f>
        <v>#REF!</v>
      </c>
      <c r="O690" s="17" t="s">
        <v>4016</v>
      </c>
    </row>
    <row r="691" spans="2:15" ht="19.7" customHeight="1" x14ac:dyDescent="0.2">
      <c r="B691" s="13" t="s">
        <v>4016</v>
      </c>
      <c r="C691" s="14" t="s">
        <v>2028</v>
      </c>
      <c r="D691" s="14" t="s">
        <v>4016</v>
      </c>
      <c r="E691" s="44">
        <v>8.0000000000000002E-3</v>
      </c>
      <c r="F691" s="15" t="s">
        <v>3731</v>
      </c>
      <c r="G691" s="22" t="e">
        <f>I691+K691+M691</f>
        <v>#REF!</v>
      </c>
      <c r="H691" s="26" t="e">
        <f>J691+L691+N691</f>
        <v>#REF!</v>
      </c>
      <c r="I691" s="25" t="e">
        <f>#REF!</f>
        <v>#REF!</v>
      </c>
      <c r="J691" s="26" t="e">
        <f>TRUNC(E691*I691,0)</f>
        <v>#REF!</v>
      </c>
      <c r="K691" s="25" t="e">
        <f>#REF!</f>
        <v>#REF!</v>
      </c>
      <c r="L691" s="26" t="e">
        <f>TRUNC(E691*K691,0)</f>
        <v>#REF!</v>
      </c>
      <c r="M691" s="25" t="e">
        <f>#REF!</f>
        <v>#REF!</v>
      </c>
      <c r="N691" s="26" t="e">
        <f>TRUNC(E691*M691,0)</f>
        <v>#REF!</v>
      </c>
      <c r="O691" s="17" t="s">
        <v>4016</v>
      </c>
    </row>
    <row r="692" spans="2:15" ht="19.7" customHeight="1" x14ac:dyDescent="0.2">
      <c r="B692" s="13" t="s">
        <v>4016</v>
      </c>
      <c r="C692" s="14" t="s">
        <v>3167</v>
      </c>
      <c r="D692" s="14" t="s">
        <v>574</v>
      </c>
      <c r="E692" s="16">
        <v>3</v>
      </c>
      <c r="F692" s="15" t="s">
        <v>802</v>
      </c>
      <c r="G692" s="22" t="e">
        <f>I692+K692+M692</f>
        <v>#REF!</v>
      </c>
      <c r="H692" s="26" t="e">
        <f>J692+L692+N692</f>
        <v>#REF!</v>
      </c>
      <c r="I692" s="22"/>
      <c r="J692" s="26">
        <f>TRUNC(E692*1/100*I692,0)</f>
        <v>0</v>
      </c>
      <c r="K692" s="22" t="e">
        <f>J691+J690</f>
        <v>#REF!</v>
      </c>
      <c r="L692" s="26" t="e">
        <f>TRUNC(E692*1/100*K692,0)</f>
        <v>#REF!</v>
      </c>
      <c r="M692" s="22"/>
      <c r="N692" s="26">
        <f>TRUNC(E692*1/100*M692,0)</f>
        <v>0</v>
      </c>
      <c r="O692" s="17" t="s">
        <v>4016</v>
      </c>
    </row>
    <row r="693" spans="2:15" ht="19.7" customHeight="1" x14ac:dyDescent="0.2">
      <c r="B693" s="13" t="s">
        <v>4016</v>
      </c>
      <c r="C693" s="14" t="s">
        <v>4016</v>
      </c>
      <c r="D693" s="14" t="s">
        <v>4016</v>
      </c>
      <c r="E693" s="16"/>
      <c r="F693" s="15" t="s">
        <v>4016</v>
      </c>
      <c r="G693" s="22"/>
      <c r="H693" s="16"/>
      <c r="I693" s="22"/>
      <c r="J693" s="26">
        <f>TRUNC(E693*I693,0)</f>
        <v>0</v>
      </c>
      <c r="K693" s="22"/>
      <c r="L693" s="26">
        <f>TRUNC(E693*K693,0)</f>
        <v>0</v>
      </c>
      <c r="M693" s="22"/>
      <c r="N693" s="26">
        <f>TRUNC(E693*M693,0)</f>
        <v>0</v>
      </c>
      <c r="O693" s="17" t="s">
        <v>4016</v>
      </c>
    </row>
    <row r="694" spans="2:15" ht="19.7" customHeight="1" x14ac:dyDescent="0.2">
      <c r="B694" s="46" t="s">
        <v>3013</v>
      </c>
      <c r="C694" s="31" t="s">
        <v>1026</v>
      </c>
      <c r="D694" s="31" t="s">
        <v>660</v>
      </c>
      <c r="E694" s="6"/>
      <c r="F694" s="47" t="s">
        <v>2937</v>
      </c>
      <c r="G694" s="5"/>
      <c r="H694" s="48" t="e">
        <f>J694+L694+N694</f>
        <v>#REF!</v>
      </c>
      <c r="I694" s="5"/>
      <c r="J694" s="48" t="e">
        <f>TRUNC(J695+J696+J697)</f>
        <v>#REF!</v>
      </c>
      <c r="K694" s="5"/>
      <c r="L694" s="48" t="e">
        <f>TRUNC(L695+L696+L697)</f>
        <v>#REF!</v>
      </c>
      <c r="M694" s="5"/>
      <c r="N694" s="48" t="e">
        <f>TRUNC(N695+N696+N697)</f>
        <v>#REF!</v>
      </c>
      <c r="O694" s="49" t="s">
        <v>4016</v>
      </c>
    </row>
    <row r="695" spans="2:15" ht="19.7" customHeight="1" x14ac:dyDescent="0.2">
      <c r="B695" s="13" t="s">
        <v>4016</v>
      </c>
      <c r="C695" s="14" t="s">
        <v>392</v>
      </c>
      <c r="D695" s="14" t="s">
        <v>660</v>
      </c>
      <c r="E695" s="16">
        <v>1</v>
      </c>
      <c r="F695" s="15" t="s">
        <v>2937</v>
      </c>
      <c r="G695" s="22" t="e">
        <f>I695+K695+M695</f>
        <v>#REF!</v>
      </c>
      <c r="H695" s="26" t="e">
        <f>J695+L695+N695</f>
        <v>#REF!</v>
      </c>
      <c r="I695" s="25" t="e">
        <f>#REF!</f>
        <v>#REF!</v>
      </c>
      <c r="J695" s="26" t="e">
        <f>TRUNC(E695*I695,0)</f>
        <v>#REF!</v>
      </c>
      <c r="K695" s="25" t="e">
        <f>#REF!</f>
        <v>#REF!</v>
      </c>
      <c r="L695" s="26" t="e">
        <f>TRUNC(E695*K695,0)</f>
        <v>#REF!</v>
      </c>
      <c r="M695" s="25" t="e">
        <f>#REF!</f>
        <v>#REF!</v>
      </c>
      <c r="N695" s="26" t="e">
        <f>TRUNC(E695*M695,0)</f>
        <v>#REF!</v>
      </c>
      <c r="O695" s="17" t="s">
        <v>1148</v>
      </c>
    </row>
    <row r="696" spans="2:15" ht="19.7" customHeight="1" x14ac:dyDescent="0.2">
      <c r="B696" s="13" t="s">
        <v>4016</v>
      </c>
      <c r="C696" s="14" t="s">
        <v>1885</v>
      </c>
      <c r="D696" s="14" t="s">
        <v>3575</v>
      </c>
      <c r="E696" s="16">
        <v>1</v>
      </c>
      <c r="F696" s="15" t="s">
        <v>2937</v>
      </c>
      <c r="G696" s="22">
        <f>I696+K696+M696</f>
        <v>4687</v>
      </c>
      <c r="H696" s="26">
        <f>J696+L696+N696</f>
        <v>4687</v>
      </c>
      <c r="I696" s="25">
        <f>단가산출총괄표!G4</f>
        <v>2201</v>
      </c>
      <c r="J696" s="26">
        <f>TRUNC(E696*I696,0)</f>
        <v>2201</v>
      </c>
      <c r="K696" s="25">
        <f>단가산출총괄표!H4</f>
        <v>1120</v>
      </c>
      <c r="L696" s="26">
        <f>TRUNC(E696*K696,0)</f>
        <v>1120</v>
      </c>
      <c r="M696" s="25">
        <f>단가산출총괄표!I4</f>
        <v>1366</v>
      </c>
      <c r="N696" s="26">
        <f>TRUNC(E696*M696,0)</f>
        <v>1366</v>
      </c>
      <c r="O696" s="17" t="s">
        <v>682</v>
      </c>
    </row>
    <row r="697" spans="2:15" ht="19.7" customHeight="1" x14ac:dyDescent="0.2">
      <c r="B697" s="13" t="s">
        <v>4016</v>
      </c>
      <c r="C697" s="14" t="s">
        <v>879</v>
      </c>
      <c r="D697" s="14" t="s">
        <v>2675</v>
      </c>
      <c r="E697" s="16">
        <v>1</v>
      </c>
      <c r="F697" s="15" t="s">
        <v>2937</v>
      </c>
      <c r="G697" s="22" t="e">
        <f>I697+K697+M697</f>
        <v>#REF!</v>
      </c>
      <c r="H697" s="26" t="e">
        <f>J697+L697+N697</f>
        <v>#REF!</v>
      </c>
      <c r="I697" s="25" t="e">
        <f>#REF!</f>
        <v>#REF!</v>
      </c>
      <c r="J697" s="26" t="e">
        <f>TRUNC(E697*I697,0)</f>
        <v>#REF!</v>
      </c>
      <c r="K697" s="25" t="e">
        <f>#REF!</f>
        <v>#REF!</v>
      </c>
      <c r="L697" s="26" t="e">
        <f>TRUNC(E697*K697,0)</f>
        <v>#REF!</v>
      </c>
      <c r="M697" s="25" t="e">
        <f>#REF!</f>
        <v>#REF!</v>
      </c>
      <c r="N697" s="26" t="e">
        <f>TRUNC(E697*M697,0)</f>
        <v>#REF!</v>
      </c>
      <c r="O697" s="17" t="s">
        <v>784</v>
      </c>
    </row>
    <row r="698" spans="2:15" ht="19.7" customHeight="1" x14ac:dyDescent="0.2">
      <c r="B698" s="13" t="s">
        <v>4016</v>
      </c>
      <c r="C698" s="14" t="s">
        <v>4016</v>
      </c>
      <c r="D698" s="14" t="s">
        <v>4016</v>
      </c>
      <c r="E698" s="16"/>
      <c r="F698" s="15" t="s">
        <v>4016</v>
      </c>
      <c r="G698" s="22"/>
      <c r="H698" s="16"/>
      <c r="I698" s="22"/>
      <c r="J698" s="26">
        <f>TRUNC(E698*I698,0)</f>
        <v>0</v>
      </c>
      <c r="K698" s="22"/>
      <c r="L698" s="26">
        <f>TRUNC(E698*K698,0)</f>
        <v>0</v>
      </c>
      <c r="M698" s="22"/>
      <c r="N698" s="26">
        <f>TRUNC(E698*M698,0)</f>
        <v>0</v>
      </c>
      <c r="O698" s="17" t="s">
        <v>4016</v>
      </c>
    </row>
    <row r="699" spans="2:15" ht="19.7" customHeight="1" x14ac:dyDescent="0.2">
      <c r="B699" s="40" t="s">
        <v>375</v>
      </c>
      <c r="C699" s="24" t="s">
        <v>548</v>
      </c>
      <c r="D699" s="24" t="s">
        <v>3289</v>
      </c>
      <c r="E699" s="16"/>
      <c r="F699" s="41" t="s">
        <v>2937</v>
      </c>
      <c r="G699" s="22"/>
      <c r="H699" s="42" t="e">
        <f>J699+L699+N699</f>
        <v>#REF!</v>
      </c>
      <c r="I699" s="22"/>
      <c r="J699" s="42" t="e">
        <f>TRUNC(J700+J701+J702+J703)</f>
        <v>#REF!</v>
      </c>
      <c r="K699" s="22"/>
      <c r="L699" s="42" t="e">
        <f>TRUNC(L700+L701+L702+L703)</f>
        <v>#REF!</v>
      </c>
      <c r="M699" s="22"/>
      <c r="N699" s="42" t="e">
        <f>TRUNC(N700+N701+N702+N703)</f>
        <v>#REF!</v>
      </c>
      <c r="O699" s="43" t="s">
        <v>4016</v>
      </c>
    </row>
    <row r="700" spans="2:15" ht="19.7" customHeight="1" x14ac:dyDescent="0.2">
      <c r="B700" s="13" t="s">
        <v>4016</v>
      </c>
      <c r="C700" s="14" t="s">
        <v>392</v>
      </c>
      <c r="D700" s="14" t="s">
        <v>3289</v>
      </c>
      <c r="E700" s="16">
        <v>1</v>
      </c>
      <c r="F700" s="15" t="s">
        <v>2937</v>
      </c>
      <c r="G700" s="22" t="e">
        <f>I700+K700+M700</f>
        <v>#REF!</v>
      </c>
      <c r="H700" s="26" t="e">
        <f>J700+L700+N700</f>
        <v>#REF!</v>
      </c>
      <c r="I700" s="25" t="e">
        <f>#REF!</f>
        <v>#REF!</v>
      </c>
      <c r="J700" s="26" t="e">
        <f>TRUNC(E700*I700,0)</f>
        <v>#REF!</v>
      </c>
      <c r="K700" s="25" t="e">
        <f>#REF!</f>
        <v>#REF!</v>
      </c>
      <c r="L700" s="26" t="e">
        <f>TRUNC(E700*K700,0)</f>
        <v>#REF!</v>
      </c>
      <c r="M700" s="25" t="e">
        <f>#REF!</f>
        <v>#REF!</v>
      </c>
      <c r="N700" s="26" t="e">
        <f>TRUNC(E700*M700,0)</f>
        <v>#REF!</v>
      </c>
      <c r="O700" s="17" t="s">
        <v>2820</v>
      </c>
    </row>
    <row r="701" spans="2:15" ht="19.7" customHeight="1" x14ac:dyDescent="0.2">
      <c r="B701" s="13" t="s">
        <v>4016</v>
      </c>
      <c r="C701" s="14" t="s">
        <v>1055</v>
      </c>
      <c r="D701" s="14" t="s">
        <v>3289</v>
      </c>
      <c r="E701" s="16">
        <v>1</v>
      </c>
      <c r="F701" s="15" t="s">
        <v>2937</v>
      </c>
      <c r="G701" s="22">
        <f>I701+K701+M701</f>
        <v>9584</v>
      </c>
      <c r="H701" s="26">
        <f>J701+L701+N701</f>
        <v>9584</v>
      </c>
      <c r="I701" s="25">
        <f>단가산출총괄표!G28</f>
        <v>5131</v>
      </c>
      <c r="J701" s="26">
        <f>TRUNC(E701*I701,0)</f>
        <v>5131</v>
      </c>
      <c r="K701" s="25">
        <f>단가산출총괄표!H28</f>
        <v>1038</v>
      </c>
      <c r="L701" s="26">
        <f>TRUNC(E701*K701,0)</f>
        <v>1038</v>
      </c>
      <c r="M701" s="25">
        <f>단가산출총괄표!I28</f>
        <v>3415</v>
      </c>
      <c r="N701" s="26">
        <f>TRUNC(E701*M701,0)</f>
        <v>3415</v>
      </c>
      <c r="O701" s="17" t="s">
        <v>2850</v>
      </c>
    </row>
    <row r="702" spans="2:15" ht="19.7" customHeight="1" x14ac:dyDescent="0.2">
      <c r="B702" s="13" t="s">
        <v>4016</v>
      </c>
      <c r="C702" s="14" t="s">
        <v>3418</v>
      </c>
      <c r="D702" s="14" t="s">
        <v>2808</v>
      </c>
      <c r="E702" s="16">
        <v>1</v>
      </c>
      <c r="F702" s="15" t="s">
        <v>2937</v>
      </c>
      <c r="G702" s="22" t="e">
        <f>I702+K702+M702</f>
        <v>#REF!</v>
      </c>
      <c r="H702" s="26" t="e">
        <f>J702+L702+N702</f>
        <v>#REF!</v>
      </c>
      <c r="I702" s="25" t="e">
        <f>#REF!</f>
        <v>#REF!</v>
      </c>
      <c r="J702" s="26" t="e">
        <f>TRUNC(E702*I702,0)</f>
        <v>#REF!</v>
      </c>
      <c r="K702" s="25" t="e">
        <f>#REF!</f>
        <v>#REF!</v>
      </c>
      <c r="L702" s="26" t="e">
        <f>TRUNC(E702*K702,0)</f>
        <v>#REF!</v>
      </c>
      <c r="M702" s="25" t="e">
        <f>#REF!</f>
        <v>#REF!</v>
      </c>
      <c r="N702" s="26" t="e">
        <f>TRUNC(E702*M702,0)</f>
        <v>#REF!</v>
      </c>
      <c r="O702" s="17" t="s">
        <v>1695</v>
      </c>
    </row>
    <row r="703" spans="2:15" ht="19.7" customHeight="1" x14ac:dyDescent="0.2">
      <c r="B703" s="13" t="s">
        <v>4016</v>
      </c>
      <c r="C703" s="14" t="s">
        <v>3430</v>
      </c>
      <c r="D703" s="14" t="s">
        <v>3289</v>
      </c>
      <c r="E703" s="16">
        <v>1</v>
      </c>
      <c r="F703" s="15" t="s">
        <v>2937</v>
      </c>
      <c r="G703" s="22">
        <f>I703+K703+M703</f>
        <v>2268</v>
      </c>
      <c r="H703" s="26">
        <f>J703+L703+N703</f>
        <v>2268</v>
      </c>
      <c r="I703" s="25">
        <f>단가산출총괄표!G29</f>
        <v>1572</v>
      </c>
      <c r="J703" s="26">
        <f>TRUNC(E703*I703,0)</f>
        <v>1572</v>
      </c>
      <c r="K703" s="25">
        <f>단가산출총괄표!H29</f>
        <v>546</v>
      </c>
      <c r="L703" s="26">
        <f>TRUNC(E703*K703,0)</f>
        <v>546</v>
      </c>
      <c r="M703" s="25">
        <f>단가산출총괄표!I29</f>
        <v>150</v>
      </c>
      <c r="N703" s="26">
        <f>TRUNC(E703*M703,0)</f>
        <v>150</v>
      </c>
      <c r="O703" s="17" t="s">
        <v>399</v>
      </c>
    </row>
    <row r="704" spans="2:15" ht="19.7" customHeight="1" x14ac:dyDescent="0.2">
      <c r="B704" s="13" t="s">
        <v>4016</v>
      </c>
      <c r="C704" s="14" t="s">
        <v>4016</v>
      </c>
      <c r="D704" s="14" t="s">
        <v>4016</v>
      </c>
      <c r="E704" s="16"/>
      <c r="F704" s="15" t="s">
        <v>4016</v>
      </c>
      <c r="G704" s="22"/>
      <c r="H704" s="16"/>
      <c r="I704" s="22"/>
      <c r="J704" s="26">
        <f>TRUNC(E704*I704,0)</f>
        <v>0</v>
      </c>
      <c r="K704" s="22"/>
      <c r="L704" s="26">
        <f>TRUNC(E704*K704,0)</f>
        <v>0</v>
      </c>
      <c r="M704" s="22"/>
      <c r="N704" s="26">
        <f>TRUNC(E704*M704,0)</f>
        <v>0</v>
      </c>
      <c r="O704" s="17" t="s">
        <v>4016</v>
      </c>
    </row>
    <row r="705" spans="2:15" ht="19.7" customHeight="1" x14ac:dyDescent="0.2">
      <c r="B705" s="40" t="s">
        <v>2528</v>
      </c>
      <c r="C705" s="24" t="s">
        <v>760</v>
      </c>
      <c r="D705" s="24" t="s">
        <v>3289</v>
      </c>
      <c r="E705" s="16"/>
      <c r="F705" s="41" t="s">
        <v>2937</v>
      </c>
      <c r="G705" s="22"/>
      <c r="H705" s="42" t="e">
        <f>J705+L705+N705</f>
        <v>#REF!</v>
      </c>
      <c r="I705" s="22"/>
      <c r="J705" s="42" t="e">
        <f>TRUNC(J706+J707+J708+J709)</f>
        <v>#REF!</v>
      </c>
      <c r="K705" s="22"/>
      <c r="L705" s="42" t="e">
        <f>TRUNC(L706+L707+L708+L709)</f>
        <v>#REF!</v>
      </c>
      <c r="M705" s="22"/>
      <c r="N705" s="42" t="e">
        <f>TRUNC(N706+N707+N708+N709)</f>
        <v>#REF!</v>
      </c>
      <c r="O705" s="43" t="s">
        <v>4016</v>
      </c>
    </row>
    <row r="706" spans="2:15" ht="19.7" customHeight="1" x14ac:dyDescent="0.2">
      <c r="B706" s="13" t="s">
        <v>4016</v>
      </c>
      <c r="C706" s="14" t="s">
        <v>392</v>
      </c>
      <c r="D706" s="14" t="s">
        <v>3289</v>
      </c>
      <c r="E706" s="16">
        <v>1</v>
      </c>
      <c r="F706" s="15" t="s">
        <v>2937</v>
      </c>
      <c r="G706" s="22" t="e">
        <f>I706+K706+M706</f>
        <v>#REF!</v>
      </c>
      <c r="H706" s="26" t="e">
        <f>J706+L706+N706</f>
        <v>#REF!</v>
      </c>
      <c r="I706" s="25" t="e">
        <f>#REF!</f>
        <v>#REF!</v>
      </c>
      <c r="J706" s="26" t="e">
        <f>TRUNC(E706*I706,0)</f>
        <v>#REF!</v>
      </c>
      <c r="K706" s="25" t="e">
        <f>#REF!</f>
        <v>#REF!</v>
      </c>
      <c r="L706" s="26" t="e">
        <f>TRUNC(E706*K706,0)</f>
        <v>#REF!</v>
      </c>
      <c r="M706" s="25" t="e">
        <f>#REF!</f>
        <v>#REF!</v>
      </c>
      <c r="N706" s="26" t="e">
        <f>TRUNC(E706*M706,0)</f>
        <v>#REF!</v>
      </c>
      <c r="O706" s="17" t="s">
        <v>2820</v>
      </c>
    </row>
    <row r="707" spans="2:15" ht="19.7" customHeight="1" x14ac:dyDescent="0.2">
      <c r="B707" s="13" t="s">
        <v>4016</v>
      </c>
      <c r="C707" s="14" t="s">
        <v>1055</v>
      </c>
      <c r="D707" s="14" t="s">
        <v>3289</v>
      </c>
      <c r="E707" s="16">
        <v>1</v>
      </c>
      <c r="F707" s="15" t="s">
        <v>2937</v>
      </c>
      <c r="G707" s="22">
        <f>I707+K707+M707</f>
        <v>9584</v>
      </c>
      <c r="H707" s="26">
        <f>J707+L707+N707</f>
        <v>9584</v>
      </c>
      <c r="I707" s="25">
        <f>단가산출총괄표!G28</f>
        <v>5131</v>
      </c>
      <c r="J707" s="26">
        <f>TRUNC(E707*I707,0)</f>
        <v>5131</v>
      </c>
      <c r="K707" s="25">
        <f>단가산출총괄표!H28</f>
        <v>1038</v>
      </c>
      <c r="L707" s="26">
        <f>TRUNC(E707*K707,0)</f>
        <v>1038</v>
      </c>
      <c r="M707" s="25">
        <f>단가산출총괄표!I28</f>
        <v>3415</v>
      </c>
      <c r="N707" s="26">
        <f>TRUNC(E707*M707,0)</f>
        <v>3415</v>
      </c>
      <c r="O707" s="17" t="s">
        <v>2850</v>
      </c>
    </row>
    <row r="708" spans="2:15" ht="19.7" customHeight="1" x14ac:dyDescent="0.2">
      <c r="B708" s="13" t="s">
        <v>4016</v>
      </c>
      <c r="C708" s="14" t="s">
        <v>3247</v>
      </c>
      <c r="D708" s="14" t="s">
        <v>3126</v>
      </c>
      <c r="E708" s="16">
        <v>1</v>
      </c>
      <c r="F708" s="15" t="s">
        <v>2937</v>
      </c>
      <c r="G708" s="22" t="e">
        <f>I708+K708+M708</f>
        <v>#REF!</v>
      </c>
      <c r="H708" s="26" t="e">
        <f>J708+L708+N708</f>
        <v>#REF!</v>
      </c>
      <c r="I708" s="25" t="e">
        <f>#REF!</f>
        <v>#REF!</v>
      </c>
      <c r="J708" s="26" t="e">
        <f>TRUNC(E708*I708,0)</f>
        <v>#REF!</v>
      </c>
      <c r="K708" s="25" t="e">
        <f>#REF!</f>
        <v>#REF!</v>
      </c>
      <c r="L708" s="26" t="e">
        <f>TRUNC(E708*K708,0)</f>
        <v>#REF!</v>
      </c>
      <c r="M708" s="25" t="e">
        <f>#REF!</f>
        <v>#REF!</v>
      </c>
      <c r="N708" s="26" t="e">
        <f>TRUNC(E708*M708,0)</f>
        <v>#REF!</v>
      </c>
      <c r="O708" s="17" t="s">
        <v>176</v>
      </c>
    </row>
    <row r="709" spans="2:15" ht="19.7" customHeight="1" x14ac:dyDescent="0.2">
      <c r="B709" s="13" t="s">
        <v>4016</v>
      </c>
      <c r="C709" s="14" t="s">
        <v>3430</v>
      </c>
      <c r="D709" s="14" t="s">
        <v>3289</v>
      </c>
      <c r="E709" s="16">
        <v>1</v>
      </c>
      <c r="F709" s="15" t="s">
        <v>2937</v>
      </c>
      <c r="G709" s="22">
        <f>I709+K709+M709</f>
        <v>2268</v>
      </c>
      <c r="H709" s="26">
        <f>J709+L709+N709</f>
        <v>2268</v>
      </c>
      <c r="I709" s="25">
        <f>단가산출총괄표!G29</f>
        <v>1572</v>
      </c>
      <c r="J709" s="26">
        <f>TRUNC(E709*I709,0)</f>
        <v>1572</v>
      </c>
      <c r="K709" s="25">
        <f>단가산출총괄표!H29</f>
        <v>546</v>
      </c>
      <c r="L709" s="26">
        <f>TRUNC(E709*K709,0)</f>
        <v>546</v>
      </c>
      <c r="M709" s="25">
        <f>단가산출총괄표!I29</f>
        <v>150</v>
      </c>
      <c r="N709" s="26">
        <f>TRUNC(E709*M709,0)</f>
        <v>150</v>
      </c>
      <c r="O709" s="17" t="s">
        <v>399</v>
      </c>
    </row>
    <row r="710" spans="2:15" ht="19.7" customHeight="1" x14ac:dyDescent="0.2">
      <c r="B710" s="13" t="s">
        <v>4016</v>
      </c>
      <c r="C710" s="14" t="s">
        <v>4016</v>
      </c>
      <c r="D710" s="14" t="s">
        <v>4016</v>
      </c>
      <c r="E710" s="16"/>
      <c r="F710" s="15" t="s">
        <v>4016</v>
      </c>
      <c r="G710" s="22"/>
      <c r="H710" s="16"/>
      <c r="I710" s="22"/>
      <c r="J710" s="26">
        <f>TRUNC(E710*I710,0)</f>
        <v>0</v>
      </c>
      <c r="K710" s="22"/>
      <c r="L710" s="26">
        <f>TRUNC(E710*K710,0)</f>
        <v>0</v>
      </c>
      <c r="M710" s="22"/>
      <c r="N710" s="26">
        <f>TRUNC(E710*M710,0)</f>
        <v>0</v>
      </c>
      <c r="O710" s="17" t="s">
        <v>4016</v>
      </c>
    </row>
    <row r="711" spans="2:15" ht="19.7" customHeight="1" x14ac:dyDescent="0.2">
      <c r="B711" s="40" t="s">
        <v>130</v>
      </c>
      <c r="C711" s="24" t="s">
        <v>565</v>
      </c>
      <c r="D711" s="24" t="s">
        <v>448</v>
      </c>
      <c r="E711" s="16"/>
      <c r="F711" s="41" t="s">
        <v>2937</v>
      </c>
      <c r="G711" s="22"/>
      <c r="H711" s="42" t="e">
        <f>J711+L711+N711</f>
        <v>#REF!</v>
      </c>
      <c r="I711" s="22"/>
      <c r="J711" s="42" t="e">
        <f>TRUNC(J712+J713+J714+J715)</f>
        <v>#REF!</v>
      </c>
      <c r="K711" s="22"/>
      <c r="L711" s="42" t="e">
        <f>TRUNC(L712+L713+L714+L715)</f>
        <v>#REF!</v>
      </c>
      <c r="M711" s="22"/>
      <c r="N711" s="42" t="e">
        <f>TRUNC(N712+N713+N714+N715)</f>
        <v>#REF!</v>
      </c>
      <c r="O711" s="43" t="s">
        <v>4016</v>
      </c>
    </row>
    <row r="712" spans="2:15" ht="19.7" customHeight="1" x14ac:dyDescent="0.2">
      <c r="B712" s="13" t="s">
        <v>4016</v>
      </c>
      <c r="C712" s="14" t="s">
        <v>1524</v>
      </c>
      <c r="D712" s="14" t="s">
        <v>448</v>
      </c>
      <c r="E712" s="16">
        <v>1</v>
      </c>
      <c r="F712" s="15" t="s">
        <v>2937</v>
      </c>
      <c r="G712" s="22" t="e">
        <f>I712+K712+M712</f>
        <v>#REF!</v>
      </c>
      <c r="H712" s="26" t="e">
        <f>J712+L712+N712</f>
        <v>#REF!</v>
      </c>
      <c r="I712" s="25" t="e">
        <f>#REF!</f>
        <v>#REF!</v>
      </c>
      <c r="J712" s="26" t="e">
        <f>TRUNC(E712*I712,0)</f>
        <v>#REF!</v>
      </c>
      <c r="K712" s="25" t="e">
        <f>#REF!</f>
        <v>#REF!</v>
      </c>
      <c r="L712" s="26" t="e">
        <f>TRUNC(E712*K712,0)</f>
        <v>#REF!</v>
      </c>
      <c r="M712" s="25" t="e">
        <f>#REF!</f>
        <v>#REF!</v>
      </c>
      <c r="N712" s="26" t="e">
        <f>TRUNC(E712*M712,0)</f>
        <v>#REF!</v>
      </c>
      <c r="O712" s="17" t="s">
        <v>331</v>
      </c>
    </row>
    <row r="713" spans="2:15" ht="19.7" customHeight="1" x14ac:dyDescent="0.2">
      <c r="B713" s="13" t="s">
        <v>4016</v>
      </c>
      <c r="C713" s="14" t="s">
        <v>1055</v>
      </c>
      <c r="D713" s="14" t="s">
        <v>448</v>
      </c>
      <c r="E713" s="16">
        <v>1</v>
      </c>
      <c r="F713" s="15" t="s">
        <v>2937</v>
      </c>
      <c r="G713" s="22">
        <f>I713+K713+M713</f>
        <v>9584</v>
      </c>
      <c r="H713" s="26">
        <f>J713+L713+N713</f>
        <v>9584</v>
      </c>
      <c r="I713" s="25">
        <f>단가산출총괄표!G30</f>
        <v>5131</v>
      </c>
      <c r="J713" s="26">
        <f>TRUNC(E713*I713,0)</f>
        <v>5131</v>
      </c>
      <c r="K713" s="25">
        <f>단가산출총괄표!H30</f>
        <v>1038</v>
      </c>
      <c r="L713" s="26">
        <f>TRUNC(E713*K713,0)</f>
        <v>1038</v>
      </c>
      <c r="M713" s="25">
        <f>단가산출총괄표!I30</f>
        <v>3415</v>
      </c>
      <c r="N713" s="26">
        <f>TRUNC(E713*M713,0)</f>
        <v>3415</v>
      </c>
      <c r="O713" s="17" t="s">
        <v>2997</v>
      </c>
    </row>
    <row r="714" spans="2:15" ht="19.7" customHeight="1" x14ac:dyDescent="0.2">
      <c r="B714" s="13" t="s">
        <v>4016</v>
      </c>
      <c r="C714" s="14" t="s">
        <v>3418</v>
      </c>
      <c r="D714" s="14" t="s">
        <v>2472</v>
      </c>
      <c r="E714" s="16">
        <v>1</v>
      </c>
      <c r="F714" s="15" t="s">
        <v>2937</v>
      </c>
      <c r="G714" s="22" t="e">
        <f>I714+K714+M714</f>
        <v>#REF!</v>
      </c>
      <c r="H714" s="26" t="e">
        <f>J714+L714+N714</f>
        <v>#REF!</v>
      </c>
      <c r="I714" s="25" t="e">
        <f>#REF!</f>
        <v>#REF!</v>
      </c>
      <c r="J714" s="26" t="e">
        <f>TRUNC(E714*I714,0)</f>
        <v>#REF!</v>
      </c>
      <c r="K714" s="25" t="e">
        <f>#REF!</f>
        <v>#REF!</v>
      </c>
      <c r="L714" s="26" t="e">
        <f>TRUNC(E714*K714,0)</f>
        <v>#REF!</v>
      </c>
      <c r="M714" s="25" t="e">
        <f>#REF!</f>
        <v>#REF!</v>
      </c>
      <c r="N714" s="26" t="e">
        <f>TRUNC(E714*M714,0)</f>
        <v>#REF!</v>
      </c>
      <c r="O714" s="17" t="s">
        <v>117</v>
      </c>
    </row>
    <row r="715" spans="2:15" ht="19.7" customHeight="1" x14ac:dyDescent="0.2">
      <c r="B715" s="13" t="s">
        <v>4016</v>
      </c>
      <c r="C715" s="14" t="s">
        <v>3430</v>
      </c>
      <c r="D715" s="14" t="s">
        <v>448</v>
      </c>
      <c r="E715" s="16">
        <v>1</v>
      </c>
      <c r="F715" s="15" t="s">
        <v>2937</v>
      </c>
      <c r="G715" s="22">
        <f>I715+K715+M715</f>
        <v>2690</v>
      </c>
      <c r="H715" s="26">
        <f>J715+L715+N715</f>
        <v>2690</v>
      </c>
      <c r="I715" s="25">
        <f>단가산출총괄표!G31</f>
        <v>1864</v>
      </c>
      <c r="J715" s="26">
        <f>TRUNC(E715*I715,0)</f>
        <v>1864</v>
      </c>
      <c r="K715" s="25">
        <f>단가산출총괄표!H31</f>
        <v>648</v>
      </c>
      <c r="L715" s="26">
        <f>TRUNC(E715*K715,0)</f>
        <v>648</v>
      </c>
      <c r="M715" s="25">
        <f>단가산출총괄표!I31</f>
        <v>178</v>
      </c>
      <c r="N715" s="26">
        <f>TRUNC(E715*M715,0)</f>
        <v>178</v>
      </c>
      <c r="O715" s="17" t="s">
        <v>1681</v>
      </c>
    </row>
    <row r="716" spans="2:15" ht="19.7" customHeight="1" x14ac:dyDescent="0.2">
      <c r="B716" s="13" t="s">
        <v>4016</v>
      </c>
      <c r="C716" s="14" t="s">
        <v>4016</v>
      </c>
      <c r="D716" s="14" t="s">
        <v>4016</v>
      </c>
      <c r="E716" s="16"/>
      <c r="F716" s="15" t="s">
        <v>4016</v>
      </c>
      <c r="G716" s="22"/>
      <c r="H716" s="16"/>
      <c r="I716" s="22"/>
      <c r="J716" s="26">
        <f>TRUNC(E716*I716,0)</f>
        <v>0</v>
      </c>
      <c r="K716" s="22"/>
      <c r="L716" s="26">
        <f>TRUNC(E716*K716,0)</f>
        <v>0</v>
      </c>
      <c r="M716" s="22"/>
      <c r="N716" s="26">
        <f>TRUNC(E716*M716,0)</f>
        <v>0</v>
      </c>
      <c r="O716" s="17" t="s">
        <v>4016</v>
      </c>
    </row>
    <row r="717" spans="2:15" ht="19.7" customHeight="1" x14ac:dyDescent="0.2">
      <c r="B717" s="40" t="s">
        <v>2641</v>
      </c>
      <c r="C717" s="24" t="s">
        <v>778</v>
      </c>
      <c r="D717" s="24" t="s">
        <v>3620</v>
      </c>
      <c r="E717" s="16"/>
      <c r="F717" s="41" t="s">
        <v>2937</v>
      </c>
      <c r="G717" s="22"/>
      <c r="H717" s="42" t="e">
        <f>J717+L717+N717</f>
        <v>#REF!</v>
      </c>
      <c r="I717" s="22"/>
      <c r="J717" s="42" t="e">
        <f>TRUNC(J718+J719+J720+J721)</f>
        <v>#REF!</v>
      </c>
      <c r="K717" s="22"/>
      <c r="L717" s="42" t="e">
        <f>TRUNC(L718+L719+L720+L721)</f>
        <v>#REF!</v>
      </c>
      <c r="M717" s="22"/>
      <c r="N717" s="42" t="e">
        <f>TRUNC(N718+N719+N720+N721)</f>
        <v>#REF!</v>
      </c>
      <c r="O717" s="43" t="s">
        <v>4016</v>
      </c>
    </row>
    <row r="718" spans="2:15" ht="19.7" customHeight="1" x14ac:dyDescent="0.2">
      <c r="B718" s="13" t="s">
        <v>4016</v>
      </c>
      <c r="C718" s="14" t="s">
        <v>1524</v>
      </c>
      <c r="D718" s="14" t="s">
        <v>448</v>
      </c>
      <c r="E718" s="16">
        <v>1</v>
      </c>
      <c r="F718" s="15" t="s">
        <v>2937</v>
      </c>
      <c r="G718" s="22" t="e">
        <f>I718+K718+M718</f>
        <v>#REF!</v>
      </c>
      <c r="H718" s="26" t="e">
        <f>J718+L718+N718</f>
        <v>#REF!</v>
      </c>
      <c r="I718" s="25" t="e">
        <f>#REF!</f>
        <v>#REF!</v>
      </c>
      <c r="J718" s="26" t="e">
        <f>TRUNC(E718*I718,0)</f>
        <v>#REF!</v>
      </c>
      <c r="K718" s="25" t="e">
        <f>#REF!</f>
        <v>#REF!</v>
      </c>
      <c r="L718" s="26" t="e">
        <f>TRUNC(E718*K718,0)</f>
        <v>#REF!</v>
      </c>
      <c r="M718" s="25" t="e">
        <f>#REF!</f>
        <v>#REF!</v>
      </c>
      <c r="N718" s="26" t="e">
        <f>TRUNC(E718*M718,0)</f>
        <v>#REF!</v>
      </c>
      <c r="O718" s="17" t="s">
        <v>331</v>
      </c>
    </row>
    <row r="719" spans="2:15" ht="19.7" customHeight="1" x14ac:dyDescent="0.2">
      <c r="B719" s="13" t="s">
        <v>4016</v>
      </c>
      <c r="C719" s="14" t="s">
        <v>1055</v>
      </c>
      <c r="D719" s="14" t="s">
        <v>2301</v>
      </c>
      <c r="E719" s="16">
        <v>1</v>
      </c>
      <c r="F719" s="15" t="s">
        <v>2937</v>
      </c>
      <c r="G719" s="22">
        <f>I719+K719+M719</f>
        <v>9584</v>
      </c>
      <c r="H719" s="26">
        <f>J719+L719+N719</f>
        <v>9584</v>
      </c>
      <c r="I719" s="25">
        <f>단가산출총괄표!G20</f>
        <v>5131</v>
      </c>
      <c r="J719" s="26">
        <f>TRUNC(E719*I719,0)</f>
        <v>5131</v>
      </c>
      <c r="K719" s="25">
        <f>단가산출총괄표!H20</f>
        <v>1038</v>
      </c>
      <c r="L719" s="26">
        <f>TRUNC(E719*K719,0)</f>
        <v>1038</v>
      </c>
      <c r="M719" s="25">
        <f>단가산출총괄표!I20</f>
        <v>3415</v>
      </c>
      <c r="N719" s="26">
        <f>TRUNC(E719*M719,0)</f>
        <v>3415</v>
      </c>
      <c r="O719" s="17" t="s">
        <v>1475</v>
      </c>
    </row>
    <row r="720" spans="2:15" ht="19.7" customHeight="1" x14ac:dyDescent="0.2">
      <c r="B720" s="13" t="s">
        <v>4016</v>
      </c>
      <c r="C720" s="14" t="s">
        <v>2311</v>
      </c>
      <c r="D720" s="14" t="s">
        <v>448</v>
      </c>
      <c r="E720" s="16">
        <v>1</v>
      </c>
      <c r="F720" s="15" t="s">
        <v>2937</v>
      </c>
      <c r="G720" s="22">
        <f>I720+K720+M720</f>
        <v>16212</v>
      </c>
      <c r="H720" s="26">
        <f>J720+L720+N720</f>
        <v>16212</v>
      </c>
      <c r="I720" s="25">
        <f>단가산출총괄표!G69</f>
        <v>12550</v>
      </c>
      <c r="J720" s="26">
        <f>TRUNC(E720*I720,0)</f>
        <v>12550</v>
      </c>
      <c r="K720" s="25">
        <f>단가산출총괄표!H69</f>
        <v>1380</v>
      </c>
      <c r="L720" s="26">
        <f>TRUNC(E720*K720,0)</f>
        <v>1380</v>
      </c>
      <c r="M720" s="25">
        <f>단가산출총괄표!I69</f>
        <v>2282</v>
      </c>
      <c r="N720" s="26">
        <f>TRUNC(E720*M720,0)</f>
        <v>2282</v>
      </c>
      <c r="O720" s="17" t="s">
        <v>1296</v>
      </c>
    </row>
    <row r="721" spans="2:15" ht="19.7" customHeight="1" x14ac:dyDescent="0.2">
      <c r="B721" s="13" t="s">
        <v>4016</v>
      </c>
      <c r="C721" s="14" t="s">
        <v>3430</v>
      </c>
      <c r="D721" s="14" t="s">
        <v>448</v>
      </c>
      <c r="E721" s="16">
        <v>1</v>
      </c>
      <c r="F721" s="15" t="s">
        <v>2937</v>
      </c>
      <c r="G721" s="22">
        <f>I721+K721+M721</f>
        <v>2690</v>
      </c>
      <c r="H721" s="26">
        <f>J721+L721+N721</f>
        <v>2690</v>
      </c>
      <c r="I721" s="25">
        <f>단가산출총괄표!G31</f>
        <v>1864</v>
      </c>
      <c r="J721" s="26">
        <f>TRUNC(E721*I721,0)</f>
        <v>1864</v>
      </c>
      <c r="K721" s="25">
        <f>단가산출총괄표!H31</f>
        <v>648</v>
      </c>
      <c r="L721" s="26">
        <f>TRUNC(E721*K721,0)</f>
        <v>648</v>
      </c>
      <c r="M721" s="25">
        <f>단가산출총괄표!I31</f>
        <v>178</v>
      </c>
      <c r="N721" s="26">
        <f>TRUNC(E721*M721,0)</f>
        <v>178</v>
      </c>
      <c r="O721" s="17" t="s">
        <v>1681</v>
      </c>
    </row>
    <row r="722" spans="2:15" ht="19.7" customHeight="1" x14ac:dyDescent="0.2">
      <c r="B722" s="13" t="s">
        <v>4016</v>
      </c>
      <c r="C722" s="14" t="s">
        <v>4016</v>
      </c>
      <c r="D722" s="14" t="s">
        <v>4016</v>
      </c>
      <c r="E722" s="16"/>
      <c r="F722" s="15" t="s">
        <v>4016</v>
      </c>
      <c r="G722" s="22"/>
      <c r="H722" s="16"/>
      <c r="I722" s="22"/>
      <c r="J722" s="26">
        <f>TRUNC(E722*I722,0)</f>
        <v>0</v>
      </c>
      <c r="K722" s="22"/>
      <c r="L722" s="26">
        <f>TRUNC(E722*K722,0)</f>
        <v>0</v>
      </c>
      <c r="M722" s="22"/>
      <c r="N722" s="26">
        <f>TRUNC(E722*M722,0)</f>
        <v>0</v>
      </c>
      <c r="O722" s="17" t="s">
        <v>4016</v>
      </c>
    </row>
    <row r="723" spans="2:15" ht="19.7" customHeight="1" x14ac:dyDescent="0.2">
      <c r="B723" s="40" t="s">
        <v>201</v>
      </c>
      <c r="C723" s="24" t="s">
        <v>3511</v>
      </c>
      <c r="D723" s="24" t="s">
        <v>448</v>
      </c>
      <c r="E723" s="16"/>
      <c r="F723" s="41" t="s">
        <v>2937</v>
      </c>
      <c r="G723" s="22"/>
      <c r="H723" s="42" t="e">
        <f>J723+L723+N723</f>
        <v>#REF!</v>
      </c>
      <c r="I723" s="22"/>
      <c r="J723" s="42" t="e">
        <f>TRUNC(J724+J725+J726)</f>
        <v>#REF!</v>
      </c>
      <c r="K723" s="22"/>
      <c r="L723" s="42" t="e">
        <f>TRUNC(L724+L725+L726)</f>
        <v>#REF!</v>
      </c>
      <c r="M723" s="22"/>
      <c r="N723" s="42" t="e">
        <f>TRUNC(N724+N725+N726)</f>
        <v>#REF!</v>
      </c>
      <c r="O723" s="43" t="s">
        <v>4016</v>
      </c>
    </row>
    <row r="724" spans="2:15" ht="19.7" customHeight="1" x14ac:dyDescent="0.2">
      <c r="B724" s="18" t="s">
        <v>4016</v>
      </c>
      <c r="C724" s="19" t="s">
        <v>3690</v>
      </c>
      <c r="D724" s="19" t="s">
        <v>448</v>
      </c>
      <c r="E724" s="6">
        <v>1</v>
      </c>
      <c r="F724" s="20" t="s">
        <v>2937</v>
      </c>
      <c r="G724" s="5" t="e">
        <f>I724+K724+M724</f>
        <v>#REF!</v>
      </c>
      <c r="H724" s="32" t="e">
        <f>J724+L724+N724</f>
        <v>#REF!</v>
      </c>
      <c r="I724" s="29" t="e">
        <f>#REF!</f>
        <v>#REF!</v>
      </c>
      <c r="J724" s="32" t="e">
        <f>TRUNC(E724*I724,0)</f>
        <v>#REF!</v>
      </c>
      <c r="K724" s="29" t="e">
        <f>#REF!</f>
        <v>#REF!</v>
      </c>
      <c r="L724" s="32" t="e">
        <f>TRUNC(E724*K724,0)</f>
        <v>#REF!</v>
      </c>
      <c r="M724" s="29" t="e">
        <f>#REF!</f>
        <v>#REF!</v>
      </c>
      <c r="N724" s="32" t="e">
        <f>TRUNC(E724*M724,0)</f>
        <v>#REF!</v>
      </c>
      <c r="O724" s="21" t="s">
        <v>2269</v>
      </c>
    </row>
    <row r="725" spans="2:15" ht="19.7" customHeight="1" x14ac:dyDescent="0.2">
      <c r="B725" s="13" t="s">
        <v>4016</v>
      </c>
      <c r="C725" s="14" t="s">
        <v>3105</v>
      </c>
      <c r="D725" s="14" t="s">
        <v>448</v>
      </c>
      <c r="E725" s="16">
        <v>1</v>
      </c>
      <c r="F725" s="15" t="s">
        <v>2937</v>
      </c>
      <c r="G725" s="22">
        <f>I725+K725+M725</f>
        <v>13288</v>
      </c>
      <c r="H725" s="26">
        <f>J725+L725+N725</f>
        <v>13288</v>
      </c>
      <c r="I725" s="25">
        <f>단가산출총괄표!G70</f>
        <v>7015</v>
      </c>
      <c r="J725" s="26">
        <f>TRUNC(E725*I725,0)</f>
        <v>7015</v>
      </c>
      <c r="K725" s="25">
        <f>단가산출총괄표!H70</f>
        <v>2944</v>
      </c>
      <c r="L725" s="26">
        <f>TRUNC(E725*K725,0)</f>
        <v>2944</v>
      </c>
      <c r="M725" s="25">
        <f>단가산출총괄표!I70</f>
        <v>3329</v>
      </c>
      <c r="N725" s="26">
        <f>TRUNC(E725*M725,0)</f>
        <v>3329</v>
      </c>
      <c r="O725" s="17" t="s">
        <v>3678</v>
      </c>
    </row>
    <row r="726" spans="2:15" ht="19.7" customHeight="1" x14ac:dyDescent="0.2">
      <c r="B726" s="13" t="s">
        <v>4016</v>
      </c>
      <c r="C726" s="14" t="s">
        <v>540</v>
      </c>
      <c r="D726" s="14" t="s">
        <v>1787</v>
      </c>
      <c r="E726" s="16">
        <v>1</v>
      </c>
      <c r="F726" s="15" t="s">
        <v>2937</v>
      </c>
      <c r="G726" s="22" t="e">
        <f>I726+K726+M726</f>
        <v>#REF!</v>
      </c>
      <c r="H726" s="26" t="e">
        <f>J726+L726+N726</f>
        <v>#REF!</v>
      </c>
      <c r="I726" s="25" t="e">
        <f>#REF!</f>
        <v>#REF!</v>
      </c>
      <c r="J726" s="26" t="e">
        <f>TRUNC(E726*I726,0)</f>
        <v>#REF!</v>
      </c>
      <c r="K726" s="25" t="e">
        <f>#REF!</f>
        <v>#REF!</v>
      </c>
      <c r="L726" s="26" t="e">
        <f>TRUNC(E726*K726,0)</f>
        <v>#REF!</v>
      </c>
      <c r="M726" s="25" t="e">
        <f>#REF!</f>
        <v>#REF!</v>
      </c>
      <c r="N726" s="26" t="e">
        <f>TRUNC(E726*M726,0)</f>
        <v>#REF!</v>
      </c>
      <c r="O726" s="17" t="s">
        <v>3562</v>
      </c>
    </row>
    <row r="727" spans="2:15" ht="19.7" customHeight="1" x14ac:dyDescent="0.2">
      <c r="B727" s="13" t="s">
        <v>4016</v>
      </c>
      <c r="C727" s="14" t="s">
        <v>4016</v>
      </c>
      <c r="D727" s="14" t="s">
        <v>4016</v>
      </c>
      <c r="E727" s="16"/>
      <c r="F727" s="15" t="s">
        <v>4016</v>
      </c>
      <c r="G727" s="22"/>
      <c r="H727" s="16"/>
      <c r="I727" s="22"/>
      <c r="J727" s="26">
        <f>TRUNC(E727*I727,0)</f>
        <v>0</v>
      </c>
      <c r="K727" s="22"/>
      <c r="L727" s="26">
        <f>TRUNC(E727*K727,0)</f>
        <v>0</v>
      </c>
      <c r="M727" s="22"/>
      <c r="N727" s="26">
        <f>TRUNC(E727*M727,0)</f>
        <v>0</v>
      </c>
      <c r="O727" s="17" t="s">
        <v>4016</v>
      </c>
    </row>
    <row r="728" spans="2:15" ht="19.7" customHeight="1" x14ac:dyDescent="0.2">
      <c r="B728" s="40" t="s">
        <v>3443</v>
      </c>
      <c r="C728" s="24" t="s">
        <v>3164</v>
      </c>
      <c r="D728" s="24" t="s">
        <v>448</v>
      </c>
      <c r="E728" s="16"/>
      <c r="F728" s="41" t="s">
        <v>2937</v>
      </c>
      <c r="G728" s="22"/>
      <c r="H728" s="42" t="e">
        <f>J728+L728+N728</f>
        <v>#REF!</v>
      </c>
      <c r="I728" s="22"/>
      <c r="J728" s="42" t="e">
        <f>TRUNC(J729+J730+J731)</f>
        <v>#REF!</v>
      </c>
      <c r="K728" s="22"/>
      <c r="L728" s="42" t="e">
        <f>TRUNC(L729+L730+L731)</f>
        <v>#REF!</v>
      </c>
      <c r="M728" s="22"/>
      <c r="N728" s="42" t="e">
        <f>TRUNC(N729+N730+N731)</f>
        <v>#REF!</v>
      </c>
      <c r="O728" s="43" t="s">
        <v>4016</v>
      </c>
    </row>
    <row r="729" spans="2:15" ht="19.7" customHeight="1" x14ac:dyDescent="0.2">
      <c r="B729" s="13" t="s">
        <v>4016</v>
      </c>
      <c r="C729" s="14" t="s">
        <v>3690</v>
      </c>
      <c r="D729" s="14" t="s">
        <v>448</v>
      </c>
      <c r="E729" s="16">
        <v>1</v>
      </c>
      <c r="F729" s="15" t="s">
        <v>2937</v>
      </c>
      <c r="G729" s="22" t="e">
        <f>I729+K729+M729</f>
        <v>#REF!</v>
      </c>
      <c r="H729" s="26" t="e">
        <f>J729+L729+N729</f>
        <v>#REF!</v>
      </c>
      <c r="I729" s="25" t="e">
        <f>#REF!</f>
        <v>#REF!</v>
      </c>
      <c r="J729" s="26" t="e">
        <f>TRUNC(E729*I729,0)</f>
        <v>#REF!</v>
      </c>
      <c r="K729" s="25" t="e">
        <f>#REF!</f>
        <v>#REF!</v>
      </c>
      <c r="L729" s="26" t="e">
        <f>TRUNC(E729*K729,0)</f>
        <v>#REF!</v>
      </c>
      <c r="M729" s="25" t="e">
        <f>#REF!</f>
        <v>#REF!</v>
      </c>
      <c r="N729" s="26" t="e">
        <f>TRUNC(E729*M729,0)</f>
        <v>#REF!</v>
      </c>
      <c r="O729" s="17" t="s">
        <v>2269</v>
      </c>
    </row>
    <row r="730" spans="2:15" ht="19.7" customHeight="1" x14ac:dyDescent="0.2">
      <c r="B730" s="13" t="s">
        <v>4016</v>
      </c>
      <c r="C730" s="14" t="s">
        <v>3105</v>
      </c>
      <c r="D730" s="14" t="s">
        <v>448</v>
      </c>
      <c r="E730" s="16">
        <v>1</v>
      </c>
      <c r="F730" s="15" t="s">
        <v>2937</v>
      </c>
      <c r="G730" s="22">
        <f>I730+K730+M730</f>
        <v>13288</v>
      </c>
      <c r="H730" s="26">
        <f>J730+L730+N730</f>
        <v>13288</v>
      </c>
      <c r="I730" s="25">
        <f>단가산출총괄표!G70</f>
        <v>7015</v>
      </c>
      <c r="J730" s="26">
        <f>TRUNC(E730*I730,0)</f>
        <v>7015</v>
      </c>
      <c r="K730" s="25">
        <f>단가산출총괄표!H70</f>
        <v>2944</v>
      </c>
      <c r="L730" s="26">
        <f>TRUNC(E730*K730,0)</f>
        <v>2944</v>
      </c>
      <c r="M730" s="25">
        <f>단가산출총괄표!I70</f>
        <v>3329</v>
      </c>
      <c r="N730" s="26">
        <f>TRUNC(E730*M730,0)</f>
        <v>3329</v>
      </c>
      <c r="O730" s="17" t="s">
        <v>3678</v>
      </c>
    </row>
    <row r="731" spans="2:15" ht="19.7" customHeight="1" x14ac:dyDescent="0.2">
      <c r="B731" s="13" t="s">
        <v>4016</v>
      </c>
      <c r="C731" s="14" t="s">
        <v>796</v>
      </c>
      <c r="D731" s="14" t="s">
        <v>2486</v>
      </c>
      <c r="E731" s="16">
        <v>1</v>
      </c>
      <c r="F731" s="15" t="s">
        <v>2937</v>
      </c>
      <c r="G731" s="22" t="e">
        <f>I731+K731+M731</f>
        <v>#REF!</v>
      </c>
      <c r="H731" s="26" t="e">
        <f>J731+L731+N731</f>
        <v>#REF!</v>
      </c>
      <c r="I731" s="25" t="e">
        <f>#REF!</f>
        <v>#REF!</v>
      </c>
      <c r="J731" s="26" t="e">
        <f>TRUNC(E731*I731,0)</f>
        <v>#REF!</v>
      </c>
      <c r="K731" s="25" t="e">
        <f>#REF!</f>
        <v>#REF!</v>
      </c>
      <c r="L731" s="26" t="e">
        <f>TRUNC(E731*K731,0)</f>
        <v>#REF!</v>
      </c>
      <c r="M731" s="25" t="e">
        <f>#REF!</f>
        <v>#REF!</v>
      </c>
      <c r="N731" s="26" t="e">
        <f>TRUNC(E731*M731,0)</f>
        <v>#REF!</v>
      </c>
      <c r="O731" s="17" t="s">
        <v>1424</v>
      </c>
    </row>
    <row r="732" spans="2:15" ht="19.7" customHeight="1" x14ac:dyDescent="0.2">
      <c r="B732" s="13" t="s">
        <v>4016</v>
      </c>
      <c r="C732" s="14" t="s">
        <v>4016</v>
      </c>
      <c r="D732" s="14" t="s">
        <v>4016</v>
      </c>
      <c r="E732" s="16"/>
      <c r="F732" s="15" t="s">
        <v>4016</v>
      </c>
      <c r="G732" s="22"/>
      <c r="H732" s="16"/>
      <c r="I732" s="22"/>
      <c r="J732" s="26">
        <f>TRUNC(E732*I732,0)</f>
        <v>0</v>
      </c>
      <c r="K732" s="22"/>
      <c r="L732" s="26">
        <f>TRUNC(E732*K732,0)</f>
        <v>0</v>
      </c>
      <c r="M732" s="22"/>
      <c r="N732" s="26">
        <f>TRUNC(E732*M732,0)</f>
        <v>0</v>
      </c>
      <c r="O732" s="17" t="s">
        <v>4016</v>
      </c>
    </row>
    <row r="733" spans="2:15" ht="19.7" customHeight="1" x14ac:dyDescent="0.2">
      <c r="B733" s="40" t="s">
        <v>1957</v>
      </c>
      <c r="C733" s="24" t="s">
        <v>2653</v>
      </c>
      <c r="D733" s="24" t="s">
        <v>660</v>
      </c>
      <c r="E733" s="16"/>
      <c r="F733" s="41" t="s">
        <v>2937</v>
      </c>
      <c r="G733" s="22"/>
      <c r="H733" s="42" t="e">
        <f>J733+L733+N733</f>
        <v>#REF!</v>
      </c>
      <c r="I733" s="22"/>
      <c r="J733" s="42" t="e">
        <f>TRUNC(J734+J735+J736)</f>
        <v>#REF!</v>
      </c>
      <c r="K733" s="22"/>
      <c r="L733" s="42" t="e">
        <f>TRUNC(L734+L735+L736)</f>
        <v>#REF!</v>
      </c>
      <c r="M733" s="22"/>
      <c r="N733" s="42" t="e">
        <f>TRUNC(N734+N735+N736)</f>
        <v>#REF!</v>
      </c>
      <c r="O733" s="43" t="s">
        <v>4016</v>
      </c>
    </row>
    <row r="734" spans="2:15" ht="19.7" customHeight="1" x14ac:dyDescent="0.2">
      <c r="B734" s="13" t="s">
        <v>4016</v>
      </c>
      <c r="C734" s="14" t="s">
        <v>392</v>
      </c>
      <c r="D734" s="14" t="s">
        <v>660</v>
      </c>
      <c r="E734" s="16">
        <v>1</v>
      </c>
      <c r="F734" s="15" t="s">
        <v>2937</v>
      </c>
      <c r="G734" s="22" t="e">
        <f>I734+K734+M734</f>
        <v>#REF!</v>
      </c>
      <c r="H734" s="26" t="e">
        <f>J734+L734+N734</f>
        <v>#REF!</v>
      </c>
      <c r="I734" s="25" t="e">
        <f>#REF!</f>
        <v>#REF!</v>
      </c>
      <c r="J734" s="26" t="e">
        <f>TRUNC(E734*I734,0)</f>
        <v>#REF!</v>
      </c>
      <c r="K734" s="25" t="e">
        <f>#REF!</f>
        <v>#REF!</v>
      </c>
      <c r="L734" s="26" t="e">
        <f>TRUNC(E734*K734,0)</f>
        <v>#REF!</v>
      </c>
      <c r="M734" s="25" t="e">
        <f>#REF!</f>
        <v>#REF!</v>
      </c>
      <c r="N734" s="26" t="e">
        <f>TRUNC(E734*M734,0)</f>
        <v>#REF!</v>
      </c>
      <c r="O734" s="17" t="s">
        <v>1148</v>
      </c>
    </row>
    <row r="735" spans="2:15" ht="19.7" customHeight="1" x14ac:dyDescent="0.2">
      <c r="B735" s="13" t="s">
        <v>4016</v>
      </c>
      <c r="C735" s="14" t="s">
        <v>1885</v>
      </c>
      <c r="D735" s="14" t="s">
        <v>3575</v>
      </c>
      <c r="E735" s="16">
        <v>1</v>
      </c>
      <c r="F735" s="15" t="s">
        <v>2937</v>
      </c>
      <c r="G735" s="22">
        <f>I735+K735+M735</f>
        <v>4687</v>
      </c>
      <c r="H735" s="26">
        <f>J735+L735+N735</f>
        <v>4687</v>
      </c>
      <c r="I735" s="25">
        <f>단가산출총괄표!G4</f>
        <v>2201</v>
      </c>
      <c r="J735" s="26">
        <f>TRUNC(E735*I735,0)</f>
        <v>2201</v>
      </c>
      <c r="K735" s="25">
        <f>단가산출총괄표!H4</f>
        <v>1120</v>
      </c>
      <c r="L735" s="26">
        <f>TRUNC(E735*K735,0)</f>
        <v>1120</v>
      </c>
      <c r="M735" s="25">
        <f>단가산출총괄표!I4</f>
        <v>1366</v>
      </c>
      <c r="N735" s="26">
        <f>TRUNC(E735*M735,0)</f>
        <v>1366</v>
      </c>
      <c r="O735" s="17" t="s">
        <v>682</v>
      </c>
    </row>
    <row r="736" spans="2:15" ht="19.7" customHeight="1" x14ac:dyDescent="0.2">
      <c r="B736" s="13" t="s">
        <v>4016</v>
      </c>
      <c r="C736" s="14" t="s">
        <v>879</v>
      </c>
      <c r="D736" s="14" t="s">
        <v>2675</v>
      </c>
      <c r="E736" s="16">
        <v>1</v>
      </c>
      <c r="F736" s="15" t="s">
        <v>2937</v>
      </c>
      <c r="G736" s="22" t="e">
        <f>I736+K736+M736</f>
        <v>#REF!</v>
      </c>
      <c r="H736" s="26" t="e">
        <f>J736+L736+N736</f>
        <v>#REF!</v>
      </c>
      <c r="I736" s="25" t="e">
        <f>#REF!</f>
        <v>#REF!</v>
      </c>
      <c r="J736" s="26" t="e">
        <f>TRUNC(E736*I736,0)</f>
        <v>#REF!</v>
      </c>
      <c r="K736" s="25" t="e">
        <f>#REF!</f>
        <v>#REF!</v>
      </c>
      <c r="L736" s="26" t="e">
        <f>TRUNC(E736*K736,0)</f>
        <v>#REF!</v>
      </c>
      <c r="M736" s="25" t="e">
        <f>#REF!</f>
        <v>#REF!</v>
      </c>
      <c r="N736" s="26" t="e">
        <f>TRUNC(E736*M736,0)</f>
        <v>#REF!</v>
      </c>
      <c r="O736" s="17" t="s">
        <v>784</v>
      </c>
    </row>
    <row r="737" spans="2:15" ht="19.7" customHeight="1" x14ac:dyDescent="0.2">
      <c r="B737" s="13" t="s">
        <v>4016</v>
      </c>
      <c r="C737" s="14" t="s">
        <v>4016</v>
      </c>
      <c r="D737" s="14" t="s">
        <v>4016</v>
      </c>
      <c r="E737" s="16"/>
      <c r="F737" s="15" t="s">
        <v>4016</v>
      </c>
      <c r="G737" s="22"/>
      <c r="H737" s="16"/>
      <c r="I737" s="22"/>
      <c r="J737" s="26">
        <f>TRUNC(E737*I737,0)</f>
        <v>0</v>
      </c>
      <c r="K737" s="22"/>
      <c r="L737" s="26">
        <f>TRUNC(E737*K737,0)</f>
        <v>0</v>
      </c>
      <c r="M737" s="22"/>
      <c r="N737" s="26">
        <f>TRUNC(E737*M737,0)</f>
        <v>0</v>
      </c>
      <c r="O737" s="17" t="s">
        <v>4016</v>
      </c>
    </row>
    <row r="738" spans="2:15" ht="19.7" customHeight="1" x14ac:dyDescent="0.2">
      <c r="B738" s="40" t="s">
        <v>2724</v>
      </c>
      <c r="C738" s="24" t="s">
        <v>1508</v>
      </c>
      <c r="D738" s="24" t="s">
        <v>770</v>
      </c>
      <c r="E738" s="16"/>
      <c r="F738" s="41" t="s">
        <v>2467</v>
      </c>
      <c r="G738" s="22"/>
      <c r="H738" s="42" t="e">
        <f>J738+L738+N738</f>
        <v>#REF!</v>
      </c>
      <c r="I738" s="22"/>
      <c r="J738" s="42" t="e">
        <f>TRUNC(J741+J742+J743+J744+J745+J746+J747+J748+J749+J750+J751+J752+J753+J754+J755+J756+J757+J758+J759+J760+J761)</f>
        <v>#REF!</v>
      </c>
      <c r="K738" s="22"/>
      <c r="L738" s="42" t="e">
        <f>TRUNC(L741+L742+L743+L744+L745+L746+L747+L748+L749+L750+L751+L752+L753+L754+L755+L756+L757+L758+L759+L760+L761)</f>
        <v>#REF!</v>
      </c>
      <c r="M738" s="22"/>
      <c r="N738" s="42" t="e">
        <f>TRUNC(N741+N742+N743+N744+N745+N746+N747+N748+N749+N750+N751+N752+N753+N754+N755+N756+N757+N758+N759+N760+N761)</f>
        <v>#REF!</v>
      </c>
      <c r="O738" s="43" t="s">
        <v>4016</v>
      </c>
    </row>
    <row r="739" spans="2:15" ht="19.7" customHeight="1" x14ac:dyDescent="0.2">
      <c r="B739" s="13" t="s">
        <v>4016</v>
      </c>
      <c r="C739" s="14" t="s">
        <v>2430</v>
      </c>
      <c r="D739" s="14" t="s">
        <v>679</v>
      </c>
      <c r="E739" s="44">
        <v>212.66</v>
      </c>
      <c r="F739" s="15" t="s">
        <v>2937</v>
      </c>
      <c r="G739" s="22"/>
      <c r="H739" s="16"/>
      <c r="I739" s="22"/>
      <c r="J739" s="26">
        <f t="shared" ref="J739:J762" si="90">TRUNC(E739*I739,0)</f>
        <v>0</v>
      </c>
      <c r="K739" s="22"/>
      <c r="L739" s="26">
        <f t="shared" ref="L739:L762" si="91">TRUNC(E739*K739,0)</f>
        <v>0</v>
      </c>
      <c r="M739" s="22"/>
      <c r="N739" s="26">
        <f t="shared" ref="N739:N762" si="92">TRUNC(E739*M739,0)</f>
        <v>0</v>
      </c>
      <c r="O739" s="17" t="s">
        <v>1870</v>
      </c>
    </row>
    <row r="740" spans="2:15" ht="19.7" customHeight="1" x14ac:dyDescent="0.2">
      <c r="B740" s="13" t="s">
        <v>4016</v>
      </c>
      <c r="C740" s="14" t="s">
        <v>2430</v>
      </c>
      <c r="D740" s="14" t="s">
        <v>2347</v>
      </c>
      <c r="E740" s="44">
        <v>5.19</v>
      </c>
      <c r="F740" s="15" t="s">
        <v>2937</v>
      </c>
      <c r="G740" s="22"/>
      <c r="H740" s="16"/>
      <c r="I740" s="22"/>
      <c r="J740" s="26">
        <f t="shared" si="90"/>
        <v>0</v>
      </c>
      <c r="K740" s="22"/>
      <c r="L740" s="26">
        <f t="shared" si="91"/>
        <v>0</v>
      </c>
      <c r="M740" s="22"/>
      <c r="N740" s="26">
        <f t="shared" si="92"/>
        <v>0</v>
      </c>
      <c r="O740" s="17" t="s">
        <v>1870</v>
      </c>
    </row>
    <row r="741" spans="2:15" ht="19.7" customHeight="1" x14ac:dyDescent="0.2">
      <c r="B741" s="13" t="s">
        <v>4016</v>
      </c>
      <c r="C741" s="14" t="s">
        <v>2817</v>
      </c>
      <c r="D741" s="14" t="s">
        <v>1151</v>
      </c>
      <c r="E741" s="44">
        <v>210.56</v>
      </c>
      <c r="F741" s="15" t="s">
        <v>2937</v>
      </c>
      <c r="G741" s="22" t="e">
        <f t="shared" ref="G741:G761" si="93">I741+K741+M741</f>
        <v>#REF!</v>
      </c>
      <c r="H741" s="26" t="e">
        <f t="shared" ref="H741:H761" si="94">J741+L741+N741</f>
        <v>#REF!</v>
      </c>
      <c r="I741" s="25" t="e">
        <f>일위대가총괄표!G46</f>
        <v>#REF!</v>
      </c>
      <c r="J741" s="26" t="e">
        <f t="shared" si="90"/>
        <v>#REF!</v>
      </c>
      <c r="K741" s="25" t="e">
        <f>일위대가총괄표!H46</f>
        <v>#REF!</v>
      </c>
      <c r="L741" s="26" t="e">
        <f t="shared" si="91"/>
        <v>#REF!</v>
      </c>
      <c r="M741" s="25" t="e">
        <f>일위대가총괄표!I46</f>
        <v>#REF!</v>
      </c>
      <c r="N741" s="26" t="e">
        <f t="shared" si="92"/>
        <v>#REF!</v>
      </c>
      <c r="O741" s="17" t="s">
        <v>1883</v>
      </c>
    </row>
    <row r="742" spans="2:15" ht="19.7" customHeight="1" x14ac:dyDescent="0.2">
      <c r="B742" s="13" t="s">
        <v>4016</v>
      </c>
      <c r="C742" s="14" t="s">
        <v>3483</v>
      </c>
      <c r="D742" s="14" t="s">
        <v>2669</v>
      </c>
      <c r="E742" s="44">
        <v>5.09</v>
      </c>
      <c r="F742" s="15" t="s">
        <v>2937</v>
      </c>
      <c r="G742" s="22" t="e">
        <f t="shared" si="93"/>
        <v>#REF!</v>
      </c>
      <c r="H742" s="26" t="e">
        <f t="shared" si="94"/>
        <v>#REF!</v>
      </c>
      <c r="I742" s="25" t="e">
        <f>#REF!</f>
        <v>#REF!</v>
      </c>
      <c r="J742" s="26" t="e">
        <f t="shared" si="90"/>
        <v>#REF!</v>
      </c>
      <c r="K742" s="25" t="e">
        <f>#REF!</f>
        <v>#REF!</v>
      </c>
      <c r="L742" s="26" t="e">
        <f t="shared" si="91"/>
        <v>#REF!</v>
      </c>
      <c r="M742" s="25" t="e">
        <f>#REF!</f>
        <v>#REF!</v>
      </c>
      <c r="N742" s="26" t="e">
        <f t="shared" si="92"/>
        <v>#REF!</v>
      </c>
      <c r="O742" s="17" t="s">
        <v>1272</v>
      </c>
    </row>
    <row r="743" spans="2:15" ht="19.7" customHeight="1" x14ac:dyDescent="0.2">
      <c r="B743" s="13" t="s">
        <v>4016</v>
      </c>
      <c r="C743" s="14" t="s">
        <v>529</v>
      </c>
      <c r="D743" s="14" t="s">
        <v>1241</v>
      </c>
      <c r="E743" s="44">
        <v>8.5670000000000002</v>
      </c>
      <c r="F743" s="15" t="s">
        <v>2870</v>
      </c>
      <c r="G743" s="22" t="e">
        <f t="shared" si="93"/>
        <v>#REF!</v>
      </c>
      <c r="H743" s="26" t="e">
        <f t="shared" si="94"/>
        <v>#REF!</v>
      </c>
      <c r="I743" s="25" t="e">
        <f>#REF!</f>
        <v>#REF!</v>
      </c>
      <c r="J743" s="26" t="e">
        <f t="shared" si="90"/>
        <v>#REF!</v>
      </c>
      <c r="K743" s="25" t="e">
        <f>#REF!</f>
        <v>#REF!</v>
      </c>
      <c r="L743" s="26" t="e">
        <f t="shared" si="91"/>
        <v>#REF!</v>
      </c>
      <c r="M743" s="25" t="e">
        <f>#REF!</f>
        <v>#REF!</v>
      </c>
      <c r="N743" s="26" t="e">
        <f t="shared" si="92"/>
        <v>#REF!</v>
      </c>
      <c r="O743" s="17" t="s">
        <v>4016</v>
      </c>
    </row>
    <row r="744" spans="2:15" ht="19.7" customHeight="1" x14ac:dyDescent="0.2">
      <c r="B744" s="13" t="s">
        <v>4016</v>
      </c>
      <c r="C744" s="14" t="s">
        <v>529</v>
      </c>
      <c r="D744" s="14" t="s">
        <v>3094</v>
      </c>
      <c r="E744" s="44">
        <v>0.44900000000000001</v>
      </c>
      <c r="F744" s="15" t="s">
        <v>2870</v>
      </c>
      <c r="G744" s="22" t="e">
        <f t="shared" si="93"/>
        <v>#REF!</v>
      </c>
      <c r="H744" s="26" t="e">
        <f t="shared" si="94"/>
        <v>#REF!</v>
      </c>
      <c r="I744" s="25" t="e">
        <f>#REF!</f>
        <v>#REF!</v>
      </c>
      <c r="J744" s="26" t="e">
        <f t="shared" si="90"/>
        <v>#REF!</v>
      </c>
      <c r="K744" s="25" t="e">
        <f>#REF!</f>
        <v>#REF!</v>
      </c>
      <c r="L744" s="26" t="e">
        <f t="shared" si="91"/>
        <v>#REF!</v>
      </c>
      <c r="M744" s="25" t="e">
        <f>#REF!</f>
        <v>#REF!</v>
      </c>
      <c r="N744" s="26" t="e">
        <f t="shared" si="92"/>
        <v>#REF!</v>
      </c>
      <c r="O744" s="17" t="s">
        <v>4016</v>
      </c>
    </row>
    <row r="745" spans="2:15" ht="19.7" customHeight="1" x14ac:dyDescent="0.2">
      <c r="B745" s="13" t="s">
        <v>4016</v>
      </c>
      <c r="C745" s="14" t="s">
        <v>529</v>
      </c>
      <c r="D745" s="14" t="s">
        <v>3884</v>
      </c>
      <c r="E745" s="44">
        <v>13.371</v>
      </c>
      <c r="F745" s="15" t="s">
        <v>2870</v>
      </c>
      <c r="G745" s="22" t="e">
        <f t="shared" si="93"/>
        <v>#REF!</v>
      </c>
      <c r="H745" s="26" t="e">
        <f t="shared" si="94"/>
        <v>#REF!</v>
      </c>
      <c r="I745" s="25" t="e">
        <f>#REF!</f>
        <v>#REF!</v>
      </c>
      <c r="J745" s="26" t="e">
        <f t="shared" si="90"/>
        <v>#REF!</v>
      </c>
      <c r="K745" s="25" t="e">
        <f>#REF!</f>
        <v>#REF!</v>
      </c>
      <c r="L745" s="26" t="e">
        <f t="shared" si="91"/>
        <v>#REF!</v>
      </c>
      <c r="M745" s="25" t="e">
        <f>#REF!</f>
        <v>#REF!</v>
      </c>
      <c r="N745" s="26" t="e">
        <f t="shared" si="92"/>
        <v>#REF!</v>
      </c>
      <c r="O745" s="17" t="s">
        <v>4016</v>
      </c>
    </row>
    <row r="746" spans="2:15" ht="19.7" customHeight="1" x14ac:dyDescent="0.2">
      <c r="B746" s="13" t="s">
        <v>4016</v>
      </c>
      <c r="C746" s="14" t="s">
        <v>529</v>
      </c>
      <c r="D746" s="14" t="s">
        <v>305</v>
      </c>
      <c r="E746" s="44">
        <v>9.1880000000000006</v>
      </c>
      <c r="F746" s="15" t="s">
        <v>2870</v>
      </c>
      <c r="G746" s="22" t="e">
        <f t="shared" si="93"/>
        <v>#REF!</v>
      </c>
      <c r="H746" s="26" t="e">
        <f t="shared" si="94"/>
        <v>#REF!</v>
      </c>
      <c r="I746" s="25" t="e">
        <f>#REF!</f>
        <v>#REF!</v>
      </c>
      <c r="J746" s="26" t="e">
        <f t="shared" si="90"/>
        <v>#REF!</v>
      </c>
      <c r="K746" s="25" t="e">
        <f>#REF!</f>
        <v>#REF!</v>
      </c>
      <c r="L746" s="26" t="e">
        <f t="shared" si="91"/>
        <v>#REF!</v>
      </c>
      <c r="M746" s="25" t="e">
        <f>#REF!</f>
        <v>#REF!</v>
      </c>
      <c r="N746" s="26" t="e">
        <f t="shared" si="92"/>
        <v>#REF!</v>
      </c>
      <c r="O746" s="17" t="s">
        <v>4016</v>
      </c>
    </row>
    <row r="747" spans="2:15" ht="19.7" customHeight="1" x14ac:dyDescent="0.2">
      <c r="B747" s="13" t="s">
        <v>4016</v>
      </c>
      <c r="C747" s="14" t="s">
        <v>790</v>
      </c>
      <c r="D747" s="14" t="s">
        <v>4016</v>
      </c>
      <c r="E747" s="44">
        <v>30.422000000000001</v>
      </c>
      <c r="F747" s="15" t="s">
        <v>2870</v>
      </c>
      <c r="G747" s="22" t="e">
        <f t="shared" si="93"/>
        <v>#REF!</v>
      </c>
      <c r="H747" s="26" t="e">
        <f t="shared" si="94"/>
        <v>#REF!</v>
      </c>
      <c r="I747" s="25" t="e">
        <f>일위대가총괄표!G99</f>
        <v>#REF!</v>
      </c>
      <c r="J747" s="26" t="e">
        <f t="shared" si="90"/>
        <v>#REF!</v>
      </c>
      <c r="K747" s="25" t="e">
        <f>일위대가총괄표!H99</f>
        <v>#REF!</v>
      </c>
      <c r="L747" s="26" t="e">
        <f t="shared" si="91"/>
        <v>#REF!</v>
      </c>
      <c r="M747" s="25" t="e">
        <f>일위대가총괄표!I99</f>
        <v>#REF!</v>
      </c>
      <c r="N747" s="26" t="e">
        <f t="shared" si="92"/>
        <v>#REF!</v>
      </c>
      <c r="O747" s="17" t="s">
        <v>322</v>
      </c>
    </row>
    <row r="748" spans="2:15" ht="19.7" customHeight="1" x14ac:dyDescent="0.2">
      <c r="B748" s="13" t="s">
        <v>4016</v>
      </c>
      <c r="C748" s="14" t="s">
        <v>2355</v>
      </c>
      <c r="D748" s="14" t="s">
        <v>406</v>
      </c>
      <c r="E748" s="44">
        <v>1.153</v>
      </c>
      <c r="F748" s="15" t="s">
        <v>2870</v>
      </c>
      <c r="G748" s="22" t="e">
        <f t="shared" si="93"/>
        <v>#REF!</v>
      </c>
      <c r="H748" s="26" t="e">
        <f t="shared" si="94"/>
        <v>#REF!</v>
      </c>
      <c r="I748" s="25" t="e">
        <f>#REF!</f>
        <v>#REF!</v>
      </c>
      <c r="J748" s="26" t="e">
        <f t="shared" si="90"/>
        <v>#REF!</v>
      </c>
      <c r="K748" s="25" t="e">
        <f>#REF!</f>
        <v>#REF!</v>
      </c>
      <c r="L748" s="26" t="e">
        <f t="shared" si="91"/>
        <v>#REF!</v>
      </c>
      <c r="M748" s="25" t="e">
        <f>#REF!</f>
        <v>#REF!</v>
      </c>
      <c r="N748" s="26" t="e">
        <f t="shared" si="92"/>
        <v>#REF!</v>
      </c>
      <c r="O748" s="17" t="s">
        <v>4016</v>
      </c>
    </row>
    <row r="749" spans="2:15" ht="19.7" customHeight="1" x14ac:dyDescent="0.2">
      <c r="B749" s="13" t="s">
        <v>4016</v>
      </c>
      <c r="C749" s="14" t="s">
        <v>2337</v>
      </c>
      <c r="D749" s="14" t="s">
        <v>2705</v>
      </c>
      <c r="E749" s="44">
        <v>1.6739999999999999</v>
      </c>
      <c r="F749" s="15" t="s">
        <v>2870</v>
      </c>
      <c r="G749" s="22">
        <f t="shared" si="93"/>
        <v>25574</v>
      </c>
      <c r="H749" s="26">
        <f t="shared" si="94"/>
        <v>42809</v>
      </c>
      <c r="I749" s="25">
        <f>단가산출총괄표!G71</f>
        <v>17702</v>
      </c>
      <c r="J749" s="26">
        <f t="shared" si="90"/>
        <v>29633</v>
      </c>
      <c r="K749" s="25">
        <f>단가산출총괄표!H71</f>
        <v>1936</v>
      </c>
      <c r="L749" s="26">
        <f t="shared" si="91"/>
        <v>3240</v>
      </c>
      <c r="M749" s="25">
        <f>단가산출총괄표!I71</f>
        <v>5936</v>
      </c>
      <c r="N749" s="26">
        <f t="shared" si="92"/>
        <v>9936</v>
      </c>
      <c r="O749" s="17" t="s">
        <v>1236</v>
      </c>
    </row>
    <row r="750" spans="2:15" ht="19.7" customHeight="1" x14ac:dyDescent="0.2">
      <c r="B750" s="13" t="s">
        <v>4016</v>
      </c>
      <c r="C750" s="14" t="s">
        <v>3217</v>
      </c>
      <c r="D750" s="14" t="s">
        <v>3379</v>
      </c>
      <c r="E750" s="44">
        <v>840.3</v>
      </c>
      <c r="F750" s="15" t="s">
        <v>2986</v>
      </c>
      <c r="G750" s="22" t="e">
        <f t="shared" si="93"/>
        <v>#REF!</v>
      </c>
      <c r="H750" s="26" t="e">
        <f t="shared" si="94"/>
        <v>#REF!</v>
      </c>
      <c r="I750" s="25" t="e">
        <f>#REF!</f>
        <v>#REF!</v>
      </c>
      <c r="J750" s="26" t="e">
        <f t="shared" si="90"/>
        <v>#REF!</v>
      </c>
      <c r="K750" s="25" t="e">
        <f>#REF!</f>
        <v>#REF!</v>
      </c>
      <c r="L750" s="26" t="e">
        <f t="shared" si="91"/>
        <v>#REF!</v>
      </c>
      <c r="M750" s="25" t="e">
        <f>#REF!</f>
        <v>#REF!</v>
      </c>
      <c r="N750" s="26" t="e">
        <f t="shared" si="92"/>
        <v>#REF!</v>
      </c>
      <c r="O750" s="17" t="s">
        <v>2949</v>
      </c>
    </row>
    <row r="751" spans="2:15" ht="19.7" customHeight="1" x14ac:dyDescent="0.2">
      <c r="B751" s="13" t="s">
        <v>4016</v>
      </c>
      <c r="C751" s="14" t="s">
        <v>2370</v>
      </c>
      <c r="D751" s="14" t="s">
        <v>3968</v>
      </c>
      <c r="E751" s="44">
        <v>41.47</v>
      </c>
      <c r="F751" s="15" t="s">
        <v>2986</v>
      </c>
      <c r="G751" s="22" t="e">
        <f t="shared" si="93"/>
        <v>#REF!</v>
      </c>
      <c r="H751" s="26" t="e">
        <f t="shared" si="94"/>
        <v>#REF!</v>
      </c>
      <c r="I751" s="25" t="e">
        <f>#REF!</f>
        <v>#REF!</v>
      </c>
      <c r="J751" s="26" t="e">
        <f t="shared" si="90"/>
        <v>#REF!</v>
      </c>
      <c r="K751" s="25" t="e">
        <f>#REF!</f>
        <v>#REF!</v>
      </c>
      <c r="L751" s="26" t="e">
        <f t="shared" si="91"/>
        <v>#REF!</v>
      </c>
      <c r="M751" s="25" t="e">
        <f>#REF!</f>
        <v>#REF!</v>
      </c>
      <c r="N751" s="26" t="e">
        <f t="shared" si="92"/>
        <v>#REF!</v>
      </c>
      <c r="O751" s="17" t="s">
        <v>911</v>
      </c>
    </row>
    <row r="752" spans="2:15" ht="19.7" customHeight="1" x14ac:dyDescent="0.2">
      <c r="B752" s="13" t="s">
        <v>4016</v>
      </c>
      <c r="C752" s="14" t="s">
        <v>3162</v>
      </c>
      <c r="D752" s="14" t="s">
        <v>2019</v>
      </c>
      <c r="E752" s="44">
        <v>589.20000000000005</v>
      </c>
      <c r="F752" s="15" t="s">
        <v>2986</v>
      </c>
      <c r="G752" s="22" t="e">
        <f t="shared" si="93"/>
        <v>#REF!</v>
      </c>
      <c r="H752" s="26" t="e">
        <f t="shared" si="94"/>
        <v>#REF!</v>
      </c>
      <c r="I752" s="25" t="e">
        <f>#REF!</f>
        <v>#REF!</v>
      </c>
      <c r="J752" s="26" t="e">
        <f t="shared" si="90"/>
        <v>#REF!</v>
      </c>
      <c r="K752" s="25" t="e">
        <f>#REF!</f>
        <v>#REF!</v>
      </c>
      <c r="L752" s="26" t="e">
        <f t="shared" si="91"/>
        <v>#REF!</v>
      </c>
      <c r="M752" s="25" t="e">
        <f>#REF!</f>
        <v>#REF!</v>
      </c>
      <c r="N752" s="26" t="e">
        <f t="shared" si="92"/>
        <v>#REF!</v>
      </c>
      <c r="O752" s="17" t="s">
        <v>1546</v>
      </c>
    </row>
    <row r="753" spans="2:15" ht="19.7" customHeight="1" x14ac:dyDescent="0.2">
      <c r="B753" s="13" t="s">
        <v>4016</v>
      </c>
      <c r="C753" s="14" t="s">
        <v>1169</v>
      </c>
      <c r="D753" s="14" t="s">
        <v>1696</v>
      </c>
      <c r="E753" s="44">
        <v>123.2</v>
      </c>
      <c r="F753" s="15" t="s">
        <v>2986</v>
      </c>
      <c r="G753" s="22" t="e">
        <f t="shared" si="93"/>
        <v>#REF!</v>
      </c>
      <c r="H753" s="26" t="e">
        <f t="shared" si="94"/>
        <v>#REF!</v>
      </c>
      <c r="I753" s="25" t="e">
        <f>일위대가총괄표!G144</f>
        <v>#REF!</v>
      </c>
      <c r="J753" s="26" t="e">
        <f t="shared" si="90"/>
        <v>#REF!</v>
      </c>
      <c r="K753" s="25" t="e">
        <f>일위대가총괄표!H144</f>
        <v>#REF!</v>
      </c>
      <c r="L753" s="26" t="e">
        <f t="shared" si="91"/>
        <v>#REF!</v>
      </c>
      <c r="M753" s="25" t="e">
        <f>일위대가총괄표!I144</f>
        <v>#REF!</v>
      </c>
      <c r="N753" s="26" t="e">
        <f t="shared" si="92"/>
        <v>#REF!</v>
      </c>
      <c r="O753" s="17" t="s">
        <v>2772</v>
      </c>
    </row>
    <row r="754" spans="2:15" ht="19.7" customHeight="1" x14ac:dyDescent="0.2">
      <c r="B754" s="18" t="s">
        <v>4016</v>
      </c>
      <c r="C754" s="19" t="s">
        <v>3766</v>
      </c>
      <c r="D754" s="19" t="s">
        <v>995</v>
      </c>
      <c r="E754" s="6">
        <v>1300</v>
      </c>
      <c r="F754" s="20" t="s">
        <v>2363</v>
      </c>
      <c r="G754" s="5" t="e">
        <f t="shared" si="93"/>
        <v>#REF!</v>
      </c>
      <c r="H754" s="32" t="e">
        <f t="shared" si="94"/>
        <v>#REF!</v>
      </c>
      <c r="I754" s="29" t="e">
        <f>#REF!</f>
        <v>#REF!</v>
      </c>
      <c r="J754" s="32" t="e">
        <f t="shared" si="90"/>
        <v>#REF!</v>
      </c>
      <c r="K754" s="29" t="e">
        <f>#REF!</f>
        <v>#REF!</v>
      </c>
      <c r="L754" s="32" t="e">
        <f t="shared" si="91"/>
        <v>#REF!</v>
      </c>
      <c r="M754" s="29" t="e">
        <f>#REF!</f>
        <v>#REF!</v>
      </c>
      <c r="N754" s="32" t="e">
        <f t="shared" si="92"/>
        <v>#REF!</v>
      </c>
      <c r="O754" s="21" t="s">
        <v>4016</v>
      </c>
    </row>
    <row r="755" spans="2:15" ht="19.7" customHeight="1" x14ac:dyDescent="0.2">
      <c r="B755" s="13" t="s">
        <v>4016</v>
      </c>
      <c r="C755" s="14" t="s">
        <v>3860</v>
      </c>
      <c r="D755" s="14" t="s">
        <v>305</v>
      </c>
      <c r="E755" s="44">
        <v>4.2000000000000003E-2</v>
      </c>
      <c r="F755" s="15" t="s">
        <v>2870</v>
      </c>
      <c r="G755" s="22" t="e">
        <f t="shared" si="93"/>
        <v>#REF!</v>
      </c>
      <c r="H755" s="26" t="e">
        <f t="shared" si="94"/>
        <v>#REF!</v>
      </c>
      <c r="I755" s="25" t="e">
        <f>#REF!</f>
        <v>#REF!</v>
      </c>
      <c r="J755" s="26" t="e">
        <f t="shared" si="90"/>
        <v>#REF!</v>
      </c>
      <c r="K755" s="25" t="e">
        <f>#REF!</f>
        <v>#REF!</v>
      </c>
      <c r="L755" s="26" t="e">
        <f t="shared" si="91"/>
        <v>#REF!</v>
      </c>
      <c r="M755" s="25" t="e">
        <f>#REF!</f>
        <v>#REF!</v>
      </c>
      <c r="N755" s="26" t="e">
        <f t="shared" si="92"/>
        <v>#REF!</v>
      </c>
      <c r="O755" s="17" t="s">
        <v>4016</v>
      </c>
    </row>
    <row r="756" spans="2:15" ht="19.7" customHeight="1" x14ac:dyDescent="0.2">
      <c r="B756" s="13" t="s">
        <v>4016</v>
      </c>
      <c r="C756" s="14" t="s">
        <v>2413</v>
      </c>
      <c r="D756" s="14" t="s">
        <v>1830</v>
      </c>
      <c r="E756" s="44">
        <v>0.434</v>
      </c>
      <c r="F756" s="15" t="s">
        <v>2870</v>
      </c>
      <c r="G756" s="22" t="e">
        <f t="shared" si="93"/>
        <v>#REF!</v>
      </c>
      <c r="H756" s="26" t="e">
        <f t="shared" si="94"/>
        <v>#REF!</v>
      </c>
      <c r="I756" s="25" t="e">
        <f>#REF!</f>
        <v>#REF!</v>
      </c>
      <c r="J756" s="26" t="e">
        <f t="shared" si="90"/>
        <v>#REF!</v>
      </c>
      <c r="K756" s="25" t="e">
        <f>#REF!</f>
        <v>#REF!</v>
      </c>
      <c r="L756" s="26" t="e">
        <f t="shared" si="91"/>
        <v>#REF!</v>
      </c>
      <c r="M756" s="25" t="e">
        <f>#REF!</f>
        <v>#REF!</v>
      </c>
      <c r="N756" s="26" t="e">
        <f t="shared" si="92"/>
        <v>#REF!</v>
      </c>
      <c r="O756" s="17" t="s">
        <v>4016</v>
      </c>
    </row>
    <row r="757" spans="2:15" ht="19.7" customHeight="1" x14ac:dyDescent="0.2">
      <c r="B757" s="13" t="s">
        <v>4016</v>
      </c>
      <c r="C757" s="14" t="s">
        <v>1511</v>
      </c>
      <c r="D757" s="14" t="s">
        <v>1379</v>
      </c>
      <c r="E757" s="16">
        <v>170</v>
      </c>
      <c r="F757" s="15" t="s">
        <v>667</v>
      </c>
      <c r="G757" s="22" t="e">
        <f t="shared" si="93"/>
        <v>#REF!</v>
      </c>
      <c r="H757" s="26" t="e">
        <f t="shared" si="94"/>
        <v>#REF!</v>
      </c>
      <c r="I757" s="25" t="e">
        <f>#REF!</f>
        <v>#REF!</v>
      </c>
      <c r="J757" s="26" t="e">
        <f t="shared" si="90"/>
        <v>#REF!</v>
      </c>
      <c r="K757" s="25" t="e">
        <f>#REF!</f>
        <v>#REF!</v>
      </c>
      <c r="L757" s="26" t="e">
        <f t="shared" si="91"/>
        <v>#REF!</v>
      </c>
      <c r="M757" s="25" t="e">
        <f>#REF!</f>
        <v>#REF!</v>
      </c>
      <c r="N757" s="26" t="e">
        <f t="shared" si="92"/>
        <v>#REF!</v>
      </c>
      <c r="O757" s="17" t="s">
        <v>4016</v>
      </c>
    </row>
    <row r="758" spans="2:15" ht="19.7" customHeight="1" x14ac:dyDescent="0.2">
      <c r="B758" s="13" t="s">
        <v>4016</v>
      </c>
      <c r="C758" s="14" t="s">
        <v>1368</v>
      </c>
      <c r="D758" s="14" t="s">
        <v>2216</v>
      </c>
      <c r="E758" s="44">
        <v>4.7519999999999998</v>
      </c>
      <c r="F758" s="15" t="s">
        <v>2870</v>
      </c>
      <c r="G758" s="22" t="e">
        <f t="shared" si="93"/>
        <v>#REF!</v>
      </c>
      <c r="H758" s="26" t="e">
        <f t="shared" si="94"/>
        <v>#REF!</v>
      </c>
      <c r="I758" s="25" t="e">
        <f>#REF!</f>
        <v>#REF!</v>
      </c>
      <c r="J758" s="26" t="e">
        <f t="shared" si="90"/>
        <v>#REF!</v>
      </c>
      <c r="K758" s="25" t="e">
        <f>#REF!</f>
        <v>#REF!</v>
      </c>
      <c r="L758" s="26" t="e">
        <f t="shared" si="91"/>
        <v>#REF!</v>
      </c>
      <c r="M758" s="25" t="e">
        <f>#REF!</f>
        <v>#REF!</v>
      </c>
      <c r="N758" s="26" t="e">
        <f t="shared" si="92"/>
        <v>#REF!</v>
      </c>
      <c r="O758" s="17" t="s">
        <v>4016</v>
      </c>
    </row>
    <row r="759" spans="2:15" ht="19.7" customHeight="1" x14ac:dyDescent="0.2">
      <c r="B759" s="13" t="s">
        <v>4016</v>
      </c>
      <c r="C759" s="14" t="s">
        <v>3829</v>
      </c>
      <c r="D759" s="14" t="s">
        <v>3988</v>
      </c>
      <c r="E759" s="44">
        <v>0.14499999999999999</v>
      </c>
      <c r="F759" s="15" t="s">
        <v>2870</v>
      </c>
      <c r="G759" s="22" t="e">
        <f t="shared" si="93"/>
        <v>#REF!</v>
      </c>
      <c r="H759" s="26" t="e">
        <f t="shared" si="94"/>
        <v>#REF!</v>
      </c>
      <c r="I759" s="25" t="e">
        <f>#REF!</f>
        <v>#REF!</v>
      </c>
      <c r="J759" s="26" t="e">
        <f t="shared" si="90"/>
        <v>#REF!</v>
      </c>
      <c r="K759" s="25" t="e">
        <f>#REF!</f>
        <v>#REF!</v>
      </c>
      <c r="L759" s="26" t="e">
        <f t="shared" si="91"/>
        <v>#REF!</v>
      </c>
      <c r="M759" s="25" t="e">
        <f>#REF!</f>
        <v>#REF!</v>
      </c>
      <c r="N759" s="26" t="e">
        <f t="shared" si="92"/>
        <v>#REF!</v>
      </c>
      <c r="O759" s="17" t="s">
        <v>4016</v>
      </c>
    </row>
    <row r="760" spans="2:15" ht="19.7" customHeight="1" x14ac:dyDescent="0.2">
      <c r="B760" s="13" t="s">
        <v>4016</v>
      </c>
      <c r="C760" s="14" t="s">
        <v>1264</v>
      </c>
      <c r="D760" s="14" t="s">
        <v>3826</v>
      </c>
      <c r="E760" s="44">
        <v>6.1440000000000001</v>
      </c>
      <c r="F760" s="15" t="s">
        <v>1349</v>
      </c>
      <c r="G760" s="22" t="e">
        <f t="shared" si="93"/>
        <v>#REF!</v>
      </c>
      <c r="H760" s="26" t="e">
        <f t="shared" si="94"/>
        <v>#REF!</v>
      </c>
      <c r="I760" s="25" t="e">
        <f>#REF!</f>
        <v>#REF!</v>
      </c>
      <c r="J760" s="26" t="e">
        <f t="shared" si="90"/>
        <v>#REF!</v>
      </c>
      <c r="K760" s="25" t="e">
        <f>#REF!</f>
        <v>#REF!</v>
      </c>
      <c r="L760" s="26" t="e">
        <f t="shared" si="91"/>
        <v>#REF!</v>
      </c>
      <c r="M760" s="25" t="e">
        <f>#REF!</f>
        <v>#REF!</v>
      </c>
      <c r="N760" s="26" t="e">
        <f t="shared" si="92"/>
        <v>#REF!</v>
      </c>
      <c r="O760" s="17" t="s">
        <v>1185</v>
      </c>
    </row>
    <row r="761" spans="2:15" ht="19.7" customHeight="1" x14ac:dyDescent="0.2">
      <c r="B761" s="13" t="s">
        <v>4016</v>
      </c>
      <c r="C761" s="14" t="s">
        <v>3574</v>
      </c>
      <c r="D761" s="14" t="s">
        <v>4016</v>
      </c>
      <c r="E761" s="44">
        <v>0.6</v>
      </c>
      <c r="F761" s="15" t="s">
        <v>2937</v>
      </c>
      <c r="G761" s="22">
        <f t="shared" si="93"/>
        <v>566828</v>
      </c>
      <c r="H761" s="26">
        <f t="shared" si="94"/>
        <v>340096</v>
      </c>
      <c r="I761" s="25">
        <f>단가산출총괄표!G72</f>
        <v>367903</v>
      </c>
      <c r="J761" s="26">
        <f t="shared" si="90"/>
        <v>220741</v>
      </c>
      <c r="K761" s="25">
        <f>단가산출총괄표!H72</f>
        <v>198925</v>
      </c>
      <c r="L761" s="26">
        <f t="shared" si="91"/>
        <v>119355</v>
      </c>
      <c r="M761" s="25">
        <f>단가산출총괄표!I72</f>
        <v>0</v>
      </c>
      <c r="N761" s="26">
        <f t="shared" si="92"/>
        <v>0</v>
      </c>
      <c r="O761" s="17" t="s">
        <v>3544</v>
      </c>
    </row>
    <row r="762" spans="2:15" ht="19.7" customHeight="1" x14ac:dyDescent="0.2">
      <c r="B762" s="13" t="s">
        <v>4016</v>
      </c>
      <c r="C762" s="14" t="s">
        <v>4016</v>
      </c>
      <c r="D762" s="14" t="s">
        <v>4016</v>
      </c>
      <c r="E762" s="16"/>
      <c r="F762" s="15" t="s">
        <v>4016</v>
      </c>
      <c r="G762" s="22"/>
      <c r="H762" s="16"/>
      <c r="I762" s="22"/>
      <c r="J762" s="26">
        <f t="shared" si="90"/>
        <v>0</v>
      </c>
      <c r="K762" s="22"/>
      <c r="L762" s="26">
        <f t="shared" si="91"/>
        <v>0</v>
      </c>
      <c r="M762" s="22"/>
      <c r="N762" s="26">
        <f t="shared" si="92"/>
        <v>0</v>
      </c>
      <c r="O762" s="17" t="s">
        <v>4016</v>
      </c>
    </row>
    <row r="763" spans="2:15" ht="19.7" customHeight="1" x14ac:dyDescent="0.2">
      <c r="B763" s="40" t="s">
        <v>143</v>
      </c>
      <c r="C763" s="24" t="s">
        <v>1169</v>
      </c>
      <c r="D763" s="24" t="s">
        <v>1696</v>
      </c>
      <c r="E763" s="16"/>
      <c r="F763" s="41" t="s">
        <v>2986</v>
      </c>
      <c r="G763" s="22"/>
      <c r="H763" s="42" t="e">
        <f>J763+L763+N763</f>
        <v>#REF!</v>
      </c>
      <c r="I763" s="22"/>
      <c r="J763" s="42" t="e">
        <f>TRUNC(J764+J765)</f>
        <v>#REF!</v>
      </c>
      <c r="K763" s="22"/>
      <c r="L763" s="42" t="e">
        <f>TRUNC(L764+L765)</f>
        <v>#REF!</v>
      </c>
      <c r="M763" s="22"/>
      <c r="N763" s="26" t="e">
        <f>TRUNC(N764+N765)</f>
        <v>#REF!</v>
      </c>
      <c r="O763" s="43" t="s">
        <v>4016</v>
      </c>
    </row>
    <row r="764" spans="2:15" ht="19.7" customHeight="1" x14ac:dyDescent="0.2">
      <c r="B764" s="13" t="s">
        <v>4016</v>
      </c>
      <c r="C764" s="14" t="s">
        <v>2683</v>
      </c>
      <c r="D764" s="14" t="s">
        <v>1977</v>
      </c>
      <c r="E764" s="44">
        <v>1.05</v>
      </c>
      <c r="F764" s="15" t="s">
        <v>2986</v>
      </c>
      <c r="G764" s="22" t="e">
        <f>I764+K764+M764</f>
        <v>#REF!</v>
      </c>
      <c r="H764" s="26" t="e">
        <f>J764+L764+N764</f>
        <v>#REF!</v>
      </c>
      <c r="I764" s="25" t="e">
        <f>#REF!</f>
        <v>#REF!</v>
      </c>
      <c r="J764" s="26" t="e">
        <f>TRUNC(E764*I764,0)</f>
        <v>#REF!</v>
      </c>
      <c r="K764" s="25" t="e">
        <f>#REF!</f>
        <v>#REF!</v>
      </c>
      <c r="L764" s="26" t="e">
        <f>TRUNC(E764*K764,0)</f>
        <v>#REF!</v>
      </c>
      <c r="M764" s="25" t="e">
        <f>#REF!</f>
        <v>#REF!</v>
      </c>
      <c r="N764" s="26" t="e">
        <f>TRUNC(E764*M764,0)</f>
        <v>#REF!</v>
      </c>
      <c r="O764" s="17" t="s">
        <v>4016</v>
      </c>
    </row>
    <row r="765" spans="2:15" ht="19.7" customHeight="1" x14ac:dyDescent="0.2">
      <c r="B765" s="13" t="s">
        <v>4016</v>
      </c>
      <c r="C765" s="14" t="s">
        <v>2575</v>
      </c>
      <c r="D765" s="14" t="s">
        <v>2631</v>
      </c>
      <c r="E765" s="16">
        <v>1</v>
      </c>
      <c r="F765" s="15" t="s">
        <v>2986</v>
      </c>
      <c r="G765" s="22" t="e">
        <f>I765+K765+M765</f>
        <v>#REF!</v>
      </c>
      <c r="H765" s="26" t="e">
        <f>J765+L765+N765</f>
        <v>#REF!</v>
      </c>
      <c r="I765" s="25" t="e">
        <f>#REF!</f>
        <v>#REF!</v>
      </c>
      <c r="J765" s="26" t="e">
        <f>TRUNC(E765*I765,0)</f>
        <v>#REF!</v>
      </c>
      <c r="K765" s="25" t="e">
        <f>#REF!</f>
        <v>#REF!</v>
      </c>
      <c r="L765" s="26" t="e">
        <f>TRUNC(E765*K765,0)</f>
        <v>#REF!</v>
      </c>
      <c r="M765" s="25" t="e">
        <f>#REF!</f>
        <v>#REF!</v>
      </c>
      <c r="N765" s="26" t="e">
        <f>TRUNC(E765*M765,0)</f>
        <v>#REF!</v>
      </c>
      <c r="O765" s="17" t="s">
        <v>1725</v>
      </c>
    </row>
    <row r="766" spans="2:15" ht="19.7" customHeight="1" x14ac:dyDescent="0.2">
      <c r="B766" s="13" t="s">
        <v>4016</v>
      </c>
      <c r="C766" s="14" t="s">
        <v>4016</v>
      </c>
      <c r="D766" s="14" t="s">
        <v>4016</v>
      </c>
      <c r="E766" s="16"/>
      <c r="F766" s="15" t="s">
        <v>4016</v>
      </c>
      <c r="G766" s="22"/>
      <c r="H766" s="16"/>
      <c r="I766" s="22"/>
      <c r="J766" s="26">
        <f>TRUNC(E766*I766,0)</f>
        <v>0</v>
      </c>
      <c r="K766" s="22"/>
      <c r="L766" s="26">
        <f>TRUNC(E766*K766,0)</f>
        <v>0</v>
      </c>
      <c r="M766" s="22"/>
      <c r="N766" s="26">
        <f>TRUNC(E766*M766,0)</f>
        <v>0</v>
      </c>
      <c r="O766" s="17" t="s">
        <v>4016</v>
      </c>
    </row>
    <row r="767" spans="2:15" ht="19.7" customHeight="1" x14ac:dyDescent="0.2">
      <c r="B767" s="40" t="s">
        <v>2606</v>
      </c>
      <c r="C767" s="24" t="s">
        <v>2237</v>
      </c>
      <c r="D767" s="24" t="s">
        <v>770</v>
      </c>
      <c r="E767" s="16"/>
      <c r="F767" s="41" t="s">
        <v>2467</v>
      </c>
      <c r="G767" s="22"/>
      <c r="H767" s="42" t="e">
        <f>J767+L767+N767</f>
        <v>#REF!</v>
      </c>
      <c r="I767" s="22"/>
      <c r="J767" s="42" t="e">
        <f>TRUNC(J770+J771+J772+J773+J774+J775+J776+J777+J778+J779+J780+J781+J782+J783+J784+J785+J786+J787+J788+J789+J790)</f>
        <v>#REF!</v>
      </c>
      <c r="K767" s="22"/>
      <c r="L767" s="42" t="e">
        <f>TRUNC(L770+L771+L772+L773+L774+L775+L776+L777+L778+L779+L780+L781+L782+L783+L784+L785+L786+L787+L788+L789+L790)</f>
        <v>#REF!</v>
      </c>
      <c r="M767" s="22"/>
      <c r="N767" s="42" t="e">
        <f>TRUNC(N770+N771+N772+N773+N774+N775+N776+N777+N778+N779+N780+N781+N782+N783+N784+N785+N786+N787+N788+N789+N790)</f>
        <v>#REF!</v>
      </c>
      <c r="O767" s="43" t="s">
        <v>4016</v>
      </c>
    </row>
    <row r="768" spans="2:15" ht="19.7" customHeight="1" x14ac:dyDescent="0.2">
      <c r="B768" s="13" t="s">
        <v>4016</v>
      </c>
      <c r="C768" s="14" t="s">
        <v>2430</v>
      </c>
      <c r="D768" s="14" t="s">
        <v>679</v>
      </c>
      <c r="E768" s="44">
        <v>84.22</v>
      </c>
      <c r="F768" s="15" t="s">
        <v>2937</v>
      </c>
      <c r="G768" s="22"/>
      <c r="H768" s="16"/>
      <c r="I768" s="22"/>
      <c r="J768" s="26">
        <f t="shared" ref="J768:J791" si="95">TRUNC(E768*I768,0)</f>
        <v>0</v>
      </c>
      <c r="K768" s="22"/>
      <c r="L768" s="26">
        <f t="shared" ref="L768:L791" si="96">TRUNC(E768*K768,0)</f>
        <v>0</v>
      </c>
      <c r="M768" s="22"/>
      <c r="N768" s="26">
        <f t="shared" ref="N768:N791" si="97">TRUNC(E768*M768,0)</f>
        <v>0</v>
      </c>
      <c r="O768" s="17" t="s">
        <v>1870</v>
      </c>
    </row>
    <row r="769" spans="2:15" ht="19.7" customHeight="1" x14ac:dyDescent="0.2">
      <c r="B769" s="13" t="s">
        <v>4016</v>
      </c>
      <c r="C769" s="14" t="s">
        <v>2430</v>
      </c>
      <c r="D769" s="14" t="s">
        <v>2347</v>
      </c>
      <c r="E769" s="44">
        <v>1.83</v>
      </c>
      <c r="F769" s="15" t="s">
        <v>2937</v>
      </c>
      <c r="G769" s="22"/>
      <c r="H769" s="16"/>
      <c r="I769" s="22"/>
      <c r="J769" s="26">
        <f t="shared" si="95"/>
        <v>0</v>
      </c>
      <c r="K769" s="22"/>
      <c r="L769" s="26">
        <f t="shared" si="96"/>
        <v>0</v>
      </c>
      <c r="M769" s="22"/>
      <c r="N769" s="26">
        <f t="shared" si="97"/>
        <v>0</v>
      </c>
      <c r="O769" s="17" t="s">
        <v>1870</v>
      </c>
    </row>
    <row r="770" spans="2:15" ht="19.7" customHeight="1" x14ac:dyDescent="0.2">
      <c r="B770" s="13" t="s">
        <v>4016</v>
      </c>
      <c r="C770" s="14" t="s">
        <v>2817</v>
      </c>
      <c r="D770" s="14" t="s">
        <v>1151</v>
      </c>
      <c r="E770" s="44">
        <v>83.39</v>
      </c>
      <c r="F770" s="15" t="s">
        <v>2937</v>
      </c>
      <c r="G770" s="22" t="e">
        <f t="shared" ref="G770:G790" si="98">I770+K770+M770</f>
        <v>#REF!</v>
      </c>
      <c r="H770" s="26" t="e">
        <f t="shared" ref="H770:H790" si="99">J770+L770+N770</f>
        <v>#REF!</v>
      </c>
      <c r="I770" s="25" t="e">
        <f>일위대가총괄표!G46</f>
        <v>#REF!</v>
      </c>
      <c r="J770" s="26" t="e">
        <f t="shared" si="95"/>
        <v>#REF!</v>
      </c>
      <c r="K770" s="25" t="e">
        <f>일위대가총괄표!H46</f>
        <v>#REF!</v>
      </c>
      <c r="L770" s="26" t="e">
        <f t="shared" si="96"/>
        <v>#REF!</v>
      </c>
      <c r="M770" s="25" t="e">
        <f>일위대가총괄표!I46</f>
        <v>#REF!</v>
      </c>
      <c r="N770" s="26" t="e">
        <f t="shared" si="97"/>
        <v>#REF!</v>
      </c>
      <c r="O770" s="17" t="s">
        <v>1883</v>
      </c>
    </row>
    <row r="771" spans="2:15" ht="19.7" customHeight="1" x14ac:dyDescent="0.2">
      <c r="B771" s="13" t="s">
        <v>4016</v>
      </c>
      <c r="C771" s="14" t="s">
        <v>3483</v>
      </c>
      <c r="D771" s="14" t="s">
        <v>2669</v>
      </c>
      <c r="E771" s="44">
        <v>1.8</v>
      </c>
      <c r="F771" s="15" t="s">
        <v>2937</v>
      </c>
      <c r="G771" s="22" t="e">
        <f t="shared" si="98"/>
        <v>#REF!</v>
      </c>
      <c r="H771" s="26" t="e">
        <f t="shared" si="99"/>
        <v>#REF!</v>
      </c>
      <c r="I771" s="25" t="e">
        <f>#REF!</f>
        <v>#REF!</v>
      </c>
      <c r="J771" s="26" t="e">
        <f t="shared" si="95"/>
        <v>#REF!</v>
      </c>
      <c r="K771" s="25" t="e">
        <f>#REF!</f>
        <v>#REF!</v>
      </c>
      <c r="L771" s="26" t="e">
        <f t="shared" si="96"/>
        <v>#REF!</v>
      </c>
      <c r="M771" s="25" t="e">
        <f>#REF!</f>
        <v>#REF!</v>
      </c>
      <c r="N771" s="26" t="e">
        <f t="shared" si="97"/>
        <v>#REF!</v>
      </c>
      <c r="O771" s="17" t="s">
        <v>1272</v>
      </c>
    </row>
    <row r="772" spans="2:15" ht="19.7" customHeight="1" x14ac:dyDescent="0.2">
      <c r="B772" s="13" t="s">
        <v>4016</v>
      </c>
      <c r="C772" s="14" t="s">
        <v>529</v>
      </c>
      <c r="D772" s="14" t="s">
        <v>1241</v>
      </c>
      <c r="E772" s="44">
        <v>6.3550000000000004</v>
      </c>
      <c r="F772" s="15" t="s">
        <v>2870</v>
      </c>
      <c r="G772" s="22" t="e">
        <f t="shared" si="98"/>
        <v>#REF!</v>
      </c>
      <c r="H772" s="26" t="e">
        <f t="shared" si="99"/>
        <v>#REF!</v>
      </c>
      <c r="I772" s="25" t="e">
        <f>#REF!</f>
        <v>#REF!</v>
      </c>
      <c r="J772" s="26" t="e">
        <f t="shared" si="95"/>
        <v>#REF!</v>
      </c>
      <c r="K772" s="25" t="e">
        <f>#REF!</f>
        <v>#REF!</v>
      </c>
      <c r="L772" s="26" t="e">
        <f t="shared" si="96"/>
        <v>#REF!</v>
      </c>
      <c r="M772" s="25" t="e">
        <f>#REF!</f>
        <v>#REF!</v>
      </c>
      <c r="N772" s="26" t="e">
        <f t="shared" si="97"/>
        <v>#REF!</v>
      </c>
      <c r="O772" s="17" t="s">
        <v>4016</v>
      </c>
    </row>
    <row r="773" spans="2:15" ht="19.7" customHeight="1" x14ac:dyDescent="0.2">
      <c r="B773" s="13" t="s">
        <v>4016</v>
      </c>
      <c r="C773" s="14" t="s">
        <v>529</v>
      </c>
      <c r="D773" s="14" t="s">
        <v>3094</v>
      </c>
      <c r="E773" s="44">
        <v>0.153</v>
      </c>
      <c r="F773" s="15" t="s">
        <v>2870</v>
      </c>
      <c r="G773" s="22" t="e">
        <f t="shared" si="98"/>
        <v>#REF!</v>
      </c>
      <c r="H773" s="26" t="e">
        <f t="shared" si="99"/>
        <v>#REF!</v>
      </c>
      <c r="I773" s="25" t="e">
        <f>#REF!</f>
        <v>#REF!</v>
      </c>
      <c r="J773" s="26" t="e">
        <f t="shared" si="95"/>
        <v>#REF!</v>
      </c>
      <c r="K773" s="25" t="e">
        <f>#REF!</f>
        <v>#REF!</v>
      </c>
      <c r="L773" s="26" t="e">
        <f t="shared" si="96"/>
        <v>#REF!</v>
      </c>
      <c r="M773" s="25" t="e">
        <f>#REF!</f>
        <v>#REF!</v>
      </c>
      <c r="N773" s="26" t="e">
        <f t="shared" si="97"/>
        <v>#REF!</v>
      </c>
      <c r="O773" s="17" t="s">
        <v>4016</v>
      </c>
    </row>
    <row r="774" spans="2:15" ht="19.7" customHeight="1" x14ac:dyDescent="0.2">
      <c r="B774" s="13" t="s">
        <v>4016</v>
      </c>
      <c r="C774" s="14" t="s">
        <v>529</v>
      </c>
      <c r="D774" s="14" t="s">
        <v>3884</v>
      </c>
      <c r="E774" s="44">
        <v>5.7210000000000001</v>
      </c>
      <c r="F774" s="15" t="s">
        <v>2870</v>
      </c>
      <c r="G774" s="22" t="e">
        <f t="shared" si="98"/>
        <v>#REF!</v>
      </c>
      <c r="H774" s="26" t="e">
        <f t="shared" si="99"/>
        <v>#REF!</v>
      </c>
      <c r="I774" s="25" t="e">
        <f>#REF!</f>
        <v>#REF!</v>
      </c>
      <c r="J774" s="26" t="e">
        <f t="shared" si="95"/>
        <v>#REF!</v>
      </c>
      <c r="K774" s="25" t="e">
        <f>#REF!</f>
        <v>#REF!</v>
      </c>
      <c r="L774" s="26" t="e">
        <f t="shared" si="96"/>
        <v>#REF!</v>
      </c>
      <c r="M774" s="25" t="e">
        <f>#REF!</f>
        <v>#REF!</v>
      </c>
      <c r="N774" s="26" t="e">
        <f t="shared" si="97"/>
        <v>#REF!</v>
      </c>
      <c r="O774" s="17" t="s">
        <v>4016</v>
      </c>
    </row>
    <row r="775" spans="2:15" ht="19.7" customHeight="1" x14ac:dyDescent="0.2">
      <c r="B775" s="13" t="s">
        <v>4016</v>
      </c>
      <c r="C775" s="14" t="s">
        <v>529</v>
      </c>
      <c r="D775" s="14" t="s">
        <v>305</v>
      </c>
      <c r="E775" s="44">
        <v>2.2519999999999998</v>
      </c>
      <c r="F775" s="15" t="s">
        <v>2870</v>
      </c>
      <c r="G775" s="22" t="e">
        <f t="shared" si="98"/>
        <v>#REF!</v>
      </c>
      <c r="H775" s="26" t="e">
        <f t="shared" si="99"/>
        <v>#REF!</v>
      </c>
      <c r="I775" s="25" t="e">
        <f>#REF!</f>
        <v>#REF!</v>
      </c>
      <c r="J775" s="26" t="e">
        <f t="shared" si="95"/>
        <v>#REF!</v>
      </c>
      <c r="K775" s="25" t="e">
        <f>#REF!</f>
        <v>#REF!</v>
      </c>
      <c r="L775" s="26" t="e">
        <f t="shared" si="96"/>
        <v>#REF!</v>
      </c>
      <c r="M775" s="25" t="e">
        <f>#REF!</f>
        <v>#REF!</v>
      </c>
      <c r="N775" s="26" t="e">
        <f t="shared" si="97"/>
        <v>#REF!</v>
      </c>
      <c r="O775" s="17" t="s">
        <v>4016</v>
      </c>
    </row>
    <row r="776" spans="2:15" ht="19.7" customHeight="1" x14ac:dyDescent="0.2">
      <c r="B776" s="13" t="s">
        <v>4016</v>
      </c>
      <c r="C776" s="14" t="s">
        <v>790</v>
      </c>
      <c r="D776" s="14" t="s">
        <v>4016</v>
      </c>
      <c r="E776" s="44">
        <v>13.887</v>
      </c>
      <c r="F776" s="15" t="s">
        <v>2870</v>
      </c>
      <c r="G776" s="22" t="e">
        <f t="shared" si="98"/>
        <v>#REF!</v>
      </c>
      <c r="H776" s="26" t="e">
        <f t="shared" si="99"/>
        <v>#REF!</v>
      </c>
      <c r="I776" s="25" t="e">
        <f>일위대가총괄표!G99</f>
        <v>#REF!</v>
      </c>
      <c r="J776" s="26" t="e">
        <f t="shared" si="95"/>
        <v>#REF!</v>
      </c>
      <c r="K776" s="25" t="e">
        <f>일위대가총괄표!H99</f>
        <v>#REF!</v>
      </c>
      <c r="L776" s="26" t="e">
        <f t="shared" si="96"/>
        <v>#REF!</v>
      </c>
      <c r="M776" s="25" t="e">
        <f>일위대가총괄표!I99</f>
        <v>#REF!</v>
      </c>
      <c r="N776" s="26" t="e">
        <f t="shared" si="97"/>
        <v>#REF!</v>
      </c>
      <c r="O776" s="17" t="s">
        <v>322</v>
      </c>
    </row>
    <row r="777" spans="2:15" ht="19.7" customHeight="1" x14ac:dyDescent="0.2">
      <c r="B777" s="13" t="s">
        <v>4016</v>
      </c>
      <c r="C777" s="14" t="s">
        <v>2355</v>
      </c>
      <c r="D777" s="14" t="s">
        <v>406</v>
      </c>
      <c r="E777" s="44">
        <v>0.59399999999999997</v>
      </c>
      <c r="F777" s="15" t="s">
        <v>2870</v>
      </c>
      <c r="G777" s="22" t="e">
        <f t="shared" si="98"/>
        <v>#REF!</v>
      </c>
      <c r="H777" s="26" t="e">
        <f t="shared" si="99"/>
        <v>#REF!</v>
      </c>
      <c r="I777" s="25" t="e">
        <f>#REF!</f>
        <v>#REF!</v>
      </c>
      <c r="J777" s="26" t="e">
        <f t="shared" si="95"/>
        <v>#REF!</v>
      </c>
      <c r="K777" s="25" t="e">
        <f>#REF!</f>
        <v>#REF!</v>
      </c>
      <c r="L777" s="26" t="e">
        <f t="shared" si="96"/>
        <v>#REF!</v>
      </c>
      <c r="M777" s="25" t="e">
        <f>#REF!</f>
        <v>#REF!</v>
      </c>
      <c r="N777" s="26" t="e">
        <f t="shared" si="97"/>
        <v>#REF!</v>
      </c>
      <c r="O777" s="17" t="s">
        <v>4016</v>
      </c>
    </row>
    <row r="778" spans="2:15" ht="19.7" customHeight="1" x14ac:dyDescent="0.2">
      <c r="B778" s="13" t="s">
        <v>4016</v>
      </c>
      <c r="C778" s="14" t="s">
        <v>2337</v>
      </c>
      <c r="D778" s="14" t="s">
        <v>2705</v>
      </c>
      <c r="E778" s="44">
        <v>0.77600000000000002</v>
      </c>
      <c r="F778" s="15" t="s">
        <v>2870</v>
      </c>
      <c r="G778" s="22">
        <f t="shared" si="98"/>
        <v>25574</v>
      </c>
      <c r="H778" s="26">
        <f t="shared" si="99"/>
        <v>19844</v>
      </c>
      <c r="I778" s="25">
        <f>단가산출총괄표!G71</f>
        <v>17702</v>
      </c>
      <c r="J778" s="26">
        <f t="shared" si="95"/>
        <v>13736</v>
      </c>
      <c r="K778" s="25">
        <f>단가산출총괄표!H71</f>
        <v>1936</v>
      </c>
      <c r="L778" s="26">
        <f t="shared" si="96"/>
        <v>1502</v>
      </c>
      <c r="M778" s="25">
        <f>단가산출총괄표!I71</f>
        <v>5936</v>
      </c>
      <c r="N778" s="26">
        <f t="shared" si="97"/>
        <v>4606</v>
      </c>
      <c r="O778" s="17" t="s">
        <v>1236</v>
      </c>
    </row>
    <row r="779" spans="2:15" ht="19.7" customHeight="1" x14ac:dyDescent="0.2">
      <c r="B779" s="13" t="s">
        <v>4016</v>
      </c>
      <c r="C779" s="14" t="s">
        <v>3217</v>
      </c>
      <c r="D779" s="14" t="s">
        <v>3379</v>
      </c>
      <c r="E779" s="44">
        <v>350.13</v>
      </c>
      <c r="F779" s="15" t="s">
        <v>2986</v>
      </c>
      <c r="G779" s="22" t="e">
        <f t="shared" si="98"/>
        <v>#REF!</v>
      </c>
      <c r="H779" s="26" t="e">
        <f t="shared" si="99"/>
        <v>#REF!</v>
      </c>
      <c r="I779" s="25" t="e">
        <f>#REF!</f>
        <v>#REF!</v>
      </c>
      <c r="J779" s="26" t="e">
        <f t="shared" si="95"/>
        <v>#REF!</v>
      </c>
      <c r="K779" s="25" t="e">
        <f>#REF!</f>
        <v>#REF!</v>
      </c>
      <c r="L779" s="26" t="e">
        <f t="shared" si="96"/>
        <v>#REF!</v>
      </c>
      <c r="M779" s="25" t="e">
        <f>#REF!</f>
        <v>#REF!</v>
      </c>
      <c r="N779" s="26" t="e">
        <f t="shared" si="97"/>
        <v>#REF!</v>
      </c>
      <c r="O779" s="17" t="s">
        <v>2949</v>
      </c>
    </row>
    <row r="780" spans="2:15" ht="19.7" customHeight="1" x14ac:dyDescent="0.2">
      <c r="B780" s="13" t="s">
        <v>4016</v>
      </c>
      <c r="C780" s="14" t="s">
        <v>2370</v>
      </c>
      <c r="D780" s="14" t="s">
        <v>3968</v>
      </c>
      <c r="E780" s="44">
        <v>9.8000000000000007</v>
      </c>
      <c r="F780" s="15" t="s">
        <v>2986</v>
      </c>
      <c r="G780" s="22" t="e">
        <f t="shared" si="98"/>
        <v>#REF!</v>
      </c>
      <c r="H780" s="26" t="e">
        <f t="shared" si="99"/>
        <v>#REF!</v>
      </c>
      <c r="I780" s="25" t="e">
        <f>#REF!</f>
        <v>#REF!</v>
      </c>
      <c r="J780" s="26" t="e">
        <f t="shared" si="95"/>
        <v>#REF!</v>
      </c>
      <c r="K780" s="25" t="e">
        <f>#REF!</f>
        <v>#REF!</v>
      </c>
      <c r="L780" s="26" t="e">
        <f t="shared" si="96"/>
        <v>#REF!</v>
      </c>
      <c r="M780" s="25" t="e">
        <f>#REF!</f>
        <v>#REF!</v>
      </c>
      <c r="N780" s="26" t="e">
        <f t="shared" si="97"/>
        <v>#REF!</v>
      </c>
      <c r="O780" s="17" t="s">
        <v>911</v>
      </c>
    </row>
    <row r="781" spans="2:15" ht="19.7" customHeight="1" x14ac:dyDescent="0.2">
      <c r="B781" s="13" t="s">
        <v>4016</v>
      </c>
      <c r="C781" s="14" t="s">
        <v>3162</v>
      </c>
      <c r="D781" s="14" t="s">
        <v>2019</v>
      </c>
      <c r="E781" s="44">
        <v>238.4</v>
      </c>
      <c r="F781" s="15" t="s">
        <v>2986</v>
      </c>
      <c r="G781" s="22" t="e">
        <f t="shared" si="98"/>
        <v>#REF!</v>
      </c>
      <c r="H781" s="26" t="e">
        <f t="shared" si="99"/>
        <v>#REF!</v>
      </c>
      <c r="I781" s="25" t="e">
        <f>#REF!</f>
        <v>#REF!</v>
      </c>
      <c r="J781" s="26" t="e">
        <f t="shared" si="95"/>
        <v>#REF!</v>
      </c>
      <c r="K781" s="25" t="e">
        <f>#REF!</f>
        <v>#REF!</v>
      </c>
      <c r="L781" s="26" t="e">
        <f t="shared" si="96"/>
        <v>#REF!</v>
      </c>
      <c r="M781" s="25" t="e">
        <f>#REF!</f>
        <v>#REF!</v>
      </c>
      <c r="N781" s="26" t="e">
        <f t="shared" si="97"/>
        <v>#REF!</v>
      </c>
      <c r="O781" s="17" t="s">
        <v>1546</v>
      </c>
    </row>
    <row r="782" spans="2:15" ht="19.7" customHeight="1" x14ac:dyDescent="0.2">
      <c r="B782" s="13" t="s">
        <v>4016</v>
      </c>
      <c r="C782" s="14" t="s">
        <v>1169</v>
      </c>
      <c r="D782" s="14" t="s">
        <v>1696</v>
      </c>
      <c r="E782" s="44">
        <v>47.6</v>
      </c>
      <c r="F782" s="15" t="s">
        <v>2986</v>
      </c>
      <c r="G782" s="22" t="e">
        <f t="shared" si="98"/>
        <v>#REF!</v>
      </c>
      <c r="H782" s="26" t="e">
        <f t="shared" si="99"/>
        <v>#REF!</v>
      </c>
      <c r="I782" s="25" t="e">
        <f>일위대가총괄표!G144</f>
        <v>#REF!</v>
      </c>
      <c r="J782" s="26" t="e">
        <f t="shared" si="95"/>
        <v>#REF!</v>
      </c>
      <c r="K782" s="25" t="e">
        <f>일위대가총괄표!H144</f>
        <v>#REF!</v>
      </c>
      <c r="L782" s="26" t="e">
        <f t="shared" si="96"/>
        <v>#REF!</v>
      </c>
      <c r="M782" s="25" t="e">
        <f>일위대가총괄표!I144</f>
        <v>#REF!</v>
      </c>
      <c r="N782" s="26" t="e">
        <f t="shared" si="97"/>
        <v>#REF!</v>
      </c>
      <c r="O782" s="17" t="s">
        <v>2772</v>
      </c>
    </row>
    <row r="783" spans="2:15" ht="19.7" customHeight="1" x14ac:dyDescent="0.2">
      <c r="B783" s="13" t="s">
        <v>4016</v>
      </c>
      <c r="C783" s="14" t="s">
        <v>3766</v>
      </c>
      <c r="D783" s="14" t="s">
        <v>995</v>
      </c>
      <c r="E783" s="16">
        <v>433</v>
      </c>
      <c r="F783" s="15" t="s">
        <v>2363</v>
      </c>
      <c r="G783" s="22" t="e">
        <f t="shared" si="98"/>
        <v>#REF!</v>
      </c>
      <c r="H783" s="26" t="e">
        <f t="shared" si="99"/>
        <v>#REF!</v>
      </c>
      <c r="I783" s="25" t="e">
        <f>#REF!</f>
        <v>#REF!</v>
      </c>
      <c r="J783" s="26" t="e">
        <f t="shared" si="95"/>
        <v>#REF!</v>
      </c>
      <c r="K783" s="25" t="e">
        <f>#REF!</f>
        <v>#REF!</v>
      </c>
      <c r="L783" s="26" t="e">
        <f t="shared" si="96"/>
        <v>#REF!</v>
      </c>
      <c r="M783" s="25" t="e">
        <f>#REF!</f>
        <v>#REF!</v>
      </c>
      <c r="N783" s="26" t="e">
        <f t="shared" si="97"/>
        <v>#REF!</v>
      </c>
      <c r="O783" s="17" t="s">
        <v>4016</v>
      </c>
    </row>
    <row r="784" spans="2:15" ht="19.7" customHeight="1" x14ac:dyDescent="0.2">
      <c r="B784" s="18" t="s">
        <v>4016</v>
      </c>
      <c r="C784" s="19" t="s">
        <v>3860</v>
      </c>
      <c r="D784" s="19" t="s">
        <v>305</v>
      </c>
      <c r="E784" s="45">
        <v>1.4E-2</v>
      </c>
      <c r="F784" s="20" t="s">
        <v>2870</v>
      </c>
      <c r="G784" s="5" t="e">
        <f t="shared" si="98"/>
        <v>#REF!</v>
      </c>
      <c r="H784" s="32" t="e">
        <f t="shared" si="99"/>
        <v>#REF!</v>
      </c>
      <c r="I784" s="29" t="e">
        <f>#REF!</f>
        <v>#REF!</v>
      </c>
      <c r="J784" s="32" t="e">
        <f t="shared" si="95"/>
        <v>#REF!</v>
      </c>
      <c r="K784" s="29" t="e">
        <f>#REF!</f>
        <v>#REF!</v>
      </c>
      <c r="L784" s="32" t="e">
        <f t="shared" si="96"/>
        <v>#REF!</v>
      </c>
      <c r="M784" s="29" t="e">
        <f>#REF!</f>
        <v>#REF!</v>
      </c>
      <c r="N784" s="32" t="e">
        <f t="shared" si="97"/>
        <v>#REF!</v>
      </c>
      <c r="O784" s="21" t="s">
        <v>4016</v>
      </c>
    </row>
    <row r="785" spans="2:15" ht="19.7" customHeight="1" x14ac:dyDescent="0.2">
      <c r="B785" s="13" t="s">
        <v>4016</v>
      </c>
      <c r="C785" s="14" t="s">
        <v>2413</v>
      </c>
      <c r="D785" s="14" t="s">
        <v>1830</v>
      </c>
      <c r="E785" s="44">
        <v>0.14399999999999999</v>
      </c>
      <c r="F785" s="15" t="s">
        <v>2870</v>
      </c>
      <c r="G785" s="22" t="e">
        <f t="shared" si="98"/>
        <v>#REF!</v>
      </c>
      <c r="H785" s="26" t="e">
        <f t="shared" si="99"/>
        <v>#REF!</v>
      </c>
      <c r="I785" s="25" t="e">
        <f>#REF!</f>
        <v>#REF!</v>
      </c>
      <c r="J785" s="26" t="e">
        <f t="shared" si="95"/>
        <v>#REF!</v>
      </c>
      <c r="K785" s="25" t="e">
        <f>#REF!</f>
        <v>#REF!</v>
      </c>
      <c r="L785" s="26" t="e">
        <f t="shared" si="96"/>
        <v>#REF!</v>
      </c>
      <c r="M785" s="25" t="e">
        <f>#REF!</f>
        <v>#REF!</v>
      </c>
      <c r="N785" s="26" t="e">
        <f t="shared" si="97"/>
        <v>#REF!</v>
      </c>
      <c r="O785" s="17" t="s">
        <v>4016</v>
      </c>
    </row>
    <row r="786" spans="2:15" ht="19.7" customHeight="1" x14ac:dyDescent="0.2">
      <c r="B786" s="13" t="s">
        <v>4016</v>
      </c>
      <c r="C786" s="14" t="s">
        <v>1511</v>
      </c>
      <c r="D786" s="14" t="s">
        <v>1379</v>
      </c>
      <c r="E786" s="16">
        <v>56</v>
      </c>
      <c r="F786" s="15" t="s">
        <v>667</v>
      </c>
      <c r="G786" s="22" t="e">
        <f t="shared" si="98"/>
        <v>#REF!</v>
      </c>
      <c r="H786" s="26" t="e">
        <f t="shared" si="99"/>
        <v>#REF!</v>
      </c>
      <c r="I786" s="25" t="e">
        <f>#REF!</f>
        <v>#REF!</v>
      </c>
      <c r="J786" s="26" t="e">
        <f t="shared" si="95"/>
        <v>#REF!</v>
      </c>
      <c r="K786" s="25" t="e">
        <f>#REF!</f>
        <v>#REF!</v>
      </c>
      <c r="L786" s="26" t="e">
        <f t="shared" si="96"/>
        <v>#REF!</v>
      </c>
      <c r="M786" s="25" t="e">
        <f>#REF!</f>
        <v>#REF!</v>
      </c>
      <c r="N786" s="26" t="e">
        <f t="shared" si="97"/>
        <v>#REF!</v>
      </c>
      <c r="O786" s="17" t="s">
        <v>4016</v>
      </c>
    </row>
    <row r="787" spans="2:15" ht="19.7" customHeight="1" x14ac:dyDescent="0.2">
      <c r="B787" s="13" t="s">
        <v>4016</v>
      </c>
      <c r="C787" s="14" t="s">
        <v>1368</v>
      </c>
      <c r="D787" s="14" t="s">
        <v>2216</v>
      </c>
      <c r="E787" s="44">
        <v>1.5840000000000001</v>
      </c>
      <c r="F787" s="15" t="s">
        <v>2870</v>
      </c>
      <c r="G787" s="22" t="e">
        <f t="shared" si="98"/>
        <v>#REF!</v>
      </c>
      <c r="H787" s="26" t="e">
        <f t="shared" si="99"/>
        <v>#REF!</v>
      </c>
      <c r="I787" s="25" t="e">
        <f>#REF!</f>
        <v>#REF!</v>
      </c>
      <c r="J787" s="26" t="e">
        <f t="shared" si="95"/>
        <v>#REF!</v>
      </c>
      <c r="K787" s="25" t="e">
        <f>#REF!</f>
        <v>#REF!</v>
      </c>
      <c r="L787" s="26" t="e">
        <f t="shared" si="96"/>
        <v>#REF!</v>
      </c>
      <c r="M787" s="25" t="e">
        <f>#REF!</f>
        <v>#REF!</v>
      </c>
      <c r="N787" s="26" t="e">
        <f t="shared" si="97"/>
        <v>#REF!</v>
      </c>
      <c r="O787" s="17" t="s">
        <v>4016</v>
      </c>
    </row>
    <row r="788" spans="2:15" ht="19.7" customHeight="1" x14ac:dyDescent="0.2">
      <c r="B788" s="13" t="s">
        <v>4016</v>
      </c>
      <c r="C788" s="14" t="s">
        <v>3829</v>
      </c>
      <c r="D788" s="14" t="s">
        <v>3988</v>
      </c>
      <c r="E788" s="44">
        <v>4.8000000000000001E-2</v>
      </c>
      <c r="F788" s="15" t="s">
        <v>2870</v>
      </c>
      <c r="G788" s="22" t="e">
        <f t="shared" si="98"/>
        <v>#REF!</v>
      </c>
      <c r="H788" s="26" t="e">
        <f t="shared" si="99"/>
        <v>#REF!</v>
      </c>
      <c r="I788" s="25" t="e">
        <f>#REF!</f>
        <v>#REF!</v>
      </c>
      <c r="J788" s="26" t="e">
        <f t="shared" si="95"/>
        <v>#REF!</v>
      </c>
      <c r="K788" s="25" t="e">
        <f>#REF!</f>
        <v>#REF!</v>
      </c>
      <c r="L788" s="26" t="e">
        <f t="shared" si="96"/>
        <v>#REF!</v>
      </c>
      <c r="M788" s="25" t="e">
        <f>#REF!</f>
        <v>#REF!</v>
      </c>
      <c r="N788" s="26" t="e">
        <f t="shared" si="97"/>
        <v>#REF!</v>
      </c>
      <c r="O788" s="17" t="s">
        <v>4016</v>
      </c>
    </row>
    <row r="789" spans="2:15" ht="19.7" customHeight="1" x14ac:dyDescent="0.2">
      <c r="B789" s="13" t="s">
        <v>4016</v>
      </c>
      <c r="C789" s="14" t="s">
        <v>1264</v>
      </c>
      <c r="D789" s="14" t="s">
        <v>3826</v>
      </c>
      <c r="E789" s="44">
        <v>2.048</v>
      </c>
      <c r="F789" s="15" t="s">
        <v>1349</v>
      </c>
      <c r="G789" s="22" t="e">
        <f t="shared" si="98"/>
        <v>#REF!</v>
      </c>
      <c r="H789" s="26" t="e">
        <f t="shared" si="99"/>
        <v>#REF!</v>
      </c>
      <c r="I789" s="25" t="e">
        <f>#REF!</f>
        <v>#REF!</v>
      </c>
      <c r="J789" s="26" t="e">
        <f t="shared" si="95"/>
        <v>#REF!</v>
      </c>
      <c r="K789" s="25" t="e">
        <f>#REF!</f>
        <v>#REF!</v>
      </c>
      <c r="L789" s="26" t="e">
        <f t="shared" si="96"/>
        <v>#REF!</v>
      </c>
      <c r="M789" s="25" t="e">
        <f>#REF!</f>
        <v>#REF!</v>
      </c>
      <c r="N789" s="26" t="e">
        <f t="shared" si="97"/>
        <v>#REF!</v>
      </c>
      <c r="O789" s="17" t="s">
        <v>1185</v>
      </c>
    </row>
    <row r="790" spans="2:15" ht="19.7" customHeight="1" x14ac:dyDescent="0.2">
      <c r="B790" s="13" t="s">
        <v>4016</v>
      </c>
      <c r="C790" s="14" t="s">
        <v>3574</v>
      </c>
      <c r="D790" s="14" t="s">
        <v>4016</v>
      </c>
      <c r="E790" s="44">
        <v>0.2</v>
      </c>
      <c r="F790" s="15" t="s">
        <v>2937</v>
      </c>
      <c r="G790" s="22">
        <f t="shared" si="98"/>
        <v>566828</v>
      </c>
      <c r="H790" s="26">
        <f t="shared" si="99"/>
        <v>113365</v>
      </c>
      <c r="I790" s="25">
        <f>단가산출총괄표!G72</f>
        <v>367903</v>
      </c>
      <c r="J790" s="26">
        <f t="shared" si="95"/>
        <v>73580</v>
      </c>
      <c r="K790" s="25">
        <f>단가산출총괄표!H72</f>
        <v>198925</v>
      </c>
      <c r="L790" s="26">
        <f t="shared" si="96"/>
        <v>39785</v>
      </c>
      <c r="M790" s="25">
        <f>단가산출총괄표!I72</f>
        <v>0</v>
      </c>
      <c r="N790" s="26">
        <f t="shared" si="97"/>
        <v>0</v>
      </c>
      <c r="O790" s="17" t="s">
        <v>3544</v>
      </c>
    </row>
    <row r="791" spans="2:15" ht="19.7" customHeight="1" x14ac:dyDescent="0.2">
      <c r="B791" s="13" t="s">
        <v>4016</v>
      </c>
      <c r="C791" s="14" t="s">
        <v>4016</v>
      </c>
      <c r="D791" s="14" t="s">
        <v>4016</v>
      </c>
      <c r="E791" s="16"/>
      <c r="F791" s="15" t="s">
        <v>4016</v>
      </c>
      <c r="G791" s="22"/>
      <c r="H791" s="16"/>
      <c r="I791" s="22"/>
      <c r="J791" s="26">
        <f t="shared" si="95"/>
        <v>0</v>
      </c>
      <c r="K791" s="22"/>
      <c r="L791" s="26">
        <f t="shared" si="96"/>
        <v>0</v>
      </c>
      <c r="M791" s="22"/>
      <c r="N791" s="26">
        <f t="shared" si="97"/>
        <v>0</v>
      </c>
      <c r="O791" s="17" t="s">
        <v>4016</v>
      </c>
    </row>
    <row r="792" spans="2:15" ht="19.7" customHeight="1" x14ac:dyDescent="0.2">
      <c r="B792" s="40" t="s">
        <v>52</v>
      </c>
      <c r="C792" s="24" t="s">
        <v>3699</v>
      </c>
      <c r="D792" s="24" t="s">
        <v>770</v>
      </c>
      <c r="E792" s="16"/>
      <c r="F792" s="41" t="s">
        <v>2467</v>
      </c>
      <c r="G792" s="22"/>
      <c r="H792" s="42" t="e">
        <f>J792+L792+N792</f>
        <v>#REF!</v>
      </c>
      <c r="I792" s="22"/>
      <c r="J792" s="42" t="e">
        <f>TRUNC(J795+J796+J797+J798+J799+J800+J801+J802+J803+J804+J805+J806+J807+J808+J809+J810+J811+J812)</f>
        <v>#REF!</v>
      </c>
      <c r="K792" s="22"/>
      <c r="L792" s="42" t="e">
        <f>TRUNC(L795+L796+L797+L798+L799+L800+L801+L802+L803+L804+L805+L806+L807+L808+L809+L810+L811+L812)</f>
        <v>#REF!</v>
      </c>
      <c r="M792" s="22"/>
      <c r="N792" s="42" t="e">
        <f>TRUNC(N795+N796+N797+N798+N799+N800+N801+N802+N803+N804+N805+N806+N807+N808+N809+N810+N811+N812)</f>
        <v>#REF!</v>
      </c>
      <c r="O792" s="43" t="s">
        <v>4016</v>
      </c>
    </row>
    <row r="793" spans="2:15" ht="19.7" customHeight="1" x14ac:dyDescent="0.2">
      <c r="B793" s="13" t="s">
        <v>4016</v>
      </c>
      <c r="C793" s="14" t="s">
        <v>2430</v>
      </c>
      <c r="D793" s="14" t="s">
        <v>679</v>
      </c>
      <c r="E793" s="44">
        <v>30.02</v>
      </c>
      <c r="F793" s="15" t="s">
        <v>2937</v>
      </c>
      <c r="G793" s="22"/>
      <c r="H793" s="16"/>
      <c r="I793" s="22"/>
      <c r="J793" s="26">
        <f t="shared" ref="J793:J813" si="100">TRUNC(E793*I793,0)</f>
        <v>0</v>
      </c>
      <c r="K793" s="22"/>
      <c r="L793" s="26">
        <f t="shared" ref="L793:L813" si="101">TRUNC(E793*K793,0)</f>
        <v>0</v>
      </c>
      <c r="M793" s="22"/>
      <c r="N793" s="26">
        <f t="shared" ref="N793:N813" si="102">TRUNC(E793*M793,0)</f>
        <v>0</v>
      </c>
      <c r="O793" s="17" t="s">
        <v>1870</v>
      </c>
    </row>
    <row r="794" spans="2:15" ht="19.7" customHeight="1" x14ac:dyDescent="0.2">
      <c r="B794" s="13" t="s">
        <v>4016</v>
      </c>
      <c r="C794" s="14" t="s">
        <v>2430</v>
      </c>
      <c r="D794" s="14" t="s">
        <v>2347</v>
      </c>
      <c r="E794" s="44">
        <v>0.99</v>
      </c>
      <c r="F794" s="15" t="s">
        <v>2937</v>
      </c>
      <c r="G794" s="22"/>
      <c r="H794" s="16"/>
      <c r="I794" s="22"/>
      <c r="J794" s="26">
        <f t="shared" si="100"/>
        <v>0</v>
      </c>
      <c r="K794" s="22"/>
      <c r="L794" s="26">
        <f t="shared" si="101"/>
        <v>0</v>
      </c>
      <c r="M794" s="22"/>
      <c r="N794" s="26">
        <f t="shared" si="102"/>
        <v>0</v>
      </c>
      <c r="O794" s="17" t="s">
        <v>1870</v>
      </c>
    </row>
    <row r="795" spans="2:15" ht="19.7" customHeight="1" x14ac:dyDescent="0.2">
      <c r="B795" s="13" t="s">
        <v>4016</v>
      </c>
      <c r="C795" s="14" t="s">
        <v>2817</v>
      </c>
      <c r="D795" s="14" t="s">
        <v>1151</v>
      </c>
      <c r="E795" s="44">
        <v>29.72</v>
      </c>
      <c r="F795" s="15" t="s">
        <v>2937</v>
      </c>
      <c r="G795" s="22" t="e">
        <f t="shared" ref="G795:G812" si="103">I795+K795+M795</f>
        <v>#REF!</v>
      </c>
      <c r="H795" s="26" t="e">
        <f t="shared" ref="H795:H812" si="104">J795+L795+N795</f>
        <v>#REF!</v>
      </c>
      <c r="I795" s="25" t="e">
        <f>일위대가총괄표!G46</f>
        <v>#REF!</v>
      </c>
      <c r="J795" s="26" t="e">
        <f t="shared" si="100"/>
        <v>#REF!</v>
      </c>
      <c r="K795" s="25" t="e">
        <f>일위대가총괄표!H46</f>
        <v>#REF!</v>
      </c>
      <c r="L795" s="26" t="e">
        <f t="shared" si="101"/>
        <v>#REF!</v>
      </c>
      <c r="M795" s="25" t="e">
        <f>일위대가총괄표!I46</f>
        <v>#REF!</v>
      </c>
      <c r="N795" s="26" t="e">
        <f t="shared" si="102"/>
        <v>#REF!</v>
      </c>
      <c r="O795" s="17" t="s">
        <v>1883</v>
      </c>
    </row>
    <row r="796" spans="2:15" ht="19.7" customHeight="1" x14ac:dyDescent="0.2">
      <c r="B796" s="13" t="s">
        <v>4016</v>
      </c>
      <c r="C796" s="14" t="s">
        <v>3483</v>
      </c>
      <c r="D796" s="14" t="s">
        <v>2669</v>
      </c>
      <c r="E796" s="44">
        <v>0.97</v>
      </c>
      <c r="F796" s="15" t="s">
        <v>2937</v>
      </c>
      <c r="G796" s="22" t="e">
        <f t="shared" si="103"/>
        <v>#REF!</v>
      </c>
      <c r="H796" s="26" t="e">
        <f t="shared" si="104"/>
        <v>#REF!</v>
      </c>
      <c r="I796" s="25" t="e">
        <f>#REF!</f>
        <v>#REF!</v>
      </c>
      <c r="J796" s="26" t="e">
        <f t="shared" si="100"/>
        <v>#REF!</v>
      </c>
      <c r="K796" s="25" t="e">
        <f>#REF!</f>
        <v>#REF!</v>
      </c>
      <c r="L796" s="26" t="e">
        <f t="shared" si="101"/>
        <v>#REF!</v>
      </c>
      <c r="M796" s="25" t="e">
        <f>#REF!</f>
        <v>#REF!</v>
      </c>
      <c r="N796" s="26" t="e">
        <f t="shared" si="102"/>
        <v>#REF!</v>
      </c>
      <c r="O796" s="17" t="s">
        <v>1272</v>
      </c>
    </row>
    <row r="797" spans="2:15" ht="19.7" customHeight="1" x14ac:dyDescent="0.2">
      <c r="B797" s="13" t="s">
        <v>4016</v>
      </c>
      <c r="C797" s="14" t="s">
        <v>529</v>
      </c>
      <c r="D797" s="14" t="s">
        <v>3884</v>
      </c>
      <c r="E797" s="44">
        <v>2.8039999999999998</v>
      </c>
      <c r="F797" s="15" t="s">
        <v>2870</v>
      </c>
      <c r="G797" s="22" t="e">
        <f t="shared" si="103"/>
        <v>#REF!</v>
      </c>
      <c r="H797" s="26" t="e">
        <f t="shared" si="104"/>
        <v>#REF!</v>
      </c>
      <c r="I797" s="25" t="e">
        <f>#REF!</f>
        <v>#REF!</v>
      </c>
      <c r="J797" s="26" t="e">
        <f t="shared" si="100"/>
        <v>#REF!</v>
      </c>
      <c r="K797" s="25" t="e">
        <f>#REF!</f>
        <v>#REF!</v>
      </c>
      <c r="L797" s="26" t="e">
        <f t="shared" si="101"/>
        <v>#REF!</v>
      </c>
      <c r="M797" s="25" t="e">
        <f>#REF!</f>
        <v>#REF!</v>
      </c>
      <c r="N797" s="26" t="e">
        <f t="shared" si="102"/>
        <v>#REF!</v>
      </c>
      <c r="O797" s="17" t="s">
        <v>4016</v>
      </c>
    </row>
    <row r="798" spans="2:15" ht="19.7" customHeight="1" x14ac:dyDescent="0.2">
      <c r="B798" s="13" t="s">
        <v>4016</v>
      </c>
      <c r="C798" s="14" t="s">
        <v>529</v>
      </c>
      <c r="D798" s="14" t="s">
        <v>305</v>
      </c>
      <c r="E798" s="44">
        <v>0.52500000000000002</v>
      </c>
      <c r="F798" s="15" t="s">
        <v>2870</v>
      </c>
      <c r="G798" s="22" t="e">
        <f t="shared" si="103"/>
        <v>#REF!</v>
      </c>
      <c r="H798" s="26" t="e">
        <f t="shared" si="104"/>
        <v>#REF!</v>
      </c>
      <c r="I798" s="25" t="e">
        <f>#REF!</f>
        <v>#REF!</v>
      </c>
      <c r="J798" s="26" t="e">
        <f t="shared" si="100"/>
        <v>#REF!</v>
      </c>
      <c r="K798" s="25" t="e">
        <f>#REF!</f>
        <v>#REF!</v>
      </c>
      <c r="L798" s="26" t="e">
        <f t="shared" si="101"/>
        <v>#REF!</v>
      </c>
      <c r="M798" s="25" t="e">
        <f>#REF!</f>
        <v>#REF!</v>
      </c>
      <c r="N798" s="26" t="e">
        <f t="shared" si="102"/>
        <v>#REF!</v>
      </c>
      <c r="O798" s="17" t="s">
        <v>4016</v>
      </c>
    </row>
    <row r="799" spans="2:15" ht="19.7" customHeight="1" x14ac:dyDescent="0.2">
      <c r="B799" s="13" t="s">
        <v>4016</v>
      </c>
      <c r="C799" s="14" t="s">
        <v>790</v>
      </c>
      <c r="D799" s="14" t="s">
        <v>4016</v>
      </c>
      <c r="E799" s="44">
        <v>3.2330000000000001</v>
      </c>
      <c r="F799" s="15" t="s">
        <v>2870</v>
      </c>
      <c r="G799" s="22" t="e">
        <f t="shared" si="103"/>
        <v>#REF!</v>
      </c>
      <c r="H799" s="26" t="e">
        <f t="shared" si="104"/>
        <v>#REF!</v>
      </c>
      <c r="I799" s="25" t="e">
        <f>일위대가총괄표!G99</f>
        <v>#REF!</v>
      </c>
      <c r="J799" s="26" t="e">
        <f t="shared" si="100"/>
        <v>#REF!</v>
      </c>
      <c r="K799" s="25" t="e">
        <f>일위대가총괄표!H99</f>
        <v>#REF!</v>
      </c>
      <c r="L799" s="26" t="e">
        <f t="shared" si="101"/>
        <v>#REF!</v>
      </c>
      <c r="M799" s="25" t="e">
        <f>일위대가총괄표!I99</f>
        <v>#REF!</v>
      </c>
      <c r="N799" s="26" t="e">
        <f t="shared" si="102"/>
        <v>#REF!</v>
      </c>
      <c r="O799" s="17" t="s">
        <v>322</v>
      </c>
    </row>
    <row r="800" spans="2:15" ht="19.7" customHeight="1" x14ac:dyDescent="0.2">
      <c r="B800" s="13" t="s">
        <v>4016</v>
      </c>
      <c r="C800" s="14" t="s">
        <v>2355</v>
      </c>
      <c r="D800" s="14" t="s">
        <v>406</v>
      </c>
      <c r="E800" s="44">
        <v>9.6000000000000002E-2</v>
      </c>
      <c r="F800" s="15" t="s">
        <v>2870</v>
      </c>
      <c r="G800" s="22" t="e">
        <f t="shared" si="103"/>
        <v>#REF!</v>
      </c>
      <c r="H800" s="26" t="e">
        <f t="shared" si="104"/>
        <v>#REF!</v>
      </c>
      <c r="I800" s="25" t="e">
        <f>#REF!</f>
        <v>#REF!</v>
      </c>
      <c r="J800" s="26" t="e">
        <f t="shared" si="100"/>
        <v>#REF!</v>
      </c>
      <c r="K800" s="25" t="e">
        <f>#REF!</f>
        <v>#REF!</v>
      </c>
      <c r="L800" s="26" t="e">
        <f t="shared" si="101"/>
        <v>#REF!</v>
      </c>
      <c r="M800" s="25" t="e">
        <f>#REF!</f>
        <v>#REF!</v>
      </c>
      <c r="N800" s="26" t="e">
        <f t="shared" si="102"/>
        <v>#REF!</v>
      </c>
      <c r="O800" s="17" t="s">
        <v>4016</v>
      </c>
    </row>
    <row r="801" spans="2:15" ht="19.7" customHeight="1" x14ac:dyDescent="0.2">
      <c r="B801" s="13" t="s">
        <v>4016</v>
      </c>
      <c r="C801" s="14" t="s">
        <v>3217</v>
      </c>
      <c r="D801" s="14" t="s">
        <v>3379</v>
      </c>
      <c r="E801" s="44">
        <v>119.93</v>
      </c>
      <c r="F801" s="15" t="s">
        <v>2986</v>
      </c>
      <c r="G801" s="22" t="e">
        <f t="shared" si="103"/>
        <v>#REF!</v>
      </c>
      <c r="H801" s="26" t="e">
        <f t="shared" si="104"/>
        <v>#REF!</v>
      </c>
      <c r="I801" s="25" t="e">
        <f>#REF!</f>
        <v>#REF!</v>
      </c>
      <c r="J801" s="26" t="e">
        <f t="shared" si="100"/>
        <v>#REF!</v>
      </c>
      <c r="K801" s="25" t="e">
        <f>#REF!</f>
        <v>#REF!</v>
      </c>
      <c r="L801" s="26" t="e">
        <f t="shared" si="101"/>
        <v>#REF!</v>
      </c>
      <c r="M801" s="25" t="e">
        <f>#REF!</f>
        <v>#REF!</v>
      </c>
      <c r="N801" s="26" t="e">
        <f t="shared" si="102"/>
        <v>#REF!</v>
      </c>
      <c r="O801" s="17" t="s">
        <v>2949</v>
      </c>
    </row>
    <row r="802" spans="2:15" ht="19.7" customHeight="1" x14ac:dyDescent="0.2">
      <c r="B802" s="13" t="s">
        <v>4016</v>
      </c>
      <c r="C802" s="14" t="s">
        <v>2370</v>
      </c>
      <c r="D802" s="14" t="s">
        <v>3968</v>
      </c>
      <c r="E802" s="44">
        <v>6.79</v>
      </c>
      <c r="F802" s="15" t="s">
        <v>2986</v>
      </c>
      <c r="G802" s="22" t="e">
        <f t="shared" si="103"/>
        <v>#REF!</v>
      </c>
      <c r="H802" s="26" t="e">
        <f t="shared" si="104"/>
        <v>#REF!</v>
      </c>
      <c r="I802" s="25" t="e">
        <f>#REF!</f>
        <v>#REF!</v>
      </c>
      <c r="J802" s="26" t="e">
        <f t="shared" si="100"/>
        <v>#REF!</v>
      </c>
      <c r="K802" s="25" t="e">
        <f>#REF!</f>
        <v>#REF!</v>
      </c>
      <c r="L802" s="26" t="e">
        <f t="shared" si="101"/>
        <v>#REF!</v>
      </c>
      <c r="M802" s="25" t="e">
        <f>#REF!</f>
        <v>#REF!</v>
      </c>
      <c r="N802" s="26" t="e">
        <f t="shared" si="102"/>
        <v>#REF!</v>
      </c>
      <c r="O802" s="17" t="s">
        <v>911</v>
      </c>
    </row>
    <row r="803" spans="2:15" ht="19.7" customHeight="1" x14ac:dyDescent="0.2">
      <c r="B803" s="13" t="s">
        <v>4016</v>
      </c>
      <c r="C803" s="14" t="s">
        <v>3162</v>
      </c>
      <c r="D803" s="14" t="s">
        <v>2019</v>
      </c>
      <c r="E803" s="44">
        <v>104.44</v>
      </c>
      <c r="F803" s="15" t="s">
        <v>2986</v>
      </c>
      <c r="G803" s="22" t="e">
        <f t="shared" si="103"/>
        <v>#REF!</v>
      </c>
      <c r="H803" s="26" t="e">
        <f t="shared" si="104"/>
        <v>#REF!</v>
      </c>
      <c r="I803" s="25" t="e">
        <f>#REF!</f>
        <v>#REF!</v>
      </c>
      <c r="J803" s="26" t="e">
        <f t="shared" si="100"/>
        <v>#REF!</v>
      </c>
      <c r="K803" s="25" t="e">
        <f>#REF!</f>
        <v>#REF!</v>
      </c>
      <c r="L803" s="26" t="e">
        <f t="shared" si="101"/>
        <v>#REF!</v>
      </c>
      <c r="M803" s="25" t="e">
        <f>#REF!</f>
        <v>#REF!</v>
      </c>
      <c r="N803" s="26" t="e">
        <f t="shared" si="102"/>
        <v>#REF!</v>
      </c>
      <c r="O803" s="17" t="s">
        <v>1546</v>
      </c>
    </row>
    <row r="804" spans="2:15" ht="19.7" customHeight="1" x14ac:dyDescent="0.2">
      <c r="B804" s="13" t="s">
        <v>4016</v>
      </c>
      <c r="C804" s="14" t="s">
        <v>1169</v>
      </c>
      <c r="D804" s="14" t="s">
        <v>1696</v>
      </c>
      <c r="E804" s="44">
        <v>28.56</v>
      </c>
      <c r="F804" s="15" t="s">
        <v>2986</v>
      </c>
      <c r="G804" s="22" t="e">
        <f t="shared" si="103"/>
        <v>#REF!</v>
      </c>
      <c r="H804" s="26" t="e">
        <f t="shared" si="104"/>
        <v>#REF!</v>
      </c>
      <c r="I804" s="25" t="e">
        <f>일위대가총괄표!G144</f>
        <v>#REF!</v>
      </c>
      <c r="J804" s="26" t="e">
        <f t="shared" si="100"/>
        <v>#REF!</v>
      </c>
      <c r="K804" s="25" t="e">
        <f>일위대가총괄표!H144</f>
        <v>#REF!</v>
      </c>
      <c r="L804" s="26" t="e">
        <f t="shared" si="101"/>
        <v>#REF!</v>
      </c>
      <c r="M804" s="25" t="e">
        <f>일위대가총괄표!I144</f>
        <v>#REF!</v>
      </c>
      <c r="N804" s="26" t="e">
        <f t="shared" si="102"/>
        <v>#REF!</v>
      </c>
      <c r="O804" s="17" t="s">
        <v>2772</v>
      </c>
    </row>
    <row r="805" spans="2:15" ht="19.7" customHeight="1" x14ac:dyDescent="0.2">
      <c r="B805" s="13" t="s">
        <v>4016</v>
      </c>
      <c r="C805" s="14" t="s">
        <v>3766</v>
      </c>
      <c r="D805" s="14" t="s">
        <v>995</v>
      </c>
      <c r="E805" s="16">
        <v>194</v>
      </c>
      <c r="F805" s="15" t="s">
        <v>2363</v>
      </c>
      <c r="G805" s="22" t="e">
        <f t="shared" si="103"/>
        <v>#REF!</v>
      </c>
      <c r="H805" s="26" t="e">
        <f t="shared" si="104"/>
        <v>#REF!</v>
      </c>
      <c r="I805" s="25" t="e">
        <f>#REF!</f>
        <v>#REF!</v>
      </c>
      <c r="J805" s="26" t="e">
        <f t="shared" si="100"/>
        <v>#REF!</v>
      </c>
      <c r="K805" s="25" t="e">
        <f>#REF!</f>
        <v>#REF!</v>
      </c>
      <c r="L805" s="26" t="e">
        <f t="shared" si="101"/>
        <v>#REF!</v>
      </c>
      <c r="M805" s="25" t="e">
        <f>#REF!</f>
        <v>#REF!</v>
      </c>
      <c r="N805" s="26" t="e">
        <f t="shared" si="102"/>
        <v>#REF!</v>
      </c>
      <c r="O805" s="17" t="s">
        <v>4016</v>
      </c>
    </row>
    <row r="806" spans="2:15" ht="19.7" customHeight="1" x14ac:dyDescent="0.2">
      <c r="B806" s="13" t="s">
        <v>4016</v>
      </c>
      <c r="C806" s="14" t="s">
        <v>3860</v>
      </c>
      <c r="D806" s="14" t="s">
        <v>305</v>
      </c>
      <c r="E806" s="44">
        <v>8.9999999999999993E-3</v>
      </c>
      <c r="F806" s="15" t="s">
        <v>2870</v>
      </c>
      <c r="G806" s="22" t="e">
        <f t="shared" si="103"/>
        <v>#REF!</v>
      </c>
      <c r="H806" s="26" t="e">
        <f t="shared" si="104"/>
        <v>#REF!</v>
      </c>
      <c r="I806" s="25" t="e">
        <f>#REF!</f>
        <v>#REF!</v>
      </c>
      <c r="J806" s="26" t="e">
        <f t="shared" si="100"/>
        <v>#REF!</v>
      </c>
      <c r="K806" s="25" t="e">
        <f>#REF!</f>
        <v>#REF!</v>
      </c>
      <c r="L806" s="26" t="e">
        <f t="shared" si="101"/>
        <v>#REF!</v>
      </c>
      <c r="M806" s="25" t="e">
        <f>#REF!</f>
        <v>#REF!</v>
      </c>
      <c r="N806" s="26" t="e">
        <f t="shared" si="102"/>
        <v>#REF!</v>
      </c>
      <c r="O806" s="17" t="s">
        <v>4016</v>
      </c>
    </row>
    <row r="807" spans="2:15" ht="19.7" customHeight="1" x14ac:dyDescent="0.2">
      <c r="B807" s="13" t="s">
        <v>4016</v>
      </c>
      <c r="C807" s="14" t="s">
        <v>2413</v>
      </c>
      <c r="D807" s="14" t="s">
        <v>1830</v>
      </c>
      <c r="E807" s="44">
        <v>9.5000000000000001E-2</v>
      </c>
      <c r="F807" s="15" t="s">
        <v>2870</v>
      </c>
      <c r="G807" s="22" t="e">
        <f t="shared" si="103"/>
        <v>#REF!</v>
      </c>
      <c r="H807" s="26" t="e">
        <f t="shared" si="104"/>
        <v>#REF!</v>
      </c>
      <c r="I807" s="25" t="e">
        <f>#REF!</f>
        <v>#REF!</v>
      </c>
      <c r="J807" s="26" t="e">
        <f t="shared" si="100"/>
        <v>#REF!</v>
      </c>
      <c r="K807" s="25" t="e">
        <f>#REF!</f>
        <v>#REF!</v>
      </c>
      <c r="L807" s="26" t="e">
        <f t="shared" si="101"/>
        <v>#REF!</v>
      </c>
      <c r="M807" s="25" t="e">
        <f>#REF!</f>
        <v>#REF!</v>
      </c>
      <c r="N807" s="26" t="e">
        <f t="shared" si="102"/>
        <v>#REF!</v>
      </c>
      <c r="O807" s="17" t="s">
        <v>4016</v>
      </c>
    </row>
    <row r="808" spans="2:15" ht="19.7" customHeight="1" x14ac:dyDescent="0.2">
      <c r="B808" s="13" t="s">
        <v>4016</v>
      </c>
      <c r="C808" s="14" t="s">
        <v>1511</v>
      </c>
      <c r="D808" s="14" t="s">
        <v>1379</v>
      </c>
      <c r="E808" s="16">
        <v>42</v>
      </c>
      <c r="F808" s="15" t="s">
        <v>667</v>
      </c>
      <c r="G808" s="22" t="e">
        <f t="shared" si="103"/>
        <v>#REF!</v>
      </c>
      <c r="H808" s="26" t="e">
        <f t="shared" si="104"/>
        <v>#REF!</v>
      </c>
      <c r="I808" s="25" t="e">
        <f>#REF!</f>
        <v>#REF!</v>
      </c>
      <c r="J808" s="26" t="e">
        <f t="shared" si="100"/>
        <v>#REF!</v>
      </c>
      <c r="K808" s="25" t="e">
        <f>#REF!</f>
        <v>#REF!</v>
      </c>
      <c r="L808" s="26" t="e">
        <f t="shared" si="101"/>
        <v>#REF!</v>
      </c>
      <c r="M808" s="25" t="e">
        <f>#REF!</f>
        <v>#REF!</v>
      </c>
      <c r="N808" s="26" t="e">
        <f t="shared" si="102"/>
        <v>#REF!</v>
      </c>
      <c r="O808" s="17" t="s">
        <v>4016</v>
      </c>
    </row>
    <row r="809" spans="2:15" ht="19.7" customHeight="1" x14ac:dyDescent="0.2">
      <c r="B809" s="13" t="s">
        <v>4016</v>
      </c>
      <c r="C809" s="14" t="s">
        <v>1368</v>
      </c>
      <c r="D809" s="14" t="s">
        <v>2216</v>
      </c>
      <c r="E809" s="44">
        <v>0.79200000000000004</v>
      </c>
      <c r="F809" s="15" t="s">
        <v>2870</v>
      </c>
      <c r="G809" s="22" t="e">
        <f t="shared" si="103"/>
        <v>#REF!</v>
      </c>
      <c r="H809" s="26" t="e">
        <f t="shared" si="104"/>
        <v>#REF!</v>
      </c>
      <c r="I809" s="25" t="e">
        <f>#REF!</f>
        <v>#REF!</v>
      </c>
      <c r="J809" s="26" t="e">
        <f t="shared" si="100"/>
        <v>#REF!</v>
      </c>
      <c r="K809" s="25" t="e">
        <f>#REF!</f>
        <v>#REF!</v>
      </c>
      <c r="L809" s="26" t="e">
        <f t="shared" si="101"/>
        <v>#REF!</v>
      </c>
      <c r="M809" s="25" t="e">
        <f>#REF!</f>
        <v>#REF!</v>
      </c>
      <c r="N809" s="26" t="e">
        <f t="shared" si="102"/>
        <v>#REF!</v>
      </c>
      <c r="O809" s="17" t="s">
        <v>4016</v>
      </c>
    </row>
    <row r="810" spans="2:15" ht="19.7" customHeight="1" x14ac:dyDescent="0.2">
      <c r="B810" s="13" t="s">
        <v>4016</v>
      </c>
      <c r="C810" s="14" t="s">
        <v>3829</v>
      </c>
      <c r="D810" s="14" t="s">
        <v>3988</v>
      </c>
      <c r="E810" s="44">
        <v>2.3E-2</v>
      </c>
      <c r="F810" s="15" t="s">
        <v>2870</v>
      </c>
      <c r="G810" s="22" t="e">
        <f t="shared" si="103"/>
        <v>#REF!</v>
      </c>
      <c r="H810" s="26" t="e">
        <f t="shared" si="104"/>
        <v>#REF!</v>
      </c>
      <c r="I810" s="25" t="e">
        <f>#REF!</f>
        <v>#REF!</v>
      </c>
      <c r="J810" s="26" t="e">
        <f t="shared" si="100"/>
        <v>#REF!</v>
      </c>
      <c r="K810" s="25" t="e">
        <f>#REF!</f>
        <v>#REF!</v>
      </c>
      <c r="L810" s="26" t="e">
        <f t="shared" si="101"/>
        <v>#REF!</v>
      </c>
      <c r="M810" s="25" t="e">
        <f>#REF!</f>
        <v>#REF!</v>
      </c>
      <c r="N810" s="26" t="e">
        <f t="shared" si="102"/>
        <v>#REF!</v>
      </c>
      <c r="O810" s="17" t="s">
        <v>4016</v>
      </c>
    </row>
    <row r="811" spans="2:15" ht="19.7" customHeight="1" x14ac:dyDescent="0.2">
      <c r="B811" s="13" t="s">
        <v>4016</v>
      </c>
      <c r="C811" s="14" t="s">
        <v>1264</v>
      </c>
      <c r="D811" s="14" t="s">
        <v>3826</v>
      </c>
      <c r="E811" s="44">
        <v>1.026</v>
      </c>
      <c r="F811" s="15" t="s">
        <v>1349</v>
      </c>
      <c r="G811" s="22" t="e">
        <f t="shared" si="103"/>
        <v>#REF!</v>
      </c>
      <c r="H811" s="26" t="e">
        <f t="shared" si="104"/>
        <v>#REF!</v>
      </c>
      <c r="I811" s="25" t="e">
        <f>#REF!</f>
        <v>#REF!</v>
      </c>
      <c r="J811" s="26" t="e">
        <f t="shared" si="100"/>
        <v>#REF!</v>
      </c>
      <c r="K811" s="25" t="e">
        <f>#REF!</f>
        <v>#REF!</v>
      </c>
      <c r="L811" s="26" t="e">
        <f t="shared" si="101"/>
        <v>#REF!</v>
      </c>
      <c r="M811" s="25" t="e">
        <f>#REF!</f>
        <v>#REF!</v>
      </c>
      <c r="N811" s="26" t="e">
        <f t="shared" si="102"/>
        <v>#REF!</v>
      </c>
      <c r="O811" s="17" t="s">
        <v>1185</v>
      </c>
    </row>
    <row r="812" spans="2:15" ht="19.7" customHeight="1" x14ac:dyDescent="0.2">
      <c r="B812" s="13" t="s">
        <v>4016</v>
      </c>
      <c r="C812" s="14" t="s">
        <v>3574</v>
      </c>
      <c r="D812" s="14" t="s">
        <v>4016</v>
      </c>
      <c r="E812" s="44">
        <v>0.2</v>
      </c>
      <c r="F812" s="15" t="s">
        <v>2937</v>
      </c>
      <c r="G812" s="22">
        <f t="shared" si="103"/>
        <v>566828</v>
      </c>
      <c r="H812" s="26">
        <f t="shared" si="104"/>
        <v>113365</v>
      </c>
      <c r="I812" s="25">
        <f>단가산출총괄표!G72</f>
        <v>367903</v>
      </c>
      <c r="J812" s="26">
        <f t="shared" si="100"/>
        <v>73580</v>
      </c>
      <c r="K812" s="25">
        <f>단가산출총괄표!H72</f>
        <v>198925</v>
      </c>
      <c r="L812" s="26">
        <f t="shared" si="101"/>
        <v>39785</v>
      </c>
      <c r="M812" s="25">
        <f>단가산출총괄표!I72</f>
        <v>0</v>
      </c>
      <c r="N812" s="26">
        <f t="shared" si="102"/>
        <v>0</v>
      </c>
      <c r="O812" s="17" t="s">
        <v>3544</v>
      </c>
    </row>
    <row r="813" spans="2:15" ht="19.7" customHeight="1" x14ac:dyDescent="0.2">
      <c r="B813" s="13" t="s">
        <v>4016</v>
      </c>
      <c r="C813" s="14" t="s">
        <v>4016</v>
      </c>
      <c r="D813" s="14" t="s">
        <v>4016</v>
      </c>
      <c r="E813" s="16"/>
      <c r="F813" s="15" t="s">
        <v>4016</v>
      </c>
      <c r="G813" s="22"/>
      <c r="H813" s="16"/>
      <c r="I813" s="22"/>
      <c r="J813" s="26">
        <f t="shared" si="100"/>
        <v>0</v>
      </c>
      <c r="K813" s="22"/>
      <c r="L813" s="26">
        <f t="shared" si="101"/>
        <v>0</v>
      </c>
      <c r="M813" s="22"/>
      <c r="N813" s="26">
        <f t="shared" si="102"/>
        <v>0</v>
      </c>
      <c r="O813" s="17" t="s">
        <v>4016</v>
      </c>
    </row>
    <row r="814" spans="2:15" ht="19.7" customHeight="1" x14ac:dyDescent="0.2">
      <c r="B814" s="46" t="s">
        <v>2940</v>
      </c>
      <c r="C814" s="31" t="s">
        <v>2485</v>
      </c>
      <c r="D814" s="31" t="s">
        <v>770</v>
      </c>
      <c r="E814" s="6"/>
      <c r="F814" s="47" t="s">
        <v>2517</v>
      </c>
      <c r="G814" s="5"/>
      <c r="H814" s="48" t="e">
        <f>J814+L814+N814</f>
        <v>#REF!</v>
      </c>
      <c r="I814" s="5"/>
      <c r="J814" s="48" t="e">
        <f>TRUNC(J817+J818+J819+J820+J821+J822+J823+J824+J825+J826+J827+J828+J829+J830+J831+J832+J833+J834+J835)</f>
        <v>#REF!</v>
      </c>
      <c r="K814" s="5"/>
      <c r="L814" s="48" t="e">
        <f>TRUNC(L817+L818+L819+L820+L821+L822+L823+L824+L825+L826+L827+L828+L829+L830+L831+L832+L833+L834+L835)</f>
        <v>#REF!</v>
      </c>
      <c r="M814" s="5"/>
      <c r="N814" s="48" t="e">
        <f>TRUNC(N817+N818+N819+N820+N821+N822+N823+N824+N825+N826+N827+N828+N829+N830+N831+N832+N833+N834+N835)</f>
        <v>#REF!</v>
      </c>
      <c r="O814" s="49" t="s">
        <v>4016</v>
      </c>
    </row>
    <row r="815" spans="2:15" ht="19.7" customHeight="1" x14ac:dyDescent="0.2">
      <c r="B815" s="13" t="s">
        <v>4016</v>
      </c>
      <c r="C815" s="14" t="s">
        <v>2430</v>
      </c>
      <c r="D815" s="14" t="s">
        <v>679</v>
      </c>
      <c r="E815" s="44">
        <v>3.91</v>
      </c>
      <c r="F815" s="15" t="s">
        <v>2937</v>
      </c>
      <c r="G815" s="22"/>
      <c r="H815" s="16"/>
      <c r="I815" s="22"/>
      <c r="J815" s="26">
        <f t="shared" ref="J815:J836" si="105">TRUNC(E815*I815,0)</f>
        <v>0</v>
      </c>
      <c r="K815" s="22"/>
      <c r="L815" s="26">
        <f t="shared" ref="L815:L836" si="106">TRUNC(E815*K815,0)</f>
        <v>0</v>
      </c>
      <c r="M815" s="22"/>
      <c r="N815" s="26">
        <f t="shared" ref="N815:N836" si="107">TRUNC(E815*M815,0)</f>
        <v>0</v>
      </c>
      <c r="O815" s="17" t="s">
        <v>1870</v>
      </c>
    </row>
    <row r="816" spans="2:15" ht="19.7" customHeight="1" x14ac:dyDescent="0.2">
      <c r="B816" s="13" t="s">
        <v>4016</v>
      </c>
      <c r="C816" s="14" t="s">
        <v>2430</v>
      </c>
      <c r="D816" s="14" t="s">
        <v>2347</v>
      </c>
      <c r="E816" s="44">
        <v>0.18</v>
      </c>
      <c r="F816" s="15" t="s">
        <v>2937</v>
      </c>
      <c r="G816" s="22"/>
      <c r="H816" s="16"/>
      <c r="I816" s="22"/>
      <c r="J816" s="26">
        <f t="shared" si="105"/>
        <v>0</v>
      </c>
      <c r="K816" s="22"/>
      <c r="L816" s="26">
        <f t="shared" si="106"/>
        <v>0</v>
      </c>
      <c r="M816" s="22"/>
      <c r="N816" s="26">
        <f t="shared" si="107"/>
        <v>0</v>
      </c>
      <c r="O816" s="17" t="s">
        <v>1870</v>
      </c>
    </row>
    <row r="817" spans="2:15" ht="19.7" customHeight="1" x14ac:dyDescent="0.2">
      <c r="B817" s="13" t="s">
        <v>4016</v>
      </c>
      <c r="C817" s="14" t="s">
        <v>2817</v>
      </c>
      <c r="D817" s="14" t="s">
        <v>1151</v>
      </c>
      <c r="E817" s="44">
        <v>3.88</v>
      </c>
      <c r="F817" s="15" t="s">
        <v>2937</v>
      </c>
      <c r="G817" s="22" t="e">
        <f>I817+K817+M817</f>
        <v>#REF!</v>
      </c>
      <c r="H817" s="26" t="e">
        <f>J817+L817+N817</f>
        <v>#REF!</v>
      </c>
      <c r="I817" s="25" t="e">
        <f>일위대가총괄표!G46</f>
        <v>#REF!</v>
      </c>
      <c r="J817" s="26" t="e">
        <f t="shared" si="105"/>
        <v>#REF!</v>
      </c>
      <c r="K817" s="25" t="e">
        <f>일위대가총괄표!H46</f>
        <v>#REF!</v>
      </c>
      <c r="L817" s="26" t="e">
        <f t="shared" si="106"/>
        <v>#REF!</v>
      </c>
      <c r="M817" s="25" t="e">
        <f>일위대가총괄표!I46</f>
        <v>#REF!</v>
      </c>
      <c r="N817" s="26" t="e">
        <f t="shared" si="107"/>
        <v>#REF!</v>
      </c>
      <c r="O817" s="17" t="s">
        <v>1883</v>
      </c>
    </row>
    <row r="818" spans="2:15" ht="19.7" customHeight="1" x14ac:dyDescent="0.2">
      <c r="B818" s="13" t="s">
        <v>4016</v>
      </c>
      <c r="C818" s="14" t="s">
        <v>3483</v>
      </c>
      <c r="D818" s="14" t="s">
        <v>2669</v>
      </c>
      <c r="E818" s="44">
        <v>0.18</v>
      </c>
      <c r="F818" s="15" t="s">
        <v>2937</v>
      </c>
      <c r="G818" s="22" t="e">
        <f>I818+K818+M818</f>
        <v>#REF!</v>
      </c>
      <c r="H818" s="26" t="e">
        <f>J818+L818+N818</f>
        <v>#REF!</v>
      </c>
      <c r="I818" s="25" t="e">
        <f>#REF!</f>
        <v>#REF!</v>
      </c>
      <c r="J818" s="26" t="e">
        <f t="shared" si="105"/>
        <v>#REF!</v>
      </c>
      <c r="K818" s="25" t="e">
        <f>#REF!</f>
        <v>#REF!</v>
      </c>
      <c r="L818" s="26" t="e">
        <f t="shared" si="106"/>
        <v>#REF!</v>
      </c>
      <c r="M818" s="25" t="e">
        <f>#REF!</f>
        <v>#REF!</v>
      </c>
      <c r="N818" s="26" t="e">
        <f t="shared" si="107"/>
        <v>#REF!</v>
      </c>
      <c r="O818" s="17" t="s">
        <v>1272</v>
      </c>
    </row>
    <row r="819" spans="2:15" ht="19.7" customHeight="1" x14ac:dyDescent="0.2">
      <c r="B819" s="13" t="s">
        <v>4016</v>
      </c>
      <c r="C819" s="14" t="s">
        <v>529</v>
      </c>
      <c r="D819" s="14" t="s">
        <v>3191</v>
      </c>
      <c r="E819" s="16"/>
      <c r="F819" s="15" t="s">
        <v>2870</v>
      </c>
      <c r="G819" s="22" t="e">
        <f t="shared" ref="G819:G835" si="108">I819+K819+M819</f>
        <v>#REF!</v>
      </c>
      <c r="H819" s="16"/>
      <c r="I819" s="25" t="e">
        <f>#REF!</f>
        <v>#REF!</v>
      </c>
      <c r="J819" s="26" t="e">
        <f t="shared" si="105"/>
        <v>#REF!</v>
      </c>
      <c r="K819" s="25" t="e">
        <f>#REF!</f>
        <v>#REF!</v>
      </c>
      <c r="L819" s="26" t="e">
        <f t="shared" si="106"/>
        <v>#REF!</v>
      </c>
      <c r="M819" s="25" t="e">
        <f>#REF!</f>
        <v>#REF!</v>
      </c>
      <c r="N819" s="26" t="e">
        <f t="shared" si="107"/>
        <v>#REF!</v>
      </c>
      <c r="O819" s="17" t="s">
        <v>4016</v>
      </c>
    </row>
    <row r="820" spans="2:15" ht="19.7" customHeight="1" x14ac:dyDescent="0.2">
      <c r="B820" s="13" t="s">
        <v>4016</v>
      </c>
      <c r="C820" s="14" t="s">
        <v>529</v>
      </c>
      <c r="D820" s="14" t="s">
        <v>3094</v>
      </c>
      <c r="E820" s="16"/>
      <c r="F820" s="15" t="s">
        <v>2870</v>
      </c>
      <c r="G820" s="22" t="e">
        <f t="shared" si="108"/>
        <v>#REF!</v>
      </c>
      <c r="H820" s="16"/>
      <c r="I820" s="25" t="e">
        <f>#REF!</f>
        <v>#REF!</v>
      </c>
      <c r="J820" s="26" t="e">
        <f t="shared" si="105"/>
        <v>#REF!</v>
      </c>
      <c r="K820" s="25" t="e">
        <f>#REF!</f>
        <v>#REF!</v>
      </c>
      <c r="L820" s="26" t="e">
        <f t="shared" si="106"/>
        <v>#REF!</v>
      </c>
      <c r="M820" s="25" t="e">
        <f>#REF!</f>
        <v>#REF!</v>
      </c>
      <c r="N820" s="26" t="e">
        <f t="shared" si="107"/>
        <v>#REF!</v>
      </c>
      <c r="O820" s="17" t="s">
        <v>4016</v>
      </c>
    </row>
    <row r="821" spans="2:15" ht="19.7" customHeight="1" x14ac:dyDescent="0.2">
      <c r="B821" s="13" t="s">
        <v>4016</v>
      </c>
      <c r="C821" s="14" t="s">
        <v>529</v>
      </c>
      <c r="D821" s="14" t="s">
        <v>3884</v>
      </c>
      <c r="E821" s="44">
        <v>0.439</v>
      </c>
      <c r="F821" s="15" t="s">
        <v>2870</v>
      </c>
      <c r="G821" s="22" t="e">
        <f t="shared" si="108"/>
        <v>#REF!</v>
      </c>
      <c r="H821" s="26" t="e">
        <f t="shared" ref="H821:H835" si="109">J821+L821+N821</f>
        <v>#REF!</v>
      </c>
      <c r="I821" s="25" t="e">
        <f>#REF!</f>
        <v>#REF!</v>
      </c>
      <c r="J821" s="26" t="e">
        <f t="shared" si="105"/>
        <v>#REF!</v>
      </c>
      <c r="K821" s="25" t="e">
        <f>#REF!</f>
        <v>#REF!</v>
      </c>
      <c r="L821" s="26" t="e">
        <f t="shared" si="106"/>
        <v>#REF!</v>
      </c>
      <c r="M821" s="25" t="e">
        <f>#REF!</f>
        <v>#REF!</v>
      </c>
      <c r="N821" s="26" t="e">
        <f t="shared" si="107"/>
        <v>#REF!</v>
      </c>
      <c r="O821" s="17" t="s">
        <v>4016</v>
      </c>
    </row>
    <row r="822" spans="2:15" ht="19.7" customHeight="1" x14ac:dyDescent="0.2">
      <c r="B822" s="13" t="s">
        <v>4016</v>
      </c>
      <c r="C822" s="14" t="s">
        <v>529</v>
      </c>
      <c r="D822" s="14" t="s">
        <v>305</v>
      </c>
      <c r="E822" s="44">
        <v>2.4E-2</v>
      </c>
      <c r="F822" s="15" t="s">
        <v>2870</v>
      </c>
      <c r="G822" s="22" t="e">
        <f t="shared" si="108"/>
        <v>#REF!</v>
      </c>
      <c r="H822" s="26" t="e">
        <f t="shared" si="109"/>
        <v>#REF!</v>
      </c>
      <c r="I822" s="25" t="e">
        <f>#REF!</f>
        <v>#REF!</v>
      </c>
      <c r="J822" s="26" t="e">
        <f t="shared" si="105"/>
        <v>#REF!</v>
      </c>
      <c r="K822" s="25" t="e">
        <f>#REF!</f>
        <v>#REF!</v>
      </c>
      <c r="L822" s="26" t="e">
        <f t="shared" si="106"/>
        <v>#REF!</v>
      </c>
      <c r="M822" s="25" t="e">
        <f>#REF!</f>
        <v>#REF!</v>
      </c>
      <c r="N822" s="26" t="e">
        <f t="shared" si="107"/>
        <v>#REF!</v>
      </c>
      <c r="O822" s="17" t="s">
        <v>4016</v>
      </c>
    </row>
    <row r="823" spans="2:15" ht="19.7" customHeight="1" x14ac:dyDescent="0.2">
      <c r="B823" s="13" t="s">
        <v>4016</v>
      </c>
      <c r="C823" s="14" t="s">
        <v>790</v>
      </c>
      <c r="D823" s="14" t="s">
        <v>4016</v>
      </c>
      <c r="E823" s="44">
        <v>0.46300000000000002</v>
      </c>
      <c r="F823" s="15" t="s">
        <v>2870</v>
      </c>
      <c r="G823" s="22" t="e">
        <f t="shared" si="108"/>
        <v>#REF!</v>
      </c>
      <c r="H823" s="26" t="e">
        <f t="shared" si="109"/>
        <v>#REF!</v>
      </c>
      <c r="I823" s="25" t="e">
        <f>일위대가총괄표!G99</f>
        <v>#REF!</v>
      </c>
      <c r="J823" s="26" t="e">
        <f t="shared" si="105"/>
        <v>#REF!</v>
      </c>
      <c r="K823" s="25" t="e">
        <f>일위대가총괄표!H99</f>
        <v>#REF!</v>
      </c>
      <c r="L823" s="26" t="e">
        <f t="shared" si="106"/>
        <v>#REF!</v>
      </c>
      <c r="M823" s="25" t="e">
        <f>일위대가총괄표!I99</f>
        <v>#REF!</v>
      </c>
      <c r="N823" s="26" t="e">
        <f t="shared" si="107"/>
        <v>#REF!</v>
      </c>
      <c r="O823" s="17" t="s">
        <v>322</v>
      </c>
    </row>
    <row r="824" spans="2:15" ht="19.7" customHeight="1" x14ac:dyDescent="0.2">
      <c r="B824" s="13" t="s">
        <v>4016</v>
      </c>
      <c r="C824" s="14" t="s">
        <v>2355</v>
      </c>
      <c r="D824" s="14" t="s">
        <v>406</v>
      </c>
      <c r="E824" s="44">
        <v>1.2E-2</v>
      </c>
      <c r="F824" s="15" t="s">
        <v>2870</v>
      </c>
      <c r="G824" s="22" t="e">
        <f t="shared" si="108"/>
        <v>#REF!</v>
      </c>
      <c r="H824" s="26" t="e">
        <f t="shared" si="109"/>
        <v>#REF!</v>
      </c>
      <c r="I824" s="25" t="e">
        <f>#REF!</f>
        <v>#REF!</v>
      </c>
      <c r="J824" s="26" t="e">
        <f t="shared" si="105"/>
        <v>#REF!</v>
      </c>
      <c r="K824" s="25" t="e">
        <f>#REF!</f>
        <v>#REF!</v>
      </c>
      <c r="L824" s="26" t="e">
        <f t="shared" si="106"/>
        <v>#REF!</v>
      </c>
      <c r="M824" s="25" t="e">
        <f>#REF!</f>
        <v>#REF!</v>
      </c>
      <c r="N824" s="26" t="e">
        <f t="shared" si="107"/>
        <v>#REF!</v>
      </c>
      <c r="O824" s="17" t="s">
        <v>4016</v>
      </c>
    </row>
    <row r="825" spans="2:15" ht="19.7" customHeight="1" x14ac:dyDescent="0.2">
      <c r="B825" s="13" t="s">
        <v>4016</v>
      </c>
      <c r="C825" s="14" t="s">
        <v>3217</v>
      </c>
      <c r="D825" s="14" t="s">
        <v>3379</v>
      </c>
      <c r="E825" s="44">
        <v>19.78</v>
      </c>
      <c r="F825" s="15" t="s">
        <v>2986</v>
      </c>
      <c r="G825" s="22" t="e">
        <f t="shared" si="108"/>
        <v>#REF!</v>
      </c>
      <c r="H825" s="26" t="e">
        <f t="shared" si="109"/>
        <v>#REF!</v>
      </c>
      <c r="I825" s="25" t="e">
        <f>#REF!</f>
        <v>#REF!</v>
      </c>
      <c r="J825" s="26" t="e">
        <f t="shared" si="105"/>
        <v>#REF!</v>
      </c>
      <c r="K825" s="25" t="e">
        <f>#REF!</f>
        <v>#REF!</v>
      </c>
      <c r="L825" s="26" t="e">
        <f t="shared" si="106"/>
        <v>#REF!</v>
      </c>
      <c r="M825" s="25" t="e">
        <f>#REF!</f>
        <v>#REF!</v>
      </c>
      <c r="N825" s="26" t="e">
        <f t="shared" si="107"/>
        <v>#REF!</v>
      </c>
      <c r="O825" s="17" t="s">
        <v>2949</v>
      </c>
    </row>
    <row r="826" spans="2:15" ht="19.7" customHeight="1" x14ac:dyDescent="0.2">
      <c r="B826" s="13" t="s">
        <v>4016</v>
      </c>
      <c r="C826" s="14" t="s">
        <v>2370</v>
      </c>
      <c r="D826" s="14" t="s">
        <v>3968</v>
      </c>
      <c r="E826" s="44">
        <v>0.88</v>
      </c>
      <c r="F826" s="15" t="s">
        <v>2986</v>
      </c>
      <c r="G826" s="22" t="e">
        <f t="shared" si="108"/>
        <v>#REF!</v>
      </c>
      <c r="H826" s="26" t="e">
        <f t="shared" si="109"/>
        <v>#REF!</v>
      </c>
      <c r="I826" s="25" t="e">
        <f>#REF!</f>
        <v>#REF!</v>
      </c>
      <c r="J826" s="26" t="e">
        <f t="shared" si="105"/>
        <v>#REF!</v>
      </c>
      <c r="K826" s="25" t="e">
        <f>#REF!</f>
        <v>#REF!</v>
      </c>
      <c r="L826" s="26" t="e">
        <f t="shared" si="106"/>
        <v>#REF!</v>
      </c>
      <c r="M826" s="25" t="e">
        <f>#REF!</f>
        <v>#REF!</v>
      </c>
      <c r="N826" s="26" t="e">
        <f t="shared" si="107"/>
        <v>#REF!</v>
      </c>
      <c r="O826" s="17" t="s">
        <v>911</v>
      </c>
    </row>
    <row r="827" spans="2:15" ht="19.7" customHeight="1" x14ac:dyDescent="0.2">
      <c r="B827" s="13" t="s">
        <v>4016</v>
      </c>
      <c r="C827" s="14" t="s">
        <v>1169</v>
      </c>
      <c r="D827" s="14" t="s">
        <v>1696</v>
      </c>
      <c r="E827" s="44">
        <v>7.8</v>
      </c>
      <c r="F827" s="15" t="s">
        <v>2986</v>
      </c>
      <c r="G827" s="22" t="e">
        <f t="shared" si="108"/>
        <v>#REF!</v>
      </c>
      <c r="H827" s="26" t="e">
        <f t="shared" si="109"/>
        <v>#REF!</v>
      </c>
      <c r="I827" s="25" t="e">
        <f>일위대가총괄표!G144</f>
        <v>#REF!</v>
      </c>
      <c r="J827" s="26" t="e">
        <f t="shared" si="105"/>
        <v>#REF!</v>
      </c>
      <c r="K827" s="25" t="e">
        <f>일위대가총괄표!H144</f>
        <v>#REF!</v>
      </c>
      <c r="L827" s="26" t="e">
        <f t="shared" si="106"/>
        <v>#REF!</v>
      </c>
      <c r="M827" s="25" t="e">
        <f>일위대가총괄표!I144</f>
        <v>#REF!</v>
      </c>
      <c r="N827" s="26" t="e">
        <f t="shared" si="107"/>
        <v>#REF!</v>
      </c>
      <c r="O827" s="17" t="s">
        <v>2772</v>
      </c>
    </row>
    <row r="828" spans="2:15" ht="19.7" customHeight="1" x14ac:dyDescent="0.2">
      <c r="B828" s="13" t="s">
        <v>4016</v>
      </c>
      <c r="C828" s="14" t="s">
        <v>3766</v>
      </c>
      <c r="D828" s="14" t="s">
        <v>995</v>
      </c>
      <c r="E828" s="16">
        <v>37</v>
      </c>
      <c r="F828" s="15" t="s">
        <v>2363</v>
      </c>
      <c r="G828" s="22" t="e">
        <f t="shared" si="108"/>
        <v>#REF!</v>
      </c>
      <c r="H828" s="26" t="e">
        <f t="shared" si="109"/>
        <v>#REF!</v>
      </c>
      <c r="I828" s="25" t="e">
        <f>#REF!</f>
        <v>#REF!</v>
      </c>
      <c r="J828" s="26" t="e">
        <f t="shared" si="105"/>
        <v>#REF!</v>
      </c>
      <c r="K828" s="25" t="e">
        <f>#REF!</f>
        <v>#REF!</v>
      </c>
      <c r="L828" s="26" t="e">
        <f t="shared" si="106"/>
        <v>#REF!</v>
      </c>
      <c r="M828" s="25" t="e">
        <f>#REF!</f>
        <v>#REF!</v>
      </c>
      <c r="N828" s="26" t="e">
        <f t="shared" si="107"/>
        <v>#REF!</v>
      </c>
      <c r="O828" s="17" t="s">
        <v>4016</v>
      </c>
    </row>
    <row r="829" spans="2:15" ht="19.7" customHeight="1" x14ac:dyDescent="0.2">
      <c r="B829" s="13" t="s">
        <v>4016</v>
      </c>
      <c r="C829" s="14" t="s">
        <v>3860</v>
      </c>
      <c r="D829" s="14" t="s">
        <v>305</v>
      </c>
      <c r="E829" s="44">
        <v>2E-3</v>
      </c>
      <c r="F829" s="15" t="s">
        <v>2870</v>
      </c>
      <c r="G829" s="22" t="e">
        <f t="shared" si="108"/>
        <v>#REF!</v>
      </c>
      <c r="H829" s="26" t="e">
        <f t="shared" si="109"/>
        <v>#REF!</v>
      </c>
      <c r="I829" s="25" t="e">
        <f>#REF!</f>
        <v>#REF!</v>
      </c>
      <c r="J829" s="26" t="e">
        <f t="shared" si="105"/>
        <v>#REF!</v>
      </c>
      <c r="K829" s="25" t="e">
        <f>#REF!</f>
        <v>#REF!</v>
      </c>
      <c r="L829" s="26" t="e">
        <f t="shared" si="106"/>
        <v>#REF!</v>
      </c>
      <c r="M829" s="25" t="e">
        <f>#REF!</f>
        <v>#REF!</v>
      </c>
      <c r="N829" s="26" t="e">
        <f t="shared" si="107"/>
        <v>#REF!</v>
      </c>
      <c r="O829" s="17" t="s">
        <v>4016</v>
      </c>
    </row>
    <row r="830" spans="2:15" ht="19.7" customHeight="1" x14ac:dyDescent="0.2">
      <c r="B830" s="13" t="s">
        <v>4016</v>
      </c>
      <c r="C830" s="14" t="s">
        <v>2413</v>
      </c>
      <c r="D830" s="14" t="s">
        <v>1830</v>
      </c>
      <c r="E830" s="44">
        <v>2.5999999999999999E-2</v>
      </c>
      <c r="F830" s="15" t="s">
        <v>2870</v>
      </c>
      <c r="G830" s="22" t="e">
        <f t="shared" si="108"/>
        <v>#REF!</v>
      </c>
      <c r="H830" s="26" t="e">
        <f t="shared" si="109"/>
        <v>#REF!</v>
      </c>
      <c r="I830" s="25" t="e">
        <f>#REF!</f>
        <v>#REF!</v>
      </c>
      <c r="J830" s="26" t="e">
        <f t="shared" si="105"/>
        <v>#REF!</v>
      </c>
      <c r="K830" s="25" t="e">
        <f>#REF!</f>
        <v>#REF!</v>
      </c>
      <c r="L830" s="26" t="e">
        <f t="shared" si="106"/>
        <v>#REF!</v>
      </c>
      <c r="M830" s="25" t="e">
        <f>#REF!</f>
        <v>#REF!</v>
      </c>
      <c r="N830" s="26" t="e">
        <f t="shared" si="107"/>
        <v>#REF!</v>
      </c>
      <c r="O830" s="17" t="s">
        <v>4016</v>
      </c>
    </row>
    <row r="831" spans="2:15" ht="19.7" customHeight="1" x14ac:dyDescent="0.2">
      <c r="B831" s="13" t="s">
        <v>4016</v>
      </c>
      <c r="C831" s="14" t="s">
        <v>1511</v>
      </c>
      <c r="D831" s="14" t="s">
        <v>2899</v>
      </c>
      <c r="E831" s="44">
        <v>8.4</v>
      </c>
      <c r="F831" s="15" t="s">
        <v>667</v>
      </c>
      <c r="G831" s="22" t="e">
        <f t="shared" si="108"/>
        <v>#REF!</v>
      </c>
      <c r="H831" s="26" t="e">
        <f t="shared" si="109"/>
        <v>#REF!</v>
      </c>
      <c r="I831" s="25" t="e">
        <f>#REF!</f>
        <v>#REF!</v>
      </c>
      <c r="J831" s="26" t="e">
        <f t="shared" si="105"/>
        <v>#REF!</v>
      </c>
      <c r="K831" s="25" t="e">
        <f>#REF!</f>
        <v>#REF!</v>
      </c>
      <c r="L831" s="26" t="e">
        <f t="shared" si="106"/>
        <v>#REF!</v>
      </c>
      <c r="M831" s="25" t="e">
        <f>#REF!</f>
        <v>#REF!</v>
      </c>
      <c r="N831" s="26" t="e">
        <f t="shared" si="107"/>
        <v>#REF!</v>
      </c>
      <c r="O831" s="17" t="s">
        <v>4016</v>
      </c>
    </row>
    <row r="832" spans="2:15" ht="19.7" customHeight="1" x14ac:dyDescent="0.2">
      <c r="B832" s="13" t="s">
        <v>4016</v>
      </c>
      <c r="C832" s="14" t="s">
        <v>1368</v>
      </c>
      <c r="D832" s="14" t="s">
        <v>2216</v>
      </c>
      <c r="E832" s="44">
        <v>0.70399999999999996</v>
      </c>
      <c r="F832" s="15" t="s">
        <v>2870</v>
      </c>
      <c r="G832" s="22" t="e">
        <f t="shared" si="108"/>
        <v>#REF!</v>
      </c>
      <c r="H832" s="26" t="e">
        <f t="shared" si="109"/>
        <v>#REF!</v>
      </c>
      <c r="I832" s="25" t="e">
        <f>#REF!</f>
        <v>#REF!</v>
      </c>
      <c r="J832" s="26" t="e">
        <f t="shared" si="105"/>
        <v>#REF!</v>
      </c>
      <c r="K832" s="25" t="e">
        <f>#REF!</f>
        <v>#REF!</v>
      </c>
      <c r="L832" s="26" t="e">
        <f t="shared" si="106"/>
        <v>#REF!</v>
      </c>
      <c r="M832" s="25" t="e">
        <f>#REF!</f>
        <v>#REF!</v>
      </c>
      <c r="N832" s="26" t="e">
        <f t="shared" si="107"/>
        <v>#REF!</v>
      </c>
      <c r="O832" s="17" t="s">
        <v>4016</v>
      </c>
    </row>
    <row r="833" spans="2:15" ht="19.7" customHeight="1" x14ac:dyDescent="0.2">
      <c r="B833" s="13" t="s">
        <v>4016</v>
      </c>
      <c r="C833" s="14" t="s">
        <v>3829</v>
      </c>
      <c r="D833" s="14" t="s">
        <v>3988</v>
      </c>
      <c r="E833" s="44">
        <v>1.4E-2</v>
      </c>
      <c r="F833" s="15" t="s">
        <v>2870</v>
      </c>
      <c r="G833" s="22" t="e">
        <f t="shared" si="108"/>
        <v>#REF!</v>
      </c>
      <c r="H833" s="26" t="e">
        <f t="shared" si="109"/>
        <v>#REF!</v>
      </c>
      <c r="I833" s="25" t="e">
        <f>#REF!</f>
        <v>#REF!</v>
      </c>
      <c r="J833" s="26" t="e">
        <f t="shared" si="105"/>
        <v>#REF!</v>
      </c>
      <c r="K833" s="25" t="e">
        <f>#REF!</f>
        <v>#REF!</v>
      </c>
      <c r="L833" s="26" t="e">
        <f t="shared" si="106"/>
        <v>#REF!</v>
      </c>
      <c r="M833" s="25" t="e">
        <f>#REF!</f>
        <v>#REF!</v>
      </c>
      <c r="N833" s="26" t="e">
        <f t="shared" si="107"/>
        <v>#REF!</v>
      </c>
      <c r="O833" s="17" t="s">
        <v>4016</v>
      </c>
    </row>
    <row r="834" spans="2:15" ht="19.7" customHeight="1" x14ac:dyDescent="0.2">
      <c r="B834" s="13" t="s">
        <v>4016</v>
      </c>
      <c r="C834" s="14" t="s">
        <v>1264</v>
      </c>
      <c r="D834" s="14" t="s">
        <v>3826</v>
      </c>
      <c r="E834" s="44">
        <v>0.70399999999999996</v>
      </c>
      <c r="F834" s="15" t="s">
        <v>1349</v>
      </c>
      <c r="G834" s="22" t="e">
        <f t="shared" si="108"/>
        <v>#REF!</v>
      </c>
      <c r="H834" s="26" t="e">
        <f t="shared" si="109"/>
        <v>#REF!</v>
      </c>
      <c r="I834" s="25" t="e">
        <f>#REF!</f>
        <v>#REF!</v>
      </c>
      <c r="J834" s="26" t="e">
        <f t="shared" si="105"/>
        <v>#REF!</v>
      </c>
      <c r="K834" s="25" t="e">
        <f>#REF!</f>
        <v>#REF!</v>
      </c>
      <c r="L834" s="26" t="e">
        <f t="shared" si="106"/>
        <v>#REF!</v>
      </c>
      <c r="M834" s="25" t="e">
        <f>#REF!</f>
        <v>#REF!</v>
      </c>
      <c r="N834" s="26" t="e">
        <f t="shared" si="107"/>
        <v>#REF!</v>
      </c>
      <c r="O834" s="17" t="s">
        <v>1185</v>
      </c>
    </row>
    <row r="835" spans="2:15" ht="19.7" customHeight="1" x14ac:dyDescent="0.2">
      <c r="B835" s="13" t="s">
        <v>4016</v>
      </c>
      <c r="C835" s="14" t="s">
        <v>3574</v>
      </c>
      <c r="D835" s="14" t="s">
        <v>4016</v>
      </c>
      <c r="E835" s="44">
        <v>0.02</v>
      </c>
      <c r="F835" s="15" t="s">
        <v>2937</v>
      </c>
      <c r="G835" s="22">
        <f t="shared" si="108"/>
        <v>566828</v>
      </c>
      <c r="H835" s="26">
        <f t="shared" si="109"/>
        <v>11336</v>
      </c>
      <c r="I835" s="25">
        <f>단가산출총괄표!G72</f>
        <v>367903</v>
      </c>
      <c r="J835" s="26">
        <f t="shared" si="105"/>
        <v>7358</v>
      </c>
      <c r="K835" s="25">
        <f>단가산출총괄표!H72</f>
        <v>198925</v>
      </c>
      <c r="L835" s="26">
        <f t="shared" si="106"/>
        <v>3978</v>
      </c>
      <c r="M835" s="25">
        <f>단가산출총괄표!I72</f>
        <v>0</v>
      </c>
      <c r="N835" s="26">
        <f t="shared" si="107"/>
        <v>0</v>
      </c>
      <c r="O835" s="17" t="s">
        <v>3544</v>
      </c>
    </row>
    <row r="836" spans="2:15" ht="19.7" customHeight="1" x14ac:dyDescent="0.2">
      <c r="B836" s="13" t="s">
        <v>4016</v>
      </c>
      <c r="C836" s="14" t="s">
        <v>4016</v>
      </c>
      <c r="D836" s="14" t="s">
        <v>4016</v>
      </c>
      <c r="E836" s="16"/>
      <c r="F836" s="15" t="s">
        <v>4016</v>
      </c>
      <c r="G836" s="22"/>
      <c r="H836" s="16"/>
      <c r="I836" s="22"/>
      <c r="J836" s="26">
        <f t="shared" si="105"/>
        <v>0</v>
      </c>
      <c r="K836" s="22"/>
      <c r="L836" s="26">
        <f t="shared" si="106"/>
        <v>0</v>
      </c>
      <c r="M836" s="22"/>
      <c r="N836" s="26">
        <f t="shared" si="107"/>
        <v>0</v>
      </c>
      <c r="O836" s="17" t="s">
        <v>4016</v>
      </c>
    </row>
    <row r="837" spans="2:15" ht="19.7" customHeight="1" x14ac:dyDescent="0.2">
      <c r="B837" s="40" t="s">
        <v>454</v>
      </c>
      <c r="C837" s="24" t="s">
        <v>3846</v>
      </c>
      <c r="D837" s="24" t="s">
        <v>3065</v>
      </c>
      <c r="E837" s="16"/>
      <c r="F837" s="41" t="s">
        <v>1495</v>
      </c>
      <c r="G837" s="22"/>
      <c r="H837" s="42" t="e">
        <f>J837+L837+N837</f>
        <v>#REF!</v>
      </c>
      <c r="I837" s="22"/>
      <c r="J837" s="42" t="e">
        <f>TRUNC(J843)</f>
        <v>#REF!</v>
      </c>
      <c r="K837" s="22"/>
      <c r="L837" s="42" t="e">
        <f>TRUNC(L843)</f>
        <v>#REF!</v>
      </c>
      <c r="M837" s="22"/>
      <c r="N837" s="42" t="e">
        <f>TRUNC(N843)</f>
        <v>#REF!</v>
      </c>
      <c r="O837" s="43" t="s">
        <v>4016</v>
      </c>
    </row>
    <row r="838" spans="2:15" ht="19.7" customHeight="1" x14ac:dyDescent="0.2">
      <c r="B838" s="13" t="s">
        <v>4016</v>
      </c>
      <c r="C838" s="14" t="s">
        <v>3953</v>
      </c>
      <c r="D838" s="14" t="s">
        <v>2841</v>
      </c>
      <c r="E838" s="16">
        <v>1</v>
      </c>
      <c r="F838" s="15" t="s">
        <v>287</v>
      </c>
      <c r="G838" s="22"/>
      <c r="H838" s="16"/>
      <c r="I838" s="22"/>
      <c r="J838" s="26">
        <f>TRUNC(E838*I838,0)</f>
        <v>0</v>
      </c>
      <c r="K838" s="22"/>
      <c r="L838" s="26">
        <f>TRUNC(E838*K838,0)</f>
        <v>0</v>
      </c>
      <c r="M838" s="22"/>
      <c r="N838" s="26">
        <f>TRUNC(E838*M838,0)</f>
        <v>0</v>
      </c>
      <c r="O838" s="17" t="s">
        <v>4016</v>
      </c>
    </row>
    <row r="839" spans="2:15" ht="19.7" customHeight="1" x14ac:dyDescent="0.2">
      <c r="B839" s="13" t="s">
        <v>4016</v>
      </c>
      <c r="C839" s="14" t="s">
        <v>3102</v>
      </c>
      <c r="D839" s="14" t="s">
        <v>4016</v>
      </c>
      <c r="E839" s="44">
        <v>1.48</v>
      </c>
      <c r="F839" s="15" t="s">
        <v>3731</v>
      </c>
      <c r="G839" s="22" t="e">
        <f t="shared" ref="G839:H843" si="110">I839+K839+M839</f>
        <v>#REF!</v>
      </c>
      <c r="H839" s="26" t="e">
        <f t="shared" si="110"/>
        <v>#REF!</v>
      </c>
      <c r="I839" s="25" t="e">
        <f>#REF!</f>
        <v>#REF!</v>
      </c>
      <c r="J839" s="26" t="e">
        <f>TRUNC(E839*I839,0)</f>
        <v>#REF!</v>
      </c>
      <c r="K839" s="25" t="e">
        <f>#REF!</f>
        <v>#REF!</v>
      </c>
      <c r="L839" s="26" t="e">
        <f>TRUNC(E839*K839,0)</f>
        <v>#REF!</v>
      </c>
      <c r="M839" s="25" t="e">
        <f>#REF!</f>
        <v>#REF!</v>
      </c>
      <c r="N839" s="26" t="e">
        <f>TRUNC(E839*M839,0)</f>
        <v>#REF!</v>
      </c>
      <c r="O839" s="17" t="s">
        <v>4016</v>
      </c>
    </row>
    <row r="840" spans="2:15" ht="19.7" customHeight="1" x14ac:dyDescent="0.2">
      <c r="B840" s="13" t="s">
        <v>4016</v>
      </c>
      <c r="C840" s="14" t="s">
        <v>277</v>
      </c>
      <c r="D840" s="14" t="s">
        <v>4016</v>
      </c>
      <c r="E840" s="44">
        <v>0.6</v>
      </c>
      <c r="F840" s="15" t="s">
        <v>3731</v>
      </c>
      <c r="G840" s="22" t="e">
        <f t="shared" si="110"/>
        <v>#REF!</v>
      </c>
      <c r="H840" s="26" t="e">
        <f t="shared" si="110"/>
        <v>#REF!</v>
      </c>
      <c r="I840" s="25" t="e">
        <f>#REF!</f>
        <v>#REF!</v>
      </c>
      <c r="J840" s="26" t="e">
        <f>TRUNC(E840*I840,0)</f>
        <v>#REF!</v>
      </c>
      <c r="K840" s="25" t="e">
        <f>#REF!</f>
        <v>#REF!</v>
      </c>
      <c r="L840" s="26" t="e">
        <f>TRUNC(E840*K840,0)</f>
        <v>#REF!</v>
      </c>
      <c r="M840" s="25" t="e">
        <f>#REF!</f>
        <v>#REF!</v>
      </c>
      <c r="N840" s="26" t="e">
        <f>TRUNC(E840*M840,0)</f>
        <v>#REF!</v>
      </c>
      <c r="O840" s="17" t="s">
        <v>4016</v>
      </c>
    </row>
    <row r="841" spans="2:15" ht="19.7" customHeight="1" x14ac:dyDescent="0.2">
      <c r="B841" s="13" t="s">
        <v>4016</v>
      </c>
      <c r="C841" s="14" t="s">
        <v>2040</v>
      </c>
      <c r="D841" s="14" t="s">
        <v>574</v>
      </c>
      <c r="E841" s="16">
        <v>1</v>
      </c>
      <c r="F841" s="15" t="s">
        <v>802</v>
      </c>
      <c r="G841" s="22" t="e">
        <f t="shared" si="110"/>
        <v>#REF!</v>
      </c>
      <c r="H841" s="26" t="e">
        <f t="shared" si="110"/>
        <v>#REF!</v>
      </c>
      <c r="I841" s="22"/>
      <c r="J841" s="26">
        <f>TRUNC(E841*1/100*I841,0)</f>
        <v>0</v>
      </c>
      <c r="K841" s="22" t="e">
        <f>J840+J839+J838</f>
        <v>#REF!</v>
      </c>
      <c r="L841" s="26" t="e">
        <f>TRUNC(E841*1/100*K841,0)</f>
        <v>#REF!</v>
      </c>
      <c r="M841" s="22"/>
      <c r="N841" s="26">
        <f>TRUNC(E841*1/100*M841,0)</f>
        <v>0</v>
      </c>
      <c r="O841" s="17" t="s">
        <v>4016</v>
      </c>
    </row>
    <row r="842" spans="2:15" ht="19.7" customHeight="1" x14ac:dyDescent="0.2">
      <c r="B842" s="13" t="s">
        <v>4016</v>
      </c>
      <c r="C842" s="14" t="s">
        <v>444</v>
      </c>
      <c r="D842" s="14" t="s">
        <v>407</v>
      </c>
      <c r="E842" s="44">
        <v>0.87</v>
      </c>
      <c r="F842" s="15" t="s">
        <v>2999</v>
      </c>
      <c r="G842" s="22" t="e">
        <f t="shared" si="110"/>
        <v>#REF!</v>
      </c>
      <c r="H842" s="26" t="e">
        <f t="shared" si="110"/>
        <v>#REF!</v>
      </c>
      <c r="I842" s="25" t="e">
        <f>#REF!</f>
        <v>#REF!</v>
      </c>
      <c r="J842" s="26" t="e">
        <f>TRUNC(E842*I842,0)</f>
        <v>#REF!</v>
      </c>
      <c r="K842" s="25" t="e">
        <f>#REF!</f>
        <v>#REF!</v>
      </c>
      <c r="L842" s="26" t="e">
        <f>TRUNC(E842*K842,0)</f>
        <v>#REF!</v>
      </c>
      <c r="M842" s="25" t="e">
        <f>#REF!</f>
        <v>#REF!</v>
      </c>
      <c r="N842" s="26" t="e">
        <f>TRUNC(E842*M842,0)</f>
        <v>#REF!</v>
      </c>
      <c r="O842" s="17" t="s">
        <v>4016</v>
      </c>
    </row>
    <row r="843" spans="2:15" ht="19.7" customHeight="1" x14ac:dyDescent="0.2">
      <c r="B843" s="13" t="s">
        <v>4016</v>
      </c>
      <c r="C843" s="14" t="s">
        <v>3573</v>
      </c>
      <c r="D843" s="14" t="s">
        <v>1309</v>
      </c>
      <c r="E843" s="44">
        <v>0.4</v>
      </c>
      <c r="F843" s="15" t="s">
        <v>3257</v>
      </c>
      <c r="G843" s="22" t="e">
        <f t="shared" si="110"/>
        <v>#REF!</v>
      </c>
      <c r="H843" s="26" t="e">
        <f t="shared" si="110"/>
        <v>#REF!</v>
      </c>
      <c r="I843" s="22" t="e">
        <f>J842+J841+J840+J839+J838</f>
        <v>#REF!</v>
      </c>
      <c r="J843" s="26" t="e">
        <f>TRUNC(E843*I843,0)</f>
        <v>#REF!</v>
      </c>
      <c r="K843" s="22" t="e">
        <f>L842+L841+L840+L839+L838</f>
        <v>#REF!</v>
      </c>
      <c r="L843" s="26" t="e">
        <f>TRUNC(E843*K843,0)</f>
        <v>#REF!</v>
      </c>
      <c r="M843" s="22" t="e">
        <f>N842+N841+N840+N839+N838</f>
        <v>#REF!</v>
      </c>
      <c r="N843" s="26" t="e">
        <f>TRUNC(E843*M843,0)</f>
        <v>#REF!</v>
      </c>
      <c r="O843" s="17" t="s">
        <v>4016</v>
      </c>
    </row>
    <row r="844" spans="2:15" ht="19.7" customHeight="1" x14ac:dyDescent="0.2">
      <c r="B844" s="18" t="s">
        <v>4016</v>
      </c>
      <c r="C844" s="19" t="s">
        <v>4016</v>
      </c>
      <c r="D844" s="19" t="s">
        <v>4016</v>
      </c>
      <c r="E844" s="6"/>
      <c r="F844" s="20" t="s">
        <v>4016</v>
      </c>
      <c r="G844" s="5"/>
      <c r="H844" s="6"/>
      <c r="I844" s="5"/>
      <c r="J844" s="32">
        <f>TRUNC(E844*I844,0)</f>
        <v>0</v>
      </c>
      <c r="K844" s="5"/>
      <c r="L844" s="32">
        <f>TRUNC(E844*K844,0)</f>
        <v>0</v>
      </c>
      <c r="M844" s="5"/>
      <c r="N844" s="32">
        <f>TRUNC(E844*M844,0)</f>
        <v>0</v>
      </c>
      <c r="O844" s="21" t="s">
        <v>4016</v>
      </c>
    </row>
    <row r="845" spans="2:15" ht="19.7" customHeight="1" x14ac:dyDescent="0.2">
      <c r="B845" s="40" t="s">
        <v>2786</v>
      </c>
      <c r="C845" s="24" t="s">
        <v>1154</v>
      </c>
      <c r="D845" s="24" t="s">
        <v>1625</v>
      </c>
      <c r="E845" s="16"/>
      <c r="F845" s="41" t="s">
        <v>411</v>
      </c>
      <c r="G845" s="22"/>
      <c r="H845" s="42" t="e">
        <f>J845+L845+N845</f>
        <v>#REF!</v>
      </c>
      <c r="I845" s="22"/>
      <c r="J845" s="42" t="e">
        <f>TRUNC(J846+J847+J848)</f>
        <v>#REF!</v>
      </c>
      <c r="K845" s="22"/>
      <c r="L845" s="42" t="e">
        <f>TRUNC(L846+L847+L848)</f>
        <v>#REF!</v>
      </c>
      <c r="M845" s="22"/>
      <c r="N845" s="42" t="e">
        <f>TRUNC(N846+N847+N848)</f>
        <v>#REF!</v>
      </c>
      <c r="O845" s="43" t="s">
        <v>4016</v>
      </c>
    </row>
    <row r="846" spans="2:15" ht="19.7" customHeight="1" x14ac:dyDescent="0.2">
      <c r="B846" s="13" t="s">
        <v>4016</v>
      </c>
      <c r="C846" s="14" t="s">
        <v>1014</v>
      </c>
      <c r="D846" s="14" t="s">
        <v>1625</v>
      </c>
      <c r="E846" s="16">
        <v>1</v>
      </c>
      <c r="F846" s="15" t="s">
        <v>411</v>
      </c>
      <c r="G846" s="22" t="e">
        <f>I846+K846+M846</f>
        <v>#REF!</v>
      </c>
      <c r="H846" s="26" t="e">
        <f>J846+L846+N846</f>
        <v>#REF!</v>
      </c>
      <c r="I846" s="25" t="e">
        <f>일위대가총괄표!G150</f>
        <v>#REF!</v>
      </c>
      <c r="J846" s="26" t="e">
        <f>TRUNC(E846*I846,0)</f>
        <v>#REF!</v>
      </c>
      <c r="K846" s="25" t="e">
        <f>일위대가총괄표!H150</f>
        <v>#REF!</v>
      </c>
      <c r="L846" s="26" t="e">
        <f>TRUNC(E846*K846,0)</f>
        <v>#REF!</v>
      </c>
      <c r="M846" s="25" t="e">
        <f>일위대가총괄표!I150</f>
        <v>#REF!</v>
      </c>
      <c r="N846" s="26" t="e">
        <f>TRUNC(E846*M846,0)</f>
        <v>#REF!</v>
      </c>
      <c r="O846" s="17" t="s">
        <v>2802</v>
      </c>
    </row>
    <row r="847" spans="2:15" ht="19.7" customHeight="1" x14ac:dyDescent="0.2">
      <c r="B847" s="13" t="s">
        <v>4016</v>
      </c>
      <c r="C847" s="14" t="s">
        <v>971</v>
      </c>
      <c r="D847" s="14" t="s">
        <v>1625</v>
      </c>
      <c r="E847" s="16">
        <v>1</v>
      </c>
      <c r="F847" s="15" t="s">
        <v>411</v>
      </c>
      <c r="G847" s="22" t="e">
        <f>I847+K847+M847</f>
        <v>#REF!</v>
      </c>
      <c r="H847" s="26" t="e">
        <f>J847+L847+N847</f>
        <v>#REF!</v>
      </c>
      <c r="I847" s="25" t="e">
        <f>일위대가총괄표!G152</f>
        <v>#REF!</v>
      </c>
      <c r="J847" s="26" t="e">
        <f>TRUNC(E847*I847,0)</f>
        <v>#REF!</v>
      </c>
      <c r="K847" s="25" t="e">
        <f>일위대가총괄표!H152</f>
        <v>#REF!</v>
      </c>
      <c r="L847" s="26" t="e">
        <f>TRUNC(E847*K847,0)</f>
        <v>#REF!</v>
      </c>
      <c r="M847" s="25" t="e">
        <f>일위대가총괄표!I152</f>
        <v>#REF!</v>
      </c>
      <c r="N847" s="26" t="e">
        <f>TRUNC(E847*M847,0)</f>
        <v>#REF!</v>
      </c>
      <c r="O847" s="17" t="s">
        <v>3049</v>
      </c>
    </row>
    <row r="848" spans="2:15" ht="19.7" customHeight="1" x14ac:dyDescent="0.2">
      <c r="B848" s="13" t="s">
        <v>4016</v>
      </c>
      <c r="C848" s="14" t="s">
        <v>48</v>
      </c>
      <c r="D848" s="14" t="s">
        <v>1625</v>
      </c>
      <c r="E848" s="16">
        <v>1</v>
      </c>
      <c r="F848" s="15" t="s">
        <v>411</v>
      </c>
      <c r="G848" s="22" t="e">
        <f>I848+K848+M848</f>
        <v>#REF!</v>
      </c>
      <c r="H848" s="26" t="e">
        <f>J848+L848+N848</f>
        <v>#REF!</v>
      </c>
      <c r="I848" s="25" t="e">
        <f>일위대가총괄표!G153</f>
        <v>#REF!</v>
      </c>
      <c r="J848" s="26" t="e">
        <f>TRUNC(E848*I848,0)</f>
        <v>#REF!</v>
      </c>
      <c r="K848" s="25" t="e">
        <f>일위대가총괄표!H153</f>
        <v>#REF!</v>
      </c>
      <c r="L848" s="26" t="e">
        <f>TRUNC(E848*K848,0)</f>
        <v>#REF!</v>
      </c>
      <c r="M848" s="25" t="e">
        <f>일위대가총괄표!I153</f>
        <v>#REF!</v>
      </c>
      <c r="N848" s="26" t="e">
        <f>TRUNC(E848*M848,0)</f>
        <v>#REF!</v>
      </c>
      <c r="O848" s="17" t="s">
        <v>2309</v>
      </c>
    </row>
    <row r="849" spans="2:15" ht="19.7" customHeight="1" x14ac:dyDescent="0.2">
      <c r="B849" s="13" t="s">
        <v>4016</v>
      </c>
      <c r="C849" s="14" t="s">
        <v>4016</v>
      </c>
      <c r="D849" s="14" t="s">
        <v>4016</v>
      </c>
      <c r="E849" s="16"/>
      <c r="F849" s="15" t="s">
        <v>4016</v>
      </c>
      <c r="G849" s="22"/>
      <c r="H849" s="16"/>
      <c r="I849" s="22"/>
      <c r="J849" s="26">
        <f>TRUNC(E849*I849,0)</f>
        <v>0</v>
      </c>
      <c r="K849" s="22"/>
      <c r="L849" s="26">
        <f>TRUNC(E849*K849,0)</f>
        <v>0</v>
      </c>
      <c r="M849" s="22"/>
      <c r="N849" s="26">
        <f>TRUNC(E849*M849,0)</f>
        <v>0</v>
      </c>
      <c r="O849" s="17" t="s">
        <v>4016</v>
      </c>
    </row>
    <row r="850" spans="2:15" ht="19.7" customHeight="1" x14ac:dyDescent="0.2">
      <c r="B850" s="40" t="s">
        <v>324</v>
      </c>
      <c r="C850" s="24" t="s">
        <v>1014</v>
      </c>
      <c r="D850" s="24" t="s">
        <v>1625</v>
      </c>
      <c r="E850" s="16"/>
      <c r="F850" s="41" t="s">
        <v>411</v>
      </c>
      <c r="G850" s="22"/>
      <c r="H850" s="42" t="e">
        <f t="shared" ref="H850:H860" si="111">J850+L850+N850</f>
        <v>#REF!</v>
      </c>
      <c r="I850" s="22"/>
      <c r="J850" s="42" t="e">
        <f>TRUNC(J851+J852+J853+J854+J855+J856+J857+J858+J859+J860)</f>
        <v>#REF!</v>
      </c>
      <c r="K850" s="22"/>
      <c r="L850" s="42" t="e">
        <f>TRUNC(L851+L852+L853+L854+L855+L856+L857+L858+L859+L860)</f>
        <v>#REF!</v>
      </c>
      <c r="M850" s="22"/>
      <c r="N850" s="42" t="e">
        <f>TRUNC(N851+N852+N853+N854+N855+N856+N857+N858+N859+N860)</f>
        <v>#REF!</v>
      </c>
      <c r="O850" s="43" t="s">
        <v>4016</v>
      </c>
    </row>
    <row r="851" spans="2:15" ht="19.7" customHeight="1" x14ac:dyDescent="0.2">
      <c r="B851" s="13" t="s">
        <v>4016</v>
      </c>
      <c r="C851" s="14" t="s">
        <v>1770</v>
      </c>
      <c r="D851" s="14" t="s">
        <v>3797</v>
      </c>
      <c r="E851" s="44">
        <v>1.3340000000000001</v>
      </c>
      <c r="F851" s="15" t="s">
        <v>2870</v>
      </c>
      <c r="G851" s="22" t="e">
        <f t="shared" ref="G851:G860" si="112">I851+K851+M851</f>
        <v>#REF!</v>
      </c>
      <c r="H851" s="26" t="e">
        <f t="shared" si="111"/>
        <v>#REF!</v>
      </c>
      <c r="I851" s="25" t="e">
        <f>#REF!</f>
        <v>#REF!</v>
      </c>
      <c r="J851" s="26" t="e">
        <f t="shared" ref="J851:J861" si="113">TRUNC(E851*I851,0)</f>
        <v>#REF!</v>
      </c>
      <c r="K851" s="25" t="e">
        <f>#REF!</f>
        <v>#REF!</v>
      </c>
      <c r="L851" s="26" t="e">
        <f t="shared" ref="L851:L861" si="114">TRUNC(E851*K851,0)</f>
        <v>#REF!</v>
      </c>
      <c r="M851" s="25" t="e">
        <f>#REF!</f>
        <v>#REF!</v>
      </c>
      <c r="N851" s="26" t="e">
        <f t="shared" ref="N851:N861" si="115">TRUNC(E851*M851,0)</f>
        <v>#REF!</v>
      </c>
      <c r="O851" s="17" t="s">
        <v>4016</v>
      </c>
    </row>
    <row r="852" spans="2:15" ht="19.7" customHeight="1" x14ac:dyDescent="0.2">
      <c r="B852" s="13" t="s">
        <v>4016</v>
      </c>
      <c r="C852" s="14" t="s">
        <v>2413</v>
      </c>
      <c r="D852" s="14" t="s">
        <v>2931</v>
      </c>
      <c r="E852" s="44">
        <v>0.28499999999999998</v>
      </c>
      <c r="F852" s="15" t="s">
        <v>2870</v>
      </c>
      <c r="G852" s="22" t="e">
        <f t="shared" si="112"/>
        <v>#REF!</v>
      </c>
      <c r="H852" s="26" t="e">
        <f t="shared" si="111"/>
        <v>#REF!</v>
      </c>
      <c r="I852" s="25" t="e">
        <f>#REF!</f>
        <v>#REF!</v>
      </c>
      <c r="J852" s="26" t="e">
        <f t="shared" si="113"/>
        <v>#REF!</v>
      </c>
      <c r="K852" s="25" t="e">
        <f>#REF!</f>
        <v>#REF!</v>
      </c>
      <c r="L852" s="26" t="e">
        <f t="shared" si="114"/>
        <v>#REF!</v>
      </c>
      <c r="M852" s="25" t="e">
        <f>#REF!</f>
        <v>#REF!</v>
      </c>
      <c r="N852" s="26" t="e">
        <f t="shared" si="115"/>
        <v>#REF!</v>
      </c>
      <c r="O852" s="17" t="s">
        <v>4016</v>
      </c>
    </row>
    <row r="853" spans="2:15" ht="19.7" customHeight="1" x14ac:dyDescent="0.2">
      <c r="B853" s="13" t="s">
        <v>4016</v>
      </c>
      <c r="C853" s="14" t="s">
        <v>2413</v>
      </c>
      <c r="D853" s="14" t="s">
        <v>1505</v>
      </c>
      <c r="E853" s="44">
        <v>0.26300000000000001</v>
      </c>
      <c r="F853" s="15" t="s">
        <v>2870</v>
      </c>
      <c r="G853" s="22" t="e">
        <f t="shared" si="112"/>
        <v>#REF!</v>
      </c>
      <c r="H853" s="26" t="e">
        <f t="shared" si="111"/>
        <v>#REF!</v>
      </c>
      <c r="I853" s="25" t="e">
        <f>#REF!</f>
        <v>#REF!</v>
      </c>
      <c r="J853" s="26" t="e">
        <f t="shared" si="113"/>
        <v>#REF!</v>
      </c>
      <c r="K853" s="25" t="e">
        <f>#REF!</f>
        <v>#REF!</v>
      </c>
      <c r="L853" s="26" t="e">
        <f t="shared" si="114"/>
        <v>#REF!</v>
      </c>
      <c r="M853" s="25" t="e">
        <f>#REF!</f>
        <v>#REF!</v>
      </c>
      <c r="N853" s="26" t="e">
        <f t="shared" si="115"/>
        <v>#REF!</v>
      </c>
      <c r="O853" s="17" t="s">
        <v>4016</v>
      </c>
    </row>
    <row r="854" spans="2:15" ht="19.7" customHeight="1" x14ac:dyDescent="0.2">
      <c r="B854" s="13" t="s">
        <v>4016</v>
      </c>
      <c r="C854" s="14" t="s">
        <v>1368</v>
      </c>
      <c r="D854" s="14" t="s">
        <v>2807</v>
      </c>
      <c r="E854" s="44">
        <v>0.124</v>
      </c>
      <c r="F854" s="15" t="s">
        <v>2870</v>
      </c>
      <c r="G854" s="22" t="e">
        <f t="shared" si="112"/>
        <v>#REF!</v>
      </c>
      <c r="H854" s="26" t="e">
        <f t="shared" si="111"/>
        <v>#REF!</v>
      </c>
      <c r="I854" s="25" t="e">
        <f>#REF!</f>
        <v>#REF!</v>
      </c>
      <c r="J854" s="26" t="e">
        <f t="shared" si="113"/>
        <v>#REF!</v>
      </c>
      <c r="K854" s="25" t="e">
        <f>#REF!</f>
        <v>#REF!</v>
      </c>
      <c r="L854" s="26" t="e">
        <f t="shared" si="114"/>
        <v>#REF!</v>
      </c>
      <c r="M854" s="25" t="e">
        <f>#REF!</f>
        <v>#REF!</v>
      </c>
      <c r="N854" s="26" t="e">
        <f t="shared" si="115"/>
        <v>#REF!</v>
      </c>
      <c r="O854" s="17" t="s">
        <v>4016</v>
      </c>
    </row>
    <row r="855" spans="2:15" ht="19.7" customHeight="1" x14ac:dyDescent="0.2">
      <c r="B855" s="13" t="s">
        <v>4016</v>
      </c>
      <c r="C855" s="14" t="s">
        <v>1368</v>
      </c>
      <c r="D855" s="14" t="s">
        <v>3486</v>
      </c>
      <c r="E855" s="44">
        <v>5.0999999999999997E-2</v>
      </c>
      <c r="F855" s="15" t="s">
        <v>2870</v>
      </c>
      <c r="G855" s="22" t="e">
        <f t="shared" si="112"/>
        <v>#REF!</v>
      </c>
      <c r="H855" s="26" t="e">
        <f t="shared" si="111"/>
        <v>#REF!</v>
      </c>
      <c r="I855" s="25" t="e">
        <f>#REF!</f>
        <v>#REF!</v>
      </c>
      <c r="J855" s="26" t="e">
        <f t="shared" si="113"/>
        <v>#REF!</v>
      </c>
      <c r="K855" s="25" t="e">
        <f>#REF!</f>
        <v>#REF!</v>
      </c>
      <c r="L855" s="26" t="e">
        <f t="shared" si="114"/>
        <v>#REF!</v>
      </c>
      <c r="M855" s="25" t="e">
        <f>#REF!</f>
        <v>#REF!</v>
      </c>
      <c r="N855" s="26" t="e">
        <f t="shared" si="115"/>
        <v>#REF!</v>
      </c>
      <c r="O855" s="17" t="s">
        <v>4016</v>
      </c>
    </row>
    <row r="856" spans="2:15" ht="19.7" customHeight="1" x14ac:dyDescent="0.2">
      <c r="B856" s="13" t="s">
        <v>4016</v>
      </c>
      <c r="C856" s="14" t="s">
        <v>1147</v>
      </c>
      <c r="D856" s="14" t="s">
        <v>2273</v>
      </c>
      <c r="E856" s="16">
        <v>66</v>
      </c>
      <c r="F856" s="15" t="s">
        <v>2467</v>
      </c>
      <c r="G856" s="22" t="e">
        <f t="shared" si="112"/>
        <v>#REF!</v>
      </c>
      <c r="H856" s="26" t="e">
        <f t="shared" si="111"/>
        <v>#REF!</v>
      </c>
      <c r="I856" s="25" t="e">
        <f>일위대가총괄표!G151</f>
        <v>#REF!</v>
      </c>
      <c r="J856" s="26" t="e">
        <f t="shared" si="113"/>
        <v>#REF!</v>
      </c>
      <c r="K856" s="25" t="e">
        <f>일위대가총괄표!H151</f>
        <v>#REF!</v>
      </c>
      <c r="L856" s="26" t="e">
        <f t="shared" si="114"/>
        <v>#REF!</v>
      </c>
      <c r="M856" s="25" t="e">
        <f>일위대가총괄표!I151</f>
        <v>#REF!</v>
      </c>
      <c r="N856" s="26" t="e">
        <f t="shared" si="115"/>
        <v>#REF!</v>
      </c>
      <c r="O856" s="17" t="s">
        <v>1620</v>
      </c>
    </row>
    <row r="857" spans="2:15" ht="19.7" customHeight="1" x14ac:dyDescent="0.2">
      <c r="B857" s="13" t="s">
        <v>4016</v>
      </c>
      <c r="C857" s="14" t="s">
        <v>1386</v>
      </c>
      <c r="D857" s="14" t="s">
        <v>3869</v>
      </c>
      <c r="E857" s="44">
        <v>16.666</v>
      </c>
      <c r="F857" s="15" t="s">
        <v>2986</v>
      </c>
      <c r="G857" s="22" t="e">
        <f t="shared" si="112"/>
        <v>#REF!</v>
      </c>
      <c r="H857" s="26" t="e">
        <f t="shared" si="111"/>
        <v>#REF!</v>
      </c>
      <c r="I857" s="25" t="e">
        <f>#REF!</f>
        <v>#REF!</v>
      </c>
      <c r="J857" s="26" t="e">
        <f t="shared" si="113"/>
        <v>#REF!</v>
      </c>
      <c r="K857" s="25" t="e">
        <f>#REF!</f>
        <v>#REF!</v>
      </c>
      <c r="L857" s="26" t="e">
        <f t="shared" si="114"/>
        <v>#REF!</v>
      </c>
      <c r="M857" s="25" t="e">
        <f>#REF!</f>
        <v>#REF!</v>
      </c>
      <c r="N857" s="26" t="e">
        <f t="shared" si="115"/>
        <v>#REF!</v>
      </c>
      <c r="O857" s="17" t="s">
        <v>4016</v>
      </c>
    </row>
    <row r="858" spans="2:15" ht="19.7" customHeight="1" x14ac:dyDescent="0.2">
      <c r="B858" s="13" t="s">
        <v>4016</v>
      </c>
      <c r="C858" s="14" t="s">
        <v>1264</v>
      </c>
      <c r="D858" s="14" t="s">
        <v>3826</v>
      </c>
      <c r="E858" s="44">
        <v>1.927</v>
      </c>
      <c r="F858" s="15" t="s">
        <v>1349</v>
      </c>
      <c r="G858" s="22" t="e">
        <f t="shared" si="112"/>
        <v>#REF!</v>
      </c>
      <c r="H858" s="26" t="e">
        <f t="shared" si="111"/>
        <v>#REF!</v>
      </c>
      <c r="I858" s="25" t="e">
        <f>#REF!</f>
        <v>#REF!</v>
      </c>
      <c r="J858" s="26" t="e">
        <f t="shared" si="113"/>
        <v>#REF!</v>
      </c>
      <c r="K858" s="25" t="e">
        <f>#REF!</f>
        <v>#REF!</v>
      </c>
      <c r="L858" s="26" t="e">
        <f t="shared" si="114"/>
        <v>#REF!</v>
      </c>
      <c r="M858" s="25" t="e">
        <f>#REF!</f>
        <v>#REF!</v>
      </c>
      <c r="N858" s="26" t="e">
        <f t="shared" si="115"/>
        <v>#REF!</v>
      </c>
      <c r="O858" s="17" t="s">
        <v>1185</v>
      </c>
    </row>
    <row r="859" spans="2:15" ht="19.7" customHeight="1" x14ac:dyDescent="0.2">
      <c r="B859" s="13" t="s">
        <v>4016</v>
      </c>
      <c r="C859" s="14" t="s">
        <v>2355</v>
      </c>
      <c r="D859" s="14" t="s">
        <v>406</v>
      </c>
      <c r="E859" s="44">
        <v>0.129</v>
      </c>
      <c r="F859" s="15" t="s">
        <v>2870</v>
      </c>
      <c r="G859" s="22" t="e">
        <f t="shared" si="112"/>
        <v>#REF!</v>
      </c>
      <c r="H859" s="26" t="e">
        <f t="shared" si="111"/>
        <v>#REF!</v>
      </c>
      <c r="I859" s="25" t="e">
        <f>#REF!</f>
        <v>#REF!</v>
      </c>
      <c r="J859" s="26" t="e">
        <f t="shared" si="113"/>
        <v>#REF!</v>
      </c>
      <c r="K859" s="25" t="e">
        <f>#REF!</f>
        <v>#REF!</v>
      </c>
      <c r="L859" s="26" t="e">
        <f t="shared" si="114"/>
        <v>#REF!</v>
      </c>
      <c r="M859" s="25" t="e">
        <f>#REF!</f>
        <v>#REF!</v>
      </c>
      <c r="N859" s="26" t="e">
        <f t="shared" si="115"/>
        <v>#REF!</v>
      </c>
      <c r="O859" s="17" t="s">
        <v>4016</v>
      </c>
    </row>
    <row r="860" spans="2:15" ht="19.7" customHeight="1" x14ac:dyDescent="0.2">
      <c r="B860" s="13" t="s">
        <v>4016</v>
      </c>
      <c r="C860" s="14" t="s">
        <v>1244</v>
      </c>
      <c r="D860" s="14" t="s">
        <v>4016</v>
      </c>
      <c r="E860" s="44">
        <v>45.64</v>
      </c>
      <c r="F860" s="15" t="s">
        <v>2986</v>
      </c>
      <c r="G860" s="22" t="e">
        <f t="shared" si="112"/>
        <v>#REF!</v>
      </c>
      <c r="H860" s="26" t="e">
        <f t="shared" si="111"/>
        <v>#REF!</v>
      </c>
      <c r="I860" s="25" t="e">
        <f>#REF!</f>
        <v>#REF!</v>
      </c>
      <c r="J860" s="26" t="e">
        <f t="shared" si="113"/>
        <v>#REF!</v>
      </c>
      <c r="K860" s="25" t="e">
        <f>#REF!</f>
        <v>#REF!</v>
      </c>
      <c r="L860" s="26" t="e">
        <f t="shared" si="114"/>
        <v>#REF!</v>
      </c>
      <c r="M860" s="25" t="e">
        <f>#REF!</f>
        <v>#REF!</v>
      </c>
      <c r="N860" s="26" t="e">
        <f t="shared" si="115"/>
        <v>#REF!</v>
      </c>
      <c r="O860" s="17" t="s">
        <v>1906</v>
      </c>
    </row>
    <row r="861" spans="2:15" ht="19.7" customHeight="1" x14ac:dyDescent="0.2">
      <c r="B861" s="13" t="s">
        <v>4016</v>
      </c>
      <c r="C861" s="14" t="s">
        <v>4016</v>
      </c>
      <c r="D861" s="14" t="s">
        <v>4016</v>
      </c>
      <c r="E861" s="16"/>
      <c r="F861" s="15" t="s">
        <v>4016</v>
      </c>
      <c r="G861" s="22"/>
      <c r="H861" s="16"/>
      <c r="I861" s="22"/>
      <c r="J861" s="26">
        <f t="shared" si="113"/>
        <v>0</v>
      </c>
      <c r="K861" s="22"/>
      <c r="L861" s="26">
        <f t="shared" si="114"/>
        <v>0</v>
      </c>
      <c r="M861" s="22"/>
      <c r="N861" s="26">
        <f t="shared" si="115"/>
        <v>0</v>
      </c>
      <c r="O861" s="17" t="s">
        <v>4016</v>
      </c>
    </row>
    <row r="862" spans="2:15" ht="19.7" customHeight="1" x14ac:dyDescent="0.2">
      <c r="B862" s="40" t="s">
        <v>3028</v>
      </c>
      <c r="C862" s="24" t="s">
        <v>1147</v>
      </c>
      <c r="D862" s="24" t="s">
        <v>2273</v>
      </c>
      <c r="E862" s="16"/>
      <c r="F862" s="41" t="s">
        <v>2467</v>
      </c>
      <c r="G862" s="22"/>
      <c r="H862" s="42" t="e">
        <f>J862+L862+N862</f>
        <v>#REF!</v>
      </c>
      <c r="I862" s="22"/>
      <c r="J862" s="42" t="e">
        <f>TRUNC(J863+J864)</f>
        <v>#REF!</v>
      </c>
      <c r="K862" s="22"/>
      <c r="L862" s="42" t="e">
        <f>TRUNC(L863+L864)</f>
        <v>#REF!</v>
      </c>
      <c r="M862" s="22"/>
      <c r="N862" s="42" t="e">
        <f>TRUNC(N863+N864)</f>
        <v>#REF!</v>
      </c>
      <c r="O862" s="43" t="s">
        <v>4016</v>
      </c>
    </row>
    <row r="863" spans="2:15" ht="19.7" customHeight="1" x14ac:dyDescent="0.2">
      <c r="B863" s="13" t="s">
        <v>4016</v>
      </c>
      <c r="C863" s="14" t="s">
        <v>3829</v>
      </c>
      <c r="D863" s="14" t="s">
        <v>2729</v>
      </c>
      <c r="E863" s="44">
        <v>1.095</v>
      </c>
      <c r="F863" s="15" t="s">
        <v>2363</v>
      </c>
      <c r="G863" s="22" t="e">
        <f>I863+K863+M863</f>
        <v>#REF!</v>
      </c>
      <c r="H863" s="26" t="e">
        <f>J863+L863+N863</f>
        <v>#REF!</v>
      </c>
      <c r="I863" s="25" t="e">
        <f>#REF!</f>
        <v>#REF!</v>
      </c>
      <c r="J863" s="26" t="e">
        <f>TRUNC(E863*I863,0)</f>
        <v>#REF!</v>
      </c>
      <c r="K863" s="25" t="e">
        <f>#REF!</f>
        <v>#REF!</v>
      </c>
      <c r="L863" s="26" t="e">
        <f>TRUNC(E863*K863,0)</f>
        <v>#REF!</v>
      </c>
      <c r="M863" s="25" t="e">
        <f>#REF!</f>
        <v>#REF!</v>
      </c>
      <c r="N863" s="26" t="e">
        <f>TRUNC(E863*M863,0)</f>
        <v>#REF!</v>
      </c>
      <c r="O863" s="17" t="s">
        <v>4016</v>
      </c>
    </row>
    <row r="864" spans="2:15" ht="19.7" customHeight="1" x14ac:dyDescent="0.2">
      <c r="B864" s="13" t="s">
        <v>4016</v>
      </c>
      <c r="C864" s="14" t="s">
        <v>1264</v>
      </c>
      <c r="D864" s="14" t="s">
        <v>3826</v>
      </c>
      <c r="E864" s="44">
        <v>1.0430000000000001E-3</v>
      </c>
      <c r="F864" s="15" t="s">
        <v>1349</v>
      </c>
      <c r="G864" s="22" t="e">
        <f>I864+K864+M864</f>
        <v>#REF!</v>
      </c>
      <c r="H864" s="26" t="e">
        <f>J864+L864+N864</f>
        <v>#REF!</v>
      </c>
      <c r="I864" s="25" t="e">
        <f>#REF!</f>
        <v>#REF!</v>
      </c>
      <c r="J864" s="26" t="e">
        <f>TRUNC(E864*I864,0)</f>
        <v>#REF!</v>
      </c>
      <c r="K864" s="25" t="e">
        <f>#REF!</f>
        <v>#REF!</v>
      </c>
      <c r="L864" s="26" t="e">
        <f>TRUNC(E864*K864,0)</f>
        <v>#REF!</v>
      </c>
      <c r="M864" s="25" t="e">
        <f>#REF!</f>
        <v>#REF!</v>
      </c>
      <c r="N864" s="26" t="e">
        <f>TRUNC(E864*M864,0)</f>
        <v>#REF!</v>
      </c>
      <c r="O864" s="17" t="s">
        <v>1185</v>
      </c>
    </row>
    <row r="865" spans="2:15" ht="19.7" customHeight="1" x14ac:dyDescent="0.2">
      <c r="B865" s="13" t="s">
        <v>4016</v>
      </c>
      <c r="C865" s="14" t="s">
        <v>4016</v>
      </c>
      <c r="D865" s="14" t="s">
        <v>4016</v>
      </c>
      <c r="E865" s="16"/>
      <c r="F865" s="15" t="s">
        <v>4016</v>
      </c>
      <c r="G865" s="22"/>
      <c r="H865" s="16"/>
      <c r="I865" s="22"/>
      <c r="J865" s="26">
        <f>TRUNC(E865*I865,0)</f>
        <v>0</v>
      </c>
      <c r="K865" s="22"/>
      <c r="L865" s="26">
        <f>TRUNC(E865*K865,0)</f>
        <v>0</v>
      </c>
      <c r="M865" s="22"/>
      <c r="N865" s="26">
        <f>TRUNC(E865*M865,0)</f>
        <v>0</v>
      </c>
      <c r="O865" s="17" t="s">
        <v>4016</v>
      </c>
    </row>
    <row r="866" spans="2:15" ht="19.7" customHeight="1" x14ac:dyDescent="0.2">
      <c r="B866" s="40" t="s">
        <v>1579</v>
      </c>
      <c r="C866" s="24" t="s">
        <v>971</v>
      </c>
      <c r="D866" s="24" t="s">
        <v>1625</v>
      </c>
      <c r="E866" s="16"/>
      <c r="F866" s="41" t="s">
        <v>411</v>
      </c>
      <c r="G866" s="22"/>
      <c r="H866" s="42" t="e">
        <f t="shared" ref="H866:H871" si="116">J866+L866+N866</f>
        <v>#REF!</v>
      </c>
      <c r="I866" s="22"/>
      <c r="J866" s="42" t="e">
        <f>TRUNC(J867+J868+J869+J870+J871)</f>
        <v>#REF!</v>
      </c>
      <c r="K866" s="22"/>
      <c r="L866" s="42" t="e">
        <f>TRUNC(L867+L868+L869+L870+L871)</f>
        <v>#REF!</v>
      </c>
      <c r="M866" s="22"/>
      <c r="N866" s="42" t="e">
        <f>TRUNC(N867+N868+N869+N870+N871)</f>
        <v>#REF!</v>
      </c>
      <c r="O866" s="43" t="s">
        <v>4016</v>
      </c>
    </row>
    <row r="867" spans="2:15" ht="19.7" customHeight="1" x14ac:dyDescent="0.2">
      <c r="B867" s="13" t="s">
        <v>4016</v>
      </c>
      <c r="C867" s="14" t="s">
        <v>1336</v>
      </c>
      <c r="D867" s="14" t="s">
        <v>1943</v>
      </c>
      <c r="E867" s="44">
        <v>28.3</v>
      </c>
      <c r="F867" s="15" t="s">
        <v>1495</v>
      </c>
      <c r="G867" s="22" t="e">
        <f>I867+K867+M867</f>
        <v>#REF!</v>
      </c>
      <c r="H867" s="26" t="e">
        <f t="shared" si="116"/>
        <v>#REF!</v>
      </c>
      <c r="I867" s="25" t="e">
        <f>#REF!</f>
        <v>#REF!</v>
      </c>
      <c r="J867" s="26" t="e">
        <f t="shared" ref="J867:J872" si="117">TRUNC(E867*I867,0)</f>
        <v>#REF!</v>
      </c>
      <c r="K867" s="25" t="e">
        <f>#REF!</f>
        <v>#REF!</v>
      </c>
      <c r="L867" s="26" t="e">
        <f t="shared" ref="L867:L872" si="118">TRUNC(E867*K867,0)</f>
        <v>#REF!</v>
      </c>
      <c r="M867" s="25" t="e">
        <f>#REF!</f>
        <v>#REF!</v>
      </c>
      <c r="N867" s="26" t="e">
        <f t="shared" ref="N867:N872" si="119">TRUNC(E867*M867,0)</f>
        <v>#REF!</v>
      </c>
      <c r="O867" s="17" t="s">
        <v>4016</v>
      </c>
    </row>
    <row r="868" spans="2:15" ht="19.7" customHeight="1" x14ac:dyDescent="0.2">
      <c r="B868" s="13" t="s">
        <v>4016</v>
      </c>
      <c r="C868" s="14" t="s">
        <v>1336</v>
      </c>
      <c r="D868" s="14" t="s">
        <v>3411</v>
      </c>
      <c r="E868" s="16">
        <v>51</v>
      </c>
      <c r="F868" s="15" t="s">
        <v>1495</v>
      </c>
      <c r="G868" s="22" t="e">
        <f>I868+K868+M868</f>
        <v>#REF!</v>
      </c>
      <c r="H868" s="26" t="e">
        <f t="shared" si="116"/>
        <v>#REF!</v>
      </c>
      <c r="I868" s="25" t="e">
        <f>#REF!</f>
        <v>#REF!</v>
      </c>
      <c r="J868" s="26" t="e">
        <f t="shared" si="117"/>
        <v>#REF!</v>
      </c>
      <c r="K868" s="25" t="e">
        <f>#REF!</f>
        <v>#REF!</v>
      </c>
      <c r="L868" s="26" t="e">
        <f t="shared" si="118"/>
        <v>#REF!</v>
      </c>
      <c r="M868" s="25" t="e">
        <f>#REF!</f>
        <v>#REF!</v>
      </c>
      <c r="N868" s="26" t="e">
        <f t="shared" si="119"/>
        <v>#REF!</v>
      </c>
      <c r="O868" s="17" t="s">
        <v>4016</v>
      </c>
    </row>
    <row r="869" spans="2:15" ht="19.7" customHeight="1" x14ac:dyDescent="0.2">
      <c r="B869" s="13" t="s">
        <v>4016</v>
      </c>
      <c r="C869" s="14" t="s">
        <v>1264</v>
      </c>
      <c r="D869" s="14" t="s">
        <v>3826</v>
      </c>
      <c r="E869" s="44">
        <v>0.24199999999999999</v>
      </c>
      <c r="F869" s="15" t="s">
        <v>1349</v>
      </c>
      <c r="G869" s="22" t="e">
        <f>I869+K869+M869</f>
        <v>#REF!</v>
      </c>
      <c r="H869" s="26" t="e">
        <f t="shared" si="116"/>
        <v>#REF!</v>
      </c>
      <c r="I869" s="25" t="e">
        <f>#REF!</f>
        <v>#REF!</v>
      </c>
      <c r="J869" s="26" t="e">
        <f t="shared" si="117"/>
        <v>#REF!</v>
      </c>
      <c r="K869" s="25" t="e">
        <f>#REF!</f>
        <v>#REF!</v>
      </c>
      <c r="L869" s="26" t="e">
        <f t="shared" si="118"/>
        <v>#REF!</v>
      </c>
      <c r="M869" s="25" t="e">
        <f>#REF!</f>
        <v>#REF!</v>
      </c>
      <c r="N869" s="26" t="e">
        <f t="shared" si="119"/>
        <v>#REF!</v>
      </c>
      <c r="O869" s="17" t="s">
        <v>1185</v>
      </c>
    </row>
    <row r="870" spans="2:15" ht="19.7" customHeight="1" x14ac:dyDescent="0.2">
      <c r="B870" s="13" t="s">
        <v>4016</v>
      </c>
      <c r="C870" s="14" t="s">
        <v>2355</v>
      </c>
      <c r="D870" s="14" t="s">
        <v>406</v>
      </c>
      <c r="E870" s="44">
        <v>1.2E-2</v>
      </c>
      <c r="F870" s="15" t="s">
        <v>2870</v>
      </c>
      <c r="G870" s="22" t="e">
        <f>I870+K870+M870</f>
        <v>#REF!</v>
      </c>
      <c r="H870" s="26" t="e">
        <f t="shared" si="116"/>
        <v>#REF!</v>
      </c>
      <c r="I870" s="25" t="e">
        <f>#REF!</f>
        <v>#REF!</v>
      </c>
      <c r="J870" s="26" t="e">
        <f t="shared" si="117"/>
        <v>#REF!</v>
      </c>
      <c r="K870" s="25" t="e">
        <f>#REF!</f>
        <v>#REF!</v>
      </c>
      <c r="L870" s="26" t="e">
        <f t="shared" si="118"/>
        <v>#REF!</v>
      </c>
      <c r="M870" s="25" t="e">
        <f>#REF!</f>
        <v>#REF!</v>
      </c>
      <c r="N870" s="26" t="e">
        <f t="shared" si="119"/>
        <v>#REF!</v>
      </c>
      <c r="O870" s="17" t="s">
        <v>4016</v>
      </c>
    </row>
    <row r="871" spans="2:15" ht="19.7" customHeight="1" x14ac:dyDescent="0.2">
      <c r="B871" s="13" t="s">
        <v>4016</v>
      </c>
      <c r="C871" s="14" t="s">
        <v>1244</v>
      </c>
      <c r="D871" s="14" t="s">
        <v>4016</v>
      </c>
      <c r="E871" s="44">
        <v>12.552</v>
      </c>
      <c r="F871" s="15" t="s">
        <v>2986</v>
      </c>
      <c r="G871" s="22" t="e">
        <f>I871+K871+M871</f>
        <v>#REF!</v>
      </c>
      <c r="H871" s="26" t="e">
        <f t="shared" si="116"/>
        <v>#REF!</v>
      </c>
      <c r="I871" s="25" t="e">
        <f>#REF!</f>
        <v>#REF!</v>
      </c>
      <c r="J871" s="26" t="e">
        <f t="shared" si="117"/>
        <v>#REF!</v>
      </c>
      <c r="K871" s="25" t="e">
        <f>#REF!</f>
        <v>#REF!</v>
      </c>
      <c r="L871" s="26" t="e">
        <f t="shared" si="118"/>
        <v>#REF!</v>
      </c>
      <c r="M871" s="25" t="e">
        <f>#REF!</f>
        <v>#REF!</v>
      </c>
      <c r="N871" s="26" t="e">
        <f t="shared" si="119"/>
        <v>#REF!</v>
      </c>
      <c r="O871" s="17" t="s">
        <v>1906</v>
      </c>
    </row>
    <row r="872" spans="2:15" ht="19.7" customHeight="1" x14ac:dyDescent="0.2">
      <c r="B872" s="13" t="s">
        <v>4016</v>
      </c>
      <c r="C872" s="14" t="s">
        <v>4016</v>
      </c>
      <c r="D872" s="14" t="s">
        <v>4016</v>
      </c>
      <c r="E872" s="16"/>
      <c r="F872" s="15" t="s">
        <v>4016</v>
      </c>
      <c r="G872" s="22"/>
      <c r="H872" s="16"/>
      <c r="I872" s="22"/>
      <c r="J872" s="26">
        <f t="shared" si="117"/>
        <v>0</v>
      </c>
      <c r="K872" s="22"/>
      <c r="L872" s="26">
        <f t="shared" si="118"/>
        <v>0</v>
      </c>
      <c r="M872" s="22"/>
      <c r="N872" s="26">
        <f t="shared" si="119"/>
        <v>0</v>
      </c>
      <c r="O872" s="17" t="s">
        <v>4016</v>
      </c>
    </row>
    <row r="873" spans="2:15" ht="19.7" customHeight="1" x14ac:dyDescent="0.2">
      <c r="B873" s="40" t="s">
        <v>772</v>
      </c>
      <c r="C873" s="24" t="s">
        <v>48</v>
      </c>
      <c r="D873" s="24" t="s">
        <v>1625</v>
      </c>
      <c r="E873" s="16"/>
      <c r="F873" s="41" t="s">
        <v>411</v>
      </c>
      <c r="G873" s="22"/>
      <c r="H873" s="42" t="e">
        <f>J873+L873+N873</f>
        <v>#REF!</v>
      </c>
      <c r="I873" s="22"/>
      <c r="J873" s="42" t="e">
        <f>TRUNC(J875+J876+J877+J878+J879+J880+J881+J882+J883)</f>
        <v>#REF!</v>
      </c>
      <c r="K873" s="22"/>
      <c r="L873" s="42" t="e">
        <f>TRUNC(L875+L876+L877+L878+L879+L880+L881+L882+L883)</f>
        <v>#REF!</v>
      </c>
      <c r="M873" s="22"/>
      <c r="N873" s="42" t="e">
        <f>TRUNC(N875+N876+N877+N878+N879+N880+N881+N882+N883)</f>
        <v>#REF!</v>
      </c>
      <c r="O873" s="43" t="s">
        <v>4016</v>
      </c>
    </row>
    <row r="874" spans="2:15" ht="19.7" customHeight="1" x14ac:dyDescent="0.2">
      <c r="B874" s="18" t="s">
        <v>4016</v>
      </c>
      <c r="C874" s="19" t="s">
        <v>2430</v>
      </c>
      <c r="D874" s="19" t="s">
        <v>1452</v>
      </c>
      <c r="E874" s="45">
        <v>0.94</v>
      </c>
      <c r="F874" s="20" t="s">
        <v>2937</v>
      </c>
      <c r="G874" s="5"/>
      <c r="H874" s="6"/>
      <c r="I874" s="5"/>
      <c r="J874" s="32">
        <f t="shared" ref="J874:J884" si="120">TRUNC(E874*I874,0)</f>
        <v>0</v>
      </c>
      <c r="K874" s="5"/>
      <c r="L874" s="32">
        <f t="shared" ref="L874:L884" si="121">TRUNC(E874*K874,0)</f>
        <v>0</v>
      </c>
      <c r="M874" s="5"/>
      <c r="N874" s="32">
        <f t="shared" ref="N874:N884" si="122">TRUNC(E874*M874,0)</f>
        <v>0</v>
      </c>
      <c r="O874" s="21" t="s">
        <v>1870</v>
      </c>
    </row>
    <row r="875" spans="2:15" ht="19.7" customHeight="1" x14ac:dyDescent="0.2">
      <c r="B875" s="13" t="s">
        <v>4016</v>
      </c>
      <c r="C875" s="14" t="s">
        <v>2242</v>
      </c>
      <c r="D875" s="14" t="s">
        <v>2084</v>
      </c>
      <c r="E875" s="44">
        <v>0.93</v>
      </c>
      <c r="F875" s="15" t="s">
        <v>2937</v>
      </c>
      <c r="G875" s="22" t="e">
        <f t="shared" ref="G875:G883" si="123">I875+K875+M875</f>
        <v>#REF!</v>
      </c>
      <c r="H875" s="26" t="e">
        <f t="shared" ref="H875:H883" si="124">J875+L875+N875</f>
        <v>#REF!</v>
      </c>
      <c r="I875" s="25" t="e">
        <f>#REF!</f>
        <v>#REF!</v>
      </c>
      <c r="J875" s="26" t="e">
        <f t="shared" si="120"/>
        <v>#REF!</v>
      </c>
      <c r="K875" s="25" t="e">
        <f>#REF!</f>
        <v>#REF!</v>
      </c>
      <c r="L875" s="26" t="e">
        <f t="shared" si="121"/>
        <v>#REF!</v>
      </c>
      <c r="M875" s="25" t="e">
        <f>#REF!</f>
        <v>#REF!</v>
      </c>
      <c r="N875" s="26" t="e">
        <f t="shared" si="122"/>
        <v>#REF!</v>
      </c>
      <c r="O875" s="17" t="s">
        <v>3831</v>
      </c>
    </row>
    <row r="876" spans="2:15" ht="19.7" customHeight="1" x14ac:dyDescent="0.2">
      <c r="B876" s="13" t="s">
        <v>4016</v>
      </c>
      <c r="C876" s="14" t="s">
        <v>3217</v>
      </c>
      <c r="D876" s="14" t="s">
        <v>3379</v>
      </c>
      <c r="E876" s="44">
        <v>3.5</v>
      </c>
      <c r="F876" s="15" t="s">
        <v>2986</v>
      </c>
      <c r="G876" s="22" t="e">
        <f t="shared" si="123"/>
        <v>#REF!</v>
      </c>
      <c r="H876" s="26" t="e">
        <f t="shared" si="124"/>
        <v>#REF!</v>
      </c>
      <c r="I876" s="25" t="e">
        <f>#REF!</f>
        <v>#REF!</v>
      </c>
      <c r="J876" s="26" t="e">
        <f t="shared" si="120"/>
        <v>#REF!</v>
      </c>
      <c r="K876" s="25" t="e">
        <f>#REF!</f>
        <v>#REF!</v>
      </c>
      <c r="L876" s="26" t="e">
        <f t="shared" si="121"/>
        <v>#REF!</v>
      </c>
      <c r="M876" s="25" t="e">
        <f>#REF!</f>
        <v>#REF!</v>
      </c>
      <c r="N876" s="26" t="e">
        <f t="shared" si="122"/>
        <v>#REF!</v>
      </c>
      <c r="O876" s="17" t="s">
        <v>2949</v>
      </c>
    </row>
    <row r="877" spans="2:15" ht="19.7" customHeight="1" x14ac:dyDescent="0.2">
      <c r="B877" s="13" t="s">
        <v>4016</v>
      </c>
      <c r="C877" s="14" t="s">
        <v>1368</v>
      </c>
      <c r="D877" s="14" t="s">
        <v>3486</v>
      </c>
      <c r="E877" s="44">
        <v>0.32800000000000001</v>
      </c>
      <c r="F877" s="15" t="s">
        <v>2870</v>
      </c>
      <c r="G877" s="22" t="e">
        <f t="shared" si="123"/>
        <v>#REF!</v>
      </c>
      <c r="H877" s="26" t="e">
        <f t="shared" si="124"/>
        <v>#REF!</v>
      </c>
      <c r="I877" s="25" t="e">
        <f>#REF!</f>
        <v>#REF!</v>
      </c>
      <c r="J877" s="26" t="e">
        <f t="shared" si="120"/>
        <v>#REF!</v>
      </c>
      <c r="K877" s="25" t="e">
        <f>#REF!</f>
        <v>#REF!</v>
      </c>
      <c r="L877" s="26" t="e">
        <f t="shared" si="121"/>
        <v>#REF!</v>
      </c>
      <c r="M877" s="25" t="e">
        <f>#REF!</f>
        <v>#REF!</v>
      </c>
      <c r="N877" s="26" t="e">
        <f t="shared" si="122"/>
        <v>#REF!</v>
      </c>
      <c r="O877" s="17" t="s">
        <v>4016</v>
      </c>
    </row>
    <row r="878" spans="2:15" ht="19.7" customHeight="1" x14ac:dyDescent="0.2">
      <c r="B878" s="13" t="s">
        <v>4016</v>
      </c>
      <c r="C878" s="14" t="s">
        <v>1147</v>
      </c>
      <c r="D878" s="14" t="s">
        <v>998</v>
      </c>
      <c r="E878" s="44">
        <v>8.4</v>
      </c>
      <c r="F878" s="15" t="s">
        <v>2467</v>
      </c>
      <c r="G878" s="22" t="e">
        <f t="shared" si="123"/>
        <v>#REF!</v>
      </c>
      <c r="H878" s="26" t="e">
        <f t="shared" si="124"/>
        <v>#REF!</v>
      </c>
      <c r="I878" s="25" t="e">
        <f>일위대가총괄표!G154</f>
        <v>#REF!</v>
      </c>
      <c r="J878" s="26" t="e">
        <f t="shared" si="120"/>
        <v>#REF!</v>
      </c>
      <c r="K878" s="25" t="e">
        <f>일위대가총괄표!H154</f>
        <v>#REF!</v>
      </c>
      <c r="L878" s="26" t="e">
        <f t="shared" si="121"/>
        <v>#REF!</v>
      </c>
      <c r="M878" s="25" t="e">
        <f>일위대가총괄표!I154</f>
        <v>#REF!</v>
      </c>
      <c r="N878" s="26" t="e">
        <f t="shared" si="122"/>
        <v>#REF!</v>
      </c>
      <c r="O878" s="17" t="s">
        <v>749</v>
      </c>
    </row>
    <row r="879" spans="2:15" ht="19.7" customHeight="1" x14ac:dyDescent="0.2">
      <c r="B879" s="13" t="s">
        <v>4016</v>
      </c>
      <c r="C879" s="14" t="s">
        <v>1147</v>
      </c>
      <c r="D879" s="14" t="s">
        <v>1594</v>
      </c>
      <c r="E879" s="44">
        <v>8.4</v>
      </c>
      <c r="F879" s="15" t="s">
        <v>2467</v>
      </c>
      <c r="G879" s="22" t="e">
        <f t="shared" si="123"/>
        <v>#REF!</v>
      </c>
      <c r="H879" s="26" t="e">
        <f t="shared" si="124"/>
        <v>#REF!</v>
      </c>
      <c r="I879" s="25" t="e">
        <f>일위대가총괄표!G155</f>
        <v>#REF!</v>
      </c>
      <c r="J879" s="26" t="e">
        <f t="shared" si="120"/>
        <v>#REF!</v>
      </c>
      <c r="K879" s="25" t="e">
        <f>일위대가총괄표!H155</f>
        <v>#REF!</v>
      </c>
      <c r="L879" s="26" t="e">
        <f t="shared" si="121"/>
        <v>#REF!</v>
      </c>
      <c r="M879" s="25" t="e">
        <f>일위대가총괄표!I155</f>
        <v>#REF!</v>
      </c>
      <c r="N879" s="26" t="e">
        <f t="shared" si="122"/>
        <v>#REF!</v>
      </c>
      <c r="O879" s="17" t="s">
        <v>2488</v>
      </c>
    </row>
    <row r="880" spans="2:15" ht="19.7" customHeight="1" x14ac:dyDescent="0.2">
      <c r="B880" s="13" t="s">
        <v>4016</v>
      </c>
      <c r="C880" s="14" t="s">
        <v>1904</v>
      </c>
      <c r="D880" s="14" t="s">
        <v>2155</v>
      </c>
      <c r="E880" s="44">
        <v>0.21099999999999999</v>
      </c>
      <c r="F880" s="15" t="s">
        <v>2986</v>
      </c>
      <c r="G880" s="22" t="e">
        <f t="shared" si="123"/>
        <v>#REF!</v>
      </c>
      <c r="H880" s="26" t="e">
        <f t="shared" si="124"/>
        <v>#REF!</v>
      </c>
      <c r="I880" s="25" t="e">
        <f>#REF!</f>
        <v>#REF!</v>
      </c>
      <c r="J880" s="26" t="e">
        <f t="shared" si="120"/>
        <v>#REF!</v>
      </c>
      <c r="K880" s="25" t="e">
        <f>#REF!</f>
        <v>#REF!</v>
      </c>
      <c r="L880" s="26" t="e">
        <f t="shared" si="121"/>
        <v>#REF!</v>
      </c>
      <c r="M880" s="25" t="e">
        <f>#REF!</f>
        <v>#REF!</v>
      </c>
      <c r="N880" s="26" t="e">
        <f t="shared" si="122"/>
        <v>#REF!</v>
      </c>
      <c r="O880" s="17" t="s">
        <v>4016</v>
      </c>
    </row>
    <row r="881" spans="2:15" ht="19.7" customHeight="1" x14ac:dyDescent="0.2">
      <c r="B881" s="13" t="s">
        <v>4016</v>
      </c>
      <c r="C881" s="14" t="s">
        <v>1264</v>
      </c>
      <c r="D881" s="14" t="s">
        <v>3826</v>
      </c>
      <c r="E881" s="44">
        <v>0.307</v>
      </c>
      <c r="F881" s="15" t="s">
        <v>1349</v>
      </c>
      <c r="G881" s="22" t="e">
        <f t="shared" si="123"/>
        <v>#REF!</v>
      </c>
      <c r="H881" s="26" t="e">
        <f t="shared" si="124"/>
        <v>#REF!</v>
      </c>
      <c r="I881" s="25" t="e">
        <f>#REF!</f>
        <v>#REF!</v>
      </c>
      <c r="J881" s="26" t="e">
        <f t="shared" si="120"/>
        <v>#REF!</v>
      </c>
      <c r="K881" s="25" t="e">
        <f>#REF!</f>
        <v>#REF!</v>
      </c>
      <c r="L881" s="26" t="e">
        <f t="shared" si="121"/>
        <v>#REF!</v>
      </c>
      <c r="M881" s="25" t="e">
        <f>#REF!</f>
        <v>#REF!</v>
      </c>
      <c r="N881" s="26" t="e">
        <f t="shared" si="122"/>
        <v>#REF!</v>
      </c>
      <c r="O881" s="17" t="s">
        <v>1185</v>
      </c>
    </row>
    <row r="882" spans="2:15" ht="19.7" customHeight="1" x14ac:dyDescent="0.2">
      <c r="B882" s="13" t="s">
        <v>4016</v>
      </c>
      <c r="C882" s="14" t="s">
        <v>2355</v>
      </c>
      <c r="D882" s="14" t="s">
        <v>406</v>
      </c>
      <c r="E882" s="44">
        <v>0.03</v>
      </c>
      <c r="F882" s="15" t="s">
        <v>2870</v>
      </c>
      <c r="G882" s="22" t="e">
        <f t="shared" si="123"/>
        <v>#REF!</v>
      </c>
      <c r="H882" s="26" t="e">
        <f t="shared" si="124"/>
        <v>#REF!</v>
      </c>
      <c r="I882" s="25" t="e">
        <f>#REF!</f>
        <v>#REF!</v>
      </c>
      <c r="J882" s="26" t="e">
        <f t="shared" si="120"/>
        <v>#REF!</v>
      </c>
      <c r="K882" s="25" t="e">
        <f>#REF!</f>
        <v>#REF!</v>
      </c>
      <c r="L882" s="26" t="e">
        <f t="shared" si="121"/>
        <v>#REF!</v>
      </c>
      <c r="M882" s="25" t="e">
        <f>#REF!</f>
        <v>#REF!</v>
      </c>
      <c r="N882" s="26" t="e">
        <f t="shared" si="122"/>
        <v>#REF!</v>
      </c>
      <c r="O882" s="17" t="s">
        <v>4016</v>
      </c>
    </row>
    <row r="883" spans="2:15" ht="19.7" customHeight="1" x14ac:dyDescent="0.2">
      <c r="B883" s="13" t="s">
        <v>4016</v>
      </c>
      <c r="C883" s="14" t="s">
        <v>1244</v>
      </c>
      <c r="D883" s="14" t="s">
        <v>4016</v>
      </c>
      <c r="E883" s="44">
        <v>4.2359999999999998</v>
      </c>
      <c r="F883" s="15" t="s">
        <v>2986</v>
      </c>
      <c r="G883" s="22" t="e">
        <f t="shared" si="123"/>
        <v>#REF!</v>
      </c>
      <c r="H883" s="26" t="e">
        <f t="shared" si="124"/>
        <v>#REF!</v>
      </c>
      <c r="I883" s="25" t="e">
        <f>#REF!</f>
        <v>#REF!</v>
      </c>
      <c r="J883" s="26" t="e">
        <f t="shared" si="120"/>
        <v>#REF!</v>
      </c>
      <c r="K883" s="25" t="e">
        <f>#REF!</f>
        <v>#REF!</v>
      </c>
      <c r="L883" s="26" t="e">
        <f t="shared" si="121"/>
        <v>#REF!</v>
      </c>
      <c r="M883" s="25" t="e">
        <f>#REF!</f>
        <v>#REF!</v>
      </c>
      <c r="N883" s="26" t="e">
        <f t="shared" si="122"/>
        <v>#REF!</v>
      </c>
      <c r="O883" s="17" t="s">
        <v>1906</v>
      </c>
    </row>
    <row r="884" spans="2:15" ht="19.7" customHeight="1" x14ac:dyDescent="0.2">
      <c r="B884" s="13" t="s">
        <v>4016</v>
      </c>
      <c r="C884" s="14" t="s">
        <v>4016</v>
      </c>
      <c r="D884" s="14" t="s">
        <v>4016</v>
      </c>
      <c r="E884" s="16"/>
      <c r="F884" s="15" t="s">
        <v>4016</v>
      </c>
      <c r="G884" s="22"/>
      <c r="H884" s="16"/>
      <c r="I884" s="22"/>
      <c r="J884" s="26">
        <f t="shared" si="120"/>
        <v>0</v>
      </c>
      <c r="K884" s="22"/>
      <c r="L884" s="26">
        <f t="shared" si="121"/>
        <v>0</v>
      </c>
      <c r="M884" s="22"/>
      <c r="N884" s="26">
        <f t="shared" si="122"/>
        <v>0</v>
      </c>
      <c r="O884" s="17" t="s">
        <v>4016</v>
      </c>
    </row>
    <row r="885" spans="2:15" ht="19.7" customHeight="1" x14ac:dyDescent="0.2">
      <c r="B885" s="40" t="s">
        <v>2344</v>
      </c>
      <c r="C885" s="24" t="s">
        <v>1147</v>
      </c>
      <c r="D885" s="24" t="s">
        <v>998</v>
      </c>
      <c r="E885" s="16"/>
      <c r="F885" s="41" t="s">
        <v>2467</v>
      </c>
      <c r="G885" s="22"/>
      <c r="H885" s="42" t="e">
        <f>J885+L885+N885</f>
        <v>#REF!</v>
      </c>
      <c r="I885" s="22"/>
      <c r="J885" s="42" t="e">
        <f>TRUNC(J886+J887)</f>
        <v>#REF!</v>
      </c>
      <c r="K885" s="22"/>
      <c r="L885" s="42" t="e">
        <f>TRUNC(L886+L887)</f>
        <v>#REF!</v>
      </c>
      <c r="M885" s="22"/>
      <c r="N885" s="42" t="e">
        <f>TRUNC(N886+N887)</f>
        <v>#REF!</v>
      </c>
      <c r="O885" s="43" t="s">
        <v>4016</v>
      </c>
    </row>
    <row r="886" spans="2:15" ht="19.7" customHeight="1" x14ac:dyDescent="0.2">
      <c r="B886" s="13" t="s">
        <v>4016</v>
      </c>
      <c r="C886" s="14" t="s">
        <v>3829</v>
      </c>
      <c r="D886" s="14" t="s">
        <v>2891</v>
      </c>
      <c r="E886" s="44">
        <v>2.028</v>
      </c>
      <c r="F886" s="15" t="s">
        <v>2363</v>
      </c>
      <c r="G886" s="22" t="e">
        <f>I886+K886+M886</f>
        <v>#REF!</v>
      </c>
      <c r="H886" s="26" t="e">
        <f>J886+L886+N886</f>
        <v>#REF!</v>
      </c>
      <c r="I886" s="25" t="e">
        <f>#REF!</f>
        <v>#REF!</v>
      </c>
      <c r="J886" s="26" t="e">
        <f>TRUNC(E886*I886,0)</f>
        <v>#REF!</v>
      </c>
      <c r="K886" s="25" t="e">
        <f>#REF!</f>
        <v>#REF!</v>
      </c>
      <c r="L886" s="26" t="e">
        <f>TRUNC(E886*K886,0)</f>
        <v>#REF!</v>
      </c>
      <c r="M886" s="25" t="e">
        <f>#REF!</f>
        <v>#REF!</v>
      </c>
      <c r="N886" s="26" t="e">
        <f>TRUNC(E886*M886,0)</f>
        <v>#REF!</v>
      </c>
      <c r="O886" s="17" t="s">
        <v>4016</v>
      </c>
    </row>
    <row r="887" spans="2:15" ht="19.7" customHeight="1" x14ac:dyDescent="0.2">
      <c r="B887" s="13" t="s">
        <v>4016</v>
      </c>
      <c r="C887" s="14" t="s">
        <v>1264</v>
      </c>
      <c r="D887" s="14" t="s">
        <v>3826</v>
      </c>
      <c r="E887" s="44">
        <v>1.9319999999999999E-3</v>
      </c>
      <c r="F887" s="15" t="s">
        <v>1349</v>
      </c>
      <c r="G887" s="22" t="e">
        <f>I887+K887+M887</f>
        <v>#REF!</v>
      </c>
      <c r="H887" s="26" t="e">
        <f>J887+L887+N887</f>
        <v>#REF!</v>
      </c>
      <c r="I887" s="25" t="e">
        <f>#REF!</f>
        <v>#REF!</v>
      </c>
      <c r="J887" s="26" t="e">
        <f>TRUNC(E887*I887,0)</f>
        <v>#REF!</v>
      </c>
      <c r="K887" s="25" t="e">
        <f>#REF!</f>
        <v>#REF!</v>
      </c>
      <c r="L887" s="26" t="e">
        <f>TRUNC(E887*K887,0)</f>
        <v>#REF!</v>
      </c>
      <c r="M887" s="25" t="e">
        <f>#REF!</f>
        <v>#REF!</v>
      </c>
      <c r="N887" s="26" t="e">
        <f>TRUNC(E887*M887,0)</f>
        <v>#REF!</v>
      </c>
      <c r="O887" s="17" t="s">
        <v>1185</v>
      </c>
    </row>
    <row r="888" spans="2:15" ht="19.7" customHeight="1" x14ac:dyDescent="0.2">
      <c r="B888" s="13" t="s">
        <v>4016</v>
      </c>
      <c r="C888" s="14" t="s">
        <v>4016</v>
      </c>
      <c r="D888" s="14" t="s">
        <v>4016</v>
      </c>
      <c r="E888" s="16"/>
      <c r="F888" s="15" t="s">
        <v>4016</v>
      </c>
      <c r="G888" s="22"/>
      <c r="H888" s="16"/>
      <c r="I888" s="22"/>
      <c r="J888" s="26">
        <f>TRUNC(E888*I888,0)</f>
        <v>0</v>
      </c>
      <c r="K888" s="22"/>
      <c r="L888" s="26">
        <f>TRUNC(E888*K888,0)</f>
        <v>0</v>
      </c>
      <c r="M888" s="22"/>
      <c r="N888" s="26">
        <f>TRUNC(E888*M888,0)</f>
        <v>0</v>
      </c>
      <c r="O888" s="17" t="s">
        <v>4016</v>
      </c>
    </row>
    <row r="889" spans="2:15" ht="19.7" customHeight="1" x14ac:dyDescent="0.2">
      <c r="B889" s="40" t="s">
        <v>855</v>
      </c>
      <c r="C889" s="24" t="s">
        <v>1147</v>
      </c>
      <c r="D889" s="24" t="s">
        <v>1594</v>
      </c>
      <c r="E889" s="16"/>
      <c r="F889" s="41" t="s">
        <v>2467</v>
      </c>
      <c r="G889" s="22"/>
      <c r="H889" s="42" t="e">
        <f>J889+L889+N889</f>
        <v>#REF!</v>
      </c>
      <c r="I889" s="22"/>
      <c r="J889" s="42" t="e">
        <f>TRUNC(J890+J891)</f>
        <v>#REF!</v>
      </c>
      <c r="K889" s="22"/>
      <c r="L889" s="42" t="e">
        <f>TRUNC(L890+L891)</f>
        <v>#REF!</v>
      </c>
      <c r="M889" s="22"/>
      <c r="N889" s="42" t="e">
        <f>TRUNC(N890+N891)</f>
        <v>#REF!</v>
      </c>
      <c r="O889" s="43" t="s">
        <v>4016</v>
      </c>
    </row>
    <row r="890" spans="2:15" ht="19.7" customHeight="1" x14ac:dyDescent="0.2">
      <c r="B890" s="13" t="s">
        <v>4016</v>
      </c>
      <c r="C890" s="14" t="s">
        <v>3829</v>
      </c>
      <c r="D890" s="14" t="s">
        <v>2729</v>
      </c>
      <c r="E890" s="44">
        <v>1.5640000000000001</v>
      </c>
      <c r="F890" s="15" t="s">
        <v>2363</v>
      </c>
      <c r="G890" s="22" t="e">
        <f>I890+K890+M890</f>
        <v>#REF!</v>
      </c>
      <c r="H890" s="26" t="e">
        <f>J890+L890+N890</f>
        <v>#REF!</v>
      </c>
      <c r="I890" s="25" t="e">
        <f>#REF!</f>
        <v>#REF!</v>
      </c>
      <c r="J890" s="26" t="e">
        <f>TRUNC(E890*I890,0)</f>
        <v>#REF!</v>
      </c>
      <c r="K890" s="25" t="e">
        <f>#REF!</f>
        <v>#REF!</v>
      </c>
      <c r="L890" s="26" t="e">
        <f>TRUNC(E890*K890,0)</f>
        <v>#REF!</v>
      </c>
      <c r="M890" s="25" t="e">
        <f>#REF!</f>
        <v>#REF!</v>
      </c>
      <c r="N890" s="26" t="e">
        <f>TRUNC(E890*M890,0)</f>
        <v>#REF!</v>
      </c>
      <c r="O890" s="17" t="s">
        <v>4016</v>
      </c>
    </row>
    <row r="891" spans="2:15" ht="19.7" customHeight="1" x14ac:dyDescent="0.2">
      <c r="B891" s="13" t="s">
        <v>4016</v>
      </c>
      <c r="C891" s="14" t="s">
        <v>1264</v>
      </c>
      <c r="D891" s="14" t="s">
        <v>3826</v>
      </c>
      <c r="E891" s="44">
        <v>1.49E-3</v>
      </c>
      <c r="F891" s="15" t="s">
        <v>1349</v>
      </c>
      <c r="G891" s="22" t="e">
        <f>I891+K891+M891</f>
        <v>#REF!</v>
      </c>
      <c r="H891" s="26" t="e">
        <f>J891+L891+N891</f>
        <v>#REF!</v>
      </c>
      <c r="I891" s="25" t="e">
        <f>#REF!</f>
        <v>#REF!</v>
      </c>
      <c r="J891" s="26" t="e">
        <f>TRUNC(E891*I891,0)</f>
        <v>#REF!</v>
      </c>
      <c r="K891" s="25" t="e">
        <f>#REF!</f>
        <v>#REF!</v>
      </c>
      <c r="L891" s="26" t="e">
        <f>TRUNC(E891*K891,0)</f>
        <v>#REF!</v>
      </c>
      <c r="M891" s="25" t="e">
        <f>#REF!</f>
        <v>#REF!</v>
      </c>
      <c r="N891" s="26" t="e">
        <f>TRUNC(E891*M891,0)</f>
        <v>#REF!</v>
      </c>
      <c r="O891" s="17" t="s">
        <v>1185</v>
      </c>
    </row>
    <row r="892" spans="2:15" ht="19.7" customHeight="1" x14ac:dyDescent="0.2">
      <c r="B892" s="13" t="s">
        <v>4016</v>
      </c>
      <c r="C892" s="14" t="s">
        <v>4016</v>
      </c>
      <c r="D892" s="14" t="s">
        <v>4016</v>
      </c>
      <c r="E892" s="16"/>
      <c r="F892" s="15" t="s">
        <v>4016</v>
      </c>
      <c r="G892" s="22"/>
      <c r="H892" s="16"/>
      <c r="I892" s="22"/>
      <c r="J892" s="26">
        <f>TRUNC(E892*I892,0)</f>
        <v>0</v>
      </c>
      <c r="K892" s="22"/>
      <c r="L892" s="26">
        <f>TRUNC(E892*K892,0)</f>
        <v>0</v>
      </c>
      <c r="M892" s="22"/>
      <c r="N892" s="26">
        <f>TRUNC(E892*M892,0)</f>
        <v>0</v>
      </c>
      <c r="O892" s="17" t="s">
        <v>4016</v>
      </c>
    </row>
    <row r="893" spans="2:15" ht="19.7" customHeight="1" x14ac:dyDescent="0.2">
      <c r="B893" s="40" t="s">
        <v>2441</v>
      </c>
      <c r="C893" s="24" t="s">
        <v>1154</v>
      </c>
      <c r="D893" s="24" t="s">
        <v>3501</v>
      </c>
      <c r="E893" s="16"/>
      <c r="F893" s="41" t="s">
        <v>411</v>
      </c>
      <c r="G893" s="22"/>
      <c r="H893" s="42" t="e">
        <f>J893+L893+N893</f>
        <v>#REF!</v>
      </c>
      <c r="I893" s="22"/>
      <c r="J893" s="42" t="e">
        <f>TRUNC(J894+J895+J896)</f>
        <v>#REF!</v>
      </c>
      <c r="K893" s="22"/>
      <c r="L893" s="42" t="e">
        <f>TRUNC(L894+L895+L896)</f>
        <v>#REF!</v>
      </c>
      <c r="M893" s="22"/>
      <c r="N893" s="42" t="e">
        <f>TRUNC(N894+N895+N896)</f>
        <v>#REF!</v>
      </c>
      <c r="O893" s="43" t="s">
        <v>4016</v>
      </c>
    </row>
    <row r="894" spans="2:15" ht="19.7" customHeight="1" x14ac:dyDescent="0.2">
      <c r="B894" s="13" t="s">
        <v>4016</v>
      </c>
      <c r="C894" s="14" t="s">
        <v>1014</v>
      </c>
      <c r="D894" s="14" t="s">
        <v>3501</v>
      </c>
      <c r="E894" s="16">
        <v>1</v>
      </c>
      <c r="F894" s="15" t="s">
        <v>411</v>
      </c>
      <c r="G894" s="22" t="e">
        <f>I894+K894+M894</f>
        <v>#REF!</v>
      </c>
      <c r="H894" s="26" t="e">
        <f>J894+L894+N894</f>
        <v>#REF!</v>
      </c>
      <c r="I894" s="25" t="e">
        <f>일위대가총괄표!G157</f>
        <v>#REF!</v>
      </c>
      <c r="J894" s="26" t="e">
        <f>TRUNC(E894*I894,0)</f>
        <v>#REF!</v>
      </c>
      <c r="K894" s="25" t="e">
        <f>일위대가총괄표!H157</f>
        <v>#REF!</v>
      </c>
      <c r="L894" s="26" t="e">
        <f>TRUNC(E894*K894,0)</f>
        <v>#REF!</v>
      </c>
      <c r="M894" s="25" t="e">
        <f>일위대가총괄표!I157</f>
        <v>#REF!</v>
      </c>
      <c r="N894" s="26" t="e">
        <f>TRUNC(E894*M894,0)</f>
        <v>#REF!</v>
      </c>
      <c r="O894" s="17" t="s">
        <v>2060</v>
      </c>
    </row>
    <row r="895" spans="2:15" ht="19.7" customHeight="1" x14ac:dyDescent="0.2">
      <c r="B895" s="13" t="s">
        <v>4016</v>
      </c>
      <c r="C895" s="14" t="s">
        <v>971</v>
      </c>
      <c r="D895" s="14" t="s">
        <v>3501</v>
      </c>
      <c r="E895" s="16">
        <v>1</v>
      </c>
      <c r="F895" s="15" t="s">
        <v>411</v>
      </c>
      <c r="G895" s="22" t="e">
        <f>I895+K895+M895</f>
        <v>#REF!</v>
      </c>
      <c r="H895" s="26" t="e">
        <f>J895+L895+N895</f>
        <v>#REF!</v>
      </c>
      <c r="I895" s="25" t="e">
        <f>일위대가총괄표!G158</f>
        <v>#REF!</v>
      </c>
      <c r="J895" s="26" t="e">
        <f>TRUNC(E895*I895,0)</f>
        <v>#REF!</v>
      </c>
      <c r="K895" s="25" t="e">
        <f>일위대가총괄표!H158</f>
        <v>#REF!</v>
      </c>
      <c r="L895" s="26" t="e">
        <f>TRUNC(E895*K895,0)</f>
        <v>#REF!</v>
      </c>
      <c r="M895" s="25" t="e">
        <f>일위대가총괄표!I158</f>
        <v>#REF!</v>
      </c>
      <c r="N895" s="26" t="e">
        <f>TRUNC(E895*M895,0)</f>
        <v>#REF!</v>
      </c>
      <c r="O895" s="17" t="s">
        <v>596</v>
      </c>
    </row>
    <row r="896" spans="2:15" ht="19.7" customHeight="1" x14ac:dyDescent="0.2">
      <c r="B896" s="13" t="s">
        <v>4016</v>
      </c>
      <c r="C896" s="14" t="s">
        <v>48</v>
      </c>
      <c r="D896" s="14" t="s">
        <v>3501</v>
      </c>
      <c r="E896" s="16">
        <v>1</v>
      </c>
      <c r="F896" s="15" t="s">
        <v>411</v>
      </c>
      <c r="G896" s="22" t="e">
        <f>I896+K896+M896</f>
        <v>#REF!</v>
      </c>
      <c r="H896" s="26" t="e">
        <f>J896+L896+N896</f>
        <v>#REF!</v>
      </c>
      <c r="I896" s="25" t="e">
        <f>일위대가총괄표!G159</f>
        <v>#REF!</v>
      </c>
      <c r="J896" s="26" t="e">
        <f>TRUNC(E896*I896,0)</f>
        <v>#REF!</v>
      </c>
      <c r="K896" s="25" t="e">
        <f>일위대가총괄표!H159</f>
        <v>#REF!</v>
      </c>
      <c r="L896" s="26" t="e">
        <f>TRUNC(E896*K896,0)</f>
        <v>#REF!</v>
      </c>
      <c r="M896" s="25" t="e">
        <f>일위대가총괄표!I159</f>
        <v>#REF!</v>
      </c>
      <c r="N896" s="26" t="e">
        <f>TRUNC(E896*M896,0)</f>
        <v>#REF!</v>
      </c>
      <c r="O896" s="17" t="s">
        <v>2174</v>
      </c>
    </row>
    <row r="897" spans="2:15" ht="19.7" customHeight="1" x14ac:dyDescent="0.2">
      <c r="B897" s="13" t="s">
        <v>4016</v>
      </c>
      <c r="C897" s="14" t="s">
        <v>4016</v>
      </c>
      <c r="D897" s="14" t="s">
        <v>4016</v>
      </c>
      <c r="E897" s="16"/>
      <c r="F897" s="15" t="s">
        <v>4016</v>
      </c>
      <c r="G897" s="22"/>
      <c r="H897" s="16"/>
      <c r="I897" s="22"/>
      <c r="J897" s="26">
        <f>TRUNC(E897*I897,0)</f>
        <v>0</v>
      </c>
      <c r="K897" s="22"/>
      <c r="L897" s="26">
        <f>TRUNC(E897*K897,0)</f>
        <v>0</v>
      </c>
      <c r="M897" s="22"/>
      <c r="N897" s="26">
        <f>TRUNC(E897*M897,0)</f>
        <v>0</v>
      </c>
      <c r="O897" s="17" t="s">
        <v>4016</v>
      </c>
    </row>
    <row r="898" spans="2:15" ht="19.7" customHeight="1" x14ac:dyDescent="0.2">
      <c r="B898" s="40" t="s">
        <v>563</v>
      </c>
      <c r="C898" s="24" t="s">
        <v>1014</v>
      </c>
      <c r="D898" s="24" t="s">
        <v>3501</v>
      </c>
      <c r="E898" s="16"/>
      <c r="F898" s="41" t="s">
        <v>411</v>
      </c>
      <c r="G898" s="22"/>
      <c r="H898" s="42" t="e">
        <f t="shared" ref="H898:H908" si="125">J898+L898+N898</f>
        <v>#REF!</v>
      </c>
      <c r="I898" s="22"/>
      <c r="J898" s="42" t="e">
        <f>TRUNC(J899+J900+J901+J902+J903+J904+J905+J906+J907+J908)</f>
        <v>#REF!</v>
      </c>
      <c r="K898" s="22"/>
      <c r="L898" s="42" t="e">
        <f>TRUNC(L899+L900+L901+L902+L903+L904+L905+L906+L907+L908)</f>
        <v>#REF!</v>
      </c>
      <c r="M898" s="22"/>
      <c r="N898" s="42" t="e">
        <f>TRUNC(N899+N900+N901+N902+N903+N904+N905+N906+N907+N908)</f>
        <v>#REF!</v>
      </c>
      <c r="O898" s="43" t="s">
        <v>4016</v>
      </c>
    </row>
    <row r="899" spans="2:15" ht="19.7" customHeight="1" x14ac:dyDescent="0.2">
      <c r="B899" s="13" t="s">
        <v>4016</v>
      </c>
      <c r="C899" s="14" t="s">
        <v>1770</v>
      </c>
      <c r="D899" s="14" t="s">
        <v>3797</v>
      </c>
      <c r="E899" s="44">
        <v>0.82699999999999996</v>
      </c>
      <c r="F899" s="15" t="s">
        <v>2870</v>
      </c>
      <c r="G899" s="22" t="e">
        <f t="shared" ref="G899:G908" si="126">I899+K899+M899</f>
        <v>#REF!</v>
      </c>
      <c r="H899" s="26" t="e">
        <f t="shared" si="125"/>
        <v>#REF!</v>
      </c>
      <c r="I899" s="25" t="e">
        <f>#REF!</f>
        <v>#REF!</v>
      </c>
      <c r="J899" s="26" t="e">
        <f t="shared" ref="J899:J909" si="127">TRUNC(E899*I899,0)</f>
        <v>#REF!</v>
      </c>
      <c r="K899" s="25" t="e">
        <f>#REF!</f>
        <v>#REF!</v>
      </c>
      <c r="L899" s="26" t="e">
        <f t="shared" ref="L899:L909" si="128">TRUNC(E899*K899,0)</f>
        <v>#REF!</v>
      </c>
      <c r="M899" s="25" t="e">
        <f>#REF!</f>
        <v>#REF!</v>
      </c>
      <c r="N899" s="26" t="e">
        <f t="shared" ref="N899:N909" si="129">TRUNC(E899*M899,0)</f>
        <v>#REF!</v>
      </c>
      <c r="O899" s="17" t="s">
        <v>4016</v>
      </c>
    </row>
    <row r="900" spans="2:15" ht="19.7" customHeight="1" x14ac:dyDescent="0.2">
      <c r="B900" s="13" t="s">
        <v>4016</v>
      </c>
      <c r="C900" s="14" t="s">
        <v>2413</v>
      </c>
      <c r="D900" s="14" t="s">
        <v>2931</v>
      </c>
      <c r="E900" s="44">
        <v>0.19</v>
      </c>
      <c r="F900" s="15" t="s">
        <v>2870</v>
      </c>
      <c r="G900" s="22" t="e">
        <f t="shared" si="126"/>
        <v>#REF!</v>
      </c>
      <c r="H900" s="26" t="e">
        <f t="shared" si="125"/>
        <v>#REF!</v>
      </c>
      <c r="I900" s="25" t="e">
        <f>#REF!</f>
        <v>#REF!</v>
      </c>
      <c r="J900" s="26" t="e">
        <f t="shared" si="127"/>
        <v>#REF!</v>
      </c>
      <c r="K900" s="25" t="e">
        <f>#REF!</f>
        <v>#REF!</v>
      </c>
      <c r="L900" s="26" t="e">
        <f t="shared" si="128"/>
        <v>#REF!</v>
      </c>
      <c r="M900" s="25" t="e">
        <f>#REF!</f>
        <v>#REF!</v>
      </c>
      <c r="N900" s="26" t="e">
        <f t="shared" si="129"/>
        <v>#REF!</v>
      </c>
      <c r="O900" s="17" t="s">
        <v>4016</v>
      </c>
    </row>
    <row r="901" spans="2:15" ht="19.7" customHeight="1" x14ac:dyDescent="0.2">
      <c r="B901" s="13" t="s">
        <v>4016</v>
      </c>
      <c r="C901" s="14" t="s">
        <v>2413</v>
      </c>
      <c r="D901" s="14" t="s">
        <v>1505</v>
      </c>
      <c r="E901" s="44">
        <v>0.17</v>
      </c>
      <c r="F901" s="15" t="s">
        <v>2870</v>
      </c>
      <c r="G901" s="22" t="e">
        <f t="shared" si="126"/>
        <v>#REF!</v>
      </c>
      <c r="H901" s="26" t="e">
        <f t="shared" si="125"/>
        <v>#REF!</v>
      </c>
      <c r="I901" s="25" t="e">
        <f>#REF!</f>
        <v>#REF!</v>
      </c>
      <c r="J901" s="26" t="e">
        <f t="shared" si="127"/>
        <v>#REF!</v>
      </c>
      <c r="K901" s="25" t="e">
        <f>#REF!</f>
        <v>#REF!</v>
      </c>
      <c r="L901" s="26" t="e">
        <f t="shared" si="128"/>
        <v>#REF!</v>
      </c>
      <c r="M901" s="25" t="e">
        <f>#REF!</f>
        <v>#REF!</v>
      </c>
      <c r="N901" s="26" t="e">
        <f t="shared" si="129"/>
        <v>#REF!</v>
      </c>
      <c r="O901" s="17" t="s">
        <v>4016</v>
      </c>
    </row>
    <row r="902" spans="2:15" ht="19.7" customHeight="1" x14ac:dyDescent="0.2">
      <c r="B902" s="13" t="s">
        <v>4016</v>
      </c>
      <c r="C902" s="14" t="s">
        <v>1368</v>
      </c>
      <c r="D902" s="14" t="s">
        <v>2807</v>
      </c>
      <c r="E902" s="44">
        <v>9.4E-2</v>
      </c>
      <c r="F902" s="15" t="s">
        <v>2870</v>
      </c>
      <c r="G902" s="22" t="e">
        <f t="shared" si="126"/>
        <v>#REF!</v>
      </c>
      <c r="H902" s="26" t="e">
        <f t="shared" si="125"/>
        <v>#REF!</v>
      </c>
      <c r="I902" s="25" t="e">
        <f>#REF!</f>
        <v>#REF!</v>
      </c>
      <c r="J902" s="26" t="e">
        <f t="shared" si="127"/>
        <v>#REF!</v>
      </c>
      <c r="K902" s="25" t="e">
        <f>#REF!</f>
        <v>#REF!</v>
      </c>
      <c r="L902" s="26" t="e">
        <f t="shared" si="128"/>
        <v>#REF!</v>
      </c>
      <c r="M902" s="25" t="e">
        <f>#REF!</f>
        <v>#REF!</v>
      </c>
      <c r="N902" s="26" t="e">
        <f t="shared" si="129"/>
        <v>#REF!</v>
      </c>
      <c r="O902" s="17" t="s">
        <v>4016</v>
      </c>
    </row>
    <row r="903" spans="2:15" ht="19.7" customHeight="1" x14ac:dyDescent="0.2">
      <c r="B903" s="13" t="s">
        <v>4016</v>
      </c>
      <c r="C903" s="14" t="s">
        <v>1368</v>
      </c>
      <c r="D903" s="14" t="s">
        <v>3486</v>
      </c>
      <c r="E903" s="44">
        <v>3.4000000000000002E-2</v>
      </c>
      <c r="F903" s="15" t="s">
        <v>2870</v>
      </c>
      <c r="G903" s="22" t="e">
        <f t="shared" si="126"/>
        <v>#REF!</v>
      </c>
      <c r="H903" s="26" t="e">
        <f t="shared" si="125"/>
        <v>#REF!</v>
      </c>
      <c r="I903" s="25" t="e">
        <f>#REF!</f>
        <v>#REF!</v>
      </c>
      <c r="J903" s="26" t="e">
        <f t="shared" si="127"/>
        <v>#REF!</v>
      </c>
      <c r="K903" s="25" t="e">
        <f>#REF!</f>
        <v>#REF!</v>
      </c>
      <c r="L903" s="26" t="e">
        <f t="shared" si="128"/>
        <v>#REF!</v>
      </c>
      <c r="M903" s="25" t="e">
        <f>#REF!</f>
        <v>#REF!</v>
      </c>
      <c r="N903" s="26" t="e">
        <f t="shared" si="129"/>
        <v>#REF!</v>
      </c>
      <c r="O903" s="17" t="s">
        <v>4016</v>
      </c>
    </row>
    <row r="904" spans="2:15" ht="19.7" customHeight="1" x14ac:dyDescent="0.2">
      <c r="B904" s="18" t="s">
        <v>4016</v>
      </c>
      <c r="C904" s="19" t="s">
        <v>1147</v>
      </c>
      <c r="D904" s="19" t="s">
        <v>2273</v>
      </c>
      <c r="E904" s="6">
        <v>40</v>
      </c>
      <c r="F904" s="20" t="s">
        <v>2467</v>
      </c>
      <c r="G904" s="5" t="e">
        <f t="shared" si="126"/>
        <v>#REF!</v>
      </c>
      <c r="H904" s="32" t="e">
        <f t="shared" si="125"/>
        <v>#REF!</v>
      </c>
      <c r="I904" s="29" t="e">
        <f>#REF!</f>
        <v>#REF!</v>
      </c>
      <c r="J904" s="32" t="e">
        <f t="shared" si="127"/>
        <v>#REF!</v>
      </c>
      <c r="K904" s="29" t="e">
        <f>#REF!</f>
        <v>#REF!</v>
      </c>
      <c r="L904" s="32" t="e">
        <f t="shared" si="128"/>
        <v>#REF!</v>
      </c>
      <c r="M904" s="29" t="e">
        <f>#REF!</f>
        <v>#REF!</v>
      </c>
      <c r="N904" s="32" t="e">
        <f t="shared" si="129"/>
        <v>#REF!</v>
      </c>
      <c r="O904" s="21" t="s">
        <v>4016</v>
      </c>
    </row>
    <row r="905" spans="2:15" ht="19.7" customHeight="1" x14ac:dyDescent="0.2">
      <c r="B905" s="13" t="s">
        <v>4016</v>
      </c>
      <c r="C905" s="14" t="s">
        <v>1386</v>
      </c>
      <c r="D905" s="14" t="s">
        <v>3869</v>
      </c>
      <c r="E905" s="44">
        <v>10.314</v>
      </c>
      <c r="F905" s="15" t="s">
        <v>2986</v>
      </c>
      <c r="G905" s="22" t="e">
        <f t="shared" si="126"/>
        <v>#REF!</v>
      </c>
      <c r="H905" s="26" t="e">
        <f t="shared" si="125"/>
        <v>#REF!</v>
      </c>
      <c r="I905" s="25" t="e">
        <f>#REF!</f>
        <v>#REF!</v>
      </c>
      <c r="J905" s="26" t="e">
        <f t="shared" si="127"/>
        <v>#REF!</v>
      </c>
      <c r="K905" s="25" t="e">
        <f>#REF!</f>
        <v>#REF!</v>
      </c>
      <c r="L905" s="26" t="e">
        <f t="shared" si="128"/>
        <v>#REF!</v>
      </c>
      <c r="M905" s="25" t="e">
        <f>#REF!</f>
        <v>#REF!</v>
      </c>
      <c r="N905" s="26" t="e">
        <f t="shared" si="129"/>
        <v>#REF!</v>
      </c>
      <c r="O905" s="17" t="s">
        <v>4016</v>
      </c>
    </row>
    <row r="906" spans="2:15" ht="19.7" customHeight="1" x14ac:dyDescent="0.2">
      <c r="B906" s="13" t="s">
        <v>4016</v>
      </c>
      <c r="C906" s="14" t="s">
        <v>1264</v>
      </c>
      <c r="D906" s="14" t="s">
        <v>3826</v>
      </c>
      <c r="E906" s="44">
        <v>1.2310000000000001</v>
      </c>
      <c r="F906" s="15" t="s">
        <v>1349</v>
      </c>
      <c r="G906" s="22" t="e">
        <f t="shared" si="126"/>
        <v>#REF!</v>
      </c>
      <c r="H906" s="26" t="e">
        <f t="shared" si="125"/>
        <v>#REF!</v>
      </c>
      <c r="I906" s="25" t="e">
        <f>#REF!</f>
        <v>#REF!</v>
      </c>
      <c r="J906" s="26" t="e">
        <f t="shared" si="127"/>
        <v>#REF!</v>
      </c>
      <c r="K906" s="25" t="e">
        <f>#REF!</f>
        <v>#REF!</v>
      </c>
      <c r="L906" s="26" t="e">
        <f t="shared" si="128"/>
        <v>#REF!</v>
      </c>
      <c r="M906" s="25" t="e">
        <f>#REF!</f>
        <v>#REF!</v>
      </c>
      <c r="N906" s="26" t="e">
        <f t="shared" si="129"/>
        <v>#REF!</v>
      </c>
      <c r="O906" s="17" t="s">
        <v>1185</v>
      </c>
    </row>
    <row r="907" spans="2:15" ht="19.7" customHeight="1" x14ac:dyDescent="0.2">
      <c r="B907" s="13" t="s">
        <v>4016</v>
      </c>
      <c r="C907" s="14" t="s">
        <v>2355</v>
      </c>
      <c r="D907" s="14" t="s">
        <v>406</v>
      </c>
      <c r="E907" s="44">
        <v>8.3000000000000004E-2</v>
      </c>
      <c r="F907" s="15" t="s">
        <v>2870</v>
      </c>
      <c r="G907" s="22" t="e">
        <f t="shared" si="126"/>
        <v>#REF!</v>
      </c>
      <c r="H907" s="26" t="e">
        <f t="shared" si="125"/>
        <v>#REF!</v>
      </c>
      <c r="I907" s="25" t="e">
        <f>#REF!</f>
        <v>#REF!</v>
      </c>
      <c r="J907" s="26" t="e">
        <f t="shared" si="127"/>
        <v>#REF!</v>
      </c>
      <c r="K907" s="25" t="e">
        <f>#REF!</f>
        <v>#REF!</v>
      </c>
      <c r="L907" s="26" t="e">
        <f t="shared" si="128"/>
        <v>#REF!</v>
      </c>
      <c r="M907" s="25" t="e">
        <f>#REF!</f>
        <v>#REF!</v>
      </c>
      <c r="N907" s="26" t="e">
        <f t="shared" si="129"/>
        <v>#REF!</v>
      </c>
      <c r="O907" s="17" t="s">
        <v>4016</v>
      </c>
    </row>
    <row r="908" spans="2:15" ht="19.7" customHeight="1" x14ac:dyDescent="0.2">
      <c r="B908" s="13" t="s">
        <v>4016</v>
      </c>
      <c r="C908" s="14" t="s">
        <v>1244</v>
      </c>
      <c r="D908" s="14" t="s">
        <v>4016</v>
      </c>
      <c r="E908" s="44">
        <v>29.21</v>
      </c>
      <c r="F908" s="15" t="s">
        <v>2986</v>
      </c>
      <c r="G908" s="22" t="e">
        <f t="shared" si="126"/>
        <v>#REF!</v>
      </c>
      <c r="H908" s="26" t="e">
        <f t="shared" si="125"/>
        <v>#REF!</v>
      </c>
      <c r="I908" s="25" t="e">
        <f>#REF!</f>
        <v>#REF!</v>
      </c>
      <c r="J908" s="26" t="e">
        <f t="shared" si="127"/>
        <v>#REF!</v>
      </c>
      <c r="K908" s="25" t="e">
        <f>#REF!</f>
        <v>#REF!</v>
      </c>
      <c r="L908" s="26" t="e">
        <f t="shared" si="128"/>
        <v>#REF!</v>
      </c>
      <c r="M908" s="25" t="e">
        <f>#REF!</f>
        <v>#REF!</v>
      </c>
      <c r="N908" s="26" t="e">
        <f t="shared" si="129"/>
        <v>#REF!</v>
      </c>
      <c r="O908" s="17" t="s">
        <v>1906</v>
      </c>
    </row>
    <row r="909" spans="2:15" ht="19.7" customHeight="1" x14ac:dyDescent="0.2">
      <c r="B909" s="13" t="s">
        <v>4016</v>
      </c>
      <c r="C909" s="14" t="s">
        <v>4016</v>
      </c>
      <c r="D909" s="14" t="s">
        <v>4016</v>
      </c>
      <c r="E909" s="16"/>
      <c r="F909" s="15" t="s">
        <v>4016</v>
      </c>
      <c r="G909" s="22"/>
      <c r="H909" s="16"/>
      <c r="I909" s="22"/>
      <c r="J909" s="26">
        <f t="shared" si="127"/>
        <v>0</v>
      </c>
      <c r="K909" s="22"/>
      <c r="L909" s="26">
        <f t="shared" si="128"/>
        <v>0</v>
      </c>
      <c r="M909" s="22"/>
      <c r="N909" s="26">
        <f t="shared" si="129"/>
        <v>0</v>
      </c>
      <c r="O909" s="17" t="s">
        <v>4016</v>
      </c>
    </row>
    <row r="910" spans="2:15" ht="19.7" customHeight="1" x14ac:dyDescent="0.2">
      <c r="B910" s="40" t="s">
        <v>2033</v>
      </c>
      <c r="C910" s="24" t="s">
        <v>971</v>
      </c>
      <c r="D910" s="24" t="s">
        <v>3501</v>
      </c>
      <c r="E910" s="16"/>
      <c r="F910" s="41" t="s">
        <v>411</v>
      </c>
      <c r="G910" s="22"/>
      <c r="H910" s="42" t="e">
        <f t="shared" ref="H910:H915" si="130">J910+L910+N910</f>
        <v>#REF!</v>
      </c>
      <c r="I910" s="22"/>
      <c r="J910" s="42" t="e">
        <f>TRUNC(J911+J912+J913+J914+J915)</f>
        <v>#REF!</v>
      </c>
      <c r="K910" s="22"/>
      <c r="L910" s="42" t="e">
        <f>TRUNC(L911+L912+L913+L914+L915)</f>
        <v>#REF!</v>
      </c>
      <c r="M910" s="22"/>
      <c r="N910" s="42" t="e">
        <f>TRUNC(N911+N912+N913+N914+N915)</f>
        <v>#REF!</v>
      </c>
      <c r="O910" s="43" t="s">
        <v>4016</v>
      </c>
    </row>
    <row r="911" spans="2:15" ht="19.7" customHeight="1" x14ac:dyDescent="0.2">
      <c r="B911" s="13" t="s">
        <v>4016</v>
      </c>
      <c r="C911" s="14" t="s">
        <v>1336</v>
      </c>
      <c r="D911" s="14" t="s">
        <v>1943</v>
      </c>
      <c r="E911" s="44">
        <v>19.8</v>
      </c>
      <c r="F911" s="15" t="s">
        <v>1495</v>
      </c>
      <c r="G911" s="22" t="e">
        <f>I911+K911+M911</f>
        <v>#REF!</v>
      </c>
      <c r="H911" s="26" t="e">
        <f t="shared" si="130"/>
        <v>#REF!</v>
      </c>
      <c r="I911" s="25" t="e">
        <f>#REF!</f>
        <v>#REF!</v>
      </c>
      <c r="J911" s="26" t="e">
        <f t="shared" ref="J911:J916" si="131">TRUNC(E911*I911,0)</f>
        <v>#REF!</v>
      </c>
      <c r="K911" s="25" t="e">
        <f>#REF!</f>
        <v>#REF!</v>
      </c>
      <c r="L911" s="26" t="e">
        <f t="shared" ref="L911:L916" si="132">TRUNC(E911*K911,0)</f>
        <v>#REF!</v>
      </c>
      <c r="M911" s="25" t="e">
        <f>#REF!</f>
        <v>#REF!</v>
      </c>
      <c r="N911" s="26" t="e">
        <f t="shared" ref="N911:N916" si="133">TRUNC(E911*M911,0)</f>
        <v>#REF!</v>
      </c>
      <c r="O911" s="17" t="s">
        <v>4016</v>
      </c>
    </row>
    <row r="912" spans="2:15" ht="19.7" customHeight="1" x14ac:dyDescent="0.2">
      <c r="B912" s="13" t="s">
        <v>4016</v>
      </c>
      <c r="C912" s="14" t="s">
        <v>1336</v>
      </c>
      <c r="D912" s="14" t="s">
        <v>3411</v>
      </c>
      <c r="E912" s="44">
        <v>32.799999999999997</v>
      </c>
      <c r="F912" s="15" t="s">
        <v>1495</v>
      </c>
      <c r="G912" s="22" t="e">
        <f>I912+K912+M912</f>
        <v>#REF!</v>
      </c>
      <c r="H912" s="26" t="e">
        <f t="shared" si="130"/>
        <v>#REF!</v>
      </c>
      <c r="I912" s="25" t="e">
        <f>#REF!</f>
        <v>#REF!</v>
      </c>
      <c r="J912" s="26" t="e">
        <f t="shared" si="131"/>
        <v>#REF!</v>
      </c>
      <c r="K912" s="25" t="e">
        <f>#REF!</f>
        <v>#REF!</v>
      </c>
      <c r="L912" s="26" t="e">
        <f t="shared" si="132"/>
        <v>#REF!</v>
      </c>
      <c r="M912" s="25" t="e">
        <f>#REF!</f>
        <v>#REF!</v>
      </c>
      <c r="N912" s="26" t="e">
        <f t="shared" si="133"/>
        <v>#REF!</v>
      </c>
      <c r="O912" s="17" t="s">
        <v>4016</v>
      </c>
    </row>
    <row r="913" spans="2:15" ht="19.7" customHeight="1" x14ac:dyDescent="0.2">
      <c r="B913" s="13" t="s">
        <v>4016</v>
      </c>
      <c r="C913" s="14" t="s">
        <v>1264</v>
      </c>
      <c r="D913" s="14" t="s">
        <v>3826</v>
      </c>
      <c r="E913" s="44">
        <v>0.16300000000000001</v>
      </c>
      <c r="F913" s="15" t="s">
        <v>1349</v>
      </c>
      <c r="G913" s="22" t="e">
        <f>I913+K913+M913</f>
        <v>#REF!</v>
      </c>
      <c r="H913" s="26" t="e">
        <f t="shared" si="130"/>
        <v>#REF!</v>
      </c>
      <c r="I913" s="25" t="e">
        <f>#REF!</f>
        <v>#REF!</v>
      </c>
      <c r="J913" s="26" t="e">
        <f t="shared" si="131"/>
        <v>#REF!</v>
      </c>
      <c r="K913" s="25" t="e">
        <f>#REF!</f>
        <v>#REF!</v>
      </c>
      <c r="L913" s="26" t="e">
        <f t="shared" si="132"/>
        <v>#REF!</v>
      </c>
      <c r="M913" s="25" t="e">
        <f>#REF!</f>
        <v>#REF!</v>
      </c>
      <c r="N913" s="26" t="e">
        <f t="shared" si="133"/>
        <v>#REF!</v>
      </c>
      <c r="O913" s="17" t="s">
        <v>1185</v>
      </c>
    </row>
    <row r="914" spans="2:15" ht="19.7" customHeight="1" x14ac:dyDescent="0.2">
      <c r="B914" s="13" t="s">
        <v>4016</v>
      </c>
      <c r="C914" s="14" t="s">
        <v>2355</v>
      </c>
      <c r="D914" s="14" t="s">
        <v>406</v>
      </c>
      <c r="E914" s="44">
        <v>7.0000000000000001E-3</v>
      </c>
      <c r="F914" s="15" t="s">
        <v>2870</v>
      </c>
      <c r="G914" s="22" t="e">
        <f>I914+K914+M914</f>
        <v>#REF!</v>
      </c>
      <c r="H914" s="26" t="e">
        <f t="shared" si="130"/>
        <v>#REF!</v>
      </c>
      <c r="I914" s="25" t="e">
        <f>#REF!</f>
        <v>#REF!</v>
      </c>
      <c r="J914" s="26" t="e">
        <f t="shared" si="131"/>
        <v>#REF!</v>
      </c>
      <c r="K914" s="25" t="e">
        <f>#REF!</f>
        <v>#REF!</v>
      </c>
      <c r="L914" s="26" t="e">
        <f t="shared" si="132"/>
        <v>#REF!</v>
      </c>
      <c r="M914" s="25" t="e">
        <f>#REF!</f>
        <v>#REF!</v>
      </c>
      <c r="N914" s="26" t="e">
        <f t="shared" si="133"/>
        <v>#REF!</v>
      </c>
      <c r="O914" s="17" t="s">
        <v>4016</v>
      </c>
    </row>
    <row r="915" spans="2:15" ht="19.7" customHeight="1" x14ac:dyDescent="0.2">
      <c r="B915" s="13" t="s">
        <v>4016</v>
      </c>
      <c r="C915" s="14" t="s">
        <v>1244</v>
      </c>
      <c r="D915" s="14" t="s">
        <v>4016</v>
      </c>
      <c r="E915" s="44">
        <v>8.3740000000000006</v>
      </c>
      <c r="F915" s="15" t="s">
        <v>2986</v>
      </c>
      <c r="G915" s="22" t="e">
        <f>I915+K915+M915</f>
        <v>#REF!</v>
      </c>
      <c r="H915" s="26" t="e">
        <f t="shared" si="130"/>
        <v>#REF!</v>
      </c>
      <c r="I915" s="25" t="e">
        <f>#REF!</f>
        <v>#REF!</v>
      </c>
      <c r="J915" s="26" t="e">
        <f t="shared" si="131"/>
        <v>#REF!</v>
      </c>
      <c r="K915" s="25" t="e">
        <f>#REF!</f>
        <v>#REF!</v>
      </c>
      <c r="L915" s="26" t="e">
        <f t="shared" si="132"/>
        <v>#REF!</v>
      </c>
      <c r="M915" s="25" t="e">
        <f>#REF!</f>
        <v>#REF!</v>
      </c>
      <c r="N915" s="26" t="e">
        <f t="shared" si="133"/>
        <v>#REF!</v>
      </c>
      <c r="O915" s="17" t="s">
        <v>1906</v>
      </c>
    </row>
    <row r="916" spans="2:15" ht="19.7" customHeight="1" x14ac:dyDescent="0.2">
      <c r="B916" s="13" t="s">
        <v>4016</v>
      </c>
      <c r="C916" s="14" t="s">
        <v>4016</v>
      </c>
      <c r="D916" s="14" t="s">
        <v>4016</v>
      </c>
      <c r="E916" s="16"/>
      <c r="F916" s="15" t="s">
        <v>4016</v>
      </c>
      <c r="G916" s="22"/>
      <c r="H916" s="16"/>
      <c r="I916" s="22"/>
      <c r="J916" s="26">
        <f t="shared" si="131"/>
        <v>0</v>
      </c>
      <c r="K916" s="22"/>
      <c r="L916" s="26">
        <f t="shared" si="132"/>
        <v>0</v>
      </c>
      <c r="M916" s="22"/>
      <c r="N916" s="26">
        <f t="shared" si="133"/>
        <v>0</v>
      </c>
      <c r="O916" s="17" t="s">
        <v>4016</v>
      </c>
    </row>
    <row r="917" spans="2:15" ht="19.7" customHeight="1" x14ac:dyDescent="0.2">
      <c r="B917" s="40" t="s">
        <v>699</v>
      </c>
      <c r="C917" s="24" t="s">
        <v>48</v>
      </c>
      <c r="D917" s="24" t="s">
        <v>3501</v>
      </c>
      <c r="E917" s="16"/>
      <c r="F917" s="41" t="s">
        <v>411</v>
      </c>
      <c r="G917" s="22"/>
      <c r="H917" s="42" t="e">
        <f>J917+L917+N917</f>
        <v>#REF!</v>
      </c>
      <c r="I917" s="22"/>
      <c r="J917" s="42" t="e">
        <f>TRUNC(J919+J920+J921+J922+J923+J924+J925+J926+J927)</f>
        <v>#REF!</v>
      </c>
      <c r="K917" s="22"/>
      <c r="L917" s="42" t="e">
        <f>TRUNC(L919+L920+L921+L922+L923+L924+L925+L926+L927)</f>
        <v>#REF!</v>
      </c>
      <c r="M917" s="22"/>
      <c r="N917" s="42" t="e">
        <f>TRUNC(N919+N920+N921+N922+N923+N924+N925+N926+N927)</f>
        <v>#REF!</v>
      </c>
      <c r="O917" s="43" t="s">
        <v>4016</v>
      </c>
    </row>
    <row r="918" spans="2:15" ht="19.7" customHeight="1" x14ac:dyDescent="0.2">
      <c r="B918" s="13" t="s">
        <v>4016</v>
      </c>
      <c r="C918" s="14" t="s">
        <v>2430</v>
      </c>
      <c r="D918" s="14" t="s">
        <v>1452</v>
      </c>
      <c r="E918" s="44">
        <v>0.94</v>
      </c>
      <c r="F918" s="15" t="s">
        <v>2937</v>
      </c>
      <c r="G918" s="22"/>
      <c r="H918" s="16"/>
      <c r="I918" s="22"/>
      <c r="J918" s="26">
        <f t="shared" ref="J918:J928" si="134">TRUNC(E918*I918,0)</f>
        <v>0</v>
      </c>
      <c r="K918" s="22"/>
      <c r="L918" s="26">
        <f t="shared" ref="L918:L928" si="135">TRUNC(E918*K918,0)</f>
        <v>0</v>
      </c>
      <c r="M918" s="22"/>
      <c r="N918" s="26">
        <f t="shared" ref="N918:N928" si="136">TRUNC(E918*M918,0)</f>
        <v>0</v>
      </c>
      <c r="O918" s="17" t="s">
        <v>1870</v>
      </c>
    </row>
    <row r="919" spans="2:15" ht="19.7" customHeight="1" x14ac:dyDescent="0.2">
      <c r="B919" s="13" t="s">
        <v>4016</v>
      </c>
      <c r="C919" s="14" t="s">
        <v>2242</v>
      </c>
      <c r="D919" s="14" t="s">
        <v>2084</v>
      </c>
      <c r="E919" s="44">
        <v>0.93</v>
      </c>
      <c r="F919" s="15" t="s">
        <v>2937</v>
      </c>
      <c r="G919" s="22" t="e">
        <f t="shared" ref="G919:G927" si="137">I919+K919+M919</f>
        <v>#REF!</v>
      </c>
      <c r="H919" s="26" t="e">
        <f t="shared" ref="H919:H927" si="138">J919+L919+N919</f>
        <v>#REF!</v>
      </c>
      <c r="I919" s="25" t="e">
        <f>#REF!</f>
        <v>#REF!</v>
      </c>
      <c r="J919" s="26" t="e">
        <f t="shared" si="134"/>
        <v>#REF!</v>
      </c>
      <c r="K919" s="25" t="e">
        <f>#REF!</f>
        <v>#REF!</v>
      </c>
      <c r="L919" s="26" t="e">
        <f t="shared" si="135"/>
        <v>#REF!</v>
      </c>
      <c r="M919" s="25" t="e">
        <f>#REF!</f>
        <v>#REF!</v>
      </c>
      <c r="N919" s="26" t="e">
        <f t="shared" si="136"/>
        <v>#REF!</v>
      </c>
      <c r="O919" s="17" t="s">
        <v>3831</v>
      </c>
    </row>
    <row r="920" spans="2:15" ht="19.7" customHeight="1" x14ac:dyDescent="0.2">
      <c r="B920" s="13" t="s">
        <v>4016</v>
      </c>
      <c r="C920" s="14" t="s">
        <v>3217</v>
      </c>
      <c r="D920" s="14" t="s">
        <v>3379</v>
      </c>
      <c r="E920" s="44">
        <v>3.5</v>
      </c>
      <c r="F920" s="15" t="s">
        <v>2986</v>
      </c>
      <c r="G920" s="22" t="e">
        <f t="shared" si="137"/>
        <v>#REF!</v>
      </c>
      <c r="H920" s="26" t="e">
        <f t="shared" si="138"/>
        <v>#REF!</v>
      </c>
      <c r="I920" s="25" t="e">
        <f>#REF!</f>
        <v>#REF!</v>
      </c>
      <c r="J920" s="26" t="e">
        <f t="shared" si="134"/>
        <v>#REF!</v>
      </c>
      <c r="K920" s="25" t="e">
        <f>#REF!</f>
        <v>#REF!</v>
      </c>
      <c r="L920" s="26" t="e">
        <f t="shared" si="135"/>
        <v>#REF!</v>
      </c>
      <c r="M920" s="25" t="e">
        <f>#REF!</f>
        <v>#REF!</v>
      </c>
      <c r="N920" s="26" t="e">
        <f t="shared" si="136"/>
        <v>#REF!</v>
      </c>
      <c r="O920" s="17" t="s">
        <v>2949</v>
      </c>
    </row>
    <row r="921" spans="2:15" ht="19.7" customHeight="1" x14ac:dyDescent="0.2">
      <c r="B921" s="13" t="s">
        <v>4016</v>
      </c>
      <c r="C921" s="14" t="s">
        <v>1368</v>
      </c>
      <c r="D921" s="14" t="s">
        <v>3486</v>
      </c>
      <c r="E921" s="44">
        <v>0.32800000000000001</v>
      </c>
      <c r="F921" s="15" t="s">
        <v>2870</v>
      </c>
      <c r="G921" s="22" t="e">
        <f t="shared" si="137"/>
        <v>#REF!</v>
      </c>
      <c r="H921" s="26" t="e">
        <f t="shared" si="138"/>
        <v>#REF!</v>
      </c>
      <c r="I921" s="25" t="e">
        <f>#REF!</f>
        <v>#REF!</v>
      </c>
      <c r="J921" s="26" t="e">
        <f t="shared" si="134"/>
        <v>#REF!</v>
      </c>
      <c r="K921" s="25" t="e">
        <f>#REF!</f>
        <v>#REF!</v>
      </c>
      <c r="L921" s="26" t="e">
        <f t="shared" si="135"/>
        <v>#REF!</v>
      </c>
      <c r="M921" s="25" t="e">
        <f>#REF!</f>
        <v>#REF!</v>
      </c>
      <c r="N921" s="26" t="e">
        <f t="shared" si="136"/>
        <v>#REF!</v>
      </c>
      <c r="O921" s="17" t="s">
        <v>4016</v>
      </c>
    </row>
    <row r="922" spans="2:15" ht="19.7" customHeight="1" x14ac:dyDescent="0.2">
      <c r="B922" s="13" t="s">
        <v>4016</v>
      </c>
      <c r="C922" s="14" t="s">
        <v>1147</v>
      </c>
      <c r="D922" s="14" t="s">
        <v>998</v>
      </c>
      <c r="E922" s="44">
        <v>8.4</v>
      </c>
      <c r="F922" s="15" t="s">
        <v>2467</v>
      </c>
      <c r="G922" s="22" t="e">
        <f t="shared" si="137"/>
        <v>#REF!</v>
      </c>
      <c r="H922" s="26" t="e">
        <f t="shared" si="138"/>
        <v>#REF!</v>
      </c>
      <c r="I922" s="25" t="e">
        <f>일위대가총괄표!G154</f>
        <v>#REF!</v>
      </c>
      <c r="J922" s="26" t="e">
        <f t="shared" si="134"/>
        <v>#REF!</v>
      </c>
      <c r="K922" s="25" t="e">
        <f>일위대가총괄표!H154</f>
        <v>#REF!</v>
      </c>
      <c r="L922" s="26" t="e">
        <f t="shared" si="135"/>
        <v>#REF!</v>
      </c>
      <c r="M922" s="25" t="e">
        <f>일위대가총괄표!I154</f>
        <v>#REF!</v>
      </c>
      <c r="N922" s="26" t="e">
        <f t="shared" si="136"/>
        <v>#REF!</v>
      </c>
      <c r="O922" s="17" t="s">
        <v>749</v>
      </c>
    </row>
    <row r="923" spans="2:15" ht="19.7" customHeight="1" x14ac:dyDescent="0.2">
      <c r="B923" s="13" t="s">
        <v>4016</v>
      </c>
      <c r="C923" s="14" t="s">
        <v>1147</v>
      </c>
      <c r="D923" s="14" t="s">
        <v>1594</v>
      </c>
      <c r="E923" s="44">
        <v>8.4</v>
      </c>
      <c r="F923" s="15" t="s">
        <v>2467</v>
      </c>
      <c r="G923" s="22" t="e">
        <f t="shared" si="137"/>
        <v>#REF!</v>
      </c>
      <c r="H923" s="26" t="e">
        <f t="shared" si="138"/>
        <v>#REF!</v>
      </c>
      <c r="I923" s="25" t="e">
        <f>일위대가총괄표!G155</f>
        <v>#REF!</v>
      </c>
      <c r="J923" s="26" t="e">
        <f t="shared" si="134"/>
        <v>#REF!</v>
      </c>
      <c r="K923" s="25" t="e">
        <f>일위대가총괄표!H155</f>
        <v>#REF!</v>
      </c>
      <c r="L923" s="26" t="e">
        <f t="shared" si="135"/>
        <v>#REF!</v>
      </c>
      <c r="M923" s="25" t="e">
        <f>일위대가총괄표!I155</f>
        <v>#REF!</v>
      </c>
      <c r="N923" s="26" t="e">
        <f t="shared" si="136"/>
        <v>#REF!</v>
      </c>
      <c r="O923" s="17" t="s">
        <v>2488</v>
      </c>
    </row>
    <row r="924" spans="2:15" ht="19.7" customHeight="1" x14ac:dyDescent="0.2">
      <c r="B924" s="13" t="s">
        <v>4016</v>
      </c>
      <c r="C924" s="14" t="s">
        <v>1904</v>
      </c>
      <c r="D924" s="14" t="s">
        <v>2155</v>
      </c>
      <c r="E924" s="44">
        <v>0.21</v>
      </c>
      <c r="F924" s="15" t="s">
        <v>2986</v>
      </c>
      <c r="G924" s="22" t="e">
        <f t="shared" si="137"/>
        <v>#REF!</v>
      </c>
      <c r="H924" s="26" t="e">
        <f t="shared" si="138"/>
        <v>#REF!</v>
      </c>
      <c r="I924" s="25" t="e">
        <f>#REF!</f>
        <v>#REF!</v>
      </c>
      <c r="J924" s="26" t="e">
        <f t="shared" si="134"/>
        <v>#REF!</v>
      </c>
      <c r="K924" s="25" t="e">
        <f>#REF!</f>
        <v>#REF!</v>
      </c>
      <c r="L924" s="26" t="e">
        <f t="shared" si="135"/>
        <v>#REF!</v>
      </c>
      <c r="M924" s="25" t="e">
        <f>#REF!</f>
        <v>#REF!</v>
      </c>
      <c r="N924" s="26" t="e">
        <f t="shared" si="136"/>
        <v>#REF!</v>
      </c>
      <c r="O924" s="17" t="s">
        <v>4016</v>
      </c>
    </row>
    <row r="925" spans="2:15" ht="19.7" customHeight="1" x14ac:dyDescent="0.2">
      <c r="B925" s="13" t="s">
        <v>4016</v>
      </c>
      <c r="C925" s="14" t="s">
        <v>1264</v>
      </c>
      <c r="D925" s="14" t="s">
        <v>3826</v>
      </c>
      <c r="E925" s="44">
        <v>0.307</v>
      </c>
      <c r="F925" s="15" t="s">
        <v>1349</v>
      </c>
      <c r="G925" s="22" t="e">
        <f t="shared" si="137"/>
        <v>#REF!</v>
      </c>
      <c r="H925" s="26" t="e">
        <f t="shared" si="138"/>
        <v>#REF!</v>
      </c>
      <c r="I925" s="25" t="e">
        <f>#REF!</f>
        <v>#REF!</v>
      </c>
      <c r="J925" s="26" t="e">
        <f t="shared" si="134"/>
        <v>#REF!</v>
      </c>
      <c r="K925" s="25" t="e">
        <f>#REF!</f>
        <v>#REF!</v>
      </c>
      <c r="L925" s="26" t="e">
        <f t="shared" si="135"/>
        <v>#REF!</v>
      </c>
      <c r="M925" s="25" t="e">
        <f>#REF!</f>
        <v>#REF!</v>
      </c>
      <c r="N925" s="26" t="e">
        <f t="shared" si="136"/>
        <v>#REF!</v>
      </c>
      <c r="O925" s="17" t="s">
        <v>1185</v>
      </c>
    </row>
    <row r="926" spans="2:15" ht="19.7" customHeight="1" x14ac:dyDescent="0.2">
      <c r="B926" s="13" t="s">
        <v>4016</v>
      </c>
      <c r="C926" s="14" t="s">
        <v>2355</v>
      </c>
      <c r="D926" s="14" t="s">
        <v>406</v>
      </c>
      <c r="E926" s="44">
        <v>0.03</v>
      </c>
      <c r="F926" s="15" t="s">
        <v>2870</v>
      </c>
      <c r="G926" s="22" t="e">
        <f t="shared" si="137"/>
        <v>#REF!</v>
      </c>
      <c r="H926" s="26" t="e">
        <f t="shared" si="138"/>
        <v>#REF!</v>
      </c>
      <c r="I926" s="25" t="e">
        <f>#REF!</f>
        <v>#REF!</v>
      </c>
      <c r="J926" s="26" t="e">
        <f t="shared" si="134"/>
        <v>#REF!</v>
      </c>
      <c r="K926" s="25" t="e">
        <f>#REF!</f>
        <v>#REF!</v>
      </c>
      <c r="L926" s="26" t="e">
        <f t="shared" si="135"/>
        <v>#REF!</v>
      </c>
      <c r="M926" s="25" t="e">
        <f>#REF!</f>
        <v>#REF!</v>
      </c>
      <c r="N926" s="26" t="e">
        <f t="shared" si="136"/>
        <v>#REF!</v>
      </c>
      <c r="O926" s="17" t="s">
        <v>4016</v>
      </c>
    </row>
    <row r="927" spans="2:15" ht="19.7" customHeight="1" x14ac:dyDescent="0.2">
      <c r="B927" s="13" t="s">
        <v>4016</v>
      </c>
      <c r="C927" s="14" t="s">
        <v>1244</v>
      </c>
      <c r="D927" s="14" t="s">
        <v>4016</v>
      </c>
      <c r="E927" s="44">
        <v>4.2359999999999998</v>
      </c>
      <c r="F927" s="15" t="s">
        <v>2986</v>
      </c>
      <c r="G927" s="22" t="e">
        <f t="shared" si="137"/>
        <v>#REF!</v>
      </c>
      <c r="H927" s="26" t="e">
        <f t="shared" si="138"/>
        <v>#REF!</v>
      </c>
      <c r="I927" s="25" t="e">
        <f>#REF!</f>
        <v>#REF!</v>
      </c>
      <c r="J927" s="26" t="e">
        <f t="shared" si="134"/>
        <v>#REF!</v>
      </c>
      <c r="K927" s="25" t="e">
        <f>#REF!</f>
        <v>#REF!</v>
      </c>
      <c r="L927" s="26" t="e">
        <f t="shared" si="135"/>
        <v>#REF!</v>
      </c>
      <c r="M927" s="25" t="e">
        <f>#REF!</f>
        <v>#REF!</v>
      </c>
      <c r="N927" s="26" t="e">
        <f t="shared" si="136"/>
        <v>#REF!</v>
      </c>
      <c r="O927" s="17" t="s">
        <v>1906</v>
      </c>
    </row>
    <row r="928" spans="2:15" ht="19.7" customHeight="1" x14ac:dyDescent="0.2">
      <c r="B928" s="13" t="s">
        <v>4016</v>
      </c>
      <c r="C928" s="14" t="s">
        <v>4016</v>
      </c>
      <c r="D928" s="14" t="s">
        <v>4016</v>
      </c>
      <c r="E928" s="16"/>
      <c r="F928" s="15" t="s">
        <v>4016</v>
      </c>
      <c r="G928" s="22"/>
      <c r="H928" s="16"/>
      <c r="I928" s="22"/>
      <c r="J928" s="26">
        <f t="shared" si="134"/>
        <v>0</v>
      </c>
      <c r="K928" s="22"/>
      <c r="L928" s="26">
        <f t="shared" si="135"/>
        <v>0</v>
      </c>
      <c r="M928" s="22"/>
      <c r="N928" s="26">
        <f t="shared" si="136"/>
        <v>0</v>
      </c>
      <c r="O928" s="17" t="s">
        <v>4016</v>
      </c>
    </row>
    <row r="929" spans="2:15" ht="19.7" customHeight="1" x14ac:dyDescent="0.2">
      <c r="B929" s="40" t="s">
        <v>2199</v>
      </c>
      <c r="C929" s="24" t="s">
        <v>1552</v>
      </c>
      <c r="D929" s="24" t="s">
        <v>1583</v>
      </c>
      <c r="E929" s="16"/>
      <c r="F929" s="41" t="s">
        <v>2937</v>
      </c>
      <c r="G929" s="22"/>
      <c r="H929" s="42" t="e">
        <f>J929+L929+N929</f>
        <v>#REF!</v>
      </c>
      <c r="I929" s="22"/>
      <c r="J929" s="42" t="e">
        <f>TRUNC(J930+J931)</f>
        <v>#REF!</v>
      </c>
      <c r="K929" s="22"/>
      <c r="L929" s="42" t="e">
        <f>TRUNC(L930+L931)</f>
        <v>#REF!</v>
      </c>
      <c r="M929" s="22"/>
      <c r="N929" s="42" t="e">
        <f>TRUNC(N930+N931)</f>
        <v>#REF!</v>
      </c>
      <c r="O929" s="43" t="s">
        <v>4016</v>
      </c>
    </row>
    <row r="930" spans="2:15" ht="19.7" customHeight="1" x14ac:dyDescent="0.2">
      <c r="B930" s="13" t="s">
        <v>4016</v>
      </c>
      <c r="C930" s="14" t="s">
        <v>3087</v>
      </c>
      <c r="D930" s="14" t="s">
        <v>955</v>
      </c>
      <c r="E930" s="16">
        <v>1</v>
      </c>
      <c r="F930" s="15" t="s">
        <v>2937</v>
      </c>
      <c r="G930" s="22" t="e">
        <f>I930+K930+M930</f>
        <v>#REF!</v>
      </c>
      <c r="H930" s="26" t="e">
        <f>J930+L930+N930</f>
        <v>#REF!</v>
      </c>
      <c r="I930" s="25" t="e">
        <f>#REF!</f>
        <v>#REF!</v>
      </c>
      <c r="J930" s="26" t="e">
        <f>TRUNC(E930*I930,0)</f>
        <v>#REF!</v>
      </c>
      <c r="K930" s="25" t="e">
        <f>#REF!</f>
        <v>#REF!</v>
      </c>
      <c r="L930" s="26" t="e">
        <f>TRUNC(E930*K930,0)</f>
        <v>#REF!</v>
      </c>
      <c r="M930" s="25" t="e">
        <f>#REF!</f>
        <v>#REF!</v>
      </c>
      <c r="N930" s="26" t="e">
        <f>TRUNC(E930*M930,0)</f>
        <v>#REF!</v>
      </c>
      <c r="O930" s="17" t="s">
        <v>3310</v>
      </c>
    </row>
    <row r="931" spans="2:15" ht="19.7" customHeight="1" x14ac:dyDescent="0.2">
      <c r="B931" s="13" t="s">
        <v>4016</v>
      </c>
      <c r="C931" s="14" t="s">
        <v>2821</v>
      </c>
      <c r="D931" s="14" t="s">
        <v>2000</v>
      </c>
      <c r="E931" s="16">
        <v>1</v>
      </c>
      <c r="F931" s="15" t="s">
        <v>2937</v>
      </c>
      <c r="G931" s="22">
        <f>I931+K931+M931</f>
        <v>4254</v>
      </c>
      <c r="H931" s="26">
        <f>J931+L931+N931</f>
        <v>4254</v>
      </c>
      <c r="I931" s="25">
        <f>단가산출총괄표!G79</f>
        <v>1683</v>
      </c>
      <c r="J931" s="26">
        <f>TRUNC(E931*I931,0)</f>
        <v>1683</v>
      </c>
      <c r="K931" s="25">
        <f>단가산출총괄표!H79</f>
        <v>1472</v>
      </c>
      <c r="L931" s="26">
        <f>TRUNC(E931*K931,0)</f>
        <v>1472</v>
      </c>
      <c r="M931" s="25">
        <f>단가산출총괄표!I79</f>
        <v>1099</v>
      </c>
      <c r="N931" s="26">
        <f>TRUNC(E931*M931,0)</f>
        <v>1099</v>
      </c>
      <c r="O931" s="17" t="s">
        <v>3223</v>
      </c>
    </row>
    <row r="932" spans="2:15" ht="19.7" customHeight="1" x14ac:dyDescent="0.2">
      <c r="B932" s="13" t="s">
        <v>4016</v>
      </c>
      <c r="C932" s="14" t="s">
        <v>4016</v>
      </c>
      <c r="D932" s="14" t="s">
        <v>4016</v>
      </c>
      <c r="E932" s="16"/>
      <c r="F932" s="15" t="s">
        <v>4016</v>
      </c>
      <c r="G932" s="22"/>
      <c r="H932" s="16"/>
      <c r="I932" s="22"/>
      <c r="J932" s="26">
        <f>TRUNC(E932*I932,0)</f>
        <v>0</v>
      </c>
      <c r="K932" s="22"/>
      <c r="L932" s="26">
        <f>TRUNC(E932*K932,0)</f>
        <v>0</v>
      </c>
      <c r="M932" s="22"/>
      <c r="N932" s="26">
        <f>TRUNC(E932*M932,0)</f>
        <v>0</v>
      </c>
      <c r="O932" s="17" t="s">
        <v>4016</v>
      </c>
    </row>
    <row r="933" spans="2:15" ht="19.7" customHeight="1" x14ac:dyDescent="0.2">
      <c r="B933" s="40" t="s">
        <v>1490</v>
      </c>
      <c r="C933" s="24" t="s">
        <v>3048</v>
      </c>
      <c r="D933" s="24" t="s">
        <v>4016</v>
      </c>
      <c r="E933" s="16"/>
      <c r="F933" s="41" t="s">
        <v>2517</v>
      </c>
      <c r="G933" s="22"/>
      <c r="H933" s="42" t="e">
        <f>J933+L933+N933</f>
        <v>#REF!</v>
      </c>
      <c r="I933" s="22"/>
      <c r="J933" s="42" t="e">
        <f>TRUNC(J934+J935+J936+J937)</f>
        <v>#REF!</v>
      </c>
      <c r="K933" s="22"/>
      <c r="L933" s="42" t="e">
        <f>TRUNC(L934+L935+L936+L937)</f>
        <v>#REF!</v>
      </c>
      <c r="M933" s="22"/>
      <c r="N933" s="42" t="e">
        <f>TRUNC(N934+N935+N936+N937)</f>
        <v>#REF!</v>
      </c>
      <c r="O933" s="43" t="s">
        <v>4016</v>
      </c>
    </row>
    <row r="934" spans="2:15" ht="19.7" customHeight="1" x14ac:dyDescent="0.2">
      <c r="B934" s="18" t="s">
        <v>4016</v>
      </c>
      <c r="C934" s="19" t="s">
        <v>218</v>
      </c>
      <c r="D934" s="19" t="s">
        <v>4016</v>
      </c>
      <c r="E934" s="45">
        <v>8.3299999999999999E-2</v>
      </c>
      <c r="F934" s="20" t="s">
        <v>3731</v>
      </c>
      <c r="G934" s="5" t="e">
        <f>I934+K934+M934</f>
        <v>#REF!</v>
      </c>
      <c r="H934" s="32" t="e">
        <f>J934+L934+N934</f>
        <v>#REF!</v>
      </c>
      <c r="I934" s="29" t="e">
        <f>#REF!</f>
        <v>#REF!</v>
      </c>
      <c r="J934" s="32" t="e">
        <f>TRUNC(E934*I934,0)</f>
        <v>#REF!</v>
      </c>
      <c r="K934" s="29" t="e">
        <f>#REF!</f>
        <v>#REF!</v>
      </c>
      <c r="L934" s="32" t="e">
        <f>TRUNC(E934*K934,0)</f>
        <v>#REF!</v>
      </c>
      <c r="M934" s="29" t="e">
        <f>#REF!</f>
        <v>#REF!</v>
      </c>
      <c r="N934" s="32" t="e">
        <f>TRUNC(E934*M934,0)</f>
        <v>#REF!</v>
      </c>
      <c r="O934" s="21" t="s">
        <v>4016</v>
      </c>
    </row>
    <row r="935" spans="2:15" ht="19.7" customHeight="1" x14ac:dyDescent="0.2">
      <c r="B935" s="13" t="s">
        <v>4016</v>
      </c>
      <c r="C935" s="14" t="s">
        <v>277</v>
      </c>
      <c r="D935" s="14" t="s">
        <v>4016</v>
      </c>
      <c r="E935" s="44">
        <v>4.1599999999999998E-2</v>
      </c>
      <c r="F935" s="15" t="s">
        <v>3731</v>
      </c>
      <c r="G935" s="22" t="e">
        <f>I935+K935+M935</f>
        <v>#REF!</v>
      </c>
      <c r="H935" s="26" t="e">
        <f>J935+L935+N935</f>
        <v>#REF!</v>
      </c>
      <c r="I935" s="25" t="e">
        <f>#REF!</f>
        <v>#REF!</v>
      </c>
      <c r="J935" s="26" t="e">
        <f>TRUNC(E935*I935,0)</f>
        <v>#REF!</v>
      </c>
      <c r="K935" s="25" t="e">
        <f>#REF!</f>
        <v>#REF!</v>
      </c>
      <c r="L935" s="26" t="e">
        <f>TRUNC(E935*K935,0)</f>
        <v>#REF!</v>
      </c>
      <c r="M935" s="25" t="e">
        <f>#REF!</f>
        <v>#REF!</v>
      </c>
      <c r="N935" s="26" t="e">
        <f>TRUNC(E935*M935,0)</f>
        <v>#REF!</v>
      </c>
      <c r="O935" s="17" t="s">
        <v>4016</v>
      </c>
    </row>
    <row r="936" spans="2:15" ht="19.7" customHeight="1" x14ac:dyDescent="0.2">
      <c r="B936" s="13" t="s">
        <v>4016</v>
      </c>
      <c r="C936" s="14" t="s">
        <v>444</v>
      </c>
      <c r="D936" s="14" t="s">
        <v>653</v>
      </c>
      <c r="E936" s="44">
        <v>0.33329999999999999</v>
      </c>
      <c r="F936" s="15" t="s">
        <v>2999</v>
      </c>
      <c r="G936" s="22" t="e">
        <f>I936+K936+M936</f>
        <v>#REF!</v>
      </c>
      <c r="H936" s="26" t="e">
        <f>J936+L936+N936</f>
        <v>#REF!</v>
      </c>
      <c r="I936" s="25" t="e">
        <f>#REF!</f>
        <v>#REF!</v>
      </c>
      <c r="J936" s="26" t="e">
        <f>TRUNC(E936*I936,0)</f>
        <v>#REF!</v>
      </c>
      <c r="K936" s="25" t="e">
        <f>#REF!</f>
        <v>#REF!</v>
      </c>
      <c r="L936" s="26" t="e">
        <f>TRUNC(E936*K936,0)</f>
        <v>#REF!</v>
      </c>
      <c r="M936" s="25" t="e">
        <f>#REF!</f>
        <v>#REF!</v>
      </c>
      <c r="N936" s="26" t="e">
        <f>TRUNC(E936*M936,0)</f>
        <v>#REF!</v>
      </c>
      <c r="O936" s="17" t="s">
        <v>4016</v>
      </c>
    </row>
    <row r="937" spans="2:15" ht="19.7" customHeight="1" x14ac:dyDescent="0.2">
      <c r="B937" s="13" t="s">
        <v>4016</v>
      </c>
      <c r="C937" s="14" t="s">
        <v>3787</v>
      </c>
      <c r="D937" s="14" t="s">
        <v>574</v>
      </c>
      <c r="E937" s="16">
        <v>2</v>
      </c>
      <c r="F937" s="15" t="s">
        <v>802</v>
      </c>
      <c r="G937" s="22" t="e">
        <f>I937+K937+M937</f>
        <v>#REF!</v>
      </c>
      <c r="H937" s="26" t="e">
        <f>J937+L937+N937</f>
        <v>#REF!</v>
      </c>
      <c r="I937" s="22"/>
      <c r="J937" s="26">
        <f>TRUNC(E937*1/100*I937,0)</f>
        <v>0</v>
      </c>
      <c r="K937" s="22" t="e">
        <f>J936+J935+J934</f>
        <v>#REF!</v>
      </c>
      <c r="L937" s="26" t="e">
        <f>TRUNC(E937*1/100*K937,0)</f>
        <v>#REF!</v>
      </c>
      <c r="M937" s="22"/>
      <c r="N937" s="26">
        <f>TRUNC(E937*1/100*M937,0)</f>
        <v>0</v>
      </c>
      <c r="O937" s="17" t="s">
        <v>4016</v>
      </c>
    </row>
    <row r="938" spans="2:15" ht="19.7" customHeight="1" x14ac:dyDescent="0.2">
      <c r="B938" s="13" t="s">
        <v>4016</v>
      </c>
      <c r="C938" s="14" t="s">
        <v>4016</v>
      </c>
      <c r="D938" s="14" t="s">
        <v>4016</v>
      </c>
      <c r="E938" s="16"/>
      <c r="F938" s="15" t="s">
        <v>4016</v>
      </c>
      <c r="G938" s="22"/>
      <c r="H938" s="16"/>
      <c r="I938" s="22"/>
      <c r="J938" s="26">
        <f>TRUNC(E938*I938,0)</f>
        <v>0</v>
      </c>
      <c r="K938" s="22"/>
      <c r="L938" s="26">
        <f>TRUNC(E938*K938,0)</f>
        <v>0</v>
      </c>
      <c r="M938" s="22"/>
      <c r="N938" s="26">
        <f>TRUNC(E938*M938,0)</f>
        <v>0</v>
      </c>
      <c r="O938" s="17" t="s">
        <v>4016</v>
      </c>
    </row>
    <row r="939" spans="2:15" ht="19.7" customHeight="1" x14ac:dyDescent="0.2">
      <c r="B939" s="40" t="s">
        <v>3931</v>
      </c>
      <c r="C939" s="24" t="s">
        <v>423</v>
      </c>
      <c r="D939" s="24" t="s">
        <v>4016</v>
      </c>
      <c r="E939" s="16"/>
      <c r="F939" s="41" t="s">
        <v>2517</v>
      </c>
      <c r="G939" s="22"/>
      <c r="H939" s="42" t="e">
        <f>J939+L939+N939</f>
        <v>#REF!</v>
      </c>
      <c r="I939" s="22"/>
      <c r="J939" s="42" t="e">
        <f>TRUNC(J940+J941+J942+J943)</f>
        <v>#REF!</v>
      </c>
      <c r="K939" s="22"/>
      <c r="L939" s="42" t="e">
        <f>TRUNC(L940+L941+L942+L943)</f>
        <v>#REF!</v>
      </c>
      <c r="M939" s="22"/>
      <c r="N939" s="42" t="e">
        <f>TRUNC(N940+N941+N942+N943)</f>
        <v>#REF!</v>
      </c>
      <c r="O939" s="43" t="s">
        <v>4016</v>
      </c>
    </row>
    <row r="940" spans="2:15" ht="19.7" customHeight="1" x14ac:dyDescent="0.2">
      <c r="B940" s="13" t="s">
        <v>4016</v>
      </c>
      <c r="C940" s="14" t="s">
        <v>218</v>
      </c>
      <c r="D940" s="14" t="s">
        <v>4016</v>
      </c>
      <c r="E940" s="44">
        <v>7.7000000000000002E-3</v>
      </c>
      <c r="F940" s="15" t="s">
        <v>3731</v>
      </c>
      <c r="G940" s="22" t="e">
        <f>I940+K940+M940</f>
        <v>#REF!</v>
      </c>
      <c r="H940" s="26" t="e">
        <f>J940+L940+N940</f>
        <v>#REF!</v>
      </c>
      <c r="I940" s="25" t="e">
        <f>#REF!</f>
        <v>#REF!</v>
      </c>
      <c r="J940" s="26" t="e">
        <f>TRUNC(E940*I940,0)</f>
        <v>#REF!</v>
      </c>
      <c r="K940" s="25" t="e">
        <f>#REF!</f>
        <v>#REF!</v>
      </c>
      <c r="L940" s="26" t="e">
        <f>TRUNC(E940*K940,0)</f>
        <v>#REF!</v>
      </c>
      <c r="M940" s="25" t="e">
        <f>#REF!</f>
        <v>#REF!</v>
      </c>
      <c r="N940" s="26" t="e">
        <f>TRUNC(E940*M940,0)</f>
        <v>#REF!</v>
      </c>
      <c r="O940" s="17" t="s">
        <v>4016</v>
      </c>
    </row>
    <row r="941" spans="2:15" ht="19.7" customHeight="1" x14ac:dyDescent="0.2">
      <c r="B941" s="13" t="s">
        <v>4016</v>
      </c>
      <c r="C941" s="14" t="s">
        <v>277</v>
      </c>
      <c r="D941" s="14" t="s">
        <v>4016</v>
      </c>
      <c r="E941" s="44">
        <v>7.7000000000000002E-3</v>
      </c>
      <c r="F941" s="15" t="s">
        <v>3731</v>
      </c>
      <c r="G941" s="22" t="e">
        <f>I941+K941+M941</f>
        <v>#REF!</v>
      </c>
      <c r="H941" s="26" t="e">
        <f>J941+L941+N941</f>
        <v>#REF!</v>
      </c>
      <c r="I941" s="25" t="e">
        <f>#REF!</f>
        <v>#REF!</v>
      </c>
      <c r="J941" s="26" t="e">
        <f>TRUNC(E941*I941,0)</f>
        <v>#REF!</v>
      </c>
      <c r="K941" s="25" t="e">
        <f>#REF!</f>
        <v>#REF!</v>
      </c>
      <c r="L941" s="26" t="e">
        <f>TRUNC(E941*K941,0)</f>
        <v>#REF!</v>
      </c>
      <c r="M941" s="25" t="e">
        <f>#REF!</f>
        <v>#REF!</v>
      </c>
      <c r="N941" s="26" t="e">
        <f>TRUNC(E941*M941,0)</f>
        <v>#REF!</v>
      </c>
      <c r="O941" s="17" t="s">
        <v>4016</v>
      </c>
    </row>
    <row r="942" spans="2:15" ht="19.7" customHeight="1" x14ac:dyDescent="0.2">
      <c r="B942" s="13" t="s">
        <v>4016</v>
      </c>
      <c r="C942" s="14" t="s">
        <v>444</v>
      </c>
      <c r="D942" s="14" t="s">
        <v>3872</v>
      </c>
      <c r="E942" s="44">
        <v>6.1499999999999999E-2</v>
      </c>
      <c r="F942" s="15" t="s">
        <v>2999</v>
      </c>
      <c r="G942" s="22" t="e">
        <f>I942+K942+M942</f>
        <v>#REF!</v>
      </c>
      <c r="H942" s="26" t="e">
        <f>J942+L942+N942</f>
        <v>#REF!</v>
      </c>
      <c r="I942" s="25" t="e">
        <f>#REF!</f>
        <v>#REF!</v>
      </c>
      <c r="J942" s="26" t="e">
        <f>TRUNC(E942*I942,0)</f>
        <v>#REF!</v>
      </c>
      <c r="K942" s="25" t="e">
        <f>#REF!</f>
        <v>#REF!</v>
      </c>
      <c r="L942" s="26" t="e">
        <f>TRUNC(E942*K942,0)</f>
        <v>#REF!</v>
      </c>
      <c r="M942" s="25" t="e">
        <f>#REF!</f>
        <v>#REF!</v>
      </c>
      <c r="N942" s="26" t="e">
        <f>TRUNC(E942*M942,0)</f>
        <v>#REF!</v>
      </c>
      <c r="O942" s="17" t="s">
        <v>4016</v>
      </c>
    </row>
    <row r="943" spans="2:15" ht="19.7" customHeight="1" x14ac:dyDescent="0.2">
      <c r="B943" s="13" t="s">
        <v>4016</v>
      </c>
      <c r="C943" s="14" t="s">
        <v>3787</v>
      </c>
      <c r="D943" s="14" t="s">
        <v>574</v>
      </c>
      <c r="E943" s="16">
        <v>2</v>
      </c>
      <c r="F943" s="15" t="s">
        <v>802</v>
      </c>
      <c r="G943" s="22" t="e">
        <f>I943+K943+M943</f>
        <v>#REF!</v>
      </c>
      <c r="H943" s="26" t="e">
        <f>J943+L943+N943</f>
        <v>#REF!</v>
      </c>
      <c r="I943" s="22"/>
      <c r="J943" s="26">
        <f>TRUNC(E943*1/100*I943,0)</f>
        <v>0</v>
      </c>
      <c r="K943" s="22" t="e">
        <f>J942+J941+J940</f>
        <v>#REF!</v>
      </c>
      <c r="L943" s="26" t="e">
        <f>TRUNC(E943*1/100*K943,0)</f>
        <v>#REF!</v>
      </c>
      <c r="M943" s="22"/>
      <c r="N943" s="26">
        <f>TRUNC(E943*1/100*M943,0)</f>
        <v>0</v>
      </c>
      <c r="O943" s="17" t="s">
        <v>4016</v>
      </c>
    </row>
    <row r="944" spans="2:15" ht="19.7" customHeight="1" x14ac:dyDescent="0.2">
      <c r="B944" s="13" t="s">
        <v>4016</v>
      </c>
      <c r="C944" s="14" t="s">
        <v>4016</v>
      </c>
      <c r="D944" s="14" t="s">
        <v>4016</v>
      </c>
      <c r="E944" s="16"/>
      <c r="F944" s="15" t="s">
        <v>4016</v>
      </c>
      <c r="G944" s="22"/>
      <c r="H944" s="16"/>
      <c r="I944" s="22"/>
      <c r="J944" s="26">
        <f>TRUNC(E944*I944,0)</f>
        <v>0</v>
      </c>
      <c r="K944" s="22"/>
      <c r="L944" s="26">
        <f>TRUNC(E944*K944,0)</f>
        <v>0</v>
      </c>
      <c r="M944" s="22"/>
      <c r="N944" s="26">
        <f>TRUNC(E944*M944,0)</f>
        <v>0</v>
      </c>
      <c r="O944" s="17" t="s">
        <v>4016</v>
      </c>
    </row>
    <row r="945" spans="2:15" ht="19.7" customHeight="1" x14ac:dyDescent="0.2">
      <c r="B945" s="40" t="s">
        <v>3271</v>
      </c>
      <c r="C945" s="24" t="s">
        <v>1355</v>
      </c>
      <c r="D945" s="24" t="s">
        <v>2922</v>
      </c>
      <c r="E945" s="16"/>
      <c r="F945" s="41" t="s">
        <v>2986</v>
      </c>
      <c r="G945" s="22"/>
      <c r="H945" s="42" t="e">
        <f>J945+L945+N945</f>
        <v>#REF!</v>
      </c>
      <c r="I945" s="22"/>
      <c r="J945" s="42" t="e">
        <f>TRUNC(J946+J947)</f>
        <v>#REF!</v>
      </c>
      <c r="K945" s="22"/>
      <c r="L945" s="42" t="e">
        <f>TRUNC(L946+L947)</f>
        <v>#REF!</v>
      </c>
      <c r="M945" s="22"/>
      <c r="N945" s="26" t="e">
        <f>TRUNC(N946+N947)</f>
        <v>#REF!</v>
      </c>
      <c r="O945" s="43" t="s">
        <v>4016</v>
      </c>
    </row>
    <row r="946" spans="2:15" ht="19.7" customHeight="1" x14ac:dyDescent="0.2">
      <c r="B946" s="13" t="s">
        <v>4016</v>
      </c>
      <c r="C946" s="14" t="s">
        <v>1044</v>
      </c>
      <c r="D946" s="14" t="s">
        <v>2209</v>
      </c>
      <c r="E946" s="44">
        <v>0.3</v>
      </c>
      <c r="F946" s="15" t="s">
        <v>3225</v>
      </c>
      <c r="G946" s="22" t="e">
        <f>I946+K946+M946</f>
        <v>#REF!</v>
      </c>
      <c r="H946" s="26" t="e">
        <f>J946+L946+N946</f>
        <v>#REF!</v>
      </c>
      <c r="I946" s="25" t="e">
        <f>#REF!</f>
        <v>#REF!</v>
      </c>
      <c r="J946" s="26" t="e">
        <f>TRUNC(E946*I946,0)</f>
        <v>#REF!</v>
      </c>
      <c r="K946" s="25" t="e">
        <f>#REF!</f>
        <v>#REF!</v>
      </c>
      <c r="L946" s="26" t="e">
        <f>TRUNC(E946*K946,0)</f>
        <v>#REF!</v>
      </c>
      <c r="M946" s="25" t="e">
        <f>#REF!</f>
        <v>#REF!</v>
      </c>
      <c r="N946" s="26" t="e">
        <f>TRUNC(E946*M946,0)</f>
        <v>#REF!</v>
      </c>
      <c r="O946" s="17" t="s">
        <v>4016</v>
      </c>
    </row>
    <row r="947" spans="2:15" ht="19.7" customHeight="1" x14ac:dyDescent="0.2">
      <c r="B947" s="13" t="s">
        <v>4016</v>
      </c>
      <c r="C947" s="14" t="s">
        <v>164</v>
      </c>
      <c r="D947" s="14" t="s">
        <v>119</v>
      </c>
      <c r="E947" s="16">
        <v>1</v>
      </c>
      <c r="F947" s="15" t="s">
        <v>2986</v>
      </c>
      <c r="G947" s="22" t="e">
        <f>I947+K947+M947</f>
        <v>#REF!</v>
      </c>
      <c r="H947" s="26" t="e">
        <f>J947+L947+N947</f>
        <v>#REF!</v>
      </c>
      <c r="I947" s="25" t="e">
        <f>#REF!</f>
        <v>#REF!</v>
      </c>
      <c r="J947" s="26" t="e">
        <f>TRUNC(E947*I947,0)</f>
        <v>#REF!</v>
      </c>
      <c r="K947" s="25" t="e">
        <f>#REF!</f>
        <v>#REF!</v>
      </c>
      <c r="L947" s="26" t="e">
        <f>TRUNC(E947*K947,0)</f>
        <v>#REF!</v>
      </c>
      <c r="M947" s="25" t="e">
        <f>#REF!</f>
        <v>#REF!</v>
      </c>
      <c r="N947" s="26" t="e">
        <f>TRUNC(E947*M947,0)</f>
        <v>#REF!</v>
      </c>
      <c r="O947" s="17" t="s">
        <v>3426</v>
      </c>
    </row>
    <row r="948" spans="2:15" ht="19.7" customHeight="1" x14ac:dyDescent="0.2">
      <c r="B948" s="13" t="s">
        <v>4016</v>
      </c>
      <c r="C948" s="14" t="s">
        <v>4016</v>
      </c>
      <c r="D948" s="14" t="s">
        <v>4016</v>
      </c>
      <c r="E948" s="16"/>
      <c r="F948" s="15" t="s">
        <v>4016</v>
      </c>
      <c r="G948" s="22"/>
      <c r="H948" s="16"/>
      <c r="I948" s="22"/>
      <c r="J948" s="26">
        <f>TRUNC(E948*I948,0)</f>
        <v>0</v>
      </c>
      <c r="K948" s="22"/>
      <c r="L948" s="26">
        <f>TRUNC(E948*K948,0)</f>
        <v>0</v>
      </c>
      <c r="M948" s="22"/>
      <c r="N948" s="26">
        <f>TRUNC(E948*M948,0)</f>
        <v>0</v>
      </c>
      <c r="O948" s="17" t="s">
        <v>4016</v>
      </c>
    </row>
    <row r="949" spans="2:15" ht="19.7" customHeight="1" x14ac:dyDescent="0.2">
      <c r="B949" s="40" t="s">
        <v>1853</v>
      </c>
      <c r="C949" s="24" t="s">
        <v>3305</v>
      </c>
      <c r="D949" s="24" t="s">
        <v>3308</v>
      </c>
      <c r="E949" s="16"/>
      <c r="F949" s="41" t="s">
        <v>2986</v>
      </c>
      <c r="G949" s="22"/>
      <c r="H949" s="42" t="e">
        <f>J949+L949+N949</f>
        <v>#REF!</v>
      </c>
      <c r="I949" s="22"/>
      <c r="J949" s="42" t="e">
        <f>TRUNC(J950+J951)</f>
        <v>#REF!</v>
      </c>
      <c r="K949" s="22"/>
      <c r="L949" s="42" t="e">
        <f>TRUNC(L950+L951)</f>
        <v>#REF!</v>
      </c>
      <c r="M949" s="22"/>
      <c r="N949" s="26" t="e">
        <f>TRUNC(N950+N951)</f>
        <v>#REF!</v>
      </c>
      <c r="O949" s="43" t="s">
        <v>4016</v>
      </c>
    </row>
    <row r="950" spans="2:15" ht="19.7" customHeight="1" x14ac:dyDescent="0.2">
      <c r="B950" s="13" t="s">
        <v>4016</v>
      </c>
      <c r="C950" s="14" t="s">
        <v>1044</v>
      </c>
      <c r="D950" s="14" t="s">
        <v>602</v>
      </c>
      <c r="E950" s="44">
        <v>0.75</v>
      </c>
      <c r="F950" s="15" t="s">
        <v>3225</v>
      </c>
      <c r="G950" s="22" t="e">
        <f>I950+K950+M950</f>
        <v>#REF!</v>
      </c>
      <c r="H950" s="26" t="e">
        <f>J950+L950+N950</f>
        <v>#REF!</v>
      </c>
      <c r="I950" s="25" t="e">
        <f>#REF!</f>
        <v>#REF!</v>
      </c>
      <c r="J950" s="26" t="e">
        <f>TRUNC(E950*I950,0)</f>
        <v>#REF!</v>
      </c>
      <c r="K950" s="25" t="e">
        <f>#REF!</f>
        <v>#REF!</v>
      </c>
      <c r="L950" s="26" t="e">
        <f>TRUNC(E950*K950,0)</f>
        <v>#REF!</v>
      </c>
      <c r="M950" s="25" t="e">
        <f>#REF!</f>
        <v>#REF!</v>
      </c>
      <c r="N950" s="26" t="e">
        <f>TRUNC(E950*M950,0)</f>
        <v>#REF!</v>
      </c>
      <c r="O950" s="17" t="s">
        <v>4016</v>
      </c>
    </row>
    <row r="951" spans="2:15" ht="19.7" customHeight="1" x14ac:dyDescent="0.2">
      <c r="B951" s="13" t="s">
        <v>4016</v>
      </c>
      <c r="C951" s="14" t="s">
        <v>3260</v>
      </c>
      <c r="D951" s="14" t="s">
        <v>1580</v>
      </c>
      <c r="E951" s="16">
        <v>1</v>
      </c>
      <c r="F951" s="15" t="s">
        <v>2986</v>
      </c>
      <c r="G951" s="22" t="e">
        <f>I951+K951+M951</f>
        <v>#REF!</v>
      </c>
      <c r="H951" s="26" t="e">
        <f>J951+L951+N951</f>
        <v>#REF!</v>
      </c>
      <c r="I951" s="25" t="e">
        <f>#REF!</f>
        <v>#REF!</v>
      </c>
      <c r="J951" s="26" t="e">
        <f>TRUNC(E951*I951,0)</f>
        <v>#REF!</v>
      </c>
      <c r="K951" s="25" t="e">
        <f>#REF!</f>
        <v>#REF!</v>
      </c>
      <c r="L951" s="26" t="e">
        <f>TRUNC(E951*K951,0)</f>
        <v>#REF!</v>
      </c>
      <c r="M951" s="25" t="e">
        <f>#REF!</f>
        <v>#REF!</v>
      </c>
      <c r="N951" s="26" t="e">
        <f>TRUNC(E951*M951,0)</f>
        <v>#REF!</v>
      </c>
      <c r="O951" s="17" t="s">
        <v>1968</v>
      </c>
    </row>
    <row r="952" spans="2:15" ht="19.7" customHeight="1" x14ac:dyDescent="0.2">
      <c r="B952" s="13" t="s">
        <v>4016</v>
      </c>
      <c r="C952" s="14" t="s">
        <v>4016</v>
      </c>
      <c r="D952" s="14" t="s">
        <v>4016</v>
      </c>
      <c r="E952" s="16"/>
      <c r="F952" s="15" t="s">
        <v>4016</v>
      </c>
      <c r="G952" s="22"/>
      <c r="H952" s="16"/>
      <c r="I952" s="22"/>
      <c r="J952" s="26">
        <f>TRUNC(E952*I952,0)</f>
        <v>0</v>
      </c>
      <c r="K952" s="22"/>
      <c r="L952" s="26">
        <f>TRUNC(E952*K952,0)</f>
        <v>0</v>
      </c>
      <c r="M952" s="22"/>
      <c r="N952" s="26">
        <f>TRUNC(E952*M952,0)</f>
        <v>0</v>
      </c>
      <c r="O952" s="17" t="s">
        <v>4016</v>
      </c>
    </row>
    <row r="953" spans="2:15" ht="19.7" customHeight="1" x14ac:dyDescent="0.2">
      <c r="B953" s="40" t="s">
        <v>3474</v>
      </c>
      <c r="C953" s="24" t="s">
        <v>128</v>
      </c>
      <c r="D953" s="24" t="s">
        <v>2919</v>
      </c>
      <c r="E953" s="16"/>
      <c r="F953" s="41" t="s">
        <v>2937</v>
      </c>
      <c r="G953" s="22"/>
      <c r="H953" s="42" t="e">
        <f>J953+L953+N953</f>
        <v>#REF!</v>
      </c>
      <c r="I953" s="22"/>
      <c r="J953" s="42" t="e">
        <f>TRUNC(J954+J955)</f>
        <v>#REF!</v>
      </c>
      <c r="K953" s="22"/>
      <c r="L953" s="42" t="e">
        <f>TRUNC(L954+L955)</f>
        <v>#REF!</v>
      </c>
      <c r="M953" s="22"/>
      <c r="N953" s="42" t="e">
        <f>TRUNC(N954+N955)</f>
        <v>#REF!</v>
      </c>
      <c r="O953" s="43" t="s">
        <v>4016</v>
      </c>
    </row>
    <row r="954" spans="2:15" ht="19.7" customHeight="1" x14ac:dyDescent="0.2">
      <c r="B954" s="13" t="s">
        <v>4016</v>
      </c>
      <c r="C954" s="14" t="s">
        <v>2242</v>
      </c>
      <c r="D954" s="14" t="s">
        <v>2084</v>
      </c>
      <c r="E954" s="16">
        <v>1</v>
      </c>
      <c r="F954" s="15" t="s">
        <v>2937</v>
      </c>
      <c r="G954" s="22" t="e">
        <f>I954+K954+M954</f>
        <v>#REF!</v>
      </c>
      <c r="H954" s="26" t="e">
        <f>J954+L954+N954</f>
        <v>#REF!</v>
      </c>
      <c r="I954" s="25" t="e">
        <f>#REF!</f>
        <v>#REF!</v>
      </c>
      <c r="J954" s="26" t="e">
        <f>TRUNC(E954*I954,0)</f>
        <v>#REF!</v>
      </c>
      <c r="K954" s="25" t="e">
        <f>#REF!</f>
        <v>#REF!</v>
      </c>
      <c r="L954" s="26" t="e">
        <f>TRUNC(E954*K954,0)</f>
        <v>#REF!</v>
      </c>
      <c r="M954" s="25" t="e">
        <f>#REF!</f>
        <v>#REF!</v>
      </c>
      <c r="N954" s="26" t="e">
        <f>TRUNC(E954*M954,0)</f>
        <v>#REF!</v>
      </c>
      <c r="O954" s="17" t="s">
        <v>3831</v>
      </c>
    </row>
    <row r="955" spans="2:15" ht="19.7" customHeight="1" x14ac:dyDescent="0.2">
      <c r="B955" s="13" t="s">
        <v>4016</v>
      </c>
      <c r="C955" s="14" t="s">
        <v>1766</v>
      </c>
      <c r="D955" s="14" t="s">
        <v>2919</v>
      </c>
      <c r="E955" s="16">
        <v>1</v>
      </c>
      <c r="F955" s="15" t="s">
        <v>2937</v>
      </c>
      <c r="G955" s="22" t="e">
        <f>I955+K955+M955</f>
        <v>#REF!</v>
      </c>
      <c r="H955" s="26" t="e">
        <f>J955+L955+N955</f>
        <v>#REF!</v>
      </c>
      <c r="I955" s="25" t="e">
        <f>#REF!</f>
        <v>#REF!</v>
      </c>
      <c r="J955" s="26" t="e">
        <f>TRUNC(E955*I955,0)</f>
        <v>#REF!</v>
      </c>
      <c r="K955" s="25" t="e">
        <f>#REF!</f>
        <v>#REF!</v>
      </c>
      <c r="L955" s="26" t="e">
        <f>TRUNC(E955*K955,0)</f>
        <v>#REF!</v>
      </c>
      <c r="M955" s="25" t="e">
        <f>#REF!</f>
        <v>#REF!</v>
      </c>
      <c r="N955" s="26" t="e">
        <f>TRUNC(E955*M955,0)</f>
        <v>#REF!</v>
      </c>
      <c r="O955" s="17" t="s">
        <v>1879</v>
      </c>
    </row>
    <row r="956" spans="2:15" ht="19.7" customHeight="1" x14ac:dyDescent="0.2">
      <c r="B956" s="13" t="s">
        <v>4016</v>
      </c>
      <c r="C956" s="14" t="s">
        <v>4016</v>
      </c>
      <c r="D956" s="14" t="s">
        <v>4016</v>
      </c>
      <c r="E956" s="16"/>
      <c r="F956" s="15" t="s">
        <v>4016</v>
      </c>
      <c r="G956" s="22"/>
      <c r="H956" s="16"/>
      <c r="I956" s="22"/>
      <c r="J956" s="26">
        <f>TRUNC(E956*I956,0)</f>
        <v>0</v>
      </c>
      <c r="K956" s="22"/>
      <c r="L956" s="26">
        <f>TRUNC(E956*K956,0)</f>
        <v>0</v>
      </c>
      <c r="M956" s="22"/>
      <c r="N956" s="26">
        <f>TRUNC(E956*M956,0)</f>
        <v>0</v>
      </c>
      <c r="O956" s="17" t="s">
        <v>4016</v>
      </c>
    </row>
    <row r="957" spans="2:15" ht="19.7" customHeight="1" x14ac:dyDescent="0.2">
      <c r="B957" s="40" t="s">
        <v>1992</v>
      </c>
      <c r="C957" s="24" t="s">
        <v>462</v>
      </c>
      <c r="D957" s="24" t="s">
        <v>348</v>
      </c>
      <c r="E957" s="16"/>
      <c r="F957" s="41" t="s">
        <v>2937</v>
      </c>
      <c r="G957" s="22"/>
      <c r="H957" s="42" t="e">
        <f>J957+L957+N957</f>
        <v>#REF!</v>
      </c>
      <c r="I957" s="22"/>
      <c r="J957" s="42" t="e">
        <f>TRUNC(J958+J959+J960)</f>
        <v>#REF!</v>
      </c>
      <c r="K957" s="22"/>
      <c r="L957" s="42" t="e">
        <f>TRUNC(L958+L959+L960)</f>
        <v>#REF!</v>
      </c>
      <c r="M957" s="22"/>
      <c r="N957" s="26" t="e">
        <f>TRUNC(N958+N959+N960)</f>
        <v>#REF!</v>
      </c>
      <c r="O957" s="43" t="s">
        <v>4016</v>
      </c>
    </row>
    <row r="958" spans="2:15" ht="19.7" customHeight="1" x14ac:dyDescent="0.2">
      <c r="B958" s="13" t="s">
        <v>4016</v>
      </c>
      <c r="C958" s="14" t="s">
        <v>3466</v>
      </c>
      <c r="D958" s="14" t="s">
        <v>4016</v>
      </c>
      <c r="E958" s="16">
        <v>510</v>
      </c>
      <c r="F958" s="15" t="s">
        <v>2363</v>
      </c>
      <c r="G958" s="22" t="e">
        <f>I958+K958+M958</f>
        <v>#REF!</v>
      </c>
      <c r="H958" s="26" t="e">
        <f>J958+L958+N958</f>
        <v>#REF!</v>
      </c>
      <c r="I958" s="25" t="e">
        <f>#REF!</f>
        <v>#REF!</v>
      </c>
      <c r="J958" s="26" t="e">
        <f>TRUNC(E958*I958,0)</f>
        <v>#REF!</v>
      </c>
      <c r="K958" s="25" t="e">
        <f>#REF!</f>
        <v>#REF!</v>
      </c>
      <c r="L958" s="26" t="e">
        <f>TRUNC(E958*K958,0)</f>
        <v>#REF!</v>
      </c>
      <c r="M958" s="25" t="e">
        <f>#REF!</f>
        <v>#REF!</v>
      </c>
      <c r="N958" s="26" t="e">
        <f>TRUNC(E958*M958,0)</f>
        <v>#REF!</v>
      </c>
      <c r="O958" s="17" t="s">
        <v>60</v>
      </c>
    </row>
    <row r="959" spans="2:15" ht="19.7" customHeight="1" x14ac:dyDescent="0.2">
      <c r="B959" s="13" t="s">
        <v>4016</v>
      </c>
      <c r="C959" s="14" t="s">
        <v>1843</v>
      </c>
      <c r="D959" s="14" t="s">
        <v>3801</v>
      </c>
      <c r="E959" s="44">
        <v>1.1000000000000001</v>
      </c>
      <c r="F959" s="15" t="s">
        <v>2937</v>
      </c>
      <c r="G959" s="22" t="e">
        <f>I959+K959+M959</f>
        <v>#REF!</v>
      </c>
      <c r="H959" s="26" t="e">
        <f>J959+L959+N959</f>
        <v>#REF!</v>
      </c>
      <c r="I959" s="25" t="e">
        <f>#REF!</f>
        <v>#REF!</v>
      </c>
      <c r="J959" s="26" t="e">
        <f>TRUNC(E959*I959,0)</f>
        <v>#REF!</v>
      </c>
      <c r="K959" s="25" t="e">
        <f>#REF!</f>
        <v>#REF!</v>
      </c>
      <c r="L959" s="26" t="e">
        <f>TRUNC(E959*K959,0)</f>
        <v>#REF!</v>
      </c>
      <c r="M959" s="25" t="e">
        <f>#REF!</f>
        <v>#REF!</v>
      </c>
      <c r="N959" s="26" t="e">
        <f>TRUNC(E959*M959,0)</f>
        <v>#REF!</v>
      </c>
      <c r="O959" s="17" t="s">
        <v>4016</v>
      </c>
    </row>
    <row r="960" spans="2:15" ht="19.7" customHeight="1" x14ac:dyDescent="0.2">
      <c r="B960" s="13" t="s">
        <v>4016</v>
      </c>
      <c r="C960" s="14" t="s">
        <v>3240</v>
      </c>
      <c r="D960" s="14" t="s">
        <v>4016</v>
      </c>
      <c r="E960" s="44">
        <v>0.66</v>
      </c>
      <c r="F960" s="15" t="s">
        <v>3731</v>
      </c>
      <c r="G960" s="22" t="e">
        <f>I960+K960+M960</f>
        <v>#REF!</v>
      </c>
      <c r="H960" s="26" t="e">
        <f>J960+L960+N960</f>
        <v>#REF!</v>
      </c>
      <c r="I960" s="25" t="e">
        <f>#REF!</f>
        <v>#REF!</v>
      </c>
      <c r="J960" s="26" t="e">
        <f>TRUNC(E960*I960,0)</f>
        <v>#REF!</v>
      </c>
      <c r="K960" s="25" t="e">
        <f>#REF!</f>
        <v>#REF!</v>
      </c>
      <c r="L960" s="26" t="e">
        <f>TRUNC(E960*K960,0)</f>
        <v>#REF!</v>
      </c>
      <c r="M960" s="25" t="e">
        <f>#REF!</f>
        <v>#REF!</v>
      </c>
      <c r="N960" s="26" t="e">
        <f>TRUNC(E960*M960,0)</f>
        <v>#REF!</v>
      </c>
      <c r="O960" s="17" t="s">
        <v>4016</v>
      </c>
    </row>
    <row r="961" spans="2:15" ht="19.7" customHeight="1" x14ac:dyDescent="0.2">
      <c r="B961" s="13" t="s">
        <v>4016</v>
      </c>
      <c r="C961" s="14" t="s">
        <v>4016</v>
      </c>
      <c r="D961" s="14" t="s">
        <v>4016</v>
      </c>
      <c r="E961" s="16"/>
      <c r="F961" s="15" t="s">
        <v>4016</v>
      </c>
      <c r="G961" s="22"/>
      <c r="H961" s="16"/>
      <c r="I961" s="22"/>
      <c r="J961" s="26">
        <f>TRUNC(E961*I961,0)</f>
        <v>0</v>
      </c>
      <c r="K961" s="22"/>
      <c r="L961" s="26">
        <f>TRUNC(E961*K961,0)</f>
        <v>0</v>
      </c>
      <c r="M961" s="22"/>
      <c r="N961" s="26">
        <f>TRUNC(E961*M961,0)</f>
        <v>0</v>
      </c>
      <c r="O961" s="17" t="s">
        <v>4016</v>
      </c>
    </row>
    <row r="962" spans="2:15" ht="19.7" customHeight="1" x14ac:dyDescent="0.2">
      <c r="B962" s="40" t="s">
        <v>3115</v>
      </c>
      <c r="C962" s="24" t="s">
        <v>3378</v>
      </c>
      <c r="D962" s="24" t="s">
        <v>578</v>
      </c>
      <c r="E962" s="16"/>
      <c r="F962" s="41" t="s">
        <v>2986</v>
      </c>
      <c r="G962" s="22"/>
      <c r="H962" s="42" t="e">
        <f t="shared" ref="H962:H968" si="139">J962+L962+N962</f>
        <v>#REF!</v>
      </c>
      <c r="I962" s="22"/>
      <c r="J962" s="42" t="e">
        <f>TRUNC(J963+J964+J965+J966+J967+J968)</f>
        <v>#REF!</v>
      </c>
      <c r="K962" s="22"/>
      <c r="L962" s="42" t="e">
        <f>TRUNC(L963+L964+L965+L966+L967+L968)</f>
        <v>#REF!</v>
      </c>
      <c r="M962" s="22"/>
      <c r="N962" s="42" t="e">
        <f>TRUNC(N963+N964+N965+N966+N967+N968)</f>
        <v>#REF!</v>
      </c>
      <c r="O962" s="43" t="s">
        <v>4016</v>
      </c>
    </row>
    <row r="963" spans="2:15" ht="19.7" customHeight="1" x14ac:dyDescent="0.2">
      <c r="B963" s="13" t="s">
        <v>4016</v>
      </c>
      <c r="C963" s="14" t="s">
        <v>1842</v>
      </c>
      <c r="D963" s="14" t="s">
        <v>3037</v>
      </c>
      <c r="E963" s="44">
        <v>4.53</v>
      </c>
      <c r="F963" s="15" t="s">
        <v>2363</v>
      </c>
      <c r="G963" s="22" t="e">
        <f t="shared" ref="G963:G968" si="140">I963+K963+M963</f>
        <v>#REF!</v>
      </c>
      <c r="H963" s="26" t="e">
        <f t="shared" si="139"/>
        <v>#REF!</v>
      </c>
      <c r="I963" s="25" t="e">
        <f>#REF!</f>
        <v>#REF!</v>
      </c>
      <c r="J963" s="26" t="e">
        <f t="shared" ref="J963:J969" si="141">TRUNC(E963*I963,0)</f>
        <v>#REF!</v>
      </c>
      <c r="K963" s="25" t="e">
        <f>#REF!</f>
        <v>#REF!</v>
      </c>
      <c r="L963" s="26" t="e">
        <f t="shared" ref="L963:L969" si="142">TRUNC(E963*K963,0)</f>
        <v>#REF!</v>
      </c>
      <c r="M963" s="25" t="e">
        <f>#REF!</f>
        <v>#REF!</v>
      </c>
      <c r="N963" s="26" t="e">
        <f t="shared" ref="N963:N969" si="143">TRUNC(E963*M963,0)</f>
        <v>#REF!</v>
      </c>
      <c r="O963" s="17" t="s">
        <v>4016</v>
      </c>
    </row>
    <row r="964" spans="2:15" ht="19.7" customHeight="1" x14ac:dyDescent="0.2">
      <c r="B964" s="18" t="s">
        <v>4016</v>
      </c>
      <c r="C964" s="19" t="s">
        <v>2849</v>
      </c>
      <c r="D964" s="19" t="s">
        <v>734</v>
      </c>
      <c r="E964" s="45">
        <v>0.186</v>
      </c>
      <c r="F964" s="20" t="s">
        <v>2363</v>
      </c>
      <c r="G964" s="5" t="e">
        <f t="shared" si="140"/>
        <v>#REF!</v>
      </c>
      <c r="H964" s="32" t="e">
        <f t="shared" si="139"/>
        <v>#REF!</v>
      </c>
      <c r="I964" s="29" t="e">
        <f>#REF!</f>
        <v>#REF!</v>
      </c>
      <c r="J964" s="32" t="e">
        <f t="shared" si="141"/>
        <v>#REF!</v>
      </c>
      <c r="K964" s="29" t="e">
        <f>#REF!</f>
        <v>#REF!</v>
      </c>
      <c r="L964" s="32" t="e">
        <f t="shared" si="142"/>
        <v>#REF!</v>
      </c>
      <c r="M964" s="29" t="e">
        <f>#REF!</f>
        <v>#REF!</v>
      </c>
      <c r="N964" s="32" t="e">
        <f t="shared" si="143"/>
        <v>#REF!</v>
      </c>
      <c r="O964" s="21" t="s">
        <v>4016</v>
      </c>
    </row>
    <row r="965" spans="2:15" ht="19.7" customHeight="1" x14ac:dyDescent="0.2">
      <c r="B965" s="13" t="s">
        <v>4016</v>
      </c>
      <c r="C965" s="14" t="s">
        <v>2849</v>
      </c>
      <c r="D965" s="14" t="s">
        <v>630</v>
      </c>
      <c r="E965" s="44">
        <v>0.124</v>
      </c>
      <c r="F965" s="15" t="s">
        <v>2363</v>
      </c>
      <c r="G965" s="22" t="e">
        <f t="shared" si="140"/>
        <v>#REF!</v>
      </c>
      <c r="H965" s="26" t="e">
        <f t="shared" si="139"/>
        <v>#REF!</v>
      </c>
      <c r="I965" s="25" t="e">
        <f>#REF!</f>
        <v>#REF!</v>
      </c>
      <c r="J965" s="26" t="e">
        <f t="shared" si="141"/>
        <v>#REF!</v>
      </c>
      <c r="K965" s="25" t="e">
        <f>#REF!</f>
        <v>#REF!</v>
      </c>
      <c r="L965" s="26" t="e">
        <f t="shared" si="142"/>
        <v>#REF!</v>
      </c>
      <c r="M965" s="25" t="e">
        <f>#REF!</f>
        <v>#REF!</v>
      </c>
      <c r="N965" s="26" t="e">
        <f t="shared" si="143"/>
        <v>#REF!</v>
      </c>
      <c r="O965" s="17" t="s">
        <v>4016</v>
      </c>
    </row>
    <row r="966" spans="2:15" ht="19.7" customHeight="1" x14ac:dyDescent="0.2">
      <c r="B966" s="13" t="s">
        <v>4016</v>
      </c>
      <c r="C966" s="14" t="s">
        <v>4001</v>
      </c>
      <c r="D966" s="14" t="s">
        <v>1655</v>
      </c>
      <c r="E966" s="44">
        <v>0.2</v>
      </c>
      <c r="F966" s="15" t="s">
        <v>3225</v>
      </c>
      <c r="G966" s="22" t="e">
        <f t="shared" si="140"/>
        <v>#REF!</v>
      </c>
      <c r="H966" s="26" t="e">
        <f t="shared" si="139"/>
        <v>#REF!</v>
      </c>
      <c r="I966" s="25" t="e">
        <f>#REF!</f>
        <v>#REF!</v>
      </c>
      <c r="J966" s="26" t="e">
        <f t="shared" si="141"/>
        <v>#REF!</v>
      </c>
      <c r="K966" s="25" t="e">
        <f>#REF!</f>
        <v>#REF!</v>
      </c>
      <c r="L966" s="26" t="e">
        <f t="shared" si="142"/>
        <v>#REF!</v>
      </c>
      <c r="M966" s="25" t="e">
        <f>#REF!</f>
        <v>#REF!</v>
      </c>
      <c r="N966" s="26" t="e">
        <f t="shared" si="143"/>
        <v>#REF!</v>
      </c>
      <c r="O966" s="17" t="s">
        <v>4016</v>
      </c>
    </row>
    <row r="967" spans="2:15" ht="19.7" customHeight="1" x14ac:dyDescent="0.2">
      <c r="B967" s="13" t="s">
        <v>4016</v>
      </c>
      <c r="C967" s="14" t="s">
        <v>2712</v>
      </c>
      <c r="D967" s="14" t="s">
        <v>212</v>
      </c>
      <c r="E967" s="44">
        <v>0.2</v>
      </c>
      <c r="F967" s="15" t="s">
        <v>2363</v>
      </c>
      <c r="G967" s="22" t="e">
        <f t="shared" si="140"/>
        <v>#REF!</v>
      </c>
      <c r="H967" s="26" t="e">
        <f t="shared" si="139"/>
        <v>#REF!</v>
      </c>
      <c r="I967" s="25" t="e">
        <f>#REF!</f>
        <v>#REF!</v>
      </c>
      <c r="J967" s="26" t="e">
        <f t="shared" si="141"/>
        <v>#REF!</v>
      </c>
      <c r="K967" s="25" t="e">
        <f>#REF!</f>
        <v>#REF!</v>
      </c>
      <c r="L967" s="26" t="e">
        <f t="shared" si="142"/>
        <v>#REF!</v>
      </c>
      <c r="M967" s="25" t="e">
        <f>#REF!</f>
        <v>#REF!</v>
      </c>
      <c r="N967" s="26" t="e">
        <f t="shared" si="143"/>
        <v>#REF!</v>
      </c>
      <c r="O967" s="17" t="s">
        <v>4016</v>
      </c>
    </row>
    <row r="968" spans="2:15" ht="19.7" customHeight="1" x14ac:dyDescent="0.2">
      <c r="B968" s="13" t="s">
        <v>4016</v>
      </c>
      <c r="C968" s="14" t="s">
        <v>1176</v>
      </c>
      <c r="D968" s="14" t="s">
        <v>578</v>
      </c>
      <c r="E968" s="16">
        <v>1</v>
      </c>
      <c r="F968" s="15" t="s">
        <v>2986</v>
      </c>
      <c r="G968" s="22" t="e">
        <f t="shared" si="140"/>
        <v>#REF!</v>
      </c>
      <c r="H968" s="26" t="e">
        <f t="shared" si="139"/>
        <v>#REF!</v>
      </c>
      <c r="I968" s="25" t="e">
        <f>#REF!</f>
        <v>#REF!</v>
      </c>
      <c r="J968" s="26" t="e">
        <f t="shared" si="141"/>
        <v>#REF!</v>
      </c>
      <c r="K968" s="25" t="e">
        <f>#REF!</f>
        <v>#REF!</v>
      </c>
      <c r="L968" s="26" t="e">
        <f t="shared" si="142"/>
        <v>#REF!</v>
      </c>
      <c r="M968" s="25" t="e">
        <f>#REF!</f>
        <v>#REF!</v>
      </c>
      <c r="N968" s="26" t="e">
        <f t="shared" si="143"/>
        <v>#REF!</v>
      </c>
      <c r="O968" s="17" t="s">
        <v>1521</v>
      </c>
    </row>
    <row r="969" spans="2:15" ht="19.7" customHeight="1" x14ac:dyDescent="0.2">
      <c r="B969" s="13" t="s">
        <v>4016</v>
      </c>
      <c r="C969" s="14" t="s">
        <v>4016</v>
      </c>
      <c r="D969" s="14" t="s">
        <v>4016</v>
      </c>
      <c r="E969" s="16"/>
      <c r="F969" s="15" t="s">
        <v>4016</v>
      </c>
      <c r="G969" s="22"/>
      <c r="H969" s="16"/>
      <c r="I969" s="22"/>
      <c r="J969" s="26">
        <f t="shared" si="141"/>
        <v>0</v>
      </c>
      <c r="K969" s="22"/>
      <c r="L969" s="26">
        <f t="shared" si="142"/>
        <v>0</v>
      </c>
      <c r="M969" s="22"/>
      <c r="N969" s="26">
        <f t="shared" si="143"/>
        <v>0</v>
      </c>
      <c r="O969" s="17" t="s">
        <v>4016</v>
      </c>
    </row>
    <row r="970" spans="2:15" ht="19.7" customHeight="1" x14ac:dyDescent="0.2">
      <c r="B970" s="40" t="s">
        <v>1560</v>
      </c>
      <c r="C970" s="24" t="s">
        <v>2500</v>
      </c>
      <c r="D970" s="24" t="s">
        <v>578</v>
      </c>
      <c r="E970" s="16"/>
      <c r="F970" s="41" t="s">
        <v>2986</v>
      </c>
      <c r="G970" s="22"/>
      <c r="H970" s="42" t="e">
        <f t="shared" ref="H970:H976" si="144">J970+L970+N970</f>
        <v>#REF!</v>
      </c>
      <c r="I970" s="22"/>
      <c r="J970" s="42" t="e">
        <f>TRUNC(J971+J972+J973+J974+J975+J976)</f>
        <v>#REF!</v>
      </c>
      <c r="K970" s="22"/>
      <c r="L970" s="42" t="e">
        <f>TRUNC(L971+L972+L973+L974+L975+L976)</f>
        <v>#REF!</v>
      </c>
      <c r="M970" s="22"/>
      <c r="N970" s="42" t="e">
        <f>TRUNC(N971+N972+N973+N974+N975+N976)</f>
        <v>#REF!</v>
      </c>
      <c r="O970" s="43" t="s">
        <v>4016</v>
      </c>
    </row>
    <row r="971" spans="2:15" ht="19.7" customHeight="1" x14ac:dyDescent="0.2">
      <c r="B971" s="13" t="s">
        <v>4016</v>
      </c>
      <c r="C971" s="14" t="s">
        <v>1842</v>
      </c>
      <c r="D971" s="14" t="s">
        <v>1301</v>
      </c>
      <c r="E971" s="44">
        <v>4.53</v>
      </c>
      <c r="F971" s="15" t="s">
        <v>2363</v>
      </c>
      <c r="G971" s="22" t="e">
        <f t="shared" ref="G971:G976" si="145">I971+K971+M971</f>
        <v>#REF!</v>
      </c>
      <c r="H971" s="26" t="e">
        <f t="shared" si="144"/>
        <v>#REF!</v>
      </c>
      <c r="I971" s="25" t="e">
        <f>#REF!</f>
        <v>#REF!</v>
      </c>
      <c r="J971" s="26" t="e">
        <f t="shared" ref="J971:J977" si="146">TRUNC(E971*I971,0)</f>
        <v>#REF!</v>
      </c>
      <c r="K971" s="25" t="e">
        <f>#REF!</f>
        <v>#REF!</v>
      </c>
      <c r="L971" s="26" t="e">
        <f t="shared" ref="L971:L977" si="147">TRUNC(E971*K971,0)</f>
        <v>#REF!</v>
      </c>
      <c r="M971" s="25" t="e">
        <f>#REF!</f>
        <v>#REF!</v>
      </c>
      <c r="N971" s="26" t="e">
        <f t="shared" ref="N971:N977" si="148">TRUNC(E971*M971,0)</f>
        <v>#REF!</v>
      </c>
      <c r="O971" s="17" t="s">
        <v>4016</v>
      </c>
    </row>
    <row r="972" spans="2:15" ht="19.7" customHeight="1" x14ac:dyDescent="0.2">
      <c r="B972" s="13" t="s">
        <v>4016</v>
      </c>
      <c r="C972" s="14" t="s">
        <v>2849</v>
      </c>
      <c r="D972" s="14" t="s">
        <v>734</v>
      </c>
      <c r="E972" s="44">
        <v>0.186</v>
      </c>
      <c r="F972" s="15" t="s">
        <v>2363</v>
      </c>
      <c r="G972" s="22" t="e">
        <f t="shared" si="145"/>
        <v>#REF!</v>
      </c>
      <c r="H972" s="26" t="e">
        <f t="shared" si="144"/>
        <v>#REF!</v>
      </c>
      <c r="I972" s="25" t="e">
        <f>#REF!</f>
        <v>#REF!</v>
      </c>
      <c r="J972" s="26" t="e">
        <f t="shared" si="146"/>
        <v>#REF!</v>
      </c>
      <c r="K972" s="25" t="e">
        <f>#REF!</f>
        <v>#REF!</v>
      </c>
      <c r="L972" s="26" t="e">
        <f t="shared" si="147"/>
        <v>#REF!</v>
      </c>
      <c r="M972" s="25" t="e">
        <f>#REF!</f>
        <v>#REF!</v>
      </c>
      <c r="N972" s="26" t="e">
        <f t="shared" si="148"/>
        <v>#REF!</v>
      </c>
      <c r="O972" s="17" t="s">
        <v>4016</v>
      </c>
    </row>
    <row r="973" spans="2:15" ht="19.7" customHeight="1" x14ac:dyDescent="0.2">
      <c r="B973" s="13" t="s">
        <v>4016</v>
      </c>
      <c r="C973" s="14" t="s">
        <v>2849</v>
      </c>
      <c r="D973" s="14" t="s">
        <v>630</v>
      </c>
      <c r="E973" s="44">
        <v>0.124</v>
      </c>
      <c r="F973" s="15" t="s">
        <v>2363</v>
      </c>
      <c r="G973" s="22" t="e">
        <f t="shared" si="145"/>
        <v>#REF!</v>
      </c>
      <c r="H973" s="26" t="e">
        <f t="shared" si="144"/>
        <v>#REF!</v>
      </c>
      <c r="I973" s="25" t="e">
        <f>#REF!</f>
        <v>#REF!</v>
      </c>
      <c r="J973" s="26" t="e">
        <f t="shared" si="146"/>
        <v>#REF!</v>
      </c>
      <c r="K973" s="25" t="e">
        <f>#REF!</f>
        <v>#REF!</v>
      </c>
      <c r="L973" s="26" t="e">
        <f t="shared" si="147"/>
        <v>#REF!</v>
      </c>
      <c r="M973" s="25" t="e">
        <f>#REF!</f>
        <v>#REF!</v>
      </c>
      <c r="N973" s="26" t="e">
        <f t="shared" si="148"/>
        <v>#REF!</v>
      </c>
      <c r="O973" s="17" t="s">
        <v>4016</v>
      </c>
    </row>
    <row r="974" spans="2:15" ht="19.7" customHeight="1" x14ac:dyDescent="0.2">
      <c r="B974" s="13" t="s">
        <v>4016</v>
      </c>
      <c r="C974" s="14" t="s">
        <v>4001</v>
      </c>
      <c r="D974" s="14" t="s">
        <v>1655</v>
      </c>
      <c r="E974" s="44">
        <v>0.2</v>
      </c>
      <c r="F974" s="15" t="s">
        <v>3225</v>
      </c>
      <c r="G974" s="22" t="e">
        <f t="shared" si="145"/>
        <v>#REF!</v>
      </c>
      <c r="H974" s="26" t="e">
        <f t="shared" si="144"/>
        <v>#REF!</v>
      </c>
      <c r="I974" s="25" t="e">
        <f>#REF!</f>
        <v>#REF!</v>
      </c>
      <c r="J974" s="26" t="e">
        <f t="shared" si="146"/>
        <v>#REF!</v>
      </c>
      <c r="K974" s="25" t="e">
        <f>#REF!</f>
        <v>#REF!</v>
      </c>
      <c r="L974" s="26" t="e">
        <f t="shared" si="147"/>
        <v>#REF!</v>
      </c>
      <c r="M974" s="25" t="e">
        <f>#REF!</f>
        <v>#REF!</v>
      </c>
      <c r="N974" s="26" t="e">
        <f t="shared" si="148"/>
        <v>#REF!</v>
      </c>
      <c r="O974" s="17" t="s">
        <v>4016</v>
      </c>
    </row>
    <row r="975" spans="2:15" ht="19.7" customHeight="1" x14ac:dyDescent="0.2">
      <c r="B975" s="13" t="s">
        <v>4016</v>
      </c>
      <c r="C975" s="14" t="s">
        <v>2712</v>
      </c>
      <c r="D975" s="14" t="s">
        <v>212</v>
      </c>
      <c r="E975" s="44">
        <v>0.2</v>
      </c>
      <c r="F975" s="15" t="s">
        <v>2363</v>
      </c>
      <c r="G975" s="22" t="e">
        <f t="shared" si="145"/>
        <v>#REF!</v>
      </c>
      <c r="H975" s="26" t="e">
        <f t="shared" si="144"/>
        <v>#REF!</v>
      </c>
      <c r="I975" s="25" t="e">
        <f>#REF!</f>
        <v>#REF!</v>
      </c>
      <c r="J975" s="26" t="e">
        <f t="shared" si="146"/>
        <v>#REF!</v>
      </c>
      <c r="K975" s="25" t="e">
        <f>#REF!</f>
        <v>#REF!</v>
      </c>
      <c r="L975" s="26" t="e">
        <f t="shared" si="147"/>
        <v>#REF!</v>
      </c>
      <c r="M975" s="25" t="e">
        <f>#REF!</f>
        <v>#REF!</v>
      </c>
      <c r="N975" s="26" t="e">
        <f t="shared" si="148"/>
        <v>#REF!</v>
      </c>
      <c r="O975" s="17" t="s">
        <v>4016</v>
      </c>
    </row>
    <row r="976" spans="2:15" ht="19.7" customHeight="1" x14ac:dyDescent="0.2">
      <c r="B976" s="13" t="s">
        <v>4016</v>
      </c>
      <c r="C976" s="14" t="s">
        <v>1176</v>
      </c>
      <c r="D976" s="14" t="s">
        <v>578</v>
      </c>
      <c r="E976" s="16">
        <v>1</v>
      </c>
      <c r="F976" s="15" t="s">
        <v>2986</v>
      </c>
      <c r="G976" s="22" t="e">
        <f t="shared" si="145"/>
        <v>#REF!</v>
      </c>
      <c r="H976" s="26" t="e">
        <f t="shared" si="144"/>
        <v>#REF!</v>
      </c>
      <c r="I976" s="25" t="e">
        <f>#REF!</f>
        <v>#REF!</v>
      </c>
      <c r="J976" s="26" t="e">
        <f t="shared" si="146"/>
        <v>#REF!</v>
      </c>
      <c r="K976" s="25" t="e">
        <f>#REF!</f>
        <v>#REF!</v>
      </c>
      <c r="L976" s="26" t="e">
        <f t="shared" si="147"/>
        <v>#REF!</v>
      </c>
      <c r="M976" s="25" t="e">
        <f>#REF!</f>
        <v>#REF!</v>
      </c>
      <c r="N976" s="26" t="e">
        <f t="shared" si="148"/>
        <v>#REF!</v>
      </c>
      <c r="O976" s="17" t="s">
        <v>1521</v>
      </c>
    </row>
    <row r="977" spans="2:15" ht="19.7" customHeight="1" x14ac:dyDescent="0.2">
      <c r="B977" s="13" t="s">
        <v>4016</v>
      </c>
      <c r="C977" s="14" t="s">
        <v>4016</v>
      </c>
      <c r="D977" s="14" t="s">
        <v>4016</v>
      </c>
      <c r="E977" s="16"/>
      <c r="F977" s="15" t="s">
        <v>4016</v>
      </c>
      <c r="G977" s="22"/>
      <c r="H977" s="16"/>
      <c r="I977" s="22"/>
      <c r="J977" s="26">
        <f t="shared" si="146"/>
        <v>0</v>
      </c>
      <c r="K977" s="22"/>
      <c r="L977" s="26">
        <f t="shared" si="147"/>
        <v>0</v>
      </c>
      <c r="M977" s="22"/>
      <c r="N977" s="26">
        <f t="shared" si="148"/>
        <v>0</v>
      </c>
      <c r="O977" s="17" t="s">
        <v>4016</v>
      </c>
    </row>
    <row r="978" spans="2:15" ht="19.7" customHeight="1" x14ac:dyDescent="0.2">
      <c r="B978" s="40" t="s">
        <v>3238</v>
      </c>
      <c r="C978" s="24" t="s">
        <v>2500</v>
      </c>
      <c r="D978" s="24" t="s">
        <v>1714</v>
      </c>
      <c r="E978" s="16"/>
      <c r="F978" s="41" t="s">
        <v>2986</v>
      </c>
      <c r="G978" s="22"/>
      <c r="H978" s="42" t="e">
        <f t="shared" ref="H978:H984" si="149">J978+L978+N978</f>
        <v>#REF!</v>
      </c>
      <c r="I978" s="22"/>
      <c r="J978" s="42" t="e">
        <f>TRUNC(J979+J980+J981+J982+J983+J984)</f>
        <v>#REF!</v>
      </c>
      <c r="K978" s="22"/>
      <c r="L978" s="42" t="e">
        <f>TRUNC(L979+L980+L981+L982+L983+L984)</f>
        <v>#REF!</v>
      </c>
      <c r="M978" s="22"/>
      <c r="N978" s="42" t="e">
        <f>TRUNC(N979+N980+N981+N982+N983+N984)</f>
        <v>#REF!</v>
      </c>
      <c r="O978" s="43" t="s">
        <v>4016</v>
      </c>
    </row>
    <row r="979" spans="2:15" ht="19.7" customHeight="1" x14ac:dyDescent="0.2">
      <c r="B979" s="13" t="s">
        <v>4016</v>
      </c>
      <c r="C979" s="14" t="s">
        <v>1842</v>
      </c>
      <c r="D979" s="14" t="s">
        <v>1301</v>
      </c>
      <c r="E979" s="44">
        <v>4.53</v>
      </c>
      <c r="F979" s="15" t="s">
        <v>2363</v>
      </c>
      <c r="G979" s="22" t="e">
        <f t="shared" ref="G979:G984" si="150">I979+K979+M979</f>
        <v>#REF!</v>
      </c>
      <c r="H979" s="26" t="e">
        <f t="shared" si="149"/>
        <v>#REF!</v>
      </c>
      <c r="I979" s="25" t="e">
        <f>#REF!</f>
        <v>#REF!</v>
      </c>
      <c r="J979" s="26" t="e">
        <f t="shared" ref="J979:J985" si="151">TRUNC(E979*I979,0)</f>
        <v>#REF!</v>
      </c>
      <c r="K979" s="25" t="e">
        <f>#REF!</f>
        <v>#REF!</v>
      </c>
      <c r="L979" s="26" t="e">
        <f t="shared" ref="L979:L985" si="152">TRUNC(E979*K979,0)</f>
        <v>#REF!</v>
      </c>
      <c r="M979" s="25" t="e">
        <f>#REF!</f>
        <v>#REF!</v>
      </c>
      <c r="N979" s="26" t="e">
        <f t="shared" ref="N979:N985" si="153">TRUNC(E979*M979,0)</f>
        <v>#REF!</v>
      </c>
      <c r="O979" s="17" t="s">
        <v>4016</v>
      </c>
    </row>
    <row r="980" spans="2:15" ht="19.7" customHeight="1" x14ac:dyDescent="0.2">
      <c r="B980" s="13" t="s">
        <v>4016</v>
      </c>
      <c r="C980" s="14" t="s">
        <v>2849</v>
      </c>
      <c r="D980" s="14" t="s">
        <v>734</v>
      </c>
      <c r="E980" s="44">
        <v>0.186</v>
      </c>
      <c r="F980" s="15" t="s">
        <v>2363</v>
      </c>
      <c r="G980" s="22" t="e">
        <f t="shared" si="150"/>
        <v>#REF!</v>
      </c>
      <c r="H980" s="26" t="e">
        <f t="shared" si="149"/>
        <v>#REF!</v>
      </c>
      <c r="I980" s="25" t="e">
        <f>#REF!</f>
        <v>#REF!</v>
      </c>
      <c r="J980" s="26" t="e">
        <f t="shared" si="151"/>
        <v>#REF!</v>
      </c>
      <c r="K980" s="25" t="e">
        <f>#REF!</f>
        <v>#REF!</v>
      </c>
      <c r="L980" s="26" t="e">
        <f t="shared" si="152"/>
        <v>#REF!</v>
      </c>
      <c r="M980" s="25" t="e">
        <f>#REF!</f>
        <v>#REF!</v>
      </c>
      <c r="N980" s="26" t="e">
        <f t="shared" si="153"/>
        <v>#REF!</v>
      </c>
      <c r="O980" s="17" t="s">
        <v>4016</v>
      </c>
    </row>
    <row r="981" spans="2:15" ht="19.7" customHeight="1" x14ac:dyDescent="0.2">
      <c r="B981" s="13" t="s">
        <v>4016</v>
      </c>
      <c r="C981" s="14" t="s">
        <v>2849</v>
      </c>
      <c r="D981" s="14" t="s">
        <v>630</v>
      </c>
      <c r="E981" s="44">
        <v>0.124</v>
      </c>
      <c r="F981" s="15" t="s">
        <v>2363</v>
      </c>
      <c r="G981" s="22" t="e">
        <f t="shared" si="150"/>
        <v>#REF!</v>
      </c>
      <c r="H981" s="26" t="e">
        <f t="shared" si="149"/>
        <v>#REF!</v>
      </c>
      <c r="I981" s="25" t="e">
        <f>#REF!</f>
        <v>#REF!</v>
      </c>
      <c r="J981" s="26" t="e">
        <f t="shared" si="151"/>
        <v>#REF!</v>
      </c>
      <c r="K981" s="25" t="e">
        <f>#REF!</f>
        <v>#REF!</v>
      </c>
      <c r="L981" s="26" t="e">
        <f t="shared" si="152"/>
        <v>#REF!</v>
      </c>
      <c r="M981" s="25" t="e">
        <f>#REF!</f>
        <v>#REF!</v>
      </c>
      <c r="N981" s="26" t="e">
        <f t="shared" si="153"/>
        <v>#REF!</v>
      </c>
      <c r="O981" s="17" t="s">
        <v>4016</v>
      </c>
    </row>
    <row r="982" spans="2:15" ht="19.7" customHeight="1" x14ac:dyDescent="0.2">
      <c r="B982" s="13" t="s">
        <v>4016</v>
      </c>
      <c r="C982" s="14" t="s">
        <v>4001</v>
      </c>
      <c r="D982" s="14" t="s">
        <v>1655</v>
      </c>
      <c r="E982" s="44">
        <v>0.2</v>
      </c>
      <c r="F982" s="15" t="s">
        <v>3225</v>
      </c>
      <c r="G982" s="22" t="e">
        <f t="shared" si="150"/>
        <v>#REF!</v>
      </c>
      <c r="H982" s="26" t="e">
        <f t="shared" si="149"/>
        <v>#REF!</v>
      </c>
      <c r="I982" s="25" t="e">
        <f>#REF!</f>
        <v>#REF!</v>
      </c>
      <c r="J982" s="26" t="e">
        <f t="shared" si="151"/>
        <v>#REF!</v>
      </c>
      <c r="K982" s="25" t="e">
        <f>#REF!</f>
        <v>#REF!</v>
      </c>
      <c r="L982" s="26" t="e">
        <f t="shared" si="152"/>
        <v>#REF!</v>
      </c>
      <c r="M982" s="25" t="e">
        <f>#REF!</f>
        <v>#REF!</v>
      </c>
      <c r="N982" s="26" t="e">
        <f t="shared" si="153"/>
        <v>#REF!</v>
      </c>
      <c r="O982" s="17" t="s">
        <v>4016</v>
      </c>
    </row>
    <row r="983" spans="2:15" ht="19.7" customHeight="1" x14ac:dyDescent="0.2">
      <c r="B983" s="13" t="s">
        <v>4016</v>
      </c>
      <c r="C983" s="14" t="s">
        <v>2712</v>
      </c>
      <c r="D983" s="14" t="s">
        <v>212</v>
      </c>
      <c r="E983" s="44">
        <v>0.2</v>
      </c>
      <c r="F983" s="15" t="s">
        <v>2363</v>
      </c>
      <c r="G983" s="22" t="e">
        <f t="shared" si="150"/>
        <v>#REF!</v>
      </c>
      <c r="H983" s="26" t="e">
        <f t="shared" si="149"/>
        <v>#REF!</v>
      </c>
      <c r="I983" s="25" t="e">
        <f>#REF!</f>
        <v>#REF!</v>
      </c>
      <c r="J983" s="26" t="e">
        <f t="shared" si="151"/>
        <v>#REF!</v>
      </c>
      <c r="K983" s="25" t="e">
        <f>#REF!</f>
        <v>#REF!</v>
      </c>
      <c r="L983" s="26" t="e">
        <f t="shared" si="152"/>
        <v>#REF!</v>
      </c>
      <c r="M983" s="25" t="e">
        <f>#REF!</f>
        <v>#REF!</v>
      </c>
      <c r="N983" s="26" t="e">
        <f t="shared" si="153"/>
        <v>#REF!</v>
      </c>
      <c r="O983" s="17" t="s">
        <v>4016</v>
      </c>
    </row>
    <row r="984" spans="2:15" ht="19.7" customHeight="1" x14ac:dyDescent="0.2">
      <c r="B984" s="13" t="s">
        <v>4016</v>
      </c>
      <c r="C984" s="14" t="s">
        <v>1176</v>
      </c>
      <c r="D984" s="14" t="s">
        <v>1714</v>
      </c>
      <c r="E984" s="16">
        <v>1</v>
      </c>
      <c r="F984" s="15" t="s">
        <v>2986</v>
      </c>
      <c r="G984" s="22" t="e">
        <f t="shared" si="150"/>
        <v>#REF!</v>
      </c>
      <c r="H984" s="26" t="e">
        <f t="shared" si="149"/>
        <v>#REF!</v>
      </c>
      <c r="I984" s="25" t="e">
        <f>#REF!</f>
        <v>#REF!</v>
      </c>
      <c r="J984" s="26" t="e">
        <f t="shared" si="151"/>
        <v>#REF!</v>
      </c>
      <c r="K984" s="25" t="e">
        <f>#REF!</f>
        <v>#REF!</v>
      </c>
      <c r="L984" s="26" t="e">
        <f t="shared" si="152"/>
        <v>#REF!</v>
      </c>
      <c r="M984" s="25" t="e">
        <f>#REF!</f>
        <v>#REF!</v>
      </c>
      <c r="N984" s="26" t="e">
        <f t="shared" si="153"/>
        <v>#REF!</v>
      </c>
      <c r="O984" s="17" t="s">
        <v>3262</v>
      </c>
    </row>
    <row r="985" spans="2:15" ht="19.7" customHeight="1" x14ac:dyDescent="0.2">
      <c r="B985" s="13" t="s">
        <v>4016</v>
      </c>
      <c r="C985" s="14" t="s">
        <v>4016</v>
      </c>
      <c r="D985" s="14" t="s">
        <v>4016</v>
      </c>
      <c r="E985" s="16"/>
      <c r="F985" s="15" t="s">
        <v>4016</v>
      </c>
      <c r="G985" s="22"/>
      <c r="H985" s="16"/>
      <c r="I985" s="22"/>
      <c r="J985" s="26">
        <f t="shared" si="151"/>
        <v>0</v>
      </c>
      <c r="K985" s="22"/>
      <c r="L985" s="26">
        <f t="shared" si="152"/>
        <v>0</v>
      </c>
      <c r="M985" s="22"/>
      <c r="N985" s="26">
        <f t="shared" si="153"/>
        <v>0</v>
      </c>
      <c r="O985" s="17" t="s">
        <v>4016</v>
      </c>
    </row>
    <row r="986" spans="2:15" ht="19.7" customHeight="1" x14ac:dyDescent="0.2">
      <c r="B986" s="40" t="s">
        <v>1631</v>
      </c>
      <c r="C986" s="24" t="s">
        <v>2500</v>
      </c>
      <c r="D986" s="24" t="s">
        <v>3026</v>
      </c>
      <c r="E986" s="16"/>
      <c r="F986" s="41" t="s">
        <v>2986</v>
      </c>
      <c r="G986" s="22"/>
      <c r="H986" s="42" t="e">
        <f t="shared" ref="H986:H992" si="154">J986+L986+N986</f>
        <v>#REF!</v>
      </c>
      <c r="I986" s="22"/>
      <c r="J986" s="42" t="e">
        <f>TRUNC(J987+J988+J989+J990+J991+J992)</f>
        <v>#REF!</v>
      </c>
      <c r="K986" s="22"/>
      <c r="L986" s="42" t="e">
        <f>TRUNC(L987+L988+L989+L990+L991+L992)</f>
        <v>#REF!</v>
      </c>
      <c r="M986" s="22"/>
      <c r="N986" s="42" t="e">
        <f>TRUNC(N987+N988+N989+N990+N991+N992)</f>
        <v>#REF!</v>
      </c>
      <c r="O986" s="43" t="s">
        <v>4016</v>
      </c>
    </row>
    <row r="987" spans="2:15" ht="19.7" customHeight="1" x14ac:dyDescent="0.2">
      <c r="B987" s="13" t="s">
        <v>4016</v>
      </c>
      <c r="C987" s="14" t="s">
        <v>1842</v>
      </c>
      <c r="D987" s="14" t="s">
        <v>1301</v>
      </c>
      <c r="E987" s="44">
        <v>4.53</v>
      </c>
      <c r="F987" s="15" t="s">
        <v>2363</v>
      </c>
      <c r="G987" s="22" t="e">
        <f t="shared" ref="G987:G992" si="155">I987+K987+M987</f>
        <v>#REF!</v>
      </c>
      <c r="H987" s="26" t="e">
        <f t="shared" si="154"/>
        <v>#REF!</v>
      </c>
      <c r="I987" s="25" t="e">
        <f>#REF!</f>
        <v>#REF!</v>
      </c>
      <c r="J987" s="26" t="e">
        <f t="shared" ref="J987:J993" si="156">TRUNC(E987*I987,0)</f>
        <v>#REF!</v>
      </c>
      <c r="K987" s="25" t="e">
        <f>#REF!</f>
        <v>#REF!</v>
      </c>
      <c r="L987" s="26" t="e">
        <f t="shared" ref="L987:L993" si="157">TRUNC(E987*K987,0)</f>
        <v>#REF!</v>
      </c>
      <c r="M987" s="25" t="e">
        <f>#REF!</f>
        <v>#REF!</v>
      </c>
      <c r="N987" s="26" t="e">
        <f t="shared" ref="N987:N993" si="158">TRUNC(E987*M987,0)</f>
        <v>#REF!</v>
      </c>
      <c r="O987" s="17" t="s">
        <v>4016</v>
      </c>
    </row>
    <row r="988" spans="2:15" ht="19.7" customHeight="1" x14ac:dyDescent="0.2">
      <c r="B988" s="13" t="s">
        <v>4016</v>
      </c>
      <c r="C988" s="14" t="s">
        <v>2849</v>
      </c>
      <c r="D988" s="14" t="s">
        <v>734</v>
      </c>
      <c r="E988" s="44">
        <v>0.186</v>
      </c>
      <c r="F988" s="15" t="s">
        <v>2363</v>
      </c>
      <c r="G988" s="22" t="e">
        <f t="shared" si="155"/>
        <v>#REF!</v>
      </c>
      <c r="H988" s="26" t="e">
        <f t="shared" si="154"/>
        <v>#REF!</v>
      </c>
      <c r="I988" s="25" t="e">
        <f>#REF!</f>
        <v>#REF!</v>
      </c>
      <c r="J988" s="26" t="e">
        <f t="shared" si="156"/>
        <v>#REF!</v>
      </c>
      <c r="K988" s="25" t="e">
        <f>#REF!</f>
        <v>#REF!</v>
      </c>
      <c r="L988" s="26" t="e">
        <f t="shared" si="157"/>
        <v>#REF!</v>
      </c>
      <c r="M988" s="25" t="e">
        <f>#REF!</f>
        <v>#REF!</v>
      </c>
      <c r="N988" s="26" t="e">
        <f t="shared" si="158"/>
        <v>#REF!</v>
      </c>
      <c r="O988" s="17" t="s">
        <v>4016</v>
      </c>
    </row>
    <row r="989" spans="2:15" ht="19.7" customHeight="1" x14ac:dyDescent="0.2">
      <c r="B989" s="13" t="s">
        <v>4016</v>
      </c>
      <c r="C989" s="14" t="s">
        <v>2849</v>
      </c>
      <c r="D989" s="14" t="s">
        <v>630</v>
      </c>
      <c r="E989" s="44">
        <v>0.124</v>
      </c>
      <c r="F989" s="15" t="s">
        <v>2363</v>
      </c>
      <c r="G989" s="22" t="e">
        <f t="shared" si="155"/>
        <v>#REF!</v>
      </c>
      <c r="H989" s="26" t="e">
        <f t="shared" si="154"/>
        <v>#REF!</v>
      </c>
      <c r="I989" s="25" t="e">
        <f>#REF!</f>
        <v>#REF!</v>
      </c>
      <c r="J989" s="26" t="e">
        <f t="shared" si="156"/>
        <v>#REF!</v>
      </c>
      <c r="K989" s="25" t="e">
        <f>#REF!</f>
        <v>#REF!</v>
      </c>
      <c r="L989" s="26" t="e">
        <f t="shared" si="157"/>
        <v>#REF!</v>
      </c>
      <c r="M989" s="25" t="e">
        <f>#REF!</f>
        <v>#REF!</v>
      </c>
      <c r="N989" s="26" t="e">
        <f t="shared" si="158"/>
        <v>#REF!</v>
      </c>
      <c r="O989" s="17" t="s">
        <v>4016</v>
      </c>
    </row>
    <row r="990" spans="2:15" ht="19.7" customHeight="1" x14ac:dyDescent="0.2">
      <c r="B990" s="13" t="s">
        <v>4016</v>
      </c>
      <c r="C990" s="14" t="s">
        <v>4001</v>
      </c>
      <c r="D990" s="14" t="s">
        <v>1655</v>
      </c>
      <c r="E990" s="44">
        <v>0.2</v>
      </c>
      <c r="F990" s="15" t="s">
        <v>3225</v>
      </c>
      <c r="G990" s="22" t="e">
        <f t="shared" si="155"/>
        <v>#REF!</v>
      </c>
      <c r="H990" s="26" t="e">
        <f t="shared" si="154"/>
        <v>#REF!</v>
      </c>
      <c r="I990" s="25" t="e">
        <f>#REF!</f>
        <v>#REF!</v>
      </c>
      <c r="J990" s="26" t="e">
        <f t="shared" si="156"/>
        <v>#REF!</v>
      </c>
      <c r="K990" s="25" t="e">
        <f>#REF!</f>
        <v>#REF!</v>
      </c>
      <c r="L990" s="26" t="e">
        <f t="shared" si="157"/>
        <v>#REF!</v>
      </c>
      <c r="M990" s="25" t="e">
        <f>#REF!</f>
        <v>#REF!</v>
      </c>
      <c r="N990" s="26" t="e">
        <f t="shared" si="158"/>
        <v>#REF!</v>
      </c>
      <c r="O990" s="17" t="s">
        <v>4016</v>
      </c>
    </row>
    <row r="991" spans="2:15" ht="19.7" customHeight="1" x14ac:dyDescent="0.2">
      <c r="B991" s="13" t="s">
        <v>4016</v>
      </c>
      <c r="C991" s="14" t="s">
        <v>2712</v>
      </c>
      <c r="D991" s="14" t="s">
        <v>212</v>
      </c>
      <c r="E991" s="44">
        <v>0.2</v>
      </c>
      <c r="F991" s="15" t="s">
        <v>2363</v>
      </c>
      <c r="G991" s="22" t="e">
        <f t="shared" si="155"/>
        <v>#REF!</v>
      </c>
      <c r="H991" s="26" t="e">
        <f t="shared" si="154"/>
        <v>#REF!</v>
      </c>
      <c r="I991" s="25" t="e">
        <f>#REF!</f>
        <v>#REF!</v>
      </c>
      <c r="J991" s="26" t="e">
        <f t="shared" si="156"/>
        <v>#REF!</v>
      </c>
      <c r="K991" s="25" t="e">
        <f>#REF!</f>
        <v>#REF!</v>
      </c>
      <c r="L991" s="26" t="e">
        <f t="shared" si="157"/>
        <v>#REF!</v>
      </c>
      <c r="M991" s="25" t="e">
        <f>#REF!</f>
        <v>#REF!</v>
      </c>
      <c r="N991" s="26" t="e">
        <f t="shared" si="158"/>
        <v>#REF!</v>
      </c>
      <c r="O991" s="17" t="s">
        <v>4016</v>
      </c>
    </row>
    <row r="992" spans="2:15" ht="19.7" customHeight="1" x14ac:dyDescent="0.2">
      <c r="B992" s="13" t="s">
        <v>4016</v>
      </c>
      <c r="C992" s="14" t="s">
        <v>1176</v>
      </c>
      <c r="D992" s="14" t="s">
        <v>3026</v>
      </c>
      <c r="E992" s="16">
        <v>1</v>
      </c>
      <c r="F992" s="15" t="s">
        <v>2986</v>
      </c>
      <c r="G992" s="22" t="e">
        <f t="shared" si="155"/>
        <v>#REF!</v>
      </c>
      <c r="H992" s="26" t="e">
        <f t="shared" si="154"/>
        <v>#REF!</v>
      </c>
      <c r="I992" s="25" t="e">
        <f>#REF!</f>
        <v>#REF!</v>
      </c>
      <c r="J992" s="26" t="e">
        <f t="shared" si="156"/>
        <v>#REF!</v>
      </c>
      <c r="K992" s="25" t="e">
        <f>#REF!</f>
        <v>#REF!</v>
      </c>
      <c r="L992" s="26" t="e">
        <f t="shared" si="157"/>
        <v>#REF!</v>
      </c>
      <c r="M992" s="25" t="e">
        <f>#REF!</f>
        <v>#REF!</v>
      </c>
      <c r="N992" s="26" t="e">
        <f t="shared" si="158"/>
        <v>#REF!</v>
      </c>
      <c r="O992" s="17" t="s">
        <v>1675</v>
      </c>
    </row>
    <row r="993" spans="2:15" ht="19.7" customHeight="1" x14ac:dyDescent="0.2">
      <c r="B993" s="13" t="s">
        <v>4016</v>
      </c>
      <c r="C993" s="14" t="s">
        <v>4016</v>
      </c>
      <c r="D993" s="14" t="s">
        <v>4016</v>
      </c>
      <c r="E993" s="16"/>
      <c r="F993" s="15" t="s">
        <v>4016</v>
      </c>
      <c r="G993" s="22"/>
      <c r="H993" s="16"/>
      <c r="I993" s="22"/>
      <c r="J993" s="26">
        <f t="shared" si="156"/>
        <v>0</v>
      </c>
      <c r="K993" s="22"/>
      <c r="L993" s="26">
        <f t="shared" si="157"/>
        <v>0</v>
      </c>
      <c r="M993" s="22"/>
      <c r="N993" s="26">
        <f t="shared" si="158"/>
        <v>0</v>
      </c>
      <c r="O993" s="17" t="s">
        <v>4016</v>
      </c>
    </row>
    <row r="994" spans="2:15" ht="19.7" customHeight="1" x14ac:dyDescent="0.2">
      <c r="B994" s="46" t="s">
        <v>2985</v>
      </c>
      <c r="C994" s="31" t="s">
        <v>3196</v>
      </c>
      <c r="D994" s="31" t="s">
        <v>1535</v>
      </c>
      <c r="E994" s="6"/>
      <c r="F994" s="47" t="s">
        <v>2986</v>
      </c>
      <c r="G994" s="5"/>
      <c r="H994" s="48" t="e">
        <f t="shared" ref="H994:H1003" si="159">J994+L994+N994</f>
        <v>#REF!</v>
      </c>
      <c r="I994" s="5"/>
      <c r="J994" s="48" t="e">
        <f>TRUNC(J995+J996+J997+J998+J999+J1000+J1001+J1002+J1003)</f>
        <v>#REF!</v>
      </c>
      <c r="K994" s="5"/>
      <c r="L994" s="48" t="e">
        <f>TRUNC(L995+L996+L997+L998+L999+L1000+L1001+L1002+L1003)</f>
        <v>#REF!</v>
      </c>
      <c r="M994" s="5"/>
      <c r="N994" s="48" t="e">
        <f>TRUNC(N995+N996+N997+N998+N999+N1000+N1001+N1002+N1003)</f>
        <v>#REF!</v>
      </c>
      <c r="O994" s="49" t="s">
        <v>2929</v>
      </c>
    </row>
    <row r="995" spans="2:15" ht="19.7" customHeight="1" x14ac:dyDescent="0.2">
      <c r="B995" s="13" t="s">
        <v>4016</v>
      </c>
      <c r="C995" s="14" t="s">
        <v>3405</v>
      </c>
      <c r="D995" s="14" t="s">
        <v>1827</v>
      </c>
      <c r="E995" s="44">
        <v>0.8</v>
      </c>
      <c r="F995" s="15" t="s">
        <v>2986</v>
      </c>
      <c r="G995" s="22" t="e">
        <f t="shared" ref="G995:G1003" si="160">I995+K995+M995</f>
        <v>#REF!</v>
      </c>
      <c r="H995" s="26" t="e">
        <f t="shared" si="159"/>
        <v>#REF!</v>
      </c>
      <c r="I995" s="25" t="e">
        <f>일위대가총괄표!G172</f>
        <v>#REF!</v>
      </c>
      <c r="J995" s="26" t="e">
        <f>TRUNC(E995*I995,0)</f>
        <v>#REF!</v>
      </c>
      <c r="K995" s="25" t="e">
        <f>일위대가총괄표!H172</f>
        <v>#REF!</v>
      </c>
      <c r="L995" s="26" t="e">
        <f>TRUNC(E995*K995,0)</f>
        <v>#REF!</v>
      </c>
      <c r="M995" s="25" t="e">
        <f>일위대가총괄표!I172</f>
        <v>#REF!</v>
      </c>
      <c r="N995" s="26" t="e">
        <f>TRUNC(E995*M995,0)</f>
        <v>#REF!</v>
      </c>
      <c r="O995" s="17" t="s">
        <v>3007</v>
      </c>
    </row>
    <row r="996" spans="2:15" ht="19.7" customHeight="1" x14ac:dyDescent="0.2">
      <c r="B996" s="13" t="s">
        <v>4016</v>
      </c>
      <c r="C996" s="14" t="s">
        <v>1323</v>
      </c>
      <c r="D996" s="14" t="s">
        <v>1846</v>
      </c>
      <c r="E996" s="44">
        <v>11.2</v>
      </c>
      <c r="F996" s="15" t="s">
        <v>802</v>
      </c>
      <c r="G996" s="22" t="e">
        <f t="shared" si="160"/>
        <v>#REF!</v>
      </c>
      <c r="H996" s="26" t="e">
        <f t="shared" si="159"/>
        <v>#REF!</v>
      </c>
      <c r="I996" s="22"/>
      <c r="J996" s="26">
        <f>TRUNC(E996*1/100*I996,0)</f>
        <v>0</v>
      </c>
      <c r="K996" s="22" t="e">
        <f>L995</f>
        <v>#REF!</v>
      </c>
      <c r="L996" s="26" t="e">
        <f>TRUNC(E996*1/100*K996,0)</f>
        <v>#REF!</v>
      </c>
      <c r="M996" s="22"/>
      <c r="N996" s="26">
        <f>TRUNC(E996*1/100*M996,0)</f>
        <v>0</v>
      </c>
      <c r="O996" s="17" t="s">
        <v>4016</v>
      </c>
    </row>
    <row r="997" spans="2:15" ht="19.7" customHeight="1" x14ac:dyDescent="0.2">
      <c r="B997" s="13" t="s">
        <v>4016</v>
      </c>
      <c r="C997" s="14" t="s">
        <v>238</v>
      </c>
      <c r="D997" s="14" t="s">
        <v>4016</v>
      </c>
      <c r="E997" s="44">
        <v>0.3</v>
      </c>
      <c r="F997" s="15" t="s">
        <v>3731</v>
      </c>
      <c r="G997" s="22" t="e">
        <f t="shared" si="160"/>
        <v>#REF!</v>
      </c>
      <c r="H997" s="26" t="e">
        <f t="shared" si="159"/>
        <v>#REF!</v>
      </c>
      <c r="I997" s="25" t="e">
        <f>#REF!</f>
        <v>#REF!</v>
      </c>
      <c r="J997" s="26" t="e">
        <f>TRUNC(E997*I997,0)</f>
        <v>#REF!</v>
      </c>
      <c r="K997" s="25" t="e">
        <f>#REF!</f>
        <v>#REF!</v>
      </c>
      <c r="L997" s="26" t="e">
        <f>TRUNC(E997*K997,0)</f>
        <v>#REF!</v>
      </c>
      <c r="M997" s="25" t="e">
        <f>#REF!</f>
        <v>#REF!</v>
      </c>
      <c r="N997" s="26" t="e">
        <f>TRUNC(E997*M997,0)</f>
        <v>#REF!</v>
      </c>
      <c r="O997" s="17" t="s">
        <v>4016</v>
      </c>
    </row>
    <row r="998" spans="2:15" ht="19.7" customHeight="1" x14ac:dyDescent="0.2">
      <c r="B998" s="13" t="s">
        <v>4016</v>
      </c>
      <c r="C998" s="14" t="s">
        <v>277</v>
      </c>
      <c r="D998" s="14" t="s">
        <v>4016</v>
      </c>
      <c r="E998" s="44">
        <v>0.12</v>
      </c>
      <c r="F998" s="15" t="s">
        <v>3731</v>
      </c>
      <c r="G998" s="22" t="e">
        <f t="shared" si="160"/>
        <v>#REF!</v>
      </c>
      <c r="H998" s="26" t="e">
        <f t="shared" si="159"/>
        <v>#REF!</v>
      </c>
      <c r="I998" s="25" t="e">
        <f>#REF!</f>
        <v>#REF!</v>
      </c>
      <c r="J998" s="26" t="e">
        <f>TRUNC(E998*I998,0)</f>
        <v>#REF!</v>
      </c>
      <c r="K998" s="25" t="e">
        <f>#REF!</f>
        <v>#REF!</v>
      </c>
      <c r="L998" s="26" t="e">
        <f>TRUNC(E998*K998,0)</f>
        <v>#REF!</v>
      </c>
      <c r="M998" s="25" t="e">
        <f>#REF!</f>
        <v>#REF!</v>
      </c>
      <c r="N998" s="26" t="e">
        <f>TRUNC(E998*M998,0)</f>
        <v>#REF!</v>
      </c>
      <c r="O998" s="17" t="s">
        <v>4016</v>
      </c>
    </row>
    <row r="999" spans="2:15" ht="19.7" customHeight="1" x14ac:dyDescent="0.2">
      <c r="B999" s="13" t="s">
        <v>4016</v>
      </c>
      <c r="C999" s="14" t="s">
        <v>3787</v>
      </c>
      <c r="D999" s="14" t="s">
        <v>574</v>
      </c>
      <c r="E999" s="16">
        <v>2</v>
      </c>
      <c r="F999" s="15" t="s">
        <v>802</v>
      </c>
      <c r="G999" s="22" t="e">
        <f t="shared" si="160"/>
        <v>#REF!</v>
      </c>
      <c r="H999" s="26" t="e">
        <f t="shared" si="159"/>
        <v>#REF!</v>
      </c>
      <c r="I999" s="22" t="e">
        <f>J998+J997+J996+J995</f>
        <v>#REF!</v>
      </c>
      <c r="J999" s="26" t="e">
        <f>TRUNC(E999*1/100*I999,0)</f>
        <v>#REF!</v>
      </c>
      <c r="K999" s="22"/>
      <c r="L999" s="26">
        <f>TRUNC(E999*1/100*K999,0)</f>
        <v>0</v>
      </c>
      <c r="M999" s="22"/>
      <c r="N999" s="26">
        <f>TRUNC(E999*1/100*M999,0)</f>
        <v>0</v>
      </c>
      <c r="O999" s="17" t="s">
        <v>4016</v>
      </c>
    </row>
    <row r="1000" spans="2:15" ht="19.7" customHeight="1" x14ac:dyDescent="0.2">
      <c r="B1000" s="13" t="s">
        <v>4016</v>
      </c>
      <c r="C1000" s="14" t="s">
        <v>3627</v>
      </c>
      <c r="D1000" s="14" t="s">
        <v>646</v>
      </c>
      <c r="E1000" s="44">
        <v>0.10199999999999999</v>
      </c>
      <c r="F1000" s="15" t="s">
        <v>2937</v>
      </c>
      <c r="G1000" s="22" t="e">
        <f t="shared" si="160"/>
        <v>#REF!</v>
      </c>
      <c r="H1000" s="26" t="e">
        <f t="shared" si="159"/>
        <v>#REF!</v>
      </c>
      <c r="I1000" s="25" t="e">
        <f>#REF!</f>
        <v>#REF!</v>
      </c>
      <c r="J1000" s="26" t="e">
        <f>TRUNC(E1000*I1000,0)</f>
        <v>#REF!</v>
      </c>
      <c r="K1000" s="25" t="e">
        <f>#REF!</f>
        <v>#REF!</v>
      </c>
      <c r="L1000" s="26" t="e">
        <f>TRUNC(E1000*K1000,0)</f>
        <v>#REF!</v>
      </c>
      <c r="M1000" s="25" t="e">
        <f>#REF!</f>
        <v>#REF!</v>
      </c>
      <c r="N1000" s="26" t="e">
        <f>TRUNC(E1000*M1000,0)</f>
        <v>#REF!</v>
      </c>
      <c r="O1000" s="17" t="s">
        <v>4016</v>
      </c>
    </row>
    <row r="1001" spans="2:15" ht="19.7" customHeight="1" x14ac:dyDescent="0.2">
      <c r="B1001" s="13" t="s">
        <v>4016</v>
      </c>
      <c r="C1001" s="14" t="s">
        <v>2623</v>
      </c>
      <c r="D1001" s="14" t="s">
        <v>1035</v>
      </c>
      <c r="E1001" s="44">
        <v>0.1</v>
      </c>
      <c r="F1001" s="15" t="s">
        <v>2937</v>
      </c>
      <c r="G1001" s="22" t="e">
        <f t="shared" si="160"/>
        <v>#REF!</v>
      </c>
      <c r="H1001" s="26" t="e">
        <f t="shared" si="159"/>
        <v>#REF!</v>
      </c>
      <c r="I1001" s="25" t="e">
        <f>일위대가총괄표!G63</f>
        <v>#REF!</v>
      </c>
      <c r="J1001" s="26" t="e">
        <f>TRUNC(E1001*I1001,0)</f>
        <v>#REF!</v>
      </c>
      <c r="K1001" s="25" t="e">
        <f>일위대가총괄표!H63</f>
        <v>#REF!</v>
      </c>
      <c r="L1001" s="26" t="e">
        <f>TRUNC(E1001*K1001,0)</f>
        <v>#REF!</v>
      </c>
      <c r="M1001" s="25" t="e">
        <f>일위대가총괄표!I63</f>
        <v>#REF!</v>
      </c>
      <c r="N1001" s="26" t="e">
        <f>TRUNC(E1001*M1001,0)</f>
        <v>#REF!</v>
      </c>
      <c r="O1001" s="17" t="s">
        <v>2576</v>
      </c>
    </row>
    <row r="1002" spans="2:15" ht="19.7" customHeight="1" x14ac:dyDescent="0.2">
      <c r="B1002" s="13" t="s">
        <v>4016</v>
      </c>
      <c r="C1002" s="14" t="s">
        <v>3087</v>
      </c>
      <c r="D1002" s="14" t="s">
        <v>955</v>
      </c>
      <c r="E1002" s="44">
        <v>0.1</v>
      </c>
      <c r="F1002" s="15" t="s">
        <v>2937</v>
      </c>
      <c r="G1002" s="22" t="e">
        <f t="shared" si="160"/>
        <v>#REF!</v>
      </c>
      <c r="H1002" s="26" t="e">
        <f t="shared" si="159"/>
        <v>#REF!</v>
      </c>
      <c r="I1002" s="25" t="e">
        <f>#REF!</f>
        <v>#REF!</v>
      </c>
      <c r="J1002" s="26" t="e">
        <f>TRUNC(E1002*I1002,0)</f>
        <v>#REF!</v>
      </c>
      <c r="K1002" s="25" t="e">
        <f>#REF!</f>
        <v>#REF!</v>
      </c>
      <c r="L1002" s="26" t="e">
        <f>TRUNC(E1002*K1002,0)</f>
        <v>#REF!</v>
      </c>
      <c r="M1002" s="25" t="e">
        <f>#REF!</f>
        <v>#REF!</v>
      </c>
      <c r="N1002" s="26" t="e">
        <f>TRUNC(E1002*M1002,0)</f>
        <v>#REF!</v>
      </c>
      <c r="O1002" s="17" t="s">
        <v>3310</v>
      </c>
    </row>
    <row r="1003" spans="2:15" ht="19.7" customHeight="1" x14ac:dyDescent="0.2">
      <c r="B1003" s="13" t="s">
        <v>4016</v>
      </c>
      <c r="C1003" s="14" t="s">
        <v>2821</v>
      </c>
      <c r="D1003" s="14" t="s">
        <v>2000</v>
      </c>
      <c r="E1003" s="44">
        <v>0.1</v>
      </c>
      <c r="F1003" s="15" t="s">
        <v>2937</v>
      </c>
      <c r="G1003" s="22">
        <f t="shared" si="160"/>
        <v>4254</v>
      </c>
      <c r="H1003" s="26">
        <f t="shared" si="159"/>
        <v>424</v>
      </c>
      <c r="I1003" s="25">
        <f>단가산출총괄표!G79</f>
        <v>1683</v>
      </c>
      <c r="J1003" s="26">
        <f>TRUNC(E1003*I1003,0)</f>
        <v>168</v>
      </c>
      <c r="K1003" s="25">
        <f>단가산출총괄표!H79</f>
        <v>1472</v>
      </c>
      <c r="L1003" s="26">
        <f>TRUNC(E1003*K1003,0)</f>
        <v>147</v>
      </c>
      <c r="M1003" s="25">
        <f>단가산출총괄표!I79</f>
        <v>1099</v>
      </c>
      <c r="N1003" s="26">
        <f>TRUNC(E1003*M1003,0)</f>
        <v>109</v>
      </c>
      <c r="O1003" s="17" t="s">
        <v>3223</v>
      </c>
    </row>
    <row r="1004" spans="2:15" ht="19.7" customHeight="1" x14ac:dyDescent="0.2">
      <c r="B1004" s="13" t="s">
        <v>4016</v>
      </c>
      <c r="C1004" s="14" t="s">
        <v>4016</v>
      </c>
      <c r="D1004" s="14" t="s">
        <v>4016</v>
      </c>
      <c r="E1004" s="16"/>
      <c r="F1004" s="15" t="s">
        <v>4016</v>
      </c>
      <c r="G1004" s="22"/>
      <c r="H1004" s="16"/>
      <c r="I1004" s="22"/>
      <c r="J1004" s="26">
        <f>TRUNC(E1004*I1004,0)</f>
        <v>0</v>
      </c>
      <c r="K1004" s="22"/>
      <c r="L1004" s="26">
        <f>TRUNC(E1004*K1004,0)</f>
        <v>0</v>
      </c>
      <c r="M1004" s="22"/>
      <c r="N1004" s="26">
        <f>TRUNC(E1004*M1004,0)</f>
        <v>0</v>
      </c>
      <c r="O1004" s="17" t="s">
        <v>4016</v>
      </c>
    </row>
    <row r="1005" spans="2:15" ht="19.7" customHeight="1" x14ac:dyDescent="0.2">
      <c r="B1005" s="40" t="s">
        <v>349</v>
      </c>
      <c r="C1005" s="24" t="s">
        <v>3405</v>
      </c>
      <c r="D1005" s="24" t="s">
        <v>1827</v>
      </c>
      <c r="E1005" s="16"/>
      <c r="F1005" s="41" t="s">
        <v>2986</v>
      </c>
      <c r="G1005" s="22"/>
      <c r="H1005" s="42" t="e">
        <f t="shared" ref="H1005:H1020" si="161">J1005+L1005+N1005</f>
        <v>#REF!</v>
      </c>
      <c r="I1005" s="22"/>
      <c r="J1005" s="26" t="e">
        <f>TRUNC(J1006+J1007+J1008+J1009+J1010+J1011+J1012+J1013+J1014+J1015+J1016+J1017+J1018+J1019+J1020)</f>
        <v>#REF!</v>
      </c>
      <c r="K1005" s="22"/>
      <c r="L1005" s="42" t="e">
        <f>TRUNC(L1006+L1007+L1008+L1009+L1010+L1011+L1012+L1013+L1014+L1015+L1016+L1017+L1018+L1019+L1020)</f>
        <v>#REF!</v>
      </c>
      <c r="M1005" s="22"/>
      <c r="N1005" s="26" t="e">
        <f>TRUNC(N1006+N1007+N1008+N1009+N1010+N1011+N1012+N1013+N1014+N1015+N1016+N1017+N1018+N1019+N1020)</f>
        <v>#REF!</v>
      </c>
      <c r="O1005" s="43" t="s">
        <v>2929</v>
      </c>
    </row>
    <row r="1006" spans="2:15" ht="19.7" customHeight="1" x14ac:dyDescent="0.2">
      <c r="B1006" s="13" t="s">
        <v>4016</v>
      </c>
      <c r="C1006" s="14" t="s">
        <v>3709</v>
      </c>
      <c r="D1006" s="14" t="s">
        <v>2175</v>
      </c>
      <c r="E1006" s="44">
        <v>0.44</v>
      </c>
      <c r="F1006" s="15" t="s">
        <v>1495</v>
      </c>
      <c r="G1006" s="22" t="e">
        <f t="shared" ref="G1006:G1020" si="162">I1006+K1006+M1006</f>
        <v>#REF!</v>
      </c>
      <c r="H1006" s="26" t="e">
        <f t="shared" si="161"/>
        <v>#REF!</v>
      </c>
      <c r="I1006" s="25" t="e">
        <f>#REF!</f>
        <v>#REF!</v>
      </c>
      <c r="J1006" s="26" t="e">
        <f t="shared" ref="J1006:J1021" si="163">TRUNC(E1006*I1006,0)</f>
        <v>#REF!</v>
      </c>
      <c r="K1006" s="25" t="e">
        <f>#REF!</f>
        <v>#REF!</v>
      </c>
      <c r="L1006" s="26" t="e">
        <f t="shared" ref="L1006:L1021" si="164">TRUNC(E1006*K1006,0)</f>
        <v>#REF!</v>
      </c>
      <c r="M1006" s="25" t="e">
        <f>#REF!</f>
        <v>#REF!</v>
      </c>
      <c r="N1006" s="26" t="e">
        <f t="shared" ref="N1006:N1021" si="165">TRUNC(E1006*M1006,0)</f>
        <v>#REF!</v>
      </c>
      <c r="O1006" s="17" t="s">
        <v>4016</v>
      </c>
    </row>
    <row r="1007" spans="2:15" ht="19.7" customHeight="1" x14ac:dyDescent="0.2">
      <c r="B1007" s="13" t="s">
        <v>4016</v>
      </c>
      <c r="C1007" s="14" t="s">
        <v>3012</v>
      </c>
      <c r="D1007" s="14" t="s">
        <v>557</v>
      </c>
      <c r="E1007" s="44">
        <v>0.44</v>
      </c>
      <c r="F1007" s="15" t="s">
        <v>1495</v>
      </c>
      <c r="G1007" s="22" t="e">
        <f t="shared" si="162"/>
        <v>#REF!</v>
      </c>
      <c r="H1007" s="26" t="e">
        <f t="shared" si="161"/>
        <v>#REF!</v>
      </c>
      <c r="I1007" s="25" t="e">
        <f>#REF!</f>
        <v>#REF!</v>
      </c>
      <c r="J1007" s="26" t="e">
        <f t="shared" si="163"/>
        <v>#REF!</v>
      </c>
      <c r="K1007" s="25" t="e">
        <f>#REF!</f>
        <v>#REF!</v>
      </c>
      <c r="L1007" s="26" t="e">
        <f t="shared" si="164"/>
        <v>#REF!</v>
      </c>
      <c r="M1007" s="25" t="e">
        <f>#REF!</f>
        <v>#REF!</v>
      </c>
      <c r="N1007" s="26" t="e">
        <f t="shared" si="165"/>
        <v>#REF!</v>
      </c>
      <c r="O1007" s="17" t="s">
        <v>4016</v>
      </c>
    </row>
    <row r="1008" spans="2:15" ht="19.7" customHeight="1" x14ac:dyDescent="0.2">
      <c r="B1008" s="13" t="s">
        <v>4016</v>
      </c>
      <c r="C1008" s="14" t="s">
        <v>2017</v>
      </c>
      <c r="D1008" s="14" t="s">
        <v>2281</v>
      </c>
      <c r="E1008" s="44">
        <v>0.2</v>
      </c>
      <c r="F1008" s="15" t="s">
        <v>3025</v>
      </c>
      <c r="G1008" s="22" t="e">
        <f t="shared" si="162"/>
        <v>#REF!</v>
      </c>
      <c r="H1008" s="26" t="e">
        <f t="shared" si="161"/>
        <v>#REF!</v>
      </c>
      <c r="I1008" s="25" t="e">
        <f>#REF!</f>
        <v>#REF!</v>
      </c>
      <c r="J1008" s="26" t="e">
        <f t="shared" si="163"/>
        <v>#REF!</v>
      </c>
      <c r="K1008" s="25" t="e">
        <f>#REF!</f>
        <v>#REF!</v>
      </c>
      <c r="L1008" s="26" t="e">
        <f t="shared" si="164"/>
        <v>#REF!</v>
      </c>
      <c r="M1008" s="25" t="e">
        <f>#REF!</f>
        <v>#REF!</v>
      </c>
      <c r="N1008" s="26" t="e">
        <f t="shared" si="165"/>
        <v>#REF!</v>
      </c>
      <c r="O1008" s="17" t="s">
        <v>4016</v>
      </c>
    </row>
    <row r="1009" spans="2:15" ht="19.7" customHeight="1" x14ac:dyDescent="0.2">
      <c r="B1009" s="13" t="s">
        <v>4016</v>
      </c>
      <c r="C1009" s="14" t="s">
        <v>974</v>
      </c>
      <c r="D1009" s="14" t="s">
        <v>2</v>
      </c>
      <c r="E1009" s="44">
        <v>0.12</v>
      </c>
      <c r="F1009" s="15" t="s">
        <v>3025</v>
      </c>
      <c r="G1009" s="22" t="e">
        <f t="shared" si="162"/>
        <v>#REF!</v>
      </c>
      <c r="H1009" s="26" t="e">
        <f t="shared" si="161"/>
        <v>#REF!</v>
      </c>
      <c r="I1009" s="25" t="e">
        <f>#REF!</f>
        <v>#REF!</v>
      </c>
      <c r="J1009" s="26" t="e">
        <f t="shared" si="163"/>
        <v>#REF!</v>
      </c>
      <c r="K1009" s="25" t="e">
        <f>#REF!</f>
        <v>#REF!</v>
      </c>
      <c r="L1009" s="26" t="e">
        <f t="shared" si="164"/>
        <v>#REF!</v>
      </c>
      <c r="M1009" s="25" t="e">
        <f>#REF!</f>
        <v>#REF!</v>
      </c>
      <c r="N1009" s="26" t="e">
        <f t="shared" si="165"/>
        <v>#REF!</v>
      </c>
      <c r="O1009" s="17" t="s">
        <v>4016</v>
      </c>
    </row>
    <row r="1010" spans="2:15" ht="19.7" customHeight="1" x14ac:dyDescent="0.2">
      <c r="B1010" s="13" t="s">
        <v>4016</v>
      </c>
      <c r="C1010" s="14" t="s">
        <v>3716</v>
      </c>
      <c r="D1010" s="14" t="s">
        <v>2281</v>
      </c>
      <c r="E1010" s="44">
        <v>0.03</v>
      </c>
      <c r="F1010" s="15" t="s">
        <v>3025</v>
      </c>
      <c r="G1010" s="22" t="e">
        <f t="shared" si="162"/>
        <v>#REF!</v>
      </c>
      <c r="H1010" s="26" t="e">
        <f t="shared" si="161"/>
        <v>#REF!</v>
      </c>
      <c r="I1010" s="25" t="e">
        <f>#REF!</f>
        <v>#REF!</v>
      </c>
      <c r="J1010" s="26" t="e">
        <f t="shared" si="163"/>
        <v>#REF!</v>
      </c>
      <c r="K1010" s="25" t="e">
        <f>#REF!</f>
        <v>#REF!</v>
      </c>
      <c r="L1010" s="26" t="e">
        <f t="shared" si="164"/>
        <v>#REF!</v>
      </c>
      <c r="M1010" s="25" t="e">
        <f>#REF!</f>
        <v>#REF!</v>
      </c>
      <c r="N1010" s="26" t="e">
        <f t="shared" si="165"/>
        <v>#REF!</v>
      </c>
      <c r="O1010" s="17" t="s">
        <v>4016</v>
      </c>
    </row>
    <row r="1011" spans="2:15" ht="19.7" customHeight="1" x14ac:dyDescent="0.2">
      <c r="B1011" s="13" t="s">
        <v>4016</v>
      </c>
      <c r="C1011" s="14" t="s">
        <v>3640</v>
      </c>
      <c r="D1011" s="14" t="s">
        <v>2281</v>
      </c>
      <c r="E1011" s="44">
        <v>0.15</v>
      </c>
      <c r="F1011" s="15" t="s">
        <v>3025</v>
      </c>
      <c r="G1011" s="22" t="e">
        <f t="shared" si="162"/>
        <v>#REF!</v>
      </c>
      <c r="H1011" s="26" t="e">
        <f t="shared" si="161"/>
        <v>#REF!</v>
      </c>
      <c r="I1011" s="25" t="e">
        <f>#REF!</f>
        <v>#REF!</v>
      </c>
      <c r="J1011" s="26" t="e">
        <f t="shared" si="163"/>
        <v>#REF!</v>
      </c>
      <c r="K1011" s="25" t="e">
        <f>#REF!</f>
        <v>#REF!</v>
      </c>
      <c r="L1011" s="26" t="e">
        <f t="shared" si="164"/>
        <v>#REF!</v>
      </c>
      <c r="M1011" s="25" t="e">
        <f>#REF!</f>
        <v>#REF!</v>
      </c>
      <c r="N1011" s="26" t="e">
        <f t="shared" si="165"/>
        <v>#REF!</v>
      </c>
      <c r="O1011" s="17" t="s">
        <v>4016</v>
      </c>
    </row>
    <row r="1012" spans="2:15" ht="19.7" customHeight="1" x14ac:dyDescent="0.2">
      <c r="B1012" s="13" t="s">
        <v>4016</v>
      </c>
      <c r="C1012" s="14" t="s">
        <v>525</v>
      </c>
      <c r="D1012" s="14" t="s">
        <v>2281</v>
      </c>
      <c r="E1012" s="44">
        <v>0.05</v>
      </c>
      <c r="F1012" s="15" t="s">
        <v>3025</v>
      </c>
      <c r="G1012" s="22" t="e">
        <f t="shared" si="162"/>
        <v>#REF!</v>
      </c>
      <c r="H1012" s="26" t="e">
        <f t="shared" si="161"/>
        <v>#REF!</v>
      </c>
      <c r="I1012" s="25" t="e">
        <f>#REF!</f>
        <v>#REF!</v>
      </c>
      <c r="J1012" s="26" t="e">
        <f t="shared" si="163"/>
        <v>#REF!</v>
      </c>
      <c r="K1012" s="25" t="e">
        <f>#REF!</f>
        <v>#REF!</v>
      </c>
      <c r="L1012" s="26" t="e">
        <f t="shared" si="164"/>
        <v>#REF!</v>
      </c>
      <c r="M1012" s="25" t="e">
        <f>#REF!</f>
        <v>#REF!</v>
      </c>
      <c r="N1012" s="26" t="e">
        <f t="shared" si="165"/>
        <v>#REF!</v>
      </c>
      <c r="O1012" s="17" t="s">
        <v>4016</v>
      </c>
    </row>
    <row r="1013" spans="2:15" ht="19.7" customHeight="1" x14ac:dyDescent="0.2">
      <c r="B1013" s="13" t="s">
        <v>4016</v>
      </c>
      <c r="C1013" s="14" t="s">
        <v>2852</v>
      </c>
      <c r="D1013" s="14" t="s">
        <v>1071</v>
      </c>
      <c r="E1013" s="44">
        <v>0.31</v>
      </c>
      <c r="F1013" s="15" t="s">
        <v>1837</v>
      </c>
      <c r="G1013" s="22" t="e">
        <f t="shared" si="162"/>
        <v>#REF!</v>
      </c>
      <c r="H1013" s="26" t="e">
        <f t="shared" si="161"/>
        <v>#REF!</v>
      </c>
      <c r="I1013" s="25" t="e">
        <f>#REF!</f>
        <v>#REF!</v>
      </c>
      <c r="J1013" s="26" t="e">
        <f t="shared" si="163"/>
        <v>#REF!</v>
      </c>
      <c r="K1013" s="25" t="e">
        <f>#REF!</f>
        <v>#REF!</v>
      </c>
      <c r="L1013" s="26" t="e">
        <f t="shared" si="164"/>
        <v>#REF!</v>
      </c>
      <c r="M1013" s="25" t="e">
        <f>#REF!</f>
        <v>#REF!</v>
      </c>
      <c r="N1013" s="26" t="e">
        <f t="shared" si="165"/>
        <v>#REF!</v>
      </c>
      <c r="O1013" s="17" t="s">
        <v>4016</v>
      </c>
    </row>
    <row r="1014" spans="2:15" ht="19.7" customHeight="1" x14ac:dyDescent="0.2">
      <c r="B1014" s="13" t="s">
        <v>4016</v>
      </c>
      <c r="C1014" s="14" t="s">
        <v>803</v>
      </c>
      <c r="D1014" s="14" t="s">
        <v>370</v>
      </c>
      <c r="E1014" s="44">
        <v>0.03</v>
      </c>
      <c r="F1014" s="15" t="s">
        <v>2467</v>
      </c>
      <c r="G1014" s="22" t="e">
        <f t="shared" si="162"/>
        <v>#REF!</v>
      </c>
      <c r="H1014" s="26" t="e">
        <f t="shared" si="161"/>
        <v>#REF!</v>
      </c>
      <c r="I1014" s="25" t="e">
        <f>#REF!</f>
        <v>#REF!</v>
      </c>
      <c r="J1014" s="26" t="e">
        <f t="shared" si="163"/>
        <v>#REF!</v>
      </c>
      <c r="K1014" s="25" t="e">
        <f>#REF!</f>
        <v>#REF!</v>
      </c>
      <c r="L1014" s="26" t="e">
        <f t="shared" si="164"/>
        <v>#REF!</v>
      </c>
      <c r="M1014" s="25" t="e">
        <f>#REF!</f>
        <v>#REF!</v>
      </c>
      <c r="N1014" s="26" t="e">
        <f t="shared" si="165"/>
        <v>#REF!</v>
      </c>
      <c r="O1014" s="17" t="s">
        <v>4016</v>
      </c>
    </row>
    <row r="1015" spans="2:15" ht="19.7" customHeight="1" x14ac:dyDescent="0.2">
      <c r="B1015" s="13" t="s">
        <v>4016</v>
      </c>
      <c r="C1015" s="14" t="s">
        <v>1801</v>
      </c>
      <c r="D1015" s="14" t="s">
        <v>1071</v>
      </c>
      <c r="E1015" s="44">
        <v>0.02</v>
      </c>
      <c r="F1015" s="15" t="s">
        <v>1495</v>
      </c>
      <c r="G1015" s="22" t="e">
        <f t="shared" si="162"/>
        <v>#REF!</v>
      </c>
      <c r="H1015" s="26" t="e">
        <f t="shared" si="161"/>
        <v>#REF!</v>
      </c>
      <c r="I1015" s="25" t="e">
        <f>#REF!</f>
        <v>#REF!</v>
      </c>
      <c r="J1015" s="26" t="e">
        <f t="shared" si="163"/>
        <v>#REF!</v>
      </c>
      <c r="K1015" s="25" t="e">
        <f>#REF!</f>
        <v>#REF!</v>
      </c>
      <c r="L1015" s="26" t="e">
        <f t="shared" si="164"/>
        <v>#REF!</v>
      </c>
      <c r="M1015" s="25" t="e">
        <f>#REF!</f>
        <v>#REF!</v>
      </c>
      <c r="N1015" s="26" t="e">
        <f t="shared" si="165"/>
        <v>#REF!</v>
      </c>
      <c r="O1015" s="17" t="s">
        <v>4016</v>
      </c>
    </row>
    <row r="1016" spans="2:15" ht="19.7" customHeight="1" x14ac:dyDescent="0.2">
      <c r="B1016" s="13" t="s">
        <v>4016</v>
      </c>
      <c r="C1016" s="14" t="s">
        <v>3960</v>
      </c>
      <c r="D1016" s="14" t="s">
        <v>3267</v>
      </c>
      <c r="E1016" s="44">
        <v>1.23</v>
      </c>
      <c r="F1016" s="15" t="s">
        <v>2986</v>
      </c>
      <c r="G1016" s="22" t="e">
        <f t="shared" si="162"/>
        <v>#REF!</v>
      </c>
      <c r="H1016" s="26" t="e">
        <f t="shared" si="161"/>
        <v>#REF!</v>
      </c>
      <c r="I1016" s="25" t="e">
        <f>#REF!</f>
        <v>#REF!</v>
      </c>
      <c r="J1016" s="26" t="e">
        <f t="shared" si="163"/>
        <v>#REF!</v>
      </c>
      <c r="K1016" s="25" t="e">
        <f>#REF!</f>
        <v>#REF!</v>
      </c>
      <c r="L1016" s="26" t="e">
        <f t="shared" si="164"/>
        <v>#REF!</v>
      </c>
      <c r="M1016" s="25" t="e">
        <f>#REF!</f>
        <v>#REF!</v>
      </c>
      <c r="N1016" s="26" t="e">
        <f t="shared" si="165"/>
        <v>#REF!</v>
      </c>
      <c r="O1016" s="17" t="s">
        <v>4016</v>
      </c>
    </row>
    <row r="1017" spans="2:15" ht="19.7" customHeight="1" x14ac:dyDescent="0.2">
      <c r="B1017" s="13" t="s">
        <v>4016</v>
      </c>
      <c r="C1017" s="14" t="s">
        <v>3696</v>
      </c>
      <c r="D1017" s="14" t="s">
        <v>2584</v>
      </c>
      <c r="E1017" s="44">
        <v>7.0000000000000007E-2</v>
      </c>
      <c r="F1017" s="15" t="s">
        <v>2467</v>
      </c>
      <c r="G1017" s="22" t="e">
        <f t="shared" si="162"/>
        <v>#REF!</v>
      </c>
      <c r="H1017" s="26" t="e">
        <f t="shared" si="161"/>
        <v>#REF!</v>
      </c>
      <c r="I1017" s="25" t="e">
        <f>#REF!</f>
        <v>#REF!</v>
      </c>
      <c r="J1017" s="26" t="e">
        <f t="shared" si="163"/>
        <v>#REF!</v>
      </c>
      <c r="K1017" s="25" t="e">
        <f>#REF!</f>
        <v>#REF!</v>
      </c>
      <c r="L1017" s="26" t="e">
        <f t="shared" si="164"/>
        <v>#REF!</v>
      </c>
      <c r="M1017" s="25" t="e">
        <f>#REF!</f>
        <v>#REF!</v>
      </c>
      <c r="N1017" s="26" t="e">
        <f t="shared" si="165"/>
        <v>#REF!</v>
      </c>
      <c r="O1017" s="17" t="s">
        <v>4016</v>
      </c>
    </row>
    <row r="1018" spans="2:15" ht="19.7" customHeight="1" x14ac:dyDescent="0.2">
      <c r="B1018" s="13" t="s">
        <v>4016</v>
      </c>
      <c r="C1018" s="14" t="s">
        <v>1278</v>
      </c>
      <c r="D1018" s="14" t="s">
        <v>3526</v>
      </c>
      <c r="E1018" s="44">
        <v>1.52</v>
      </c>
      <c r="F1018" s="15" t="s">
        <v>1495</v>
      </c>
      <c r="G1018" s="22" t="e">
        <f t="shared" si="162"/>
        <v>#REF!</v>
      </c>
      <c r="H1018" s="26" t="e">
        <f t="shared" si="161"/>
        <v>#REF!</v>
      </c>
      <c r="I1018" s="25" t="e">
        <f>#REF!</f>
        <v>#REF!</v>
      </c>
      <c r="J1018" s="26" t="e">
        <f t="shared" si="163"/>
        <v>#REF!</v>
      </c>
      <c r="K1018" s="25" t="e">
        <f>#REF!</f>
        <v>#REF!</v>
      </c>
      <c r="L1018" s="26" t="e">
        <f t="shared" si="164"/>
        <v>#REF!</v>
      </c>
      <c r="M1018" s="25" t="e">
        <f>#REF!</f>
        <v>#REF!</v>
      </c>
      <c r="N1018" s="26" t="e">
        <f t="shared" si="165"/>
        <v>#REF!</v>
      </c>
      <c r="O1018" s="17" t="s">
        <v>4016</v>
      </c>
    </row>
    <row r="1019" spans="2:15" ht="19.7" customHeight="1" x14ac:dyDescent="0.2">
      <c r="B1019" s="13" t="s">
        <v>4016</v>
      </c>
      <c r="C1019" s="14" t="s">
        <v>2501</v>
      </c>
      <c r="D1019" s="14" t="s">
        <v>1704</v>
      </c>
      <c r="E1019" s="44">
        <v>0.69</v>
      </c>
      <c r="F1019" s="15" t="s">
        <v>3025</v>
      </c>
      <c r="G1019" s="22" t="e">
        <f t="shared" si="162"/>
        <v>#REF!</v>
      </c>
      <c r="H1019" s="26" t="e">
        <f t="shared" si="161"/>
        <v>#REF!</v>
      </c>
      <c r="I1019" s="25" t="e">
        <f>#REF!</f>
        <v>#REF!</v>
      </c>
      <c r="J1019" s="26" t="e">
        <f t="shared" si="163"/>
        <v>#REF!</v>
      </c>
      <c r="K1019" s="25" t="e">
        <f>#REF!</f>
        <v>#REF!</v>
      </c>
      <c r="L1019" s="26" t="e">
        <f t="shared" si="164"/>
        <v>#REF!</v>
      </c>
      <c r="M1019" s="25" t="e">
        <f>#REF!</f>
        <v>#REF!</v>
      </c>
      <c r="N1019" s="26" t="e">
        <f t="shared" si="165"/>
        <v>#REF!</v>
      </c>
      <c r="O1019" s="17" t="s">
        <v>4016</v>
      </c>
    </row>
    <row r="1020" spans="2:15" ht="19.7" customHeight="1" x14ac:dyDescent="0.2">
      <c r="B1020" s="13" t="s">
        <v>4016</v>
      </c>
      <c r="C1020" s="14" t="s">
        <v>845</v>
      </c>
      <c r="D1020" s="14" t="s">
        <v>1858</v>
      </c>
      <c r="E1020" s="44">
        <v>1.53</v>
      </c>
      <c r="F1020" s="15" t="s">
        <v>2467</v>
      </c>
      <c r="G1020" s="22" t="e">
        <f t="shared" si="162"/>
        <v>#REF!</v>
      </c>
      <c r="H1020" s="26" t="e">
        <f t="shared" si="161"/>
        <v>#REF!</v>
      </c>
      <c r="I1020" s="25" t="e">
        <f>#REF!</f>
        <v>#REF!</v>
      </c>
      <c r="J1020" s="26" t="e">
        <f t="shared" si="163"/>
        <v>#REF!</v>
      </c>
      <c r="K1020" s="25" t="e">
        <f>#REF!</f>
        <v>#REF!</v>
      </c>
      <c r="L1020" s="26" t="e">
        <f t="shared" si="164"/>
        <v>#REF!</v>
      </c>
      <c r="M1020" s="25" t="e">
        <f>#REF!</f>
        <v>#REF!</v>
      </c>
      <c r="N1020" s="26" t="e">
        <f t="shared" si="165"/>
        <v>#REF!</v>
      </c>
      <c r="O1020" s="17" t="s">
        <v>4016</v>
      </c>
    </row>
    <row r="1021" spans="2:15" ht="19.7" customHeight="1" x14ac:dyDescent="0.2">
      <c r="B1021" s="13" t="s">
        <v>4016</v>
      </c>
      <c r="C1021" s="14" t="s">
        <v>4016</v>
      </c>
      <c r="D1021" s="14" t="s">
        <v>4016</v>
      </c>
      <c r="E1021" s="16"/>
      <c r="F1021" s="15" t="s">
        <v>4016</v>
      </c>
      <c r="G1021" s="22"/>
      <c r="H1021" s="16"/>
      <c r="I1021" s="22"/>
      <c r="J1021" s="26">
        <f t="shared" si="163"/>
        <v>0</v>
      </c>
      <c r="K1021" s="22"/>
      <c r="L1021" s="26">
        <f t="shared" si="164"/>
        <v>0</v>
      </c>
      <c r="M1021" s="22"/>
      <c r="N1021" s="26">
        <f t="shared" si="165"/>
        <v>0</v>
      </c>
      <c r="O1021" s="17" t="s">
        <v>4016</v>
      </c>
    </row>
    <row r="1022" spans="2:15" ht="19.7" customHeight="1" x14ac:dyDescent="0.2">
      <c r="B1022" s="40" t="s">
        <v>1221</v>
      </c>
      <c r="C1022" s="24" t="s">
        <v>2783</v>
      </c>
      <c r="D1022" s="24" t="s">
        <v>1535</v>
      </c>
      <c r="E1022" s="16"/>
      <c r="F1022" s="41" t="s">
        <v>2986</v>
      </c>
      <c r="G1022" s="22"/>
      <c r="H1022" s="42" t="e">
        <f t="shared" ref="H1022:H1031" si="166">J1022+L1022+N1022</f>
        <v>#REF!</v>
      </c>
      <c r="I1022" s="22"/>
      <c r="J1022" s="42" t="e">
        <f>TRUNC(J1023+J1024+J1025+J1026+J1027+J1028+J1029+J1030+J1031)</f>
        <v>#REF!</v>
      </c>
      <c r="K1022" s="22"/>
      <c r="L1022" s="42" t="e">
        <f>TRUNC(L1023+L1024+L1025+L1026+L1027+L1028+L1029+L1030+L1031)</f>
        <v>#REF!</v>
      </c>
      <c r="M1022" s="22"/>
      <c r="N1022" s="42" t="e">
        <f>TRUNC(N1023+N1024+N1025+N1026+N1027+N1028+N1029+N1030+N1031)</f>
        <v>#REF!</v>
      </c>
      <c r="O1022" s="43" t="s">
        <v>2929</v>
      </c>
    </row>
    <row r="1023" spans="2:15" ht="19.7" customHeight="1" x14ac:dyDescent="0.2">
      <c r="B1023" s="13" t="s">
        <v>4016</v>
      </c>
      <c r="C1023" s="14" t="s">
        <v>3405</v>
      </c>
      <c r="D1023" s="14" t="s">
        <v>2315</v>
      </c>
      <c r="E1023" s="44">
        <v>0.8</v>
      </c>
      <c r="F1023" s="15" t="s">
        <v>2986</v>
      </c>
      <c r="G1023" s="22" t="e">
        <f t="shared" ref="G1023:G1031" si="167">I1023+K1023+M1023</f>
        <v>#REF!</v>
      </c>
      <c r="H1023" s="26" t="e">
        <f t="shared" si="166"/>
        <v>#REF!</v>
      </c>
      <c r="I1023" s="25" t="e">
        <f>일위대가총괄표!G174</f>
        <v>#REF!</v>
      </c>
      <c r="J1023" s="26" t="e">
        <f>TRUNC(E1023*I1023,0)</f>
        <v>#REF!</v>
      </c>
      <c r="K1023" s="25" t="e">
        <f>일위대가총괄표!H174</f>
        <v>#REF!</v>
      </c>
      <c r="L1023" s="26" t="e">
        <f>TRUNC(E1023*K1023,0)</f>
        <v>#REF!</v>
      </c>
      <c r="M1023" s="25" t="e">
        <f>일위대가총괄표!I174</f>
        <v>#REF!</v>
      </c>
      <c r="N1023" s="26" t="e">
        <f>TRUNC(E1023*M1023,0)</f>
        <v>#REF!</v>
      </c>
      <c r="O1023" s="17" t="s">
        <v>1194</v>
      </c>
    </row>
    <row r="1024" spans="2:15" ht="19.7" customHeight="1" x14ac:dyDescent="0.2">
      <c r="B1024" s="18" t="s">
        <v>4016</v>
      </c>
      <c r="C1024" s="19" t="s">
        <v>1323</v>
      </c>
      <c r="D1024" s="19" t="s">
        <v>1846</v>
      </c>
      <c r="E1024" s="6">
        <v>13</v>
      </c>
      <c r="F1024" s="20" t="s">
        <v>802</v>
      </c>
      <c r="G1024" s="5" t="e">
        <f t="shared" si="167"/>
        <v>#REF!</v>
      </c>
      <c r="H1024" s="32" t="e">
        <f t="shared" si="166"/>
        <v>#REF!</v>
      </c>
      <c r="I1024" s="5"/>
      <c r="J1024" s="32">
        <f>TRUNC(E1024*1/100*I1024,0)</f>
        <v>0</v>
      </c>
      <c r="K1024" s="5" t="e">
        <f>L1023</f>
        <v>#REF!</v>
      </c>
      <c r="L1024" s="32" t="e">
        <f>TRUNC(E1024*1/100*K1024,0)</f>
        <v>#REF!</v>
      </c>
      <c r="M1024" s="5"/>
      <c r="N1024" s="32">
        <f>TRUNC(E1024*1/100*M1024,0)</f>
        <v>0</v>
      </c>
      <c r="O1024" s="21" t="s">
        <v>4016</v>
      </c>
    </row>
    <row r="1025" spans="2:15" ht="19.7" customHeight="1" x14ac:dyDescent="0.2">
      <c r="B1025" s="13" t="s">
        <v>4016</v>
      </c>
      <c r="C1025" s="14" t="s">
        <v>238</v>
      </c>
      <c r="D1025" s="14" t="s">
        <v>4016</v>
      </c>
      <c r="E1025" s="44">
        <v>0.23</v>
      </c>
      <c r="F1025" s="15" t="s">
        <v>3731</v>
      </c>
      <c r="G1025" s="22" t="e">
        <f t="shared" si="167"/>
        <v>#REF!</v>
      </c>
      <c r="H1025" s="26" t="e">
        <f t="shared" si="166"/>
        <v>#REF!</v>
      </c>
      <c r="I1025" s="25" t="e">
        <f>#REF!</f>
        <v>#REF!</v>
      </c>
      <c r="J1025" s="26" t="e">
        <f>TRUNC(E1025*I1025,0)</f>
        <v>#REF!</v>
      </c>
      <c r="K1025" s="25" t="e">
        <f>#REF!</f>
        <v>#REF!</v>
      </c>
      <c r="L1025" s="26" t="e">
        <f>TRUNC(E1025*K1025,0)</f>
        <v>#REF!</v>
      </c>
      <c r="M1025" s="25" t="e">
        <f>#REF!</f>
        <v>#REF!</v>
      </c>
      <c r="N1025" s="26" t="e">
        <f>TRUNC(E1025*M1025,0)</f>
        <v>#REF!</v>
      </c>
      <c r="O1025" s="17" t="s">
        <v>4016</v>
      </c>
    </row>
    <row r="1026" spans="2:15" ht="19.7" customHeight="1" x14ac:dyDescent="0.2">
      <c r="B1026" s="13" t="s">
        <v>4016</v>
      </c>
      <c r="C1026" s="14" t="s">
        <v>277</v>
      </c>
      <c r="D1026" s="14" t="s">
        <v>4016</v>
      </c>
      <c r="E1026" s="44">
        <v>0.1</v>
      </c>
      <c r="F1026" s="15" t="s">
        <v>3731</v>
      </c>
      <c r="G1026" s="22" t="e">
        <f t="shared" si="167"/>
        <v>#REF!</v>
      </c>
      <c r="H1026" s="26" t="e">
        <f t="shared" si="166"/>
        <v>#REF!</v>
      </c>
      <c r="I1026" s="25" t="e">
        <f>#REF!</f>
        <v>#REF!</v>
      </c>
      <c r="J1026" s="26" t="e">
        <f>TRUNC(E1026*I1026,0)</f>
        <v>#REF!</v>
      </c>
      <c r="K1026" s="25" t="e">
        <f>#REF!</f>
        <v>#REF!</v>
      </c>
      <c r="L1026" s="26" t="e">
        <f>TRUNC(E1026*K1026,0)</f>
        <v>#REF!</v>
      </c>
      <c r="M1026" s="25" t="e">
        <f>#REF!</f>
        <v>#REF!</v>
      </c>
      <c r="N1026" s="26" t="e">
        <f>TRUNC(E1026*M1026,0)</f>
        <v>#REF!</v>
      </c>
      <c r="O1026" s="17" t="s">
        <v>4016</v>
      </c>
    </row>
    <row r="1027" spans="2:15" ht="19.7" customHeight="1" x14ac:dyDescent="0.2">
      <c r="B1027" s="13" t="s">
        <v>4016</v>
      </c>
      <c r="C1027" s="14" t="s">
        <v>3787</v>
      </c>
      <c r="D1027" s="14" t="s">
        <v>574</v>
      </c>
      <c r="E1027" s="16">
        <v>2</v>
      </c>
      <c r="F1027" s="15" t="s">
        <v>802</v>
      </c>
      <c r="G1027" s="22" t="e">
        <f t="shared" si="167"/>
        <v>#REF!</v>
      </c>
      <c r="H1027" s="26" t="e">
        <f t="shared" si="166"/>
        <v>#REF!</v>
      </c>
      <c r="I1027" s="22" t="e">
        <f>J1026+J1025+J1024+J1023</f>
        <v>#REF!</v>
      </c>
      <c r="J1027" s="26" t="e">
        <f>TRUNC(E1027*1/100*I1027,0)</f>
        <v>#REF!</v>
      </c>
      <c r="K1027" s="22"/>
      <c r="L1027" s="26">
        <f>TRUNC(E1027*1/100*K1027,0)</f>
        <v>0</v>
      </c>
      <c r="M1027" s="22"/>
      <c r="N1027" s="26">
        <f>TRUNC(E1027*1/100*M1027,0)</f>
        <v>0</v>
      </c>
      <c r="O1027" s="17" t="s">
        <v>4016</v>
      </c>
    </row>
    <row r="1028" spans="2:15" ht="19.7" customHeight="1" x14ac:dyDescent="0.2">
      <c r="B1028" s="13" t="s">
        <v>4016</v>
      </c>
      <c r="C1028" s="14" t="s">
        <v>3627</v>
      </c>
      <c r="D1028" s="14" t="s">
        <v>646</v>
      </c>
      <c r="E1028" s="44">
        <v>0.10199999999999999</v>
      </c>
      <c r="F1028" s="15" t="s">
        <v>2937</v>
      </c>
      <c r="G1028" s="22" t="e">
        <f t="shared" si="167"/>
        <v>#REF!</v>
      </c>
      <c r="H1028" s="26" t="e">
        <f t="shared" si="166"/>
        <v>#REF!</v>
      </c>
      <c r="I1028" s="25" t="e">
        <f>#REF!</f>
        <v>#REF!</v>
      </c>
      <c r="J1028" s="26" t="e">
        <f>TRUNC(E1028*I1028,0)</f>
        <v>#REF!</v>
      </c>
      <c r="K1028" s="25" t="e">
        <f>#REF!</f>
        <v>#REF!</v>
      </c>
      <c r="L1028" s="26" t="e">
        <f>TRUNC(E1028*K1028,0)</f>
        <v>#REF!</v>
      </c>
      <c r="M1028" s="25" t="e">
        <f>#REF!</f>
        <v>#REF!</v>
      </c>
      <c r="N1028" s="26" t="e">
        <f>TRUNC(E1028*M1028,0)</f>
        <v>#REF!</v>
      </c>
      <c r="O1028" s="17" t="s">
        <v>4016</v>
      </c>
    </row>
    <row r="1029" spans="2:15" ht="19.7" customHeight="1" x14ac:dyDescent="0.2">
      <c r="B1029" s="13" t="s">
        <v>4016</v>
      </c>
      <c r="C1029" s="14" t="s">
        <v>2623</v>
      </c>
      <c r="D1029" s="14" t="s">
        <v>1035</v>
      </c>
      <c r="E1029" s="44">
        <v>0.1</v>
      </c>
      <c r="F1029" s="15" t="s">
        <v>2937</v>
      </c>
      <c r="G1029" s="22" t="e">
        <f t="shared" si="167"/>
        <v>#REF!</v>
      </c>
      <c r="H1029" s="26" t="e">
        <f t="shared" si="166"/>
        <v>#REF!</v>
      </c>
      <c r="I1029" s="25" t="e">
        <f>일위대가총괄표!G63</f>
        <v>#REF!</v>
      </c>
      <c r="J1029" s="26" t="e">
        <f>TRUNC(E1029*I1029,0)</f>
        <v>#REF!</v>
      </c>
      <c r="K1029" s="25" t="e">
        <f>일위대가총괄표!H63</f>
        <v>#REF!</v>
      </c>
      <c r="L1029" s="26" t="e">
        <f>TRUNC(E1029*K1029,0)</f>
        <v>#REF!</v>
      </c>
      <c r="M1029" s="25" t="e">
        <f>일위대가총괄표!I63</f>
        <v>#REF!</v>
      </c>
      <c r="N1029" s="26" t="e">
        <f>TRUNC(E1029*M1029,0)</f>
        <v>#REF!</v>
      </c>
      <c r="O1029" s="17" t="s">
        <v>2576</v>
      </c>
    </row>
    <row r="1030" spans="2:15" ht="19.7" customHeight="1" x14ac:dyDescent="0.2">
      <c r="B1030" s="13" t="s">
        <v>4016</v>
      </c>
      <c r="C1030" s="14" t="s">
        <v>3087</v>
      </c>
      <c r="D1030" s="14" t="s">
        <v>955</v>
      </c>
      <c r="E1030" s="44">
        <v>0.1</v>
      </c>
      <c r="F1030" s="15" t="s">
        <v>2937</v>
      </c>
      <c r="G1030" s="22" t="e">
        <f t="shared" si="167"/>
        <v>#REF!</v>
      </c>
      <c r="H1030" s="26" t="e">
        <f t="shared" si="166"/>
        <v>#REF!</v>
      </c>
      <c r="I1030" s="25" t="e">
        <f>#REF!</f>
        <v>#REF!</v>
      </c>
      <c r="J1030" s="26" t="e">
        <f>TRUNC(E1030*I1030,0)</f>
        <v>#REF!</v>
      </c>
      <c r="K1030" s="25" t="e">
        <f>#REF!</f>
        <v>#REF!</v>
      </c>
      <c r="L1030" s="26" t="e">
        <f>TRUNC(E1030*K1030,0)</f>
        <v>#REF!</v>
      </c>
      <c r="M1030" s="25" t="e">
        <f>#REF!</f>
        <v>#REF!</v>
      </c>
      <c r="N1030" s="26" t="e">
        <f>TRUNC(E1030*M1030,0)</f>
        <v>#REF!</v>
      </c>
      <c r="O1030" s="17" t="s">
        <v>3310</v>
      </c>
    </row>
    <row r="1031" spans="2:15" ht="19.7" customHeight="1" x14ac:dyDescent="0.2">
      <c r="B1031" s="13" t="s">
        <v>4016</v>
      </c>
      <c r="C1031" s="14" t="s">
        <v>2821</v>
      </c>
      <c r="D1031" s="14" t="s">
        <v>2000</v>
      </c>
      <c r="E1031" s="44">
        <v>0.1</v>
      </c>
      <c r="F1031" s="15" t="s">
        <v>2937</v>
      </c>
      <c r="G1031" s="22">
        <f t="shared" si="167"/>
        <v>4254</v>
      </c>
      <c r="H1031" s="26">
        <f t="shared" si="166"/>
        <v>424</v>
      </c>
      <c r="I1031" s="25">
        <f>단가산출총괄표!G79</f>
        <v>1683</v>
      </c>
      <c r="J1031" s="26">
        <f>TRUNC(E1031*I1031,0)</f>
        <v>168</v>
      </c>
      <c r="K1031" s="25">
        <f>단가산출총괄표!H79</f>
        <v>1472</v>
      </c>
      <c r="L1031" s="26">
        <f>TRUNC(E1031*K1031,0)</f>
        <v>147</v>
      </c>
      <c r="M1031" s="25">
        <f>단가산출총괄표!I79</f>
        <v>1099</v>
      </c>
      <c r="N1031" s="26">
        <f>TRUNC(E1031*M1031,0)</f>
        <v>109</v>
      </c>
      <c r="O1031" s="17" t="s">
        <v>3223</v>
      </c>
    </row>
    <row r="1032" spans="2:15" ht="19.7" customHeight="1" x14ac:dyDescent="0.2">
      <c r="B1032" s="13" t="s">
        <v>4016</v>
      </c>
      <c r="C1032" s="14" t="s">
        <v>4016</v>
      </c>
      <c r="D1032" s="14" t="s">
        <v>4016</v>
      </c>
      <c r="E1032" s="16"/>
      <c r="F1032" s="15" t="s">
        <v>4016</v>
      </c>
      <c r="G1032" s="22"/>
      <c r="H1032" s="16"/>
      <c r="I1032" s="22"/>
      <c r="J1032" s="26">
        <f>TRUNC(E1032*I1032,0)</f>
        <v>0</v>
      </c>
      <c r="K1032" s="22"/>
      <c r="L1032" s="26">
        <f>TRUNC(E1032*K1032,0)</f>
        <v>0</v>
      </c>
      <c r="M1032" s="22"/>
      <c r="N1032" s="26">
        <f>TRUNC(E1032*M1032,0)</f>
        <v>0</v>
      </c>
      <c r="O1032" s="17" t="s">
        <v>4016</v>
      </c>
    </row>
    <row r="1033" spans="2:15" ht="19.7" customHeight="1" x14ac:dyDescent="0.2">
      <c r="B1033" s="40" t="s">
        <v>3701</v>
      </c>
      <c r="C1033" s="24" t="s">
        <v>3405</v>
      </c>
      <c r="D1033" s="24" t="s">
        <v>2315</v>
      </c>
      <c r="E1033" s="16"/>
      <c r="F1033" s="41" t="s">
        <v>2986</v>
      </c>
      <c r="G1033" s="22"/>
      <c r="H1033" s="42" t="e">
        <f t="shared" ref="H1033:H1044" si="168">J1033+L1033+N1033</f>
        <v>#REF!</v>
      </c>
      <c r="I1033" s="22"/>
      <c r="J1033" s="26" t="e">
        <f>TRUNC(J1034+J1035+J1036+J1037+J1038+J1039+J1040+J1041+J1042+J1043+J1044)</f>
        <v>#REF!</v>
      </c>
      <c r="K1033" s="22"/>
      <c r="L1033" s="42" t="e">
        <f>TRUNC(L1034+L1035+L1036+L1037+L1038+L1039+L1040+L1041+L1042+L1043+L1044)</f>
        <v>#REF!</v>
      </c>
      <c r="M1033" s="22"/>
      <c r="N1033" s="26" t="e">
        <f>TRUNC(N1034+N1035+N1036+N1037+N1038+N1039+N1040+N1041+N1042+N1043+N1044)</f>
        <v>#REF!</v>
      </c>
      <c r="O1033" s="43" t="s">
        <v>2929</v>
      </c>
    </row>
    <row r="1034" spans="2:15" ht="19.7" customHeight="1" x14ac:dyDescent="0.2">
      <c r="B1034" s="13" t="s">
        <v>4016</v>
      </c>
      <c r="C1034" s="14" t="s">
        <v>3709</v>
      </c>
      <c r="D1034" s="14" t="s">
        <v>2175</v>
      </c>
      <c r="E1034" s="44">
        <v>0.44</v>
      </c>
      <c r="F1034" s="15" t="s">
        <v>1495</v>
      </c>
      <c r="G1034" s="22" t="e">
        <f t="shared" ref="G1034:G1044" si="169">I1034+K1034+M1034</f>
        <v>#REF!</v>
      </c>
      <c r="H1034" s="26" t="e">
        <f t="shared" si="168"/>
        <v>#REF!</v>
      </c>
      <c r="I1034" s="25" t="e">
        <f>#REF!</f>
        <v>#REF!</v>
      </c>
      <c r="J1034" s="26" t="e">
        <f t="shared" ref="J1034:J1045" si="170">TRUNC(E1034*I1034,0)</f>
        <v>#REF!</v>
      </c>
      <c r="K1034" s="25" t="e">
        <f>#REF!</f>
        <v>#REF!</v>
      </c>
      <c r="L1034" s="26" t="e">
        <f t="shared" ref="L1034:L1045" si="171">TRUNC(E1034*K1034,0)</f>
        <v>#REF!</v>
      </c>
      <c r="M1034" s="25" t="e">
        <f>#REF!</f>
        <v>#REF!</v>
      </c>
      <c r="N1034" s="26" t="e">
        <f t="shared" ref="N1034:N1045" si="172">TRUNC(E1034*M1034,0)</f>
        <v>#REF!</v>
      </c>
      <c r="O1034" s="17" t="s">
        <v>4016</v>
      </c>
    </row>
    <row r="1035" spans="2:15" ht="19.7" customHeight="1" x14ac:dyDescent="0.2">
      <c r="B1035" s="13" t="s">
        <v>4016</v>
      </c>
      <c r="C1035" s="14" t="s">
        <v>3012</v>
      </c>
      <c r="D1035" s="14" t="s">
        <v>557</v>
      </c>
      <c r="E1035" s="44">
        <v>0.44</v>
      </c>
      <c r="F1035" s="15" t="s">
        <v>1495</v>
      </c>
      <c r="G1035" s="22" t="e">
        <f t="shared" si="169"/>
        <v>#REF!</v>
      </c>
      <c r="H1035" s="26" t="e">
        <f t="shared" si="168"/>
        <v>#REF!</v>
      </c>
      <c r="I1035" s="25" t="e">
        <f>#REF!</f>
        <v>#REF!</v>
      </c>
      <c r="J1035" s="26" t="e">
        <f t="shared" si="170"/>
        <v>#REF!</v>
      </c>
      <c r="K1035" s="25" t="e">
        <f>#REF!</f>
        <v>#REF!</v>
      </c>
      <c r="L1035" s="26" t="e">
        <f t="shared" si="171"/>
        <v>#REF!</v>
      </c>
      <c r="M1035" s="25" t="e">
        <f>#REF!</f>
        <v>#REF!</v>
      </c>
      <c r="N1035" s="26" t="e">
        <f t="shared" si="172"/>
        <v>#REF!</v>
      </c>
      <c r="O1035" s="17" t="s">
        <v>4016</v>
      </c>
    </row>
    <row r="1036" spans="2:15" ht="19.7" customHeight="1" x14ac:dyDescent="0.2">
      <c r="B1036" s="13" t="s">
        <v>4016</v>
      </c>
      <c r="C1036" s="14" t="s">
        <v>2017</v>
      </c>
      <c r="D1036" s="14" t="s">
        <v>2281</v>
      </c>
      <c r="E1036" s="44">
        <v>0.23</v>
      </c>
      <c r="F1036" s="15" t="s">
        <v>3025</v>
      </c>
      <c r="G1036" s="22" t="e">
        <f t="shared" si="169"/>
        <v>#REF!</v>
      </c>
      <c r="H1036" s="26" t="e">
        <f t="shared" si="168"/>
        <v>#REF!</v>
      </c>
      <c r="I1036" s="25" t="e">
        <f>#REF!</f>
        <v>#REF!</v>
      </c>
      <c r="J1036" s="26" t="e">
        <f t="shared" si="170"/>
        <v>#REF!</v>
      </c>
      <c r="K1036" s="25" t="e">
        <f>#REF!</f>
        <v>#REF!</v>
      </c>
      <c r="L1036" s="26" t="e">
        <f t="shared" si="171"/>
        <v>#REF!</v>
      </c>
      <c r="M1036" s="25" t="e">
        <f>#REF!</f>
        <v>#REF!</v>
      </c>
      <c r="N1036" s="26" t="e">
        <f t="shared" si="172"/>
        <v>#REF!</v>
      </c>
      <c r="O1036" s="17" t="s">
        <v>4016</v>
      </c>
    </row>
    <row r="1037" spans="2:15" ht="19.7" customHeight="1" x14ac:dyDescent="0.2">
      <c r="B1037" s="13" t="s">
        <v>4016</v>
      </c>
      <c r="C1037" s="14" t="s">
        <v>974</v>
      </c>
      <c r="D1037" s="14" t="s">
        <v>2</v>
      </c>
      <c r="E1037" s="44">
        <v>0.08</v>
      </c>
      <c r="F1037" s="15" t="s">
        <v>3025</v>
      </c>
      <c r="G1037" s="22" t="e">
        <f t="shared" si="169"/>
        <v>#REF!</v>
      </c>
      <c r="H1037" s="26" t="e">
        <f t="shared" si="168"/>
        <v>#REF!</v>
      </c>
      <c r="I1037" s="25" t="e">
        <f>#REF!</f>
        <v>#REF!</v>
      </c>
      <c r="J1037" s="26" t="e">
        <f t="shared" si="170"/>
        <v>#REF!</v>
      </c>
      <c r="K1037" s="25" t="e">
        <f>#REF!</f>
        <v>#REF!</v>
      </c>
      <c r="L1037" s="26" t="e">
        <f t="shared" si="171"/>
        <v>#REF!</v>
      </c>
      <c r="M1037" s="25" t="e">
        <f>#REF!</f>
        <v>#REF!</v>
      </c>
      <c r="N1037" s="26" t="e">
        <f t="shared" si="172"/>
        <v>#REF!</v>
      </c>
      <c r="O1037" s="17" t="s">
        <v>4016</v>
      </c>
    </row>
    <row r="1038" spans="2:15" ht="19.7" customHeight="1" x14ac:dyDescent="0.2">
      <c r="B1038" s="13" t="s">
        <v>4016</v>
      </c>
      <c r="C1038" s="14" t="s">
        <v>3716</v>
      </c>
      <c r="D1038" s="14" t="s">
        <v>2281</v>
      </c>
      <c r="E1038" s="44">
        <v>0.04</v>
      </c>
      <c r="F1038" s="15" t="s">
        <v>3025</v>
      </c>
      <c r="G1038" s="22" t="e">
        <f t="shared" si="169"/>
        <v>#REF!</v>
      </c>
      <c r="H1038" s="26" t="e">
        <f t="shared" si="168"/>
        <v>#REF!</v>
      </c>
      <c r="I1038" s="25" t="e">
        <f>#REF!</f>
        <v>#REF!</v>
      </c>
      <c r="J1038" s="26" t="e">
        <f t="shared" si="170"/>
        <v>#REF!</v>
      </c>
      <c r="K1038" s="25" t="e">
        <f>#REF!</f>
        <v>#REF!</v>
      </c>
      <c r="L1038" s="26" t="e">
        <f t="shared" si="171"/>
        <v>#REF!</v>
      </c>
      <c r="M1038" s="25" t="e">
        <f>#REF!</f>
        <v>#REF!</v>
      </c>
      <c r="N1038" s="26" t="e">
        <f t="shared" si="172"/>
        <v>#REF!</v>
      </c>
      <c r="O1038" s="17" t="s">
        <v>4016</v>
      </c>
    </row>
    <row r="1039" spans="2:15" ht="19.7" customHeight="1" x14ac:dyDescent="0.2">
      <c r="B1039" s="13" t="s">
        <v>4016</v>
      </c>
      <c r="C1039" s="14" t="s">
        <v>2852</v>
      </c>
      <c r="D1039" s="14" t="s">
        <v>1071</v>
      </c>
      <c r="E1039" s="44">
        <v>0.31</v>
      </c>
      <c r="F1039" s="15" t="s">
        <v>1837</v>
      </c>
      <c r="G1039" s="22" t="e">
        <f t="shared" si="169"/>
        <v>#REF!</v>
      </c>
      <c r="H1039" s="26" t="e">
        <f t="shared" si="168"/>
        <v>#REF!</v>
      </c>
      <c r="I1039" s="25" t="e">
        <f>#REF!</f>
        <v>#REF!</v>
      </c>
      <c r="J1039" s="26" t="e">
        <f t="shared" si="170"/>
        <v>#REF!</v>
      </c>
      <c r="K1039" s="25" t="e">
        <f>#REF!</f>
        <v>#REF!</v>
      </c>
      <c r="L1039" s="26" t="e">
        <f t="shared" si="171"/>
        <v>#REF!</v>
      </c>
      <c r="M1039" s="25" t="e">
        <f>#REF!</f>
        <v>#REF!</v>
      </c>
      <c r="N1039" s="26" t="e">
        <f t="shared" si="172"/>
        <v>#REF!</v>
      </c>
      <c r="O1039" s="17" t="s">
        <v>4016</v>
      </c>
    </row>
    <row r="1040" spans="2:15" ht="19.7" customHeight="1" x14ac:dyDescent="0.2">
      <c r="B1040" s="13" t="s">
        <v>4016</v>
      </c>
      <c r="C1040" s="14" t="s">
        <v>803</v>
      </c>
      <c r="D1040" s="14" t="s">
        <v>370</v>
      </c>
      <c r="E1040" s="44">
        <v>0.04</v>
      </c>
      <c r="F1040" s="15" t="s">
        <v>2467</v>
      </c>
      <c r="G1040" s="22" t="e">
        <f t="shared" si="169"/>
        <v>#REF!</v>
      </c>
      <c r="H1040" s="26" t="e">
        <f t="shared" si="168"/>
        <v>#REF!</v>
      </c>
      <c r="I1040" s="25" t="e">
        <f>#REF!</f>
        <v>#REF!</v>
      </c>
      <c r="J1040" s="26" t="e">
        <f t="shared" si="170"/>
        <v>#REF!</v>
      </c>
      <c r="K1040" s="25" t="e">
        <f>#REF!</f>
        <v>#REF!</v>
      </c>
      <c r="L1040" s="26" t="e">
        <f t="shared" si="171"/>
        <v>#REF!</v>
      </c>
      <c r="M1040" s="25" t="e">
        <f>#REF!</f>
        <v>#REF!</v>
      </c>
      <c r="N1040" s="26" t="e">
        <f t="shared" si="172"/>
        <v>#REF!</v>
      </c>
      <c r="O1040" s="17" t="s">
        <v>4016</v>
      </c>
    </row>
    <row r="1041" spans="2:15" ht="19.7" customHeight="1" x14ac:dyDescent="0.2">
      <c r="B1041" s="13" t="s">
        <v>4016</v>
      </c>
      <c r="C1041" s="14" t="s">
        <v>1801</v>
      </c>
      <c r="D1041" s="14" t="s">
        <v>1071</v>
      </c>
      <c r="E1041" s="44">
        <v>0.02</v>
      </c>
      <c r="F1041" s="15" t="s">
        <v>1495</v>
      </c>
      <c r="G1041" s="22" t="e">
        <f t="shared" si="169"/>
        <v>#REF!</v>
      </c>
      <c r="H1041" s="26" t="e">
        <f t="shared" si="168"/>
        <v>#REF!</v>
      </c>
      <c r="I1041" s="25" t="e">
        <f>#REF!</f>
        <v>#REF!</v>
      </c>
      <c r="J1041" s="26" t="e">
        <f t="shared" si="170"/>
        <v>#REF!</v>
      </c>
      <c r="K1041" s="25" t="e">
        <f>#REF!</f>
        <v>#REF!</v>
      </c>
      <c r="L1041" s="26" t="e">
        <f t="shared" si="171"/>
        <v>#REF!</v>
      </c>
      <c r="M1041" s="25" t="e">
        <f>#REF!</f>
        <v>#REF!</v>
      </c>
      <c r="N1041" s="26" t="e">
        <f t="shared" si="172"/>
        <v>#REF!</v>
      </c>
      <c r="O1041" s="17" t="s">
        <v>4016</v>
      </c>
    </row>
    <row r="1042" spans="2:15" ht="19.7" customHeight="1" x14ac:dyDescent="0.2">
      <c r="B1042" s="13" t="s">
        <v>4016</v>
      </c>
      <c r="C1042" s="14" t="s">
        <v>3960</v>
      </c>
      <c r="D1042" s="14" t="s">
        <v>3267</v>
      </c>
      <c r="E1042" s="44">
        <v>1.23</v>
      </c>
      <c r="F1042" s="15" t="s">
        <v>2986</v>
      </c>
      <c r="G1042" s="22" t="e">
        <f t="shared" si="169"/>
        <v>#REF!</v>
      </c>
      <c r="H1042" s="26" t="e">
        <f t="shared" si="168"/>
        <v>#REF!</v>
      </c>
      <c r="I1042" s="25" t="e">
        <f>#REF!</f>
        <v>#REF!</v>
      </c>
      <c r="J1042" s="26" t="e">
        <f t="shared" si="170"/>
        <v>#REF!</v>
      </c>
      <c r="K1042" s="25" t="e">
        <f>#REF!</f>
        <v>#REF!</v>
      </c>
      <c r="L1042" s="26" t="e">
        <f t="shared" si="171"/>
        <v>#REF!</v>
      </c>
      <c r="M1042" s="25" t="e">
        <f>#REF!</f>
        <v>#REF!</v>
      </c>
      <c r="N1042" s="26" t="e">
        <f t="shared" si="172"/>
        <v>#REF!</v>
      </c>
      <c r="O1042" s="17" t="s">
        <v>4016</v>
      </c>
    </row>
    <row r="1043" spans="2:15" ht="19.7" customHeight="1" x14ac:dyDescent="0.2">
      <c r="B1043" s="13" t="s">
        <v>4016</v>
      </c>
      <c r="C1043" s="14" t="s">
        <v>3696</v>
      </c>
      <c r="D1043" s="14" t="s">
        <v>2584</v>
      </c>
      <c r="E1043" s="44">
        <v>7.0000000000000007E-2</v>
      </c>
      <c r="F1043" s="15" t="s">
        <v>2467</v>
      </c>
      <c r="G1043" s="22" t="e">
        <f t="shared" si="169"/>
        <v>#REF!</v>
      </c>
      <c r="H1043" s="26" t="e">
        <f t="shared" si="168"/>
        <v>#REF!</v>
      </c>
      <c r="I1043" s="25" t="e">
        <f>#REF!</f>
        <v>#REF!</v>
      </c>
      <c r="J1043" s="26" t="e">
        <f t="shared" si="170"/>
        <v>#REF!</v>
      </c>
      <c r="K1043" s="25" t="e">
        <f>#REF!</f>
        <v>#REF!</v>
      </c>
      <c r="L1043" s="26" t="e">
        <f t="shared" si="171"/>
        <v>#REF!</v>
      </c>
      <c r="M1043" s="25" t="e">
        <f>#REF!</f>
        <v>#REF!</v>
      </c>
      <c r="N1043" s="26" t="e">
        <f t="shared" si="172"/>
        <v>#REF!</v>
      </c>
      <c r="O1043" s="17" t="s">
        <v>4016</v>
      </c>
    </row>
    <row r="1044" spans="2:15" ht="19.7" customHeight="1" x14ac:dyDescent="0.2">
      <c r="B1044" s="13" t="s">
        <v>4016</v>
      </c>
      <c r="C1044" s="14" t="s">
        <v>1278</v>
      </c>
      <c r="D1044" s="14" t="s">
        <v>3526</v>
      </c>
      <c r="E1044" s="44">
        <v>1.52</v>
      </c>
      <c r="F1044" s="15" t="s">
        <v>1495</v>
      </c>
      <c r="G1044" s="22" t="e">
        <f t="shared" si="169"/>
        <v>#REF!</v>
      </c>
      <c r="H1044" s="26" t="e">
        <f t="shared" si="168"/>
        <v>#REF!</v>
      </c>
      <c r="I1044" s="25" t="e">
        <f>#REF!</f>
        <v>#REF!</v>
      </c>
      <c r="J1044" s="26" t="e">
        <f t="shared" si="170"/>
        <v>#REF!</v>
      </c>
      <c r="K1044" s="25" t="e">
        <f>#REF!</f>
        <v>#REF!</v>
      </c>
      <c r="L1044" s="26" t="e">
        <f t="shared" si="171"/>
        <v>#REF!</v>
      </c>
      <c r="M1044" s="25" t="e">
        <f>#REF!</f>
        <v>#REF!</v>
      </c>
      <c r="N1044" s="26" t="e">
        <f t="shared" si="172"/>
        <v>#REF!</v>
      </c>
      <c r="O1044" s="17" t="s">
        <v>4016</v>
      </c>
    </row>
    <row r="1045" spans="2:15" ht="19.7" customHeight="1" x14ac:dyDescent="0.2">
      <c r="B1045" s="13" t="s">
        <v>4016</v>
      </c>
      <c r="C1045" s="14" t="s">
        <v>4016</v>
      </c>
      <c r="D1045" s="14" t="s">
        <v>4016</v>
      </c>
      <c r="E1045" s="16"/>
      <c r="F1045" s="15" t="s">
        <v>4016</v>
      </c>
      <c r="G1045" s="22"/>
      <c r="H1045" s="16"/>
      <c r="I1045" s="22"/>
      <c r="J1045" s="26">
        <f t="shared" si="170"/>
        <v>0</v>
      </c>
      <c r="K1045" s="22"/>
      <c r="L1045" s="26">
        <f t="shared" si="171"/>
        <v>0</v>
      </c>
      <c r="M1045" s="22"/>
      <c r="N1045" s="26">
        <f t="shared" si="172"/>
        <v>0</v>
      </c>
      <c r="O1045" s="17" t="s">
        <v>4016</v>
      </c>
    </row>
    <row r="1046" spans="2:15" ht="19.7" customHeight="1" x14ac:dyDescent="0.2">
      <c r="B1046" s="40" t="s">
        <v>1076</v>
      </c>
      <c r="C1046" s="24" t="s">
        <v>2446</v>
      </c>
      <c r="D1046" s="24" t="s">
        <v>1535</v>
      </c>
      <c r="E1046" s="16"/>
      <c r="F1046" s="41" t="s">
        <v>2986</v>
      </c>
      <c r="G1046" s="22"/>
      <c r="H1046" s="42" t="e">
        <f t="shared" ref="H1046:H1055" si="173">J1046+L1046+N1046</f>
        <v>#REF!</v>
      </c>
      <c r="I1046" s="22"/>
      <c r="J1046" s="42" t="e">
        <f>TRUNC(J1047+J1048+J1049+J1050+J1051+J1052+J1053+J1054+J1055)</f>
        <v>#REF!</v>
      </c>
      <c r="K1046" s="22"/>
      <c r="L1046" s="42" t="e">
        <f>TRUNC(L1047+L1048+L1049+L1050+L1051+L1052+L1053+L1054+L1055)</f>
        <v>#REF!</v>
      </c>
      <c r="M1046" s="22"/>
      <c r="N1046" s="42" t="e">
        <f>TRUNC(N1047+N1048+N1049+N1050+N1051+N1052+N1053+N1054+N1055)</f>
        <v>#REF!</v>
      </c>
      <c r="O1046" s="43" t="s">
        <v>2929</v>
      </c>
    </row>
    <row r="1047" spans="2:15" ht="19.7" customHeight="1" x14ac:dyDescent="0.2">
      <c r="B1047" s="13" t="s">
        <v>4016</v>
      </c>
      <c r="C1047" s="14" t="s">
        <v>3405</v>
      </c>
      <c r="D1047" s="14" t="s">
        <v>1827</v>
      </c>
      <c r="E1047" s="44">
        <v>0.8</v>
      </c>
      <c r="F1047" s="15" t="s">
        <v>2986</v>
      </c>
      <c r="G1047" s="22" t="e">
        <f t="shared" ref="G1047:G1055" si="174">I1047+K1047+M1047</f>
        <v>#REF!</v>
      </c>
      <c r="H1047" s="26" t="e">
        <f t="shared" si="173"/>
        <v>#REF!</v>
      </c>
      <c r="I1047" s="25" t="e">
        <f>일위대가총괄표!G172</f>
        <v>#REF!</v>
      </c>
      <c r="J1047" s="26" t="e">
        <f>TRUNC(E1047*I1047,0)</f>
        <v>#REF!</v>
      </c>
      <c r="K1047" s="25" t="e">
        <f>일위대가총괄표!H172</f>
        <v>#REF!</v>
      </c>
      <c r="L1047" s="26" t="e">
        <f>TRUNC(E1047*K1047,0)</f>
        <v>#REF!</v>
      </c>
      <c r="M1047" s="25" t="e">
        <f>일위대가총괄표!I172</f>
        <v>#REF!</v>
      </c>
      <c r="N1047" s="26" t="e">
        <f>TRUNC(E1047*M1047,0)</f>
        <v>#REF!</v>
      </c>
      <c r="O1047" s="17" t="s">
        <v>3007</v>
      </c>
    </row>
    <row r="1048" spans="2:15" ht="19.7" customHeight="1" x14ac:dyDescent="0.2">
      <c r="B1048" s="13" t="s">
        <v>4016</v>
      </c>
      <c r="C1048" s="14" t="s">
        <v>1323</v>
      </c>
      <c r="D1048" s="14" t="s">
        <v>1846</v>
      </c>
      <c r="E1048" s="44">
        <v>11.2</v>
      </c>
      <c r="F1048" s="15" t="s">
        <v>802</v>
      </c>
      <c r="G1048" s="22" t="e">
        <f t="shared" si="174"/>
        <v>#REF!</v>
      </c>
      <c r="H1048" s="26" t="e">
        <f t="shared" si="173"/>
        <v>#REF!</v>
      </c>
      <c r="I1048" s="22"/>
      <c r="J1048" s="26">
        <f>TRUNC(E1048*1/100*I1048,0)</f>
        <v>0</v>
      </c>
      <c r="K1048" s="22" t="e">
        <f>L1047</f>
        <v>#REF!</v>
      </c>
      <c r="L1048" s="26" t="e">
        <f>TRUNC(E1048*1/100*K1048,0)</f>
        <v>#REF!</v>
      </c>
      <c r="M1048" s="22"/>
      <c r="N1048" s="26">
        <f>TRUNC(E1048*1/100*M1048,0)</f>
        <v>0</v>
      </c>
      <c r="O1048" s="17" t="s">
        <v>4016</v>
      </c>
    </row>
    <row r="1049" spans="2:15" ht="19.7" customHeight="1" x14ac:dyDescent="0.2">
      <c r="B1049" s="13" t="s">
        <v>4016</v>
      </c>
      <c r="C1049" s="14" t="s">
        <v>238</v>
      </c>
      <c r="D1049" s="14" t="s">
        <v>4016</v>
      </c>
      <c r="E1049" s="44">
        <v>0.3</v>
      </c>
      <c r="F1049" s="15" t="s">
        <v>3731</v>
      </c>
      <c r="G1049" s="22" t="e">
        <f t="shared" si="174"/>
        <v>#REF!</v>
      </c>
      <c r="H1049" s="26" t="e">
        <f t="shared" si="173"/>
        <v>#REF!</v>
      </c>
      <c r="I1049" s="25" t="e">
        <f>#REF!</f>
        <v>#REF!</v>
      </c>
      <c r="J1049" s="26" t="e">
        <f>TRUNC(E1049*I1049,0)</f>
        <v>#REF!</v>
      </c>
      <c r="K1049" s="25" t="e">
        <f>#REF!</f>
        <v>#REF!</v>
      </c>
      <c r="L1049" s="26" t="e">
        <f>TRUNC(E1049*K1049,0)</f>
        <v>#REF!</v>
      </c>
      <c r="M1049" s="25" t="e">
        <f>#REF!</f>
        <v>#REF!</v>
      </c>
      <c r="N1049" s="26" t="e">
        <f>TRUNC(E1049*M1049,0)</f>
        <v>#REF!</v>
      </c>
      <c r="O1049" s="17" t="s">
        <v>4016</v>
      </c>
    </row>
    <row r="1050" spans="2:15" ht="19.7" customHeight="1" x14ac:dyDescent="0.2">
      <c r="B1050" s="13" t="s">
        <v>4016</v>
      </c>
      <c r="C1050" s="14" t="s">
        <v>277</v>
      </c>
      <c r="D1050" s="14" t="s">
        <v>4016</v>
      </c>
      <c r="E1050" s="44">
        <v>0.12</v>
      </c>
      <c r="F1050" s="15" t="s">
        <v>3731</v>
      </c>
      <c r="G1050" s="22" t="e">
        <f t="shared" si="174"/>
        <v>#REF!</v>
      </c>
      <c r="H1050" s="26" t="e">
        <f t="shared" si="173"/>
        <v>#REF!</v>
      </c>
      <c r="I1050" s="25" t="e">
        <f>#REF!</f>
        <v>#REF!</v>
      </c>
      <c r="J1050" s="26" t="e">
        <f>TRUNC(E1050*I1050,0)</f>
        <v>#REF!</v>
      </c>
      <c r="K1050" s="25" t="e">
        <f>#REF!</f>
        <v>#REF!</v>
      </c>
      <c r="L1050" s="26" t="e">
        <f>TRUNC(E1050*K1050,0)</f>
        <v>#REF!</v>
      </c>
      <c r="M1050" s="25" t="e">
        <f>#REF!</f>
        <v>#REF!</v>
      </c>
      <c r="N1050" s="26" t="e">
        <f>TRUNC(E1050*M1050,0)</f>
        <v>#REF!</v>
      </c>
      <c r="O1050" s="17" t="s">
        <v>4016</v>
      </c>
    </row>
    <row r="1051" spans="2:15" ht="19.7" customHeight="1" x14ac:dyDescent="0.2">
      <c r="B1051" s="13" t="s">
        <v>4016</v>
      </c>
      <c r="C1051" s="14" t="s">
        <v>3787</v>
      </c>
      <c r="D1051" s="14" t="s">
        <v>574</v>
      </c>
      <c r="E1051" s="16">
        <v>2</v>
      </c>
      <c r="F1051" s="15" t="s">
        <v>802</v>
      </c>
      <c r="G1051" s="22" t="e">
        <f t="shared" si="174"/>
        <v>#REF!</v>
      </c>
      <c r="H1051" s="26" t="e">
        <f t="shared" si="173"/>
        <v>#REF!</v>
      </c>
      <c r="I1051" s="22" t="e">
        <f>J1050+J1049+J1048+J1047</f>
        <v>#REF!</v>
      </c>
      <c r="J1051" s="26" t="e">
        <f>TRUNC(E1051*1/100*I1051,0)</f>
        <v>#REF!</v>
      </c>
      <c r="K1051" s="22"/>
      <c r="L1051" s="26">
        <f>TRUNC(E1051*1/100*K1051,0)</f>
        <v>0</v>
      </c>
      <c r="M1051" s="22"/>
      <c r="N1051" s="26">
        <f>TRUNC(E1051*1/100*M1051,0)</f>
        <v>0</v>
      </c>
      <c r="O1051" s="17" t="s">
        <v>4016</v>
      </c>
    </row>
    <row r="1052" spans="2:15" ht="19.7" customHeight="1" x14ac:dyDescent="0.2">
      <c r="B1052" s="13" t="s">
        <v>4016</v>
      </c>
      <c r="C1052" s="14" t="s">
        <v>3627</v>
      </c>
      <c r="D1052" s="14" t="s">
        <v>646</v>
      </c>
      <c r="E1052" s="44">
        <v>0.10199999999999999</v>
      </c>
      <c r="F1052" s="15" t="s">
        <v>2937</v>
      </c>
      <c r="G1052" s="22" t="e">
        <f t="shared" si="174"/>
        <v>#REF!</v>
      </c>
      <c r="H1052" s="26" t="e">
        <f t="shared" si="173"/>
        <v>#REF!</v>
      </c>
      <c r="I1052" s="25" t="e">
        <f>#REF!</f>
        <v>#REF!</v>
      </c>
      <c r="J1052" s="26" t="e">
        <f>TRUNC(E1052*I1052,0)</f>
        <v>#REF!</v>
      </c>
      <c r="K1052" s="25" t="e">
        <f>#REF!</f>
        <v>#REF!</v>
      </c>
      <c r="L1052" s="26" t="e">
        <f>TRUNC(E1052*K1052,0)</f>
        <v>#REF!</v>
      </c>
      <c r="M1052" s="25" t="e">
        <f>#REF!</f>
        <v>#REF!</v>
      </c>
      <c r="N1052" s="26" t="e">
        <f>TRUNC(E1052*M1052,0)</f>
        <v>#REF!</v>
      </c>
      <c r="O1052" s="17" t="s">
        <v>4016</v>
      </c>
    </row>
    <row r="1053" spans="2:15" ht="19.7" customHeight="1" x14ac:dyDescent="0.2">
      <c r="B1053" s="13" t="s">
        <v>4016</v>
      </c>
      <c r="C1053" s="14" t="s">
        <v>2623</v>
      </c>
      <c r="D1053" s="14" t="s">
        <v>1035</v>
      </c>
      <c r="E1053" s="44">
        <v>0.1</v>
      </c>
      <c r="F1053" s="15" t="s">
        <v>2937</v>
      </c>
      <c r="G1053" s="22" t="e">
        <f t="shared" si="174"/>
        <v>#REF!</v>
      </c>
      <c r="H1053" s="26" t="e">
        <f t="shared" si="173"/>
        <v>#REF!</v>
      </c>
      <c r="I1053" s="25" t="e">
        <f>일위대가총괄표!G63</f>
        <v>#REF!</v>
      </c>
      <c r="J1053" s="26" t="e">
        <f>TRUNC(E1053*I1053,0)</f>
        <v>#REF!</v>
      </c>
      <c r="K1053" s="25" t="e">
        <f>일위대가총괄표!H63</f>
        <v>#REF!</v>
      </c>
      <c r="L1053" s="26" t="e">
        <f>TRUNC(E1053*K1053,0)</f>
        <v>#REF!</v>
      </c>
      <c r="M1053" s="25" t="e">
        <f>일위대가총괄표!I63</f>
        <v>#REF!</v>
      </c>
      <c r="N1053" s="26" t="e">
        <f>TRUNC(E1053*M1053,0)</f>
        <v>#REF!</v>
      </c>
      <c r="O1053" s="17" t="s">
        <v>2576</v>
      </c>
    </row>
    <row r="1054" spans="2:15" ht="19.7" customHeight="1" x14ac:dyDescent="0.2">
      <c r="B1054" s="18" t="s">
        <v>4016</v>
      </c>
      <c r="C1054" s="19" t="s">
        <v>3087</v>
      </c>
      <c r="D1054" s="19" t="s">
        <v>955</v>
      </c>
      <c r="E1054" s="45">
        <v>0.1</v>
      </c>
      <c r="F1054" s="20" t="s">
        <v>2937</v>
      </c>
      <c r="G1054" s="5" t="e">
        <f t="shared" si="174"/>
        <v>#REF!</v>
      </c>
      <c r="H1054" s="32" t="e">
        <f t="shared" si="173"/>
        <v>#REF!</v>
      </c>
      <c r="I1054" s="29" t="e">
        <f>#REF!</f>
        <v>#REF!</v>
      </c>
      <c r="J1054" s="32" t="e">
        <f>TRUNC(E1054*I1054,0)</f>
        <v>#REF!</v>
      </c>
      <c r="K1054" s="29" t="e">
        <f>#REF!</f>
        <v>#REF!</v>
      </c>
      <c r="L1054" s="32" t="e">
        <f>TRUNC(E1054*K1054,0)</f>
        <v>#REF!</v>
      </c>
      <c r="M1054" s="29" t="e">
        <f>#REF!</f>
        <v>#REF!</v>
      </c>
      <c r="N1054" s="32" t="e">
        <f>TRUNC(E1054*M1054,0)</f>
        <v>#REF!</v>
      </c>
      <c r="O1054" s="21" t="s">
        <v>3310</v>
      </c>
    </row>
    <row r="1055" spans="2:15" ht="19.7" customHeight="1" x14ac:dyDescent="0.2">
      <c r="B1055" s="13" t="s">
        <v>4016</v>
      </c>
      <c r="C1055" s="14" t="s">
        <v>2821</v>
      </c>
      <c r="D1055" s="14" t="s">
        <v>2000</v>
      </c>
      <c r="E1055" s="44">
        <v>0.1</v>
      </c>
      <c r="F1055" s="15" t="s">
        <v>2937</v>
      </c>
      <c r="G1055" s="22">
        <f t="shared" si="174"/>
        <v>4254</v>
      </c>
      <c r="H1055" s="26">
        <f t="shared" si="173"/>
        <v>424</v>
      </c>
      <c r="I1055" s="25">
        <f>단가산출총괄표!G79</f>
        <v>1683</v>
      </c>
      <c r="J1055" s="26">
        <f>TRUNC(E1055*I1055,0)</f>
        <v>168</v>
      </c>
      <c r="K1055" s="25">
        <f>단가산출총괄표!H79</f>
        <v>1472</v>
      </c>
      <c r="L1055" s="26">
        <f>TRUNC(E1055*K1055,0)</f>
        <v>147</v>
      </c>
      <c r="M1055" s="25">
        <f>단가산출총괄표!I79</f>
        <v>1099</v>
      </c>
      <c r="N1055" s="26">
        <f>TRUNC(E1055*M1055,0)</f>
        <v>109</v>
      </c>
      <c r="O1055" s="17" t="s">
        <v>3223</v>
      </c>
    </row>
    <row r="1056" spans="2:15" ht="19.7" customHeight="1" x14ac:dyDescent="0.2">
      <c r="B1056" s="13" t="s">
        <v>4016</v>
      </c>
      <c r="C1056" s="14" t="s">
        <v>4016</v>
      </c>
      <c r="D1056" s="14" t="s">
        <v>4016</v>
      </c>
      <c r="E1056" s="16"/>
      <c r="F1056" s="15" t="s">
        <v>4016</v>
      </c>
      <c r="G1056" s="22"/>
      <c r="H1056" s="16"/>
      <c r="I1056" s="22"/>
      <c r="J1056" s="26">
        <f>TRUNC(E1056*I1056,0)</f>
        <v>0</v>
      </c>
      <c r="K1056" s="22"/>
      <c r="L1056" s="26">
        <f>TRUNC(E1056*K1056,0)</f>
        <v>0</v>
      </c>
      <c r="M1056" s="22"/>
      <c r="N1056" s="26">
        <f>TRUNC(E1056*M1056,0)</f>
        <v>0</v>
      </c>
      <c r="O1056" s="17" t="s">
        <v>4016</v>
      </c>
    </row>
    <row r="1057" spans="2:15" ht="19.7" customHeight="1" x14ac:dyDescent="0.2">
      <c r="B1057" s="40" t="s">
        <v>3530</v>
      </c>
      <c r="C1057" s="24" t="s">
        <v>308</v>
      </c>
      <c r="D1057" s="24" t="s">
        <v>1535</v>
      </c>
      <c r="E1057" s="16"/>
      <c r="F1057" s="41" t="s">
        <v>2986</v>
      </c>
      <c r="G1057" s="22"/>
      <c r="H1057" s="42" t="e">
        <f t="shared" ref="H1057:H1066" si="175">J1057+L1057+N1057</f>
        <v>#REF!</v>
      </c>
      <c r="I1057" s="22"/>
      <c r="J1057" s="42" t="e">
        <f>TRUNC(J1058+J1059+J1060+J1061+J1062+J1063+J1064+J1065+J1066)</f>
        <v>#REF!</v>
      </c>
      <c r="K1057" s="22"/>
      <c r="L1057" s="42" t="e">
        <f>TRUNC(L1058+L1059+L1060+L1061+L1062+L1063+L1064+L1065+L1066)</f>
        <v>#REF!</v>
      </c>
      <c r="M1057" s="22"/>
      <c r="N1057" s="42" t="e">
        <f>TRUNC(N1058+N1059+N1060+N1061+N1062+N1063+N1064+N1065+N1066)</f>
        <v>#REF!</v>
      </c>
      <c r="O1057" s="43" t="s">
        <v>2929</v>
      </c>
    </row>
    <row r="1058" spans="2:15" ht="19.7" customHeight="1" x14ac:dyDescent="0.2">
      <c r="B1058" s="13" t="s">
        <v>4016</v>
      </c>
      <c r="C1058" s="14" t="s">
        <v>3405</v>
      </c>
      <c r="D1058" s="14" t="s">
        <v>1827</v>
      </c>
      <c r="E1058" s="44">
        <v>0.8</v>
      </c>
      <c r="F1058" s="15" t="s">
        <v>2986</v>
      </c>
      <c r="G1058" s="22" t="e">
        <f t="shared" ref="G1058:G1066" si="176">I1058+K1058+M1058</f>
        <v>#REF!</v>
      </c>
      <c r="H1058" s="26" t="e">
        <f t="shared" si="175"/>
        <v>#REF!</v>
      </c>
      <c r="I1058" s="25" t="e">
        <f>일위대가총괄표!G172</f>
        <v>#REF!</v>
      </c>
      <c r="J1058" s="26" t="e">
        <f>TRUNC(E1058*I1058,0)</f>
        <v>#REF!</v>
      </c>
      <c r="K1058" s="25" t="e">
        <f>일위대가총괄표!H172</f>
        <v>#REF!</v>
      </c>
      <c r="L1058" s="26" t="e">
        <f>TRUNC(E1058*K1058,0)</f>
        <v>#REF!</v>
      </c>
      <c r="M1058" s="25" t="e">
        <f>일위대가총괄표!I172</f>
        <v>#REF!</v>
      </c>
      <c r="N1058" s="26" t="e">
        <f>TRUNC(E1058*M1058,0)</f>
        <v>#REF!</v>
      </c>
      <c r="O1058" s="17" t="s">
        <v>3007</v>
      </c>
    </row>
    <row r="1059" spans="2:15" ht="19.7" customHeight="1" x14ac:dyDescent="0.2">
      <c r="B1059" s="13" t="s">
        <v>4016</v>
      </c>
      <c r="C1059" s="14" t="s">
        <v>1323</v>
      </c>
      <c r="D1059" s="14" t="s">
        <v>1846</v>
      </c>
      <c r="E1059" s="44">
        <v>11.2</v>
      </c>
      <c r="F1059" s="15" t="s">
        <v>802</v>
      </c>
      <c r="G1059" s="22" t="e">
        <f t="shared" si="176"/>
        <v>#REF!</v>
      </c>
      <c r="H1059" s="26" t="e">
        <f t="shared" si="175"/>
        <v>#REF!</v>
      </c>
      <c r="I1059" s="22"/>
      <c r="J1059" s="26">
        <f>TRUNC(E1059*1/100*I1059,0)</f>
        <v>0</v>
      </c>
      <c r="K1059" s="22" t="e">
        <f>L1058</f>
        <v>#REF!</v>
      </c>
      <c r="L1059" s="26" t="e">
        <f>TRUNC(E1059*1/100*K1059,0)</f>
        <v>#REF!</v>
      </c>
      <c r="M1059" s="22"/>
      <c r="N1059" s="26">
        <f>TRUNC(E1059*1/100*M1059,0)</f>
        <v>0</v>
      </c>
      <c r="O1059" s="17" t="s">
        <v>4016</v>
      </c>
    </row>
    <row r="1060" spans="2:15" ht="19.7" customHeight="1" x14ac:dyDescent="0.2">
      <c r="B1060" s="13" t="s">
        <v>4016</v>
      </c>
      <c r="C1060" s="14" t="s">
        <v>238</v>
      </c>
      <c r="D1060" s="14" t="s">
        <v>4016</v>
      </c>
      <c r="E1060" s="44">
        <v>0.3</v>
      </c>
      <c r="F1060" s="15" t="s">
        <v>3731</v>
      </c>
      <c r="G1060" s="22" t="e">
        <f t="shared" si="176"/>
        <v>#REF!</v>
      </c>
      <c r="H1060" s="26" t="e">
        <f t="shared" si="175"/>
        <v>#REF!</v>
      </c>
      <c r="I1060" s="25" t="e">
        <f>#REF!</f>
        <v>#REF!</v>
      </c>
      <c r="J1060" s="26" t="e">
        <f>TRUNC(E1060*I1060,0)</f>
        <v>#REF!</v>
      </c>
      <c r="K1060" s="25" t="e">
        <f>#REF!</f>
        <v>#REF!</v>
      </c>
      <c r="L1060" s="26" t="e">
        <f>TRUNC(E1060*K1060,0)</f>
        <v>#REF!</v>
      </c>
      <c r="M1060" s="25" t="e">
        <f>#REF!</f>
        <v>#REF!</v>
      </c>
      <c r="N1060" s="26" t="e">
        <f>TRUNC(E1060*M1060,0)</f>
        <v>#REF!</v>
      </c>
      <c r="O1060" s="17" t="s">
        <v>4016</v>
      </c>
    </row>
    <row r="1061" spans="2:15" ht="19.7" customHeight="1" x14ac:dyDescent="0.2">
      <c r="B1061" s="13" t="s">
        <v>4016</v>
      </c>
      <c r="C1061" s="14" t="s">
        <v>277</v>
      </c>
      <c r="D1061" s="14" t="s">
        <v>4016</v>
      </c>
      <c r="E1061" s="44">
        <v>0.12</v>
      </c>
      <c r="F1061" s="15" t="s">
        <v>3731</v>
      </c>
      <c r="G1061" s="22" t="e">
        <f t="shared" si="176"/>
        <v>#REF!</v>
      </c>
      <c r="H1061" s="26" t="e">
        <f t="shared" si="175"/>
        <v>#REF!</v>
      </c>
      <c r="I1061" s="25" t="e">
        <f>#REF!</f>
        <v>#REF!</v>
      </c>
      <c r="J1061" s="26" t="e">
        <f>TRUNC(E1061*I1061,0)</f>
        <v>#REF!</v>
      </c>
      <c r="K1061" s="25" t="e">
        <f>#REF!</f>
        <v>#REF!</v>
      </c>
      <c r="L1061" s="26" t="e">
        <f>TRUNC(E1061*K1061,0)</f>
        <v>#REF!</v>
      </c>
      <c r="M1061" s="25" t="e">
        <f>#REF!</f>
        <v>#REF!</v>
      </c>
      <c r="N1061" s="26" t="e">
        <f>TRUNC(E1061*M1061,0)</f>
        <v>#REF!</v>
      </c>
      <c r="O1061" s="17" t="s">
        <v>4016</v>
      </c>
    </row>
    <row r="1062" spans="2:15" ht="19.7" customHeight="1" x14ac:dyDescent="0.2">
      <c r="B1062" s="13" t="s">
        <v>4016</v>
      </c>
      <c r="C1062" s="14" t="s">
        <v>3787</v>
      </c>
      <c r="D1062" s="14" t="s">
        <v>574</v>
      </c>
      <c r="E1062" s="16">
        <v>2</v>
      </c>
      <c r="F1062" s="15" t="s">
        <v>802</v>
      </c>
      <c r="G1062" s="22" t="e">
        <f t="shared" si="176"/>
        <v>#REF!</v>
      </c>
      <c r="H1062" s="26" t="e">
        <f t="shared" si="175"/>
        <v>#REF!</v>
      </c>
      <c r="I1062" s="22" t="e">
        <f>J1061+J1060+J1059+J1058</f>
        <v>#REF!</v>
      </c>
      <c r="J1062" s="26" t="e">
        <f>TRUNC(E1062*1/100*I1062,0)</f>
        <v>#REF!</v>
      </c>
      <c r="K1062" s="22"/>
      <c r="L1062" s="26">
        <f>TRUNC(E1062*1/100*K1062,0)</f>
        <v>0</v>
      </c>
      <c r="M1062" s="22"/>
      <c r="N1062" s="26">
        <f>TRUNC(E1062*1/100*M1062,0)</f>
        <v>0</v>
      </c>
      <c r="O1062" s="17" t="s">
        <v>4016</v>
      </c>
    </row>
    <row r="1063" spans="2:15" ht="19.7" customHeight="1" x14ac:dyDescent="0.2">
      <c r="B1063" s="13" t="s">
        <v>4016</v>
      </c>
      <c r="C1063" s="14" t="s">
        <v>3627</v>
      </c>
      <c r="D1063" s="14" t="s">
        <v>646</v>
      </c>
      <c r="E1063" s="44">
        <v>0.10199999999999999</v>
      </c>
      <c r="F1063" s="15" t="s">
        <v>2937</v>
      </c>
      <c r="G1063" s="22" t="e">
        <f t="shared" si="176"/>
        <v>#REF!</v>
      </c>
      <c r="H1063" s="26" t="e">
        <f t="shared" si="175"/>
        <v>#REF!</v>
      </c>
      <c r="I1063" s="25" t="e">
        <f>#REF!</f>
        <v>#REF!</v>
      </c>
      <c r="J1063" s="26" t="e">
        <f>TRUNC(E1063*I1063,0)</f>
        <v>#REF!</v>
      </c>
      <c r="K1063" s="25" t="e">
        <f>#REF!</f>
        <v>#REF!</v>
      </c>
      <c r="L1063" s="26" t="e">
        <f>TRUNC(E1063*K1063,0)</f>
        <v>#REF!</v>
      </c>
      <c r="M1063" s="25" t="e">
        <f>#REF!</f>
        <v>#REF!</v>
      </c>
      <c r="N1063" s="26" t="e">
        <f>TRUNC(E1063*M1063,0)</f>
        <v>#REF!</v>
      </c>
      <c r="O1063" s="17" t="s">
        <v>4016</v>
      </c>
    </row>
    <row r="1064" spans="2:15" ht="19.7" customHeight="1" x14ac:dyDescent="0.2">
      <c r="B1064" s="13" t="s">
        <v>4016</v>
      </c>
      <c r="C1064" s="14" t="s">
        <v>2623</v>
      </c>
      <c r="D1064" s="14" t="s">
        <v>1035</v>
      </c>
      <c r="E1064" s="44">
        <v>0.1</v>
      </c>
      <c r="F1064" s="15" t="s">
        <v>2937</v>
      </c>
      <c r="G1064" s="22" t="e">
        <f t="shared" si="176"/>
        <v>#REF!</v>
      </c>
      <c r="H1064" s="26" t="e">
        <f t="shared" si="175"/>
        <v>#REF!</v>
      </c>
      <c r="I1064" s="25" t="e">
        <f>일위대가총괄표!G63</f>
        <v>#REF!</v>
      </c>
      <c r="J1064" s="26" t="e">
        <f>TRUNC(E1064*I1064,0)</f>
        <v>#REF!</v>
      </c>
      <c r="K1064" s="25" t="e">
        <f>일위대가총괄표!H63</f>
        <v>#REF!</v>
      </c>
      <c r="L1064" s="26" t="e">
        <f>TRUNC(E1064*K1064,0)</f>
        <v>#REF!</v>
      </c>
      <c r="M1064" s="25" t="e">
        <f>일위대가총괄표!I63</f>
        <v>#REF!</v>
      </c>
      <c r="N1064" s="26" t="e">
        <f>TRUNC(E1064*M1064,0)</f>
        <v>#REF!</v>
      </c>
      <c r="O1064" s="17" t="s">
        <v>2576</v>
      </c>
    </row>
    <row r="1065" spans="2:15" ht="19.7" customHeight="1" x14ac:dyDescent="0.2">
      <c r="B1065" s="13" t="s">
        <v>4016</v>
      </c>
      <c r="C1065" s="14" t="s">
        <v>3087</v>
      </c>
      <c r="D1065" s="14" t="s">
        <v>955</v>
      </c>
      <c r="E1065" s="44">
        <v>0.1</v>
      </c>
      <c r="F1065" s="15" t="s">
        <v>2937</v>
      </c>
      <c r="G1065" s="22" t="e">
        <f t="shared" si="176"/>
        <v>#REF!</v>
      </c>
      <c r="H1065" s="26" t="e">
        <f t="shared" si="175"/>
        <v>#REF!</v>
      </c>
      <c r="I1065" s="25" t="e">
        <f>#REF!</f>
        <v>#REF!</v>
      </c>
      <c r="J1065" s="26" t="e">
        <f>TRUNC(E1065*I1065,0)</f>
        <v>#REF!</v>
      </c>
      <c r="K1065" s="25" t="e">
        <f>#REF!</f>
        <v>#REF!</v>
      </c>
      <c r="L1065" s="26" t="e">
        <f>TRUNC(E1065*K1065,0)</f>
        <v>#REF!</v>
      </c>
      <c r="M1065" s="25" t="e">
        <f>#REF!</f>
        <v>#REF!</v>
      </c>
      <c r="N1065" s="26" t="e">
        <f>TRUNC(E1065*M1065,0)</f>
        <v>#REF!</v>
      </c>
      <c r="O1065" s="17" t="s">
        <v>3310</v>
      </c>
    </row>
    <row r="1066" spans="2:15" ht="19.7" customHeight="1" x14ac:dyDescent="0.2">
      <c r="B1066" s="13" t="s">
        <v>4016</v>
      </c>
      <c r="C1066" s="14" t="s">
        <v>2821</v>
      </c>
      <c r="D1066" s="14" t="s">
        <v>2000</v>
      </c>
      <c r="E1066" s="44">
        <v>0.1</v>
      </c>
      <c r="F1066" s="15" t="s">
        <v>2937</v>
      </c>
      <c r="G1066" s="22">
        <f t="shared" si="176"/>
        <v>4254</v>
      </c>
      <c r="H1066" s="26">
        <f t="shared" si="175"/>
        <v>424</v>
      </c>
      <c r="I1066" s="25">
        <f>단가산출총괄표!G79</f>
        <v>1683</v>
      </c>
      <c r="J1066" s="26">
        <f>TRUNC(E1066*I1066,0)</f>
        <v>168</v>
      </c>
      <c r="K1066" s="25">
        <f>단가산출총괄표!H79</f>
        <v>1472</v>
      </c>
      <c r="L1066" s="26">
        <f>TRUNC(E1066*K1066,0)</f>
        <v>147</v>
      </c>
      <c r="M1066" s="25">
        <f>단가산출총괄표!I79</f>
        <v>1099</v>
      </c>
      <c r="N1066" s="26">
        <f>TRUNC(E1066*M1066,0)</f>
        <v>109</v>
      </c>
      <c r="O1066" s="17" t="s">
        <v>3223</v>
      </c>
    </row>
    <row r="1067" spans="2:15" ht="19.7" customHeight="1" x14ac:dyDescent="0.2">
      <c r="B1067" s="13" t="s">
        <v>4016</v>
      </c>
      <c r="C1067" s="14" t="s">
        <v>4016</v>
      </c>
      <c r="D1067" s="14" t="s">
        <v>4016</v>
      </c>
      <c r="E1067" s="16"/>
      <c r="F1067" s="15" t="s">
        <v>4016</v>
      </c>
      <c r="G1067" s="22"/>
      <c r="H1067" s="16"/>
      <c r="I1067" s="22"/>
      <c r="J1067" s="26">
        <f>TRUNC(E1067*I1067,0)</f>
        <v>0</v>
      </c>
      <c r="K1067" s="22"/>
      <c r="L1067" s="26">
        <f>TRUNC(E1067*K1067,0)</f>
        <v>0</v>
      </c>
      <c r="M1067" s="22"/>
      <c r="N1067" s="26">
        <f>TRUNC(E1067*M1067,0)</f>
        <v>0</v>
      </c>
      <c r="O1067" s="17" t="s">
        <v>4016</v>
      </c>
    </row>
    <row r="1068" spans="2:15" ht="19.7" customHeight="1" x14ac:dyDescent="0.2">
      <c r="B1068" s="40" t="s">
        <v>1387</v>
      </c>
      <c r="C1068" s="24" t="s">
        <v>1956</v>
      </c>
      <c r="D1068" s="24" t="s">
        <v>1535</v>
      </c>
      <c r="E1068" s="16"/>
      <c r="F1068" s="41" t="s">
        <v>2986</v>
      </c>
      <c r="G1068" s="22"/>
      <c r="H1068" s="42" t="e">
        <f t="shared" ref="H1068:H1077" si="177">J1068+L1068+N1068</f>
        <v>#REF!</v>
      </c>
      <c r="I1068" s="22"/>
      <c r="J1068" s="42" t="e">
        <f>TRUNC(J1069+J1070+J1071+J1072+J1073+J1074+J1075+J1076+J1077)</f>
        <v>#REF!</v>
      </c>
      <c r="K1068" s="22"/>
      <c r="L1068" s="42" t="e">
        <f>TRUNC(L1069+L1070+L1071+L1072+L1073+L1074+L1075+L1076+L1077)</f>
        <v>#REF!</v>
      </c>
      <c r="M1068" s="22"/>
      <c r="N1068" s="42" t="e">
        <f>TRUNC(N1069+N1070+N1071+N1072+N1073+N1074+N1075+N1076+N1077)</f>
        <v>#REF!</v>
      </c>
      <c r="O1068" s="43" t="s">
        <v>2929</v>
      </c>
    </row>
    <row r="1069" spans="2:15" ht="19.7" customHeight="1" x14ac:dyDescent="0.2">
      <c r="B1069" s="13" t="s">
        <v>4016</v>
      </c>
      <c r="C1069" s="14" t="s">
        <v>3405</v>
      </c>
      <c r="D1069" s="14" t="s">
        <v>2315</v>
      </c>
      <c r="E1069" s="44">
        <v>0.8</v>
      </c>
      <c r="F1069" s="15" t="s">
        <v>2986</v>
      </c>
      <c r="G1069" s="22" t="e">
        <f t="shared" ref="G1069:G1077" si="178">I1069+K1069+M1069</f>
        <v>#REF!</v>
      </c>
      <c r="H1069" s="26" t="e">
        <f t="shared" si="177"/>
        <v>#REF!</v>
      </c>
      <c r="I1069" s="25" t="e">
        <f>일위대가총괄표!G174</f>
        <v>#REF!</v>
      </c>
      <c r="J1069" s="26" t="e">
        <f>TRUNC(E1069*I1069,0)</f>
        <v>#REF!</v>
      </c>
      <c r="K1069" s="25" t="e">
        <f>일위대가총괄표!H174</f>
        <v>#REF!</v>
      </c>
      <c r="L1069" s="26" t="e">
        <f>TRUNC(E1069*K1069,0)</f>
        <v>#REF!</v>
      </c>
      <c r="M1069" s="25" t="e">
        <f>일위대가총괄표!I174</f>
        <v>#REF!</v>
      </c>
      <c r="N1069" s="26" t="e">
        <f>TRUNC(E1069*M1069,0)</f>
        <v>#REF!</v>
      </c>
      <c r="O1069" s="17" t="s">
        <v>1194</v>
      </c>
    </row>
    <row r="1070" spans="2:15" ht="19.7" customHeight="1" x14ac:dyDescent="0.2">
      <c r="B1070" s="13" t="s">
        <v>4016</v>
      </c>
      <c r="C1070" s="14" t="s">
        <v>1323</v>
      </c>
      <c r="D1070" s="14" t="s">
        <v>1846</v>
      </c>
      <c r="E1070" s="16">
        <v>13</v>
      </c>
      <c r="F1070" s="15" t="s">
        <v>802</v>
      </c>
      <c r="G1070" s="22" t="e">
        <f t="shared" si="178"/>
        <v>#REF!</v>
      </c>
      <c r="H1070" s="26" t="e">
        <f t="shared" si="177"/>
        <v>#REF!</v>
      </c>
      <c r="I1070" s="22"/>
      <c r="J1070" s="26">
        <f>TRUNC(E1070*1/100*I1070,0)</f>
        <v>0</v>
      </c>
      <c r="K1070" s="22" t="e">
        <f>L1069</f>
        <v>#REF!</v>
      </c>
      <c r="L1070" s="26" t="e">
        <f>TRUNC(E1070*1/100*K1070,0)</f>
        <v>#REF!</v>
      </c>
      <c r="M1070" s="22"/>
      <c r="N1070" s="26">
        <f>TRUNC(E1070*1/100*M1070,0)</f>
        <v>0</v>
      </c>
      <c r="O1070" s="17" t="s">
        <v>4016</v>
      </c>
    </row>
    <row r="1071" spans="2:15" ht="19.7" customHeight="1" x14ac:dyDescent="0.2">
      <c r="B1071" s="13" t="s">
        <v>4016</v>
      </c>
      <c r="C1071" s="14" t="s">
        <v>238</v>
      </c>
      <c r="D1071" s="14" t="s">
        <v>4016</v>
      </c>
      <c r="E1071" s="44">
        <v>0.23</v>
      </c>
      <c r="F1071" s="15" t="s">
        <v>3731</v>
      </c>
      <c r="G1071" s="22" t="e">
        <f t="shared" si="178"/>
        <v>#REF!</v>
      </c>
      <c r="H1071" s="26" t="e">
        <f t="shared" si="177"/>
        <v>#REF!</v>
      </c>
      <c r="I1071" s="25" t="e">
        <f>#REF!</f>
        <v>#REF!</v>
      </c>
      <c r="J1071" s="26" t="e">
        <f>TRUNC(E1071*I1071,0)</f>
        <v>#REF!</v>
      </c>
      <c r="K1071" s="25" t="e">
        <f>#REF!</f>
        <v>#REF!</v>
      </c>
      <c r="L1071" s="26" t="e">
        <f>TRUNC(E1071*K1071,0)</f>
        <v>#REF!</v>
      </c>
      <c r="M1071" s="25" t="e">
        <f>#REF!</f>
        <v>#REF!</v>
      </c>
      <c r="N1071" s="26" t="e">
        <f>TRUNC(E1071*M1071,0)</f>
        <v>#REF!</v>
      </c>
      <c r="O1071" s="17" t="s">
        <v>4016</v>
      </c>
    </row>
    <row r="1072" spans="2:15" ht="19.7" customHeight="1" x14ac:dyDescent="0.2">
      <c r="B1072" s="13" t="s">
        <v>4016</v>
      </c>
      <c r="C1072" s="14" t="s">
        <v>277</v>
      </c>
      <c r="D1072" s="14" t="s">
        <v>4016</v>
      </c>
      <c r="E1072" s="44">
        <v>0.1</v>
      </c>
      <c r="F1072" s="15" t="s">
        <v>3731</v>
      </c>
      <c r="G1072" s="22" t="e">
        <f t="shared" si="178"/>
        <v>#REF!</v>
      </c>
      <c r="H1072" s="26" t="e">
        <f t="shared" si="177"/>
        <v>#REF!</v>
      </c>
      <c r="I1072" s="25" t="e">
        <f>#REF!</f>
        <v>#REF!</v>
      </c>
      <c r="J1072" s="26" t="e">
        <f>TRUNC(E1072*I1072,0)</f>
        <v>#REF!</v>
      </c>
      <c r="K1072" s="25" t="e">
        <f>#REF!</f>
        <v>#REF!</v>
      </c>
      <c r="L1072" s="26" t="e">
        <f>TRUNC(E1072*K1072,0)</f>
        <v>#REF!</v>
      </c>
      <c r="M1072" s="25" t="e">
        <f>#REF!</f>
        <v>#REF!</v>
      </c>
      <c r="N1072" s="26" t="e">
        <f>TRUNC(E1072*M1072,0)</f>
        <v>#REF!</v>
      </c>
      <c r="O1072" s="17" t="s">
        <v>4016</v>
      </c>
    </row>
    <row r="1073" spans="2:15" ht="19.7" customHeight="1" x14ac:dyDescent="0.2">
      <c r="B1073" s="13" t="s">
        <v>4016</v>
      </c>
      <c r="C1073" s="14" t="s">
        <v>3787</v>
      </c>
      <c r="D1073" s="14" t="s">
        <v>574</v>
      </c>
      <c r="E1073" s="16">
        <v>2</v>
      </c>
      <c r="F1073" s="15" t="s">
        <v>802</v>
      </c>
      <c r="G1073" s="22" t="e">
        <f t="shared" si="178"/>
        <v>#REF!</v>
      </c>
      <c r="H1073" s="26" t="e">
        <f t="shared" si="177"/>
        <v>#REF!</v>
      </c>
      <c r="I1073" s="22" t="e">
        <f>J1072+J1071+J1070+J1069</f>
        <v>#REF!</v>
      </c>
      <c r="J1073" s="26" t="e">
        <f>TRUNC(E1073*1/100*I1073,0)</f>
        <v>#REF!</v>
      </c>
      <c r="K1073" s="22"/>
      <c r="L1073" s="26">
        <f>TRUNC(E1073*1/100*K1073,0)</f>
        <v>0</v>
      </c>
      <c r="M1073" s="22"/>
      <c r="N1073" s="26">
        <f>TRUNC(E1073*1/100*M1073,0)</f>
        <v>0</v>
      </c>
      <c r="O1073" s="17" t="s">
        <v>4016</v>
      </c>
    </row>
    <row r="1074" spans="2:15" ht="19.7" customHeight="1" x14ac:dyDescent="0.2">
      <c r="B1074" s="13" t="s">
        <v>4016</v>
      </c>
      <c r="C1074" s="14" t="s">
        <v>3627</v>
      </c>
      <c r="D1074" s="14" t="s">
        <v>646</v>
      </c>
      <c r="E1074" s="44">
        <v>0.10199999999999999</v>
      </c>
      <c r="F1074" s="15" t="s">
        <v>2937</v>
      </c>
      <c r="G1074" s="22" t="e">
        <f t="shared" si="178"/>
        <v>#REF!</v>
      </c>
      <c r="H1074" s="26" t="e">
        <f t="shared" si="177"/>
        <v>#REF!</v>
      </c>
      <c r="I1074" s="25" t="e">
        <f>#REF!</f>
        <v>#REF!</v>
      </c>
      <c r="J1074" s="26" t="e">
        <f>TRUNC(E1074*I1074,0)</f>
        <v>#REF!</v>
      </c>
      <c r="K1074" s="25" t="e">
        <f>#REF!</f>
        <v>#REF!</v>
      </c>
      <c r="L1074" s="26" t="e">
        <f>TRUNC(E1074*K1074,0)</f>
        <v>#REF!</v>
      </c>
      <c r="M1074" s="25" t="e">
        <f>#REF!</f>
        <v>#REF!</v>
      </c>
      <c r="N1074" s="26" t="e">
        <f>TRUNC(E1074*M1074,0)</f>
        <v>#REF!</v>
      </c>
      <c r="O1074" s="17" t="s">
        <v>4016</v>
      </c>
    </row>
    <row r="1075" spans="2:15" ht="19.7" customHeight="1" x14ac:dyDescent="0.2">
      <c r="B1075" s="13" t="s">
        <v>4016</v>
      </c>
      <c r="C1075" s="14" t="s">
        <v>2623</v>
      </c>
      <c r="D1075" s="14" t="s">
        <v>1035</v>
      </c>
      <c r="E1075" s="44">
        <v>0.1</v>
      </c>
      <c r="F1075" s="15" t="s">
        <v>2937</v>
      </c>
      <c r="G1075" s="22" t="e">
        <f t="shared" si="178"/>
        <v>#REF!</v>
      </c>
      <c r="H1075" s="26" t="e">
        <f t="shared" si="177"/>
        <v>#REF!</v>
      </c>
      <c r="I1075" s="25" t="e">
        <f>일위대가총괄표!G63</f>
        <v>#REF!</v>
      </c>
      <c r="J1075" s="26" t="e">
        <f>TRUNC(E1075*I1075,0)</f>
        <v>#REF!</v>
      </c>
      <c r="K1075" s="25" t="e">
        <f>일위대가총괄표!H63</f>
        <v>#REF!</v>
      </c>
      <c r="L1075" s="26" t="e">
        <f>TRUNC(E1075*K1075,0)</f>
        <v>#REF!</v>
      </c>
      <c r="M1075" s="25" t="e">
        <f>일위대가총괄표!I63</f>
        <v>#REF!</v>
      </c>
      <c r="N1075" s="26" t="e">
        <f>TRUNC(E1075*M1075,0)</f>
        <v>#REF!</v>
      </c>
      <c r="O1075" s="17" t="s">
        <v>2576</v>
      </c>
    </row>
    <row r="1076" spans="2:15" ht="19.7" customHeight="1" x14ac:dyDescent="0.2">
      <c r="B1076" s="13" t="s">
        <v>4016</v>
      </c>
      <c r="C1076" s="14" t="s">
        <v>3087</v>
      </c>
      <c r="D1076" s="14" t="s">
        <v>955</v>
      </c>
      <c r="E1076" s="44">
        <v>0.1</v>
      </c>
      <c r="F1076" s="15" t="s">
        <v>2937</v>
      </c>
      <c r="G1076" s="22" t="e">
        <f t="shared" si="178"/>
        <v>#REF!</v>
      </c>
      <c r="H1076" s="26" t="e">
        <f t="shared" si="177"/>
        <v>#REF!</v>
      </c>
      <c r="I1076" s="25" t="e">
        <f>#REF!</f>
        <v>#REF!</v>
      </c>
      <c r="J1076" s="26" t="e">
        <f>TRUNC(E1076*I1076,0)</f>
        <v>#REF!</v>
      </c>
      <c r="K1076" s="25" t="e">
        <f>#REF!</f>
        <v>#REF!</v>
      </c>
      <c r="L1076" s="26" t="e">
        <f>TRUNC(E1076*K1076,0)</f>
        <v>#REF!</v>
      </c>
      <c r="M1076" s="25" t="e">
        <f>#REF!</f>
        <v>#REF!</v>
      </c>
      <c r="N1076" s="26" t="e">
        <f>TRUNC(E1076*M1076,0)</f>
        <v>#REF!</v>
      </c>
      <c r="O1076" s="17" t="s">
        <v>3310</v>
      </c>
    </row>
    <row r="1077" spans="2:15" ht="19.7" customHeight="1" x14ac:dyDescent="0.2">
      <c r="B1077" s="13" t="s">
        <v>4016</v>
      </c>
      <c r="C1077" s="14" t="s">
        <v>2821</v>
      </c>
      <c r="D1077" s="14" t="s">
        <v>2000</v>
      </c>
      <c r="E1077" s="44">
        <v>0.1</v>
      </c>
      <c r="F1077" s="15" t="s">
        <v>2937</v>
      </c>
      <c r="G1077" s="22">
        <f t="shared" si="178"/>
        <v>4254</v>
      </c>
      <c r="H1077" s="26">
        <f t="shared" si="177"/>
        <v>424</v>
      </c>
      <c r="I1077" s="25">
        <f>단가산출총괄표!G79</f>
        <v>1683</v>
      </c>
      <c r="J1077" s="26">
        <f>TRUNC(E1077*I1077,0)</f>
        <v>168</v>
      </c>
      <c r="K1077" s="25">
        <f>단가산출총괄표!H79</f>
        <v>1472</v>
      </c>
      <c r="L1077" s="26">
        <f>TRUNC(E1077*K1077,0)</f>
        <v>147</v>
      </c>
      <c r="M1077" s="25">
        <f>단가산출총괄표!I79</f>
        <v>1099</v>
      </c>
      <c r="N1077" s="26">
        <f>TRUNC(E1077*M1077,0)</f>
        <v>109</v>
      </c>
      <c r="O1077" s="17" t="s">
        <v>3223</v>
      </c>
    </row>
    <row r="1078" spans="2:15" ht="19.7" customHeight="1" x14ac:dyDescent="0.2">
      <c r="B1078" s="13" t="s">
        <v>4016</v>
      </c>
      <c r="C1078" s="14" t="s">
        <v>4016</v>
      </c>
      <c r="D1078" s="14" t="s">
        <v>4016</v>
      </c>
      <c r="E1078" s="16"/>
      <c r="F1078" s="15" t="s">
        <v>4016</v>
      </c>
      <c r="G1078" s="22"/>
      <c r="H1078" s="16"/>
      <c r="I1078" s="22"/>
      <c r="J1078" s="26">
        <f>TRUNC(E1078*I1078,0)</f>
        <v>0</v>
      </c>
      <c r="K1078" s="22"/>
      <c r="L1078" s="26">
        <f>TRUNC(E1078*K1078,0)</f>
        <v>0</v>
      </c>
      <c r="M1078" s="22"/>
      <c r="N1078" s="26">
        <f>TRUNC(E1078*M1078,0)</f>
        <v>0</v>
      </c>
      <c r="O1078" s="17" t="s">
        <v>4016</v>
      </c>
    </row>
    <row r="1079" spans="2:15" ht="19.7" customHeight="1" x14ac:dyDescent="0.2">
      <c r="B1079" s="40" t="s">
        <v>3986</v>
      </c>
      <c r="C1079" s="24" t="s">
        <v>3592</v>
      </c>
      <c r="D1079" s="24" t="s">
        <v>4016</v>
      </c>
      <c r="E1079" s="16"/>
      <c r="F1079" s="41" t="s">
        <v>2517</v>
      </c>
      <c r="G1079" s="22"/>
      <c r="H1079" s="42" t="e">
        <f>J1079+L1079+N1079</f>
        <v>#REF!</v>
      </c>
      <c r="I1079" s="22"/>
      <c r="J1079" s="42" t="e">
        <f>TRUNC(J1080+J1081+J1082)</f>
        <v>#REF!</v>
      </c>
      <c r="K1079" s="22"/>
      <c r="L1079" s="42" t="e">
        <f>TRUNC(L1080+L1081+L1082)</f>
        <v>#REF!</v>
      </c>
      <c r="M1079" s="22"/>
      <c r="N1079" s="42" t="e">
        <f>TRUNC(N1080+N1081+N1082)</f>
        <v>#REF!</v>
      </c>
      <c r="O1079" s="43" t="s">
        <v>4016</v>
      </c>
    </row>
    <row r="1080" spans="2:15" ht="19.7" customHeight="1" x14ac:dyDescent="0.2">
      <c r="B1080" s="13" t="s">
        <v>4016</v>
      </c>
      <c r="C1080" s="14" t="s">
        <v>2741</v>
      </c>
      <c r="D1080" s="14" t="s">
        <v>4016</v>
      </c>
      <c r="E1080" s="16">
        <v>1</v>
      </c>
      <c r="F1080" s="15" t="s">
        <v>2517</v>
      </c>
      <c r="G1080" s="22" t="e">
        <f>I1080+K1080+M1080</f>
        <v>#REF!</v>
      </c>
      <c r="H1080" s="26" t="e">
        <f>J1080+L1080+N1080</f>
        <v>#REF!</v>
      </c>
      <c r="I1080" s="25" t="e">
        <f>일위대가총괄표!G179</f>
        <v>#REF!</v>
      </c>
      <c r="J1080" s="26" t="e">
        <f>TRUNC(E1080*I1080,0)</f>
        <v>#REF!</v>
      </c>
      <c r="K1080" s="25" t="e">
        <f>일위대가총괄표!H179</f>
        <v>#REF!</v>
      </c>
      <c r="L1080" s="26" t="e">
        <f>TRUNC(E1080*K1080,0)</f>
        <v>#REF!</v>
      </c>
      <c r="M1080" s="25" t="e">
        <f>일위대가총괄표!I179</f>
        <v>#REF!</v>
      </c>
      <c r="N1080" s="26" t="e">
        <f>TRUNC(E1080*M1080,0)</f>
        <v>#REF!</v>
      </c>
      <c r="O1080" s="17" t="s">
        <v>3830</v>
      </c>
    </row>
    <row r="1081" spans="2:15" ht="19.7" customHeight="1" x14ac:dyDescent="0.2">
      <c r="B1081" s="13" t="s">
        <v>4016</v>
      </c>
      <c r="C1081" s="14" t="s">
        <v>3435</v>
      </c>
      <c r="D1081" s="14" t="s">
        <v>3393</v>
      </c>
      <c r="E1081" s="44">
        <v>0.4</v>
      </c>
      <c r="F1081" s="15" t="s">
        <v>807</v>
      </c>
      <c r="G1081" s="22" t="e">
        <f>I1081+K1081+M1081</f>
        <v>#REF!</v>
      </c>
      <c r="H1081" s="26" t="e">
        <f>J1081+L1081+N1081</f>
        <v>#REF!</v>
      </c>
      <c r="I1081" s="25" t="e">
        <f>#REF!</f>
        <v>#REF!</v>
      </c>
      <c r="J1081" s="26" t="e">
        <f>TRUNC(E1081*I1081,0)</f>
        <v>#REF!</v>
      </c>
      <c r="K1081" s="25" t="e">
        <f>#REF!</f>
        <v>#REF!</v>
      </c>
      <c r="L1081" s="26" t="e">
        <f>TRUNC(E1081*K1081,0)</f>
        <v>#REF!</v>
      </c>
      <c r="M1081" s="25" t="e">
        <f>#REF!</f>
        <v>#REF!</v>
      </c>
      <c r="N1081" s="26" t="e">
        <f>TRUNC(E1081*M1081,0)</f>
        <v>#REF!</v>
      </c>
      <c r="O1081" s="17" t="s">
        <v>2938</v>
      </c>
    </row>
    <row r="1082" spans="2:15" ht="19.7" customHeight="1" x14ac:dyDescent="0.2">
      <c r="B1082" s="13" t="s">
        <v>4016</v>
      </c>
      <c r="C1082" s="14" t="s">
        <v>1664</v>
      </c>
      <c r="D1082" s="14" t="s">
        <v>4016</v>
      </c>
      <c r="E1082" s="16">
        <v>1</v>
      </c>
      <c r="F1082" s="15" t="s">
        <v>2517</v>
      </c>
      <c r="G1082" s="22" t="e">
        <f>I1082+K1082+M1082</f>
        <v>#REF!</v>
      </c>
      <c r="H1082" s="26" t="e">
        <f>J1082+L1082+N1082</f>
        <v>#REF!</v>
      </c>
      <c r="I1082" s="25" t="e">
        <f>일위대가총괄표!G181</f>
        <v>#REF!</v>
      </c>
      <c r="J1082" s="26" t="e">
        <f>TRUNC(E1082*I1082,0)</f>
        <v>#REF!</v>
      </c>
      <c r="K1082" s="25" t="e">
        <f>일위대가총괄표!H181</f>
        <v>#REF!</v>
      </c>
      <c r="L1082" s="26" t="e">
        <f>TRUNC(E1082*K1082,0)</f>
        <v>#REF!</v>
      </c>
      <c r="M1082" s="25" t="e">
        <f>일위대가총괄표!I181</f>
        <v>#REF!</v>
      </c>
      <c r="N1082" s="26" t="e">
        <f>TRUNC(E1082*M1082,0)</f>
        <v>#REF!</v>
      </c>
      <c r="O1082" s="17" t="s">
        <v>2097</v>
      </c>
    </row>
    <row r="1083" spans="2:15" ht="19.7" customHeight="1" x14ac:dyDescent="0.2">
      <c r="B1083" s="13" t="s">
        <v>4016</v>
      </c>
      <c r="C1083" s="14" t="s">
        <v>4016</v>
      </c>
      <c r="D1083" s="14" t="s">
        <v>4016</v>
      </c>
      <c r="E1083" s="16"/>
      <c r="F1083" s="15" t="s">
        <v>4016</v>
      </c>
      <c r="G1083" s="22"/>
      <c r="H1083" s="16"/>
      <c r="I1083" s="22"/>
      <c r="J1083" s="26">
        <f>TRUNC(E1083*I1083,0)</f>
        <v>0</v>
      </c>
      <c r="K1083" s="22"/>
      <c r="L1083" s="26">
        <f>TRUNC(E1083*K1083,0)</f>
        <v>0</v>
      </c>
      <c r="M1083" s="22"/>
      <c r="N1083" s="26">
        <f>TRUNC(E1083*M1083,0)</f>
        <v>0</v>
      </c>
      <c r="O1083" s="17" t="s">
        <v>4016</v>
      </c>
    </row>
    <row r="1084" spans="2:15" ht="19.7" customHeight="1" x14ac:dyDescent="0.2">
      <c r="B1084" s="46" t="s">
        <v>1307</v>
      </c>
      <c r="C1084" s="31" t="s">
        <v>2741</v>
      </c>
      <c r="D1084" s="31" t="s">
        <v>4016</v>
      </c>
      <c r="E1084" s="38">
        <v>1</v>
      </c>
      <c r="F1084" s="47" t="s">
        <v>2517</v>
      </c>
      <c r="G1084" s="5"/>
      <c r="H1084" s="48" t="e">
        <f>J1084+L1084+N1084</f>
        <v>#REF!</v>
      </c>
      <c r="I1084" s="5"/>
      <c r="J1084" s="48" t="e">
        <f>TRUNC(J1086+J1088+J1089+J1090+J1091+J1092+J1093+J1094+J1095+J1096+J1097+J1098+J1099)</f>
        <v>#REF!</v>
      </c>
      <c r="K1084" s="5"/>
      <c r="L1084" s="48" t="e">
        <f>TRUNC(L1086+L1088+L1089+L1090+L1091+L1092+L1093+L1094+L1095+L1096+L1097+L1098+L1099)</f>
        <v>#REF!</v>
      </c>
      <c r="M1084" s="5"/>
      <c r="N1084" s="48" t="e">
        <f>TRUNC(N1086+N1088+N1089+N1090+N1091+N1092+N1093+N1094+N1095+N1096+N1097+N1098+N1099)</f>
        <v>#REF!</v>
      </c>
      <c r="O1084" s="49" t="s">
        <v>4016</v>
      </c>
    </row>
    <row r="1085" spans="2:15" ht="19.7" customHeight="1" x14ac:dyDescent="0.2">
      <c r="B1085" s="13" t="s">
        <v>4016</v>
      </c>
      <c r="C1085" s="14" t="s">
        <v>2430</v>
      </c>
      <c r="D1085" s="14" t="s">
        <v>1452</v>
      </c>
      <c r="E1085" s="44">
        <v>25.19</v>
      </c>
      <c r="F1085" s="15" t="s">
        <v>2937</v>
      </c>
      <c r="G1085" s="22"/>
      <c r="H1085" s="16"/>
      <c r="I1085" s="22"/>
      <c r="J1085" s="26">
        <f t="shared" ref="J1085:J1100" si="179">TRUNC(E1085*I1085,0)</f>
        <v>0</v>
      </c>
      <c r="K1085" s="22"/>
      <c r="L1085" s="26">
        <f t="shared" ref="L1085:L1100" si="180">TRUNC(E1085*K1085,0)</f>
        <v>0</v>
      </c>
      <c r="M1085" s="22"/>
      <c r="N1085" s="26">
        <f t="shared" ref="N1085:N1100" si="181">TRUNC(E1085*M1085,0)</f>
        <v>0</v>
      </c>
      <c r="O1085" s="17" t="s">
        <v>1870</v>
      </c>
    </row>
    <row r="1086" spans="2:15" ht="19.7" customHeight="1" x14ac:dyDescent="0.2">
      <c r="B1086" s="13" t="s">
        <v>4016</v>
      </c>
      <c r="C1086" s="14" t="s">
        <v>2817</v>
      </c>
      <c r="D1086" s="14" t="s">
        <v>2904</v>
      </c>
      <c r="E1086" s="44">
        <v>24.95</v>
      </c>
      <c r="F1086" s="15" t="s">
        <v>2937</v>
      </c>
      <c r="G1086" s="22" t="e">
        <f>I1086+K1086+M1086</f>
        <v>#REF!</v>
      </c>
      <c r="H1086" s="26" t="e">
        <f>J1086+L1086+N1086</f>
        <v>#REF!</v>
      </c>
      <c r="I1086" s="25" t="e">
        <f>일위대가총괄표!G98</f>
        <v>#REF!</v>
      </c>
      <c r="J1086" s="26" t="e">
        <f t="shared" si="179"/>
        <v>#REF!</v>
      </c>
      <c r="K1086" s="25" t="e">
        <f>일위대가총괄표!H98</f>
        <v>#REF!</v>
      </c>
      <c r="L1086" s="26" t="e">
        <f t="shared" si="180"/>
        <v>#REF!</v>
      </c>
      <c r="M1086" s="25" t="e">
        <f>일위대가총괄표!I98</f>
        <v>#REF!</v>
      </c>
      <c r="N1086" s="26" t="e">
        <f t="shared" si="181"/>
        <v>#REF!</v>
      </c>
      <c r="O1086" s="17" t="s">
        <v>2942</v>
      </c>
    </row>
    <row r="1087" spans="2:15" ht="19.7" customHeight="1" x14ac:dyDescent="0.2">
      <c r="B1087" s="13" t="s">
        <v>4016</v>
      </c>
      <c r="C1087" s="14" t="s">
        <v>2430</v>
      </c>
      <c r="D1087" s="14" t="s">
        <v>2347</v>
      </c>
      <c r="E1087" s="44">
        <v>7.58</v>
      </c>
      <c r="F1087" s="15" t="s">
        <v>2937</v>
      </c>
      <c r="G1087" s="22"/>
      <c r="H1087" s="16"/>
      <c r="I1087" s="22"/>
      <c r="J1087" s="26">
        <f t="shared" si="179"/>
        <v>0</v>
      </c>
      <c r="K1087" s="22"/>
      <c r="L1087" s="26">
        <f t="shared" si="180"/>
        <v>0</v>
      </c>
      <c r="M1087" s="22"/>
      <c r="N1087" s="26">
        <f t="shared" si="181"/>
        <v>0</v>
      </c>
      <c r="O1087" s="17" t="s">
        <v>1870</v>
      </c>
    </row>
    <row r="1088" spans="2:15" ht="19.7" customHeight="1" x14ac:dyDescent="0.2">
      <c r="B1088" s="13" t="s">
        <v>4016</v>
      </c>
      <c r="C1088" s="14" t="s">
        <v>3483</v>
      </c>
      <c r="D1088" s="14" t="s">
        <v>2669</v>
      </c>
      <c r="E1088" s="44">
        <v>7.44</v>
      </c>
      <c r="F1088" s="15" t="s">
        <v>2937</v>
      </c>
      <c r="G1088" s="22" t="e">
        <f t="shared" ref="G1088:G1099" si="182">I1088+K1088+M1088</f>
        <v>#REF!</v>
      </c>
      <c r="H1088" s="26" t="e">
        <f t="shared" ref="H1088:H1099" si="183">J1088+L1088+N1088</f>
        <v>#REF!</v>
      </c>
      <c r="I1088" s="25" t="e">
        <f>#REF!</f>
        <v>#REF!</v>
      </c>
      <c r="J1088" s="26" t="e">
        <f t="shared" si="179"/>
        <v>#REF!</v>
      </c>
      <c r="K1088" s="25" t="e">
        <f>#REF!</f>
        <v>#REF!</v>
      </c>
      <c r="L1088" s="26" t="e">
        <f t="shared" si="180"/>
        <v>#REF!</v>
      </c>
      <c r="M1088" s="25" t="e">
        <f>#REF!</f>
        <v>#REF!</v>
      </c>
      <c r="N1088" s="26" t="e">
        <f t="shared" si="181"/>
        <v>#REF!</v>
      </c>
      <c r="O1088" s="17" t="s">
        <v>1272</v>
      </c>
    </row>
    <row r="1089" spans="2:15" ht="19.7" customHeight="1" x14ac:dyDescent="0.2">
      <c r="B1089" s="13" t="s">
        <v>4016</v>
      </c>
      <c r="C1089" s="14" t="s">
        <v>3217</v>
      </c>
      <c r="D1089" s="14" t="s">
        <v>3379</v>
      </c>
      <c r="E1089" s="44">
        <v>55.71</v>
      </c>
      <c r="F1089" s="15" t="s">
        <v>2986</v>
      </c>
      <c r="G1089" s="22" t="e">
        <f t="shared" si="182"/>
        <v>#REF!</v>
      </c>
      <c r="H1089" s="26" t="e">
        <f t="shared" si="183"/>
        <v>#REF!</v>
      </c>
      <c r="I1089" s="25" t="e">
        <f>#REF!</f>
        <v>#REF!</v>
      </c>
      <c r="J1089" s="26" t="e">
        <f t="shared" si="179"/>
        <v>#REF!</v>
      </c>
      <c r="K1089" s="25" t="e">
        <f>#REF!</f>
        <v>#REF!</v>
      </c>
      <c r="L1089" s="26" t="e">
        <f t="shared" si="180"/>
        <v>#REF!</v>
      </c>
      <c r="M1089" s="25" t="e">
        <f>#REF!</f>
        <v>#REF!</v>
      </c>
      <c r="N1089" s="26" t="e">
        <f t="shared" si="181"/>
        <v>#REF!</v>
      </c>
      <c r="O1089" s="17" t="s">
        <v>2949</v>
      </c>
    </row>
    <row r="1090" spans="2:15" ht="19.7" customHeight="1" x14ac:dyDescent="0.2">
      <c r="B1090" s="13" t="s">
        <v>4016</v>
      </c>
      <c r="C1090" s="14" t="s">
        <v>529</v>
      </c>
      <c r="D1090" s="14" t="s">
        <v>3094</v>
      </c>
      <c r="E1090" s="44">
        <v>0.90500000000000003</v>
      </c>
      <c r="F1090" s="15" t="s">
        <v>2870</v>
      </c>
      <c r="G1090" s="22" t="e">
        <f t="shared" si="182"/>
        <v>#REF!</v>
      </c>
      <c r="H1090" s="26" t="e">
        <f t="shared" si="183"/>
        <v>#REF!</v>
      </c>
      <c r="I1090" s="25" t="e">
        <f>#REF!</f>
        <v>#REF!</v>
      </c>
      <c r="J1090" s="26" t="e">
        <f t="shared" si="179"/>
        <v>#REF!</v>
      </c>
      <c r="K1090" s="25" t="e">
        <f>#REF!</f>
        <v>#REF!</v>
      </c>
      <c r="L1090" s="26" t="e">
        <f t="shared" si="180"/>
        <v>#REF!</v>
      </c>
      <c r="M1090" s="25" t="e">
        <f>#REF!</f>
        <v>#REF!</v>
      </c>
      <c r="N1090" s="26" t="e">
        <f t="shared" si="181"/>
        <v>#REF!</v>
      </c>
      <c r="O1090" s="17" t="s">
        <v>4016</v>
      </c>
    </row>
    <row r="1091" spans="2:15" ht="19.7" customHeight="1" x14ac:dyDescent="0.2">
      <c r="B1091" s="13" t="s">
        <v>4016</v>
      </c>
      <c r="C1091" s="14" t="s">
        <v>639</v>
      </c>
      <c r="D1091" s="14" t="s">
        <v>878</v>
      </c>
      <c r="E1091" s="44">
        <v>0.879</v>
      </c>
      <c r="F1091" s="15" t="s">
        <v>2870</v>
      </c>
      <c r="G1091" s="22" t="e">
        <f t="shared" si="182"/>
        <v>#REF!</v>
      </c>
      <c r="H1091" s="26" t="e">
        <f t="shared" si="183"/>
        <v>#REF!</v>
      </c>
      <c r="I1091" s="25" t="e">
        <f>#REF!</f>
        <v>#REF!</v>
      </c>
      <c r="J1091" s="26" t="e">
        <f t="shared" si="179"/>
        <v>#REF!</v>
      </c>
      <c r="K1091" s="25" t="e">
        <f>#REF!</f>
        <v>#REF!</v>
      </c>
      <c r="L1091" s="26" t="e">
        <f t="shared" si="180"/>
        <v>#REF!</v>
      </c>
      <c r="M1091" s="25" t="e">
        <f>#REF!</f>
        <v>#REF!</v>
      </c>
      <c r="N1091" s="26" t="e">
        <f t="shared" si="181"/>
        <v>#REF!</v>
      </c>
      <c r="O1091" s="17" t="s">
        <v>3659</v>
      </c>
    </row>
    <row r="1092" spans="2:15" ht="19.7" customHeight="1" x14ac:dyDescent="0.2">
      <c r="B1092" s="13" t="s">
        <v>4016</v>
      </c>
      <c r="C1092" s="14" t="s">
        <v>2355</v>
      </c>
      <c r="D1092" s="14" t="s">
        <v>406</v>
      </c>
      <c r="E1092" s="44">
        <v>2.5999999999999999E-2</v>
      </c>
      <c r="F1092" s="15" t="s">
        <v>2870</v>
      </c>
      <c r="G1092" s="22" t="e">
        <f t="shared" si="182"/>
        <v>#REF!</v>
      </c>
      <c r="H1092" s="26" t="e">
        <f t="shared" si="183"/>
        <v>#REF!</v>
      </c>
      <c r="I1092" s="25" t="e">
        <f>#REF!</f>
        <v>#REF!</v>
      </c>
      <c r="J1092" s="26" t="e">
        <f t="shared" si="179"/>
        <v>#REF!</v>
      </c>
      <c r="K1092" s="25" t="e">
        <f>#REF!</f>
        <v>#REF!</v>
      </c>
      <c r="L1092" s="26" t="e">
        <f t="shared" si="180"/>
        <v>#REF!</v>
      </c>
      <c r="M1092" s="25" t="e">
        <f>#REF!</f>
        <v>#REF!</v>
      </c>
      <c r="N1092" s="26" t="e">
        <f t="shared" si="181"/>
        <v>#REF!</v>
      </c>
      <c r="O1092" s="17" t="s">
        <v>4016</v>
      </c>
    </row>
    <row r="1093" spans="2:15" ht="19.7" customHeight="1" x14ac:dyDescent="0.2">
      <c r="B1093" s="13" t="s">
        <v>4016</v>
      </c>
      <c r="C1093" s="14" t="s">
        <v>3902</v>
      </c>
      <c r="D1093" s="14" t="s">
        <v>2296</v>
      </c>
      <c r="E1093" s="44">
        <v>154.47999999999999</v>
      </c>
      <c r="F1093" s="15" t="s">
        <v>2937</v>
      </c>
      <c r="G1093" s="22" t="e">
        <f t="shared" si="182"/>
        <v>#REF!</v>
      </c>
      <c r="H1093" s="26" t="e">
        <f t="shared" si="183"/>
        <v>#REF!</v>
      </c>
      <c r="I1093" s="25" t="e">
        <f>#REF!</f>
        <v>#REF!</v>
      </c>
      <c r="J1093" s="26" t="e">
        <f t="shared" si="179"/>
        <v>#REF!</v>
      </c>
      <c r="K1093" s="25" t="e">
        <f>#REF!</f>
        <v>#REF!</v>
      </c>
      <c r="L1093" s="26" t="e">
        <f t="shared" si="180"/>
        <v>#REF!</v>
      </c>
      <c r="M1093" s="25" t="e">
        <f>#REF!</f>
        <v>#REF!</v>
      </c>
      <c r="N1093" s="26" t="e">
        <f t="shared" si="181"/>
        <v>#REF!</v>
      </c>
      <c r="O1093" s="17" t="s">
        <v>1215</v>
      </c>
    </row>
    <row r="1094" spans="2:15" ht="19.7" customHeight="1" x14ac:dyDescent="0.2">
      <c r="B1094" s="13" t="s">
        <v>4016</v>
      </c>
      <c r="C1094" s="14" t="s">
        <v>1507</v>
      </c>
      <c r="D1094" s="14" t="s">
        <v>34</v>
      </c>
      <c r="E1094" s="44">
        <v>88.78</v>
      </c>
      <c r="F1094" s="15" t="s">
        <v>2937</v>
      </c>
      <c r="G1094" s="22" t="e">
        <f t="shared" si="182"/>
        <v>#REF!</v>
      </c>
      <c r="H1094" s="26" t="e">
        <f t="shared" si="183"/>
        <v>#REF!</v>
      </c>
      <c r="I1094" s="25" t="e">
        <f>#REF!</f>
        <v>#REF!</v>
      </c>
      <c r="J1094" s="26" t="e">
        <f t="shared" si="179"/>
        <v>#REF!</v>
      </c>
      <c r="K1094" s="25" t="e">
        <f>#REF!</f>
        <v>#REF!</v>
      </c>
      <c r="L1094" s="26" t="e">
        <f t="shared" si="180"/>
        <v>#REF!</v>
      </c>
      <c r="M1094" s="25" t="e">
        <f>#REF!</f>
        <v>#REF!</v>
      </c>
      <c r="N1094" s="26" t="e">
        <f t="shared" si="181"/>
        <v>#REF!</v>
      </c>
      <c r="O1094" s="17" t="s">
        <v>3710</v>
      </c>
    </row>
    <row r="1095" spans="2:15" ht="19.7" customHeight="1" x14ac:dyDescent="0.2">
      <c r="B1095" s="13" t="s">
        <v>4016</v>
      </c>
      <c r="C1095" s="14" t="s">
        <v>917</v>
      </c>
      <c r="D1095" s="14" t="s">
        <v>2837</v>
      </c>
      <c r="E1095" s="44">
        <v>65.7</v>
      </c>
      <c r="F1095" s="15" t="s">
        <v>2937</v>
      </c>
      <c r="G1095" s="22" t="e">
        <f t="shared" si="182"/>
        <v>#REF!</v>
      </c>
      <c r="H1095" s="26" t="e">
        <f t="shared" si="183"/>
        <v>#REF!</v>
      </c>
      <c r="I1095" s="25" t="e">
        <f>#REF!</f>
        <v>#REF!</v>
      </c>
      <c r="J1095" s="26" t="e">
        <f t="shared" si="179"/>
        <v>#REF!</v>
      </c>
      <c r="K1095" s="25" t="e">
        <f>#REF!</f>
        <v>#REF!</v>
      </c>
      <c r="L1095" s="26" t="e">
        <f t="shared" si="180"/>
        <v>#REF!</v>
      </c>
      <c r="M1095" s="25" t="e">
        <f>#REF!</f>
        <v>#REF!</v>
      </c>
      <c r="N1095" s="26" t="e">
        <f t="shared" si="181"/>
        <v>#REF!</v>
      </c>
      <c r="O1095" s="17" t="s">
        <v>1310</v>
      </c>
    </row>
    <row r="1096" spans="2:15" ht="19.7" customHeight="1" x14ac:dyDescent="0.2">
      <c r="B1096" s="13" t="s">
        <v>4016</v>
      </c>
      <c r="C1096" s="14" t="s">
        <v>1581</v>
      </c>
      <c r="D1096" s="14" t="s">
        <v>3510</v>
      </c>
      <c r="E1096" s="44">
        <v>27.56</v>
      </c>
      <c r="F1096" s="15" t="s">
        <v>2937</v>
      </c>
      <c r="G1096" s="22" t="e">
        <f t="shared" si="182"/>
        <v>#REF!</v>
      </c>
      <c r="H1096" s="26" t="e">
        <f t="shared" si="183"/>
        <v>#REF!</v>
      </c>
      <c r="I1096" s="25" t="e">
        <f>일위대가총괄표!G180</f>
        <v>#REF!</v>
      </c>
      <c r="J1096" s="26" t="e">
        <f t="shared" si="179"/>
        <v>#REF!</v>
      </c>
      <c r="K1096" s="25" t="e">
        <f>일위대가총괄표!H180</f>
        <v>#REF!</v>
      </c>
      <c r="L1096" s="26" t="e">
        <f t="shared" si="180"/>
        <v>#REF!</v>
      </c>
      <c r="M1096" s="25" t="e">
        <f>일위대가총괄표!I180</f>
        <v>#REF!</v>
      </c>
      <c r="N1096" s="26" t="e">
        <f t="shared" si="181"/>
        <v>#REF!</v>
      </c>
      <c r="O1096" s="17" t="s">
        <v>1271</v>
      </c>
    </row>
    <row r="1097" spans="2:15" ht="19.7" customHeight="1" x14ac:dyDescent="0.2">
      <c r="B1097" s="13" t="s">
        <v>4016</v>
      </c>
      <c r="C1097" s="14" t="s">
        <v>2493</v>
      </c>
      <c r="D1097" s="14" t="s">
        <v>3979</v>
      </c>
      <c r="E1097" s="44">
        <v>24.95</v>
      </c>
      <c r="F1097" s="15" t="s">
        <v>2937</v>
      </c>
      <c r="G1097" s="22">
        <f t="shared" si="182"/>
        <v>75446</v>
      </c>
      <c r="H1097" s="26">
        <f t="shared" si="183"/>
        <v>1882377</v>
      </c>
      <c r="I1097" s="25">
        <f>단가산출총괄표!G87</f>
        <v>47914</v>
      </c>
      <c r="J1097" s="26">
        <f t="shared" si="179"/>
        <v>1195454</v>
      </c>
      <c r="K1097" s="25">
        <f>단가산출총괄표!H87</f>
        <v>13115</v>
      </c>
      <c r="L1097" s="26">
        <f t="shared" si="180"/>
        <v>327219</v>
      </c>
      <c r="M1097" s="25">
        <f>단가산출총괄표!I87</f>
        <v>14417</v>
      </c>
      <c r="N1097" s="26">
        <f t="shared" si="181"/>
        <v>359704</v>
      </c>
      <c r="O1097" s="17" t="s">
        <v>1677</v>
      </c>
    </row>
    <row r="1098" spans="2:15" ht="19.7" customHeight="1" x14ac:dyDescent="0.2">
      <c r="B1098" s="13" t="s">
        <v>4016</v>
      </c>
      <c r="C1098" s="14" t="s">
        <v>3087</v>
      </c>
      <c r="D1098" s="14" t="s">
        <v>955</v>
      </c>
      <c r="E1098" s="44">
        <v>7.44</v>
      </c>
      <c r="F1098" s="15" t="s">
        <v>2937</v>
      </c>
      <c r="G1098" s="22" t="e">
        <f t="shared" si="182"/>
        <v>#REF!</v>
      </c>
      <c r="H1098" s="26" t="e">
        <f t="shared" si="183"/>
        <v>#REF!</v>
      </c>
      <c r="I1098" s="25" t="e">
        <f>#REF!</f>
        <v>#REF!</v>
      </c>
      <c r="J1098" s="26" t="e">
        <f t="shared" si="179"/>
        <v>#REF!</v>
      </c>
      <c r="K1098" s="25" t="e">
        <f>#REF!</f>
        <v>#REF!</v>
      </c>
      <c r="L1098" s="26" t="e">
        <f t="shared" si="180"/>
        <v>#REF!</v>
      </c>
      <c r="M1098" s="25" t="e">
        <f>#REF!</f>
        <v>#REF!</v>
      </c>
      <c r="N1098" s="26" t="e">
        <f t="shared" si="181"/>
        <v>#REF!</v>
      </c>
      <c r="O1098" s="17" t="s">
        <v>3310</v>
      </c>
    </row>
    <row r="1099" spans="2:15" ht="19.7" customHeight="1" x14ac:dyDescent="0.2">
      <c r="B1099" s="13" t="s">
        <v>4016</v>
      </c>
      <c r="C1099" s="14" t="s">
        <v>2821</v>
      </c>
      <c r="D1099" s="14" t="s">
        <v>2000</v>
      </c>
      <c r="E1099" s="44">
        <v>32.39</v>
      </c>
      <c r="F1099" s="15" t="s">
        <v>2937</v>
      </c>
      <c r="G1099" s="22">
        <f t="shared" si="182"/>
        <v>4254</v>
      </c>
      <c r="H1099" s="26">
        <f t="shared" si="183"/>
        <v>137786</v>
      </c>
      <c r="I1099" s="25">
        <f>단가산출총괄표!G79</f>
        <v>1683</v>
      </c>
      <c r="J1099" s="26">
        <f t="shared" si="179"/>
        <v>54512</v>
      </c>
      <c r="K1099" s="25">
        <f>단가산출총괄표!H79</f>
        <v>1472</v>
      </c>
      <c r="L1099" s="26">
        <f t="shared" si="180"/>
        <v>47678</v>
      </c>
      <c r="M1099" s="25">
        <f>단가산출총괄표!I79</f>
        <v>1099</v>
      </c>
      <c r="N1099" s="26">
        <f t="shared" si="181"/>
        <v>35596</v>
      </c>
      <c r="O1099" s="17" t="s">
        <v>3223</v>
      </c>
    </row>
    <row r="1100" spans="2:15" ht="19.7" customHeight="1" x14ac:dyDescent="0.2">
      <c r="B1100" s="13" t="s">
        <v>4016</v>
      </c>
      <c r="C1100" s="14" t="s">
        <v>4016</v>
      </c>
      <c r="D1100" s="14" t="s">
        <v>4016</v>
      </c>
      <c r="E1100" s="16"/>
      <c r="F1100" s="15" t="s">
        <v>4016</v>
      </c>
      <c r="G1100" s="22"/>
      <c r="H1100" s="16"/>
      <c r="I1100" s="22"/>
      <c r="J1100" s="26">
        <f t="shared" si="179"/>
        <v>0</v>
      </c>
      <c r="K1100" s="22"/>
      <c r="L1100" s="26">
        <f t="shared" si="180"/>
        <v>0</v>
      </c>
      <c r="M1100" s="22"/>
      <c r="N1100" s="26">
        <f t="shared" si="181"/>
        <v>0</v>
      </c>
      <c r="O1100" s="17" t="s">
        <v>4016</v>
      </c>
    </row>
    <row r="1101" spans="2:15" ht="19.7" customHeight="1" x14ac:dyDescent="0.2">
      <c r="B1101" s="40" t="s">
        <v>3851</v>
      </c>
      <c r="C1101" s="24" t="s">
        <v>1581</v>
      </c>
      <c r="D1101" s="24" t="s">
        <v>3510</v>
      </c>
      <c r="E1101" s="16"/>
      <c r="F1101" s="41" t="s">
        <v>2937</v>
      </c>
      <c r="G1101" s="22"/>
      <c r="H1101" s="42" t="e">
        <f>J1101+L1101+N1101</f>
        <v>#REF!</v>
      </c>
      <c r="I1101" s="22"/>
      <c r="J1101" s="42" t="e">
        <f>TRUNC(J1102+J1103+J1104)</f>
        <v>#REF!</v>
      </c>
      <c r="K1101" s="22"/>
      <c r="L1101" s="42" t="e">
        <f>TRUNC(L1102+L1103+L1104)</f>
        <v>#REF!</v>
      </c>
      <c r="M1101" s="22"/>
      <c r="N1101" s="42" t="e">
        <f>TRUNC(N1102+N1103+N1104)</f>
        <v>#REF!</v>
      </c>
      <c r="O1101" s="43" t="s">
        <v>4016</v>
      </c>
    </row>
    <row r="1102" spans="2:15" ht="19.7" customHeight="1" x14ac:dyDescent="0.2">
      <c r="B1102" s="13" t="s">
        <v>4016</v>
      </c>
      <c r="C1102" s="14" t="s">
        <v>554</v>
      </c>
      <c r="D1102" s="14" t="s">
        <v>3510</v>
      </c>
      <c r="E1102" s="44">
        <v>1.04</v>
      </c>
      <c r="F1102" s="15" t="s">
        <v>2937</v>
      </c>
      <c r="G1102" s="22" t="e">
        <f>I1102+K1102+M1102</f>
        <v>#REF!</v>
      </c>
      <c r="H1102" s="26" t="e">
        <f>J1102+L1102+N1102</f>
        <v>#REF!</v>
      </c>
      <c r="I1102" s="25" t="e">
        <f>#REF!</f>
        <v>#REF!</v>
      </c>
      <c r="J1102" s="26" t="e">
        <f>TRUNC(E1102*I1102,0)</f>
        <v>#REF!</v>
      </c>
      <c r="K1102" s="25" t="e">
        <f>#REF!</f>
        <v>#REF!</v>
      </c>
      <c r="L1102" s="26" t="e">
        <f>TRUNC(E1102*K1102,0)</f>
        <v>#REF!</v>
      </c>
      <c r="M1102" s="25" t="e">
        <f>#REF!</f>
        <v>#REF!</v>
      </c>
      <c r="N1102" s="26" t="e">
        <f>TRUNC(E1102*M1102,0)</f>
        <v>#REF!</v>
      </c>
      <c r="O1102" s="17" t="s">
        <v>3798</v>
      </c>
    </row>
    <row r="1103" spans="2:15" ht="19.7" customHeight="1" x14ac:dyDescent="0.2">
      <c r="B1103" s="13" t="s">
        <v>4016</v>
      </c>
      <c r="C1103" s="14" t="s">
        <v>2391</v>
      </c>
      <c r="D1103" s="14" t="s">
        <v>2614</v>
      </c>
      <c r="E1103" s="44">
        <v>1.04</v>
      </c>
      <c r="F1103" s="15" t="s">
        <v>2937</v>
      </c>
      <c r="G1103" s="22">
        <f>I1103+K1103+M1103</f>
        <v>6679</v>
      </c>
      <c r="H1103" s="26">
        <f>J1103+L1103+N1103</f>
        <v>6945</v>
      </c>
      <c r="I1103" s="25">
        <f>단가산출총괄표!G6</f>
        <v>2580</v>
      </c>
      <c r="J1103" s="26">
        <f>TRUNC(E1103*I1103,0)</f>
        <v>2683</v>
      </c>
      <c r="K1103" s="25">
        <f>단가산출총괄표!H6</f>
        <v>2440</v>
      </c>
      <c r="L1103" s="26">
        <f>TRUNC(E1103*K1103,0)</f>
        <v>2537</v>
      </c>
      <c r="M1103" s="25">
        <f>단가산출총괄표!I6</f>
        <v>1659</v>
      </c>
      <c r="N1103" s="26">
        <f>TRUNC(E1103*M1103,0)</f>
        <v>1725</v>
      </c>
      <c r="O1103" s="17" t="s">
        <v>579</v>
      </c>
    </row>
    <row r="1104" spans="2:15" ht="19.7" customHeight="1" x14ac:dyDescent="0.2">
      <c r="B1104" s="13" t="s">
        <v>4016</v>
      </c>
      <c r="C1104" s="14" t="s">
        <v>1370</v>
      </c>
      <c r="D1104" s="14" t="s">
        <v>736</v>
      </c>
      <c r="E1104" s="16">
        <v>1</v>
      </c>
      <c r="F1104" s="15" t="s">
        <v>2937</v>
      </c>
      <c r="G1104" s="22" t="e">
        <f>I1104+K1104+M1104</f>
        <v>#REF!</v>
      </c>
      <c r="H1104" s="26" t="e">
        <f>J1104+L1104+N1104</f>
        <v>#REF!</v>
      </c>
      <c r="I1104" s="25" t="e">
        <f>#REF!</f>
        <v>#REF!</v>
      </c>
      <c r="J1104" s="26" t="e">
        <f>TRUNC(E1104*I1104,0)</f>
        <v>#REF!</v>
      </c>
      <c r="K1104" s="25" t="e">
        <f>#REF!</f>
        <v>#REF!</v>
      </c>
      <c r="L1104" s="26" t="e">
        <f>TRUNC(E1104*K1104,0)</f>
        <v>#REF!</v>
      </c>
      <c r="M1104" s="25" t="e">
        <f>#REF!</f>
        <v>#REF!</v>
      </c>
      <c r="N1104" s="26" t="e">
        <f>TRUNC(E1104*M1104,0)</f>
        <v>#REF!</v>
      </c>
      <c r="O1104" s="17" t="s">
        <v>3847</v>
      </c>
    </row>
    <row r="1105" spans="2:15" ht="19.7" customHeight="1" x14ac:dyDescent="0.2">
      <c r="B1105" s="13" t="s">
        <v>4016</v>
      </c>
      <c r="C1105" s="14" t="s">
        <v>4016</v>
      </c>
      <c r="D1105" s="14" t="s">
        <v>4016</v>
      </c>
      <c r="E1105" s="16"/>
      <c r="F1105" s="15" t="s">
        <v>4016</v>
      </c>
      <c r="G1105" s="22"/>
      <c r="H1105" s="16"/>
      <c r="I1105" s="22"/>
      <c r="J1105" s="26">
        <f>TRUNC(E1105*I1105,0)</f>
        <v>0</v>
      </c>
      <c r="K1105" s="22"/>
      <c r="L1105" s="26">
        <f>TRUNC(E1105*K1105,0)</f>
        <v>0</v>
      </c>
      <c r="M1105" s="22"/>
      <c r="N1105" s="26">
        <f>TRUNC(E1105*M1105,0)</f>
        <v>0</v>
      </c>
      <c r="O1105" s="17" t="s">
        <v>4016</v>
      </c>
    </row>
    <row r="1106" spans="2:15" ht="19.7" customHeight="1" x14ac:dyDescent="0.2">
      <c r="B1106" s="40" t="s">
        <v>541</v>
      </c>
      <c r="C1106" s="24" t="s">
        <v>1664</v>
      </c>
      <c r="D1106" s="24" t="s">
        <v>4016</v>
      </c>
      <c r="E1106" s="51">
        <v>1</v>
      </c>
      <c r="F1106" s="41" t="s">
        <v>2517</v>
      </c>
      <c r="G1106" s="22"/>
      <c r="H1106" s="42" t="e">
        <f>J1106+L1106+N1106</f>
        <v>#REF!</v>
      </c>
      <c r="I1106" s="22"/>
      <c r="J1106" s="42" t="e">
        <f>TRUNC(J1107+J1108+J1109+J1110)</f>
        <v>#REF!</v>
      </c>
      <c r="K1106" s="22"/>
      <c r="L1106" s="42" t="e">
        <f>TRUNC(L1107+L1108+L1109+L1110)</f>
        <v>#REF!</v>
      </c>
      <c r="M1106" s="22"/>
      <c r="N1106" s="42" t="e">
        <f>TRUNC(N1107+N1108+N1109+N1110)</f>
        <v>#REF!</v>
      </c>
      <c r="O1106" s="43" t="s">
        <v>4016</v>
      </c>
    </row>
    <row r="1107" spans="2:15" ht="19.7" customHeight="1" x14ac:dyDescent="0.2">
      <c r="B1107" s="13" t="s">
        <v>4016</v>
      </c>
      <c r="C1107" s="14" t="s">
        <v>218</v>
      </c>
      <c r="D1107" s="14" t="s">
        <v>4016</v>
      </c>
      <c r="E1107" s="44">
        <v>4.03</v>
      </c>
      <c r="F1107" s="15" t="s">
        <v>3731</v>
      </c>
      <c r="G1107" s="22" t="e">
        <f>I1107+K1107+M1107</f>
        <v>#REF!</v>
      </c>
      <c r="H1107" s="26" t="e">
        <f>J1107+L1107+N1107</f>
        <v>#REF!</v>
      </c>
      <c r="I1107" s="25" t="e">
        <f>#REF!</f>
        <v>#REF!</v>
      </c>
      <c r="J1107" s="26" t="e">
        <f>TRUNC(E1107*I1107,0)</f>
        <v>#REF!</v>
      </c>
      <c r="K1107" s="25" t="e">
        <f>#REF!</f>
        <v>#REF!</v>
      </c>
      <c r="L1107" s="26" t="e">
        <f>TRUNC(E1107*K1107,0)</f>
        <v>#REF!</v>
      </c>
      <c r="M1107" s="25" t="e">
        <f>#REF!</f>
        <v>#REF!</v>
      </c>
      <c r="N1107" s="26" t="e">
        <f>TRUNC(E1107*M1107,0)</f>
        <v>#REF!</v>
      </c>
      <c r="O1107" s="17" t="s">
        <v>4016</v>
      </c>
    </row>
    <row r="1108" spans="2:15" ht="19.7" customHeight="1" x14ac:dyDescent="0.2">
      <c r="B1108" s="13" t="s">
        <v>4016</v>
      </c>
      <c r="C1108" s="14" t="s">
        <v>2013</v>
      </c>
      <c r="D1108" s="14" t="s">
        <v>702</v>
      </c>
      <c r="E1108" s="44">
        <v>5.9</v>
      </c>
      <c r="F1108" s="15" t="s">
        <v>2999</v>
      </c>
      <c r="G1108" s="22" t="e">
        <f>I1108+K1108+M1108</f>
        <v>#REF!</v>
      </c>
      <c r="H1108" s="26" t="e">
        <f>J1108+L1108+N1108</f>
        <v>#REF!</v>
      </c>
      <c r="I1108" s="25" t="e">
        <f>#REF!</f>
        <v>#REF!</v>
      </c>
      <c r="J1108" s="26" t="e">
        <f>TRUNC(E1108*I1108,0)</f>
        <v>#REF!</v>
      </c>
      <c r="K1108" s="25" t="e">
        <f>#REF!</f>
        <v>#REF!</v>
      </c>
      <c r="L1108" s="26" t="e">
        <f>TRUNC(E1108*K1108,0)</f>
        <v>#REF!</v>
      </c>
      <c r="M1108" s="25" t="e">
        <f>#REF!</f>
        <v>#REF!</v>
      </c>
      <c r="N1108" s="26" t="e">
        <f>TRUNC(E1108*M1108,0)</f>
        <v>#REF!</v>
      </c>
      <c r="O1108" s="17" t="s">
        <v>4016</v>
      </c>
    </row>
    <row r="1109" spans="2:15" ht="19.7" customHeight="1" x14ac:dyDescent="0.2">
      <c r="B1109" s="13" t="s">
        <v>4016</v>
      </c>
      <c r="C1109" s="14" t="s">
        <v>498</v>
      </c>
      <c r="D1109" s="14" t="s">
        <v>1583</v>
      </c>
      <c r="E1109" s="44">
        <v>22.47</v>
      </c>
      <c r="F1109" s="15" t="s">
        <v>2937</v>
      </c>
      <c r="G1109" s="22">
        <f>I1109+K1109+M1109</f>
        <v>79700</v>
      </c>
      <c r="H1109" s="26">
        <f>J1109+L1109+N1109</f>
        <v>1790857</v>
      </c>
      <c r="I1109" s="25">
        <f>일위대가총괄표!G182</f>
        <v>49597</v>
      </c>
      <c r="J1109" s="26">
        <f>TRUNC(E1109*I1109,0)</f>
        <v>1114444</v>
      </c>
      <c r="K1109" s="25">
        <f>일위대가총괄표!H182</f>
        <v>14587</v>
      </c>
      <c r="L1109" s="26">
        <f>TRUNC(E1109*K1109,0)</f>
        <v>327769</v>
      </c>
      <c r="M1109" s="25">
        <f>일위대가총괄표!I182</f>
        <v>15516</v>
      </c>
      <c r="N1109" s="26">
        <f>TRUNC(E1109*M1109,0)</f>
        <v>348644</v>
      </c>
      <c r="O1109" s="17" t="s">
        <v>497</v>
      </c>
    </row>
    <row r="1110" spans="2:15" ht="19.7" customHeight="1" x14ac:dyDescent="0.2">
      <c r="B1110" s="13" t="s">
        <v>4016</v>
      </c>
      <c r="C1110" s="14" t="s">
        <v>1552</v>
      </c>
      <c r="D1110" s="14" t="s">
        <v>1583</v>
      </c>
      <c r="E1110" s="44">
        <v>7.67</v>
      </c>
      <c r="F1110" s="15" t="s">
        <v>2937</v>
      </c>
      <c r="G1110" s="22" t="e">
        <f>I1110+K1110+M1110</f>
        <v>#REF!</v>
      </c>
      <c r="H1110" s="26" t="e">
        <f>J1110+L1110+N1110</f>
        <v>#REF!</v>
      </c>
      <c r="I1110" s="25" t="e">
        <f>일위대가총괄표!G160</f>
        <v>#REF!</v>
      </c>
      <c r="J1110" s="26" t="e">
        <f>TRUNC(E1110*I1110,0)</f>
        <v>#REF!</v>
      </c>
      <c r="K1110" s="25" t="e">
        <f>일위대가총괄표!H160</f>
        <v>#REF!</v>
      </c>
      <c r="L1110" s="26" t="e">
        <f>TRUNC(E1110*K1110,0)</f>
        <v>#REF!</v>
      </c>
      <c r="M1110" s="25" t="e">
        <f>일위대가총괄표!I160</f>
        <v>#REF!</v>
      </c>
      <c r="N1110" s="26" t="e">
        <f>TRUNC(E1110*M1110,0)</f>
        <v>#REF!</v>
      </c>
      <c r="O1110" s="17" t="s">
        <v>665</v>
      </c>
    </row>
    <row r="1111" spans="2:15" ht="19.7" customHeight="1" x14ac:dyDescent="0.2">
      <c r="B1111" s="13" t="s">
        <v>4016</v>
      </c>
      <c r="C1111" s="14" t="s">
        <v>4016</v>
      </c>
      <c r="D1111" s="14" t="s">
        <v>4016</v>
      </c>
      <c r="E1111" s="16"/>
      <c r="F1111" s="15" t="s">
        <v>4016</v>
      </c>
      <c r="G1111" s="22"/>
      <c r="H1111" s="16"/>
      <c r="I1111" s="22"/>
      <c r="J1111" s="26">
        <f>TRUNC(E1111*I1111,0)</f>
        <v>0</v>
      </c>
      <c r="K1111" s="22"/>
      <c r="L1111" s="26">
        <f>TRUNC(E1111*K1111,0)</f>
        <v>0</v>
      </c>
      <c r="M1111" s="22"/>
      <c r="N1111" s="26">
        <f>TRUNC(E1111*M1111,0)</f>
        <v>0</v>
      </c>
      <c r="O1111" s="17" t="s">
        <v>4016</v>
      </c>
    </row>
    <row r="1112" spans="2:15" ht="19.7" customHeight="1" x14ac:dyDescent="0.2">
      <c r="B1112" s="40" t="s">
        <v>2123</v>
      </c>
      <c r="C1112" s="24" t="s">
        <v>498</v>
      </c>
      <c r="D1112" s="24" t="s">
        <v>1583</v>
      </c>
      <c r="E1112" s="16"/>
      <c r="F1112" s="41" t="s">
        <v>2937</v>
      </c>
      <c r="G1112" s="22"/>
      <c r="H1112" s="42">
        <f>J1112+L1112+N1112</f>
        <v>79700</v>
      </c>
      <c r="I1112" s="22"/>
      <c r="J1112" s="42">
        <f>TRUNC(J1113+J1114)</f>
        <v>49597</v>
      </c>
      <c r="K1112" s="22"/>
      <c r="L1112" s="42">
        <f>TRUNC(L1113+L1114)</f>
        <v>14587</v>
      </c>
      <c r="M1112" s="22"/>
      <c r="N1112" s="42">
        <f>TRUNC(N1113+N1114)</f>
        <v>15516</v>
      </c>
      <c r="O1112" s="43" t="s">
        <v>4016</v>
      </c>
    </row>
    <row r="1113" spans="2:15" ht="19.7" customHeight="1" x14ac:dyDescent="0.2">
      <c r="B1113" s="13" t="s">
        <v>4016</v>
      </c>
      <c r="C1113" s="14" t="s">
        <v>2493</v>
      </c>
      <c r="D1113" s="14" t="s">
        <v>3979</v>
      </c>
      <c r="E1113" s="16">
        <v>1</v>
      </c>
      <c r="F1113" s="15" t="s">
        <v>2937</v>
      </c>
      <c r="G1113" s="22">
        <f>I1113+K1113+M1113</f>
        <v>75446</v>
      </c>
      <c r="H1113" s="26">
        <f>J1113+L1113+N1113</f>
        <v>75446</v>
      </c>
      <c r="I1113" s="25">
        <f>단가산출총괄표!G87</f>
        <v>47914</v>
      </c>
      <c r="J1113" s="26">
        <f>TRUNC(E1113*I1113,0)</f>
        <v>47914</v>
      </c>
      <c r="K1113" s="25">
        <f>단가산출총괄표!H87</f>
        <v>13115</v>
      </c>
      <c r="L1113" s="26">
        <f>TRUNC(E1113*K1113,0)</f>
        <v>13115</v>
      </c>
      <c r="M1113" s="25">
        <f>단가산출총괄표!I87</f>
        <v>14417</v>
      </c>
      <c r="N1113" s="26">
        <f>TRUNC(E1113*M1113,0)</f>
        <v>14417</v>
      </c>
      <c r="O1113" s="17" t="s">
        <v>1677</v>
      </c>
    </row>
    <row r="1114" spans="2:15" ht="19.7" customHeight="1" x14ac:dyDescent="0.2">
      <c r="B1114" s="18" t="s">
        <v>4016</v>
      </c>
      <c r="C1114" s="19" t="s">
        <v>2821</v>
      </c>
      <c r="D1114" s="19" t="s">
        <v>2000</v>
      </c>
      <c r="E1114" s="6">
        <v>1</v>
      </c>
      <c r="F1114" s="20" t="s">
        <v>2937</v>
      </c>
      <c r="G1114" s="5">
        <f>I1114+K1114+M1114</f>
        <v>4254</v>
      </c>
      <c r="H1114" s="32">
        <f>J1114+L1114+N1114</f>
        <v>4254</v>
      </c>
      <c r="I1114" s="29">
        <f>단가산출총괄표!G79</f>
        <v>1683</v>
      </c>
      <c r="J1114" s="32">
        <f>TRUNC(E1114*I1114,0)</f>
        <v>1683</v>
      </c>
      <c r="K1114" s="29">
        <f>단가산출총괄표!H79</f>
        <v>1472</v>
      </c>
      <c r="L1114" s="32">
        <f>TRUNC(E1114*K1114,0)</f>
        <v>1472</v>
      </c>
      <c r="M1114" s="29">
        <f>단가산출총괄표!I79</f>
        <v>1099</v>
      </c>
      <c r="N1114" s="32">
        <f>TRUNC(E1114*M1114,0)</f>
        <v>1099</v>
      </c>
      <c r="O1114" s="21" t="s">
        <v>3223</v>
      </c>
    </row>
    <row r="1115" spans="2:15" ht="19.7" customHeight="1" x14ac:dyDescent="0.2">
      <c r="B1115" s="13" t="s">
        <v>4016</v>
      </c>
      <c r="C1115" s="14" t="s">
        <v>4016</v>
      </c>
      <c r="D1115" s="14" t="s">
        <v>4016</v>
      </c>
      <c r="E1115" s="16"/>
      <c r="F1115" s="15" t="s">
        <v>4016</v>
      </c>
      <c r="G1115" s="22"/>
      <c r="H1115" s="16"/>
      <c r="I1115" s="22"/>
      <c r="J1115" s="26">
        <f>TRUNC(E1115*I1115,0)</f>
        <v>0</v>
      </c>
      <c r="K1115" s="22"/>
      <c r="L1115" s="26">
        <f>TRUNC(E1115*K1115,0)</f>
        <v>0</v>
      </c>
      <c r="M1115" s="22"/>
      <c r="N1115" s="26">
        <f>TRUNC(E1115*M1115,0)</f>
        <v>0</v>
      </c>
      <c r="O1115" s="17" t="s">
        <v>4016</v>
      </c>
    </row>
    <row r="1116" spans="2:15" ht="19.7" customHeight="1" x14ac:dyDescent="0.2">
      <c r="B1116" s="40" t="s">
        <v>3558</v>
      </c>
      <c r="C1116" s="24" t="s">
        <v>1859</v>
      </c>
      <c r="D1116" s="24" t="s">
        <v>4016</v>
      </c>
      <c r="E1116" s="16"/>
      <c r="F1116" s="41" t="s">
        <v>2517</v>
      </c>
      <c r="G1116" s="22"/>
      <c r="H1116" s="42" t="e">
        <f>J1116+L1116+N1116</f>
        <v>#REF!</v>
      </c>
      <c r="I1116" s="22"/>
      <c r="J1116" s="26" t="e">
        <f>TRUNC(J1117+J1118+J1119)</f>
        <v>#REF!</v>
      </c>
      <c r="K1116" s="22"/>
      <c r="L1116" s="26" t="e">
        <f>TRUNC(L1117+L1118+L1119)</f>
        <v>#REF!</v>
      </c>
      <c r="M1116" s="22"/>
      <c r="N1116" s="42" t="e">
        <f>TRUNC(N1117+N1118+N1119)</f>
        <v>#REF!</v>
      </c>
      <c r="O1116" s="43" t="s">
        <v>4016</v>
      </c>
    </row>
    <row r="1117" spans="2:15" ht="19.7" customHeight="1" x14ac:dyDescent="0.2">
      <c r="B1117" s="13" t="s">
        <v>4016</v>
      </c>
      <c r="C1117" s="14" t="s">
        <v>369</v>
      </c>
      <c r="D1117" s="14" t="s">
        <v>1372</v>
      </c>
      <c r="E1117" s="16">
        <v>1</v>
      </c>
      <c r="F1117" s="15" t="s">
        <v>1081</v>
      </c>
      <c r="G1117" s="22" t="e">
        <f>I1117+K1117+M1117</f>
        <v>#REF!</v>
      </c>
      <c r="H1117" s="26" t="e">
        <f>J1117+L1117+N1117</f>
        <v>#REF!</v>
      </c>
      <c r="I1117" s="25" t="e">
        <f>#REF!</f>
        <v>#REF!</v>
      </c>
      <c r="J1117" s="26" t="e">
        <f>TRUNC(E1117*I1117,0)</f>
        <v>#REF!</v>
      </c>
      <c r="K1117" s="25" t="e">
        <f>#REF!</f>
        <v>#REF!</v>
      </c>
      <c r="L1117" s="26" t="e">
        <f>TRUNC(E1117*K1117,0)</f>
        <v>#REF!</v>
      </c>
      <c r="M1117" s="25" t="e">
        <f>#REF!</f>
        <v>#REF!</v>
      </c>
      <c r="N1117" s="26" t="e">
        <f>TRUNC(E1117*M1117,0)</f>
        <v>#REF!</v>
      </c>
      <c r="O1117" s="17" t="s">
        <v>1290</v>
      </c>
    </row>
    <row r="1118" spans="2:15" ht="19.7" customHeight="1" x14ac:dyDescent="0.2">
      <c r="B1118" s="13" t="s">
        <v>4016</v>
      </c>
      <c r="C1118" s="14" t="s">
        <v>1550</v>
      </c>
      <c r="D1118" s="14" t="s">
        <v>4016</v>
      </c>
      <c r="E1118" s="16">
        <v>1</v>
      </c>
      <c r="F1118" s="15" t="s">
        <v>1081</v>
      </c>
      <c r="G1118" s="22" t="e">
        <f>I1118+K1118+M1118</f>
        <v>#REF!</v>
      </c>
      <c r="H1118" s="26" t="e">
        <f>J1118+L1118+N1118</f>
        <v>#REF!</v>
      </c>
      <c r="I1118" s="25" t="e">
        <f>#REF!</f>
        <v>#REF!</v>
      </c>
      <c r="J1118" s="26" t="e">
        <f>TRUNC(E1118*I1118,0)</f>
        <v>#REF!</v>
      </c>
      <c r="K1118" s="25" t="e">
        <f>#REF!</f>
        <v>#REF!</v>
      </c>
      <c r="L1118" s="26" t="e">
        <f>TRUNC(E1118*K1118,0)</f>
        <v>#REF!</v>
      </c>
      <c r="M1118" s="25" t="e">
        <f>#REF!</f>
        <v>#REF!</v>
      </c>
      <c r="N1118" s="26" t="e">
        <f>TRUNC(E1118*M1118,0)</f>
        <v>#REF!</v>
      </c>
      <c r="O1118" s="17" t="s">
        <v>3867</v>
      </c>
    </row>
    <row r="1119" spans="2:15" ht="19.7" customHeight="1" x14ac:dyDescent="0.2">
      <c r="B1119" s="13" t="s">
        <v>4016</v>
      </c>
      <c r="C1119" s="14" t="s">
        <v>1602</v>
      </c>
      <c r="D1119" s="14" t="s">
        <v>4016</v>
      </c>
      <c r="E1119" s="16">
        <v>1</v>
      </c>
      <c r="F1119" s="15" t="s">
        <v>2517</v>
      </c>
      <c r="G1119" s="22" t="e">
        <f>I1119+K1119+M1119</f>
        <v>#REF!</v>
      </c>
      <c r="H1119" s="26" t="e">
        <f>J1119+L1119+N1119</f>
        <v>#REF!</v>
      </c>
      <c r="I1119" s="25" t="e">
        <f>#REF!</f>
        <v>#REF!</v>
      </c>
      <c r="J1119" s="26" t="e">
        <f>TRUNC(E1119*I1119,0)</f>
        <v>#REF!</v>
      </c>
      <c r="K1119" s="25" t="e">
        <f>#REF!</f>
        <v>#REF!</v>
      </c>
      <c r="L1119" s="26" t="e">
        <f>TRUNC(E1119*K1119,0)</f>
        <v>#REF!</v>
      </c>
      <c r="M1119" s="25" t="e">
        <f>#REF!</f>
        <v>#REF!</v>
      </c>
      <c r="N1119" s="26" t="e">
        <f>TRUNC(E1119*M1119,0)</f>
        <v>#REF!</v>
      </c>
      <c r="O1119" s="17" t="s">
        <v>2304</v>
      </c>
    </row>
    <row r="1120" spans="2:15" ht="19.7" customHeight="1" x14ac:dyDescent="0.2">
      <c r="B1120" s="13" t="s">
        <v>4016</v>
      </c>
      <c r="C1120" s="14" t="s">
        <v>4016</v>
      </c>
      <c r="D1120" s="14" t="s">
        <v>4016</v>
      </c>
      <c r="E1120" s="16"/>
      <c r="F1120" s="15" t="s">
        <v>4016</v>
      </c>
      <c r="G1120" s="22"/>
      <c r="H1120" s="16"/>
      <c r="I1120" s="22"/>
      <c r="J1120" s="26">
        <f>TRUNC(E1120*I1120,0)</f>
        <v>0</v>
      </c>
      <c r="K1120" s="22"/>
      <c r="L1120" s="26">
        <f>TRUNC(E1120*K1120,0)</f>
        <v>0</v>
      </c>
      <c r="M1120" s="22"/>
      <c r="N1120" s="26">
        <f>TRUNC(E1120*M1120,0)</f>
        <v>0</v>
      </c>
      <c r="O1120" s="17" t="s">
        <v>4016</v>
      </c>
    </row>
    <row r="1121" spans="2:15" ht="19.7" customHeight="1" x14ac:dyDescent="0.2">
      <c r="B1121" s="40" t="s">
        <v>1101</v>
      </c>
      <c r="C1121" s="24" t="s">
        <v>2469</v>
      </c>
      <c r="D1121" s="24" t="s">
        <v>3500</v>
      </c>
      <c r="E1121" s="16"/>
      <c r="F1121" s="41" t="s">
        <v>2517</v>
      </c>
      <c r="G1121" s="22"/>
      <c r="H1121" s="42" t="e">
        <f t="shared" ref="H1121:H1127" si="184">J1121+L1121+N1121</f>
        <v>#REF!</v>
      </c>
      <c r="I1121" s="22"/>
      <c r="J1121" s="26" t="e">
        <f>TRUNC(J1122+J1123+J1124+J1125+J1126+J1127)</f>
        <v>#REF!</v>
      </c>
      <c r="K1121" s="22"/>
      <c r="L1121" s="26" t="e">
        <f>TRUNC(L1122+L1123+L1124+L1125+L1126+L1127)</f>
        <v>#REF!</v>
      </c>
      <c r="M1121" s="22"/>
      <c r="N1121" s="42" t="e">
        <f>TRUNC(N1122+N1123+N1124+N1125+N1126+N1127)</f>
        <v>#REF!</v>
      </c>
      <c r="O1121" s="43" t="s">
        <v>4016</v>
      </c>
    </row>
    <row r="1122" spans="2:15" ht="19.7" customHeight="1" x14ac:dyDescent="0.2">
      <c r="B1122" s="13" t="s">
        <v>4016</v>
      </c>
      <c r="C1122" s="14" t="s">
        <v>2291</v>
      </c>
      <c r="D1122" s="14" t="s">
        <v>4016</v>
      </c>
      <c r="E1122" s="16">
        <v>36</v>
      </c>
      <c r="F1122" s="15" t="s">
        <v>2354</v>
      </c>
      <c r="G1122" s="22" t="e">
        <f t="shared" ref="G1122:G1127" si="185">I1122+K1122+M1122</f>
        <v>#REF!</v>
      </c>
      <c r="H1122" s="26" t="e">
        <f t="shared" si="184"/>
        <v>#REF!</v>
      </c>
      <c r="I1122" s="25" t="e">
        <f>#REF!</f>
        <v>#REF!</v>
      </c>
      <c r="J1122" s="26" t="e">
        <f t="shared" ref="J1122:J1128" si="186">TRUNC(E1122*I1122,0)</f>
        <v>#REF!</v>
      </c>
      <c r="K1122" s="25" t="e">
        <f>#REF!</f>
        <v>#REF!</v>
      </c>
      <c r="L1122" s="26" t="e">
        <f t="shared" ref="L1122:L1128" si="187">TRUNC(E1122*K1122,0)</f>
        <v>#REF!</v>
      </c>
      <c r="M1122" s="25" t="e">
        <f>#REF!</f>
        <v>#REF!</v>
      </c>
      <c r="N1122" s="26" t="e">
        <f t="shared" ref="N1122:N1128" si="188">TRUNC(E1122*M1122,0)</f>
        <v>#REF!</v>
      </c>
      <c r="O1122" s="17" t="s">
        <v>809</v>
      </c>
    </row>
    <row r="1123" spans="2:15" ht="19.7" customHeight="1" x14ac:dyDescent="0.2">
      <c r="B1123" s="13" t="s">
        <v>4016</v>
      </c>
      <c r="C1123" s="14" t="s">
        <v>828</v>
      </c>
      <c r="D1123" s="14" t="s">
        <v>4016</v>
      </c>
      <c r="E1123" s="16">
        <v>12</v>
      </c>
      <c r="F1123" s="15" t="s">
        <v>1081</v>
      </c>
      <c r="G1123" s="22" t="e">
        <f t="shared" si="185"/>
        <v>#REF!</v>
      </c>
      <c r="H1123" s="26" t="e">
        <f t="shared" si="184"/>
        <v>#REF!</v>
      </c>
      <c r="I1123" s="25" t="e">
        <f>#REF!</f>
        <v>#REF!</v>
      </c>
      <c r="J1123" s="26" t="e">
        <f t="shared" si="186"/>
        <v>#REF!</v>
      </c>
      <c r="K1123" s="25" t="e">
        <f>#REF!</f>
        <v>#REF!</v>
      </c>
      <c r="L1123" s="26" t="e">
        <f t="shared" si="187"/>
        <v>#REF!</v>
      </c>
      <c r="M1123" s="25" t="e">
        <f>#REF!</f>
        <v>#REF!</v>
      </c>
      <c r="N1123" s="26" t="e">
        <f t="shared" si="188"/>
        <v>#REF!</v>
      </c>
      <c r="O1123" s="17" t="s">
        <v>2372</v>
      </c>
    </row>
    <row r="1124" spans="2:15" ht="19.7" customHeight="1" x14ac:dyDescent="0.2">
      <c r="B1124" s="13" t="s">
        <v>4016</v>
      </c>
      <c r="C1124" s="14" t="s">
        <v>535</v>
      </c>
      <c r="D1124" s="14" t="s">
        <v>4016</v>
      </c>
      <c r="E1124" s="16">
        <v>2</v>
      </c>
      <c r="F1124" s="15" t="s">
        <v>1081</v>
      </c>
      <c r="G1124" s="22" t="e">
        <f t="shared" si="185"/>
        <v>#REF!</v>
      </c>
      <c r="H1124" s="26" t="e">
        <f t="shared" si="184"/>
        <v>#REF!</v>
      </c>
      <c r="I1124" s="25" t="e">
        <f>#REF!</f>
        <v>#REF!</v>
      </c>
      <c r="J1124" s="26" t="e">
        <f t="shared" si="186"/>
        <v>#REF!</v>
      </c>
      <c r="K1124" s="25" t="e">
        <f>#REF!</f>
        <v>#REF!</v>
      </c>
      <c r="L1124" s="26" t="e">
        <f t="shared" si="187"/>
        <v>#REF!</v>
      </c>
      <c r="M1124" s="25" t="e">
        <f>#REF!</f>
        <v>#REF!</v>
      </c>
      <c r="N1124" s="26" t="e">
        <f t="shared" si="188"/>
        <v>#REF!</v>
      </c>
      <c r="O1124" s="17" t="s">
        <v>926</v>
      </c>
    </row>
    <row r="1125" spans="2:15" ht="19.7" customHeight="1" x14ac:dyDescent="0.2">
      <c r="B1125" s="13" t="s">
        <v>4016</v>
      </c>
      <c r="C1125" s="14" t="s">
        <v>2154</v>
      </c>
      <c r="D1125" s="14" t="s">
        <v>4016</v>
      </c>
      <c r="E1125" s="16">
        <v>1</v>
      </c>
      <c r="F1125" s="15" t="s">
        <v>1081</v>
      </c>
      <c r="G1125" s="22" t="e">
        <f t="shared" si="185"/>
        <v>#REF!</v>
      </c>
      <c r="H1125" s="26" t="e">
        <f t="shared" si="184"/>
        <v>#REF!</v>
      </c>
      <c r="I1125" s="25" t="e">
        <f>#REF!</f>
        <v>#REF!</v>
      </c>
      <c r="J1125" s="26" t="e">
        <f t="shared" si="186"/>
        <v>#REF!</v>
      </c>
      <c r="K1125" s="25" t="e">
        <f>#REF!</f>
        <v>#REF!</v>
      </c>
      <c r="L1125" s="26" t="e">
        <f t="shared" si="187"/>
        <v>#REF!</v>
      </c>
      <c r="M1125" s="25" t="e">
        <f>#REF!</f>
        <v>#REF!</v>
      </c>
      <c r="N1125" s="26" t="e">
        <f t="shared" si="188"/>
        <v>#REF!</v>
      </c>
      <c r="O1125" s="17" t="s">
        <v>2116</v>
      </c>
    </row>
    <row r="1126" spans="2:15" ht="19.7" customHeight="1" x14ac:dyDescent="0.2">
      <c r="B1126" s="13" t="s">
        <v>4016</v>
      </c>
      <c r="C1126" s="14" t="s">
        <v>1938</v>
      </c>
      <c r="D1126" s="14" t="s">
        <v>3500</v>
      </c>
      <c r="E1126" s="16">
        <v>1</v>
      </c>
      <c r="F1126" s="15" t="s">
        <v>2517</v>
      </c>
      <c r="G1126" s="22" t="e">
        <f t="shared" si="185"/>
        <v>#REF!</v>
      </c>
      <c r="H1126" s="26" t="e">
        <f t="shared" si="184"/>
        <v>#REF!</v>
      </c>
      <c r="I1126" s="25" t="e">
        <f>#REF!</f>
        <v>#REF!</v>
      </c>
      <c r="J1126" s="26" t="e">
        <f t="shared" si="186"/>
        <v>#REF!</v>
      </c>
      <c r="K1126" s="25" t="e">
        <f>#REF!</f>
        <v>#REF!</v>
      </c>
      <c r="L1126" s="26" t="e">
        <f t="shared" si="187"/>
        <v>#REF!</v>
      </c>
      <c r="M1126" s="25" t="e">
        <f>#REF!</f>
        <v>#REF!</v>
      </c>
      <c r="N1126" s="26" t="e">
        <f t="shared" si="188"/>
        <v>#REF!</v>
      </c>
      <c r="O1126" s="17" t="s">
        <v>481</v>
      </c>
    </row>
    <row r="1127" spans="2:15" ht="19.7" customHeight="1" x14ac:dyDescent="0.2">
      <c r="B1127" s="13" t="s">
        <v>4016</v>
      </c>
      <c r="C1127" s="14" t="s">
        <v>3142</v>
      </c>
      <c r="D1127" s="14" t="s">
        <v>4016</v>
      </c>
      <c r="E1127" s="16">
        <v>1</v>
      </c>
      <c r="F1127" s="15" t="s">
        <v>2517</v>
      </c>
      <c r="G1127" s="22" t="e">
        <f t="shared" si="185"/>
        <v>#REF!</v>
      </c>
      <c r="H1127" s="26" t="e">
        <f t="shared" si="184"/>
        <v>#REF!</v>
      </c>
      <c r="I1127" s="25" t="e">
        <f>#REF!</f>
        <v>#REF!</v>
      </c>
      <c r="J1127" s="26" t="e">
        <f t="shared" si="186"/>
        <v>#REF!</v>
      </c>
      <c r="K1127" s="25" t="e">
        <f>#REF!</f>
        <v>#REF!</v>
      </c>
      <c r="L1127" s="26" t="e">
        <f t="shared" si="187"/>
        <v>#REF!</v>
      </c>
      <c r="M1127" s="25" t="e">
        <f>#REF!</f>
        <v>#REF!</v>
      </c>
      <c r="N1127" s="26" t="e">
        <f t="shared" si="188"/>
        <v>#REF!</v>
      </c>
      <c r="O1127" s="17" t="s">
        <v>2226</v>
      </c>
    </row>
    <row r="1128" spans="2:15" ht="19.7" customHeight="1" x14ac:dyDescent="0.2">
      <c r="B1128" s="13" t="s">
        <v>4016</v>
      </c>
      <c r="C1128" s="14" t="s">
        <v>4016</v>
      </c>
      <c r="D1128" s="14" t="s">
        <v>4016</v>
      </c>
      <c r="E1128" s="16"/>
      <c r="F1128" s="15" t="s">
        <v>4016</v>
      </c>
      <c r="G1128" s="22"/>
      <c r="H1128" s="16"/>
      <c r="I1128" s="22"/>
      <c r="J1128" s="26">
        <f t="shared" si="186"/>
        <v>0</v>
      </c>
      <c r="K1128" s="22"/>
      <c r="L1128" s="26">
        <f t="shared" si="187"/>
        <v>0</v>
      </c>
      <c r="M1128" s="22"/>
      <c r="N1128" s="26">
        <f t="shared" si="188"/>
        <v>0</v>
      </c>
      <c r="O1128" s="17" t="s">
        <v>4016</v>
      </c>
    </row>
    <row r="1129" spans="2:15" ht="19.7" customHeight="1" x14ac:dyDescent="0.2">
      <c r="B1129" s="40" t="s">
        <v>3668</v>
      </c>
      <c r="C1129" s="24" t="s">
        <v>2469</v>
      </c>
      <c r="D1129" s="24" t="s">
        <v>3565</v>
      </c>
      <c r="E1129" s="16"/>
      <c r="F1129" s="41" t="s">
        <v>2517</v>
      </c>
      <c r="G1129" s="22"/>
      <c r="H1129" s="42" t="e">
        <f t="shared" ref="H1129:H1138" si="189">J1129+L1129+N1129</f>
        <v>#REF!</v>
      </c>
      <c r="I1129" s="22"/>
      <c r="J1129" s="26" t="e">
        <f>TRUNC(J1130+J1131+J1132+J1133+J1134+J1135+J1136+J1137+J1138)</f>
        <v>#REF!</v>
      </c>
      <c r="K1129" s="22"/>
      <c r="L1129" s="26" t="e">
        <f>TRUNC(L1130+L1131+L1132+L1133+L1134+L1135+L1136+L1137+L1138)</f>
        <v>#REF!</v>
      </c>
      <c r="M1129" s="22"/>
      <c r="N1129" s="42" t="e">
        <f>TRUNC(N1130+N1131+N1132+N1133+N1134+N1135+N1136+N1137+N1138)</f>
        <v>#REF!</v>
      </c>
      <c r="O1129" s="43" t="s">
        <v>4016</v>
      </c>
    </row>
    <row r="1130" spans="2:15" ht="19.7" customHeight="1" x14ac:dyDescent="0.2">
      <c r="B1130" s="13" t="s">
        <v>4016</v>
      </c>
      <c r="C1130" s="14" t="s">
        <v>2291</v>
      </c>
      <c r="D1130" s="14" t="s">
        <v>4016</v>
      </c>
      <c r="E1130" s="16">
        <v>36</v>
      </c>
      <c r="F1130" s="15" t="s">
        <v>2354</v>
      </c>
      <c r="G1130" s="22" t="e">
        <f t="shared" ref="G1130:G1138" si="190">I1130+K1130+M1130</f>
        <v>#REF!</v>
      </c>
      <c r="H1130" s="26" t="e">
        <f t="shared" si="189"/>
        <v>#REF!</v>
      </c>
      <c r="I1130" s="25" t="e">
        <f>#REF!</f>
        <v>#REF!</v>
      </c>
      <c r="J1130" s="26" t="e">
        <f t="shared" ref="J1130:J1139" si="191">TRUNC(E1130*I1130,0)</f>
        <v>#REF!</v>
      </c>
      <c r="K1130" s="25" t="e">
        <f>#REF!</f>
        <v>#REF!</v>
      </c>
      <c r="L1130" s="26" t="e">
        <f t="shared" ref="L1130:L1139" si="192">TRUNC(E1130*K1130,0)</f>
        <v>#REF!</v>
      </c>
      <c r="M1130" s="25" t="e">
        <f>#REF!</f>
        <v>#REF!</v>
      </c>
      <c r="N1130" s="26" t="e">
        <f t="shared" ref="N1130:N1139" si="193">TRUNC(E1130*M1130,0)</f>
        <v>#REF!</v>
      </c>
      <c r="O1130" s="17" t="s">
        <v>809</v>
      </c>
    </row>
    <row r="1131" spans="2:15" ht="19.7" customHeight="1" x14ac:dyDescent="0.2">
      <c r="B1131" s="13" t="s">
        <v>4016</v>
      </c>
      <c r="C1131" s="14" t="s">
        <v>828</v>
      </c>
      <c r="D1131" s="14" t="s">
        <v>4016</v>
      </c>
      <c r="E1131" s="16">
        <v>11</v>
      </c>
      <c r="F1131" s="15" t="s">
        <v>1081</v>
      </c>
      <c r="G1131" s="22" t="e">
        <f t="shared" si="190"/>
        <v>#REF!</v>
      </c>
      <c r="H1131" s="26" t="e">
        <f t="shared" si="189"/>
        <v>#REF!</v>
      </c>
      <c r="I1131" s="25" t="e">
        <f>#REF!</f>
        <v>#REF!</v>
      </c>
      <c r="J1131" s="26" t="e">
        <f t="shared" si="191"/>
        <v>#REF!</v>
      </c>
      <c r="K1131" s="25" t="e">
        <f>#REF!</f>
        <v>#REF!</v>
      </c>
      <c r="L1131" s="26" t="e">
        <f t="shared" si="192"/>
        <v>#REF!</v>
      </c>
      <c r="M1131" s="25" t="e">
        <f>#REF!</f>
        <v>#REF!</v>
      </c>
      <c r="N1131" s="26" t="e">
        <f t="shared" si="193"/>
        <v>#REF!</v>
      </c>
      <c r="O1131" s="17" t="s">
        <v>2372</v>
      </c>
    </row>
    <row r="1132" spans="2:15" ht="19.7" customHeight="1" x14ac:dyDescent="0.2">
      <c r="B1132" s="13" t="s">
        <v>4016</v>
      </c>
      <c r="C1132" s="14" t="s">
        <v>535</v>
      </c>
      <c r="D1132" s="14" t="s">
        <v>4016</v>
      </c>
      <c r="E1132" s="16">
        <v>2</v>
      </c>
      <c r="F1132" s="15" t="s">
        <v>1081</v>
      </c>
      <c r="G1132" s="22" t="e">
        <f t="shared" si="190"/>
        <v>#REF!</v>
      </c>
      <c r="H1132" s="26" t="e">
        <f t="shared" si="189"/>
        <v>#REF!</v>
      </c>
      <c r="I1132" s="25" t="e">
        <f>#REF!</f>
        <v>#REF!</v>
      </c>
      <c r="J1132" s="26" t="e">
        <f t="shared" si="191"/>
        <v>#REF!</v>
      </c>
      <c r="K1132" s="25" t="e">
        <f>#REF!</f>
        <v>#REF!</v>
      </c>
      <c r="L1132" s="26" t="e">
        <f t="shared" si="192"/>
        <v>#REF!</v>
      </c>
      <c r="M1132" s="25" t="e">
        <f>#REF!</f>
        <v>#REF!</v>
      </c>
      <c r="N1132" s="26" t="e">
        <f t="shared" si="193"/>
        <v>#REF!</v>
      </c>
      <c r="O1132" s="17" t="s">
        <v>926</v>
      </c>
    </row>
    <row r="1133" spans="2:15" ht="19.7" customHeight="1" x14ac:dyDescent="0.2">
      <c r="B1133" s="13" t="s">
        <v>4016</v>
      </c>
      <c r="C1133" s="14" t="s">
        <v>2154</v>
      </c>
      <c r="D1133" s="14" t="s">
        <v>4016</v>
      </c>
      <c r="E1133" s="16">
        <v>1</v>
      </c>
      <c r="F1133" s="15" t="s">
        <v>1081</v>
      </c>
      <c r="G1133" s="22" t="e">
        <f t="shared" si="190"/>
        <v>#REF!</v>
      </c>
      <c r="H1133" s="26" t="e">
        <f t="shared" si="189"/>
        <v>#REF!</v>
      </c>
      <c r="I1133" s="25" t="e">
        <f>#REF!</f>
        <v>#REF!</v>
      </c>
      <c r="J1133" s="26" t="e">
        <f t="shared" si="191"/>
        <v>#REF!</v>
      </c>
      <c r="K1133" s="25" t="e">
        <f>#REF!</f>
        <v>#REF!</v>
      </c>
      <c r="L1133" s="26" t="e">
        <f t="shared" si="192"/>
        <v>#REF!</v>
      </c>
      <c r="M1133" s="25" t="e">
        <f>#REF!</f>
        <v>#REF!</v>
      </c>
      <c r="N1133" s="26" t="e">
        <f t="shared" si="193"/>
        <v>#REF!</v>
      </c>
      <c r="O1133" s="17" t="s">
        <v>2116</v>
      </c>
    </row>
    <row r="1134" spans="2:15" ht="19.7" customHeight="1" x14ac:dyDescent="0.2">
      <c r="B1134" s="13" t="s">
        <v>4016</v>
      </c>
      <c r="C1134" s="14" t="s">
        <v>1938</v>
      </c>
      <c r="D1134" s="14" t="s">
        <v>3500</v>
      </c>
      <c r="E1134" s="16">
        <v>1</v>
      </c>
      <c r="F1134" s="15" t="s">
        <v>2517</v>
      </c>
      <c r="G1134" s="22" t="e">
        <f t="shared" si="190"/>
        <v>#REF!</v>
      </c>
      <c r="H1134" s="26" t="e">
        <f t="shared" si="189"/>
        <v>#REF!</v>
      </c>
      <c r="I1134" s="25" t="e">
        <f>#REF!</f>
        <v>#REF!</v>
      </c>
      <c r="J1134" s="26" t="e">
        <f t="shared" si="191"/>
        <v>#REF!</v>
      </c>
      <c r="K1134" s="25" t="e">
        <f>#REF!</f>
        <v>#REF!</v>
      </c>
      <c r="L1134" s="26" t="e">
        <f t="shared" si="192"/>
        <v>#REF!</v>
      </c>
      <c r="M1134" s="25" t="e">
        <f>#REF!</f>
        <v>#REF!</v>
      </c>
      <c r="N1134" s="26" t="e">
        <f t="shared" si="193"/>
        <v>#REF!</v>
      </c>
      <c r="O1134" s="17" t="s">
        <v>481</v>
      </c>
    </row>
    <row r="1135" spans="2:15" ht="19.7" customHeight="1" x14ac:dyDescent="0.2">
      <c r="B1135" s="13" t="s">
        <v>4016</v>
      </c>
      <c r="C1135" s="14" t="s">
        <v>3142</v>
      </c>
      <c r="D1135" s="14" t="s">
        <v>4016</v>
      </c>
      <c r="E1135" s="16">
        <v>1</v>
      </c>
      <c r="F1135" s="15" t="s">
        <v>2517</v>
      </c>
      <c r="G1135" s="22" t="e">
        <f t="shared" si="190"/>
        <v>#REF!</v>
      </c>
      <c r="H1135" s="26" t="e">
        <f t="shared" si="189"/>
        <v>#REF!</v>
      </c>
      <c r="I1135" s="25" t="e">
        <f>#REF!</f>
        <v>#REF!</v>
      </c>
      <c r="J1135" s="26" t="e">
        <f t="shared" si="191"/>
        <v>#REF!</v>
      </c>
      <c r="K1135" s="25" t="e">
        <f>#REF!</f>
        <v>#REF!</v>
      </c>
      <c r="L1135" s="26" t="e">
        <f t="shared" si="192"/>
        <v>#REF!</v>
      </c>
      <c r="M1135" s="25" t="e">
        <f>#REF!</f>
        <v>#REF!</v>
      </c>
      <c r="N1135" s="26" t="e">
        <f t="shared" si="193"/>
        <v>#REF!</v>
      </c>
      <c r="O1135" s="17" t="s">
        <v>2226</v>
      </c>
    </row>
    <row r="1136" spans="2:15" ht="19.7" customHeight="1" x14ac:dyDescent="0.2">
      <c r="B1136" s="13" t="s">
        <v>4016</v>
      </c>
      <c r="C1136" s="14" t="s">
        <v>1474</v>
      </c>
      <c r="D1136" s="14" t="s">
        <v>2469</v>
      </c>
      <c r="E1136" s="16">
        <v>1</v>
      </c>
      <c r="F1136" s="15" t="s">
        <v>2517</v>
      </c>
      <c r="G1136" s="22" t="e">
        <f t="shared" si="190"/>
        <v>#REF!</v>
      </c>
      <c r="H1136" s="26" t="e">
        <f t="shared" si="189"/>
        <v>#REF!</v>
      </c>
      <c r="I1136" s="25" t="e">
        <f>#REF!</f>
        <v>#REF!</v>
      </c>
      <c r="J1136" s="26" t="e">
        <f t="shared" si="191"/>
        <v>#REF!</v>
      </c>
      <c r="K1136" s="25" t="e">
        <f>#REF!</f>
        <v>#REF!</v>
      </c>
      <c r="L1136" s="26" t="e">
        <f t="shared" si="192"/>
        <v>#REF!</v>
      </c>
      <c r="M1136" s="25" t="e">
        <f>#REF!</f>
        <v>#REF!</v>
      </c>
      <c r="N1136" s="26" t="e">
        <f t="shared" si="193"/>
        <v>#REF!</v>
      </c>
      <c r="O1136" s="17" t="s">
        <v>659</v>
      </c>
    </row>
    <row r="1137" spans="2:15" ht="19.7" customHeight="1" x14ac:dyDescent="0.2">
      <c r="B1137" s="13" t="s">
        <v>4016</v>
      </c>
      <c r="C1137" s="14" t="s">
        <v>3739</v>
      </c>
      <c r="D1137" s="14" t="s">
        <v>2469</v>
      </c>
      <c r="E1137" s="16">
        <v>1</v>
      </c>
      <c r="F1137" s="15" t="s">
        <v>2517</v>
      </c>
      <c r="G1137" s="22" t="e">
        <f t="shared" si="190"/>
        <v>#REF!</v>
      </c>
      <c r="H1137" s="26" t="e">
        <f t="shared" si="189"/>
        <v>#REF!</v>
      </c>
      <c r="I1137" s="25" t="e">
        <f>#REF!</f>
        <v>#REF!</v>
      </c>
      <c r="J1137" s="26" t="e">
        <f t="shared" si="191"/>
        <v>#REF!</v>
      </c>
      <c r="K1137" s="25" t="e">
        <f>#REF!</f>
        <v>#REF!</v>
      </c>
      <c r="L1137" s="26" t="e">
        <f t="shared" si="192"/>
        <v>#REF!</v>
      </c>
      <c r="M1137" s="25" t="e">
        <f>#REF!</f>
        <v>#REF!</v>
      </c>
      <c r="N1137" s="26" t="e">
        <f t="shared" si="193"/>
        <v>#REF!</v>
      </c>
      <c r="O1137" s="17" t="s">
        <v>3994</v>
      </c>
    </row>
    <row r="1138" spans="2:15" ht="19.7" customHeight="1" x14ac:dyDescent="0.2">
      <c r="B1138" s="13" t="s">
        <v>4016</v>
      </c>
      <c r="C1138" s="14" t="s">
        <v>2305</v>
      </c>
      <c r="D1138" s="14" t="s">
        <v>2718</v>
      </c>
      <c r="E1138" s="16">
        <v>36</v>
      </c>
      <c r="F1138" s="15" t="s">
        <v>1081</v>
      </c>
      <c r="G1138" s="22" t="e">
        <f t="shared" si="190"/>
        <v>#REF!</v>
      </c>
      <c r="H1138" s="26" t="e">
        <f t="shared" si="189"/>
        <v>#REF!</v>
      </c>
      <c r="I1138" s="25" t="e">
        <f>#REF!</f>
        <v>#REF!</v>
      </c>
      <c r="J1138" s="26" t="e">
        <f t="shared" si="191"/>
        <v>#REF!</v>
      </c>
      <c r="K1138" s="25" t="e">
        <f>#REF!</f>
        <v>#REF!</v>
      </c>
      <c r="L1138" s="26" t="e">
        <f t="shared" si="192"/>
        <v>#REF!</v>
      </c>
      <c r="M1138" s="25" t="e">
        <f>#REF!</f>
        <v>#REF!</v>
      </c>
      <c r="N1138" s="26" t="e">
        <f t="shared" si="193"/>
        <v>#REF!</v>
      </c>
      <c r="O1138" s="17" t="s">
        <v>1441</v>
      </c>
    </row>
    <row r="1139" spans="2:15" ht="19.7" customHeight="1" x14ac:dyDescent="0.2">
      <c r="B1139" s="13" t="s">
        <v>4016</v>
      </c>
      <c r="C1139" s="14" t="s">
        <v>4016</v>
      </c>
      <c r="D1139" s="14" t="s">
        <v>4016</v>
      </c>
      <c r="E1139" s="16"/>
      <c r="F1139" s="15" t="s">
        <v>4016</v>
      </c>
      <c r="G1139" s="22"/>
      <c r="H1139" s="16"/>
      <c r="I1139" s="22"/>
      <c r="J1139" s="26">
        <f t="shared" si="191"/>
        <v>0</v>
      </c>
      <c r="K1139" s="22"/>
      <c r="L1139" s="26">
        <f t="shared" si="192"/>
        <v>0</v>
      </c>
      <c r="M1139" s="22"/>
      <c r="N1139" s="26">
        <f t="shared" si="193"/>
        <v>0</v>
      </c>
      <c r="O1139" s="17" t="s">
        <v>4016</v>
      </c>
    </row>
    <row r="1140" spans="2:15" ht="19.7" customHeight="1" x14ac:dyDescent="0.2">
      <c r="B1140" s="40" t="s">
        <v>1175</v>
      </c>
      <c r="C1140" s="24" t="s">
        <v>892</v>
      </c>
      <c r="D1140" s="24" t="s">
        <v>3565</v>
      </c>
      <c r="E1140" s="16"/>
      <c r="F1140" s="41" t="s">
        <v>2517</v>
      </c>
      <c r="G1140" s="22"/>
      <c r="H1140" s="42" t="e">
        <f>J1140+L1140+N1140</f>
        <v>#REF!</v>
      </c>
      <c r="I1140" s="22"/>
      <c r="J1140" s="26" t="e">
        <f>TRUNC(J1141+J1142+J1143+J1144)</f>
        <v>#REF!</v>
      </c>
      <c r="K1140" s="22"/>
      <c r="L1140" s="26" t="e">
        <f>TRUNC(L1141+L1142+L1143+L1144)</f>
        <v>#REF!</v>
      </c>
      <c r="M1140" s="22"/>
      <c r="N1140" s="42" t="e">
        <f>TRUNC(N1141+N1142+N1143+N1144)</f>
        <v>#REF!</v>
      </c>
      <c r="O1140" s="43" t="s">
        <v>4016</v>
      </c>
    </row>
    <row r="1141" spans="2:15" ht="19.7" customHeight="1" x14ac:dyDescent="0.2">
      <c r="B1141" s="13" t="s">
        <v>4016</v>
      </c>
      <c r="C1141" s="14" t="s">
        <v>2243</v>
      </c>
      <c r="D1141" s="14" t="s">
        <v>1829</v>
      </c>
      <c r="E1141" s="16">
        <v>3</v>
      </c>
      <c r="F1141" s="15" t="s">
        <v>2517</v>
      </c>
      <c r="G1141" s="22" t="e">
        <f>I1141+K1141+M1141</f>
        <v>#REF!</v>
      </c>
      <c r="H1141" s="26" t="e">
        <f>J1141+L1141+N1141</f>
        <v>#REF!</v>
      </c>
      <c r="I1141" s="25" t="e">
        <f>#REF!</f>
        <v>#REF!</v>
      </c>
      <c r="J1141" s="26" t="e">
        <f>TRUNC(E1141*I1141,0)</f>
        <v>#REF!</v>
      </c>
      <c r="K1141" s="25" t="e">
        <f>#REF!</f>
        <v>#REF!</v>
      </c>
      <c r="L1141" s="26" t="e">
        <f>TRUNC(E1141*K1141,0)</f>
        <v>#REF!</v>
      </c>
      <c r="M1141" s="25" t="e">
        <f>#REF!</f>
        <v>#REF!</v>
      </c>
      <c r="N1141" s="26" t="e">
        <f>TRUNC(E1141*M1141,0)</f>
        <v>#REF!</v>
      </c>
      <c r="O1141" s="17" t="s">
        <v>229</v>
      </c>
    </row>
    <row r="1142" spans="2:15" ht="19.7" customHeight="1" x14ac:dyDescent="0.2">
      <c r="B1142" s="13" t="s">
        <v>4016</v>
      </c>
      <c r="C1142" s="14" t="s">
        <v>2154</v>
      </c>
      <c r="D1142" s="14" t="s">
        <v>4016</v>
      </c>
      <c r="E1142" s="16">
        <v>1</v>
      </c>
      <c r="F1142" s="15" t="s">
        <v>1081</v>
      </c>
      <c r="G1142" s="22" t="e">
        <f>I1142+K1142+M1142</f>
        <v>#REF!</v>
      </c>
      <c r="H1142" s="26" t="e">
        <f>J1142+L1142+N1142</f>
        <v>#REF!</v>
      </c>
      <c r="I1142" s="25" t="e">
        <f>#REF!</f>
        <v>#REF!</v>
      </c>
      <c r="J1142" s="26" t="e">
        <f>TRUNC(E1142*I1142,0)</f>
        <v>#REF!</v>
      </c>
      <c r="K1142" s="25" t="e">
        <f>#REF!</f>
        <v>#REF!</v>
      </c>
      <c r="L1142" s="26" t="e">
        <f>TRUNC(E1142*K1142,0)</f>
        <v>#REF!</v>
      </c>
      <c r="M1142" s="25" t="e">
        <f>#REF!</f>
        <v>#REF!</v>
      </c>
      <c r="N1142" s="26" t="e">
        <f>TRUNC(E1142*M1142,0)</f>
        <v>#REF!</v>
      </c>
      <c r="O1142" s="17" t="s">
        <v>2116</v>
      </c>
    </row>
    <row r="1143" spans="2:15" ht="19.7" customHeight="1" x14ac:dyDescent="0.2">
      <c r="B1143" s="13" t="s">
        <v>4016</v>
      </c>
      <c r="C1143" s="14" t="s">
        <v>3504</v>
      </c>
      <c r="D1143" s="14" t="s">
        <v>4016</v>
      </c>
      <c r="E1143" s="16">
        <v>1</v>
      </c>
      <c r="F1143" s="15" t="s">
        <v>2517</v>
      </c>
      <c r="G1143" s="22" t="e">
        <f>I1143+K1143+M1143</f>
        <v>#REF!</v>
      </c>
      <c r="H1143" s="26" t="e">
        <f>J1143+L1143+N1143</f>
        <v>#REF!</v>
      </c>
      <c r="I1143" s="25" t="e">
        <f>#REF!</f>
        <v>#REF!</v>
      </c>
      <c r="J1143" s="26" t="e">
        <f>TRUNC(E1143*I1143,0)</f>
        <v>#REF!</v>
      </c>
      <c r="K1143" s="25" t="e">
        <f>#REF!</f>
        <v>#REF!</v>
      </c>
      <c r="L1143" s="26" t="e">
        <f>TRUNC(E1143*K1143,0)</f>
        <v>#REF!</v>
      </c>
      <c r="M1143" s="25" t="e">
        <f>#REF!</f>
        <v>#REF!</v>
      </c>
      <c r="N1143" s="26" t="e">
        <f>TRUNC(E1143*M1143,0)</f>
        <v>#REF!</v>
      </c>
      <c r="O1143" s="17" t="s">
        <v>2622</v>
      </c>
    </row>
    <row r="1144" spans="2:15" ht="19.7" customHeight="1" x14ac:dyDescent="0.2">
      <c r="B1144" s="18" t="s">
        <v>4016</v>
      </c>
      <c r="C1144" s="19" t="s">
        <v>3142</v>
      </c>
      <c r="D1144" s="19" t="s">
        <v>4016</v>
      </c>
      <c r="E1144" s="6">
        <v>1</v>
      </c>
      <c r="F1144" s="20" t="s">
        <v>2517</v>
      </c>
      <c r="G1144" s="5" t="e">
        <f>I1144+K1144+M1144</f>
        <v>#REF!</v>
      </c>
      <c r="H1144" s="32" t="e">
        <f>J1144+L1144+N1144</f>
        <v>#REF!</v>
      </c>
      <c r="I1144" s="29" t="e">
        <f>#REF!</f>
        <v>#REF!</v>
      </c>
      <c r="J1144" s="32" t="e">
        <f>TRUNC(E1144*I1144,0)</f>
        <v>#REF!</v>
      </c>
      <c r="K1144" s="29" t="e">
        <f>#REF!</f>
        <v>#REF!</v>
      </c>
      <c r="L1144" s="32" t="e">
        <f>TRUNC(E1144*K1144,0)</f>
        <v>#REF!</v>
      </c>
      <c r="M1144" s="29" t="e">
        <f>#REF!</f>
        <v>#REF!</v>
      </c>
      <c r="N1144" s="32" t="e">
        <f>TRUNC(E1144*M1144,0)</f>
        <v>#REF!</v>
      </c>
      <c r="O1144" s="21" t="s">
        <v>2226</v>
      </c>
    </row>
    <row r="1145" spans="2:15" ht="19.7" customHeight="1" x14ac:dyDescent="0.2">
      <c r="B1145" s="13" t="s">
        <v>4016</v>
      </c>
      <c r="C1145" s="14" t="s">
        <v>4016</v>
      </c>
      <c r="D1145" s="14" t="s">
        <v>4016</v>
      </c>
      <c r="E1145" s="16"/>
      <c r="F1145" s="15" t="s">
        <v>4016</v>
      </c>
      <c r="G1145" s="22"/>
      <c r="H1145" s="16"/>
      <c r="I1145" s="22"/>
      <c r="J1145" s="26">
        <f>TRUNC(E1145*I1145,0)</f>
        <v>0</v>
      </c>
      <c r="K1145" s="22"/>
      <c r="L1145" s="26">
        <f>TRUNC(E1145*K1145,0)</f>
        <v>0</v>
      </c>
      <c r="M1145" s="22"/>
      <c r="N1145" s="26">
        <f>TRUNC(E1145*M1145,0)</f>
        <v>0</v>
      </c>
      <c r="O1145" s="17" t="s">
        <v>4016</v>
      </c>
    </row>
    <row r="1146" spans="2:15" ht="19.7" customHeight="1" x14ac:dyDescent="0.2">
      <c r="B1146" s="40" t="s">
        <v>3817</v>
      </c>
      <c r="C1146" s="24" t="s">
        <v>900</v>
      </c>
      <c r="D1146" s="24" t="s">
        <v>4016</v>
      </c>
      <c r="E1146" s="16"/>
      <c r="F1146" s="41" t="s">
        <v>3257</v>
      </c>
      <c r="G1146" s="22"/>
      <c r="H1146" s="42" t="e">
        <f t="shared" ref="H1146:H1152" si="194">J1146+L1146+N1146</f>
        <v>#REF!</v>
      </c>
      <c r="I1146" s="22"/>
      <c r="J1146" s="26" t="e">
        <f>TRUNC(J1147+J1148+J1149+J1150+J1151+J1152)</f>
        <v>#REF!</v>
      </c>
      <c r="K1146" s="22"/>
      <c r="L1146" s="26" t="e">
        <f>TRUNC(L1147+L1148+L1149+L1150+L1151+L1152)</f>
        <v>#REF!</v>
      </c>
      <c r="M1146" s="22"/>
      <c r="N1146" s="42" t="e">
        <f>TRUNC(N1147+N1148+N1149+N1150+N1151+N1152)</f>
        <v>#REF!</v>
      </c>
      <c r="O1146" s="43" t="s">
        <v>4016</v>
      </c>
    </row>
    <row r="1147" spans="2:15" ht="19.7" customHeight="1" x14ac:dyDescent="0.2">
      <c r="B1147" s="13" t="s">
        <v>4016</v>
      </c>
      <c r="C1147" s="14" t="s">
        <v>2888</v>
      </c>
      <c r="D1147" s="14" t="s">
        <v>1955</v>
      </c>
      <c r="E1147" s="16">
        <v>44</v>
      </c>
      <c r="F1147" s="15" t="s">
        <v>1480</v>
      </c>
      <c r="G1147" s="22" t="e">
        <f t="shared" ref="G1147:G1152" si="195">I1147+K1147+M1147</f>
        <v>#REF!</v>
      </c>
      <c r="H1147" s="26" t="e">
        <f t="shared" si="194"/>
        <v>#REF!</v>
      </c>
      <c r="I1147" s="25" t="e">
        <f>#REF!</f>
        <v>#REF!</v>
      </c>
      <c r="J1147" s="26" t="e">
        <f t="shared" ref="J1147:J1153" si="196">TRUNC(E1147*I1147,0)</f>
        <v>#REF!</v>
      </c>
      <c r="K1147" s="25" t="e">
        <f>#REF!</f>
        <v>#REF!</v>
      </c>
      <c r="L1147" s="26" t="e">
        <f t="shared" ref="L1147:L1153" si="197">TRUNC(E1147*K1147,0)</f>
        <v>#REF!</v>
      </c>
      <c r="M1147" s="25" t="e">
        <f>#REF!</f>
        <v>#REF!</v>
      </c>
      <c r="N1147" s="26" t="e">
        <f t="shared" ref="N1147:N1153" si="198">TRUNC(E1147*M1147,0)</f>
        <v>#REF!</v>
      </c>
      <c r="O1147" s="17" t="s">
        <v>1509</v>
      </c>
    </row>
    <row r="1148" spans="2:15" ht="19.7" customHeight="1" x14ac:dyDescent="0.2">
      <c r="B1148" s="13" t="s">
        <v>4016</v>
      </c>
      <c r="C1148" s="14" t="s">
        <v>1425</v>
      </c>
      <c r="D1148" s="14" t="s">
        <v>2172</v>
      </c>
      <c r="E1148" s="16">
        <v>12</v>
      </c>
      <c r="F1148" s="15" t="s">
        <v>1480</v>
      </c>
      <c r="G1148" s="22" t="e">
        <f t="shared" si="195"/>
        <v>#REF!</v>
      </c>
      <c r="H1148" s="26" t="e">
        <f t="shared" si="194"/>
        <v>#REF!</v>
      </c>
      <c r="I1148" s="25" t="e">
        <f>#REF!</f>
        <v>#REF!</v>
      </c>
      <c r="J1148" s="26" t="e">
        <f t="shared" si="196"/>
        <v>#REF!</v>
      </c>
      <c r="K1148" s="25" t="e">
        <f>#REF!</f>
        <v>#REF!</v>
      </c>
      <c r="L1148" s="26" t="e">
        <f t="shared" si="197"/>
        <v>#REF!</v>
      </c>
      <c r="M1148" s="25" t="e">
        <f>#REF!</f>
        <v>#REF!</v>
      </c>
      <c r="N1148" s="26" t="e">
        <f t="shared" si="198"/>
        <v>#REF!</v>
      </c>
      <c r="O1148" s="17" t="s">
        <v>3103</v>
      </c>
    </row>
    <row r="1149" spans="2:15" ht="19.7" customHeight="1" x14ac:dyDescent="0.2">
      <c r="B1149" s="13" t="s">
        <v>4016</v>
      </c>
      <c r="C1149" s="14" t="s">
        <v>762</v>
      </c>
      <c r="D1149" s="14" t="s">
        <v>2172</v>
      </c>
      <c r="E1149" s="16">
        <v>12</v>
      </c>
      <c r="F1149" s="15" t="s">
        <v>1480</v>
      </c>
      <c r="G1149" s="22" t="e">
        <f t="shared" si="195"/>
        <v>#REF!</v>
      </c>
      <c r="H1149" s="26" t="e">
        <f t="shared" si="194"/>
        <v>#REF!</v>
      </c>
      <c r="I1149" s="25" t="e">
        <f>#REF!</f>
        <v>#REF!</v>
      </c>
      <c r="J1149" s="26" t="e">
        <f t="shared" si="196"/>
        <v>#REF!</v>
      </c>
      <c r="K1149" s="25" t="e">
        <f>#REF!</f>
        <v>#REF!</v>
      </c>
      <c r="L1149" s="26" t="e">
        <f t="shared" si="197"/>
        <v>#REF!</v>
      </c>
      <c r="M1149" s="25" t="e">
        <f>#REF!</f>
        <v>#REF!</v>
      </c>
      <c r="N1149" s="26" t="e">
        <f t="shared" si="198"/>
        <v>#REF!</v>
      </c>
      <c r="O1149" s="17" t="s">
        <v>2578</v>
      </c>
    </row>
    <row r="1150" spans="2:15" ht="19.7" customHeight="1" x14ac:dyDescent="0.2">
      <c r="B1150" s="13" t="s">
        <v>4016</v>
      </c>
      <c r="C1150" s="14" t="s">
        <v>3491</v>
      </c>
      <c r="D1150" s="14" t="s">
        <v>2172</v>
      </c>
      <c r="E1150" s="16">
        <v>24</v>
      </c>
      <c r="F1150" s="15" t="s">
        <v>1480</v>
      </c>
      <c r="G1150" s="22" t="e">
        <f t="shared" si="195"/>
        <v>#REF!</v>
      </c>
      <c r="H1150" s="26" t="e">
        <f t="shared" si="194"/>
        <v>#REF!</v>
      </c>
      <c r="I1150" s="25" t="e">
        <f>#REF!</f>
        <v>#REF!</v>
      </c>
      <c r="J1150" s="26" t="e">
        <f t="shared" si="196"/>
        <v>#REF!</v>
      </c>
      <c r="K1150" s="25" t="e">
        <f>#REF!</f>
        <v>#REF!</v>
      </c>
      <c r="L1150" s="26" t="e">
        <f t="shared" si="197"/>
        <v>#REF!</v>
      </c>
      <c r="M1150" s="25" t="e">
        <f>#REF!</f>
        <v>#REF!</v>
      </c>
      <c r="N1150" s="26" t="e">
        <f t="shared" si="198"/>
        <v>#REF!</v>
      </c>
      <c r="O1150" s="17" t="s">
        <v>20</v>
      </c>
    </row>
    <row r="1151" spans="2:15" ht="19.7" customHeight="1" x14ac:dyDescent="0.2">
      <c r="B1151" s="13" t="s">
        <v>4016</v>
      </c>
      <c r="C1151" s="14" t="s">
        <v>3212</v>
      </c>
      <c r="D1151" s="14" t="s">
        <v>1195</v>
      </c>
      <c r="E1151" s="16">
        <v>24</v>
      </c>
      <c r="F1151" s="15" t="s">
        <v>1480</v>
      </c>
      <c r="G1151" s="22" t="e">
        <f t="shared" si="195"/>
        <v>#REF!</v>
      </c>
      <c r="H1151" s="26" t="e">
        <f t="shared" si="194"/>
        <v>#REF!</v>
      </c>
      <c r="I1151" s="25" t="e">
        <f>#REF!</f>
        <v>#REF!</v>
      </c>
      <c r="J1151" s="26" t="e">
        <f t="shared" si="196"/>
        <v>#REF!</v>
      </c>
      <c r="K1151" s="25" t="e">
        <f>#REF!</f>
        <v>#REF!</v>
      </c>
      <c r="L1151" s="26" t="e">
        <f t="shared" si="197"/>
        <v>#REF!</v>
      </c>
      <c r="M1151" s="25" t="e">
        <f>#REF!</f>
        <v>#REF!</v>
      </c>
      <c r="N1151" s="26" t="e">
        <f t="shared" si="198"/>
        <v>#REF!</v>
      </c>
      <c r="O1151" s="17" t="s">
        <v>2758</v>
      </c>
    </row>
    <row r="1152" spans="2:15" ht="19.7" customHeight="1" x14ac:dyDescent="0.2">
      <c r="B1152" s="13" t="s">
        <v>4016</v>
      </c>
      <c r="C1152" s="14" t="s">
        <v>3212</v>
      </c>
      <c r="D1152" s="14" t="s">
        <v>2560</v>
      </c>
      <c r="E1152" s="16">
        <v>16</v>
      </c>
      <c r="F1152" s="15" t="s">
        <v>1480</v>
      </c>
      <c r="G1152" s="22" t="e">
        <f t="shared" si="195"/>
        <v>#REF!</v>
      </c>
      <c r="H1152" s="26" t="e">
        <f t="shared" si="194"/>
        <v>#REF!</v>
      </c>
      <c r="I1152" s="25" t="e">
        <f>#REF!</f>
        <v>#REF!</v>
      </c>
      <c r="J1152" s="26" t="e">
        <f t="shared" si="196"/>
        <v>#REF!</v>
      </c>
      <c r="K1152" s="25" t="e">
        <f>#REF!</f>
        <v>#REF!</v>
      </c>
      <c r="L1152" s="26" t="e">
        <f t="shared" si="197"/>
        <v>#REF!</v>
      </c>
      <c r="M1152" s="25" t="e">
        <f>#REF!</f>
        <v>#REF!</v>
      </c>
      <c r="N1152" s="26" t="e">
        <f t="shared" si="198"/>
        <v>#REF!</v>
      </c>
      <c r="O1152" s="17" t="s">
        <v>178</v>
      </c>
    </row>
    <row r="1153" spans="2:15" ht="19.7" customHeight="1" x14ac:dyDescent="0.2">
      <c r="B1153" s="13" t="s">
        <v>4016</v>
      </c>
      <c r="C1153" s="14" t="s">
        <v>4016</v>
      </c>
      <c r="D1153" s="14" t="s">
        <v>4016</v>
      </c>
      <c r="E1153" s="16"/>
      <c r="F1153" s="15" t="s">
        <v>4016</v>
      </c>
      <c r="G1153" s="22"/>
      <c r="H1153" s="16"/>
      <c r="I1153" s="22"/>
      <c r="J1153" s="26">
        <f t="shared" si="196"/>
        <v>0</v>
      </c>
      <c r="K1153" s="22"/>
      <c r="L1153" s="26">
        <f t="shared" si="197"/>
        <v>0</v>
      </c>
      <c r="M1153" s="22"/>
      <c r="N1153" s="26">
        <f t="shared" si="198"/>
        <v>0</v>
      </c>
      <c r="O1153" s="17" t="s">
        <v>4016</v>
      </c>
    </row>
    <row r="1154" spans="2:15" ht="19.7" customHeight="1" x14ac:dyDescent="0.2">
      <c r="B1154" s="40" t="s">
        <v>1285</v>
      </c>
      <c r="C1154" s="24" t="s">
        <v>1491</v>
      </c>
      <c r="D1154" s="24" t="s">
        <v>4016</v>
      </c>
      <c r="E1154" s="16"/>
      <c r="F1154" s="41" t="s">
        <v>3257</v>
      </c>
      <c r="G1154" s="22"/>
      <c r="H1154" s="42" t="e">
        <f>J1154+L1154+N1154</f>
        <v>#REF!</v>
      </c>
      <c r="I1154" s="22"/>
      <c r="J1154" s="26" t="e">
        <f>TRUNC(J1155+J1156)</f>
        <v>#REF!</v>
      </c>
      <c r="K1154" s="22"/>
      <c r="L1154" s="26" t="e">
        <f>TRUNC(L1155+L1156)</f>
        <v>#REF!</v>
      </c>
      <c r="M1154" s="22"/>
      <c r="N1154" s="42" t="e">
        <f>TRUNC(N1155+N1156)</f>
        <v>#REF!</v>
      </c>
      <c r="O1154" s="43" t="s">
        <v>4016</v>
      </c>
    </row>
    <row r="1155" spans="2:15" ht="19.7" customHeight="1" x14ac:dyDescent="0.2">
      <c r="B1155" s="13" t="s">
        <v>4016</v>
      </c>
      <c r="C1155" s="14" t="s">
        <v>2649</v>
      </c>
      <c r="D1155" s="14" t="s">
        <v>337</v>
      </c>
      <c r="E1155" s="16">
        <v>1</v>
      </c>
      <c r="F1155" s="15" t="s">
        <v>3257</v>
      </c>
      <c r="G1155" s="22" t="e">
        <f>I1155+K1155+M1155</f>
        <v>#REF!</v>
      </c>
      <c r="H1155" s="26" t="e">
        <f>J1155+L1155+N1155</f>
        <v>#REF!</v>
      </c>
      <c r="I1155" s="25" t="e">
        <f>#REF!</f>
        <v>#REF!</v>
      </c>
      <c r="J1155" s="26" t="e">
        <f>TRUNC(E1155*I1155,0)</f>
        <v>#REF!</v>
      </c>
      <c r="K1155" s="25" t="e">
        <f>#REF!</f>
        <v>#REF!</v>
      </c>
      <c r="L1155" s="26" t="e">
        <f>TRUNC(E1155*K1155,0)</f>
        <v>#REF!</v>
      </c>
      <c r="M1155" s="25" t="e">
        <f>#REF!</f>
        <v>#REF!</v>
      </c>
      <c r="N1155" s="26" t="e">
        <f>TRUNC(E1155*M1155,0)</f>
        <v>#REF!</v>
      </c>
      <c r="O1155" s="17" t="s">
        <v>2483</v>
      </c>
    </row>
    <row r="1156" spans="2:15" ht="19.7" customHeight="1" x14ac:dyDescent="0.2">
      <c r="B1156" s="13" t="s">
        <v>4016</v>
      </c>
      <c r="C1156" s="14" t="s">
        <v>3638</v>
      </c>
      <c r="D1156" s="14" t="s">
        <v>337</v>
      </c>
      <c r="E1156" s="16">
        <v>1</v>
      </c>
      <c r="F1156" s="15" t="s">
        <v>3257</v>
      </c>
      <c r="G1156" s="22" t="e">
        <f>I1156+K1156+M1156</f>
        <v>#REF!</v>
      </c>
      <c r="H1156" s="26" t="e">
        <f>J1156+L1156+N1156</f>
        <v>#REF!</v>
      </c>
      <c r="I1156" s="25" t="e">
        <f>#REF!</f>
        <v>#REF!</v>
      </c>
      <c r="J1156" s="26" t="e">
        <f>TRUNC(E1156*I1156,0)</f>
        <v>#REF!</v>
      </c>
      <c r="K1156" s="25" t="e">
        <f>#REF!</f>
        <v>#REF!</v>
      </c>
      <c r="L1156" s="26" t="e">
        <f>TRUNC(E1156*K1156,0)</f>
        <v>#REF!</v>
      </c>
      <c r="M1156" s="25" t="e">
        <f>#REF!</f>
        <v>#REF!</v>
      </c>
      <c r="N1156" s="26" t="e">
        <f>TRUNC(E1156*M1156,0)</f>
        <v>#REF!</v>
      </c>
      <c r="O1156" s="17" t="s">
        <v>739</v>
      </c>
    </row>
    <row r="1157" spans="2:15" ht="19.7" customHeight="1" x14ac:dyDescent="0.2">
      <c r="B1157" s="13" t="s">
        <v>4016</v>
      </c>
      <c r="C1157" s="14" t="s">
        <v>4016</v>
      </c>
      <c r="D1157" s="14" t="s">
        <v>4016</v>
      </c>
      <c r="E1157" s="16"/>
      <c r="F1157" s="15" t="s">
        <v>4016</v>
      </c>
      <c r="G1157" s="22"/>
      <c r="H1157" s="16"/>
      <c r="I1157" s="22"/>
      <c r="J1157" s="26">
        <f>TRUNC(E1157*I1157,0)</f>
        <v>0</v>
      </c>
      <c r="K1157" s="22"/>
      <c r="L1157" s="26">
        <f>TRUNC(E1157*K1157,0)</f>
        <v>0</v>
      </c>
      <c r="M1157" s="22"/>
      <c r="N1157" s="26">
        <f>TRUNC(E1157*M1157,0)</f>
        <v>0</v>
      </c>
      <c r="O1157" s="17" t="s">
        <v>4016</v>
      </c>
    </row>
    <row r="1158" spans="2:15" ht="19.7" customHeight="1" x14ac:dyDescent="0.2">
      <c r="B1158" s="40" t="s">
        <v>4009</v>
      </c>
      <c r="C1158" s="24" t="s">
        <v>211</v>
      </c>
      <c r="D1158" s="24" t="s">
        <v>1302</v>
      </c>
      <c r="E1158" s="16"/>
      <c r="F1158" s="41" t="s">
        <v>3257</v>
      </c>
      <c r="G1158" s="22"/>
      <c r="H1158" s="42" t="e">
        <f t="shared" ref="H1158:H1165" si="199">J1158+L1158+N1158</f>
        <v>#REF!</v>
      </c>
      <c r="I1158" s="22"/>
      <c r="J1158" s="26" t="e">
        <f>TRUNC(J1159+J1160+J1161+J1162+J1163+J1164+J1165)</f>
        <v>#REF!</v>
      </c>
      <c r="K1158" s="22"/>
      <c r="L1158" s="26" t="e">
        <f>TRUNC(L1159+L1160+L1161+L1162+L1163+L1164+L1165)</f>
        <v>#REF!</v>
      </c>
      <c r="M1158" s="22"/>
      <c r="N1158" s="42" t="e">
        <f>TRUNC(N1159+N1160+N1161+N1162+N1163+N1164+N1165)</f>
        <v>#REF!</v>
      </c>
      <c r="O1158" s="43" t="s">
        <v>4016</v>
      </c>
    </row>
    <row r="1159" spans="2:15" ht="19.7" customHeight="1" x14ac:dyDescent="0.2">
      <c r="B1159" s="13" t="s">
        <v>4016</v>
      </c>
      <c r="C1159" s="14" t="s">
        <v>1314</v>
      </c>
      <c r="D1159" s="14" t="s">
        <v>4016</v>
      </c>
      <c r="E1159" s="16">
        <v>1</v>
      </c>
      <c r="F1159" s="15" t="s">
        <v>2599</v>
      </c>
      <c r="G1159" s="22" t="e">
        <f t="shared" ref="G1159:G1165" si="200">I1159+K1159+M1159</f>
        <v>#REF!</v>
      </c>
      <c r="H1159" s="26" t="e">
        <f t="shared" si="199"/>
        <v>#REF!</v>
      </c>
      <c r="I1159" s="25" t="e">
        <f>#REF!</f>
        <v>#REF!</v>
      </c>
      <c r="J1159" s="26" t="e">
        <f t="shared" ref="J1159:J1166" si="201">TRUNC(E1159*I1159,0)</f>
        <v>#REF!</v>
      </c>
      <c r="K1159" s="25" t="e">
        <f>#REF!</f>
        <v>#REF!</v>
      </c>
      <c r="L1159" s="26" t="e">
        <f t="shared" ref="L1159:L1166" si="202">TRUNC(E1159*K1159,0)</f>
        <v>#REF!</v>
      </c>
      <c r="M1159" s="25" t="e">
        <f>#REF!</f>
        <v>#REF!</v>
      </c>
      <c r="N1159" s="26" t="e">
        <f t="shared" ref="N1159:N1166" si="203">TRUNC(E1159*M1159,0)</f>
        <v>#REF!</v>
      </c>
      <c r="O1159" s="17" t="s">
        <v>2316</v>
      </c>
    </row>
    <row r="1160" spans="2:15" ht="19.7" customHeight="1" x14ac:dyDescent="0.2">
      <c r="B1160" s="13" t="s">
        <v>4016</v>
      </c>
      <c r="C1160" s="14" t="s">
        <v>3465</v>
      </c>
      <c r="D1160" s="14" t="s">
        <v>4016</v>
      </c>
      <c r="E1160" s="16">
        <v>6</v>
      </c>
      <c r="F1160" s="15" t="s">
        <v>1081</v>
      </c>
      <c r="G1160" s="22" t="e">
        <f t="shared" si="200"/>
        <v>#REF!</v>
      </c>
      <c r="H1160" s="26" t="e">
        <f t="shared" si="199"/>
        <v>#REF!</v>
      </c>
      <c r="I1160" s="25" t="e">
        <f>#REF!</f>
        <v>#REF!</v>
      </c>
      <c r="J1160" s="26" t="e">
        <f t="shared" si="201"/>
        <v>#REF!</v>
      </c>
      <c r="K1160" s="25" t="e">
        <f>#REF!</f>
        <v>#REF!</v>
      </c>
      <c r="L1160" s="26" t="e">
        <f t="shared" si="202"/>
        <v>#REF!</v>
      </c>
      <c r="M1160" s="25" t="e">
        <f>#REF!</f>
        <v>#REF!</v>
      </c>
      <c r="N1160" s="26" t="e">
        <f t="shared" si="203"/>
        <v>#REF!</v>
      </c>
      <c r="O1160" s="17" t="s">
        <v>678</v>
      </c>
    </row>
    <row r="1161" spans="2:15" ht="19.7" customHeight="1" x14ac:dyDescent="0.2">
      <c r="B1161" s="13" t="s">
        <v>4016</v>
      </c>
      <c r="C1161" s="14" t="s">
        <v>1060</v>
      </c>
      <c r="D1161" s="14" t="s">
        <v>4016</v>
      </c>
      <c r="E1161" s="16">
        <v>6</v>
      </c>
      <c r="F1161" s="15" t="s">
        <v>2517</v>
      </c>
      <c r="G1161" s="22" t="e">
        <f t="shared" si="200"/>
        <v>#REF!</v>
      </c>
      <c r="H1161" s="26" t="e">
        <f t="shared" si="199"/>
        <v>#REF!</v>
      </c>
      <c r="I1161" s="25" t="e">
        <f>#REF!</f>
        <v>#REF!</v>
      </c>
      <c r="J1161" s="26" t="e">
        <f t="shared" si="201"/>
        <v>#REF!</v>
      </c>
      <c r="K1161" s="25" t="e">
        <f>#REF!</f>
        <v>#REF!</v>
      </c>
      <c r="L1161" s="26" t="e">
        <f t="shared" si="202"/>
        <v>#REF!</v>
      </c>
      <c r="M1161" s="25" t="e">
        <f>#REF!</f>
        <v>#REF!</v>
      </c>
      <c r="N1161" s="26" t="e">
        <f t="shared" si="203"/>
        <v>#REF!</v>
      </c>
      <c r="O1161" s="17" t="s">
        <v>2169</v>
      </c>
    </row>
    <row r="1162" spans="2:15" ht="19.7" customHeight="1" x14ac:dyDescent="0.2">
      <c r="B1162" s="13" t="s">
        <v>4016</v>
      </c>
      <c r="C1162" s="14" t="s">
        <v>3010</v>
      </c>
      <c r="D1162" s="14" t="s">
        <v>4016</v>
      </c>
      <c r="E1162" s="16">
        <v>6</v>
      </c>
      <c r="F1162" s="15" t="s">
        <v>2599</v>
      </c>
      <c r="G1162" s="22" t="e">
        <f t="shared" si="200"/>
        <v>#REF!</v>
      </c>
      <c r="H1162" s="26" t="e">
        <f t="shared" si="199"/>
        <v>#REF!</v>
      </c>
      <c r="I1162" s="25" t="e">
        <f>#REF!</f>
        <v>#REF!</v>
      </c>
      <c r="J1162" s="26" t="e">
        <f t="shared" si="201"/>
        <v>#REF!</v>
      </c>
      <c r="K1162" s="25" t="e">
        <f>#REF!</f>
        <v>#REF!</v>
      </c>
      <c r="L1162" s="26" t="e">
        <f t="shared" si="202"/>
        <v>#REF!</v>
      </c>
      <c r="M1162" s="25" t="e">
        <f>#REF!</f>
        <v>#REF!</v>
      </c>
      <c r="N1162" s="26" t="e">
        <f t="shared" si="203"/>
        <v>#REF!</v>
      </c>
      <c r="O1162" s="17" t="s">
        <v>589</v>
      </c>
    </row>
    <row r="1163" spans="2:15" ht="19.7" customHeight="1" x14ac:dyDescent="0.2">
      <c r="B1163" s="13" t="s">
        <v>4016</v>
      </c>
      <c r="C1163" s="14" t="s">
        <v>3036</v>
      </c>
      <c r="D1163" s="14" t="s">
        <v>4016</v>
      </c>
      <c r="E1163" s="16">
        <v>2</v>
      </c>
      <c r="F1163" s="15" t="s">
        <v>2599</v>
      </c>
      <c r="G1163" s="22" t="e">
        <f t="shared" si="200"/>
        <v>#REF!</v>
      </c>
      <c r="H1163" s="26" t="e">
        <f t="shared" si="199"/>
        <v>#REF!</v>
      </c>
      <c r="I1163" s="25" t="e">
        <f>#REF!</f>
        <v>#REF!</v>
      </c>
      <c r="J1163" s="26" t="e">
        <f t="shared" si="201"/>
        <v>#REF!</v>
      </c>
      <c r="K1163" s="25" t="e">
        <f>#REF!</f>
        <v>#REF!</v>
      </c>
      <c r="L1163" s="26" t="e">
        <f t="shared" si="202"/>
        <v>#REF!</v>
      </c>
      <c r="M1163" s="25" t="e">
        <f>#REF!</f>
        <v>#REF!</v>
      </c>
      <c r="N1163" s="26" t="e">
        <f t="shared" si="203"/>
        <v>#REF!</v>
      </c>
      <c r="O1163" s="17" t="s">
        <v>2073</v>
      </c>
    </row>
    <row r="1164" spans="2:15" ht="19.7" customHeight="1" x14ac:dyDescent="0.2">
      <c r="B1164" s="13" t="s">
        <v>4016</v>
      </c>
      <c r="C1164" s="14" t="s">
        <v>1312</v>
      </c>
      <c r="D1164" s="14" t="s">
        <v>3170</v>
      </c>
      <c r="E1164" s="16">
        <v>6</v>
      </c>
      <c r="F1164" s="15" t="s">
        <v>3663</v>
      </c>
      <c r="G1164" s="22" t="e">
        <f t="shared" si="200"/>
        <v>#REF!</v>
      </c>
      <c r="H1164" s="26" t="e">
        <f t="shared" si="199"/>
        <v>#REF!</v>
      </c>
      <c r="I1164" s="25" t="e">
        <f>#REF!</f>
        <v>#REF!</v>
      </c>
      <c r="J1164" s="26" t="e">
        <f t="shared" si="201"/>
        <v>#REF!</v>
      </c>
      <c r="K1164" s="25" t="e">
        <f>#REF!</f>
        <v>#REF!</v>
      </c>
      <c r="L1164" s="26" t="e">
        <f t="shared" si="202"/>
        <v>#REF!</v>
      </c>
      <c r="M1164" s="25" t="e">
        <f>#REF!</f>
        <v>#REF!</v>
      </c>
      <c r="N1164" s="26" t="e">
        <f t="shared" si="203"/>
        <v>#REF!</v>
      </c>
      <c r="O1164" s="17" t="s">
        <v>1366</v>
      </c>
    </row>
    <row r="1165" spans="2:15" ht="19.7" customHeight="1" x14ac:dyDescent="0.2">
      <c r="B1165" s="13" t="s">
        <v>4016</v>
      </c>
      <c r="C1165" s="14" t="s">
        <v>3655</v>
      </c>
      <c r="D1165" s="14" t="s">
        <v>3170</v>
      </c>
      <c r="E1165" s="16">
        <v>6</v>
      </c>
      <c r="F1165" s="15" t="s">
        <v>3663</v>
      </c>
      <c r="G1165" s="22" t="e">
        <f t="shared" si="200"/>
        <v>#REF!</v>
      </c>
      <c r="H1165" s="26" t="e">
        <f t="shared" si="199"/>
        <v>#REF!</v>
      </c>
      <c r="I1165" s="25" t="e">
        <f>#REF!</f>
        <v>#REF!</v>
      </c>
      <c r="J1165" s="26" t="e">
        <f t="shared" si="201"/>
        <v>#REF!</v>
      </c>
      <c r="K1165" s="25" t="e">
        <f>#REF!</f>
        <v>#REF!</v>
      </c>
      <c r="L1165" s="26" t="e">
        <f t="shared" si="202"/>
        <v>#REF!</v>
      </c>
      <c r="M1165" s="25" t="e">
        <f>#REF!</f>
        <v>#REF!</v>
      </c>
      <c r="N1165" s="26" t="e">
        <f t="shared" si="203"/>
        <v>#REF!</v>
      </c>
      <c r="O1165" s="17" t="s">
        <v>3799</v>
      </c>
    </row>
    <row r="1166" spans="2:15" ht="19.7" customHeight="1" x14ac:dyDescent="0.2">
      <c r="B1166" s="13" t="s">
        <v>4016</v>
      </c>
      <c r="C1166" s="14" t="s">
        <v>4016</v>
      </c>
      <c r="D1166" s="14" t="s">
        <v>4016</v>
      </c>
      <c r="E1166" s="16"/>
      <c r="F1166" s="15" t="s">
        <v>4016</v>
      </c>
      <c r="G1166" s="22"/>
      <c r="H1166" s="16"/>
      <c r="I1166" s="22"/>
      <c r="J1166" s="26">
        <f t="shared" si="201"/>
        <v>0</v>
      </c>
      <c r="K1166" s="22"/>
      <c r="L1166" s="26">
        <f t="shared" si="202"/>
        <v>0</v>
      </c>
      <c r="M1166" s="22"/>
      <c r="N1166" s="26">
        <f t="shared" si="203"/>
        <v>0</v>
      </c>
      <c r="O1166" s="17" t="s">
        <v>4016</v>
      </c>
    </row>
    <row r="1167" spans="2:15" ht="19.7" customHeight="1" x14ac:dyDescent="0.2">
      <c r="B1167" s="40" t="s">
        <v>1419</v>
      </c>
      <c r="C1167" s="24" t="s">
        <v>211</v>
      </c>
      <c r="D1167" s="24" t="s">
        <v>1654</v>
      </c>
      <c r="E1167" s="16"/>
      <c r="F1167" s="41" t="s">
        <v>884</v>
      </c>
      <c r="G1167" s="22"/>
      <c r="H1167" s="42" t="e">
        <f t="shared" ref="H1167:H1172" si="204">J1167+L1167+N1167</f>
        <v>#REF!</v>
      </c>
      <c r="I1167" s="22"/>
      <c r="J1167" s="26" t="e">
        <f>TRUNC(J1168+J1169+J1170+J1171+J1172)</f>
        <v>#REF!</v>
      </c>
      <c r="K1167" s="22"/>
      <c r="L1167" s="26" t="e">
        <f>TRUNC(L1168+L1169+L1170+L1171+L1172)</f>
        <v>#REF!</v>
      </c>
      <c r="M1167" s="22"/>
      <c r="N1167" s="42" t="e">
        <f>TRUNC(N1168+N1169+N1170+N1171+N1172)</f>
        <v>#REF!</v>
      </c>
      <c r="O1167" s="43" t="s">
        <v>4016</v>
      </c>
    </row>
    <row r="1168" spans="2:15" ht="19.7" customHeight="1" x14ac:dyDescent="0.2">
      <c r="B1168" s="13" t="s">
        <v>4016</v>
      </c>
      <c r="C1168" s="14" t="s">
        <v>3778</v>
      </c>
      <c r="D1168" s="14" t="s">
        <v>522</v>
      </c>
      <c r="E1168" s="16">
        <v>15</v>
      </c>
      <c r="F1168" s="15" t="s">
        <v>2354</v>
      </c>
      <c r="G1168" s="22" t="e">
        <f>I1168+K1168+M1168</f>
        <v>#REF!</v>
      </c>
      <c r="H1168" s="26" t="e">
        <f t="shared" si="204"/>
        <v>#REF!</v>
      </c>
      <c r="I1168" s="25" t="e">
        <f>#REF!</f>
        <v>#REF!</v>
      </c>
      <c r="J1168" s="26" t="e">
        <f t="shared" ref="J1168:J1173" si="205">TRUNC(E1168*I1168,0)</f>
        <v>#REF!</v>
      </c>
      <c r="K1168" s="25" t="e">
        <f>#REF!</f>
        <v>#REF!</v>
      </c>
      <c r="L1168" s="26" t="e">
        <f t="shared" ref="L1168:L1173" si="206">TRUNC(E1168*K1168,0)</f>
        <v>#REF!</v>
      </c>
      <c r="M1168" s="25" t="e">
        <f>#REF!</f>
        <v>#REF!</v>
      </c>
      <c r="N1168" s="26" t="e">
        <f t="shared" ref="N1168:N1173" si="207">TRUNC(E1168*M1168,0)</f>
        <v>#REF!</v>
      </c>
      <c r="O1168" s="17" t="s">
        <v>3439</v>
      </c>
    </row>
    <row r="1169" spans="2:15" ht="19.7" customHeight="1" x14ac:dyDescent="0.2">
      <c r="B1169" s="13" t="s">
        <v>4016</v>
      </c>
      <c r="C1169" s="14" t="s">
        <v>3778</v>
      </c>
      <c r="D1169" s="14" t="s">
        <v>2552</v>
      </c>
      <c r="E1169" s="16">
        <v>3</v>
      </c>
      <c r="F1169" s="15" t="s">
        <v>2354</v>
      </c>
      <c r="G1169" s="22" t="e">
        <f>I1169+K1169+M1169</f>
        <v>#REF!</v>
      </c>
      <c r="H1169" s="26" t="e">
        <f t="shared" si="204"/>
        <v>#REF!</v>
      </c>
      <c r="I1169" s="25" t="e">
        <f>#REF!</f>
        <v>#REF!</v>
      </c>
      <c r="J1169" s="26" t="e">
        <f t="shared" si="205"/>
        <v>#REF!</v>
      </c>
      <c r="K1169" s="25" t="e">
        <f>#REF!</f>
        <v>#REF!</v>
      </c>
      <c r="L1169" s="26" t="e">
        <f t="shared" si="206"/>
        <v>#REF!</v>
      </c>
      <c r="M1169" s="25" t="e">
        <f>#REF!</f>
        <v>#REF!</v>
      </c>
      <c r="N1169" s="26" t="e">
        <f t="shared" si="207"/>
        <v>#REF!</v>
      </c>
      <c r="O1169" s="17" t="s">
        <v>1959</v>
      </c>
    </row>
    <row r="1170" spans="2:15" ht="19.7" customHeight="1" x14ac:dyDescent="0.2">
      <c r="B1170" s="13" t="s">
        <v>4016</v>
      </c>
      <c r="C1170" s="14" t="s">
        <v>3778</v>
      </c>
      <c r="D1170" s="14" t="s">
        <v>1041</v>
      </c>
      <c r="E1170" s="16">
        <v>1</v>
      </c>
      <c r="F1170" s="15" t="s">
        <v>2354</v>
      </c>
      <c r="G1170" s="22" t="e">
        <f>I1170+K1170+M1170</f>
        <v>#REF!</v>
      </c>
      <c r="H1170" s="26" t="e">
        <f t="shared" si="204"/>
        <v>#REF!</v>
      </c>
      <c r="I1170" s="25" t="e">
        <f>#REF!</f>
        <v>#REF!</v>
      </c>
      <c r="J1170" s="26" t="e">
        <f t="shared" si="205"/>
        <v>#REF!</v>
      </c>
      <c r="K1170" s="25" t="e">
        <f>#REF!</f>
        <v>#REF!</v>
      </c>
      <c r="L1170" s="26" t="e">
        <f t="shared" si="206"/>
        <v>#REF!</v>
      </c>
      <c r="M1170" s="25" t="e">
        <f>#REF!</f>
        <v>#REF!</v>
      </c>
      <c r="N1170" s="26" t="e">
        <f t="shared" si="207"/>
        <v>#REF!</v>
      </c>
      <c r="O1170" s="17" t="s">
        <v>3299</v>
      </c>
    </row>
    <row r="1171" spans="2:15" ht="19.7" customHeight="1" x14ac:dyDescent="0.2">
      <c r="B1171" s="13" t="s">
        <v>4016</v>
      </c>
      <c r="C1171" s="14" t="s">
        <v>3778</v>
      </c>
      <c r="D1171" s="14" t="s">
        <v>624</v>
      </c>
      <c r="E1171" s="16">
        <v>1</v>
      </c>
      <c r="F1171" s="15" t="s">
        <v>2354</v>
      </c>
      <c r="G1171" s="22" t="e">
        <f>I1171+K1171+M1171</f>
        <v>#REF!</v>
      </c>
      <c r="H1171" s="26" t="e">
        <f t="shared" si="204"/>
        <v>#REF!</v>
      </c>
      <c r="I1171" s="25" t="e">
        <f>#REF!</f>
        <v>#REF!</v>
      </c>
      <c r="J1171" s="26" t="e">
        <f t="shared" si="205"/>
        <v>#REF!</v>
      </c>
      <c r="K1171" s="25" t="e">
        <f>#REF!</f>
        <v>#REF!</v>
      </c>
      <c r="L1171" s="26" t="e">
        <f t="shared" si="206"/>
        <v>#REF!</v>
      </c>
      <c r="M1171" s="25" t="e">
        <f>#REF!</f>
        <v>#REF!</v>
      </c>
      <c r="N1171" s="26" t="e">
        <f t="shared" si="207"/>
        <v>#REF!</v>
      </c>
      <c r="O1171" s="17" t="s">
        <v>1882</v>
      </c>
    </row>
    <row r="1172" spans="2:15" ht="19.7" customHeight="1" x14ac:dyDescent="0.2">
      <c r="B1172" s="13" t="s">
        <v>4016</v>
      </c>
      <c r="C1172" s="14" t="s">
        <v>3778</v>
      </c>
      <c r="D1172" s="14" t="s">
        <v>350</v>
      </c>
      <c r="E1172" s="16">
        <v>1</v>
      </c>
      <c r="F1172" s="15" t="s">
        <v>2354</v>
      </c>
      <c r="G1172" s="22" t="e">
        <f>I1172+K1172+M1172</f>
        <v>#REF!</v>
      </c>
      <c r="H1172" s="26" t="e">
        <f t="shared" si="204"/>
        <v>#REF!</v>
      </c>
      <c r="I1172" s="25" t="e">
        <f>#REF!</f>
        <v>#REF!</v>
      </c>
      <c r="J1172" s="26" t="e">
        <f t="shared" si="205"/>
        <v>#REF!</v>
      </c>
      <c r="K1172" s="25" t="e">
        <f>#REF!</f>
        <v>#REF!</v>
      </c>
      <c r="L1172" s="26" t="e">
        <f t="shared" si="206"/>
        <v>#REF!</v>
      </c>
      <c r="M1172" s="25" t="e">
        <f>#REF!</f>
        <v>#REF!</v>
      </c>
      <c r="N1172" s="26" t="e">
        <f t="shared" si="207"/>
        <v>#REF!</v>
      </c>
      <c r="O1172" s="17" t="s">
        <v>3258</v>
      </c>
    </row>
    <row r="1173" spans="2:15" ht="19.7" customHeight="1" x14ac:dyDescent="0.2">
      <c r="B1173" s="13" t="s">
        <v>4016</v>
      </c>
      <c r="C1173" s="14" t="s">
        <v>4016</v>
      </c>
      <c r="D1173" s="14" t="s">
        <v>4016</v>
      </c>
      <c r="E1173" s="16"/>
      <c r="F1173" s="15" t="s">
        <v>4016</v>
      </c>
      <c r="G1173" s="22"/>
      <c r="H1173" s="16"/>
      <c r="I1173" s="22"/>
      <c r="J1173" s="26">
        <f t="shared" si="205"/>
        <v>0</v>
      </c>
      <c r="K1173" s="22"/>
      <c r="L1173" s="26">
        <f t="shared" si="206"/>
        <v>0</v>
      </c>
      <c r="M1173" s="22"/>
      <c r="N1173" s="26">
        <f t="shared" si="207"/>
        <v>0</v>
      </c>
      <c r="O1173" s="17" t="s">
        <v>4016</v>
      </c>
    </row>
    <row r="1174" spans="2:15" ht="19.7" customHeight="1" x14ac:dyDescent="0.2">
      <c r="B1174" s="46" t="s">
        <v>2253</v>
      </c>
      <c r="C1174" s="31" t="s">
        <v>849</v>
      </c>
      <c r="D1174" s="31" t="s">
        <v>2991</v>
      </c>
      <c r="E1174" s="6"/>
      <c r="F1174" s="47" t="s">
        <v>3257</v>
      </c>
      <c r="G1174" s="5"/>
      <c r="H1174" s="48" t="e">
        <f t="shared" ref="H1174:H1182" si="208">J1174+L1174+N1174</f>
        <v>#REF!</v>
      </c>
      <c r="I1174" s="5"/>
      <c r="J1174" s="32" t="e">
        <f>TRUNC(J1175+J1176+J1177+J1178+J1179+J1180+J1181+J1182)</f>
        <v>#REF!</v>
      </c>
      <c r="K1174" s="5"/>
      <c r="L1174" s="32" t="e">
        <f>TRUNC(L1175+L1176+L1177+L1178+L1179+L1180+L1181+L1182)</f>
        <v>#REF!</v>
      </c>
      <c r="M1174" s="5"/>
      <c r="N1174" s="48" t="e">
        <f>TRUNC(N1175+N1176+N1177+N1178+N1179+N1180+N1181+N1182)</f>
        <v>#REF!</v>
      </c>
      <c r="O1174" s="49" t="s">
        <v>4016</v>
      </c>
    </row>
    <row r="1175" spans="2:15" ht="19.7" customHeight="1" x14ac:dyDescent="0.2">
      <c r="B1175" s="13" t="s">
        <v>4016</v>
      </c>
      <c r="C1175" s="14" t="s">
        <v>3010</v>
      </c>
      <c r="D1175" s="14" t="s">
        <v>4016</v>
      </c>
      <c r="E1175" s="16">
        <v>70</v>
      </c>
      <c r="F1175" s="15" t="s">
        <v>2599</v>
      </c>
      <c r="G1175" s="22" t="e">
        <f t="shared" ref="G1175:G1182" si="209">I1175+K1175+M1175</f>
        <v>#REF!</v>
      </c>
      <c r="H1175" s="26" t="e">
        <f t="shared" si="208"/>
        <v>#REF!</v>
      </c>
      <c r="I1175" s="25" t="e">
        <f>#REF!</f>
        <v>#REF!</v>
      </c>
      <c r="J1175" s="26" t="e">
        <f t="shared" ref="J1175:J1183" si="210">TRUNC(E1175*I1175,0)</f>
        <v>#REF!</v>
      </c>
      <c r="K1175" s="25" t="e">
        <f>#REF!</f>
        <v>#REF!</v>
      </c>
      <c r="L1175" s="26" t="e">
        <f t="shared" ref="L1175:L1183" si="211">TRUNC(E1175*K1175,0)</f>
        <v>#REF!</v>
      </c>
      <c r="M1175" s="25" t="e">
        <f>#REF!</f>
        <v>#REF!</v>
      </c>
      <c r="N1175" s="26" t="e">
        <f t="shared" ref="N1175:N1183" si="212">TRUNC(E1175*M1175,0)</f>
        <v>#REF!</v>
      </c>
      <c r="O1175" s="17" t="s">
        <v>589</v>
      </c>
    </row>
    <row r="1176" spans="2:15" ht="19.7" customHeight="1" x14ac:dyDescent="0.2">
      <c r="B1176" s="13" t="s">
        <v>4016</v>
      </c>
      <c r="C1176" s="14" t="s">
        <v>1314</v>
      </c>
      <c r="D1176" s="14" t="s">
        <v>4016</v>
      </c>
      <c r="E1176" s="16">
        <v>10</v>
      </c>
      <c r="F1176" s="15" t="s">
        <v>2599</v>
      </c>
      <c r="G1176" s="22" t="e">
        <f t="shared" si="209"/>
        <v>#REF!</v>
      </c>
      <c r="H1176" s="26" t="e">
        <f t="shared" si="208"/>
        <v>#REF!</v>
      </c>
      <c r="I1176" s="25" t="e">
        <f>#REF!</f>
        <v>#REF!</v>
      </c>
      <c r="J1176" s="26" t="e">
        <f t="shared" si="210"/>
        <v>#REF!</v>
      </c>
      <c r="K1176" s="25" t="e">
        <f>#REF!</f>
        <v>#REF!</v>
      </c>
      <c r="L1176" s="26" t="e">
        <f t="shared" si="211"/>
        <v>#REF!</v>
      </c>
      <c r="M1176" s="25" t="e">
        <f>#REF!</f>
        <v>#REF!</v>
      </c>
      <c r="N1176" s="26" t="e">
        <f t="shared" si="212"/>
        <v>#REF!</v>
      </c>
      <c r="O1176" s="17" t="s">
        <v>2316</v>
      </c>
    </row>
    <row r="1177" spans="2:15" ht="19.7" customHeight="1" x14ac:dyDescent="0.2">
      <c r="B1177" s="13" t="s">
        <v>4016</v>
      </c>
      <c r="C1177" s="14" t="s">
        <v>1060</v>
      </c>
      <c r="D1177" s="14" t="s">
        <v>4016</v>
      </c>
      <c r="E1177" s="16">
        <v>70</v>
      </c>
      <c r="F1177" s="15" t="s">
        <v>2517</v>
      </c>
      <c r="G1177" s="22" t="e">
        <f t="shared" si="209"/>
        <v>#REF!</v>
      </c>
      <c r="H1177" s="26" t="e">
        <f t="shared" si="208"/>
        <v>#REF!</v>
      </c>
      <c r="I1177" s="25" t="e">
        <f>#REF!</f>
        <v>#REF!</v>
      </c>
      <c r="J1177" s="26" t="e">
        <f t="shared" si="210"/>
        <v>#REF!</v>
      </c>
      <c r="K1177" s="25" t="e">
        <f>#REF!</f>
        <v>#REF!</v>
      </c>
      <c r="L1177" s="26" t="e">
        <f t="shared" si="211"/>
        <v>#REF!</v>
      </c>
      <c r="M1177" s="25" t="e">
        <f>#REF!</f>
        <v>#REF!</v>
      </c>
      <c r="N1177" s="26" t="e">
        <f t="shared" si="212"/>
        <v>#REF!</v>
      </c>
      <c r="O1177" s="17" t="s">
        <v>2169</v>
      </c>
    </row>
    <row r="1178" spans="2:15" ht="19.7" customHeight="1" x14ac:dyDescent="0.2">
      <c r="B1178" s="13" t="s">
        <v>4016</v>
      </c>
      <c r="C1178" s="14" t="s">
        <v>3465</v>
      </c>
      <c r="D1178" s="14" t="s">
        <v>4016</v>
      </c>
      <c r="E1178" s="16">
        <v>70</v>
      </c>
      <c r="F1178" s="15" t="s">
        <v>1081</v>
      </c>
      <c r="G1178" s="22" t="e">
        <f t="shared" si="209"/>
        <v>#REF!</v>
      </c>
      <c r="H1178" s="26" t="e">
        <f t="shared" si="208"/>
        <v>#REF!</v>
      </c>
      <c r="I1178" s="25" t="e">
        <f>#REF!</f>
        <v>#REF!</v>
      </c>
      <c r="J1178" s="26" t="e">
        <f t="shared" si="210"/>
        <v>#REF!</v>
      </c>
      <c r="K1178" s="25" t="e">
        <f>#REF!</f>
        <v>#REF!</v>
      </c>
      <c r="L1178" s="26" t="e">
        <f t="shared" si="211"/>
        <v>#REF!</v>
      </c>
      <c r="M1178" s="25" t="e">
        <f>#REF!</f>
        <v>#REF!</v>
      </c>
      <c r="N1178" s="26" t="e">
        <f t="shared" si="212"/>
        <v>#REF!</v>
      </c>
      <c r="O1178" s="17" t="s">
        <v>678</v>
      </c>
    </row>
    <row r="1179" spans="2:15" ht="19.7" customHeight="1" x14ac:dyDescent="0.2">
      <c r="B1179" s="13" t="s">
        <v>4016</v>
      </c>
      <c r="C1179" s="14" t="s">
        <v>677</v>
      </c>
      <c r="D1179" s="14" t="s">
        <v>4016</v>
      </c>
      <c r="E1179" s="16">
        <v>20</v>
      </c>
      <c r="F1179" s="15" t="s">
        <v>2599</v>
      </c>
      <c r="G1179" s="22" t="e">
        <f t="shared" si="209"/>
        <v>#REF!</v>
      </c>
      <c r="H1179" s="26" t="e">
        <f t="shared" si="208"/>
        <v>#REF!</v>
      </c>
      <c r="I1179" s="25" t="e">
        <f>#REF!</f>
        <v>#REF!</v>
      </c>
      <c r="J1179" s="26" t="e">
        <f t="shared" si="210"/>
        <v>#REF!</v>
      </c>
      <c r="K1179" s="25" t="e">
        <f>#REF!</f>
        <v>#REF!</v>
      </c>
      <c r="L1179" s="26" t="e">
        <f t="shared" si="211"/>
        <v>#REF!</v>
      </c>
      <c r="M1179" s="25" t="e">
        <f>#REF!</f>
        <v>#REF!</v>
      </c>
      <c r="N1179" s="26" t="e">
        <f t="shared" si="212"/>
        <v>#REF!</v>
      </c>
      <c r="O1179" s="17" t="s">
        <v>1530</v>
      </c>
    </row>
    <row r="1180" spans="2:15" ht="19.7" customHeight="1" x14ac:dyDescent="0.2">
      <c r="B1180" s="13" t="s">
        <v>4016</v>
      </c>
      <c r="C1180" s="14" t="s">
        <v>315</v>
      </c>
      <c r="D1180" s="14" t="s">
        <v>3170</v>
      </c>
      <c r="E1180" s="16">
        <v>70</v>
      </c>
      <c r="F1180" s="15" t="s">
        <v>3663</v>
      </c>
      <c r="G1180" s="22" t="e">
        <f t="shared" si="209"/>
        <v>#REF!</v>
      </c>
      <c r="H1180" s="26" t="e">
        <f t="shared" si="208"/>
        <v>#REF!</v>
      </c>
      <c r="I1180" s="25" t="e">
        <f>#REF!</f>
        <v>#REF!</v>
      </c>
      <c r="J1180" s="26" t="e">
        <f t="shared" si="210"/>
        <v>#REF!</v>
      </c>
      <c r="K1180" s="25" t="e">
        <f>#REF!</f>
        <v>#REF!</v>
      </c>
      <c r="L1180" s="26" t="e">
        <f t="shared" si="211"/>
        <v>#REF!</v>
      </c>
      <c r="M1180" s="25" t="e">
        <f>#REF!</f>
        <v>#REF!</v>
      </c>
      <c r="N1180" s="26" t="e">
        <f t="shared" si="212"/>
        <v>#REF!</v>
      </c>
      <c r="O1180" s="17" t="s">
        <v>2839</v>
      </c>
    </row>
    <row r="1181" spans="2:15" ht="19.7" customHeight="1" x14ac:dyDescent="0.2">
      <c r="B1181" s="13" t="s">
        <v>4016</v>
      </c>
      <c r="C1181" s="14" t="s">
        <v>3655</v>
      </c>
      <c r="D1181" s="14" t="s">
        <v>3170</v>
      </c>
      <c r="E1181" s="16">
        <v>70</v>
      </c>
      <c r="F1181" s="15" t="s">
        <v>3663</v>
      </c>
      <c r="G1181" s="22" t="e">
        <f t="shared" si="209"/>
        <v>#REF!</v>
      </c>
      <c r="H1181" s="26" t="e">
        <f t="shared" si="208"/>
        <v>#REF!</v>
      </c>
      <c r="I1181" s="25" t="e">
        <f>#REF!</f>
        <v>#REF!</v>
      </c>
      <c r="J1181" s="26" t="e">
        <f t="shared" si="210"/>
        <v>#REF!</v>
      </c>
      <c r="K1181" s="25" t="e">
        <f>#REF!</f>
        <v>#REF!</v>
      </c>
      <c r="L1181" s="26" t="e">
        <f t="shared" si="211"/>
        <v>#REF!</v>
      </c>
      <c r="M1181" s="25" t="e">
        <f>#REF!</f>
        <v>#REF!</v>
      </c>
      <c r="N1181" s="26" t="e">
        <f t="shared" si="212"/>
        <v>#REF!</v>
      </c>
      <c r="O1181" s="17" t="s">
        <v>3799</v>
      </c>
    </row>
    <row r="1182" spans="2:15" ht="19.7" customHeight="1" x14ac:dyDescent="0.2">
      <c r="B1182" s="13" t="s">
        <v>4016</v>
      </c>
      <c r="C1182" s="14" t="s">
        <v>3541</v>
      </c>
      <c r="D1182" s="14" t="s">
        <v>4016</v>
      </c>
      <c r="E1182" s="16">
        <v>910</v>
      </c>
      <c r="F1182" s="15" t="s">
        <v>2354</v>
      </c>
      <c r="G1182" s="22" t="e">
        <f t="shared" si="209"/>
        <v>#REF!</v>
      </c>
      <c r="H1182" s="26" t="e">
        <f t="shared" si="208"/>
        <v>#REF!</v>
      </c>
      <c r="I1182" s="25" t="e">
        <f>#REF!</f>
        <v>#REF!</v>
      </c>
      <c r="J1182" s="26" t="e">
        <f t="shared" si="210"/>
        <v>#REF!</v>
      </c>
      <c r="K1182" s="25" t="e">
        <f>#REF!</f>
        <v>#REF!</v>
      </c>
      <c r="L1182" s="26" t="e">
        <f t="shared" si="211"/>
        <v>#REF!</v>
      </c>
      <c r="M1182" s="25" t="e">
        <f>#REF!</f>
        <v>#REF!</v>
      </c>
      <c r="N1182" s="26" t="e">
        <f t="shared" si="212"/>
        <v>#REF!</v>
      </c>
      <c r="O1182" s="17" t="s">
        <v>279</v>
      </c>
    </row>
    <row r="1183" spans="2:15" ht="19.7" customHeight="1" x14ac:dyDescent="0.2">
      <c r="B1183" s="13" t="s">
        <v>4016</v>
      </c>
      <c r="C1183" s="14" t="s">
        <v>4016</v>
      </c>
      <c r="D1183" s="14" t="s">
        <v>4016</v>
      </c>
      <c r="E1183" s="16"/>
      <c r="F1183" s="15" t="s">
        <v>4016</v>
      </c>
      <c r="G1183" s="22"/>
      <c r="H1183" s="16"/>
      <c r="I1183" s="22"/>
      <c r="J1183" s="26">
        <f t="shared" si="210"/>
        <v>0</v>
      </c>
      <c r="K1183" s="22"/>
      <c r="L1183" s="26">
        <f t="shared" si="211"/>
        <v>0</v>
      </c>
      <c r="M1183" s="22"/>
      <c r="N1183" s="26">
        <f t="shared" si="212"/>
        <v>0</v>
      </c>
      <c r="O1183" s="17" t="s">
        <v>4016</v>
      </c>
    </row>
    <row r="1184" spans="2:15" ht="19.7" customHeight="1" x14ac:dyDescent="0.2">
      <c r="B1184" s="40" t="s">
        <v>634</v>
      </c>
      <c r="C1184" s="24" t="s">
        <v>849</v>
      </c>
      <c r="D1184" s="24" t="s">
        <v>1557</v>
      </c>
      <c r="E1184" s="16"/>
      <c r="F1184" s="41" t="s">
        <v>884</v>
      </c>
      <c r="G1184" s="22"/>
      <c r="H1184" s="42" t="e">
        <f>J1184+L1184+N1184</f>
        <v>#REF!</v>
      </c>
      <c r="I1184" s="22"/>
      <c r="J1184" s="26" t="e">
        <f>TRUNC(J1185)</f>
        <v>#REF!</v>
      </c>
      <c r="K1184" s="22"/>
      <c r="L1184" s="26" t="e">
        <f>TRUNC(L1185)</f>
        <v>#REF!</v>
      </c>
      <c r="M1184" s="22"/>
      <c r="N1184" s="42" t="e">
        <f>TRUNC(N1185)</f>
        <v>#REF!</v>
      </c>
      <c r="O1184" s="43" t="s">
        <v>4016</v>
      </c>
    </row>
    <row r="1185" spans="2:15" ht="19.7" customHeight="1" x14ac:dyDescent="0.2">
      <c r="B1185" s="13" t="s">
        <v>4016</v>
      </c>
      <c r="C1185" s="14" t="s">
        <v>950</v>
      </c>
      <c r="D1185" s="14" t="s">
        <v>4016</v>
      </c>
      <c r="E1185" s="16">
        <v>13</v>
      </c>
      <c r="F1185" s="15" t="s">
        <v>2354</v>
      </c>
      <c r="G1185" s="22" t="e">
        <f>I1185+K1185+M1185</f>
        <v>#REF!</v>
      </c>
      <c r="H1185" s="26" t="e">
        <f>J1185+L1185+N1185</f>
        <v>#REF!</v>
      </c>
      <c r="I1185" s="25" t="e">
        <f>#REF!</f>
        <v>#REF!</v>
      </c>
      <c r="J1185" s="26" t="e">
        <f>TRUNC(E1185*I1185,0)</f>
        <v>#REF!</v>
      </c>
      <c r="K1185" s="25" t="e">
        <f>#REF!</f>
        <v>#REF!</v>
      </c>
      <c r="L1185" s="26" t="e">
        <f>TRUNC(E1185*K1185,0)</f>
        <v>#REF!</v>
      </c>
      <c r="M1185" s="25" t="e">
        <f>#REF!</f>
        <v>#REF!</v>
      </c>
      <c r="N1185" s="26" t="e">
        <f>TRUNC(E1185*M1185,0)</f>
        <v>#REF!</v>
      </c>
      <c r="O1185" s="17" t="s">
        <v>1104</v>
      </c>
    </row>
    <row r="1186" spans="2:15" ht="19.7" customHeight="1" x14ac:dyDescent="0.2">
      <c r="B1186" s="13" t="s">
        <v>4016</v>
      </c>
      <c r="C1186" s="14" t="s">
        <v>4016</v>
      </c>
      <c r="D1186" s="14" t="s">
        <v>4016</v>
      </c>
      <c r="E1186" s="16"/>
      <c r="F1186" s="15" t="s">
        <v>4016</v>
      </c>
      <c r="G1186" s="22"/>
      <c r="H1186" s="16"/>
      <c r="I1186" s="22"/>
      <c r="J1186" s="26">
        <f>TRUNC(E1186*I1186,0)</f>
        <v>0</v>
      </c>
      <c r="K1186" s="22"/>
      <c r="L1186" s="26">
        <f>TRUNC(E1186*K1186,0)</f>
        <v>0</v>
      </c>
      <c r="M1186" s="22"/>
      <c r="N1186" s="26">
        <f>TRUNC(E1186*M1186,0)</f>
        <v>0</v>
      </c>
      <c r="O1186" s="17" t="s">
        <v>4016</v>
      </c>
    </row>
    <row r="1187" spans="2:15" ht="19.7" customHeight="1" x14ac:dyDescent="0.2">
      <c r="B1187" s="40" t="s">
        <v>1963</v>
      </c>
      <c r="C1187" s="24" t="s">
        <v>849</v>
      </c>
      <c r="D1187" s="24" t="s">
        <v>92</v>
      </c>
      <c r="E1187" s="16"/>
      <c r="F1187" s="41" t="s">
        <v>3257</v>
      </c>
      <c r="G1187" s="22"/>
      <c r="H1187" s="42" t="e">
        <f t="shared" ref="H1187:H1192" si="213">J1187+L1187+N1187</f>
        <v>#REF!</v>
      </c>
      <c r="I1187" s="22"/>
      <c r="J1187" s="26" t="e">
        <f>TRUNC(J1188+J1189+J1190+J1191+J1192)</f>
        <v>#REF!</v>
      </c>
      <c r="K1187" s="22"/>
      <c r="L1187" s="26" t="e">
        <f>TRUNC(L1188+L1189+L1190+L1191+L1192)</f>
        <v>#REF!</v>
      </c>
      <c r="M1187" s="22"/>
      <c r="N1187" s="42" t="e">
        <f>TRUNC(N1188+N1189+N1190+N1191+N1192)</f>
        <v>#REF!</v>
      </c>
      <c r="O1187" s="43" t="s">
        <v>4016</v>
      </c>
    </row>
    <row r="1188" spans="2:15" ht="19.7" customHeight="1" x14ac:dyDescent="0.2">
      <c r="B1188" s="13" t="s">
        <v>4016</v>
      </c>
      <c r="C1188" s="14" t="s">
        <v>3010</v>
      </c>
      <c r="D1188" s="14" t="s">
        <v>4016</v>
      </c>
      <c r="E1188" s="16">
        <v>3</v>
      </c>
      <c r="F1188" s="15" t="s">
        <v>2599</v>
      </c>
      <c r="G1188" s="22" t="e">
        <f>I1188+K1188+M1188</f>
        <v>#REF!</v>
      </c>
      <c r="H1188" s="26" t="e">
        <f t="shared" si="213"/>
        <v>#REF!</v>
      </c>
      <c r="I1188" s="25" t="e">
        <f>#REF!</f>
        <v>#REF!</v>
      </c>
      <c r="J1188" s="26" t="e">
        <f t="shared" ref="J1188:J1193" si="214">TRUNC(E1188*I1188,0)</f>
        <v>#REF!</v>
      </c>
      <c r="K1188" s="25" t="e">
        <f>#REF!</f>
        <v>#REF!</v>
      </c>
      <c r="L1188" s="26" t="e">
        <f t="shared" ref="L1188:L1193" si="215">TRUNC(E1188*K1188,0)</f>
        <v>#REF!</v>
      </c>
      <c r="M1188" s="25" t="e">
        <f>#REF!</f>
        <v>#REF!</v>
      </c>
      <c r="N1188" s="26" t="e">
        <f t="shared" ref="N1188:N1193" si="216">TRUNC(E1188*M1188,0)</f>
        <v>#REF!</v>
      </c>
      <c r="O1188" s="17" t="s">
        <v>589</v>
      </c>
    </row>
    <row r="1189" spans="2:15" ht="19.7" customHeight="1" x14ac:dyDescent="0.2">
      <c r="B1189" s="13" t="s">
        <v>4016</v>
      </c>
      <c r="C1189" s="14" t="s">
        <v>1314</v>
      </c>
      <c r="D1189" s="14" t="s">
        <v>4016</v>
      </c>
      <c r="E1189" s="16">
        <v>1</v>
      </c>
      <c r="F1189" s="15" t="s">
        <v>2599</v>
      </c>
      <c r="G1189" s="22" t="e">
        <f>I1189+K1189+M1189</f>
        <v>#REF!</v>
      </c>
      <c r="H1189" s="26" t="e">
        <f t="shared" si="213"/>
        <v>#REF!</v>
      </c>
      <c r="I1189" s="25" t="e">
        <f>#REF!</f>
        <v>#REF!</v>
      </c>
      <c r="J1189" s="26" t="e">
        <f t="shared" si="214"/>
        <v>#REF!</v>
      </c>
      <c r="K1189" s="25" t="e">
        <f>#REF!</f>
        <v>#REF!</v>
      </c>
      <c r="L1189" s="26" t="e">
        <f t="shared" si="215"/>
        <v>#REF!</v>
      </c>
      <c r="M1189" s="25" t="e">
        <f>#REF!</f>
        <v>#REF!</v>
      </c>
      <c r="N1189" s="26" t="e">
        <f t="shared" si="216"/>
        <v>#REF!</v>
      </c>
      <c r="O1189" s="17" t="s">
        <v>2316</v>
      </c>
    </row>
    <row r="1190" spans="2:15" ht="19.7" customHeight="1" x14ac:dyDescent="0.2">
      <c r="B1190" s="13" t="s">
        <v>4016</v>
      </c>
      <c r="C1190" s="14" t="s">
        <v>1060</v>
      </c>
      <c r="D1190" s="14" t="s">
        <v>4016</v>
      </c>
      <c r="E1190" s="16">
        <v>3</v>
      </c>
      <c r="F1190" s="15" t="s">
        <v>2517</v>
      </c>
      <c r="G1190" s="22" t="e">
        <f>I1190+K1190+M1190</f>
        <v>#REF!</v>
      </c>
      <c r="H1190" s="26" t="e">
        <f t="shared" si="213"/>
        <v>#REF!</v>
      </c>
      <c r="I1190" s="25" t="e">
        <f>#REF!</f>
        <v>#REF!</v>
      </c>
      <c r="J1190" s="26" t="e">
        <f t="shared" si="214"/>
        <v>#REF!</v>
      </c>
      <c r="K1190" s="25" t="e">
        <f>#REF!</f>
        <v>#REF!</v>
      </c>
      <c r="L1190" s="26" t="e">
        <f t="shared" si="215"/>
        <v>#REF!</v>
      </c>
      <c r="M1190" s="25" t="e">
        <f>#REF!</f>
        <v>#REF!</v>
      </c>
      <c r="N1190" s="26" t="e">
        <f t="shared" si="216"/>
        <v>#REF!</v>
      </c>
      <c r="O1190" s="17" t="s">
        <v>2169</v>
      </c>
    </row>
    <row r="1191" spans="2:15" ht="19.7" customHeight="1" x14ac:dyDescent="0.2">
      <c r="B1191" s="13" t="s">
        <v>4016</v>
      </c>
      <c r="C1191" s="14" t="s">
        <v>3465</v>
      </c>
      <c r="D1191" s="14" t="s">
        <v>4016</v>
      </c>
      <c r="E1191" s="16">
        <v>3</v>
      </c>
      <c r="F1191" s="15" t="s">
        <v>1081</v>
      </c>
      <c r="G1191" s="22" t="e">
        <f>I1191+K1191+M1191</f>
        <v>#REF!</v>
      </c>
      <c r="H1191" s="26" t="e">
        <f t="shared" si="213"/>
        <v>#REF!</v>
      </c>
      <c r="I1191" s="25" t="e">
        <f>#REF!</f>
        <v>#REF!</v>
      </c>
      <c r="J1191" s="26" t="e">
        <f t="shared" si="214"/>
        <v>#REF!</v>
      </c>
      <c r="K1191" s="25" t="e">
        <f>#REF!</f>
        <v>#REF!</v>
      </c>
      <c r="L1191" s="26" t="e">
        <f t="shared" si="215"/>
        <v>#REF!</v>
      </c>
      <c r="M1191" s="25" t="e">
        <f>#REF!</f>
        <v>#REF!</v>
      </c>
      <c r="N1191" s="26" t="e">
        <f t="shared" si="216"/>
        <v>#REF!</v>
      </c>
      <c r="O1191" s="17" t="s">
        <v>678</v>
      </c>
    </row>
    <row r="1192" spans="2:15" ht="19.7" customHeight="1" x14ac:dyDescent="0.2">
      <c r="B1192" s="13" t="s">
        <v>4016</v>
      </c>
      <c r="C1192" s="14" t="s">
        <v>3541</v>
      </c>
      <c r="D1192" s="14" t="s">
        <v>4016</v>
      </c>
      <c r="E1192" s="16">
        <v>15</v>
      </c>
      <c r="F1192" s="15" t="s">
        <v>2354</v>
      </c>
      <c r="G1192" s="22" t="e">
        <f>I1192+K1192+M1192</f>
        <v>#REF!</v>
      </c>
      <c r="H1192" s="26" t="e">
        <f t="shared" si="213"/>
        <v>#REF!</v>
      </c>
      <c r="I1192" s="25" t="e">
        <f>#REF!</f>
        <v>#REF!</v>
      </c>
      <c r="J1192" s="26" t="e">
        <f t="shared" si="214"/>
        <v>#REF!</v>
      </c>
      <c r="K1192" s="25" t="e">
        <f>#REF!</f>
        <v>#REF!</v>
      </c>
      <c r="L1192" s="26" t="e">
        <f t="shared" si="215"/>
        <v>#REF!</v>
      </c>
      <c r="M1192" s="25" t="e">
        <f>#REF!</f>
        <v>#REF!</v>
      </c>
      <c r="N1192" s="26" t="e">
        <f t="shared" si="216"/>
        <v>#REF!</v>
      </c>
      <c r="O1192" s="17" t="s">
        <v>279</v>
      </c>
    </row>
    <row r="1193" spans="2:15" ht="19.7" customHeight="1" x14ac:dyDescent="0.2">
      <c r="B1193" s="13" t="s">
        <v>4016</v>
      </c>
      <c r="C1193" s="14" t="s">
        <v>4016</v>
      </c>
      <c r="D1193" s="14" t="s">
        <v>4016</v>
      </c>
      <c r="E1193" s="16"/>
      <c r="F1193" s="15" t="s">
        <v>4016</v>
      </c>
      <c r="G1193" s="22"/>
      <c r="H1193" s="16"/>
      <c r="I1193" s="22"/>
      <c r="J1193" s="26">
        <f t="shared" si="214"/>
        <v>0</v>
      </c>
      <c r="K1193" s="22"/>
      <c r="L1193" s="26">
        <f t="shared" si="215"/>
        <v>0</v>
      </c>
      <c r="M1193" s="22"/>
      <c r="N1193" s="26">
        <f t="shared" si="216"/>
        <v>0</v>
      </c>
      <c r="O1193" s="17" t="s">
        <v>4016</v>
      </c>
    </row>
    <row r="1194" spans="2:15" ht="19.7" customHeight="1" x14ac:dyDescent="0.2">
      <c r="B1194" s="40" t="s">
        <v>3434</v>
      </c>
      <c r="C1194" s="24" t="s">
        <v>849</v>
      </c>
      <c r="D1194" s="24" t="s">
        <v>3417</v>
      </c>
      <c r="E1194" s="16"/>
      <c r="F1194" s="41" t="s">
        <v>884</v>
      </c>
      <c r="G1194" s="22"/>
      <c r="H1194" s="42" t="e">
        <f>J1194+L1194+N1194</f>
        <v>#REF!</v>
      </c>
      <c r="I1194" s="22"/>
      <c r="J1194" s="26" t="e">
        <f>TRUNC(J1195+J1196)</f>
        <v>#REF!</v>
      </c>
      <c r="K1194" s="22"/>
      <c r="L1194" s="26" t="e">
        <f>TRUNC(L1195+L1196)</f>
        <v>#REF!</v>
      </c>
      <c r="M1194" s="22"/>
      <c r="N1194" s="42" t="e">
        <f>TRUNC(N1195+N1196)</f>
        <v>#REF!</v>
      </c>
      <c r="O1194" s="43" t="s">
        <v>4016</v>
      </c>
    </row>
    <row r="1195" spans="2:15" ht="19.7" customHeight="1" x14ac:dyDescent="0.2">
      <c r="B1195" s="13" t="s">
        <v>4016</v>
      </c>
      <c r="C1195" s="14" t="s">
        <v>1362</v>
      </c>
      <c r="D1195" s="14" t="s">
        <v>3920</v>
      </c>
      <c r="E1195" s="16">
        <v>5</v>
      </c>
      <c r="F1195" s="15" t="s">
        <v>2354</v>
      </c>
      <c r="G1195" s="22" t="e">
        <f>I1195+K1195+M1195</f>
        <v>#REF!</v>
      </c>
      <c r="H1195" s="26" t="e">
        <f>J1195+L1195+N1195</f>
        <v>#REF!</v>
      </c>
      <c r="I1195" s="25" t="e">
        <f>#REF!</f>
        <v>#REF!</v>
      </c>
      <c r="J1195" s="26" t="e">
        <f>TRUNC(E1195*I1195,0)</f>
        <v>#REF!</v>
      </c>
      <c r="K1195" s="25" t="e">
        <f>#REF!</f>
        <v>#REF!</v>
      </c>
      <c r="L1195" s="26" t="e">
        <f>TRUNC(E1195*K1195,0)</f>
        <v>#REF!</v>
      </c>
      <c r="M1195" s="25" t="e">
        <f>#REF!</f>
        <v>#REF!</v>
      </c>
      <c r="N1195" s="26" t="e">
        <f>TRUNC(E1195*M1195,0)</f>
        <v>#REF!</v>
      </c>
      <c r="O1195" s="17" t="s">
        <v>1181</v>
      </c>
    </row>
    <row r="1196" spans="2:15" ht="19.7" customHeight="1" x14ac:dyDescent="0.2">
      <c r="B1196" s="13" t="s">
        <v>4016</v>
      </c>
      <c r="C1196" s="14" t="s">
        <v>1362</v>
      </c>
      <c r="D1196" s="14" t="s">
        <v>1041</v>
      </c>
      <c r="E1196" s="16">
        <v>5</v>
      </c>
      <c r="F1196" s="15" t="s">
        <v>2354</v>
      </c>
      <c r="G1196" s="22" t="e">
        <f>I1196+K1196+M1196</f>
        <v>#REF!</v>
      </c>
      <c r="H1196" s="26" t="e">
        <f>J1196+L1196+N1196</f>
        <v>#REF!</v>
      </c>
      <c r="I1196" s="25" t="e">
        <f>#REF!</f>
        <v>#REF!</v>
      </c>
      <c r="J1196" s="26" t="e">
        <f>TRUNC(E1196*I1196,0)</f>
        <v>#REF!</v>
      </c>
      <c r="K1196" s="25" t="e">
        <f>#REF!</f>
        <v>#REF!</v>
      </c>
      <c r="L1196" s="26" t="e">
        <f>TRUNC(E1196*K1196,0)</f>
        <v>#REF!</v>
      </c>
      <c r="M1196" s="25" t="e">
        <f>#REF!</f>
        <v>#REF!</v>
      </c>
      <c r="N1196" s="26" t="e">
        <f>TRUNC(E1196*M1196,0)</f>
        <v>#REF!</v>
      </c>
      <c r="O1196" s="17" t="s">
        <v>3665</v>
      </c>
    </row>
    <row r="1197" spans="2:15" ht="19.7" customHeight="1" x14ac:dyDescent="0.2">
      <c r="B1197" s="13" t="s">
        <v>4016</v>
      </c>
      <c r="C1197" s="14" t="s">
        <v>4016</v>
      </c>
      <c r="D1197" s="14" t="s">
        <v>4016</v>
      </c>
      <c r="E1197" s="16"/>
      <c r="F1197" s="15" t="s">
        <v>4016</v>
      </c>
      <c r="G1197" s="22"/>
      <c r="H1197" s="16"/>
      <c r="I1197" s="22"/>
      <c r="J1197" s="26">
        <f>TRUNC(E1197*I1197,0)</f>
        <v>0</v>
      </c>
      <c r="K1197" s="22"/>
      <c r="L1197" s="26">
        <f>TRUNC(E1197*K1197,0)</f>
        <v>0</v>
      </c>
      <c r="M1197" s="22"/>
      <c r="N1197" s="26">
        <f>TRUNC(E1197*M1197,0)</f>
        <v>0</v>
      </c>
      <c r="O1197" s="17" t="s">
        <v>4016</v>
      </c>
    </row>
    <row r="1198" spans="2:15" ht="19.7" customHeight="1" x14ac:dyDescent="0.2">
      <c r="B1198" s="40" t="s">
        <v>1886</v>
      </c>
      <c r="C1198" s="24" t="s">
        <v>959</v>
      </c>
      <c r="D1198" s="24" t="s">
        <v>1302</v>
      </c>
      <c r="E1198" s="16"/>
      <c r="F1198" s="41" t="s">
        <v>3257</v>
      </c>
      <c r="G1198" s="22"/>
      <c r="H1198" s="42" t="e">
        <f t="shared" ref="H1198:H1206" si="217">J1198+L1198+N1198</f>
        <v>#REF!</v>
      </c>
      <c r="I1198" s="22"/>
      <c r="J1198" s="26" t="e">
        <f>TRUNC(J1199+J1200+J1201+J1202+J1203+J1204+J1205+J1206)</f>
        <v>#REF!</v>
      </c>
      <c r="K1198" s="22"/>
      <c r="L1198" s="26" t="e">
        <f>TRUNC(L1199+L1200+L1201+L1202+L1203+L1204+L1205+L1206)</f>
        <v>#REF!</v>
      </c>
      <c r="M1198" s="22"/>
      <c r="N1198" s="42" t="e">
        <f>TRUNC(N1199+N1200+N1201+N1202+N1203+N1204+N1205+N1206)</f>
        <v>#REF!</v>
      </c>
      <c r="O1198" s="43" t="s">
        <v>4016</v>
      </c>
    </row>
    <row r="1199" spans="2:15" ht="19.7" customHeight="1" x14ac:dyDescent="0.2">
      <c r="B1199" s="13" t="s">
        <v>4016</v>
      </c>
      <c r="C1199" s="14" t="s">
        <v>3010</v>
      </c>
      <c r="D1199" s="14" t="s">
        <v>4016</v>
      </c>
      <c r="E1199" s="16">
        <v>40</v>
      </c>
      <c r="F1199" s="15" t="s">
        <v>2599</v>
      </c>
      <c r="G1199" s="22" t="e">
        <f t="shared" ref="G1199:G1206" si="218">I1199+K1199+M1199</f>
        <v>#REF!</v>
      </c>
      <c r="H1199" s="26" t="e">
        <f t="shared" si="217"/>
        <v>#REF!</v>
      </c>
      <c r="I1199" s="25" t="e">
        <f>#REF!</f>
        <v>#REF!</v>
      </c>
      <c r="J1199" s="26" t="e">
        <f t="shared" ref="J1199:J1207" si="219">TRUNC(E1199*I1199,0)</f>
        <v>#REF!</v>
      </c>
      <c r="K1199" s="25" t="e">
        <f>#REF!</f>
        <v>#REF!</v>
      </c>
      <c r="L1199" s="26" t="e">
        <f t="shared" ref="L1199:L1207" si="220">TRUNC(E1199*K1199,0)</f>
        <v>#REF!</v>
      </c>
      <c r="M1199" s="25" t="e">
        <f>#REF!</f>
        <v>#REF!</v>
      </c>
      <c r="N1199" s="26" t="e">
        <f t="shared" ref="N1199:N1207" si="221">TRUNC(E1199*M1199,0)</f>
        <v>#REF!</v>
      </c>
      <c r="O1199" s="17" t="s">
        <v>589</v>
      </c>
    </row>
    <row r="1200" spans="2:15" ht="19.7" customHeight="1" x14ac:dyDescent="0.2">
      <c r="B1200" s="13" t="s">
        <v>4016</v>
      </c>
      <c r="C1200" s="14" t="s">
        <v>1314</v>
      </c>
      <c r="D1200" s="14" t="s">
        <v>4016</v>
      </c>
      <c r="E1200" s="16">
        <v>1</v>
      </c>
      <c r="F1200" s="15" t="s">
        <v>2599</v>
      </c>
      <c r="G1200" s="22" t="e">
        <f t="shared" si="218"/>
        <v>#REF!</v>
      </c>
      <c r="H1200" s="26" t="e">
        <f t="shared" si="217"/>
        <v>#REF!</v>
      </c>
      <c r="I1200" s="25" t="e">
        <f>#REF!</f>
        <v>#REF!</v>
      </c>
      <c r="J1200" s="26" t="e">
        <f t="shared" si="219"/>
        <v>#REF!</v>
      </c>
      <c r="K1200" s="25" t="e">
        <f>#REF!</f>
        <v>#REF!</v>
      </c>
      <c r="L1200" s="26" t="e">
        <f t="shared" si="220"/>
        <v>#REF!</v>
      </c>
      <c r="M1200" s="25" t="e">
        <f>#REF!</f>
        <v>#REF!</v>
      </c>
      <c r="N1200" s="26" t="e">
        <f t="shared" si="221"/>
        <v>#REF!</v>
      </c>
      <c r="O1200" s="17" t="s">
        <v>2316</v>
      </c>
    </row>
    <row r="1201" spans="2:15" ht="19.7" customHeight="1" x14ac:dyDescent="0.2">
      <c r="B1201" s="13" t="s">
        <v>4016</v>
      </c>
      <c r="C1201" s="14" t="s">
        <v>1060</v>
      </c>
      <c r="D1201" s="14" t="s">
        <v>4016</v>
      </c>
      <c r="E1201" s="16">
        <v>40</v>
      </c>
      <c r="F1201" s="15" t="s">
        <v>2517</v>
      </c>
      <c r="G1201" s="22" t="e">
        <f t="shared" si="218"/>
        <v>#REF!</v>
      </c>
      <c r="H1201" s="26" t="e">
        <f t="shared" si="217"/>
        <v>#REF!</v>
      </c>
      <c r="I1201" s="25" t="e">
        <f>#REF!</f>
        <v>#REF!</v>
      </c>
      <c r="J1201" s="26" t="e">
        <f t="shared" si="219"/>
        <v>#REF!</v>
      </c>
      <c r="K1201" s="25" t="e">
        <f>#REF!</f>
        <v>#REF!</v>
      </c>
      <c r="L1201" s="26" t="e">
        <f t="shared" si="220"/>
        <v>#REF!</v>
      </c>
      <c r="M1201" s="25" t="e">
        <f>#REF!</f>
        <v>#REF!</v>
      </c>
      <c r="N1201" s="26" t="e">
        <f t="shared" si="221"/>
        <v>#REF!</v>
      </c>
      <c r="O1201" s="17" t="s">
        <v>2169</v>
      </c>
    </row>
    <row r="1202" spans="2:15" ht="19.7" customHeight="1" x14ac:dyDescent="0.2">
      <c r="B1202" s="13" t="s">
        <v>4016</v>
      </c>
      <c r="C1202" s="14" t="s">
        <v>3465</v>
      </c>
      <c r="D1202" s="14" t="s">
        <v>4016</v>
      </c>
      <c r="E1202" s="16">
        <v>40</v>
      </c>
      <c r="F1202" s="15" t="s">
        <v>1081</v>
      </c>
      <c r="G1202" s="22" t="e">
        <f t="shared" si="218"/>
        <v>#REF!</v>
      </c>
      <c r="H1202" s="26" t="e">
        <f t="shared" si="217"/>
        <v>#REF!</v>
      </c>
      <c r="I1202" s="25" t="e">
        <f>#REF!</f>
        <v>#REF!</v>
      </c>
      <c r="J1202" s="26" t="e">
        <f t="shared" si="219"/>
        <v>#REF!</v>
      </c>
      <c r="K1202" s="25" t="e">
        <f>#REF!</f>
        <v>#REF!</v>
      </c>
      <c r="L1202" s="26" t="e">
        <f t="shared" si="220"/>
        <v>#REF!</v>
      </c>
      <c r="M1202" s="25" t="e">
        <f>#REF!</f>
        <v>#REF!</v>
      </c>
      <c r="N1202" s="26" t="e">
        <f t="shared" si="221"/>
        <v>#REF!</v>
      </c>
      <c r="O1202" s="17" t="s">
        <v>678</v>
      </c>
    </row>
    <row r="1203" spans="2:15" ht="19.7" customHeight="1" x14ac:dyDescent="0.2">
      <c r="B1203" s="13" t="s">
        <v>4016</v>
      </c>
      <c r="C1203" s="14" t="s">
        <v>3036</v>
      </c>
      <c r="D1203" s="14" t="s">
        <v>4016</v>
      </c>
      <c r="E1203" s="16">
        <v>1</v>
      </c>
      <c r="F1203" s="15" t="s">
        <v>2599</v>
      </c>
      <c r="G1203" s="22" t="e">
        <f t="shared" si="218"/>
        <v>#REF!</v>
      </c>
      <c r="H1203" s="26" t="e">
        <f t="shared" si="217"/>
        <v>#REF!</v>
      </c>
      <c r="I1203" s="25" t="e">
        <f>#REF!</f>
        <v>#REF!</v>
      </c>
      <c r="J1203" s="26" t="e">
        <f t="shared" si="219"/>
        <v>#REF!</v>
      </c>
      <c r="K1203" s="25" t="e">
        <f>#REF!</f>
        <v>#REF!</v>
      </c>
      <c r="L1203" s="26" t="e">
        <f t="shared" si="220"/>
        <v>#REF!</v>
      </c>
      <c r="M1203" s="25" t="e">
        <f>#REF!</f>
        <v>#REF!</v>
      </c>
      <c r="N1203" s="26" t="e">
        <f t="shared" si="221"/>
        <v>#REF!</v>
      </c>
      <c r="O1203" s="17" t="s">
        <v>2073</v>
      </c>
    </row>
    <row r="1204" spans="2:15" ht="19.7" customHeight="1" x14ac:dyDescent="0.2">
      <c r="B1204" s="18" t="s">
        <v>4016</v>
      </c>
      <c r="C1204" s="19" t="s">
        <v>1312</v>
      </c>
      <c r="D1204" s="19" t="s">
        <v>3170</v>
      </c>
      <c r="E1204" s="6">
        <v>40</v>
      </c>
      <c r="F1204" s="20" t="s">
        <v>3663</v>
      </c>
      <c r="G1204" s="5" t="e">
        <f t="shared" si="218"/>
        <v>#REF!</v>
      </c>
      <c r="H1204" s="32" t="e">
        <f t="shared" si="217"/>
        <v>#REF!</v>
      </c>
      <c r="I1204" s="29" t="e">
        <f>#REF!</f>
        <v>#REF!</v>
      </c>
      <c r="J1204" s="32" t="e">
        <f t="shared" si="219"/>
        <v>#REF!</v>
      </c>
      <c r="K1204" s="29" t="e">
        <f>#REF!</f>
        <v>#REF!</v>
      </c>
      <c r="L1204" s="32" t="e">
        <f t="shared" si="220"/>
        <v>#REF!</v>
      </c>
      <c r="M1204" s="29" t="e">
        <f>#REF!</f>
        <v>#REF!</v>
      </c>
      <c r="N1204" s="32" t="e">
        <f t="shared" si="221"/>
        <v>#REF!</v>
      </c>
      <c r="O1204" s="21" t="s">
        <v>1366</v>
      </c>
    </row>
    <row r="1205" spans="2:15" ht="19.7" customHeight="1" x14ac:dyDescent="0.2">
      <c r="B1205" s="13" t="s">
        <v>4016</v>
      </c>
      <c r="C1205" s="14" t="s">
        <v>3655</v>
      </c>
      <c r="D1205" s="14" t="s">
        <v>3170</v>
      </c>
      <c r="E1205" s="16">
        <v>40</v>
      </c>
      <c r="F1205" s="15" t="s">
        <v>3663</v>
      </c>
      <c r="G1205" s="22" t="e">
        <f t="shared" si="218"/>
        <v>#REF!</v>
      </c>
      <c r="H1205" s="26" t="e">
        <f t="shared" si="217"/>
        <v>#REF!</v>
      </c>
      <c r="I1205" s="25" t="e">
        <f>#REF!</f>
        <v>#REF!</v>
      </c>
      <c r="J1205" s="26" t="e">
        <f t="shared" si="219"/>
        <v>#REF!</v>
      </c>
      <c r="K1205" s="25" t="e">
        <f>#REF!</f>
        <v>#REF!</v>
      </c>
      <c r="L1205" s="26" t="e">
        <f t="shared" si="220"/>
        <v>#REF!</v>
      </c>
      <c r="M1205" s="25" t="e">
        <f>#REF!</f>
        <v>#REF!</v>
      </c>
      <c r="N1205" s="26" t="e">
        <f t="shared" si="221"/>
        <v>#REF!</v>
      </c>
      <c r="O1205" s="17" t="s">
        <v>3799</v>
      </c>
    </row>
    <row r="1206" spans="2:15" ht="19.7" customHeight="1" x14ac:dyDescent="0.2">
      <c r="B1206" s="13" t="s">
        <v>4016</v>
      </c>
      <c r="C1206" s="14" t="s">
        <v>3541</v>
      </c>
      <c r="D1206" s="14" t="s">
        <v>4016</v>
      </c>
      <c r="E1206" s="16">
        <v>300</v>
      </c>
      <c r="F1206" s="15" t="s">
        <v>2354</v>
      </c>
      <c r="G1206" s="22" t="e">
        <f t="shared" si="218"/>
        <v>#REF!</v>
      </c>
      <c r="H1206" s="26" t="e">
        <f t="shared" si="217"/>
        <v>#REF!</v>
      </c>
      <c r="I1206" s="25" t="e">
        <f>#REF!</f>
        <v>#REF!</v>
      </c>
      <c r="J1206" s="26" t="e">
        <f t="shared" si="219"/>
        <v>#REF!</v>
      </c>
      <c r="K1206" s="25" t="e">
        <f>#REF!</f>
        <v>#REF!</v>
      </c>
      <c r="L1206" s="26" t="e">
        <f t="shared" si="220"/>
        <v>#REF!</v>
      </c>
      <c r="M1206" s="25" t="e">
        <f>#REF!</f>
        <v>#REF!</v>
      </c>
      <c r="N1206" s="26" t="e">
        <f t="shared" si="221"/>
        <v>#REF!</v>
      </c>
      <c r="O1206" s="17" t="s">
        <v>279</v>
      </c>
    </row>
    <row r="1207" spans="2:15" ht="19.7" customHeight="1" x14ac:dyDescent="0.2">
      <c r="B1207" s="13" t="s">
        <v>4016</v>
      </c>
      <c r="C1207" s="14" t="s">
        <v>4016</v>
      </c>
      <c r="D1207" s="14" t="s">
        <v>4016</v>
      </c>
      <c r="E1207" s="16"/>
      <c r="F1207" s="15" t="s">
        <v>4016</v>
      </c>
      <c r="G1207" s="22"/>
      <c r="H1207" s="16"/>
      <c r="I1207" s="22"/>
      <c r="J1207" s="26">
        <f t="shared" si="219"/>
        <v>0</v>
      </c>
      <c r="K1207" s="22"/>
      <c r="L1207" s="26">
        <f t="shared" si="220"/>
        <v>0</v>
      </c>
      <c r="M1207" s="22"/>
      <c r="N1207" s="26">
        <f t="shared" si="221"/>
        <v>0</v>
      </c>
      <c r="O1207" s="17" t="s">
        <v>4016</v>
      </c>
    </row>
    <row r="1208" spans="2:15" ht="19.7" customHeight="1" x14ac:dyDescent="0.2">
      <c r="B1208" s="40" t="s">
        <v>3298</v>
      </c>
      <c r="C1208" s="24" t="s">
        <v>959</v>
      </c>
      <c r="D1208" s="24" t="s">
        <v>3695</v>
      </c>
      <c r="E1208" s="16"/>
      <c r="F1208" s="41" t="s">
        <v>884</v>
      </c>
      <c r="G1208" s="22"/>
      <c r="H1208" s="42" t="e">
        <f>J1208+L1208+N1208</f>
        <v>#REF!</v>
      </c>
      <c r="I1208" s="22"/>
      <c r="J1208" s="26" t="e">
        <f>TRUNC(J1209+J1210+J1211+J1212)</f>
        <v>#REF!</v>
      </c>
      <c r="K1208" s="22"/>
      <c r="L1208" s="26" t="e">
        <f>TRUNC(L1209+L1210+L1211+L1212)</f>
        <v>#REF!</v>
      </c>
      <c r="M1208" s="22"/>
      <c r="N1208" s="42" t="e">
        <f>TRUNC(N1209+N1210+N1211+N1212)</f>
        <v>#REF!</v>
      </c>
      <c r="O1208" s="43" t="s">
        <v>4016</v>
      </c>
    </row>
    <row r="1209" spans="2:15" ht="19.7" customHeight="1" x14ac:dyDescent="0.2">
      <c r="B1209" s="13" t="s">
        <v>4016</v>
      </c>
      <c r="C1209" s="14" t="s">
        <v>3778</v>
      </c>
      <c r="D1209" s="14" t="s">
        <v>3920</v>
      </c>
      <c r="E1209" s="16">
        <v>4</v>
      </c>
      <c r="F1209" s="15" t="s">
        <v>2354</v>
      </c>
      <c r="G1209" s="22" t="e">
        <f>I1209+K1209+M1209</f>
        <v>#REF!</v>
      </c>
      <c r="H1209" s="26" t="e">
        <f>J1209+L1209+N1209</f>
        <v>#REF!</v>
      </c>
      <c r="I1209" s="25" t="e">
        <f>#REF!</f>
        <v>#REF!</v>
      </c>
      <c r="J1209" s="26" t="e">
        <f>TRUNC(E1209*I1209,0)</f>
        <v>#REF!</v>
      </c>
      <c r="K1209" s="25" t="e">
        <f>#REF!</f>
        <v>#REF!</v>
      </c>
      <c r="L1209" s="26" t="e">
        <f>TRUNC(E1209*K1209,0)</f>
        <v>#REF!</v>
      </c>
      <c r="M1209" s="25" t="e">
        <f>#REF!</f>
        <v>#REF!</v>
      </c>
      <c r="N1209" s="26" t="e">
        <f>TRUNC(E1209*M1209,0)</f>
        <v>#REF!</v>
      </c>
      <c r="O1209" s="17" t="s">
        <v>638</v>
      </c>
    </row>
    <row r="1210" spans="2:15" ht="19.7" customHeight="1" x14ac:dyDescent="0.2">
      <c r="B1210" s="13" t="s">
        <v>4016</v>
      </c>
      <c r="C1210" s="14" t="s">
        <v>3778</v>
      </c>
      <c r="D1210" s="14" t="s">
        <v>1041</v>
      </c>
      <c r="E1210" s="16">
        <v>5</v>
      </c>
      <c r="F1210" s="15" t="s">
        <v>2354</v>
      </c>
      <c r="G1210" s="22" t="e">
        <f>I1210+K1210+M1210</f>
        <v>#REF!</v>
      </c>
      <c r="H1210" s="26" t="e">
        <f>J1210+L1210+N1210</f>
        <v>#REF!</v>
      </c>
      <c r="I1210" s="25" t="e">
        <f>#REF!</f>
        <v>#REF!</v>
      </c>
      <c r="J1210" s="26" t="e">
        <f>TRUNC(E1210*I1210,0)</f>
        <v>#REF!</v>
      </c>
      <c r="K1210" s="25" t="e">
        <f>#REF!</f>
        <v>#REF!</v>
      </c>
      <c r="L1210" s="26" t="e">
        <f>TRUNC(E1210*K1210,0)</f>
        <v>#REF!</v>
      </c>
      <c r="M1210" s="25" t="e">
        <f>#REF!</f>
        <v>#REF!</v>
      </c>
      <c r="N1210" s="26" t="e">
        <f>TRUNC(E1210*M1210,0)</f>
        <v>#REF!</v>
      </c>
      <c r="O1210" s="17" t="s">
        <v>3299</v>
      </c>
    </row>
    <row r="1211" spans="2:15" ht="19.7" customHeight="1" x14ac:dyDescent="0.2">
      <c r="B1211" s="13" t="s">
        <v>4016</v>
      </c>
      <c r="C1211" s="14" t="s">
        <v>3778</v>
      </c>
      <c r="D1211" s="14" t="s">
        <v>624</v>
      </c>
      <c r="E1211" s="16">
        <v>4</v>
      </c>
      <c r="F1211" s="15" t="s">
        <v>2354</v>
      </c>
      <c r="G1211" s="22" t="e">
        <f>I1211+K1211+M1211</f>
        <v>#REF!</v>
      </c>
      <c r="H1211" s="26" t="e">
        <f>J1211+L1211+N1211</f>
        <v>#REF!</v>
      </c>
      <c r="I1211" s="25" t="e">
        <f>#REF!</f>
        <v>#REF!</v>
      </c>
      <c r="J1211" s="26" t="e">
        <f>TRUNC(E1211*I1211,0)</f>
        <v>#REF!</v>
      </c>
      <c r="K1211" s="25" t="e">
        <f>#REF!</f>
        <v>#REF!</v>
      </c>
      <c r="L1211" s="26" t="e">
        <f>TRUNC(E1211*K1211,0)</f>
        <v>#REF!</v>
      </c>
      <c r="M1211" s="25" t="e">
        <f>#REF!</f>
        <v>#REF!</v>
      </c>
      <c r="N1211" s="26" t="e">
        <f>TRUNC(E1211*M1211,0)</f>
        <v>#REF!</v>
      </c>
      <c r="O1211" s="17" t="s">
        <v>1882</v>
      </c>
    </row>
    <row r="1212" spans="2:15" ht="19.7" customHeight="1" x14ac:dyDescent="0.2">
      <c r="B1212" s="13" t="s">
        <v>4016</v>
      </c>
      <c r="C1212" s="14" t="s">
        <v>3778</v>
      </c>
      <c r="D1212" s="14" t="s">
        <v>350</v>
      </c>
      <c r="E1212" s="16">
        <v>2</v>
      </c>
      <c r="F1212" s="15" t="s">
        <v>2354</v>
      </c>
      <c r="G1212" s="22" t="e">
        <f>I1212+K1212+M1212</f>
        <v>#REF!</v>
      </c>
      <c r="H1212" s="26" t="e">
        <f>J1212+L1212+N1212</f>
        <v>#REF!</v>
      </c>
      <c r="I1212" s="25" t="e">
        <f>#REF!</f>
        <v>#REF!</v>
      </c>
      <c r="J1212" s="26" t="e">
        <f>TRUNC(E1212*I1212,0)</f>
        <v>#REF!</v>
      </c>
      <c r="K1212" s="25" t="e">
        <f>#REF!</f>
        <v>#REF!</v>
      </c>
      <c r="L1212" s="26" t="e">
        <f>TRUNC(E1212*K1212,0)</f>
        <v>#REF!</v>
      </c>
      <c r="M1212" s="25" t="e">
        <f>#REF!</f>
        <v>#REF!</v>
      </c>
      <c r="N1212" s="26" t="e">
        <f>TRUNC(E1212*M1212,0)</f>
        <v>#REF!</v>
      </c>
      <c r="O1212" s="17" t="s">
        <v>3258</v>
      </c>
    </row>
    <row r="1213" spans="2:15" ht="19.7" customHeight="1" x14ac:dyDescent="0.2">
      <c r="B1213" s="13" t="s">
        <v>4016</v>
      </c>
      <c r="C1213" s="14" t="s">
        <v>4016</v>
      </c>
      <c r="D1213" s="14" t="s">
        <v>4016</v>
      </c>
      <c r="E1213" s="16"/>
      <c r="F1213" s="15" t="s">
        <v>4016</v>
      </c>
      <c r="G1213" s="22"/>
      <c r="H1213" s="16"/>
      <c r="I1213" s="22"/>
      <c r="J1213" s="26">
        <f>TRUNC(E1213*I1213,0)</f>
        <v>0</v>
      </c>
      <c r="K1213" s="22"/>
      <c r="L1213" s="26">
        <f>TRUNC(E1213*K1213,0)</f>
        <v>0</v>
      </c>
      <c r="M1213" s="22"/>
      <c r="N1213" s="26">
        <f>TRUNC(E1213*M1213,0)</f>
        <v>0</v>
      </c>
      <c r="O1213" s="17" t="s">
        <v>4016</v>
      </c>
    </row>
    <row r="1214" spans="2:15" ht="19.7" customHeight="1" x14ac:dyDescent="0.2">
      <c r="B1214" s="40" t="s">
        <v>1660</v>
      </c>
      <c r="C1214" s="24" t="s">
        <v>959</v>
      </c>
      <c r="D1214" s="24" t="s">
        <v>1577</v>
      </c>
      <c r="E1214" s="16"/>
      <c r="F1214" s="41" t="s">
        <v>884</v>
      </c>
      <c r="G1214" s="22"/>
      <c r="H1214" s="42" t="e">
        <f>J1214+L1214+N1214</f>
        <v>#REF!</v>
      </c>
      <c r="I1214" s="22"/>
      <c r="J1214" s="26" t="e">
        <f>TRUNC(J1215+J1216)</f>
        <v>#REF!</v>
      </c>
      <c r="K1214" s="22"/>
      <c r="L1214" s="26" t="e">
        <f>TRUNC(L1215+L1216)</f>
        <v>#REF!</v>
      </c>
      <c r="M1214" s="22"/>
      <c r="N1214" s="42" t="e">
        <f>TRUNC(N1215+N1216)</f>
        <v>#REF!</v>
      </c>
      <c r="O1214" s="43" t="s">
        <v>4016</v>
      </c>
    </row>
    <row r="1215" spans="2:15" ht="19.7" customHeight="1" x14ac:dyDescent="0.2">
      <c r="B1215" s="13" t="s">
        <v>4016</v>
      </c>
      <c r="C1215" s="14" t="s">
        <v>3778</v>
      </c>
      <c r="D1215" s="14" t="s">
        <v>3920</v>
      </c>
      <c r="E1215" s="44">
        <v>13.5</v>
      </c>
      <c r="F1215" s="15" t="s">
        <v>2354</v>
      </c>
      <c r="G1215" s="22" t="e">
        <f>I1215+K1215+M1215</f>
        <v>#REF!</v>
      </c>
      <c r="H1215" s="26" t="e">
        <f>J1215+L1215+N1215</f>
        <v>#REF!</v>
      </c>
      <c r="I1215" s="25" t="e">
        <f>#REF!</f>
        <v>#REF!</v>
      </c>
      <c r="J1215" s="26" t="e">
        <f>TRUNC(E1215*I1215,0)</f>
        <v>#REF!</v>
      </c>
      <c r="K1215" s="25" t="e">
        <f>#REF!</f>
        <v>#REF!</v>
      </c>
      <c r="L1215" s="26" t="e">
        <f>TRUNC(E1215*K1215,0)</f>
        <v>#REF!</v>
      </c>
      <c r="M1215" s="25" t="e">
        <f>#REF!</f>
        <v>#REF!</v>
      </c>
      <c r="N1215" s="26" t="e">
        <f>TRUNC(E1215*M1215,0)</f>
        <v>#REF!</v>
      </c>
      <c r="O1215" s="17" t="s">
        <v>638</v>
      </c>
    </row>
    <row r="1216" spans="2:15" ht="19.7" customHeight="1" x14ac:dyDescent="0.2">
      <c r="B1216" s="13" t="s">
        <v>4016</v>
      </c>
      <c r="C1216" s="14" t="s">
        <v>3778</v>
      </c>
      <c r="D1216" s="14" t="s">
        <v>1041</v>
      </c>
      <c r="E1216" s="44">
        <v>3.25</v>
      </c>
      <c r="F1216" s="15" t="s">
        <v>2354</v>
      </c>
      <c r="G1216" s="22" t="e">
        <f>I1216+K1216+M1216</f>
        <v>#REF!</v>
      </c>
      <c r="H1216" s="26" t="e">
        <f>J1216+L1216+N1216</f>
        <v>#REF!</v>
      </c>
      <c r="I1216" s="25" t="e">
        <f>#REF!</f>
        <v>#REF!</v>
      </c>
      <c r="J1216" s="26" t="e">
        <f>TRUNC(E1216*I1216,0)</f>
        <v>#REF!</v>
      </c>
      <c r="K1216" s="25" t="e">
        <f>#REF!</f>
        <v>#REF!</v>
      </c>
      <c r="L1216" s="26" t="e">
        <f>TRUNC(E1216*K1216,0)</f>
        <v>#REF!</v>
      </c>
      <c r="M1216" s="25" t="e">
        <f>#REF!</f>
        <v>#REF!</v>
      </c>
      <c r="N1216" s="26" t="e">
        <f>TRUNC(E1216*M1216,0)</f>
        <v>#REF!</v>
      </c>
      <c r="O1216" s="17" t="s">
        <v>3299</v>
      </c>
    </row>
    <row r="1217" spans="2:15" ht="19.7" customHeight="1" x14ac:dyDescent="0.2">
      <c r="B1217" s="13" t="s">
        <v>4016</v>
      </c>
      <c r="C1217" s="14" t="s">
        <v>4016</v>
      </c>
      <c r="D1217" s="14" t="s">
        <v>4016</v>
      </c>
      <c r="E1217" s="16"/>
      <c r="F1217" s="15" t="s">
        <v>4016</v>
      </c>
      <c r="G1217" s="22"/>
      <c r="H1217" s="16"/>
      <c r="I1217" s="22"/>
      <c r="J1217" s="26">
        <f>TRUNC(E1217*I1217,0)</f>
        <v>0</v>
      </c>
      <c r="K1217" s="22"/>
      <c r="L1217" s="26">
        <f>TRUNC(E1217*K1217,0)</f>
        <v>0</v>
      </c>
      <c r="M1217" s="22"/>
      <c r="N1217" s="26">
        <f>TRUNC(E1217*M1217,0)</f>
        <v>0</v>
      </c>
      <c r="O1217" s="17" t="s">
        <v>4016</v>
      </c>
    </row>
    <row r="1218" spans="2:15" ht="19.7" customHeight="1" x14ac:dyDescent="0.2">
      <c r="B1218" s="40" t="s">
        <v>3264</v>
      </c>
      <c r="C1218" s="24" t="s">
        <v>1436</v>
      </c>
      <c r="D1218" s="24" t="s">
        <v>4016</v>
      </c>
      <c r="E1218" s="16"/>
      <c r="F1218" s="41" t="s">
        <v>3257</v>
      </c>
      <c r="G1218" s="22"/>
      <c r="H1218" s="42" t="e">
        <f>J1218+L1218+N1218</f>
        <v>#REF!</v>
      </c>
      <c r="I1218" s="22"/>
      <c r="J1218" s="42" t="e">
        <f>TRUNC(J1219+J1220)</f>
        <v>#REF!</v>
      </c>
      <c r="K1218" s="22"/>
      <c r="L1218" s="42" t="e">
        <f>TRUNC(L1219+L1220)</f>
        <v>#REF!</v>
      </c>
      <c r="M1218" s="22"/>
      <c r="N1218" s="42" t="e">
        <f>TRUNC(N1219+N1220)</f>
        <v>#REF!</v>
      </c>
      <c r="O1218" s="43" t="s">
        <v>4016</v>
      </c>
    </row>
    <row r="1219" spans="2:15" ht="19.7" customHeight="1" x14ac:dyDescent="0.2">
      <c r="B1219" s="13" t="s">
        <v>4016</v>
      </c>
      <c r="C1219" s="14" t="s">
        <v>3239</v>
      </c>
      <c r="D1219" s="14" t="s">
        <v>4016</v>
      </c>
      <c r="E1219" s="16">
        <v>86</v>
      </c>
      <c r="F1219" s="15" t="s">
        <v>2599</v>
      </c>
      <c r="G1219" s="22" t="e">
        <f>I1219+K1219+M1219</f>
        <v>#REF!</v>
      </c>
      <c r="H1219" s="26" t="e">
        <f>J1219+L1219+N1219</f>
        <v>#REF!</v>
      </c>
      <c r="I1219" s="25" t="e">
        <f>일위대가총괄표!G199</f>
        <v>#REF!</v>
      </c>
      <c r="J1219" s="26" t="e">
        <f>TRUNC(E1219*I1219,0)</f>
        <v>#REF!</v>
      </c>
      <c r="K1219" s="25" t="e">
        <f>일위대가총괄표!H199</f>
        <v>#REF!</v>
      </c>
      <c r="L1219" s="26" t="e">
        <f>TRUNC(E1219*K1219,0)</f>
        <v>#REF!</v>
      </c>
      <c r="M1219" s="25" t="e">
        <f>일위대가총괄표!I199</f>
        <v>#REF!</v>
      </c>
      <c r="N1219" s="26" t="e">
        <f>TRUNC(E1219*M1219,0)</f>
        <v>#REF!</v>
      </c>
      <c r="O1219" s="17" t="s">
        <v>3127</v>
      </c>
    </row>
    <row r="1220" spans="2:15" ht="19.7" customHeight="1" x14ac:dyDescent="0.2">
      <c r="B1220" s="13" t="s">
        <v>4016</v>
      </c>
      <c r="C1220" s="14" t="s">
        <v>1799</v>
      </c>
      <c r="D1220" s="14" t="s">
        <v>4016</v>
      </c>
      <c r="E1220" s="16">
        <v>2</v>
      </c>
      <c r="F1220" s="15" t="s">
        <v>2599</v>
      </c>
      <c r="G1220" s="22" t="e">
        <f>I1220+K1220+M1220</f>
        <v>#REF!</v>
      </c>
      <c r="H1220" s="26" t="e">
        <f>J1220+L1220+N1220</f>
        <v>#REF!</v>
      </c>
      <c r="I1220" s="25" t="e">
        <f>일위대가총괄표!G205</f>
        <v>#REF!</v>
      </c>
      <c r="J1220" s="26" t="e">
        <f>TRUNC(E1220*I1220,0)</f>
        <v>#REF!</v>
      </c>
      <c r="K1220" s="25" t="e">
        <f>일위대가총괄표!H205</f>
        <v>#REF!</v>
      </c>
      <c r="L1220" s="26" t="e">
        <f>TRUNC(E1220*K1220,0)</f>
        <v>#REF!</v>
      </c>
      <c r="M1220" s="25" t="e">
        <f>일위대가총괄표!I205</f>
        <v>#REF!</v>
      </c>
      <c r="N1220" s="26" t="e">
        <f>TRUNC(E1220*M1220,0)</f>
        <v>#REF!</v>
      </c>
      <c r="O1220" s="17" t="s">
        <v>3880</v>
      </c>
    </row>
    <row r="1221" spans="2:15" ht="19.7" customHeight="1" x14ac:dyDescent="0.2">
      <c r="B1221" s="13" t="s">
        <v>4016</v>
      </c>
      <c r="C1221" s="14" t="s">
        <v>4016</v>
      </c>
      <c r="D1221" s="14" t="s">
        <v>4016</v>
      </c>
      <c r="E1221" s="16"/>
      <c r="F1221" s="15" t="s">
        <v>4016</v>
      </c>
      <c r="G1221" s="22"/>
      <c r="H1221" s="16"/>
      <c r="I1221" s="22"/>
      <c r="J1221" s="26">
        <f>TRUNC(E1221*I1221,0)</f>
        <v>0</v>
      </c>
      <c r="K1221" s="22"/>
      <c r="L1221" s="26">
        <f>TRUNC(E1221*K1221,0)</f>
        <v>0</v>
      </c>
      <c r="M1221" s="22"/>
      <c r="N1221" s="26">
        <f>TRUNC(E1221*M1221,0)</f>
        <v>0</v>
      </c>
      <c r="O1221" s="17" t="s">
        <v>4016</v>
      </c>
    </row>
    <row r="1222" spans="2:15" ht="19.7" customHeight="1" x14ac:dyDescent="0.2">
      <c r="B1222" s="40" t="s">
        <v>1526</v>
      </c>
      <c r="C1222" s="24" t="s">
        <v>3239</v>
      </c>
      <c r="D1222" s="24" t="s">
        <v>4016</v>
      </c>
      <c r="E1222" s="16"/>
      <c r="F1222" s="41" t="s">
        <v>2599</v>
      </c>
      <c r="G1222" s="22"/>
      <c r="H1222" s="42" t="e">
        <f t="shared" ref="H1222:H1227" si="222">J1222+L1222+N1222</f>
        <v>#REF!</v>
      </c>
      <c r="I1222" s="22"/>
      <c r="J1222" s="42" t="e">
        <f>TRUNC(J1223+J1224+J1225+J1226+J1227)</f>
        <v>#REF!</v>
      </c>
      <c r="K1222" s="22"/>
      <c r="L1222" s="42" t="e">
        <f>TRUNC(L1223+L1224+L1225+L1226+L1227)</f>
        <v>#REF!</v>
      </c>
      <c r="M1222" s="22"/>
      <c r="N1222" s="42" t="e">
        <f>TRUNC(N1223+N1224+N1225+N1226+N1227)</f>
        <v>#REF!</v>
      </c>
      <c r="O1222" s="43" t="s">
        <v>4016</v>
      </c>
    </row>
    <row r="1223" spans="2:15" ht="19.7" customHeight="1" x14ac:dyDescent="0.2">
      <c r="B1223" s="13" t="s">
        <v>4016</v>
      </c>
      <c r="C1223" s="14" t="s">
        <v>2611</v>
      </c>
      <c r="D1223" s="14" t="s">
        <v>487</v>
      </c>
      <c r="E1223" s="16">
        <v>1</v>
      </c>
      <c r="F1223" s="15" t="s">
        <v>2599</v>
      </c>
      <c r="G1223" s="22" t="e">
        <f>I1223+K1223+M1223</f>
        <v>#REF!</v>
      </c>
      <c r="H1223" s="26" t="e">
        <f t="shared" si="222"/>
        <v>#REF!</v>
      </c>
      <c r="I1223" s="25" t="e">
        <f>일위대가총괄표!G200</f>
        <v>#REF!</v>
      </c>
      <c r="J1223" s="26" t="e">
        <f t="shared" ref="J1223:J1228" si="223">TRUNC(E1223*I1223,0)</f>
        <v>#REF!</v>
      </c>
      <c r="K1223" s="25" t="e">
        <f>일위대가총괄표!H200</f>
        <v>#REF!</v>
      </c>
      <c r="L1223" s="26" t="e">
        <f t="shared" ref="L1223:L1228" si="224">TRUNC(E1223*K1223,0)</f>
        <v>#REF!</v>
      </c>
      <c r="M1223" s="25" t="e">
        <f>일위대가총괄표!I200</f>
        <v>#REF!</v>
      </c>
      <c r="N1223" s="26" t="e">
        <f t="shared" ref="N1223:N1228" si="225">TRUNC(E1223*M1223,0)</f>
        <v>#REF!</v>
      </c>
      <c r="O1223" s="17" t="s">
        <v>1544</v>
      </c>
    </row>
    <row r="1224" spans="2:15" ht="19.7" customHeight="1" x14ac:dyDescent="0.2">
      <c r="B1224" s="13" t="s">
        <v>4016</v>
      </c>
      <c r="C1224" s="14" t="s">
        <v>2059</v>
      </c>
      <c r="D1224" s="14" t="s">
        <v>487</v>
      </c>
      <c r="E1224" s="16">
        <v>1</v>
      </c>
      <c r="F1224" s="15" t="s">
        <v>2599</v>
      </c>
      <c r="G1224" s="22" t="e">
        <f>I1224+K1224+M1224</f>
        <v>#REF!</v>
      </c>
      <c r="H1224" s="26" t="e">
        <f t="shared" si="222"/>
        <v>#REF!</v>
      </c>
      <c r="I1224" s="25" t="e">
        <f>일위대가총괄표!G201</f>
        <v>#REF!</v>
      </c>
      <c r="J1224" s="26" t="e">
        <f t="shared" si="223"/>
        <v>#REF!</v>
      </c>
      <c r="K1224" s="25" t="e">
        <f>일위대가총괄표!H201</f>
        <v>#REF!</v>
      </c>
      <c r="L1224" s="26" t="e">
        <f t="shared" si="224"/>
        <v>#REF!</v>
      </c>
      <c r="M1224" s="25" t="e">
        <f>일위대가총괄표!I201</f>
        <v>#REF!</v>
      </c>
      <c r="N1224" s="26" t="e">
        <f t="shared" si="225"/>
        <v>#REF!</v>
      </c>
      <c r="O1224" s="17" t="s">
        <v>2872</v>
      </c>
    </row>
    <row r="1225" spans="2:15" ht="19.7" customHeight="1" x14ac:dyDescent="0.2">
      <c r="B1225" s="13" t="s">
        <v>4016</v>
      </c>
      <c r="C1225" s="14" t="s">
        <v>368</v>
      </c>
      <c r="D1225" s="14" t="s">
        <v>487</v>
      </c>
      <c r="E1225" s="16">
        <v>1</v>
      </c>
      <c r="F1225" s="15" t="s">
        <v>2599</v>
      </c>
      <c r="G1225" s="22" t="e">
        <f>I1225+K1225+M1225</f>
        <v>#REF!</v>
      </c>
      <c r="H1225" s="26" t="e">
        <f t="shared" si="222"/>
        <v>#REF!</v>
      </c>
      <c r="I1225" s="25" t="e">
        <f>일위대가총괄표!G202</f>
        <v>#REF!</v>
      </c>
      <c r="J1225" s="26" t="e">
        <f t="shared" si="223"/>
        <v>#REF!</v>
      </c>
      <c r="K1225" s="25" t="e">
        <f>일위대가총괄표!H202</f>
        <v>#REF!</v>
      </c>
      <c r="L1225" s="26" t="e">
        <f t="shared" si="224"/>
        <v>#REF!</v>
      </c>
      <c r="M1225" s="25" t="e">
        <f>일위대가총괄표!I202</f>
        <v>#REF!</v>
      </c>
      <c r="N1225" s="26" t="e">
        <f t="shared" si="225"/>
        <v>#REF!</v>
      </c>
      <c r="O1225" s="17" t="s">
        <v>303</v>
      </c>
    </row>
    <row r="1226" spans="2:15" ht="19.7" customHeight="1" x14ac:dyDescent="0.2">
      <c r="B1226" s="13" t="s">
        <v>4016</v>
      </c>
      <c r="C1226" s="14" t="s">
        <v>1359</v>
      </c>
      <c r="D1226" s="14" t="s">
        <v>487</v>
      </c>
      <c r="E1226" s="16">
        <v>1</v>
      </c>
      <c r="F1226" s="15" t="s">
        <v>2599</v>
      </c>
      <c r="G1226" s="22" t="e">
        <f>I1226+K1226+M1226</f>
        <v>#REF!</v>
      </c>
      <c r="H1226" s="26" t="e">
        <f t="shared" si="222"/>
        <v>#REF!</v>
      </c>
      <c r="I1226" s="25" t="e">
        <f>일위대가총괄표!G203</f>
        <v>#REF!</v>
      </c>
      <c r="J1226" s="26" t="e">
        <f t="shared" si="223"/>
        <v>#REF!</v>
      </c>
      <c r="K1226" s="25" t="e">
        <f>일위대가총괄표!H203</f>
        <v>#REF!</v>
      </c>
      <c r="L1226" s="26" t="e">
        <f t="shared" si="224"/>
        <v>#REF!</v>
      </c>
      <c r="M1226" s="25" t="e">
        <f>일위대가총괄표!I203</f>
        <v>#REF!</v>
      </c>
      <c r="N1226" s="26" t="e">
        <f t="shared" si="225"/>
        <v>#REF!</v>
      </c>
      <c r="O1226" s="17" t="s">
        <v>3811</v>
      </c>
    </row>
    <row r="1227" spans="2:15" ht="19.7" customHeight="1" x14ac:dyDescent="0.2">
      <c r="B1227" s="13" t="s">
        <v>4016</v>
      </c>
      <c r="C1227" s="14" t="s">
        <v>268</v>
      </c>
      <c r="D1227" s="14" t="s">
        <v>487</v>
      </c>
      <c r="E1227" s="16">
        <v>1</v>
      </c>
      <c r="F1227" s="15" t="s">
        <v>2599</v>
      </c>
      <c r="G1227" s="22" t="e">
        <f>I1227+K1227+M1227</f>
        <v>#REF!</v>
      </c>
      <c r="H1227" s="26" t="e">
        <f t="shared" si="222"/>
        <v>#REF!</v>
      </c>
      <c r="I1227" s="25" t="e">
        <f>일위대가총괄표!G204</f>
        <v>#REF!</v>
      </c>
      <c r="J1227" s="26" t="e">
        <f t="shared" si="223"/>
        <v>#REF!</v>
      </c>
      <c r="K1227" s="25" t="e">
        <f>일위대가총괄표!H204</f>
        <v>#REF!</v>
      </c>
      <c r="L1227" s="26" t="e">
        <f t="shared" si="224"/>
        <v>#REF!</v>
      </c>
      <c r="M1227" s="25" t="e">
        <f>일위대가총괄표!I204</f>
        <v>#REF!</v>
      </c>
      <c r="N1227" s="26" t="e">
        <f t="shared" si="225"/>
        <v>#REF!</v>
      </c>
      <c r="O1227" s="17" t="s">
        <v>1342</v>
      </c>
    </row>
    <row r="1228" spans="2:15" ht="19.7" customHeight="1" x14ac:dyDescent="0.2">
      <c r="B1228" s="13" t="s">
        <v>4016</v>
      </c>
      <c r="C1228" s="14" t="s">
        <v>4016</v>
      </c>
      <c r="D1228" s="14" t="s">
        <v>4016</v>
      </c>
      <c r="E1228" s="16"/>
      <c r="F1228" s="15" t="s">
        <v>4016</v>
      </c>
      <c r="G1228" s="22"/>
      <c r="H1228" s="16"/>
      <c r="I1228" s="22"/>
      <c r="J1228" s="26">
        <f t="shared" si="223"/>
        <v>0</v>
      </c>
      <c r="K1228" s="22"/>
      <c r="L1228" s="26">
        <f t="shared" si="224"/>
        <v>0</v>
      </c>
      <c r="M1228" s="22"/>
      <c r="N1228" s="26">
        <f t="shared" si="225"/>
        <v>0</v>
      </c>
      <c r="O1228" s="17" t="s">
        <v>4016</v>
      </c>
    </row>
    <row r="1229" spans="2:15" ht="19.7" customHeight="1" x14ac:dyDescent="0.2">
      <c r="B1229" s="40" t="s">
        <v>3082</v>
      </c>
      <c r="C1229" s="24" t="s">
        <v>2611</v>
      </c>
      <c r="D1229" s="24" t="s">
        <v>487</v>
      </c>
      <c r="E1229" s="16"/>
      <c r="F1229" s="41" t="s">
        <v>2599</v>
      </c>
      <c r="G1229" s="22"/>
      <c r="H1229" s="42" t="e">
        <f t="shared" ref="H1229:H1234" si="226">J1229+L1229+N1229</f>
        <v>#REF!</v>
      </c>
      <c r="I1229" s="22"/>
      <c r="J1229" s="42" t="e">
        <f>TRUNC(J1230+J1231+J1232+J1233+J1234)</f>
        <v>#REF!</v>
      </c>
      <c r="K1229" s="22"/>
      <c r="L1229" s="42" t="e">
        <f>TRUNC(L1230+L1231+L1232+L1233+L1234)</f>
        <v>#REF!</v>
      </c>
      <c r="M1229" s="22"/>
      <c r="N1229" s="42" t="e">
        <f>TRUNC(N1230+N1231+N1232+N1233+N1234)</f>
        <v>#REF!</v>
      </c>
      <c r="O1229" s="43" t="s">
        <v>4016</v>
      </c>
    </row>
    <row r="1230" spans="2:15" ht="19.7" customHeight="1" x14ac:dyDescent="0.2">
      <c r="B1230" s="13" t="s">
        <v>4016</v>
      </c>
      <c r="C1230" s="14" t="s">
        <v>1669</v>
      </c>
      <c r="D1230" s="14" t="s">
        <v>990</v>
      </c>
      <c r="E1230" s="44">
        <v>0.1</v>
      </c>
      <c r="F1230" s="15" t="s">
        <v>2870</v>
      </c>
      <c r="G1230" s="22" t="e">
        <f>I1230+K1230+M1230</f>
        <v>#REF!</v>
      </c>
      <c r="H1230" s="26" t="e">
        <f t="shared" si="226"/>
        <v>#REF!</v>
      </c>
      <c r="I1230" s="25" t="e">
        <f>#REF!</f>
        <v>#REF!</v>
      </c>
      <c r="J1230" s="26" t="e">
        <f>TRUNC(E1230*I1230,0)</f>
        <v>#REF!</v>
      </c>
      <c r="K1230" s="25" t="e">
        <f>#REF!</f>
        <v>#REF!</v>
      </c>
      <c r="L1230" s="26" t="e">
        <f>TRUNC(E1230*K1230,0)</f>
        <v>#REF!</v>
      </c>
      <c r="M1230" s="25" t="e">
        <f>#REF!</f>
        <v>#REF!</v>
      </c>
      <c r="N1230" s="26" t="e">
        <f>TRUNC(E1230*M1230,0)</f>
        <v>#REF!</v>
      </c>
      <c r="O1230" s="17" t="s">
        <v>4016</v>
      </c>
    </row>
    <row r="1231" spans="2:15" ht="19.7" customHeight="1" x14ac:dyDescent="0.2">
      <c r="B1231" s="13" t="s">
        <v>4016</v>
      </c>
      <c r="C1231" s="14" t="s">
        <v>2343</v>
      </c>
      <c r="D1231" s="14" t="s">
        <v>4016</v>
      </c>
      <c r="E1231" s="44">
        <v>0.125</v>
      </c>
      <c r="F1231" s="15" t="s">
        <v>3731</v>
      </c>
      <c r="G1231" s="22" t="e">
        <f>I1231+K1231+M1231</f>
        <v>#REF!</v>
      </c>
      <c r="H1231" s="26" t="e">
        <f t="shared" si="226"/>
        <v>#REF!</v>
      </c>
      <c r="I1231" s="25" t="e">
        <f>#REF!</f>
        <v>#REF!</v>
      </c>
      <c r="J1231" s="26" t="e">
        <f>TRUNC(E1231*I1231,0)</f>
        <v>#REF!</v>
      </c>
      <c r="K1231" s="25" t="e">
        <f>#REF!</f>
        <v>#REF!</v>
      </c>
      <c r="L1231" s="26" t="e">
        <f>TRUNC(E1231*K1231,0)</f>
        <v>#REF!</v>
      </c>
      <c r="M1231" s="25" t="e">
        <f>#REF!</f>
        <v>#REF!</v>
      </c>
      <c r="N1231" s="26" t="e">
        <f>TRUNC(E1231*M1231,0)</f>
        <v>#REF!</v>
      </c>
      <c r="O1231" s="17" t="s">
        <v>4016</v>
      </c>
    </row>
    <row r="1232" spans="2:15" ht="19.7" customHeight="1" x14ac:dyDescent="0.2">
      <c r="B1232" s="13" t="s">
        <v>4016</v>
      </c>
      <c r="C1232" s="14" t="s">
        <v>1028</v>
      </c>
      <c r="D1232" s="14" t="s">
        <v>3983</v>
      </c>
      <c r="E1232" s="16">
        <v>1</v>
      </c>
      <c r="F1232" s="15" t="s">
        <v>802</v>
      </c>
      <c r="G1232" s="22" t="e">
        <f>I1232+K1232+M1232</f>
        <v>#REF!</v>
      </c>
      <c r="H1232" s="26" t="e">
        <f t="shared" si="226"/>
        <v>#REF!</v>
      </c>
      <c r="I1232" s="22"/>
      <c r="J1232" s="26">
        <f>TRUNC(E1232*1/100*I1232,0)</f>
        <v>0</v>
      </c>
      <c r="K1232" s="22" t="e">
        <f>H1231+H1230</f>
        <v>#REF!</v>
      </c>
      <c r="L1232" s="26" t="e">
        <f>TRUNC(E1232*1/100*K1232,0)</f>
        <v>#REF!</v>
      </c>
      <c r="M1232" s="22"/>
      <c r="N1232" s="26">
        <f>TRUNC(E1232*1/100*M1232,0)</f>
        <v>0</v>
      </c>
      <c r="O1232" s="17" t="s">
        <v>4016</v>
      </c>
    </row>
    <row r="1233" spans="2:15" ht="19.7" customHeight="1" x14ac:dyDescent="0.2">
      <c r="B1233" s="13" t="s">
        <v>4016</v>
      </c>
      <c r="C1233" s="14" t="s">
        <v>3787</v>
      </c>
      <c r="D1233" s="14" t="s">
        <v>574</v>
      </c>
      <c r="E1233" s="16">
        <v>1</v>
      </c>
      <c r="F1233" s="15" t="s">
        <v>802</v>
      </c>
      <c r="G1233" s="22" t="e">
        <f>I1233+K1233+M1233</f>
        <v>#REF!</v>
      </c>
      <c r="H1233" s="26" t="e">
        <f t="shared" si="226"/>
        <v>#REF!</v>
      </c>
      <c r="I1233" s="22"/>
      <c r="J1233" s="26">
        <f>TRUNC(E1233*1/100*I1233,0)</f>
        <v>0</v>
      </c>
      <c r="K1233" s="22"/>
      <c r="L1233" s="26">
        <f>TRUNC(E1233*1/100*K1233,0)</f>
        <v>0</v>
      </c>
      <c r="M1233" s="22" t="e">
        <f>J1232+J1231+J1230</f>
        <v>#REF!</v>
      </c>
      <c r="N1233" s="26" t="e">
        <f>TRUNC(E1233*1/100*M1233,0)</f>
        <v>#REF!</v>
      </c>
      <c r="O1233" s="17" t="s">
        <v>4016</v>
      </c>
    </row>
    <row r="1234" spans="2:15" ht="19.7" customHeight="1" x14ac:dyDescent="0.2">
      <c r="B1234" s="18" t="s">
        <v>4016</v>
      </c>
      <c r="C1234" s="19" t="s">
        <v>2142</v>
      </c>
      <c r="D1234" s="19" t="s">
        <v>3983</v>
      </c>
      <c r="E1234" s="6">
        <v>3</v>
      </c>
      <c r="F1234" s="20" t="s">
        <v>802</v>
      </c>
      <c r="G1234" s="5" t="e">
        <f>I1234+K1234+M1234</f>
        <v>#REF!</v>
      </c>
      <c r="H1234" s="32" t="e">
        <f t="shared" si="226"/>
        <v>#REF!</v>
      </c>
      <c r="I1234" s="5"/>
      <c r="J1234" s="32">
        <f>TRUNC(E1234*1/100*I1234,0)</f>
        <v>0</v>
      </c>
      <c r="K1234" s="5"/>
      <c r="L1234" s="32">
        <f>TRUNC(E1234*1/100*K1234,0)</f>
        <v>0</v>
      </c>
      <c r="M1234" s="5" t="e">
        <f>H1233+H1232+H1231+H1230</f>
        <v>#REF!</v>
      </c>
      <c r="N1234" s="32" t="e">
        <f>TRUNC(E1234*1/100*M1234,0)</f>
        <v>#REF!</v>
      </c>
      <c r="O1234" s="21" t="s">
        <v>4016</v>
      </c>
    </row>
    <row r="1235" spans="2:15" ht="19.7" customHeight="1" x14ac:dyDescent="0.2">
      <c r="B1235" s="13" t="s">
        <v>4016</v>
      </c>
      <c r="C1235" s="14" t="s">
        <v>4016</v>
      </c>
      <c r="D1235" s="14" t="s">
        <v>4016</v>
      </c>
      <c r="E1235" s="16"/>
      <c r="F1235" s="15" t="s">
        <v>4016</v>
      </c>
      <c r="G1235" s="22"/>
      <c r="H1235" s="16"/>
      <c r="I1235" s="22"/>
      <c r="J1235" s="26">
        <f>TRUNC(E1235*I1235,0)</f>
        <v>0</v>
      </c>
      <c r="K1235" s="22"/>
      <c r="L1235" s="26">
        <f>TRUNC(E1235*K1235,0)</f>
        <v>0</v>
      </c>
      <c r="M1235" s="22"/>
      <c r="N1235" s="26">
        <f>TRUNC(E1235*M1235,0)</f>
        <v>0</v>
      </c>
      <c r="O1235" s="17" t="s">
        <v>4016</v>
      </c>
    </row>
    <row r="1236" spans="2:15" ht="19.7" customHeight="1" x14ac:dyDescent="0.2">
      <c r="B1236" s="40" t="s">
        <v>282</v>
      </c>
      <c r="C1236" s="24" t="s">
        <v>2059</v>
      </c>
      <c r="D1236" s="24" t="s">
        <v>487</v>
      </c>
      <c r="E1236" s="16"/>
      <c r="F1236" s="41" t="s">
        <v>2599</v>
      </c>
      <c r="G1236" s="22"/>
      <c r="H1236" s="42" t="e">
        <f t="shared" ref="H1236:H1242" si="227">J1236+L1236+N1236</f>
        <v>#REF!</v>
      </c>
      <c r="I1236" s="22"/>
      <c r="J1236" s="42" t="e">
        <f>TRUNC(J1237+J1238+J1239+J1240+J1241+J1242)</f>
        <v>#REF!</v>
      </c>
      <c r="K1236" s="22"/>
      <c r="L1236" s="42" t="e">
        <f>TRUNC(L1237+L1238+L1239+L1240+L1241+L1242)</f>
        <v>#REF!</v>
      </c>
      <c r="M1236" s="22"/>
      <c r="N1236" s="42" t="e">
        <f>TRUNC(N1237+N1238+N1239+N1240+N1241+N1242)</f>
        <v>#REF!</v>
      </c>
      <c r="O1236" s="43" t="s">
        <v>4016</v>
      </c>
    </row>
    <row r="1237" spans="2:15" ht="19.7" customHeight="1" x14ac:dyDescent="0.2">
      <c r="B1237" s="13" t="s">
        <v>4016</v>
      </c>
      <c r="C1237" s="14" t="s">
        <v>1669</v>
      </c>
      <c r="D1237" s="14" t="s">
        <v>990</v>
      </c>
      <c r="E1237" s="44">
        <v>0.2</v>
      </c>
      <c r="F1237" s="15" t="s">
        <v>2870</v>
      </c>
      <c r="G1237" s="22" t="e">
        <f t="shared" ref="G1237:G1242" si="228">I1237+K1237+M1237</f>
        <v>#REF!</v>
      </c>
      <c r="H1237" s="26" t="e">
        <f t="shared" si="227"/>
        <v>#REF!</v>
      </c>
      <c r="I1237" s="25" t="e">
        <f>#REF!</f>
        <v>#REF!</v>
      </c>
      <c r="J1237" s="26" t="e">
        <f>TRUNC(E1237*I1237,0)</f>
        <v>#REF!</v>
      </c>
      <c r="K1237" s="25" t="e">
        <f>#REF!</f>
        <v>#REF!</v>
      </c>
      <c r="L1237" s="26" t="e">
        <f>TRUNC(E1237*K1237,0)</f>
        <v>#REF!</v>
      </c>
      <c r="M1237" s="25" t="e">
        <f>#REF!</f>
        <v>#REF!</v>
      </c>
      <c r="N1237" s="26" t="e">
        <f>TRUNC(E1237*M1237,0)</f>
        <v>#REF!</v>
      </c>
      <c r="O1237" s="17" t="s">
        <v>4016</v>
      </c>
    </row>
    <row r="1238" spans="2:15" ht="19.7" customHeight="1" x14ac:dyDescent="0.2">
      <c r="B1238" s="13" t="s">
        <v>4016</v>
      </c>
      <c r="C1238" s="14" t="s">
        <v>663</v>
      </c>
      <c r="D1238" s="14" t="s">
        <v>4016</v>
      </c>
      <c r="E1238" s="44">
        <v>0.375</v>
      </c>
      <c r="F1238" s="15" t="s">
        <v>3731</v>
      </c>
      <c r="G1238" s="22" t="e">
        <f t="shared" si="228"/>
        <v>#REF!</v>
      </c>
      <c r="H1238" s="26" t="e">
        <f t="shared" si="227"/>
        <v>#REF!</v>
      </c>
      <c r="I1238" s="25" t="e">
        <f>#REF!</f>
        <v>#REF!</v>
      </c>
      <c r="J1238" s="26" t="e">
        <f>TRUNC(E1238*I1238,0)</f>
        <v>#REF!</v>
      </c>
      <c r="K1238" s="25" t="e">
        <f>#REF!</f>
        <v>#REF!</v>
      </c>
      <c r="L1238" s="26" t="e">
        <f>TRUNC(E1238*K1238,0)</f>
        <v>#REF!</v>
      </c>
      <c r="M1238" s="25" t="e">
        <f>#REF!</f>
        <v>#REF!</v>
      </c>
      <c r="N1238" s="26" t="e">
        <f>TRUNC(E1238*M1238,0)</f>
        <v>#REF!</v>
      </c>
      <c r="O1238" s="17" t="s">
        <v>4016</v>
      </c>
    </row>
    <row r="1239" spans="2:15" ht="19.7" customHeight="1" x14ac:dyDescent="0.2">
      <c r="B1239" s="13" t="s">
        <v>4016</v>
      </c>
      <c r="C1239" s="14" t="s">
        <v>2343</v>
      </c>
      <c r="D1239" s="14" t="s">
        <v>4016</v>
      </c>
      <c r="E1239" s="44">
        <v>2.5000000000000001E-2</v>
      </c>
      <c r="F1239" s="15" t="s">
        <v>3731</v>
      </c>
      <c r="G1239" s="22" t="e">
        <f t="shared" si="228"/>
        <v>#REF!</v>
      </c>
      <c r="H1239" s="26" t="e">
        <f t="shared" si="227"/>
        <v>#REF!</v>
      </c>
      <c r="I1239" s="25" t="e">
        <f>#REF!</f>
        <v>#REF!</v>
      </c>
      <c r="J1239" s="26" t="e">
        <f>TRUNC(E1239*I1239,0)</f>
        <v>#REF!</v>
      </c>
      <c r="K1239" s="25" t="e">
        <f>#REF!</f>
        <v>#REF!</v>
      </c>
      <c r="L1239" s="26" t="e">
        <f>TRUNC(E1239*K1239,0)</f>
        <v>#REF!</v>
      </c>
      <c r="M1239" s="25" t="e">
        <f>#REF!</f>
        <v>#REF!</v>
      </c>
      <c r="N1239" s="26" t="e">
        <f>TRUNC(E1239*M1239,0)</f>
        <v>#REF!</v>
      </c>
      <c r="O1239" s="17" t="s">
        <v>4016</v>
      </c>
    </row>
    <row r="1240" spans="2:15" ht="19.7" customHeight="1" x14ac:dyDescent="0.2">
      <c r="B1240" s="13" t="s">
        <v>4016</v>
      </c>
      <c r="C1240" s="14" t="s">
        <v>1028</v>
      </c>
      <c r="D1240" s="14" t="s">
        <v>3983</v>
      </c>
      <c r="E1240" s="16">
        <v>1</v>
      </c>
      <c r="F1240" s="15" t="s">
        <v>802</v>
      </c>
      <c r="G1240" s="22" t="e">
        <f t="shared" si="228"/>
        <v>#REF!</v>
      </c>
      <c r="H1240" s="26" t="e">
        <f t="shared" si="227"/>
        <v>#REF!</v>
      </c>
      <c r="I1240" s="22"/>
      <c r="J1240" s="26">
        <f>TRUNC(E1240*1/100*I1240,0)</f>
        <v>0</v>
      </c>
      <c r="K1240" s="22" t="e">
        <f>H1239+H1238+H1237</f>
        <v>#REF!</v>
      </c>
      <c r="L1240" s="26" t="e">
        <f>TRUNC(E1240*1/100*K1240,0)</f>
        <v>#REF!</v>
      </c>
      <c r="M1240" s="22"/>
      <c r="N1240" s="26">
        <f>TRUNC(E1240*1/100*M1240,0)</f>
        <v>0</v>
      </c>
      <c r="O1240" s="17" t="s">
        <v>4016</v>
      </c>
    </row>
    <row r="1241" spans="2:15" ht="19.7" customHeight="1" x14ac:dyDescent="0.2">
      <c r="B1241" s="13" t="s">
        <v>4016</v>
      </c>
      <c r="C1241" s="14" t="s">
        <v>3787</v>
      </c>
      <c r="D1241" s="14" t="s">
        <v>574</v>
      </c>
      <c r="E1241" s="16">
        <v>1</v>
      </c>
      <c r="F1241" s="15" t="s">
        <v>802</v>
      </c>
      <c r="G1241" s="22" t="e">
        <f t="shared" si="228"/>
        <v>#REF!</v>
      </c>
      <c r="H1241" s="26" t="e">
        <f t="shared" si="227"/>
        <v>#REF!</v>
      </c>
      <c r="I1241" s="22"/>
      <c r="J1241" s="26">
        <f>TRUNC(E1241*1/100*I1241,0)</f>
        <v>0</v>
      </c>
      <c r="K1241" s="22"/>
      <c r="L1241" s="26">
        <f>TRUNC(E1241*1/100*K1241,0)</f>
        <v>0</v>
      </c>
      <c r="M1241" s="22" t="e">
        <f>J1240+J1239+J1238+J1237</f>
        <v>#REF!</v>
      </c>
      <c r="N1241" s="26" t="e">
        <f>TRUNC(E1241*1/100*M1241,0)</f>
        <v>#REF!</v>
      </c>
      <c r="O1241" s="17" t="s">
        <v>4016</v>
      </c>
    </row>
    <row r="1242" spans="2:15" ht="19.7" customHeight="1" x14ac:dyDescent="0.2">
      <c r="B1242" s="13" t="s">
        <v>4016</v>
      </c>
      <c r="C1242" s="14" t="s">
        <v>2142</v>
      </c>
      <c r="D1242" s="14" t="s">
        <v>3983</v>
      </c>
      <c r="E1242" s="16">
        <v>3</v>
      </c>
      <c r="F1242" s="15" t="s">
        <v>802</v>
      </c>
      <c r="G1242" s="22" t="e">
        <f t="shared" si="228"/>
        <v>#REF!</v>
      </c>
      <c r="H1242" s="26" t="e">
        <f t="shared" si="227"/>
        <v>#REF!</v>
      </c>
      <c r="I1242" s="22"/>
      <c r="J1242" s="26">
        <f>TRUNC(E1242*1/100*I1242,0)</f>
        <v>0</v>
      </c>
      <c r="K1242" s="22"/>
      <c r="L1242" s="26">
        <f>TRUNC(E1242*1/100*K1242,0)</f>
        <v>0</v>
      </c>
      <c r="M1242" s="22" t="e">
        <f>H1241+H1240+H1239+H1238+H1237</f>
        <v>#REF!</v>
      </c>
      <c r="N1242" s="26" t="e">
        <f>TRUNC(E1242*1/100*M1242,0)</f>
        <v>#REF!</v>
      </c>
      <c r="O1242" s="17" t="s">
        <v>4016</v>
      </c>
    </row>
    <row r="1243" spans="2:15" ht="19.7" customHeight="1" x14ac:dyDescent="0.2">
      <c r="B1243" s="13" t="s">
        <v>4016</v>
      </c>
      <c r="C1243" s="14" t="s">
        <v>4016</v>
      </c>
      <c r="D1243" s="14" t="s">
        <v>4016</v>
      </c>
      <c r="E1243" s="16"/>
      <c r="F1243" s="15" t="s">
        <v>4016</v>
      </c>
      <c r="G1243" s="22"/>
      <c r="H1243" s="16"/>
      <c r="I1243" s="22"/>
      <c r="J1243" s="26">
        <f>TRUNC(E1243*I1243,0)</f>
        <v>0</v>
      </c>
      <c r="K1243" s="22"/>
      <c r="L1243" s="26">
        <f>TRUNC(E1243*K1243,0)</f>
        <v>0</v>
      </c>
      <c r="M1243" s="22"/>
      <c r="N1243" s="26">
        <f>TRUNC(E1243*M1243,0)</f>
        <v>0</v>
      </c>
      <c r="O1243" s="17" t="s">
        <v>4016</v>
      </c>
    </row>
    <row r="1244" spans="2:15" ht="19.7" customHeight="1" x14ac:dyDescent="0.2">
      <c r="B1244" s="40" t="s">
        <v>2835</v>
      </c>
      <c r="C1244" s="24" t="s">
        <v>368</v>
      </c>
      <c r="D1244" s="24" t="s">
        <v>487</v>
      </c>
      <c r="E1244" s="16"/>
      <c r="F1244" s="41" t="s">
        <v>2599</v>
      </c>
      <c r="G1244" s="22"/>
      <c r="H1244" s="42" t="e">
        <f t="shared" ref="H1244:H1250" si="229">J1244+L1244+N1244</f>
        <v>#REF!</v>
      </c>
      <c r="I1244" s="22"/>
      <c r="J1244" s="42" t="e">
        <f>TRUNC(J1245+J1246+J1247+J1248+J1249+J1250)</f>
        <v>#REF!</v>
      </c>
      <c r="K1244" s="22"/>
      <c r="L1244" s="42" t="e">
        <f>TRUNC(L1245+L1246+L1247+L1248+L1249+L1250)</f>
        <v>#REF!</v>
      </c>
      <c r="M1244" s="22"/>
      <c r="N1244" s="42" t="e">
        <f>TRUNC(N1245+N1246+N1247+N1248+N1249+N1250)</f>
        <v>#REF!</v>
      </c>
      <c r="O1244" s="43" t="s">
        <v>4016</v>
      </c>
    </row>
    <row r="1245" spans="2:15" ht="19.7" customHeight="1" x14ac:dyDescent="0.2">
      <c r="B1245" s="13" t="s">
        <v>4016</v>
      </c>
      <c r="C1245" s="14" t="s">
        <v>231</v>
      </c>
      <c r="D1245" s="14" t="s">
        <v>4016</v>
      </c>
      <c r="E1245" s="16">
        <v>35</v>
      </c>
      <c r="F1245" s="15" t="s">
        <v>3976</v>
      </c>
      <c r="G1245" s="22" t="e">
        <f t="shared" ref="G1245:G1250" si="230">I1245+K1245+M1245</f>
        <v>#REF!</v>
      </c>
      <c r="H1245" s="26" t="e">
        <f t="shared" si="229"/>
        <v>#REF!</v>
      </c>
      <c r="I1245" s="25" t="e">
        <f>#REF!</f>
        <v>#REF!</v>
      </c>
      <c r="J1245" s="26" t="e">
        <f>TRUNC(E1245*I1245,0)</f>
        <v>#REF!</v>
      </c>
      <c r="K1245" s="25" t="e">
        <f>#REF!</f>
        <v>#REF!</v>
      </c>
      <c r="L1245" s="26" t="e">
        <f>TRUNC(E1245*K1245,0)</f>
        <v>#REF!</v>
      </c>
      <c r="M1245" s="25" t="e">
        <f>#REF!</f>
        <v>#REF!</v>
      </c>
      <c r="N1245" s="26" t="e">
        <f>TRUNC(E1245*M1245,0)</f>
        <v>#REF!</v>
      </c>
      <c r="O1245" s="17" t="s">
        <v>4016</v>
      </c>
    </row>
    <row r="1246" spans="2:15" ht="19.7" customHeight="1" x14ac:dyDescent="0.2">
      <c r="B1246" s="13" t="s">
        <v>4016</v>
      </c>
      <c r="C1246" s="14" t="s">
        <v>1669</v>
      </c>
      <c r="D1246" s="14" t="s">
        <v>990</v>
      </c>
      <c r="E1246" s="44">
        <v>0.5</v>
      </c>
      <c r="F1246" s="15" t="s">
        <v>2870</v>
      </c>
      <c r="G1246" s="22" t="e">
        <f t="shared" si="230"/>
        <v>#REF!</v>
      </c>
      <c r="H1246" s="26" t="e">
        <f t="shared" si="229"/>
        <v>#REF!</v>
      </c>
      <c r="I1246" s="25" t="e">
        <f>#REF!</f>
        <v>#REF!</v>
      </c>
      <c r="J1246" s="26" t="e">
        <f>TRUNC(E1246*I1246,0)</f>
        <v>#REF!</v>
      </c>
      <c r="K1246" s="25" t="e">
        <f>#REF!</f>
        <v>#REF!</v>
      </c>
      <c r="L1246" s="26" t="e">
        <f>TRUNC(E1246*K1246,0)</f>
        <v>#REF!</v>
      </c>
      <c r="M1246" s="25" t="e">
        <f>#REF!</f>
        <v>#REF!</v>
      </c>
      <c r="N1246" s="26" t="e">
        <f>TRUNC(E1246*M1246,0)</f>
        <v>#REF!</v>
      </c>
      <c r="O1246" s="17" t="s">
        <v>4016</v>
      </c>
    </row>
    <row r="1247" spans="2:15" ht="19.7" customHeight="1" x14ac:dyDescent="0.2">
      <c r="B1247" s="13" t="s">
        <v>4016</v>
      </c>
      <c r="C1247" s="14" t="s">
        <v>663</v>
      </c>
      <c r="D1247" s="14" t="s">
        <v>4016</v>
      </c>
      <c r="E1247" s="44">
        <v>2.5000000000000001E-2</v>
      </c>
      <c r="F1247" s="15" t="s">
        <v>3731</v>
      </c>
      <c r="G1247" s="22" t="e">
        <f t="shared" si="230"/>
        <v>#REF!</v>
      </c>
      <c r="H1247" s="26" t="e">
        <f t="shared" si="229"/>
        <v>#REF!</v>
      </c>
      <c r="I1247" s="25" t="e">
        <f>#REF!</f>
        <v>#REF!</v>
      </c>
      <c r="J1247" s="26" t="e">
        <f>TRUNC(E1247*I1247,0)</f>
        <v>#REF!</v>
      </c>
      <c r="K1247" s="25" t="e">
        <f>#REF!</f>
        <v>#REF!</v>
      </c>
      <c r="L1247" s="26" t="e">
        <f>TRUNC(E1247*K1247,0)</f>
        <v>#REF!</v>
      </c>
      <c r="M1247" s="25" t="e">
        <f>#REF!</f>
        <v>#REF!</v>
      </c>
      <c r="N1247" s="26" t="e">
        <f>TRUNC(E1247*M1247,0)</f>
        <v>#REF!</v>
      </c>
      <c r="O1247" s="17" t="s">
        <v>4016</v>
      </c>
    </row>
    <row r="1248" spans="2:15" ht="19.7" customHeight="1" x14ac:dyDescent="0.2">
      <c r="B1248" s="13" t="s">
        <v>4016</v>
      </c>
      <c r="C1248" s="14" t="s">
        <v>1028</v>
      </c>
      <c r="D1248" s="14" t="s">
        <v>3983</v>
      </c>
      <c r="E1248" s="16">
        <v>1</v>
      </c>
      <c r="F1248" s="15" t="s">
        <v>802</v>
      </c>
      <c r="G1248" s="22" t="e">
        <f t="shared" si="230"/>
        <v>#REF!</v>
      </c>
      <c r="H1248" s="26" t="e">
        <f t="shared" si="229"/>
        <v>#REF!</v>
      </c>
      <c r="I1248" s="22"/>
      <c r="J1248" s="26">
        <f>TRUNC(E1248*1/100*I1248,0)</f>
        <v>0</v>
      </c>
      <c r="K1248" s="22" t="e">
        <f>H1247+H1246+H1245</f>
        <v>#REF!</v>
      </c>
      <c r="L1248" s="26" t="e">
        <f>TRUNC(E1248*1/100*K1248,0)</f>
        <v>#REF!</v>
      </c>
      <c r="M1248" s="22"/>
      <c r="N1248" s="26">
        <f>TRUNC(E1248*1/100*M1248,0)</f>
        <v>0</v>
      </c>
      <c r="O1248" s="17" t="s">
        <v>4016</v>
      </c>
    </row>
    <row r="1249" spans="2:15" ht="19.7" customHeight="1" x14ac:dyDescent="0.2">
      <c r="B1249" s="13" t="s">
        <v>4016</v>
      </c>
      <c r="C1249" s="14" t="s">
        <v>3787</v>
      </c>
      <c r="D1249" s="14" t="s">
        <v>574</v>
      </c>
      <c r="E1249" s="16">
        <v>1</v>
      </c>
      <c r="F1249" s="15" t="s">
        <v>802</v>
      </c>
      <c r="G1249" s="22" t="e">
        <f t="shared" si="230"/>
        <v>#REF!</v>
      </c>
      <c r="H1249" s="26" t="e">
        <f t="shared" si="229"/>
        <v>#REF!</v>
      </c>
      <c r="I1249" s="22"/>
      <c r="J1249" s="26">
        <f>TRUNC(E1249*1/100*I1249,0)</f>
        <v>0</v>
      </c>
      <c r="K1249" s="22"/>
      <c r="L1249" s="26">
        <f>TRUNC(E1249*1/100*K1249,0)</f>
        <v>0</v>
      </c>
      <c r="M1249" s="22" t="e">
        <f>J1248+J1247+J1246+J1245</f>
        <v>#REF!</v>
      </c>
      <c r="N1249" s="26" t="e">
        <f>TRUNC(E1249*1/100*M1249,0)</f>
        <v>#REF!</v>
      </c>
      <c r="O1249" s="17" t="s">
        <v>4016</v>
      </c>
    </row>
    <row r="1250" spans="2:15" ht="19.7" customHeight="1" x14ac:dyDescent="0.2">
      <c r="B1250" s="13" t="s">
        <v>4016</v>
      </c>
      <c r="C1250" s="14" t="s">
        <v>2142</v>
      </c>
      <c r="D1250" s="14" t="s">
        <v>3983</v>
      </c>
      <c r="E1250" s="16">
        <v>3</v>
      </c>
      <c r="F1250" s="15" t="s">
        <v>802</v>
      </c>
      <c r="G1250" s="22" t="e">
        <f t="shared" si="230"/>
        <v>#REF!</v>
      </c>
      <c r="H1250" s="26" t="e">
        <f t="shared" si="229"/>
        <v>#REF!</v>
      </c>
      <c r="I1250" s="22"/>
      <c r="J1250" s="26">
        <f>TRUNC(E1250*1/100*I1250,0)</f>
        <v>0</v>
      </c>
      <c r="K1250" s="22"/>
      <c r="L1250" s="26">
        <f>TRUNC(E1250*1/100*K1250,0)</f>
        <v>0</v>
      </c>
      <c r="M1250" s="22" t="e">
        <f>H1249+H1248+H1247+H1246+H1245</f>
        <v>#REF!</v>
      </c>
      <c r="N1250" s="26" t="e">
        <f>TRUNC(E1250*1/100*M1250,0)</f>
        <v>#REF!</v>
      </c>
      <c r="O1250" s="17" t="s">
        <v>4016</v>
      </c>
    </row>
    <row r="1251" spans="2:15" ht="19.7" customHeight="1" x14ac:dyDescent="0.2">
      <c r="B1251" s="13" t="s">
        <v>4016</v>
      </c>
      <c r="C1251" s="14" t="s">
        <v>4016</v>
      </c>
      <c r="D1251" s="14" t="s">
        <v>4016</v>
      </c>
      <c r="E1251" s="16"/>
      <c r="F1251" s="15" t="s">
        <v>4016</v>
      </c>
      <c r="G1251" s="22"/>
      <c r="H1251" s="16"/>
      <c r="I1251" s="22"/>
      <c r="J1251" s="26">
        <f>TRUNC(E1251*I1251,0)</f>
        <v>0</v>
      </c>
      <c r="K1251" s="22"/>
      <c r="L1251" s="26">
        <f>TRUNC(E1251*K1251,0)</f>
        <v>0</v>
      </c>
      <c r="M1251" s="22"/>
      <c r="N1251" s="26">
        <f>TRUNC(E1251*M1251,0)</f>
        <v>0</v>
      </c>
      <c r="O1251" s="17" t="s">
        <v>4016</v>
      </c>
    </row>
    <row r="1252" spans="2:15" ht="19.7" customHeight="1" x14ac:dyDescent="0.2">
      <c r="B1252" s="40" t="s">
        <v>1321</v>
      </c>
      <c r="C1252" s="24" t="s">
        <v>1359</v>
      </c>
      <c r="D1252" s="24" t="s">
        <v>487</v>
      </c>
      <c r="E1252" s="16"/>
      <c r="F1252" s="41" t="s">
        <v>2599</v>
      </c>
      <c r="G1252" s="22"/>
      <c r="H1252" s="42" t="e">
        <f t="shared" ref="H1252:H1258" si="231">J1252+L1252+N1252</f>
        <v>#REF!</v>
      </c>
      <c r="I1252" s="22"/>
      <c r="J1252" s="42" t="e">
        <f>TRUNC(J1253+J1254+J1255+J1256+J1257+J1258)</f>
        <v>#REF!</v>
      </c>
      <c r="K1252" s="22"/>
      <c r="L1252" s="42" t="e">
        <f>TRUNC(L1253+L1254+L1255+L1256+L1257+L1258)</f>
        <v>#REF!</v>
      </c>
      <c r="M1252" s="22"/>
      <c r="N1252" s="42" t="e">
        <f>TRUNC(N1253+N1254+N1255+N1256+N1257+N1258)</f>
        <v>#REF!</v>
      </c>
      <c r="O1252" s="43" t="s">
        <v>4016</v>
      </c>
    </row>
    <row r="1253" spans="2:15" ht="19.7" customHeight="1" x14ac:dyDescent="0.2">
      <c r="B1253" s="13" t="s">
        <v>4016</v>
      </c>
      <c r="C1253" s="14" t="s">
        <v>231</v>
      </c>
      <c r="D1253" s="14" t="s">
        <v>4016</v>
      </c>
      <c r="E1253" s="44">
        <v>0.9</v>
      </c>
      <c r="F1253" s="15" t="s">
        <v>3976</v>
      </c>
      <c r="G1253" s="22" t="e">
        <f t="shared" ref="G1253:G1258" si="232">I1253+K1253+M1253</f>
        <v>#REF!</v>
      </c>
      <c r="H1253" s="26" t="e">
        <f t="shared" si="231"/>
        <v>#REF!</v>
      </c>
      <c r="I1253" s="25" t="e">
        <f>#REF!</f>
        <v>#REF!</v>
      </c>
      <c r="J1253" s="26" t="e">
        <f>TRUNC(E1253*I1253,0)</f>
        <v>#REF!</v>
      </c>
      <c r="K1253" s="25" t="e">
        <f>#REF!</f>
        <v>#REF!</v>
      </c>
      <c r="L1253" s="26" t="e">
        <f>TRUNC(E1253*K1253,0)</f>
        <v>#REF!</v>
      </c>
      <c r="M1253" s="25" t="e">
        <f>#REF!</f>
        <v>#REF!</v>
      </c>
      <c r="N1253" s="26" t="e">
        <f>TRUNC(E1253*M1253,0)</f>
        <v>#REF!</v>
      </c>
      <c r="O1253" s="17" t="s">
        <v>4016</v>
      </c>
    </row>
    <row r="1254" spans="2:15" ht="19.7" customHeight="1" x14ac:dyDescent="0.2">
      <c r="B1254" s="13" t="s">
        <v>4016</v>
      </c>
      <c r="C1254" s="14" t="s">
        <v>663</v>
      </c>
      <c r="D1254" s="14" t="s">
        <v>4016</v>
      </c>
      <c r="E1254" s="44">
        <v>0.125</v>
      </c>
      <c r="F1254" s="15" t="s">
        <v>3731</v>
      </c>
      <c r="G1254" s="22" t="e">
        <f t="shared" si="232"/>
        <v>#REF!</v>
      </c>
      <c r="H1254" s="26" t="e">
        <f t="shared" si="231"/>
        <v>#REF!</v>
      </c>
      <c r="I1254" s="25" t="e">
        <f>#REF!</f>
        <v>#REF!</v>
      </c>
      <c r="J1254" s="26" t="e">
        <f>TRUNC(E1254*I1254,0)</f>
        <v>#REF!</v>
      </c>
      <c r="K1254" s="25" t="e">
        <f>#REF!</f>
        <v>#REF!</v>
      </c>
      <c r="L1254" s="26" t="e">
        <f>TRUNC(E1254*K1254,0)</f>
        <v>#REF!</v>
      </c>
      <c r="M1254" s="25" t="e">
        <f>#REF!</f>
        <v>#REF!</v>
      </c>
      <c r="N1254" s="26" t="e">
        <f>TRUNC(E1254*M1254,0)</f>
        <v>#REF!</v>
      </c>
      <c r="O1254" s="17" t="s">
        <v>4016</v>
      </c>
    </row>
    <row r="1255" spans="2:15" ht="19.7" customHeight="1" x14ac:dyDescent="0.2">
      <c r="B1255" s="13" t="s">
        <v>4016</v>
      </c>
      <c r="C1255" s="14" t="s">
        <v>2343</v>
      </c>
      <c r="D1255" s="14" t="s">
        <v>4016</v>
      </c>
      <c r="E1255" s="44">
        <v>2.5000000000000001E-2</v>
      </c>
      <c r="F1255" s="15" t="s">
        <v>3731</v>
      </c>
      <c r="G1255" s="22" t="e">
        <f t="shared" si="232"/>
        <v>#REF!</v>
      </c>
      <c r="H1255" s="26" t="e">
        <f t="shared" si="231"/>
        <v>#REF!</v>
      </c>
      <c r="I1255" s="25" t="e">
        <f>#REF!</f>
        <v>#REF!</v>
      </c>
      <c r="J1255" s="26" t="e">
        <f>TRUNC(E1255*I1255,0)</f>
        <v>#REF!</v>
      </c>
      <c r="K1255" s="25" t="e">
        <f>#REF!</f>
        <v>#REF!</v>
      </c>
      <c r="L1255" s="26" t="e">
        <f>TRUNC(E1255*K1255,0)</f>
        <v>#REF!</v>
      </c>
      <c r="M1255" s="25" t="e">
        <f>#REF!</f>
        <v>#REF!</v>
      </c>
      <c r="N1255" s="26" t="e">
        <f>TRUNC(E1255*M1255,0)</f>
        <v>#REF!</v>
      </c>
      <c r="O1255" s="17" t="s">
        <v>4016</v>
      </c>
    </row>
    <row r="1256" spans="2:15" ht="19.7" customHeight="1" x14ac:dyDescent="0.2">
      <c r="B1256" s="13" t="s">
        <v>4016</v>
      </c>
      <c r="C1256" s="14" t="s">
        <v>1028</v>
      </c>
      <c r="D1256" s="14" t="s">
        <v>3983</v>
      </c>
      <c r="E1256" s="16">
        <v>1</v>
      </c>
      <c r="F1256" s="15" t="s">
        <v>802</v>
      </c>
      <c r="G1256" s="22" t="e">
        <f t="shared" si="232"/>
        <v>#REF!</v>
      </c>
      <c r="H1256" s="26" t="e">
        <f t="shared" si="231"/>
        <v>#REF!</v>
      </c>
      <c r="I1256" s="22"/>
      <c r="J1256" s="26">
        <f>TRUNC(E1256*1/100*I1256,0)</f>
        <v>0</v>
      </c>
      <c r="K1256" s="22" t="e">
        <f>H1255+H1254+H1253</f>
        <v>#REF!</v>
      </c>
      <c r="L1256" s="26" t="e">
        <f>TRUNC(E1256*1/100*K1256,0)</f>
        <v>#REF!</v>
      </c>
      <c r="M1256" s="22"/>
      <c r="N1256" s="26">
        <f>TRUNC(E1256*1/100*M1256,0)</f>
        <v>0</v>
      </c>
      <c r="O1256" s="17" t="s">
        <v>4016</v>
      </c>
    </row>
    <row r="1257" spans="2:15" ht="19.7" customHeight="1" x14ac:dyDescent="0.2">
      <c r="B1257" s="13" t="s">
        <v>4016</v>
      </c>
      <c r="C1257" s="14" t="s">
        <v>3787</v>
      </c>
      <c r="D1257" s="14" t="s">
        <v>574</v>
      </c>
      <c r="E1257" s="16">
        <v>1</v>
      </c>
      <c r="F1257" s="15" t="s">
        <v>802</v>
      </c>
      <c r="G1257" s="22" t="e">
        <f t="shared" si="232"/>
        <v>#REF!</v>
      </c>
      <c r="H1257" s="26" t="e">
        <f t="shared" si="231"/>
        <v>#REF!</v>
      </c>
      <c r="I1257" s="22"/>
      <c r="J1257" s="26">
        <f>TRUNC(E1257*1/100*I1257,0)</f>
        <v>0</v>
      </c>
      <c r="K1257" s="22"/>
      <c r="L1257" s="26">
        <f>TRUNC(E1257*1/100*K1257,0)</f>
        <v>0</v>
      </c>
      <c r="M1257" s="22" t="e">
        <f>J1256+J1255+J1254+J1253</f>
        <v>#REF!</v>
      </c>
      <c r="N1257" s="26" t="e">
        <f>TRUNC(E1257*1/100*M1257,0)</f>
        <v>#REF!</v>
      </c>
      <c r="O1257" s="17" t="s">
        <v>4016</v>
      </c>
    </row>
    <row r="1258" spans="2:15" ht="19.7" customHeight="1" x14ac:dyDescent="0.2">
      <c r="B1258" s="13" t="s">
        <v>4016</v>
      </c>
      <c r="C1258" s="14" t="s">
        <v>2142</v>
      </c>
      <c r="D1258" s="14" t="s">
        <v>3983</v>
      </c>
      <c r="E1258" s="16">
        <v>3</v>
      </c>
      <c r="F1258" s="15" t="s">
        <v>802</v>
      </c>
      <c r="G1258" s="22" t="e">
        <f t="shared" si="232"/>
        <v>#REF!</v>
      </c>
      <c r="H1258" s="26" t="e">
        <f t="shared" si="231"/>
        <v>#REF!</v>
      </c>
      <c r="I1258" s="22"/>
      <c r="J1258" s="26">
        <f>TRUNC(E1258*1/100*I1258,0)</f>
        <v>0</v>
      </c>
      <c r="K1258" s="22"/>
      <c r="L1258" s="26">
        <f>TRUNC(E1258*1/100*K1258,0)</f>
        <v>0</v>
      </c>
      <c r="M1258" s="22" t="e">
        <f>H1257+H1256+H1255+H1254+H1253</f>
        <v>#REF!</v>
      </c>
      <c r="N1258" s="26" t="e">
        <f>TRUNC(E1258*1/100*M1258,0)</f>
        <v>#REF!</v>
      </c>
      <c r="O1258" s="17" t="s">
        <v>4016</v>
      </c>
    </row>
    <row r="1259" spans="2:15" ht="19.7" customHeight="1" x14ac:dyDescent="0.2">
      <c r="B1259" s="13" t="s">
        <v>4016</v>
      </c>
      <c r="C1259" s="14" t="s">
        <v>4016</v>
      </c>
      <c r="D1259" s="14" t="s">
        <v>4016</v>
      </c>
      <c r="E1259" s="16"/>
      <c r="F1259" s="15" t="s">
        <v>4016</v>
      </c>
      <c r="G1259" s="22"/>
      <c r="H1259" s="16"/>
      <c r="I1259" s="22"/>
      <c r="J1259" s="26">
        <f>TRUNC(E1259*I1259,0)</f>
        <v>0</v>
      </c>
      <c r="K1259" s="22"/>
      <c r="L1259" s="26">
        <f>TRUNC(E1259*K1259,0)</f>
        <v>0</v>
      </c>
      <c r="M1259" s="22"/>
      <c r="N1259" s="26">
        <f>TRUNC(E1259*M1259,0)</f>
        <v>0</v>
      </c>
      <c r="O1259" s="17" t="s">
        <v>4016</v>
      </c>
    </row>
    <row r="1260" spans="2:15" ht="19.7" customHeight="1" x14ac:dyDescent="0.2">
      <c r="B1260" s="40" t="s">
        <v>3779</v>
      </c>
      <c r="C1260" s="24" t="s">
        <v>268</v>
      </c>
      <c r="D1260" s="24" t="s">
        <v>487</v>
      </c>
      <c r="E1260" s="16"/>
      <c r="F1260" s="41" t="s">
        <v>2599</v>
      </c>
      <c r="G1260" s="22"/>
      <c r="H1260" s="42" t="e">
        <f t="shared" ref="H1260:H1265" si="233">J1260+L1260+N1260</f>
        <v>#REF!</v>
      </c>
      <c r="I1260" s="22"/>
      <c r="J1260" s="42" t="e">
        <f>TRUNC(J1261+J1262+J1263+J1264+J1265)</f>
        <v>#REF!</v>
      </c>
      <c r="K1260" s="22"/>
      <c r="L1260" s="42" t="e">
        <f>TRUNC(L1261+L1262+L1263+L1264+L1265)</f>
        <v>#REF!</v>
      </c>
      <c r="M1260" s="22"/>
      <c r="N1260" s="42" t="e">
        <f>TRUNC(N1261+N1262+N1263+N1264+N1265)</f>
        <v>#REF!</v>
      </c>
      <c r="O1260" s="43" t="s">
        <v>4016</v>
      </c>
    </row>
    <row r="1261" spans="2:15" ht="19.7" customHeight="1" x14ac:dyDescent="0.2">
      <c r="B1261" s="13" t="s">
        <v>4016</v>
      </c>
      <c r="C1261" s="14" t="s">
        <v>663</v>
      </c>
      <c r="D1261" s="14" t="s">
        <v>4016</v>
      </c>
      <c r="E1261" s="44">
        <v>0.125</v>
      </c>
      <c r="F1261" s="15" t="s">
        <v>3731</v>
      </c>
      <c r="G1261" s="22" t="e">
        <f>I1261+K1261+M1261</f>
        <v>#REF!</v>
      </c>
      <c r="H1261" s="26" t="e">
        <f t="shared" si="233"/>
        <v>#REF!</v>
      </c>
      <c r="I1261" s="25" t="e">
        <f>#REF!</f>
        <v>#REF!</v>
      </c>
      <c r="J1261" s="26" t="e">
        <f>TRUNC(E1261*I1261,0)</f>
        <v>#REF!</v>
      </c>
      <c r="K1261" s="25" t="e">
        <f>#REF!</f>
        <v>#REF!</v>
      </c>
      <c r="L1261" s="26" t="e">
        <f>TRUNC(E1261*K1261,0)</f>
        <v>#REF!</v>
      </c>
      <c r="M1261" s="25" t="e">
        <f>#REF!</f>
        <v>#REF!</v>
      </c>
      <c r="N1261" s="26" t="e">
        <f>TRUNC(E1261*M1261,0)</f>
        <v>#REF!</v>
      </c>
      <c r="O1261" s="17" t="s">
        <v>4016</v>
      </c>
    </row>
    <row r="1262" spans="2:15" ht="19.7" customHeight="1" x14ac:dyDescent="0.2">
      <c r="B1262" s="13" t="s">
        <v>4016</v>
      </c>
      <c r="C1262" s="14" t="s">
        <v>2343</v>
      </c>
      <c r="D1262" s="14" t="s">
        <v>4016</v>
      </c>
      <c r="E1262" s="44">
        <v>0.125</v>
      </c>
      <c r="F1262" s="15" t="s">
        <v>3731</v>
      </c>
      <c r="G1262" s="22" t="e">
        <f>I1262+K1262+M1262</f>
        <v>#REF!</v>
      </c>
      <c r="H1262" s="26" t="e">
        <f t="shared" si="233"/>
        <v>#REF!</v>
      </c>
      <c r="I1262" s="25" t="e">
        <f>#REF!</f>
        <v>#REF!</v>
      </c>
      <c r="J1262" s="26" t="e">
        <f>TRUNC(E1262*I1262,0)</f>
        <v>#REF!</v>
      </c>
      <c r="K1262" s="25" t="e">
        <f>#REF!</f>
        <v>#REF!</v>
      </c>
      <c r="L1262" s="26" t="e">
        <f>TRUNC(E1262*K1262,0)</f>
        <v>#REF!</v>
      </c>
      <c r="M1262" s="25" t="e">
        <f>#REF!</f>
        <v>#REF!</v>
      </c>
      <c r="N1262" s="26" t="e">
        <f>TRUNC(E1262*M1262,0)</f>
        <v>#REF!</v>
      </c>
      <c r="O1262" s="17" t="s">
        <v>4016</v>
      </c>
    </row>
    <row r="1263" spans="2:15" ht="19.7" customHeight="1" x14ac:dyDescent="0.2">
      <c r="B1263" s="13" t="s">
        <v>4016</v>
      </c>
      <c r="C1263" s="14" t="s">
        <v>1028</v>
      </c>
      <c r="D1263" s="14" t="s">
        <v>3983</v>
      </c>
      <c r="E1263" s="16">
        <v>1</v>
      </c>
      <c r="F1263" s="15" t="s">
        <v>802</v>
      </c>
      <c r="G1263" s="22" t="e">
        <f>I1263+K1263+M1263</f>
        <v>#REF!</v>
      </c>
      <c r="H1263" s="26" t="e">
        <f t="shared" si="233"/>
        <v>#REF!</v>
      </c>
      <c r="I1263" s="22"/>
      <c r="J1263" s="26">
        <f>TRUNC(E1263*1/100*I1263,0)</f>
        <v>0</v>
      </c>
      <c r="K1263" s="22" t="e">
        <f>H1262+H1261</f>
        <v>#REF!</v>
      </c>
      <c r="L1263" s="26" t="e">
        <f>TRUNC(E1263*1/100*K1263,0)</f>
        <v>#REF!</v>
      </c>
      <c r="M1263" s="22"/>
      <c r="N1263" s="26">
        <f>TRUNC(E1263*1/100*M1263,0)</f>
        <v>0</v>
      </c>
      <c r="O1263" s="17" t="s">
        <v>4016</v>
      </c>
    </row>
    <row r="1264" spans="2:15" ht="19.7" customHeight="1" x14ac:dyDescent="0.2">
      <c r="B1264" s="18" t="s">
        <v>4016</v>
      </c>
      <c r="C1264" s="19" t="s">
        <v>3787</v>
      </c>
      <c r="D1264" s="19" t="s">
        <v>574</v>
      </c>
      <c r="E1264" s="6">
        <v>1</v>
      </c>
      <c r="F1264" s="20" t="s">
        <v>802</v>
      </c>
      <c r="G1264" s="5" t="e">
        <f>I1264+K1264+M1264</f>
        <v>#REF!</v>
      </c>
      <c r="H1264" s="32" t="e">
        <f t="shared" si="233"/>
        <v>#REF!</v>
      </c>
      <c r="I1264" s="5"/>
      <c r="J1264" s="32">
        <f>TRUNC(E1264*1/100*I1264,0)</f>
        <v>0</v>
      </c>
      <c r="K1264" s="5"/>
      <c r="L1264" s="32">
        <f>TRUNC(E1264*1/100*K1264,0)</f>
        <v>0</v>
      </c>
      <c r="M1264" s="5" t="e">
        <f>J1263+J1262+J1261</f>
        <v>#REF!</v>
      </c>
      <c r="N1264" s="32" t="e">
        <f>TRUNC(E1264*1/100*M1264,0)</f>
        <v>#REF!</v>
      </c>
      <c r="O1264" s="21" t="s">
        <v>4016</v>
      </c>
    </row>
    <row r="1265" spans="2:15" ht="19.7" customHeight="1" x14ac:dyDescent="0.2">
      <c r="B1265" s="13" t="s">
        <v>4016</v>
      </c>
      <c r="C1265" s="14" t="s">
        <v>2142</v>
      </c>
      <c r="D1265" s="14" t="s">
        <v>3983</v>
      </c>
      <c r="E1265" s="16">
        <v>3</v>
      </c>
      <c r="F1265" s="15" t="s">
        <v>802</v>
      </c>
      <c r="G1265" s="22" t="e">
        <f>I1265+K1265+M1265</f>
        <v>#REF!</v>
      </c>
      <c r="H1265" s="26" t="e">
        <f t="shared" si="233"/>
        <v>#REF!</v>
      </c>
      <c r="I1265" s="22"/>
      <c r="J1265" s="26">
        <f>TRUNC(E1265*1/100*I1265,0)</f>
        <v>0</v>
      </c>
      <c r="K1265" s="22"/>
      <c r="L1265" s="26">
        <f>TRUNC(E1265*1/100*K1265,0)</f>
        <v>0</v>
      </c>
      <c r="M1265" s="22" t="e">
        <f>H1264+H1263+H1262+H1261</f>
        <v>#REF!</v>
      </c>
      <c r="N1265" s="26" t="e">
        <f>TRUNC(E1265*1/100*M1265,0)</f>
        <v>#REF!</v>
      </c>
      <c r="O1265" s="17" t="s">
        <v>4016</v>
      </c>
    </row>
    <row r="1266" spans="2:15" ht="19.7" customHeight="1" x14ac:dyDescent="0.2">
      <c r="B1266" s="13" t="s">
        <v>4016</v>
      </c>
      <c r="C1266" s="14" t="s">
        <v>4016</v>
      </c>
      <c r="D1266" s="14" t="s">
        <v>4016</v>
      </c>
      <c r="E1266" s="16"/>
      <c r="F1266" s="15" t="s">
        <v>4016</v>
      </c>
      <c r="G1266" s="22"/>
      <c r="H1266" s="16"/>
      <c r="I1266" s="22"/>
      <c r="J1266" s="26">
        <f>TRUNC(E1266*I1266,0)</f>
        <v>0</v>
      </c>
      <c r="K1266" s="22"/>
      <c r="L1266" s="26">
        <f>TRUNC(E1266*K1266,0)</f>
        <v>0</v>
      </c>
      <c r="M1266" s="22"/>
      <c r="N1266" s="26">
        <f>TRUNC(E1266*M1266,0)</f>
        <v>0</v>
      </c>
      <c r="O1266" s="17" t="s">
        <v>4016</v>
      </c>
    </row>
    <row r="1267" spans="2:15" ht="19.7" customHeight="1" x14ac:dyDescent="0.2">
      <c r="B1267" s="40" t="s">
        <v>1496</v>
      </c>
      <c r="C1267" s="24" t="s">
        <v>1799</v>
      </c>
      <c r="D1267" s="24" t="s">
        <v>4016</v>
      </c>
      <c r="E1267" s="16"/>
      <c r="F1267" s="41" t="s">
        <v>2599</v>
      </c>
      <c r="G1267" s="22"/>
      <c r="H1267" s="42" t="e">
        <f>J1267+L1267+N1267</f>
        <v>#REF!</v>
      </c>
      <c r="I1267" s="22"/>
      <c r="J1267" s="42" t="e">
        <f>TRUNC(J1268+J1269)</f>
        <v>#REF!</v>
      </c>
      <c r="K1267" s="22"/>
      <c r="L1267" s="42" t="e">
        <f>TRUNC(L1268+L1269)</f>
        <v>#REF!</v>
      </c>
      <c r="M1267" s="22"/>
      <c r="N1267" s="42" t="e">
        <f>TRUNC(N1268+N1269)</f>
        <v>#REF!</v>
      </c>
      <c r="O1267" s="43" t="s">
        <v>4016</v>
      </c>
    </row>
    <row r="1268" spans="2:15" ht="19.7" customHeight="1" x14ac:dyDescent="0.2">
      <c r="B1268" s="13" t="s">
        <v>4016</v>
      </c>
      <c r="C1268" s="14" t="s">
        <v>1979</v>
      </c>
      <c r="D1268" s="14" t="s">
        <v>491</v>
      </c>
      <c r="E1268" s="16">
        <v>1</v>
      </c>
      <c r="F1268" s="15" t="s">
        <v>2599</v>
      </c>
      <c r="G1268" s="22" t="e">
        <f>I1268+K1268+M1268</f>
        <v>#REF!</v>
      </c>
      <c r="H1268" s="26" t="e">
        <f>J1268+L1268+N1268</f>
        <v>#REF!</v>
      </c>
      <c r="I1268" s="25" t="e">
        <f>일위대가총괄표!G206</f>
        <v>#REF!</v>
      </c>
      <c r="J1268" s="26" t="e">
        <f>TRUNC(E1268*I1268,0)</f>
        <v>#REF!</v>
      </c>
      <c r="K1268" s="25" t="e">
        <f>일위대가총괄표!H206</f>
        <v>#REF!</v>
      </c>
      <c r="L1268" s="26" t="e">
        <f>TRUNC(E1268*K1268,0)</f>
        <v>#REF!</v>
      </c>
      <c r="M1268" s="25" t="e">
        <f>일위대가총괄표!I206</f>
        <v>#REF!</v>
      </c>
      <c r="N1268" s="26" t="e">
        <f>TRUNC(E1268*M1268,0)</f>
        <v>#REF!</v>
      </c>
      <c r="O1268" s="17" t="s">
        <v>1476</v>
      </c>
    </row>
    <row r="1269" spans="2:15" ht="19.7" customHeight="1" x14ac:dyDescent="0.2">
      <c r="B1269" s="13" t="s">
        <v>4016</v>
      </c>
      <c r="C1269" s="14" t="s">
        <v>2877</v>
      </c>
      <c r="D1269" s="14" t="s">
        <v>491</v>
      </c>
      <c r="E1269" s="16">
        <v>1</v>
      </c>
      <c r="F1269" s="15" t="s">
        <v>2599</v>
      </c>
      <c r="G1269" s="22" t="e">
        <f>I1269+K1269+M1269</f>
        <v>#REF!</v>
      </c>
      <c r="H1269" s="26" t="e">
        <f>J1269+L1269+N1269</f>
        <v>#REF!</v>
      </c>
      <c r="I1269" s="25" t="e">
        <f>일위대가총괄표!G207</f>
        <v>#REF!</v>
      </c>
      <c r="J1269" s="26" t="e">
        <f>TRUNC(E1269*I1269,0)</f>
        <v>#REF!</v>
      </c>
      <c r="K1269" s="25" t="e">
        <f>일위대가총괄표!H207</f>
        <v>#REF!</v>
      </c>
      <c r="L1269" s="26" t="e">
        <f>TRUNC(E1269*K1269,0)</f>
        <v>#REF!</v>
      </c>
      <c r="M1269" s="25" t="e">
        <f>일위대가총괄표!I207</f>
        <v>#REF!</v>
      </c>
      <c r="N1269" s="26" t="e">
        <f>TRUNC(E1269*M1269,0)</f>
        <v>#REF!</v>
      </c>
      <c r="O1269" s="17" t="s">
        <v>3606</v>
      </c>
    </row>
    <row r="1270" spans="2:15" ht="19.7" customHeight="1" x14ac:dyDescent="0.2">
      <c r="B1270" s="13" t="s">
        <v>4016</v>
      </c>
      <c r="C1270" s="14" t="s">
        <v>4016</v>
      </c>
      <c r="D1270" s="14" t="s">
        <v>4016</v>
      </c>
      <c r="E1270" s="16"/>
      <c r="F1270" s="15" t="s">
        <v>4016</v>
      </c>
      <c r="G1270" s="22"/>
      <c r="H1270" s="16"/>
      <c r="I1270" s="22"/>
      <c r="J1270" s="26">
        <f>TRUNC(E1270*I1270,0)</f>
        <v>0</v>
      </c>
      <c r="K1270" s="22"/>
      <c r="L1270" s="26">
        <f>TRUNC(E1270*K1270,0)</f>
        <v>0</v>
      </c>
      <c r="M1270" s="22"/>
      <c r="N1270" s="26">
        <f>TRUNC(E1270*M1270,0)</f>
        <v>0</v>
      </c>
      <c r="O1270" s="17" t="s">
        <v>4016</v>
      </c>
    </row>
    <row r="1271" spans="2:15" ht="19.7" customHeight="1" x14ac:dyDescent="0.2">
      <c r="B1271" s="40" t="s">
        <v>3923</v>
      </c>
      <c r="C1271" s="24" t="s">
        <v>1979</v>
      </c>
      <c r="D1271" s="24" t="s">
        <v>491</v>
      </c>
      <c r="E1271" s="16"/>
      <c r="F1271" s="41" t="s">
        <v>2599</v>
      </c>
      <c r="G1271" s="22"/>
      <c r="H1271" s="42" t="e">
        <f t="shared" ref="H1271:H1278" si="234">J1271+L1271+N1271</f>
        <v>#REF!</v>
      </c>
      <c r="I1271" s="22"/>
      <c r="J1271" s="42" t="e">
        <f>TRUNC(J1272+J1273+J1274+J1275+J1276+J1277+J1278)</f>
        <v>#REF!</v>
      </c>
      <c r="K1271" s="22"/>
      <c r="L1271" s="42" t="e">
        <f>TRUNC(L1272+L1273+L1274+L1275+L1276+L1277+L1278)</f>
        <v>#REF!</v>
      </c>
      <c r="M1271" s="22"/>
      <c r="N1271" s="42" t="e">
        <f>TRUNC(N1272+N1273+N1274+N1275+N1276+N1277+N1278)</f>
        <v>#REF!</v>
      </c>
      <c r="O1271" s="43" t="s">
        <v>4016</v>
      </c>
    </row>
    <row r="1272" spans="2:15" ht="19.7" customHeight="1" x14ac:dyDescent="0.2">
      <c r="B1272" s="13" t="s">
        <v>4016</v>
      </c>
      <c r="C1272" s="14" t="s">
        <v>231</v>
      </c>
      <c r="D1272" s="14" t="s">
        <v>4016</v>
      </c>
      <c r="E1272" s="44">
        <v>40.5</v>
      </c>
      <c r="F1272" s="15" t="s">
        <v>3976</v>
      </c>
      <c r="G1272" s="22" t="e">
        <f t="shared" ref="G1272:G1278" si="235">I1272+K1272+M1272</f>
        <v>#REF!</v>
      </c>
      <c r="H1272" s="26" t="e">
        <f t="shared" si="234"/>
        <v>#REF!</v>
      </c>
      <c r="I1272" s="25" t="e">
        <f>#REF!</f>
        <v>#REF!</v>
      </c>
      <c r="J1272" s="26" t="e">
        <f>TRUNC(E1272*I1272,0)</f>
        <v>#REF!</v>
      </c>
      <c r="K1272" s="25" t="e">
        <f>#REF!</f>
        <v>#REF!</v>
      </c>
      <c r="L1272" s="26" t="e">
        <f>TRUNC(E1272*K1272,0)</f>
        <v>#REF!</v>
      </c>
      <c r="M1272" s="25" t="e">
        <f>#REF!</f>
        <v>#REF!</v>
      </c>
      <c r="N1272" s="26" t="e">
        <f>TRUNC(E1272*M1272,0)</f>
        <v>#REF!</v>
      </c>
      <c r="O1272" s="17" t="s">
        <v>4016</v>
      </c>
    </row>
    <row r="1273" spans="2:15" ht="19.7" customHeight="1" x14ac:dyDescent="0.2">
      <c r="B1273" s="13" t="s">
        <v>4016</v>
      </c>
      <c r="C1273" s="14" t="s">
        <v>1669</v>
      </c>
      <c r="D1273" s="14" t="s">
        <v>990</v>
      </c>
      <c r="E1273" s="44">
        <v>0.6</v>
      </c>
      <c r="F1273" s="15" t="s">
        <v>2870</v>
      </c>
      <c r="G1273" s="22" t="e">
        <f t="shared" si="235"/>
        <v>#REF!</v>
      </c>
      <c r="H1273" s="26" t="e">
        <f t="shared" si="234"/>
        <v>#REF!</v>
      </c>
      <c r="I1273" s="25" t="e">
        <f>#REF!</f>
        <v>#REF!</v>
      </c>
      <c r="J1273" s="26" t="e">
        <f>TRUNC(E1273*I1273,0)</f>
        <v>#REF!</v>
      </c>
      <c r="K1273" s="25" t="e">
        <f>#REF!</f>
        <v>#REF!</v>
      </c>
      <c r="L1273" s="26" t="e">
        <f>TRUNC(E1273*K1273,0)</f>
        <v>#REF!</v>
      </c>
      <c r="M1273" s="25" t="e">
        <f>#REF!</f>
        <v>#REF!</v>
      </c>
      <c r="N1273" s="26" t="e">
        <f>TRUNC(E1273*M1273,0)</f>
        <v>#REF!</v>
      </c>
      <c r="O1273" s="17" t="s">
        <v>4016</v>
      </c>
    </row>
    <row r="1274" spans="2:15" ht="19.7" customHeight="1" x14ac:dyDescent="0.2">
      <c r="B1274" s="13" t="s">
        <v>4016</v>
      </c>
      <c r="C1274" s="14" t="s">
        <v>2794</v>
      </c>
      <c r="D1274" s="14" t="s">
        <v>4016</v>
      </c>
      <c r="E1274" s="44">
        <v>6.25E-2</v>
      </c>
      <c r="F1274" s="15" t="s">
        <v>3731</v>
      </c>
      <c r="G1274" s="22" t="e">
        <f t="shared" si="235"/>
        <v>#REF!</v>
      </c>
      <c r="H1274" s="26" t="e">
        <f t="shared" si="234"/>
        <v>#REF!</v>
      </c>
      <c r="I1274" s="25" t="e">
        <f>#REF!</f>
        <v>#REF!</v>
      </c>
      <c r="J1274" s="26" t="e">
        <f>TRUNC(E1274*I1274,0)</f>
        <v>#REF!</v>
      </c>
      <c r="K1274" s="25" t="e">
        <f>#REF!</f>
        <v>#REF!</v>
      </c>
      <c r="L1274" s="26" t="e">
        <f>TRUNC(E1274*K1274,0)</f>
        <v>#REF!</v>
      </c>
      <c r="M1274" s="25" t="e">
        <f>#REF!</f>
        <v>#REF!</v>
      </c>
      <c r="N1274" s="26" t="e">
        <f>TRUNC(E1274*M1274,0)</f>
        <v>#REF!</v>
      </c>
      <c r="O1274" s="17" t="s">
        <v>4016</v>
      </c>
    </row>
    <row r="1275" spans="2:15" ht="19.7" customHeight="1" x14ac:dyDescent="0.2">
      <c r="B1275" s="13" t="s">
        <v>4016</v>
      </c>
      <c r="C1275" s="14" t="s">
        <v>663</v>
      </c>
      <c r="D1275" s="14" t="s">
        <v>4016</v>
      </c>
      <c r="E1275" s="44">
        <v>0.125</v>
      </c>
      <c r="F1275" s="15" t="s">
        <v>3731</v>
      </c>
      <c r="G1275" s="22" t="e">
        <f t="shared" si="235"/>
        <v>#REF!</v>
      </c>
      <c r="H1275" s="26" t="e">
        <f t="shared" si="234"/>
        <v>#REF!</v>
      </c>
      <c r="I1275" s="25" t="e">
        <f>#REF!</f>
        <v>#REF!</v>
      </c>
      <c r="J1275" s="26" t="e">
        <f>TRUNC(E1275*I1275,0)</f>
        <v>#REF!</v>
      </c>
      <c r="K1275" s="25" t="e">
        <f>#REF!</f>
        <v>#REF!</v>
      </c>
      <c r="L1275" s="26" t="e">
        <f>TRUNC(E1275*K1275,0)</f>
        <v>#REF!</v>
      </c>
      <c r="M1275" s="25" t="e">
        <f>#REF!</f>
        <v>#REF!</v>
      </c>
      <c r="N1275" s="26" t="e">
        <f>TRUNC(E1275*M1275,0)</f>
        <v>#REF!</v>
      </c>
      <c r="O1275" s="17" t="s">
        <v>4016</v>
      </c>
    </row>
    <row r="1276" spans="2:15" ht="19.7" customHeight="1" x14ac:dyDescent="0.2">
      <c r="B1276" s="13" t="s">
        <v>4016</v>
      </c>
      <c r="C1276" s="14" t="s">
        <v>1028</v>
      </c>
      <c r="D1276" s="14" t="s">
        <v>3983</v>
      </c>
      <c r="E1276" s="16">
        <v>1</v>
      </c>
      <c r="F1276" s="15" t="s">
        <v>802</v>
      </c>
      <c r="G1276" s="22" t="e">
        <f t="shared" si="235"/>
        <v>#REF!</v>
      </c>
      <c r="H1276" s="26" t="e">
        <f t="shared" si="234"/>
        <v>#REF!</v>
      </c>
      <c r="I1276" s="22"/>
      <c r="J1276" s="26">
        <f>TRUNC(E1276*1/100*I1276,0)</f>
        <v>0</v>
      </c>
      <c r="K1276" s="22" t="e">
        <f>H1275+H1274+H1273+H1272</f>
        <v>#REF!</v>
      </c>
      <c r="L1276" s="26" t="e">
        <f>TRUNC(E1276*1/100*K1276,0)</f>
        <v>#REF!</v>
      </c>
      <c r="M1276" s="22"/>
      <c r="N1276" s="26">
        <f>TRUNC(E1276*1/100*M1276,0)</f>
        <v>0</v>
      </c>
      <c r="O1276" s="17" t="s">
        <v>4016</v>
      </c>
    </row>
    <row r="1277" spans="2:15" ht="19.7" customHeight="1" x14ac:dyDescent="0.2">
      <c r="B1277" s="13" t="s">
        <v>4016</v>
      </c>
      <c r="C1277" s="14" t="s">
        <v>3787</v>
      </c>
      <c r="D1277" s="14" t="s">
        <v>574</v>
      </c>
      <c r="E1277" s="16">
        <v>3</v>
      </c>
      <c r="F1277" s="15" t="s">
        <v>802</v>
      </c>
      <c r="G1277" s="22" t="e">
        <f t="shared" si="235"/>
        <v>#REF!</v>
      </c>
      <c r="H1277" s="26" t="e">
        <f t="shared" si="234"/>
        <v>#REF!</v>
      </c>
      <c r="I1277" s="22"/>
      <c r="J1277" s="26">
        <f>TRUNC(E1277*1/100*I1277,0)</f>
        <v>0</v>
      </c>
      <c r="K1277" s="22"/>
      <c r="L1277" s="26">
        <f>TRUNC(E1277*1/100*K1277,0)</f>
        <v>0</v>
      </c>
      <c r="M1277" s="22" t="e">
        <f>J1276+J1275+J1274+J1273+J1272</f>
        <v>#REF!</v>
      </c>
      <c r="N1277" s="26" t="e">
        <f>TRUNC(E1277*1/100*M1277,0)</f>
        <v>#REF!</v>
      </c>
      <c r="O1277" s="17" t="s">
        <v>4016</v>
      </c>
    </row>
    <row r="1278" spans="2:15" ht="19.7" customHeight="1" x14ac:dyDescent="0.2">
      <c r="B1278" s="13" t="s">
        <v>4016</v>
      </c>
      <c r="C1278" s="14" t="s">
        <v>2142</v>
      </c>
      <c r="D1278" s="14" t="s">
        <v>3983</v>
      </c>
      <c r="E1278" s="16">
        <v>3</v>
      </c>
      <c r="F1278" s="15" t="s">
        <v>802</v>
      </c>
      <c r="G1278" s="22" t="e">
        <f t="shared" si="235"/>
        <v>#REF!</v>
      </c>
      <c r="H1278" s="26" t="e">
        <f t="shared" si="234"/>
        <v>#REF!</v>
      </c>
      <c r="I1278" s="22"/>
      <c r="J1278" s="26">
        <f>TRUNC(E1278*1/100*I1278,0)</f>
        <v>0</v>
      </c>
      <c r="K1278" s="22"/>
      <c r="L1278" s="26">
        <f>TRUNC(E1278*1/100*K1278,0)</f>
        <v>0</v>
      </c>
      <c r="M1278" s="22" t="e">
        <f>H1277+H1276+H1275+H1274+H1273+H1272</f>
        <v>#REF!</v>
      </c>
      <c r="N1278" s="26" t="e">
        <f>TRUNC(E1278*1/100*M1278,0)</f>
        <v>#REF!</v>
      </c>
      <c r="O1278" s="17" t="s">
        <v>4016</v>
      </c>
    </row>
    <row r="1279" spans="2:15" ht="19.7" customHeight="1" x14ac:dyDescent="0.2">
      <c r="B1279" s="13" t="s">
        <v>4016</v>
      </c>
      <c r="C1279" s="14" t="s">
        <v>4016</v>
      </c>
      <c r="D1279" s="14" t="s">
        <v>4016</v>
      </c>
      <c r="E1279" s="16"/>
      <c r="F1279" s="15" t="s">
        <v>4016</v>
      </c>
      <c r="G1279" s="22"/>
      <c r="H1279" s="16"/>
      <c r="I1279" s="22"/>
      <c r="J1279" s="26">
        <f>TRUNC(E1279*I1279,0)</f>
        <v>0</v>
      </c>
      <c r="K1279" s="22"/>
      <c r="L1279" s="26">
        <f>TRUNC(E1279*K1279,0)</f>
        <v>0</v>
      </c>
      <c r="M1279" s="22"/>
      <c r="N1279" s="26">
        <f>TRUNC(E1279*M1279,0)</f>
        <v>0</v>
      </c>
      <c r="O1279" s="17" t="s">
        <v>4016</v>
      </c>
    </row>
    <row r="1280" spans="2:15" ht="19.7" customHeight="1" x14ac:dyDescent="0.2">
      <c r="B1280" s="40" t="s">
        <v>1010</v>
      </c>
      <c r="C1280" s="24" t="s">
        <v>2877</v>
      </c>
      <c r="D1280" s="24" t="s">
        <v>491</v>
      </c>
      <c r="E1280" s="16"/>
      <c r="F1280" s="41" t="s">
        <v>2599</v>
      </c>
      <c r="G1280" s="22"/>
      <c r="H1280" s="42" t="e">
        <f t="shared" ref="H1280:H1288" si="236">J1280+L1280+N1280</f>
        <v>#REF!</v>
      </c>
      <c r="I1280" s="22"/>
      <c r="J1280" s="42" t="e">
        <f>TRUNC(J1281+J1282+J1283+J1284+J1285+J1286+J1287+J1288)</f>
        <v>#REF!</v>
      </c>
      <c r="K1280" s="22"/>
      <c r="L1280" s="42" t="e">
        <f>TRUNC(L1281+L1282+L1283+L1284+L1285+L1286+L1287+L1288)</f>
        <v>#REF!</v>
      </c>
      <c r="M1280" s="22"/>
      <c r="N1280" s="42" t="e">
        <f>TRUNC(N1281+N1282+N1283+N1284+N1285+N1286+N1287+N1288)</f>
        <v>#REF!</v>
      </c>
      <c r="O1280" s="43" t="s">
        <v>4016</v>
      </c>
    </row>
    <row r="1281" spans="2:15" ht="19.7" customHeight="1" x14ac:dyDescent="0.2">
      <c r="B1281" s="13" t="s">
        <v>4016</v>
      </c>
      <c r="C1281" s="14" t="s">
        <v>231</v>
      </c>
      <c r="D1281" s="14" t="s">
        <v>4016</v>
      </c>
      <c r="E1281" s="44">
        <v>26.3</v>
      </c>
      <c r="F1281" s="15" t="s">
        <v>3976</v>
      </c>
      <c r="G1281" s="22" t="e">
        <f t="shared" ref="G1281:G1288" si="237">I1281+K1281+M1281</f>
        <v>#REF!</v>
      </c>
      <c r="H1281" s="26" t="e">
        <f t="shared" si="236"/>
        <v>#REF!</v>
      </c>
      <c r="I1281" s="25" t="e">
        <f>#REF!</f>
        <v>#REF!</v>
      </c>
      <c r="J1281" s="26" t="e">
        <f>TRUNC(E1281*I1281,0)</f>
        <v>#REF!</v>
      </c>
      <c r="K1281" s="25" t="e">
        <f>#REF!</f>
        <v>#REF!</v>
      </c>
      <c r="L1281" s="26" t="e">
        <f>TRUNC(E1281*K1281,0)</f>
        <v>#REF!</v>
      </c>
      <c r="M1281" s="25" t="e">
        <f>#REF!</f>
        <v>#REF!</v>
      </c>
      <c r="N1281" s="26" t="e">
        <f>TRUNC(E1281*M1281,0)</f>
        <v>#REF!</v>
      </c>
      <c r="O1281" s="17" t="s">
        <v>4016</v>
      </c>
    </row>
    <row r="1282" spans="2:15" ht="19.7" customHeight="1" x14ac:dyDescent="0.2">
      <c r="B1282" s="13" t="s">
        <v>4016</v>
      </c>
      <c r="C1282" s="14" t="s">
        <v>1406</v>
      </c>
      <c r="D1282" s="14" t="s">
        <v>4016</v>
      </c>
      <c r="E1282" s="44">
        <v>1.2500000000000001E-2</v>
      </c>
      <c r="F1282" s="15" t="s">
        <v>3731</v>
      </c>
      <c r="G1282" s="22" t="e">
        <f t="shared" si="237"/>
        <v>#REF!</v>
      </c>
      <c r="H1282" s="26" t="e">
        <f t="shared" si="236"/>
        <v>#REF!</v>
      </c>
      <c r="I1282" s="25" t="e">
        <f>#REF!</f>
        <v>#REF!</v>
      </c>
      <c r="J1282" s="26" t="e">
        <f>TRUNC(E1282*I1282,0)</f>
        <v>#REF!</v>
      </c>
      <c r="K1282" s="25" t="e">
        <f>#REF!</f>
        <v>#REF!</v>
      </c>
      <c r="L1282" s="26" t="e">
        <f>TRUNC(E1282*K1282,0)</f>
        <v>#REF!</v>
      </c>
      <c r="M1282" s="25" t="e">
        <f>#REF!</f>
        <v>#REF!</v>
      </c>
      <c r="N1282" s="26" t="e">
        <f>TRUNC(E1282*M1282,0)</f>
        <v>#REF!</v>
      </c>
      <c r="O1282" s="17" t="s">
        <v>4016</v>
      </c>
    </row>
    <row r="1283" spans="2:15" ht="19.7" customHeight="1" x14ac:dyDescent="0.2">
      <c r="B1283" s="13" t="s">
        <v>4016</v>
      </c>
      <c r="C1283" s="14" t="s">
        <v>2794</v>
      </c>
      <c r="D1283" s="14" t="s">
        <v>4016</v>
      </c>
      <c r="E1283" s="44">
        <v>1.2500000000000001E-2</v>
      </c>
      <c r="F1283" s="15" t="s">
        <v>3731</v>
      </c>
      <c r="G1283" s="22" t="e">
        <f t="shared" si="237"/>
        <v>#REF!</v>
      </c>
      <c r="H1283" s="26" t="e">
        <f t="shared" si="236"/>
        <v>#REF!</v>
      </c>
      <c r="I1283" s="25" t="e">
        <f>#REF!</f>
        <v>#REF!</v>
      </c>
      <c r="J1283" s="26" t="e">
        <f>TRUNC(E1283*I1283,0)</f>
        <v>#REF!</v>
      </c>
      <c r="K1283" s="25" t="e">
        <f>#REF!</f>
        <v>#REF!</v>
      </c>
      <c r="L1283" s="26" t="e">
        <f>TRUNC(E1283*K1283,0)</f>
        <v>#REF!</v>
      </c>
      <c r="M1283" s="25" t="e">
        <f>#REF!</f>
        <v>#REF!</v>
      </c>
      <c r="N1283" s="26" t="e">
        <f>TRUNC(E1283*M1283,0)</f>
        <v>#REF!</v>
      </c>
      <c r="O1283" s="17" t="s">
        <v>4016</v>
      </c>
    </row>
    <row r="1284" spans="2:15" ht="19.7" customHeight="1" x14ac:dyDescent="0.2">
      <c r="B1284" s="13" t="s">
        <v>4016</v>
      </c>
      <c r="C1284" s="14" t="s">
        <v>663</v>
      </c>
      <c r="D1284" s="14" t="s">
        <v>4016</v>
      </c>
      <c r="E1284" s="44">
        <v>0.05</v>
      </c>
      <c r="F1284" s="15" t="s">
        <v>3731</v>
      </c>
      <c r="G1284" s="22" t="e">
        <f t="shared" si="237"/>
        <v>#REF!</v>
      </c>
      <c r="H1284" s="26" t="e">
        <f t="shared" si="236"/>
        <v>#REF!</v>
      </c>
      <c r="I1284" s="25" t="e">
        <f>#REF!</f>
        <v>#REF!</v>
      </c>
      <c r="J1284" s="26" t="e">
        <f>TRUNC(E1284*I1284,0)</f>
        <v>#REF!</v>
      </c>
      <c r="K1284" s="25" t="e">
        <f>#REF!</f>
        <v>#REF!</v>
      </c>
      <c r="L1284" s="26" t="e">
        <f>TRUNC(E1284*K1284,0)</f>
        <v>#REF!</v>
      </c>
      <c r="M1284" s="25" t="e">
        <f>#REF!</f>
        <v>#REF!</v>
      </c>
      <c r="N1284" s="26" t="e">
        <f>TRUNC(E1284*M1284,0)</f>
        <v>#REF!</v>
      </c>
      <c r="O1284" s="17" t="s">
        <v>4016</v>
      </c>
    </row>
    <row r="1285" spans="2:15" ht="19.7" customHeight="1" x14ac:dyDescent="0.2">
      <c r="B1285" s="13" t="s">
        <v>4016</v>
      </c>
      <c r="C1285" s="14" t="s">
        <v>2343</v>
      </c>
      <c r="D1285" s="14" t="s">
        <v>4016</v>
      </c>
      <c r="E1285" s="44">
        <v>1.2500000000000001E-2</v>
      </c>
      <c r="F1285" s="15" t="s">
        <v>3731</v>
      </c>
      <c r="G1285" s="22" t="e">
        <f t="shared" si="237"/>
        <v>#REF!</v>
      </c>
      <c r="H1285" s="26" t="e">
        <f t="shared" si="236"/>
        <v>#REF!</v>
      </c>
      <c r="I1285" s="25" t="e">
        <f>#REF!</f>
        <v>#REF!</v>
      </c>
      <c r="J1285" s="26" t="e">
        <f>TRUNC(E1285*I1285,0)</f>
        <v>#REF!</v>
      </c>
      <c r="K1285" s="25" t="e">
        <f>#REF!</f>
        <v>#REF!</v>
      </c>
      <c r="L1285" s="26" t="e">
        <f>TRUNC(E1285*K1285,0)</f>
        <v>#REF!</v>
      </c>
      <c r="M1285" s="25" t="e">
        <f>#REF!</f>
        <v>#REF!</v>
      </c>
      <c r="N1285" s="26" t="e">
        <f>TRUNC(E1285*M1285,0)</f>
        <v>#REF!</v>
      </c>
      <c r="O1285" s="17" t="s">
        <v>4016</v>
      </c>
    </row>
    <row r="1286" spans="2:15" ht="19.7" customHeight="1" x14ac:dyDescent="0.2">
      <c r="B1286" s="13" t="s">
        <v>4016</v>
      </c>
      <c r="C1286" s="14" t="s">
        <v>1028</v>
      </c>
      <c r="D1286" s="14" t="s">
        <v>3983</v>
      </c>
      <c r="E1286" s="16">
        <v>1</v>
      </c>
      <c r="F1286" s="15" t="s">
        <v>802</v>
      </c>
      <c r="G1286" s="22" t="e">
        <f t="shared" si="237"/>
        <v>#REF!</v>
      </c>
      <c r="H1286" s="26" t="e">
        <f t="shared" si="236"/>
        <v>#REF!</v>
      </c>
      <c r="I1286" s="22"/>
      <c r="J1286" s="26">
        <f>TRUNC(E1286*1/100*I1286,0)</f>
        <v>0</v>
      </c>
      <c r="K1286" s="22" t="e">
        <f>H1285+H1284+H1283+H1282+H1281</f>
        <v>#REF!</v>
      </c>
      <c r="L1286" s="26" t="e">
        <f>TRUNC(E1286*1/100*K1286,0)</f>
        <v>#REF!</v>
      </c>
      <c r="M1286" s="22"/>
      <c r="N1286" s="26">
        <f>TRUNC(E1286*1/100*M1286,0)</f>
        <v>0</v>
      </c>
      <c r="O1286" s="17" t="s">
        <v>4016</v>
      </c>
    </row>
    <row r="1287" spans="2:15" ht="19.7" customHeight="1" x14ac:dyDescent="0.2">
      <c r="B1287" s="13" t="s">
        <v>4016</v>
      </c>
      <c r="C1287" s="14" t="s">
        <v>3787</v>
      </c>
      <c r="D1287" s="14" t="s">
        <v>574</v>
      </c>
      <c r="E1287" s="16">
        <v>3</v>
      </c>
      <c r="F1287" s="15" t="s">
        <v>802</v>
      </c>
      <c r="G1287" s="22" t="e">
        <f t="shared" si="237"/>
        <v>#REF!</v>
      </c>
      <c r="H1287" s="26" t="e">
        <f t="shared" si="236"/>
        <v>#REF!</v>
      </c>
      <c r="I1287" s="22"/>
      <c r="J1287" s="26">
        <f>TRUNC(E1287*1/100*I1287,0)</f>
        <v>0</v>
      </c>
      <c r="K1287" s="22"/>
      <c r="L1287" s="26">
        <f>TRUNC(E1287*1/100*K1287,0)</f>
        <v>0</v>
      </c>
      <c r="M1287" s="22" t="e">
        <f>J1286+J1285+J1284+J1283+J1282+J1281</f>
        <v>#REF!</v>
      </c>
      <c r="N1287" s="26" t="e">
        <f>TRUNC(E1287*1/100*M1287,0)</f>
        <v>#REF!</v>
      </c>
      <c r="O1287" s="17" t="s">
        <v>4016</v>
      </c>
    </row>
    <row r="1288" spans="2:15" ht="19.7" customHeight="1" x14ac:dyDescent="0.2">
      <c r="B1288" s="13" t="s">
        <v>4016</v>
      </c>
      <c r="C1288" s="14" t="s">
        <v>2142</v>
      </c>
      <c r="D1288" s="14" t="s">
        <v>3983</v>
      </c>
      <c r="E1288" s="16">
        <v>3</v>
      </c>
      <c r="F1288" s="15" t="s">
        <v>802</v>
      </c>
      <c r="G1288" s="22" t="e">
        <f t="shared" si="237"/>
        <v>#REF!</v>
      </c>
      <c r="H1288" s="26" t="e">
        <f t="shared" si="236"/>
        <v>#REF!</v>
      </c>
      <c r="I1288" s="22"/>
      <c r="J1288" s="26">
        <f>TRUNC(E1288*1/100*I1288,0)</f>
        <v>0</v>
      </c>
      <c r="K1288" s="22"/>
      <c r="L1288" s="26">
        <f>TRUNC(E1288*1/100*K1288,0)</f>
        <v>0</v>
      </c>
      <c r="M1288" s="22" t="e">
        <f>H1287+H1286+H1285+H1284+H1283+H1282+H1281</f>
        <v>#REF!</v>
      </c>
      <c r="N1288" s="26" t="e">
        <f>TRUNC(E1288*1/100*M1288,0)</f>
        <v>#REF!</v>
      </c>
      <c r="O1288" s="17" t="s">
        <v>4016</v>
      </c>
    </row>
    <row r="1289" spans="2:15" ht="19.7" customHeight="1" x14ac:dyDescent="0.2">
      <c r="B1289" s="13" t="s">
        <v>4016</v>
      </c>
      <c r="C1289" s="14" t="s">
        <v>4016</v>
      </c>
      <c r="D1289" s="14" t="s">
        <v>4016</v>
      </c>
      <c r="E1289" s="16"/>
      <c r="F1289" s="15" t="s">
        <v>4016</v>
      </c>
      <c r="G1289" s="22"/>
      <c r="H1289" s="16"/>
      <c r="I1289" s="22"/>
      <c r="J1289" s="26">
        <f>TRUNC(E1289*I1289,0)</f>
        <v>0</v>
      </c>
      <c r="K1289" s="22"/>
      <c r="L1289" s="26">
        <f>TRUNC(E1289*K1289,0)</f>
        <v>0</v>
      </c>
      <c r="M1289" s="22"/>
      <c r="N1289" s="26">
        <f>TRUNC(E1289*M1289,0)</f>
        <v>0</v>
      </c>
      <c r="O1289" s="17" t="s">
        <v>4016</v>
      </c>
    </row>
    <row r="1290" spans="2:15" ht="19.7" customHeight="1" x14ac:dyDescent="0.2">
      <c r="B1290" s="40" t="s">
        <v>3625</v>
      </c>
      <c r="C1290" s="24" t="s">
        <v>2650</v>
      </c>
      <c r="D1290" s="24" t="s">
        <v>4016</v>
      </c>
      <c r="E1290" s="16"/>
      <c r="F1290" s="41" t="s">
        <v>3257</v>
      </c>
      <c r="G1290" s="22"/>
      <c r="H1290" s="42" t="e">
        <f t="shared" ref="H1290:H1295" si="238">J1290+L1290+N1290</f>
        <v>#REF!</v>
      </c>
      <c r="I1290" s="22"/>
      <c r="J1290" s="42" t="e">
        <f>TRUNC(J1291+J1292+J1293+J1294+J1295)</f>
        <v>#REF!</v>
      </c>
      <c r="K1290" s="22"/>
      <c r="L1290" s="42" t="e">
        <f>TRUNC(L1291+L1292+L1293+L1294+L1295)</f>
        <v>#REF!</v>
      </c>
      <c r="M1290" s="22"/>
      <c r="N1290" s="42" t="e">
        <f>TRUNC(N1291+N1292+N1293+N1294+N1295)</f>
        <v>#REF!</v>
      </c>
      <c r="O1290" s="43" t="s">
        <v>3307</v>
      </c>
    </row>
    <row r="1291" spans="2:15" ht="19.7" customHeight="1" x14ac:dyDescent="0.2">
      <c r="B1291" s="13" t="s">
        <v>4016</v>
      </c>
      <c r="C1291" s="14" t="s">
        <v>3408</v>
      </c>
      <c r="D1291" s="14" t="s">
        <v>4016</v>
      </c>
      <c r="E1291" s="16">
        <v>1</v>
      </c>
      <c r="F1291" s="15" t="s">
        <v>3257</v>
      </c>
      <c r="G1291" s="22">
        <f>I1291+K1291+M1291</f>
        <v>618108920</v>
      </c>
      <c r="H1291" s="26">
        <f t="shared" si="238"/>
        <v>618108920</v>
      </c>
      <c r="I1291" s="25">
        <f>단가산출총괄표!G88</f>
        <v>618108920</v>
      </c>
      <c r="J1291" s="26">
        <f t="shared" ref="J1291:J1296" si="239">TRUNC(E1291*I1291,0)</f>
        <v>618108920</v>
      </c>
      <c r="K1291" s="25">
        <f>단가산출총괄표!H88</f>
        <v>0</v>
      </c>
      <c r="L1291" s="26">
        <f t="shared" ref="L1291:L1296" si="240">TRUNC(E1291*K1291,0)</f>
        <v>0</v>
      </c>
      <c r="M1291" s="25">
        <f>단가산출총괄표!I88</f>
        <v>0</v>
      </c>
      <c r="N1291" s="26">
        <f t="shared" ref="N1291:N1296" si="241">TRUNC(E1291*M1291,0)</f>
        <v>0</v>
      </c>
      <c r="O1291" s="17" t="s">
        <v>3097</v>
      </c>
    </row>
    <row r="1292" spans="2:15" ht="19.7" customHeight="1" x14ac:dyDescent="0.2">
      <c r="B1292" s="13" t="s">
        <v>4016</v>
      </c>
      <c r="C1292" s="14" t="s">
        <v>1666</v>
      </c>
      <c r="D1292" s="14" t="s">
        <v>142</v>
      </c>
      <c r="E1292" s="16">
        <v>1</v>
      </c>
      <c r="F1292" s="15" t="s">
        <v>3257</v>
      </c>
      <c r="G1292" s="22">
        <f>I1292+K1292+M1292</f>
        <v>6181089</v>
      </c>
      <c r="H1292" s="26">
        <f t="shared" si="238"/>
        <v>6181089</v>
      </c>
      <c r="I1292" s="25">
        <f>일위대가총괄표!G209</f>
        <v>6181089</v>
      </c>
      <c r="J1292" s="26">
        <f t="shared" si="239"/>
        <v>6181089</v>
      </c>
      <c r="K1292" s="25">
        <f>일위대가총괄표!H209</f>
        <v>0</v>
      </c>
      <c r="L1292" s="26">
        <f t="shared" si="240"/>
        <v>0</v>
      </c>
      <c r="M1292" s="25">
        <f>일위대가총괄표!I209</f>
        <v>0</v>
      </c>
      <c r="N1292" s="26">
        <f t="shared" si="241"/>
        <v>0</v>
      </c>
      <c r="O1292" s="17" t="s">
        <v>3742</v>
      </c>
    </row>
    <row r="1293" spans="2:15" ht="19.7" customHeight="1" x14ac:dyDescent="0.2">
      <c r="B1293" s="13" t="s">
        <v>4016</v>
      </c>
      <c r="C1293" s="14" t="s">
        <v>3401</v>
      </c>
      <c r="D1293" s="14" t="s">
        <v>142</v>
      </c>
      <c r="E1293" s="16">
        <v>1</v>
      </c>
      <c r="F1293" s="15" t="s">
        <v>3257</v>
      </c>
      <c r="G1293" s="22">
        <f>I1293+K1293+M1293</f>
        <v>6181089</v>
      </c>
      <c r="H1293" s="26">
        <f t="shared" si="238"/>
        <v>6181089</v>
      </c>
      <c r="I1293" s="25">
        <f>일위대가총괄표!G210</f>
        <v>6181089</v>
      </c>
      <c r="J1293" s="26">
        <f t="shared" si="239"/>
        <v>6181089</v>
      </c>
      <c r="K1293" s="25">
        <f>일위대가총괄표!H210</f>
        <v>0</v>
      </c>
      <c r="L1293" s="26">
        <f t="shared" si="240"/>
        <v>0</v>
      </c>
      <c r="M1293" s="25">
        <f>일위대가총괄표!I210</f>
        <v>0</v>
      </c>
      <c r="N1293" s="26">
        <f t="shared" si="241"/>
        <v>0</v>
      </c>
      <c r="O1293" s="17" t="s">
        <v>1165</v>
      </c>
    </row>
    <row r="1294" spans="2:15" ht="19.7" customHeight="1" x14ac:dyDescent="0.2">
      <c r="B1294" s="18" t="s">
        <v>4016</v>
      </c>
      <c r="C1294" s="19" t="s">
        <v>2678</v>
      </c>
      <c r="D1294" s="19" t="s">
        <v>489</v>
      </c>
      <c r="E1294" s="6">
        <v>1</v>
      </c>
      <c r="F1294" s="20" t="s">
        <v>3257</v>
      </c>
      <c r="G1294" s="5" t="e">
        <f>I1294+K1294+M1294</f>
        <v>#REF!</v>
      </c>
      <c r="H1294" s="32" t="e">
        <f t="shared" si="238"/>
        <v>#REF!</v>
      </c>
      <c r="I1294" s="29" t="e">
        <f>일위대가총괄표!G211</f>
        <v>#REF!</v>
      </c>
      <c r="J1294" s="32" t="e">
        <f t="shared" si="239"/>
        <v>#REF!</v>
      </c>
      <c r="K1294" s="29" t="e">
        <f>일위대가총괄표!H211</f>
        <v>#REF!</v>
      </c>
      <c r="L1294" s="32" t="e">
        <f t="shared" si="240"/>
        <v>#REF!</v>
      </c>
      <c r="M1294" s="29" t="e">
        <f>일위대가총괄표!I211</f>
        <v>#REF!</v>
      </c>
      <c r="N1294" s="32" t="e">
        <f t="shared" si="241"/>
        <v>#REF!</v>
      </c>
      <c r="O1294" s="21" t="s">
        <v>2461</v>
      </c>
    </row>
    <row r="1295" spans="2:15" ht="19.7" customHeight="1" x14ac:dyDescent="0.2">
      <c r="B1295" s="13" t="s">
        <v>4016</v>
      </c>
      <c r="C1295" s="14" t="s">
        <v>105</v>
      </c>
      <c r="D1295" s="14" t="s">
        <v>3114</v>
      </c>
      <c r="E1295" s="16">
        <v>1</v>
      </c>
      <c r="F1295" s="15" t="s">
        <v>3257</v>
      </c>
      <c r="G1295" s="22" t="e">
        <f>I1295+K1295+M1295</f>
        <v>#REF!</v>
      </c>
      <c r="H1295" s="26" t="e">
        <f t="shared" si="238"/>
        <v>#REF!</v>
      </c>
      <c r="I1295" s="25" t="e">
        <f>일위대가총괄표!G212</f>
        <v>#REF!</v>
      </c>
      <c r="J1295" s="26" t="e">
        <f t="shared" si="239"/>
        <v>#REF!</v>
      </c>
      <c r="K1295" s="25" t="e">
        <f>일위대가총괄표!H212</f>
        <v>#REF!</v>
      </c>
      <c r="L1295" s="26" t="e">
        <f t="shared" si="240"/>
        <v>#REF!</v>
      </c>
      <c r="M1295" s="25" t="e">
        <f>일위대가총괄표!I212</f>
        <v>#REF!</v>
      </c>
      <c r="N1295" s="26" t="e">
        <f t="shared" si="241"/>
        <v>#REF!</v>
      </c>
      <c r="O1295" s="17" t="s">
        <v>898</v>
      </c>
    </row>
    <row r="1296" spans="2:15" ht="19.7" customHeight="1" x14ac:dyDescent="0.2">
      <c r="B1296" s="13" t="s">
        <v>4016</v>
      </c>
      <c r="C1296" s="14" t="s">
        <v>4016</v>
      </c>
      <c r="D1296" s="14" t="s">
        <v>4016</v>
      </c>
      <c r="E1296" s="16"/>
      <c r="F1296" s="15" t="s">
        <v>4016</v>
      </c>
      <c r="G1296" s="22"/>
      <c r="H1296" s="16"/>
      <c r="I1296" s="22"/>
      <c r="J1296" s="26">
        <f t="shared" si="239"/>
        <v>0</v>
      </c>
      <c r="K1296" s="22"/>
      <c r="L1296" s="26">
        <f t="shared" si="240"/>
        <v>0</v>
      </c>
      <c r="M1296" s="22"/>
      <c r="N1296" s="26">
        <f t="shared" si="241"/>
        <v>0</v>
      </c>
      <c r="O1296" s="17" t="s">
        <v>4016</v>
      </c>
    </row>
    <row r="1297" spans="2:15" ht="19.7" customHeight="1" x14ac:dyDescent="0.2">
      <c r="B1297" s="40" t="s">
        <v>1126</v>
      </c>
      <c r="C1297" s="24" t="s">
        <v>1666</v>
      </c>
      <c r="D1297" s="24" t="s">
        <v>142</v>
      </c>
      <c r="E1297" s="16"/>
      <c r="F1297" s="41" t="s">
        <v>3257</v>
      </c>
      <c r="G1297" s="22"/>
      <c r="H1297" s="42">
        <f>J1297+L1297+N1297</f>
        <v>6181089</v>
      </c>
      <c r="I1297" s="22"/>
      <c r="J1297" s="42">
        <f>TRUNC(J1298)</f>
        <v>6181089</v>
      </c>
      <c r="K1297" s="22"/>
      <c r="L1297" s="26">
        <f>TRUNC(L1298)</f>
        <v>0</v>
      </c>
      <c r="M1297" s="22"/>
      <c r="N1297" s="26">
        <f>TRUNC(N1298)</f>
        <v>0</v>
      </c>
      <c r="O1297" s="43" t="s">
        <v>4016</v>
      </c>
    </row>
    <row r="1298" spans="2:15" ht="19.7" customHeight="1" x14ac:dyDescent="0.2">
      <c r="B1298" s="13" t="s">
        <v>4016</v>
      </c>
      <c r="C1298" s="14" t="s">
        <v>3408</v>
      </c>
      <c r="D1298" s="14" t="s">
        <v>4016</v>
      </c>
      <c r="E1298" s="44">
        <v>0.01</v>
      </c>
      <c r="F1298" s="15" t="s">
        <v>3257</v>
      </c>
      <c r="G1298" s="22">
        <f>I1298+K1298+M1298</f>
        <v>618108920</v>
      </c>
      <c r="H1298" s="26">
        <f>J1298+L1298+N1298</f>
        <v>6181089</v>
      </c>
      <c r="I1298" s="25">
        <f>단가산출총괄표!G88</f>
        <v>618108920</v>
      </c>
      <c r="J1298" s="26">
        <f>TRUNC(E1298*I1298,0)</f>
        <v>6181089</v>
      </c>
      <c r="K1298" s="25">
        <f>단가산출총괄표!H88</f>
        <v>0</v>
      </c>
      <c r="L1298" s="26">
        <f>TRUNC(E1298*K1298,0)</f>
        <v>0</v>
      </c>
      <c r="M1298" s="25">
        <f>단가산출총괄표!I88</f>
        <v>0</v>
      </c>
      <c r="N1298" s="26">
        <f>TRUNC(E1298*M1298,0)</f>
        <v>0</v>
      </c>
      <c r="O1298" s="17" t="s">
        <v>3097</v>
      </c>
    </row>
    <row r="1299" spans="2:15" ht="19.7" customHeight="1" x14ac:dyDescent="0.2">
      <c r="B1299" s="13" t="s">
        <v>4016</v>
      </c>
      <c r="C1299" s="14" t="s">
        <v>4016</v>
      </c>
      <c r="D1299" s="14" t="s">
        <v>4016</v>
      </c>
      <c r="E1299" s="16"/>
      <c r="F1299" s="15" t="s">
        <v>4016</v>
      </c>
      <c r="G1299" s="22"/>
      <c r="H1299" s="16"/>
      <c r="I1299" s="22"/>
      <c r="J1299" s="26">
        <f>TRUNC(E1299*I1299,0)</f>
        <v>0</v>
      </c>
      <c r="K1299" s="22"/>
      <c r="L1299" s="26">
        <f>TRUNC(E1299*K1299,0)</f>
        <v>0</v>
      </c>
      <c r="M1299" s="22"/>
      <c r="N1299" s="26">
        <f>TRUNC(E1299*M1299,0)</f>
        <v>0</v>
      </c>
      <c r="O1299" s="17" t="s">
        <v>4016</v>
      </c>
    </row>
    <row r="1300" spans="2:15" ht="19.7" customHeight="1" x14ac:dyDescent="0.2">
      <c r="B1300" s="40" t="s">
        <v>3723</v>
      </c>
      <c r="C1300" s="24" t="s">
        <v>3401</v>
      </c>
      <c r="D1300" s="24" t="s">
        <v>142</v>
      </c>
      <c r="E1300" s="16"/>
      <c r="F1300" s="41" t="s">
        <v>3257</v>
      </c>
      <c r="G1300" s="22"/>
      <c r="H1300" s="42">
        <f>J1300+L1300+N1300</f>
        <v>6181089</v>
      </c>
      <c r="I1300" s="22"/>
      <c r="J1300" s="42">
        <f>TRUNC(J1301)</f>
        <v>6181089</v>
      </c>
      <c r="K1300" s="22"/>
      <c r="L1300" s="26">
        <f>TRUNC(L1301)</f>
        <v>0</v>
      </c>
      <c r="M1300" s="22"/>
      <c r="N1300" s="26">
        <f>TRUNC(N1301)</f>
        <v>0</v>
      </c>
      <c r="O1300" s="43" t="s">
        <v>4016</v>
      </c>
    </row>
    <row r="1301" spans="2:15" ht="19.7" customHeight="1" x14ac:dyDescent="0.2">
      <c r="B1301" s="13" t="s">
        <v>4016</v>
      </c>
      <c r="C1301" s="14" t="s">
        <v>3408</v>
      </c>
      <c r="D1301" s="14" t="s">
        <v>4016</v>
      </c>
      <c r="E1301" s="44">
        <v>0.01</v>
      </c>
      <c r="F1301" s="15" t="s">
        <v>3257</v>
      </c>
      <c r="G1301" s="22">
        <f>I1301+K1301+M1301</f>
        <v>618108920</v>
      </c>
      <c r="H1301" s="26">
        <f>J1301+L1301+N1301</f>
        <v>6181089</v>
      </c>
      <c r="I1301" s="25">
        <f>단가산출총괄표!G88</f>
        <v>618108920</v>
      </c>
      <c r="J1301" s="26">
        <f>TRUNC(E1301*I1301,0)</f>
        <v>6181089</v>
      </c>
      <c r="K1301" s="25">
        <f>단가산출총괄표!H88</f>
        <v>0</v>
      </c>
      <c r="L1301" s="26">
        <f>TRUNC(E1301*K1301,0)</f>
        <v>0</v>
      </c>
      <c r="M1301" s="25">
        <f>단가산출총괄표!I88</f>
        <v>0</v>
      </c>
      <c r="N1301" s="26">
        <f>TRUNC(E1301*M1301,0)</f>
        <v>0</v>
      </c>
      <c r="O1301" s="17" t="s">
        <v>3097</v>
      </c>
    </row>
    <row r="1302" spans="2:15" ht="19.7" customHeight="1" x14ac:dyDescent="0.2">
      <c r="B1302" s="13" t="s">
        <v>4016</v>
      </c>
      <c r="C1302" s="14" t="s">
        <v>4016</v>
      </c>
      <c r="D1302" s="14" t="s">
        <v>4016</v>
      </c>
      <c r="E1302" s="16"/>
      <c r="F1302" s="15" t="s">
        <v>4016</v>
      </c>
      <c r="G1302" s="22"/>
      <c r="H1302" s="16"/>
      <c r="I1302" s="22"/>
      <c r="J1302" s="26">
        <f>TRUNC(E1302*I1302,0)</f>
        <v>0</v>
      </c>
      <c r="K1302" s="22"/>
      <c r="L1302" s="26">
        <f>TRUNC(E1302*K1302,0)</f>
        <v>0</v>
      </c>
      <c r="M1302" s="22"/>
      <c r="N1302" s="26">
        <f>TRUNC(E1302*M1302,0)</f>
        <v>0</v>
      </c>
      <c r="O1302" s="17" t="s">
        <v>4016</v>
      </c>
    </row>
    <row r="1303" spans="2:15" ht="19.7" customHeight="1" x14ac:dyDescent="0.2">
      <c r="B1303" s="40" t="s">
        <v>861</v>
      </c>
      <c r="C1303" s="24" t="s">
        <v>2678</v>
      </c>
      <c r="D1303" s="24" t="s">
        <v>489</v>
      </c>
      <c r="E1303" s="16"/>
      <c r="F1303" s="41" t="s">
        <v>3257</v>
      </c>
      <c r="G1303" s="22"/>
      <c r="H1303" s="42" t="e">
        <f>J1303+L1303+N1303</f>
        <v>#REF!</v>
      </c>
      <c r="I1303" s="22"/>
      <c r="J1303" s="42" t="e">
        <f>TRUNC(J1304)</f>
        <v>#REF!</v>
      </c>
      <c r="K1303" s="22"/>
      <c r="L1303" s="42" t="e">
        <f>TRUNC(L1304)</f>
        <v>#REF!</v>
      </c>
      <c r="M1303" s="22"/>
      <c r="N1303" s="42" t="e">
        <f>TRUNC(N1304)</f>
        <v>#REF!</v>
      </c>
      <c r="O1303" s="43" t="s">
        <v>4016</v>
      </c>
    </row>
    <row r="1304" spans="2:15" ht="19.7" customHeight="1" x14ac:dyDescent="0.2">
      <c r="B1304" s="13" t="s">
        <v>4016</v>
      </c>
      <c r="C1304" s="14" t="s">
        <v>1436</v>
      </c>
      <c r="D1304" s="14" t="s">
        <v>4016</v>
      </c>
      <c r="E1304" s="44">
        <v>0.01</v>
      </c>
      <c r="F1304" s="15" t="s">
        <v>3257</v>
      </c>
      <c r="G1304" s="22" t="e">
        <f>I1304+K1304+M1304</f>
        <v>#REF!</v>
      </c>
      <c r="H1304" s="26" t="e">
        <f>J1304+L1304+N1304</f>
        <v>#REF!</v>
      </c>
      <c r="I1304" s="25" t="e">
        <f>일위대가총괄표!G198</f>
        <v>#REF!</v>
      </c>
      <c r="J1304" s="26" t="e">
        <f>TRUNC(E1304*I1304,0)</f>
        <v>#REF!</v>
      </c>
      <c r="K1304" s="25" t="e">
        <f>일위대가총괄표!H198</f>
        <v>#REF!</v>
      </c>
      <c r="L1304" s="26" t="e">
        <f>TRUNC(E1304*K1304,0)</f>
        <v>#REF!</v>
      </c>
      <c r="M1304" s="25" t="e">
        <f>일위대가총괄표!I198</f>
        <v>#REF!</v>
      </c>
      <c r="N1304" s="26" t="e">
        <f>TRUNC(E1304*M1304,0)</f>
        <v>#REF!</v>
      </c>
      <c r="O1304" s="17" t="s">
        <v>1635</v>
      </c>
    </row>
    <row r="1305" spans="2:15" ht="19.7" customHeight="1" x14ac:dyDescent="0.2">
      <c r="B1305" s="13" t="s">
        <v>4016</v>
      </c>
      <c r="C1305" s="14" t="s">
        <v>4016</v>
      </c>
      <c r="D1305" s="14" t="s">
        <v>4016</v>
      </c>
      <c r="E1305" s="16"/>
      <c r="F1305" s="15" t="s">
        <v>4016</v>
      </c>
      <c r="G1305" s="22"/>
      <c r="H1305" s="16"/>
      <c r="I1305" s="22"/>
      <c r="J1305" s="26">
        <f>TRUNC(E1305*I1305,0)</f>
        <v>0</v>
      </c>
      <c r="K1305" s="22"/>
      <c r="L1305" s="26">
        <f>TRUNC(E1305*K1305,0)</f>
        <v>0</v>
      </c>
      <c r="M1305" s="22"/>
      <c r="N1305" s="26">
        <f>TRUNC(E1305*M1305,0)</f>
        <v>0</v>
      </c>
      <c r="O1305" s="17" t="s">
        <v>4016</v>
      </c>
    </row>
    <row r="1306" spans="2:15" ht="19.7" customHeight="1" x14ac:dyDescent="0.2">
      <c r="B1306" s="40" t="s">
        <v>2433</v>
      </c>
      <c r="C1306" s="24" t="s">
        <v>105</v>
      </c>
      <c r="D1306" s="24" t="s">
        <v>3114</v>
      </c>
      <c r="E1306" s="16"/>
      <c r="F1306" s="41" t="s">
        <v>3257</v>
      </c>
      <c r="G1306" s="22"/>
      <c r="H1306" s="42" t="e">
        <f>J1306+L1306+N1306</f>
        <v>#REF!</v>
      </c>
      <c r="I1306" s="22"/>
      <c r="J1306" s="42" t="e">
        <f>TRUNC(J1307+J1308+J1309+J1310)</f>
        <v>#REF!</v>
      </c>
      <c r="K1306" s="22"/>
      <c r="L1306" s="42" t="e">
        <f>TRUNC(L1307+L1308+L1309+L1310)</f>
        <v>#REF!</v>
      </c>
      <c r="M1306" s="22"/>
      <c r="N1306" s="42" t="e">
        <f>TRUNC(N1307+N1308+N1309+N1310)</f>
        <v>#REF!</v>
      </c>
      <c r="O1306" s="43" t="s">
        <v>4016</v>
      </c>
    </row>
    <row r="1307" spans="2:15" ht="19.7" customHeight="1" x14ac:dyDescent="0.2">
      <c r="B1307" s="13" t="s">
        <v>4016</v>
      </c>
      <c r="C1307" s="14" t="s">
        <v>3408</v>
      </c>
      <c r="D1307" s="14" t="s">
        <v>4016</v>
      </c>
      <c r="E1307" s="44">
        <v>0.01</v>
      </c>
      <c r="F1307" s="15" t="s">
        <v>3257</v>
      </c>
      <c r="G1307" s="22">
        <f>I1307+K1307+M1307</f>
        <v>618108920</v>
      </c>
      <c r="H1307" s="26">
        <f>J1307+L1307+N1307</f>
        <v>6181089</v>
      </c>
      <c r="I1307" s="25">
        <f>단가산출총괄표!G88</f>
        <v>618108920</v>
      </c>
      <c r="J1307" s="26">
        <f>TRUNC(E1307*I1307,0)</f>
        <v>6181089</v>
      </c>
      <c r="K1307" s="25">
        <f>단가산출총괄표!H88</f>
        <v>0</v>
      </c>
      <c r="L1307" s="26">
        <f>TRUNC(E1307*K1307,0)</f>
        <v>0</v>
      </c>
      <c r="M1307" s="25">
        <f>단가산출총괄표!I88</f>
        <v>0</v>
      </c>
      <c r="N1307" s="26">
        <f>TRUNC(E1307*M1307,0)</f>
        <v>0</v>
      </c>
      <c r="O1307" s="17" t="s">
        <v>3097</v>
      </c>
    </row>
    <row r="1308" spans="2:15" ht="19.7" customHeight="1" x14ac:dyDescent="0.2">
      <c r="B1308" s="13" t="s">
        <v>4016</v>
      </c>
      <c r="C1308" s="14" t="s">
        <v>1666</v>
      </c>
      <c r="D1308" s="14" t="s">
        <v>142</v>
      </c>
      <c r="E1308" s="44">
        <v>0.01</v>
      </c>
      <c r="F1308" s="15" t="s">
        <v>3257</v>
      </c>
      <c r="G1308" s="22">
        <f>I1308+K1308+M1308</f>
        <v>6181089</v>
      </c>
      <c r="H1308" s="26">
        <f>J1308+L1308+N1308</f>
        <v>61810</v>
      </c>
      <c r="I1308" s="25">
        <f>일위대가총괄표!G209</f>
        <v>6181089</v>
      </c>
      <c r="J1308" s="26">
        <f>TRUNC(E1308*I1308,0)</f>
        <v>61810</v>
      </c>
      <c r="K1308" s="25">
        <f>일위대가총괄표!H209</f>
        <v>0</v>
      </c>
      <c r="L1308" s="26">
        <f>TRUNC(E1308*K1308,0)</f>
        <v>0</v>
      </c>
      <c r="M1308" s="25">
        <f>일위대가총괄표!I209</f>
        <v>0</v>
      </c>
      <c r="N1308" s="26">
        <f>TRUNC(E1308*M1308,0)</f>
        <v>0</v>
      </c>
      <c r="O1308" s="17" t="s">
        <v>3742</v>
      </c>
    </row>
    <row r="1309" spans="2:15" ht="19.7" customHeight="1" x14ac:dyDescent="0.2">
      <c r="B1309" s="13" t="s">
        <v>4016</v>
      </c>
      <c r="C1309" s="14" t="s">
        <v>3401</v>
      </c>
      <c r="D1309" s="14" t="s">
        <v>142</v>
      </c>
      <c r="E1309" s="44">
        <v>0.01</v>
      </c>
      <c r="F1309" s="15" t="s">
        <v>3257</v>
      </c>
      <c r="G1309" s="22">
        <f>I1309+K1309+M1309</f>
        <v>6181089</v>
      </c>
      <c r="H1309" s="26">
        <f>J1309+L1309+N1309</f>
        <v>61810</v>
      </c>
      <c r="I1309" s="25">
        <f>일위대가총괄표!G210</f>
        <v>6181089</v>
      </c>
      <c r="J1309" s="26">
        <f>TRUNC(E1309*I1309,0)</f>
        <v>61810</v>
      </c>
      <c r="K1309" s="25">
        <f>일위대가총괄표!H210</f>
        <v>0</v>
      </c>
      <c r="L1309" s="26">
        <f>TRUNC(E1309*K1309,0)</f>
        <v>0</v>
      </c>
      <c r="M1309" s="25">
        <f>일위대가총괄표!I210</f>
        <v>0</v>
      </c>
      <c r="N1309" s="26">
        <f>TRUNC(E1309*M1309,0)</f>
        <v>0</v>
      </c>
      <c r="O1309" s="17" t="s">
        <v>1165</v>
      </c>
    </row>
    <row r="1310" spans="2:15" ht="19.7" customHeight="1" x14ac:dyDescent="0.2">
      <c r="B1310" s="13" t="s">
        <v>4016</v>
      </c>
      <c r="C1310" s="14" t="s">
        <v>2678</v>
      </c>
      <c r="D1310" s="14" t="s">
        <v>489</v>
      </c>
      <c r="E1310" s="44">
        <v>0.01</v>
      </c>
      <c r="F1310" s="15" t="s">
        <v>3257</v>
      </c>
      <c r="G1310" s="22" t="e">
        <f>I1310+K1310+M1310</f>
        <v>#REF!</v>
      </c>
      <c r="H1310" s="26" t="e">
        <f>J1310+L1310+N1310</f>
        <v>#REF!</v>
      </c>
      <c r="I1310" s="25" t="e">
        <f>일위대가총괄표!G211</f>
        <v>#REF!</v>
      </c>
      <c r="J1310" s="26" t="e">
        <f>TRUNC(E1310*I1310,0)</f>
        <v>#REF!</v>
      </c>
      <c r="K1310" s="25" t="e">
        <f>일위대가총괄표!H211</f>
        <v>#REF!</v>
      </c>
      <c r="L1310" s="26" t="e">
        <f>TRUNC(E1310*K1310,0)</f>
        <v>#REF!</v>
      </c>
      <c r="M1310" s="25" t="e">
        <f>일위대가총괄표!I211</f>
        <v>#REF!</v>
      </c>
      <c r="N1310" s="26" t="e">
        <f>TRUNC(E1310*M1310,0)</f>
        <v>#REF!</v>
      </c>
      <c r="O1310" s="17" t="s">
        <v>2461</v>
      </c>
    </row>
    <row r="1311" spans="2:15" ht="19.7" customHeight="1" x14ac:dyDescent="0.2">
      <c r="B1311" s="13" t="s">
        <v>4016</v>
      </c>
      <c r="C1311" s="14" t="s">
        <v>4016</v>
      </c>
      <c r="D1311" s="14" t="s">
        <v>4016</v>
      </c>
      <c r="E1311" s="16"/>
      <c r="F1311" s="15" t="s">
        <v>4016</v>
      </c>
      <c r="G1311" s="22"/>
      <c r="H1311" s="16"/>
      <c r="I1311" s="22"/>
      <c r="J1311" s="26">
        <f>TRUNC(E1311*I1311,0)</f>
        <v>0</v>
      </c>
      <c r="K1311" s="22"/>
      <c r="L1311" s="26">
        <f>TRUNC(E1311*K1311,0)</f>
        <v>0</v>
      </c>
      <c r="M1311" s="22"/>
      <c r="N1311" s="26">
        <f>TRUNC(E1311*M1311,0)</f>
        <v>0</v>
      </c>
      <c r="O1311" s="17" t="s">
        <v>4016</v>
      </c>
    </row>
    <row r="1312" spans="2:15" ht="19.7" customHeight="1" x14ac:dyDescent="0.2">
      <c r="B1312" s="40" t="s">
        <v>3198</v>
      </c>
      <c r="C1312" s="24" t="s">
        <v>3713</v>
      </c>
      <c r="D1312" s="24" t="s">
        <v>475</v>
      </c>
      <c r="E1312" s="16"/>
      <c r="F1312" s="41" t="s">
        <v>2517</v>
      </c>
      <c r="G1312" s="22"/>
      <c r="H1312" s="42" t="e">
        <f>J1312+L1312+N1312</f>
        <v>#REF!</v>
      </c>
      <c r="I1312" s="22"/>
      <c r="J1312" s="42" t="e">
        <f>TRUNC(J1313+J1314+J1315+J1316)</f>
        <v>#REF!</v>
      </c>
      <c r="K1312" s="22"/>
      <c r="L1312" s="26" t="e">
        <f>TRUNC(L1313+L1314+L1315+L1316)</f>
        <v>#REF!</v>
      </c>
      <c r="M1312" s="22"/>
      <c r="N1312" s="42" t="e">
        <f>TRUNC(N1313+N1314+N1315+N1316)</f>
        <v>#REF!</v>
      </c>
      <c r="O1312" s="43" t="s">
        <v>4016</v>
      </c>
    </row>
    <row r="1313" spans="2:15" ht="19.7" customHeight="1" x14ac:dyDescent="0.2">
      <c r="B1313" s="13" t="s">
        <v>4016</v>
      </c>
      <c r="C1313" s="14" t="s">
        <v>2529</v>
      </c>
      <c r="D1313" s="14" t="s">
        <v>2558</v>
      </c>
      <c r="E1313" s="16">
        <v>1</v>
      </c>
      <c r="F1313" s="15" t="s">
        <v>2467</v>
      </c>
      <c r="G1313" s="22" t="e">
        <f>I1313+K1313+M1313</f>
        <v>#REF!</v>
      </c>
      <c r="H1313" s="26" t="e">
        <f>J1313+L1313+N1313</f>
        <v>#REF!</v>
      </c>
      <c r="I1313" s="25" t="e">
        <f>#REF!</f>
        <v>#REF!</v>
      </c>
      <c r="J1313" s="26" t="e">
        <f>TRUNC(E1313*I1313,0)</f>
        <v>#REF!</v>
      </c>
      <c r="K1313" s="25" t="e">
        <f>#REF!</f>
        <v>#REF!</v>
      </c>
      <c r="L1313" s="26" t="e">
        <f>TRUNC(E1313*K1313,0)</f>
        <v>#REF!</v>
      </c>
      <c r="M1313" s="25" t="e">
        <f>#REF!</f>
        <v>#REF!</v>
      </c>
      <c r="N1313" s="26" t="e">
        <f>TRUNC(E1313*M1313,0)</f>
        <v>#REF!</v>
      </c>
      <c r="O1313" s="17" t="s">
        <v>3767</v>
      </c>
    </row>
    <row r="1314" spans="2:15" ht="19.7" customHeight="1" x14ac:dyDescent="0.2">
      <c r="B1314" s="13" t="s">
        <v>4016</v>
      </c>
      <c r="C1314" s="14" t="s">
        <v>2542</v>
      </c>
      <c r="D1314" s="14" t="s">
        <v>4016</v>
      </c>
      <c r="E1314" s="44">
        <v>0.20799999999999999</v>
      </c>
      <c r="F1314" s="15" t="s">
        <v>3731</v>
      </c>
      <c r="G1314" s="22" t="e">
        <f>I1314+K1314+M1314</f>
        <v>#REF!</v>
      </c>
      <c r="H1314" s="26" t="e">
        <f>J1314+L1314+N1314</f>
        <v>#REF!</v>
      </c>
      <c r="I1314" s="25" t="e">
        <f>#REF!</f>
        <v>#REF!</v>
      </c>
      <c r="J1314" s="26" t="e">
        <f>TRUNC(E1314*I1314,0)</f>
        <v>#REF!</v>
      </c>
      <c r="K1314" s="25" t="e">
        <f>#REF!</f>
        <v>#REF!</v>
      </c>
      <c r="L1314" s="26" t="e">
        <f>TRUNC(E1314*K1314,0)</f>
        <v>#REF!</v>
      </c>
      <c r="M1314" s="25" t="e">
        <f>#REF!</f>
        <v>#REF!</v>
      </c>
      <c r="N1314" s="26" t="e">
        <f>TRUNC(E1314*M1314,0)</f>
        <v>#REF!</v>
      </c>
      <c r="O1314" s="17" t="s">
        <v>2160</v>
      </c>
    </row>
    <row r="1315" spans="2:15" ht="19.7" customHeight="1" x14ac:dyDescent="0.2">
      <c r="B1315" s="13" t="s">
        <v>4016</v>
      </c>
      <c r="C1315" s="14" t="s">
        <v>2542</v>
      </c>
      <c r="D1315" s="14" t="s">
        <v>4016</v>
      </c>
      <c r="E1315" s="44">
        <v>0.29699999999999999</v>
      </c>
      <c r="F1315" s="15" t="s">
        <v>3731</v>
      </c>
      <c r="G1315" s="22" t="e">
        <f>I1315+K1315+M1315</f>
        <v>#REF!</v>
      </c>
      <c r="H1315" s="26" t="e">
        <f>J1315+L1315+N1315</f>
        <v>#REF!</v>
      </c>
      <c r="I1315" s="25" t="e">
        <f>#REF!</f>
        <v>#REF!</v>
      </c>
      <c r="J1315" s="26" t="e">
        <f>TRUNC(E1315*I1315,0)</f>
        <v>#REF!</v>
      </c>
      <c r="K1315" s="25" t="e">
        <f>#REF!</f>
        <v>#REF!</v>
      </c>
      <c r="L1315" s="26" t="e">
        <f>TRUNC(E1315*K1315,0)</f>
        <v>#REF!</v>
      </c>
      <c r="M1315" s="25" t="e">
        <f>#REF!</f>
        <v>#REF!</v>
      </c>
      <c r="N1315" s="26" t="e">
        <f>TRUNC(E1315*M1315,0)</f>
        <v>#REF!</v>
      </c>
      <c r="O1315" s="17" t="s">
        <v>3514</v>
      </c>
    </row>
    <row r="1316" spans="2:15" ht="19.7" customHeight="1" x14ac:dyDescent="0.2">
      <c r="B1316" s="13" t="s">
        <v>4016</v>
      </c>
      <c r="C1316" s="14" t="s">
        <v>3787</v>
      </c>
      <c r="D1316" s="14" t="s">
        <v>574</v>
      </c>
      <c r="E1316" s="16">
        <v>3</v>
      </c>
      <c r="F1316" s="15" t="s">
        <v>802</v>
      </c>
      <c r="G1316" s="22" t="e">
        <f>I1316+K1316+M1316</f>
        <v>#REF!</v>
      </c>
      <c r="H1316" s="26" t="e">
        <f>J1316+L1316+N1316</f>
        <v>#REF!</v>
      </c>
      <c r="I1316" s="22"/>
      <c r="J1316" s="26">
        <f>TRUNC(E1316*1/100*I1316,0)</f>
        <v>0</v>
      </c>
      <c r="K1316" s="22"/>
      <c r="L1316" s="26">
        <f>TRUNC(E1316*1/100*K1316,0)</f>
        <v>0</v>
      </c>
      <c r="M1316" s="22" t="e">
        <f>J1315+J1314+J1313</f>
        <v>#REF!</v>
      </c>
      <c r="N1316" s="26" t="e">
        <f>TRUNC(E1316*1/100*M1316,0)</f>
        <v>#REF!</v>
      </c>
      <c r="O1316" s="17" t="s">
        <v>4016</v>
      </c>
    </row>
    <row r="1317" spans="2:15" ht="19.7" customHeight="1" x14ac:dyDescent="0.2">
      <c r="B1317" s="13" t="s">
        <v>4016</v>
      </c>
      <c r="C1317" s="14" t="s">
        <v>4016</v>
      </c>
      <c r="D1317" s="14" t="s">
        <v>4016</v>
      </c>
      <c r="E1317" s="16"/>
      <c r="F1317" s="15" t="s">
        <v>4016</v>
      </c>
      <c r="G1317" s="22"/>
      <c r="H1317" s="16"/>
      <c r="I1317" s="22"/>
      <c r="J1317" s="26">
        <f>TRUNC(E1317*I1317,0)</f>
        <v>0</v>
      </c>
      <c r="K1317" s="22"/>
      <c r="L1317" s="26">
        <f>TRUNC(E1317*K1317,0)</f>
        <v>0</v>
      </c>
      <c r="M1317" s="22"/>
      <c r="N1317" s="26">
        <f>TRUNC(E1317*M1317,0)</f>
        <v>0</v>
      </c>
      <c r="O1317" s="17" t="s">
        <v>4016</v>
      </c>
    </row>
    <row r="1318" spans="2:15" ht="19.7" customHeight="1" x14ac:dyDescent="0.2">
      <c r="B1318" s="40" t="s">
        <v>1749</v>
      </c>
      <c r="C1318" s="24" t="s">
        <v>493</v>
      </c>
      <c r="D1318" s="24" t="s">
        <v>459</v>
      </c>
      <c r="E1318" s="16"/>
      <c r="F1318" s="41" t="s">
        <v>2937</v>
      </c>
      <c r="G1318" s="22"/>
      <c r="H1318" s="42" t="e">
        <f t="shared" ref="H1318:H1324" si="242">J1318+L1318+N1318</f>
        <v>#REF!</v>
      </c>
      <c r="I1318" s="22"/>
      <c r="J1318" s="42" t="e">
        <f>TRUNC(J1319+J1320+J1321+J1322+J1323+J1324)</f>
        <v>#REF!</v>
      </c>
      <c r="K1318" s="22"/>
      <c r="L1318" s="42" t="e">
        <f>TRUNC(L1319+L1320+L1321+L1322+L1323+L1324)</f>
        <v>#REF!</v>
      </c>
      <c r="M1318" s="22"/>
      <c r="N1318" s="42" t="e">
        <f>TRUNC(N1319+N1320+N1321+N1322+N1323+N1324)</f>
        <v>#REF!</v>
      </c>
      <c r="O1318" s="43" t="s">
        <v>4016</v>
      </c>
    </row>
    <row r="1319" spans="2:15" ht="19.7" customHeight="1" x14ac:dyDescent="0.2">
      <c r="B1319" s="13" t="s">
        <v>4016</v>
      </c>
      <c r="C1319" s="14" t="s">
        <v>595</v>
      </c>
      <c r="D1319" s="14" t="s">
        <v>4016</v>
      </c>
      <c r="E1319" s="44">
        <v>0.02</v>
      </c>
      <c r="F1319" s="15" t="s">
        <v>3731</v>
      </c>
      <c r="G1319" s="22" t="e">
        <f t="shared" ref="G1319:G1324" si="243">I1319+K1319+M1319</f>
        <v>#REF!</v>
      </c>
      <c r="H1319" s="26" t="e">
        <f t="shared" si="242"/>
        <v>#REF!</v>
      </c>
      <c r="I1319" s="25" t="e">
        <f>#REF!</f>
        <v>#REF!</v>
      </c>
      <c r="J1319" s="26" t="e">
        <f t="shared" ref="J1319:J1325" si="244">TRUNC(E1319*I1319,0)</f>
        <v>#REF!</v>
      </c>
      <c r="K1319" s="25" t="e">
        <f>#REF!</f>
        <v>#REF!</v>
      </c>
      <c r="L1319" s="26" t="e">
        <f t="shared" ref="L1319:L1325" si="245">TRUNC(E1319*K1319,0)</f>
        <v>#REF!</v>
      </c>
      <c r="M1319" s="25" t="e">
        <f>#REF!</f>
        <v>#REF!</v>
      </c>
      <c r="N1319" s="26" t="e">
        <f t="shared" ref="N1319:N1325" si="246">TRUNC(E1319*M1319,0)</f>
        <v>#REF!</v>
      </c>
      <c r="O1319" s="17" t="s">
        <v>4016</v>
      </c>
    </row>
    <row r="1320" spans="2:15" ht="19.7" customHeight="1" x14ac:dyDescent="0.2">
      <c r="B1320" s="13" t="s">
        <v>4016</v>
      </c>
      <c r="C1320" s="14" t="s">
        <v>218</v>
      </c>
      <c r="D1320" s="14" t="s">
        <v>4016</v>
      </c>
      <c r="E1320" s="44">
        <v>0.05</v>
      </c>
      <c r="F1320" s="15" t="s">
        <v>3731</v>
      </c>
      <c r="G1320" s="22" t="e">
        <f t="shared" si="243"/>
        <v>#REF!</v>
      </c>
      <c r="H1320" s="26" t="e">
        <f t="shared" si="242"/>
        <v>#REF!</v>
      </c>
      <c r="I1320" s="25" t="e">
        <f>#REF!</f>
        <v>#REF!</v>
      </c>
      <c r="J1320" s="26" t="e">
        <f t="shared" si="244"/>
        <v>#REF!</v>
      </c>
      <c r="K1320" s="25" t="e">
        <f>#REF!</f>
        <v>#REF!</v>
      </c>
      <c r="L1320" s="26" t="e">
        <f t="shared" si="245"/>
        <v>#REF!</v>
      </c>
      <c r="M1320" s="25" t="e">
        <f>#REF!</f>
        <v>#REF!</v>
      </c>
      <c r="N1320" s="26" t="e">
        <f t="shared" si="246"/>
        <v>#REF!</v>
      </c>
      <c r="O1320" s="17" t="s">
        <v>4016</v>
      </c>
    </row>
    <row r="1321" spans="2:15" ht="19.7" customHeight="1" x14ac:dyDescent="0.2">
      <c r="B1321" s="13" t="s">
        <v>4016</v>
      </c>
      <c r="C1321" s="14" t="s">
        <v>277</v>
      </c>
      <c r="D1321" s="14" t="s">
        <v>4016</v>
      </c>
      <c r="E1321" s="44">
        <v>0.03</v>
      </c>
      <c r="F1321" s="15" t="s">
        <v>3731</v>
      </c>
      <c r="G1321" s="22" t="e">
        <f t="shared" si="243"/>
        <v>#REF!</v>
      </c>
      <c r="H1321" s="26" t="e">
        <f t="shared" si="242"/>
        <v>#REF!</v>
      </c>
      <c r="I1321" s="25" t="e">
        <f>#REF!</f>
        <v>#REF!</v>
      </c>
      <c r="J1321" s="26" t="e">
        <f t="shared" si="244"/>
        <v>#REF!</v>
      </c>
      <c r="K1321" s="25" t="e">
        <f>#REF!</f>
        <v>#REF!</v>
      </c>
      <c r="L1321" s="26" t="e">
        <f t="shared" si="245"/>
        <v>#REF!</v>
      </c>
      <c r="M1321" s="25" t="e">
        <f>#REF!</f>
        <v>#REF!</v>
      </c>
      <c r="N1321" s="26" t="e">
        <f t="shared" si="246"/>
        <v>#REF!</v>
      </c>
      <c r="O1321" s="17" t="s">
        <v>4016</v>
      </c>
    </row>
    <row r="1322" spans="2:15" ht="19.7" customHeight="1" x14ac:dyDescent="0.2">
      <c r="B1322" s="13" t="s">
        <v>4016</v>
      </c>
      <c r="C1322" s="14" t="s">
        <v>1251</v>
      </c>
      <c r="D1322" s="14" t="s">
        <v>3559</v>
      </c>
      <c r="E1322" s="44">
        <v>0.28999999999999998</v>
      </c>
      <c r="F1322" s="15" t="s">
        <v>2999</v>
      </c>
      <c r="G1322" s="22" t="e">
        <f t="shared" si="243"/>
        <v>#REF!</v>
      </c>
      <c r="H1322" s="26" t="e">
        <f t="shared" si="242"/>
        <v>#REF!</v>
      </c>
      <c r="I1322" s="25" t="e">
        <f>#REF!</f>
        <v>#REF!</v>
      </c>
      <c r="J1322" s="26" t="e">
        <f t="shared" si="244"/>
        <v>#REF!</v>
      </c>
      <c r="K1322" s="25" t="e">
        <f>#REF!</f>
        <v>#REF!</v>
      </c>
      <c r="L1322" s="26" t="e">
        <f t="shared" si="245"/>
        <v>#REF!</v>
      </c>
      <c r="M1322" s="25" t="e">
        <f>#REF!</f>
        <v>#REF!</v>
      </c>
      <c r="N1322" s="26" t="e">
        <f t="shared" si="246"/>
        <v>#REF!</v>
      </c>
      <c r="O1322" s="17" t="s">
        <v>4016</v>
      </c>
    </row>
    <row r="1323" spans="2:15" ht="19.7" customHeight="1" x14ac:dyDescent="0.2">
      <c r="B1323" s="13" t="s">
        <v>4016</v>
      </c>
      <c r="C1323" s="14" t="s">
        <v>1261</v>
      </c>
      <c r="D1323" s="14" t="s">
        <v>608</v>
      </c>
      <c r="E1323" s="44">
        <v>0.28999999999999998</v>
      </c>
      <c r="F1323" s="15" t="s">
        <v>2999</v>
      </c>
      <c r="G1323" s="22" t="e">
        <f t="shared" si="243"/>
        <v>#REF!</v>
      </c>
      <c r="H1323" s="26" t="e">
        <f t="shared" si="242"/>
        <v>#REF!</v>
      </c>
      <c r="I1323" s="25" t="e">
        <f>#REF!</f>
        <v>#REF!</v>
      </c>
      <c r="J1323" s="26" t="e">
        <f t="shared" si="244"/>
        <v>#REF!</v>
      </c>
      <c r="K1323" s="25" t="e">
        <f>#REF!</f>
        <v>#REF!</v>
      </c>
      <c r="L1323" s="26" t="e">
        <f t="shared" si="245"/>
        <v>#REF!</v>
      </c>
      <c r="M1323" s="25" t="e">
        <f>#REF!</f>
        <v>#REF!</v>
      </c>
      <c r="N1323" s="26" t="e">
        <f t="shared" si="246"/>
        <v>#REF!</v>
      </c>
      <c r="O1323" s="17" t="s">
        <v>4016</v>
      </c>
    </row>
    <row r="1324" spans="2:15" ht="19.7" customHeight="1" x14ac:dyDescent="0.2">
      <c r="B1324" s="18" t="s">
        <v>4016</v>
      </c>
      <c r="C1324" s="19" t="s">
        <v>2821</v>
      </c>
      <c r="D1324" s="19" t="s">
        <v>2000</v>
      </c>
      <c r="E1324" s="6">
        <v>1</v>
      </c>
      <c r="F1324" s="20" t="s">
        <v>2937</v>
      </c>
      <c r="G1324" s="5">
        <f t="shared" si="243"/>
        <v>4254</v>
      </c>
      <c r="H1324" s="32">
        <f t="shared" si="242"/>
        <v>4254</v>
      </c>
      <c r="I1324" s="29">
        <f>단가산출총괄표!G79</f>
        <v>1683</v>
      </c>
      <c r="J1324" s="32">
        <f t="shared" si="244"/>
        <v>1683</v>
      </c>
      <c r="K1324" s="29">
        <f>단가산출총괄표!H79</f>
        <v>1472</v>
      </c>
      <c r="L1324" s="32">
        <f t="shared" si="245"/>
        <v>1472</v>
      </c>
      <c r="M1324" s="29">
        <f>단가산출총괄표!I79</f>
        <v>1099</v>
      </c>
      <c r="N1324" s="32">
        <f t="shared" si="246"/>
        <v>1099</v>
      </c>
      <c r="O1324" s="21" t="s">
        <v>3223</v>
      </c>
    </row>
    <row r="1325" spans="2:15" ht="19.7" customHeight="1" x14ac:dyDescent="0.2">
      <c r="B1325" s="13" t="s">
        <v>4016</v>
      </c>
      <c r="C1325" s="14" t="s">
        <v>4016</v>
      </c>
      <c r="D1325" s="14" t="s">
        <v>4016</v>
      </c>
      <c r="E1325" s="16"/>
      <c r="F1325" s="15" t="s">
        <v>4016</v>
      </c>
      <c r="G1325" s="22"/>
      <c r="H1325" s="16"/>
      <c r="I1325" s="22"/>
      <c r="J1325" s="26">
        <f t="shared" si="244"/>
        <v>0</v>
      </c>
      <c r="K1325" s="22"/>
      <c r="L1325" s="26">
        <f t="shared" si="245"/>
        <v>0</v>
      </c>
      <c r="M1325" s="22"/>
      <c r="N1325" s="26">
        <f t="shared" si="246"/>
        <v>0</v>
      </c>
      <c r="O1325" s="17" t="s">
        <v>4016</v>
      </c>
    </row>
    <row r="1326" spans="2:15" ht="19.7" customHeight="1" x14ac:dyDescent="0.2">
      <c r="B1326" s="40" t="s">
        <v>3034</v>
      </c>
      <c r="C1326" s="24" t="s">
        <v>1027</v>
      </c>
      <c r="D1326" s="24" t="s">
        <v>4016</v>
      </c>
      <c r="E1326" s="16"/>
      <c r="F1326" s="41" t="s">
        <v>3257</v>
      </c>
      <c r="G1326" s="22"/>
      <c r="H1326" s="42" t="e">
        <f t="shared" ref="H1326:H1332" si="247">J1326+L1326+N1326</f>
        <v>#REF!</v>
      </c>
      <c r="I1326" s="22"/>
      <c r="J1326" s="42" t="e">
        <f>TRUNC(J1327+J1328+J1329+J1330+J1331+J1332)</f>
        <v>#REF!</v>
      </c>
      <c r="K1326" s="22"/>
      <c r="L1326" s="42" t="e">
        <f>TRUNC(L1327+L1328+L1329+L1330+L1331+L1332)</f>
        <v>#REF!</v>
      </c>
      <c r="M1326" s="22"/>
      <c r="N1326" s="42" t="e">
        <f>TRUNC(N1327+N1328+N1329+N1330+N1331+N1332)</f>
        <v>#REF!</v>
      </c>
      <c r="O1326" s="43" t="s">
        <v>4016</v>
      </c>
    </row>
    <row r="1327" spans="2:15" ht="19.7" customHeight="1" x14ac:dyDescent="0.2">
      <c r="B1327" s="13" t="s">
        <v>4016</v>
      </c>
      <c r="C1327" s="14" t="s">
        <v>1170</v>
      </c>
      <c r="D1327" s="14" t="s">
        <v>4016</v>
      </c>
      <c r="E1327" s="16">
        <v>1</v>
      </c>
      <c r="F1327" s="15" t="s">
        <v>3257</v>
      </c>
      <c r="G1327" s="22">
        <f t="shared" ref="G1327:G1332" si="248">I1327+K1327+M1327</f>
        <v>5163338</v>
      </c>
      <c r="H1327" s="26">
        <f t="shared" si="247"/>
        <v>5163338</v>
      </c>
      <c r="I1327" s="25">
        <f>단가산출총괄표!G90</f>
        <v>0</v>
      </c>
      <c r="J1327" s="26">
        <f t="shared" ref="J1327:J1333" si="249">TRUNC(E1327*I1327,0)</f>
        <v>0</v>
      </c>
      <c r="K1327" s="25">
        <f>단가산출총괄표!H90</f>
        <v>0</v>
      </c>
      <c r="L1327" s="26">
        <f t="shared" ref="L1327:L1333" si="250">TRUNC(E1327*K1327,0)</f>
        <v>0</v>
      </c>
      <c r="M1327" s="25">
        <f>단가산출총괄표!I90</f>
        <v>5163338</v>
      </c>
      <c r="N1327" s="26">
        <f t="shared" ref="N1327:N1333" si="251">TRUNC(E1327*M1327,0)</f>
        <v>5163338</v>
      </c>
      <c r="O1327" s="17" t="s">
        <v>3412</v>
      </c>
    </row>
    <row r="1328" spans="2:15" ht="19.7" customHeight="1" x14ac:dyDescent="0.2">
      <c r="B1328" s="13" t="s">
        <v>4016</v>
      </c>
      <c r="C1328" s="14" t="s">
        <v>3452</v>
      </c>
      <c r="D1328" s="14" t="s">
        <v>4016</v>
      </c>
      <c r="E1328" s="16">
        <v>2</v>
      </c>
      <c r="F1328" s="15" t="s">
        <v>2517</v>
      </c>
      <c r="G1328" s="22">
        <f t="shared" si="248"/>
        <v>3549438</v>
      </c>
      <c r="H1328" s="26">
        <f t="shared" si="247"/>
        <v>7098876</v>
      </c>
      <c r="I1328" s="25">
        <f>단가산출총괄표!G91</f>
        <v>0</v>
      </c>
      <c r="J1328" s="26">
        <f t="shared" si="249"/>
        <v>0</v>
      </c>
      <c r="K1328" s="25">
        <f>단가산출총괄표!H91</f>
        <v>0</v>
      </c>
      <c r="L1328" s="26">
        <f t="shared" si="250"/>
        <v>0</v>
      </c>
      <c r="M1328" s="25">
        <f>단가산출총괄표!I91</f>
        <v>3549438</v>
      </c>
      <c r="N1328" s="26">
        <f t="shared" si="251"/>
        <v>7098876</v>
      </c>
      <c r="O1328" s="17" t="s">
        <v>1980</v>
      </c>
    </row>
    <row r="1329" spans="2:15" ht="19.7" customHeight="1" x14ac:dyDescent="0.2">
      <c r="B1329" s="13" t="s">
        <v>4016</v>
      </c>
      <c r="C1329" s="14" t="s">
        <v>1439</v>
      </c>
      <c r="D1329" s="14" t="s">
        <v>4016</v>
      </c>
      <c r="E1329" s="16">
        <v>2</v>
      </c>
      <c r="F1329" s="15" t="s">
        <v>3257</v>
      </c>
      <c r="G1329" s="22">
        <f t="shared" si="248"/>
        <v>11160000</v>
      </c>
      <c r="H1329" s="26">
        <f t="shared" si="247"/>
        <v>22320000</v>
      </c>
      <c r="I1329" s="25">
        <f>단가산출총괄표!G92</f>
        <v>0</v>
      </c>
      <c r="J1329" s="26">
        <f t="shared" si="249"/>
        <v>0</v>
      </c>
      <c r="K1329" s="25">
        <f>단가산출총괄표!H92</f>
        <v>0</v>
      </c>
      <c r="L1329" s="26">
        <f t="shared" si="250"/>
        <v>0</v>
      </c>
      <c r="M1329" s="25">
        <f>단가산출총괄표!I92</f>
        <v>11160000</v>
      </c>
      <c r="N1329" s="26">
        <f t="shared" si="251"/>
        <v>22320000</v>
      </c>
      <c r="O1329" s="17" t="s">
        <v>3319</v>
      </c>
    </row>
    <row r="1330" spans="2:15" ht="19.7" customHeight="1" x14ac:dyDescent="0.2">
      <c r="B1330" s="13" t="s">
        <v>4016</v>
      </c>
      <c r="C1330" s="14" t="s">
        <v>1351</v>
      </c>
      <c r="D1330" s="14" t="s">
        <v>2502</v>
      </c>
      <c r="E1330" s="16">
        <v>1</v>
      </c>
      <c r="F1330" s="15" t="s">
        <v>3257</v>
      </c>
      <c r="G1330" s="22" t="e">
        <f t="shared" si="248"/>
        <v>#REF!</v>
      </c>
      <c r="H1330" s="26" t="e">
        <f t="shared" si="247"/>
        <v>#REF!</v>
      </c>
      <c r="I1330" s="25" t="e">
        <f>일위대가총괄표!G217</f>
        <v>#REF!</v>
      </c>
      <c r="J1330" s="26" t="e">
        <f t="shared" si="249"/>
        <v>#REF!</v>
      </c>
      <c r="K1330" s="25" t="e">
        <f>일위대가총괄표!H217</f>
        <v>#REF!</v>
      </c>
      <c r="L1330" s="26" t="e">
        <f t="shared" si="250"/>
        <v>#REF!</v>
      </c>
      <c r="M1330" s="25" t="e">
        <f>일위대가총괄표!I217</f>
        <v>#REF!</v>
      </c>
      <c r="N1330" s="26" t="e">
        <f t="shared" si="251"/>
        <v>#REF!</v>
      </c>
      <c r="O1330" s="17" t="s">
        <v>1948</v>
      </c>
    </row>
    <row r="1331" spans="2:15" ht="19.7" customHeight="1" x14ac:dyDescent="0.2">
      <c r="B1331" s="13" t="s">
        <v>4016</v>
      </c>
      <c r="C1331" s="14" t="s">
        <v>2157</v>
      </c>
      <c r="D1331" s="14" t="s">
        <v>4016</v>
      </c>
      <c r="E1331" s="16">
        <v>1</v>
      </c>
      <c r="F1331" s="15" t="s">
        <v>3257</v>
      </c>
      <c r="G1331" s="22">
        <f t="shared" si="248"/>
        <v>70913525</v>
      </c>
      <c r="H1331" s="26">
        <f t="shared" si="247"/>
        <v>70913525</v>
      </c>
      <c r="I1331" s="25">
        <f>단가산출총괄표!G93</f>
        <v>70913525</v>
      </c>
      <c r="J1331" s="26">
        <f t="shared" si="249"/>
        <v>70913525</v>
      </c>
      <c r="K1331" s="25">
        <f>단가산출총괄표!H93</f>
        <v>0</v>
      </c>
      <c r="L1331" s="26">
        <f t="shared" si="250"/>
        <v>0</v>
      </c>
      <c r="M1331" s="25">
        <f>단가산출총괄표!I93</f>
        <v>0</v>
      </c>
      <c r="N1331" s="26">
        <f t="shared" si="251"/>
        <v>0</v>
      </c>
      <c r="O1331" s="17" t="s">
        <v>1874</v>
      </c>
    </row>
    <row r="1332" spans="2:15" ht="19.7" customHeight="1" x14ac:dyDescent="0.2">
      <c r="B1332" s="13" t="s">
        <v>4016</v>
      </c>
      <c r="C1332" s="14" t="s">
        <v>453</v>
      </c>
      <c r="D1332" s="14" t="s">
        <v>4016</v>
      </c>
      <c r="E1332" s="16">
        <v>-1</v>
      </c>
      <c r="F1332" s="15" t="s">
        <v>3257</v>
      </c>
      <c r="G1332" s="22">
        <f t="shared" si="248"/>
        <v>101989</v>
      </c>
      <c r="H1332" s="26">
        <f t="shared" si="247"/>
        <v>-101989</v>
      </c>
      <c r="I1332" s="22"/>
      <c r="J1332" s="26">
        <f t="shared" si="249"/>
        <v>0</v>
      </c>
      <c r="K1332" s="22"/>
      <c r="L1332" s="26">
        <f t="shared" si="250"/>
        <v>0</v>
      </c>
      <c r="M1332" s="22">
        <v>101989</v>
      </c>
      <c r="N1332" s="26">
        <f t="shared" si="251"/>
        <v>-101989</v>
      </c>
      <c r="O1332" s="17" t="s">
        <v>4016</v>
      </c>
    </row>
    <row r="1333" spans="2:15" ht="19.7" customHeight="1" x14ac:dyDescent="0.2">
      <c r="B1333" s="13" t="s">
        <v>4016</v>
      </c>
      <c r="C1333" s="14" t="s">
        <v>4016</v>
      </c>
      <c r="D1333" s="14" t="s">
        <v>4016</v>
      </c>
      <c r="E1333" s="16"/>
      <c r="F1333" s="15" t="s">
        <v>4016</v>
      </c>
      <c r="G1333" s="22"/>
      <c r="H1333" s="16"/>
      <c r="I1333" s="22"/>
      <c r="J1333" s="26">
        <f t="shared" si="249"/>
        <v>0</v>
      </c>
      <c r="K1333" s="22"/>
      <c r="L1333" s="26">
        <f t="shared" si="250"/>
        <v>0</v>
      </c>
      <c r="M1333" s="22"/>
      <c r="N1333" s="26">
        <f t="shared" si="251"/>
        <v>0</v>
      </c>
      <c r="O1333" s="17" t="s">
        <v>4016</v>
      </c>
    </row>
    <row r="1334" spans="2:15" ht="19.7" customHeight="1" x14ac:dyDescent="0.2">
      <c r="B1334" s="40" t="s">
        <v>1576</v>
      </c>
      <c r="C1334" s="24" t="s">
        <v>741</v>
      </c>
      <c r="D1334" s="24" t="s">
        <v>1429</v>
      </c>
      <c r="E1334" s="16"/>
      <c r="F1334" s="41" t="s">
        <v>1502</v>
      </c>
      <c r="G1334" s="22"/>
      <c r="H1334" s="42">
        <f>J1334+L1334+N1334</f>
        <v>5800</v>
      </c>
      <c r="I1334" s="22"/>
      <c r="J1334" s="26">
        <f>TRUNC(J1335+J1336)</f>
        <v>0</v>
      </c>
      <c r="K1334" s="22"/>
      <c r="L1334" s="26">
        <f>TRUNC(L1335+L1336)</f>
        <v>0</v>
      </c>
      <c r="M1334" s="22"/>
      <c r="N1334" s="42">
        <f>TRUNC(N1335+N1336)</f>
        <v>5800</v>
      </c>
      <c r="O1334" s="43" t="s">
        <v>4016</v>
      </c>
    </row>
    <row r="1335" spans="2:15" ht="19.7" customHeight="1" x14ac:dyDescent="0.2">
      <c r="B1335" s="13" t="s">
        <v>4016</v>
      </c>
      <c r="C1335" s="14" t="s">
        <v>1828</v>
      </c>
      <c r="D1335" s="14" t="s">
        <v>4016</v>
      </c>
      <c r="E1335" s="16">
        <v>1</v>
      </c>
      <c r="F1335" s="15" t="s">
        <v>1502</v>
      </c>
      <c r="G1335" s="22">
        <f>I1335+K1335+M1335</f>
        <v>8180</v>
      </c>
      <c r="H1335" s="26">
        <f>J1335+L1335+N1335</f>
        <v>8180</v>
      </c>
      <c r="I1335" s="22"/>
      <c r="J1335" s="26">
        <f>TRUNC(E1335*I1335,0)</f>
        <v>0</v>
      </c>
      <c r="K1335" s="22"/>
      <c r="L1335" s="26">
        <f>TRUNC(E1335*K1335,0)</f>
        <v>0</v>
      </c>
      <c r="M1335" s="22">
        <v>8180</v>
      </c>
      <c r="N1335" s="26">
        <f>TRUNC(E1335*M1335,0)</f>
        <v>8180</v>
      </c>
      <c r="O1335" s="17" t="s">
        <v>4016</v>
      </c>
    </row>
    <row r="1336" spans="2:15" ht="19.7" customHeight="1" x14ac:dyDescent="0.2">
      <c r="B1336" s="13" t="s">
        <v>4016</v>
      </c>
      <c r="C1336" s="14" t="s">
        <v>3042</v>
      </c>
      <c r="D1336" s="14" t="s">
        <v>4016</v>
      </c>
      <c r="E1336" s="16">
        <v>1</v>
      </c>
      <c r="F1336" s="15" t="s">
        <v>1502</v>
      </c>
      <c r="G1336" s="22">
        <f>I1336+K1336+M1336</f>
        <v>-2380</v>
      </c>
      <c r="H1336" s="26">
        <f>J1336+L1336+N1336</f>
        <v>-2380</v>
      </c>
      <c r="I1336" s="22"/>
      <c r="J1336" s="26">
        <f>TRUNC(E1336*I1336,0)</f>
        <v>0</v>
      </c>
      <c r="K1336" s="22"/>
      <c r="L1336" s="26">
        <f>TRUNC(E1336*K1336,0)</f>
        <v>0</v>
      </c>
      <c r="M1336" s="22">
        <v>-2380</v>
      </c>
      <c r="N1336" s="26">
        <f>TRUNC(E1336*M1336,0)</f>
        <v>-2380</v>
      </c>
      <c r="O1336" s="17" t="s">
        <v>4016</v>
      </c>
    </row>
    <row r="1337" spans="2:15" ht="19.7" customHeight="1" x14ac:dyDescent="0.2">
      <c r="B1337" s="13" t="s">
        <v>4016</v>
      </c>
      <c r="C1337" s="14" t="s">
        <v>4016</v>
      </c>
      <c r="D1337" s="14" t="s">
        <v>4016</v>
      </c>
      <c r="E1337" s="16"/>
      <c r="F1337" s="15" t="s">
        <v>4016</v>
      </c>
      <c r="G1337" s="22"/>
      <c r="H1337" s="16"/>
      <c r="I1337" s="22"/>
      <c r="J1337" s="26">
        <f>TRUNC(E1337*I1337,0)</f>
        <v>0</v>
      </c>
      <c r="K1337" s="22"/>
      <c r="L1337" s="26">
        <f>TRUNC(E1337*K1337,0)</f>
        <v>0</v>
      </c>
      <c r="M1337" s="22"/>
      <c r="N1337" s="26">
        <f>TRUNC(E1337*M1337,0)</f>
        <v>0</v>
      </c>
      <c r="O1337" s="17" t="s">
        <v>4016</v>
      </c>
    </row>
    <row r="1338" spans="2:15" ht="19.7" customHeight="1" x14ac:dyDescent="0.2">
      <c r="B1338" s="40" t="s">
        <v>3490</v>
      </c>
      <c r="C1338" s="24" t="s">
        <v>1351</v>
      </c>
      <c r="D1338" s="24" t="s">
        <v>2502</v>
      </c>
      <c r="E1338" s="16"/>
      <c r="F1338" s="41" t="s">
        <v>3257</v>
      </c>
      <c r="G1338" s="22"/>
      <c r="H1338" s="42" t="e">
        <f>J1338+L1338+N1338</f>
        <v>#REF!</v>
      </c>
      <c r="I1338" s="22"/>
      <c r="J1338" s="26" t="e">
        <f>TRUNC(J1339+J1340+J1341+J1342)</f>
        <v>#REF!</v>
      </c>
      <c r="K1338" s="22"/>
      <c r="L1338" s="42" t="e">
        <f>TRUNC(L1339+L1340+L1341+L1342)</f>
        <v>#REF!</v>
      </c>
      <c r="M1338" s="22"/>
      <c r="N1338" s="42" t="e">
        <f>TRUNC(N1339+N1340+N1341+N1342)</f>
        <v>#REF!</v>
      </c>
      <c r="O1338" s="43" t="s">
        <v>4016</v>
      </c>
    </row>
    <row r="1339" spans="2:15" ht="19.7" customHeight="1" x14ac:dyDescent="0.2">
      <c r="B1339" s="13" t="s">
        <v>4016</v>
      </c>
      <c r="C1339" s="14" t="s">
        <v>261</v>
      </c>
      <c r="D1339" s="14" t="s">
        <v>1437</v>
      </c>
      <c r="E1339" s="16">
        <v>5</v>
      </c>
      <c r="F1339" s="15" t="s">
        <v>1081</v>
      </c>
      <c r="G1339" s="22" t="e">
        <f>I1339+K1339+M1339</f>
        <v>#REF!</v>
      </c>
      <c r="H1339" s="26" t="e">
        <f>J1339+L1339+N1339</f>
        <v>#REF!</v>
      </c>
      <c r="I1339" s="25" t="e">
        <f>#REF!</f>
        <v>#REF!</v>
      </c>
      <c r="J1339" s="26" t="e">
        <f>TRUNC(E1339*I1339,0)</f>
        <v>#REF!</v>
      </c>
      <c r="K1339" s="25" t="e">
        <f>#REF!</f>
        <v>#REF!</v>
      </c>
      <c r="L1339" s="26" t="e">
        <f>TRUNC(E1339*K1339,0)</f>
        <v>#REF!</v>
      </c>
      <c r="M1339" s="25" t="e">
        <f>#REF!</f>
        <v>#REF!</v>
      </c>
      <c r="N1339" s="26" t="e">
        <f>TRUNC(E1339*M1339,0)</f>
        <v>#REF!</v>
      </c>
      <c r="O1339" s="17" t="s">
        <v>4016</v>
      </c>
    </row>
    <row r="1340" spans="2:15" ht="19.7" customHeight="1" x14ac:dyDescent="0.2">
      <c r="B1340" s="13" t="s">
        <v>4016</v>
      </c>
      <c r="C1340" s="14" t="s">
        <v>3985</v>
      </c>
      <c r="D1340" s="14" t="s">
        <v>664</v>
      </c>
      <c r="E1340" s="16">
        <v>5</v>
      </c>
      <c r="F1340" s="15" t="s">
        <v>1081</v>
      </c>
      <c r="G1340" s="22" t="e">
        <f>I1340+K1340+M1340</f>
        <v>#REF!</v>
      </c>
      <c r="H1340" s="26" t="e">
        <f>J1340+L1340+N1340</f>
        <v>#REF!</v>
      </c>
      <c r="I1340" s="25" t="e">
        <f>#REF!</f>
        <v>#REF!</v>
      </c>
      <c r="J1340" s="26" t="e">
        <f>TRUNC(E1340*I1340,0)</f>
        <v>#REF!</v>
      </c>
      <c r="K1340" s="25" t="e">
        <f>#REF!</f>
        <v>#REF!</v>
      </c>
      <c r="L1340" s="26" t="e">
        <f>TRUNC(E1340*K1340,0)</f>
        <v>#REF!</v>
      </c>
      <c r="M1340" s="25" t="e">
        <f>#REF!</f>
        <v>#REF!</v>
      </c>
      <c r="N1340" s="26" t="e">
        <f>TRUNC(E1340*M1340,0)</f>
        <v>#REF!</v>
      </c>
      <c r="O1340" s="17" t="s">
        <v>4016</v>
      </c>
    </row>
    <row r="1341" spans="2:15" ht="19.7" customHeight="1" x14ac:dyDescent="0.2">
      <c r="B1341" s="13" t="s">
        <v>4016</v>
      </c>
      <c r="C1341" s="14" t="s">
        <v>931</v>
      </c>
      <c r="D1341" s="14" t="s">
        <v>876</v>
      </c>
      <c r="E1341" s="16">
        <v>80</v>
      </c>
      <c r="F1341" s="15" t="s">
        <v>1081</v>
      </c>
      <c r="G1341" s="22" t="e">
        <f>I1341+K1341+M1341</f>
        <v>#REF!</v>
      </c>
      <c r="H1341" s="26" t="e">
        <f>J1341+L1341+N1341</f>
        <v>#REF!</v>
      </c>
      <c r="I1341" s="25" t="e">
        <f>#REF!</f>
        <v>#REF!</v>
      </c>
      <c r="J1341" s="26" t="e">
        <f>TRUNC(E1341*I1341,0)</f>
        <v>#REF!</v>
      </c>
      <c r="K1341" s="25" t="e">
        <f>#REF!</f>
        <v>#REF!</v>
      </c>
      <c r="L1341" s="26" t="e">
        <f>TRUNC(E1341*K1341,0)</f>
        <v>#REF!</v>
      </c>
      <c r="M1341" s="25" t="e">
        <f>#REF!</f>
        <v>#REF!</v>
      </c>
      <c r="N1341" s="26" t="e">
        <f>TRUNC(E1341*M1341,0)</f>
        <v>#REF!</v>
      </c>
      <c r="O1341" s="17" t="s">
        <v>4016</v>
      </c>
    </row>
    <row r="1342" spans="2:15" ht="19.7" customHeight="1" x14ac:dyDescent="0.2">
      <c r="B1342" s="13" t="s">
        <v>4016</v>
      </c>
      <c r="C1342" s="14" t="s">
        <v>2404</v>
      </c>
      <c r="D1342" s="14" t="s">
        <v>1846</v>
      </c>
      <c r="E1342" s="16">
        <v>5</v>
      </c>
      <c r="F1342" s="15" t="s">
        <v>802</v>
      </c>
      <c r="G1342" s="22" t="e">
        <f>I1342+K1342+M1342</f>
        <v>#REF!</v>
      </c>
      <c r="H1342" s="26" t="e">
        <f>J1342+L1342+N1342</f>
        <v>#REF!</v>
      </c>
      <c r="I1342" s="22"/>
      <c r="J1342" s="26">
        <f>TRUNC(E1342*1/100*I1342,0)</f>
        <v>0</v>
      </c>
      <c r="K1342" s="22"/>
      <c r="L1342" s="26">
        <f>TRUNC(E1342*1/100*K1342,0)</f>
        <v>0</v>
      </c>
      <c r="M1342" s="22" t="e">
        <f>L1341+L1340+L1339</f>
        <v>#REF!</v>
      </c>
      <c r="N1342" s="26" t="e">
        <f>TRUNC(E1342*1/100*M1342,0)</f>
        <v>#REF!</v>
      </c>
      <c r="O1342" s="17" t="s">
        <v>4016</v>
      </c>
    </row>
    <row r="1343" spans="2:15" ht="19.7" customHeight="1" x14ac:dyDescent="0.2">
      <c r="B1343" s="13" t="s">
        <v>4016</v>
      </c>
      <c r="C1343" s="14" t="s">
        <v>4016</v>
      </c>
      <c r="D1343" s="14" t="s">
        <v>4016</v>
      </c>
      <c r="E1343" s="16"/>
      <c r="F1343" s="15" t="s">
        <v>4016</v>
      </c>
      <c r="G1343" s="22"/>
      <c r="H1343" s="16"/>
      <c r="I1343" s="22"/>
      <c r="J1343" s="26">
        <f>TRUNC(E1343*I1343,0)</f>
        <v>0</v>
      </c>
      <c r="K1343" s="22"/>
      <c r="L1343" s="26">
        <f>TRUNC(E1343*K1343,0)</f>
        <v>0</v>
      </c>
      <c r="M1343" s="22"/>
      <c r="N1343" s="26">
        <f>TRUNC(E1343*M1343,0)</f>
        <v>0</v>
      </c>
      <c r="O1343" s="17" t="s">
        <v>4016</v>
      </c>
    </row>
    <row r="1344" spans="2:15" ht="19.7" customHeight="1" x14ac:dyDescent="0.2">
      <c r="B1344" s="40" t="s">
        <v>1915</v>
      </c>
      <c r="C1344" s="24" t="s">
        <v>1708</v>
      </c>
      <c r="D1344" s="24" t="s">
        <v>621</v>
      </c>
      <c r="E1344" s="16"/>
      <c r="F1344" s="41" t="s">
        <v>2762</v>
      </c>
      <c r="G1344" s="22"/>
      <c r="H1344" s="42" t="e">
        <f>J1344+L1344+N1344</f>
        <v>#REF!</v>
      </c>
      <c r="I1344" s="22"/>
      <c r="J1344" s="26">
        <f>TRUNC(J1345)</f>
        <v>0</v>
      </c>
      <c r="K1344" s="22"/>
      <c r="L1344" s="26">
        <f>TRUNC(L1345)</f>
        <v>0</v>
      </c>
      <c r="M1344" s="22"/>
      <c r="N1344" s="42" t="e">
        <f>TRUNC(N1345)</f>
        <v>#REF!</v>
      </c>
      <c r="O1344" s="43" t="s">
        <v>3307</v>
      </c>
    </row>
    <row r="1345" spans="2:15" ht="19.7" customHeight="1" x14ac:dyDescent="0.2">
      <c r="B1345" s="13" t="s">
        <v>4016</v>
      </c>
      <c r="C1345" s="14" t="s">
        <v>2843</v>
      </c>
      <c r="D1345" s="14" t="s">
        <v>3560</v>
      </c>
      <c r="E1345" s="16">
        <v>1</v>
      </c>
      <c r="F1345" s="15" t="s">
        <v>2870</v>
      </c>
      <c r="G1345" s="22" t="e">
        <f>I1345+K1345+M1345</f>
        <v>#REF!</v>
      </c>
      <c r="H1345" s="26" t="e">
        <f>J1345+L1345+N1345</f>
        <v>#REF!</v>
      </c>
      <c r="I1345" s="25"/>
      <c r="J1345" s="26">
        <f>TRUNC(E1345*I1345,0)</f>
        <v>0</v>
      </c>
      <c r="K1345" s="25"/>
      <c r="L1345" s="26">
        <f>TRUNC(E1345*K1345,0)</f>
        <v>0</v>
      </c>
      <c r="M1345" s="25" t="e">
        <f>#REF!</f>
        <v>#REF!</v>
      </c>
      <c r="N1345" s="26" t="e">
        <f>TRUNC(E1345*M1345,0)</f>
        <v>#REF!</v>
      </c>
      <c r="O1345" s="17" t="s">
        <v>4016</v>
      </c>
    </row>
    <row r="1346" spans="2:15" ht="19.7" customHeight="1" x14ac:dyDescent="0.2">
      <c r="B1346" s="13" t="s">
        <v>4016</v>
      </c>
      <c r="C1346" s="14" t="s">
        <v>4016</v>
      </c>
      <c r="D1346" s="14" t="s">
        <v>4016</v>
      </c>
      <c r="E1346" s="16"/>
      <c r="F1346" s="15" t="s">
        <v>4016</v>
      </c>
      <c r="G1346" s="22"/>
      <c r="H1346" s="16"/>
      <c r="I1346" s="22"/>
      <c r="J1346" s="26">
        <f>TRUNC(E1346*I1346,0)</f>
        <v>0</v>
      </c>
      <c r="K1346" s="22"/>
      <c r="L1346" s="26">
        <f>TRUNC(E1346*K1346,0)</f>
        <v>0</v>
      </c>
      <c r="M1346" s="22"/>
      <c r="N1346" s="26">
        <f>TRUNC(E1346*M1346,0)</f>
        <v>0</v>
      </c>
      <c r="O1346" s="17" t="s">
        <v>4016</v>
      </c>
    </row>
    <row r="1347" spans="2:15" ht="19.7" customHeight="1" x14ac:dyDescent="0.2">
      <c r="B1347" s="40" t="s">
        <v>3385</v>
      </c>
      <c r="C1347" s="24" t="s">
        <v>3451</v>
      </c>
      <c r="D1347" s="24" t="s">
        <v>2346</v>
      </c>
      <c r="E1347" s="16"/>
      <c r="F1347" s="41" t="s">
        <v>2762</v>
      </c>
      <c r="G1347" s="22"/>
      <c r="H1347" s="42" t="e">
        <f>J1347+L1347+N1347</f>
        <v>#REF!</v>
      </c>
      <c r="I1347" s="22"/>
      <c r="J1347" s="26">
        <f>TRUNC(J1348+J1349)</f>
        <v>0</v>
      </c>
      <c r="K1347" s="22"/>
      <c r="L1347" s="26">
        <f>TRUNC(L1348+L1349)</f>
        <v>0</v>
      </c>
      <c r="M1347" s="22"/>
      <c r="N1347" s="42" t="e">
        <f>TRUNC(N1348+N1349)</f>
        <v>#REF!</v>
      </c>
      <c r="O1347" s="43" t="s">
        <v>3307</v>
      </c>
    </row>
    <row r="1348" spans="2:15" ht="19.7" customHeight="1" x14ac:dyDescent="0.2">
      <c r="B1348" s="13" t="s">
        <v>4016</v>
      </c>
      <c r="C1348" s="14" t="s">
        <v>2843</v>
      </c>
      <c r="D1348" s="14" t="s">
        <v>2674</v>
      </c>
      <c r="E1348" s="16">
        <v>1</v>
      </c>
      <c r="F1348" s="15" t="s">
        <v>2870</v>
      </c>
      <c r="G1348" s="22" t="e">
        <f>I1348+K1348+M1348</f>
        <v>#REF!</v>
      </c>
      <c r="H1348" s="26" t="e">
        <f>J1348+L1348+N1348</f>
        <v>#REF!</v>
      </c>
      <c r="I1348" s="25"/>
      <c r="J1348" s="26">
        <f>TRUNC(E1348*I1348,0)</f>
        <v>0</v>
      </c>
      <c r="K1348" s="25"/>
      <c r="L1348" s="26">
        <f>TRUNC(E1348*K1348,0)</f>
        <v>0</v>
      </c>
      <c r="M1348" s="25" t="e">
        <f>#REF!</f>
        <v>#REF!</v>
      </c>
      <c r="N1348" s="26" t="e">
        <f>TRUNC(E1348*M1348,0)</f>
        <v>#REF!</v>
      </c>
      <c r="O1348" s="17" t="s">
        <v>4016</v>
      </c>
    </row>
    <row r="1349" spans="2:15" ht="19.7" customHeight="1" x14ac:dyDescent="0.2">
      <c r="B1349" s="13" t="s">
        <v>4016</v>
      </c>
      <c r="C1349" s="14" t="s">
        <v>623</v>
      </c>
      <c r="D1349" s="14" t="s">
        <v>2953</v>
      </c>
      <c r="E1349" s="16">
        <v>1</v>
      </c>
      <c r="F1349" s="15" t="s">
        <v>2870</v>
      </c>
      <c r="G1349" s="22" t="e">
        <f>I1349+K1349+M1349</f>
        <v>#REF!</v>
      </c>
      <c r="H1349" s="26" t="e">
        <f>J1349+L1349+N1349</f>
        <v>#REF!</v>
      </c>
      <c r="I1349" s="25"/>
      <c r="J1349" s="26">
        <f>TRUNC(E1349*I1349,0)</f>
        <v>0</v>
      </c>
      <c r="K1349" s="25"/>
      <c r="L1349" s="26">
        <f>TRUNC(E1349*K1349,0)</f>
        <v>0</v>
      </c>
      <c r="M1349" s="25" t="e">
        <f>#REF!</f>
        <v>#REF!</v>
      </c>
      <c r="N1349" s="26" t="e">
        <f>TRUNC(E1349*M1349,0)</f>
        <v>#REF!</v>
      </c>
      <c r="O1349" s="17" t="s">
        <v>4016</v>
      </c>
    </row>
    <row r="1350" spans="2:15" ht="19.7" customHeight="1" x14ac:dyDescent="0.2">
      <c r="B1350" s="13" t="s">
        <v>4016</v>
      </c>
      <c r="C1350" s="14" t="s">
        <v>4016</v>
      </c>
      <c r="D1350" s="14" t="s">
        <v>4016</v>
      </c>
      <c r="E1350" s="16"/>
      <c r="F1350" s="15" t="s">
        <v>4016</v>
      </c>
      <c r="G1350" s="22"/>
      <c r="H1350" s="16"/>
      <c r="I1350" s="22"/>
      <c r="J1350" s="26">
        <f>TRUNC(E1350*I1350,0)</f>
        <v>0</v>
      </c>
      <c r="K1350" s="22"/>
      <c r="L1350" s="26">
        <f>TRUNC(E1350*K1350,0)</f>
        <v>0</v>
      </c>
      <c r="M1350" s="22"/>
      <c r="N1350" s="26">
        <f>TRUNC(E1350*M1350,0)</f>
        <v>0</v>
      </c>
      <c r="O1350" s="17" t="s">
        <v>4016</v>
      </c>
    </row>
    <row r="1351" spans="2:15" ht="19.7" customHeight="1" x14ac:dyDescent="0.2">
      <c r="B1351" s="40" t="s">
        <v>1803</v>
      </c>
      <c r="C1351" s="24" t="s">
        <v>3451</v>
      </c>
      <c r="D1351" s="24" t="s">
        <v>943</v>
      </c>
      <c r="E1351" s="16"/>
      <c r="F1351" s="41" t="s">
        <v>2762</v>
      </c>
      <c r="G1351" s="22"/>
      <c r="H1351" s="42" t="e">
        <f>J1351+L1351+N1351</f>
        <v>#REF!</v>
      </c>
      <c r="I1351" s="22"/>
      <c r="J1351" s="26">
        <f>TRUNC(J1352+J1353)</f>
        <v>0</v>
      </c>
      <c r="K1351" s="22"/>
      <c r="L1351" s="26">
        <f>TRUNC(L1352+L1353)</f>
        <v>0</v>
      </c>
      <c r="M1351" s="22"/>
      <c r="N1351" s="42" t="e">
        <f>TRUNC(N1352+N1353)</f>
        <v>#REF!</v>
      </c>
      <c r="O1351" s="43" t="s">
        <v>3307</v>
      </c>
    </row>
    <row r="1352" spans="2:15" ht="19.7" customHeight="1" x14ac:dyDescent="0.2">
      <c r="B1352" s="13" t="s">
        <v>4016</v>
      </c>
      <c r="C1352" s="14" t="s">
        <v>2843</v>
      </c>
      <c r="D1352" s="14" t="s">
        <v>943</v>
      </c>
      <c r="E1352" s="16">
        <v>1</v>
      </c>
      <c r="F1352" s="15" t="s">
        <v>2870</v>
      </c>
      <c r="G1352" s="22" t="e">
        <f>I1352+K1352+M1352</f>
        <v>#REF!</v>
      </c>
      <c r="H1352" s="26" t="e">
        <f>J1352+L1352+N1352</f>
        <v>#REF!</v>
      </c>
      <c r="I1352" s="25"/>
      <c r="J1352" s="26">
        <f>TRUNC(E1352*I1352,0)</f>
        <v>0</v>
      </c>
      <c r="K1352" s="25"/>
      <c r="L1352" s="26">
        <f>TRUNC(E1352*K1352,0)</f>
        <v>0</v>
      </c>
      <c r="M1352" s="25" t="e">
        <f>#REF!</f>
        <v>#REF!</v>
      </c>
      <c r="N1352" s="26" t="e">
        <f>TRUNC(E1352*M1352,0)</f>
        <v>#REF!</v>
      </c>
      <c r="O1352" s="17" t="s">
        <v>4016</v>
      </c>
    </row>
    <row r="1353" spans="2:15" ht="19.7" customHeight="1" x14ac:dyDescent="0.2">
      <c r="B1353" s="13" t="s">
        <v>4016</v>
      </c>
      <c r="C1353" s="14" t="s">
        <v>623</v>
      </c>
      <c r="D1353" s="14" t="s">
        <v>2953</v>
      </c>
      <c r="E1353" s="16">
        <v>1</v>
      </c>
      <c r="F1353" s="15" t="s">
        <v>2870</v>
      </c>
      <c r="G1353" s="22" t="e">
        <f>I1353+K1353+M1353</f>
        <v>#REF!</v>
      </c>
      <c r="H1353" s="26" t="e">
        <f>J1353+L1353+N1353</f>
        <v>#REF!</v>
      </c>
      <c r="I1353" s="25"/>
      <c r="J1353" s="26">
        <f>TRUNC(E1353*I1353,0)</f>
        <v>0</v>
      </c>
      <c r="K1353" s="25"/>
      <c r="L1353" s="26">
        <f>TRUNC(E1353*K1353,0)</f>
        <v>0</v>
      </c>
      <c r="M1353" s="25" t="e">
        <f>#REF!</f>
        <v>#REF!</v>
      </c>
      <c r="N1353" s="26" t="e">
        <f>TRUNC(E1353*M1353,0)</f>
        <v>#REF!</v>
      </c>
      <c r="O1353" s="17" t="s">
        <v>4016</v>
      </c>
    </row>
    <row r="1354" spans="2:15" x14ac:dyDescent="0.2">
      <c r="B1354" s="18" t="s">
        <v>4016</v>
      </c>
      <c r="C1354" s="19" t="s">
        <v>4016</v>
      </c>
      <c r="D1354" s="19" t="s">
        <v>4016</v>
      </c>
      <c r="E1354" s="6"/>
      <c r="F1354" s="20" t="s">
        <v>4016</v>
      </c>
      <c r="G1354" s="5"/>
      <c r="H1354" s="6"/>
      <c r="I1354" s="5"/>
      <c r="J1354" s="32">
        <f>TRUNC(E1354*I1354,0)</f>
        <v>0</v>
      </c>
      <c r="K1354" s="5"/>
      <c r="L1354" s="32">
        <f>TRUNC(E1354*K1354,0)</f>
        <v>0</v>
      </c>
      <c r="M1354" s="5"/>
      <c r="N1354" s="32">
        <f>TRUNC(E1354*M1354,0)</f>
        <v>0</v>
      </c>
      <c r="O1354" s="21" t="s">
        <v>4016</v>
      </c>
    </row>
    <row r="1355" spans="2:15" x14ac:dyDescent="0.2">
      <c r="B1355" s="8"/>
      <c r="C1355" s="8"/>
      <c r="D1355" s="8"/>
      <c r="E1355" s="8"/>
      <c r="F1355" s="8"/>
      <c r="G1355" s="8"/>
      <c r="H1355" s="8"/>
      <c r="I1355" s="8"/>
      <c r="J1355" s="8"/>
      <c r="K1355" s="8"/>
      <c r="L1355" s="8"/>
      <c r="M1355" s="8"/>
      <c r="N1355" s="8"/>
      <c r="O1355" s="8"/>
    </row>
  </sheetData>
  <mergeCells count="11">
    <mergeCell ref="I3:J3"/>
    <mergeCell ref="K3:L3"/>
    <mergeCell ref="M3:N3"/>
    <mergeCell ref="O3:O4"/>
    <mergeCell ref="B1:O2"/>
    <mergeCell ref="B3:B4"/>
    <mergeCell ref="C3:C4"/>
    <mergeCell ref="D3:D4"/>
    <mergeCell ref="E3:E4"/>
    <mergeCell ref="F3:F4"/>
    <mergeCell ref="G3:H3"/>
  </mergeCells>
  <phoneticPr fontId="4" type="noConversion"/>
  <pageMargins left="0.78740157480314965" right="7.874015748031496E-2" top="0.47244094488188976" bottom="0.78740157480314965" header="0.5" footer="0.5"/>
  <pageSetup paperSize="9" scale="75"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45" manualBreakCount="45">
    <brk id="34" min="2" max="15" man="1"/>
    <brk id="64" min="2" max="15" man="1"/>
    <brk id="94" min="2" max="15" man="1"/>
    <brk id="124" min="2" max="15" man="1"/>
    <brk id="154" min="2" max="15" man="1"/>
    <brk id="184" min="2" max="15" man="1"/>
    <brk id="214" min="2" max="15" man="1"/>
    <brk id="244" min="2" max="15" man="1"/>
    <brk id="274" min="2" max="15" man="1"/>
    <brk id="304" min="2" max="15" man="1"/>
    <brk id="334" min="2" max="15" man="1"/>
    <brk id="364" min="2" max="15" man="1"/>
    <brk id="394" min="2" max="15" man="1"/>
    <brk id="424" min="2" max="15" man="1"/>
    <brk id="454" min="2" max="15" man="1"/>
    <brk id="484" min="2" max="15" man="1"/>
    <brk id="514" min="2" max="15" man="1"/>
    <brk id="544" min="2" max="15" man="1"/>
    <brk id="574" min="2" max="15" man="1"/>
    <brk id="604" min="2" max="15" man="1"/>
    <brk id="634" min="2" max="15" man="1"/>
    <brk id="664" min="2" max="15" man="1"/>
    <brk id="694" min="2" max="15" man="1"/>
    <brk id="724" min="2" max="15" man="1"/>
    <brk id="754" min="2" max="15" man="1"/>
    <brk id="784" min="2" max="15" man="1"/>
    <brk id="814" min="2" max="15" man="1"/>
    <brk id="844" min="2" max="15" man="1"/>
    <brk id="874" min="2" max="15" man="1"/>
    <brk id="904" min="2" max="15" man="1"/>
    <brk id="934" min="2" max="15" man="1"/>
    <brk id="964" min="2" max="15" man="1"/>
    <brk id="994" min="2" max="15" man="1"/>
    <brk id="1024" min="2" max="15" man="1"/>
    <brk id="1054" min="2" max="15" man="1"/>
    <brk id="1084" min="2" max="15" man="1"/>
    <brk id="1114" min="2" max="15" man="1"/>
    <brk id="1144" min="2" max="15" man="1"/>
    <brk id="1174" min="2" max="15" man="1"/>
    <brk id="1204" min="2" max="15" man="1"/>
    <brk id="1234" min="2" max="15" man="1"/>
    <brk id="1264" min="2" max="15" man="1"/>
    <brk id="1294" min="2" max="15" man="1"/>
    <brk id="1324" min="2" max="15" man="1"/>
    <brk id="1354" min="2"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B1:AC95"/>
  <sheetViews>
    <sheetView view="pageBreakPreview" zoomScale="145" zoomScaleNormal="100" zoomScaleSheetLayoutView="145" workbookViewId="0">
      <pane ySplit="3" topLeftCell="A35" activePane="bottomLeft" state="frozen"/>
      <selection activeCell="F233" activeCellId="1" sqref="H37 F233"/>
      <selection pane="bottomLeft" activeCell="F233" activeCellId="1" sqref="H37 F233"/>
    </sheetView>
  </sheetViews>
  <sheetFormatPr defaultRowHeight="12.75" x14ac:dyDescent="0.2"/>
  <cols>
    <col min="1" max="1" width="0.85546875" customWidth="1"/>
    <col min="2" max="2" width="7.28515625" customWidth="1"/>
    <col min="3" max="3" width="31.5703125" customWidth="1"/>
    <col min="4" max="4" width="28.7109375" customWidth="1"/>
    <col min="5" max="5" width="10.42578125" customWidth="1"/>
    <col min="6" max="9" width="19.5703125" customWidth="1"/>
    <col min="10" max="10" width="18.28515625" customWidth="1"/>
  </cols>
  <sheetData>
    <row r="1" spans="2:29" ht="24.95" customHeight="1" x14ac:dyDescent="0.2">
      <c r="B1" s="235" t="s">
        <v>1555</v>
      </c>
      <c r="C1" s="235"/>
      <c r="D1" s="235"/>
      <c r="E1" s="235"/>
      <c r="F1" s="235"/>
      <c r="G1" s="235"/>
      <c r="H1" s="235"/>
      <c r="I1" s="235"/>
      <c r="J1" s="235"/>
    </row>
    <row r="2" spans="2:29" ht="9.9499999999999993" customHeight="1" x14ac:dyDescent="0.2">
      <c r="B2" s="236"/>
      <c r="C2" s="236"/>
      <c r="D2" s="236"/>
      <c r="E2" s="236"/>
      <c r="F2" s="236"/>
      <c r="G2" s="236"/>
      <c r="H2" s="236"/>
      <c r="I2" s="236"/>
      <c r="J2" s="236"/>
    </row>
    <row r="3" spans="2:29" ht="27.95" customHeight="1" x14ac:dyDescent="0.2">
      <c r="B3" s="9" t="s">
        <v>1015</v>
      </c>
      <c r="C3" s="1" t="s">
        <v>2590</v>
      </c>
      <c r="D3" s="1" t="s">
        <v>3165</v>
      </c>
      <c r="E3" s="1" t="s">
        <v>1460</v>
      </c>
      <c r="F3" s="1" t="s">
        <v>3864</v>
      </c>
      <c r="G3" s="1" t="s">
        <v>3433</v>
      </c>
      <c r="H3" s="1" t="s">
        <v>2474</v>
      </c>
      <c r="I3" s="1" t="s">
        <v>275</v>
      </c>
      <c r="J3" s="2" t="s">
        <v>886</v>
      </c>
      <c r="Z3" t="s">
        <v>2539</v>
      </c>
      <c r="AA3" t="s">
        <v>2928</v>
      </c>
      <c r="AB3" t="s">
        <v>3975</v>
      </c>
      <c r="AC3" t="s">
        <v>2788</v>
      </c>
    </row>
    <row r="4" spans="2:29" ht="19.7" customHeight="1" x14ac:dyDescent="0.2">
      <c r="B4" s="13" t="s">
        <v>1111</v>
      </c>
      <c r="C4" s="14" t="s">
        <v>1885</v>
      </c>
      <c r="D4" s="14" t="s">
        <v>3575</v>
      </c>
      <c r="E4" s="15" t="s">
        <v>2937</v>
      </c>
      <c r="F4" s="26">
        <f t="shared" ref="F4:F35" si="0">G4+H4+I4</f>
        <v>4687</v>
      </c>
      <c r="G4" s="26">
        <f>단가산출!D4</f>
        <v>2201</v>
      </c>
      <c r="H4" s="26">
        <f>단가산출!E4</f>
        <v>1120</v>
      </c>
      <c r="I4" s="26">
        <f>단가산출!F4</f>
        <v>1366</v>
      </c>
      <c r="J4" s="17" t="s">
        <v>4016</v>
      </c>
      <c r="Z4" s="12">
        <v>4687</v>
      </c>
      <c r="AA4" s="12">
        <v>2201</v>
      </c>
      <c r="AB4" s="12">
        <v>1120</v>
      </c>
      <c r="AC4" s="12">
        <v>1366</v>
      </c>
    </row>
    <row r="5" spans="2:29" ht="19.7" customHeight="1" x14ac:dyDescent="0.2">
      <c r="B5" s="13" t="s">
        <v>3790</v>
      </c>
      <c r="C5" s="14" t="s">
        <v>2671</v>
      </c>
      <c r="D5" s="14" t="s">
        <v>954</v>
      </c>
      <c r="E5" s="15" t="s">
        <v>2937</v>
      </c>
      <c r="F5" s="26">
        <f t="shared" si="0"/>
        <v>7556</v>
      </c>
      <c r="G5" s="26">
        <f>단가산출!D63</f>
        <v>3057</v>
      </c>
      <c r="H5" s="26">
        <f>단가산출!E63</f>
        <v>2534</v>
      </c>
      <c r="I5" s="26">
        <f>단가산출!F63</f>
        <v>1965</v>
      </c>
      <c r="J5" s="17" t="s">
        <v>3455</v>
      </c>
      <c r="Z5" s="12">
        <v>7556</v>
      </c>
      <c r="AA5" s="12">
        <v>3057</v>
      </c>
      <c r="AB5" s="12">
        <v>2534</v>
      </c>
      <c r="AC5" s="12">
        <v>1965</v>
      </c>
    </row>
    <row r="6" spans="2:29" ht="19.7" customHeight="1" x14ac:dyDescent="0.2">
      <c r="B6" s="13" t="s">
        <v>1572</v>
      </c>
      <c r="C6" s="14" t="s">
        <v>2391</v>
      </c>
      <c r="D6" s="14" t="s">
        <v>2616</v>
      </c>
      <c r="E6" s="15" t="s">
        <v>2937</v>
      </c>
      <c r="F6" s="26">
        <f t="shared" si="0"/>
        <v>6679</v>
      </c>
      <c r="G6" s="26">
        <f>단가산출!D111</f>
        <v>2580</v>
      </c>
      <c r="H6" s="26">
        <f>단가산출!E111</f>
        <v>2440</v>
      </c>
      <c r="I6" s="26">
        <f>단가산출!F111</f>
        <v>1659</v>
      </c>
      <c r="J6" s="17" t="s">
        <v>3455</v>
      </c>
      <c r="Z6" s="12">
        <v>6679</v>
      </c>
      <c r="AA6" s="12">
        <v>2580</v>
      </c>
      <c r="AB6" s="12">
        <v>2440</v>
      </c>
      <c r="AC6" s="12">
        <v>1659</v>
      </c>
    </row>
    <row r="7" spans="2:29" ht="19.7" customHeight="1" x14ac:dyDescent="0.2">
      <c r="B7" s="13" t="s">
        <v>3145</v>
      </c>
      <c r="C7" s="14" t="s">
        <v>182</v>
      </c>
      <c r="D7" s="14" t="s">
        <v>3245</v>
      </c>
      <c r="E7" s="15" t="s">
        <v>2937</v>
      </c>
      <c r="F7" s="26">
        <f t="shared" si="0"/>
        <v>5679</v>
      </c>
      <c r="G7" s="26">
        <f>단가산출!D159</f>
        <v>2970</v>
      </c>
      <c r="H7" s="26">
        <f>단가산출!E159</f>
        <v>882</v>
      </c>
      <c r="I7" s="26">
        <f>단가산출!F159</f>
        <v>1827</v>
      </c>
      <c r="J7" s="17" t="s">
        <v>1673</v>
      </c>
      <c r="Z7" s="12">
        <v>5679</v>
      </c>
      <c r="AA7" s="12">
        <v>2970</v>
      </c>
      <c r="AB7" s="12">
        <v>882</v>
      </c>
      <c r="AC7" s="12">
        <v>1827</v>
      </c>
    </row>
    <row r="8" spans="2:29" ht="19.7" customHeight="1" x14ac:dyDescent="0.2">
      <c r="B8" s="13" t="s">
        <v>1284</v>
      </c>
      <c r="C8" s="14" t="s">
        <v>1562</v>
      </c>
      <c r="D8" s="14" t="s">
        <v>3245</v>
      </c>
      <c r="E8" s="15" t="s">
        <v>2937</v>
      </c>
      <c r="F8" s="26">
        <f t="shared" si="0"/>
        <v>3441</v>
      </c>
      <c r="G8" s="26">
        <f>단가산출!D211</f>
        <v>973</v>
      </c>
      <c r="H8" s="26">
        <f>단가산출!E211</f>
        <v>721</v>
      </c>
      <c r="I8" s="26">
        <f>단가산출!F211</f>
        <v>1747</v>
      </c>
      <c r="J8" s="17" t="s">
        <v>1673</v>
      </c>
      <c r="Z8" s="12">
        <v>3441</v>
      </c>
      <c r="AA8" s="12">
        <v>973</v>
      </c>
      <c r="AB8" s="12">
        <v>721</v>
      </c>
      <c r="AC8" s="12">
        <v>1747</v>
      </c>
    </row>
    <row r="9" spans="2:29" ht="19.7" customHeight="1" x14ac:dyDescent="0.2">
      <c r="B9" s="13" t="s">
        <v>3697</v>
      </c>
      <c r="C9" s="14" t="s">
        <v>1055</v>
      </c>
      <c r="D9" s="14" t="s">
        <v>821</v>
      </c>
      <c r="E9" s="15" t="s">
        <v>2937</v>
      </c>
      <c r="F9" s="26">
        <f t="shared" si="0"/>
        <v>9584</v>
      </c>
      <c r="G9" s="26">
        <f>단가산출!D254</f>
        <v>5131</v>
      </c>
      <c r="H9" s="26">
        <f>단가산출!E254</f>
        <v>1038</v>
      </c>
      <c r="I9" s="26">
        <f>단가산출!F254</f>
        <v>3415</v>
      </c>
      <c r="J9" s="17" t="s">
        <v>4016</v>
      </c>
      <c r="Z9" s="12">
        <v>9584</v>
      </c>
      <c r="AA9" s="12">
        <v>5131</v>
      </c>
      <c r="AB9" s="12">
        <v>1038</v>
      </c>
      <c r="AC9" s="12">
        <v>3415</v>
      </c>
    </row>
    <row r="10" spans="2:29" ht="19.7" customHeight="1" x14ac:dyDescent="0.2">
      <c r="B10" s="13" t="s">
        <v>1986</v>
      </c>
      <c r="C10" s="14" t="s">
        <v>3430</v>
      </c>
      <c r="D10" s="14" t="s">
        <v>821</v>
      </c>
      <c r="E10" s="15" t="s">
        <v>2937</v>
      </c>
      <c r="F10" s="26">
        <f t="shared" si="0"/>
        <v>2637</v>
      </c>
      <c r="G10" s="26">
        <f>단가산출!D314</f>
        <v>1824</v>
      </c>
      <c r="H10" s="26">
        <f>단가산출!E314</f>
        <v>638</v>
      </c>
      <c r="I10" s="26">
        <f>단가산출!F314</f>
        <v>175</v>
      </c>
      <c r="J10" s="17" t="s">
        <v>3454</v>
      </c>
      <c r="Z10" s="12">
        <v>2637</v>
      </c>
      <c r="AA10" s="12">
        <v>1824</v>
      </c>
      <c r="AB10" s="12">
        <v>638</v>
      </c>
      <c r="AC10" s="12">
        <v>175</v>
      </c>
    </row>
    <row r="11" spans="2:29" ht="19.7" customHeight="1" x14ac:dyDescent="0.2">
      <c r="B11" s="13" t="s">
        <v>3718</v>
      </c>
      <c r="C11" s="14" t="s">
        <v>3247</v>
      </c>
      <c r="D11" s="14" t="s">
        <v>2744</v>
      </c>
      <c r="E11" s="15" t="s">
        <v>2937</v>
      </c>
      <c r="F11" s="26">
        <f t="shared" si="0"/>
        <v>14748</v>
      </c>
      <c r="G11" s="26">
        <f>단가산출!D369</f>
        <v>11669</v>
      </c>
      <c r="H11" s="26">
        <f>단가산출!E369</f>
        <v>1160</v>
      </c>
      <c r="I11" s="26">
        <f>단가산출!F369</f>
        <v>1919</v>
      </c>
      <c r="J11" s="17" t="s">
        <v>4016</v>
      </c>
      <c r="Z11" s="12">
        <v>14748</v>
      </c>
      <c r="AA11" s="12">
        <v>11669</v>
      </c>
      <c r="AB11" s="12">
        <v>1160</v>
      </c>
      <c r="AC11" s="12">
        <v>1919</v>
      </c>
    </row>
    <row r="12" spans="2:29" ht="19.7" customHeight="1" x14ac:dyDescent="0.2">
      <c r="B12" s="13" t="s">
        <v>1933</v>
      </c>
      <c r="C12" s="14" t="s">
        <v>1017</v>
      </c>
      <c r="D12" s="14" t="s">
        <v>2945</v>
      </c>
      <c r="E12" s="15" t="s">
        <v>2986</v>
      </c>
      <c r="F12" s="26">
        <f t="shared" si="0"/>
        <v>21121</v>
      </c>
      <c r="G12" s="26">
        <f>단가산출!D399</f>
        <v>15032</v>
      </c>
      <c r="H12" s="26">
        <f>단가산출!E399</f>
        <v>4778</v>
      </c>
      <c r="I12" s="26">
        <f>단가산출!F399</f>
        <v>1311</v>
      </c>
      <c r="J12" s="17" t="s">
        <v>4016</v>
      </c>
      <c r="Z12" s="12">
        <v>21121</v>
      </c>
      <c r="AA12" s="12">
        <v>15032</v>
      </c>
      <c r="AB12" s="12">
        <v>4778</v>
      </c>
      <c r="AC12" s="12">
        <v>1311</v>
      </c>
    </row>
    <row r="13" spans="2:29" ht="19.7" customHeight="1" x14ac:dyDescent="0.2">
      <c r="B13" s="13" t="s">
        <v>451</v>
      </c>
      <c r="C13" s="14" t="s">
        <v>1791</v>
      </c>
      <c r="D13" s="14" t="s">
        <v>2945</v>
      </c>
      <c r="E13" s="15" t="s">
        <v>2986</v>
      </c>
      <c r="F13" s="26">
        <f t="shared" si="0"/>
        <v>22893</v>
      </c>
      <c r="G13" s="26">
        <f>단가산출!D452</f>
        <v>16293</v>
      </c>
      <c r="H13" s="26">
        <f>단가산출!E452</f>
        <v>5179</v>
      </c>
      <c r="I13" s="26">
        <f>단가산출!F452</f>
        <v>1421</v>
      </c>
      <c r="J13" s="17" t="s">
        <v>4016</v>
      </c>
      <c r="Z13" s="12">
        <v>22893</v>
      </c>
      <c r="AA13" s="12">
        <v>16293</v>
      </c>
      <c r="AB13" s="12">
        <v>5179</v>
      </c>
      <c r="AC13" s="12">
        <v>1421</v>
      </c>
    </row>
    <row r="14" spans="2:29" ht="19.7" customHeight="1" x14ac:dyDescent="0.2">
      <c r="B14" s="13" t="s">
        <v>2159</v>
      </c>
      <c r="C14" s="14" t="s">
        <v>1055</v>
      </c>
      <c r="D14" s="14" t="s">
        <v>2233</v>
      </c>
      <c r="E14" s="15" t="s">
        <v>2937</v>
      </c>
      <c r="F14" s="26">
        <f t="shared" si="0"/>
        <v>9584</v>
      </c>
      <c r="G14" s="26">
        <f>단가산출!D505</f>
        <v>5131</v>
      </c>
      <c r="H14" s="26">
        <f>단가산출!E505</f>
        <v>1038</v>
      </c>
      <c r="I14" s="26">
        <f>단가산출!F505</f>
        <v>3415</v>
      </c>
      <c r="J14" s="17" t="s">
        <v>4016</v>
      </c>
      <c r="Z14" s="12">
        <v>9584</v>
      </c>
      <c r="AA14" s="12">
        <v>5131</v>
      </c>
      <c r="AB14" s="12">
        <v>1038</v>
      </c>
      <c r="AC14" s="12">
        <v>3415</v>
      </c>
    </row>
    <row r="15" spans="2:29" ht="19.7" customHeight="1" x14ac:dyDescent="0.2">
      <c r="B15" s="13" t="s">
        <v>759</v>
      </c>
      <c r="C15" s="14" t="s">
        <v>3430</v>
      </c>
      <c r="D15" s="14" t="s">
        <v>2233</v>
      </c>
      <c r="E15" s="15" t="s">
        <v>2937</v>
      </c>
      <c r="F15" s="26">
        <f t="shared" si="0"/>
        <v>2378</v>
      </c>
      <c r="G15" s="26">
        <f>단가산출!D565</f>
        <v>1648</v>
      </c>
      <c r="H15" s="26">
        <f>단가산출!E565</f>
        <v>573</v>
      </c>
      <c r="I15" s="26">
        <f>단가산출!F565</f>
        <v>157</v>
      </c>
      <c r="J15" s="17" t="s">
        <v>3454</v>
      </c>
      <c r="Z15" s="12">
        <v>2378</v>
      </c>
      <c r="AA15" s="12">
        <v>1648</v>
      </c>
      <c r="AB15" s="12">
        <v>573</v>
      </c>
      <c r="AC15" s="12">
        <v>157</v>
      </c>
    </row>
    <row r="16" spans="2:29" ht="19.7" customHeight="1" x14ac:dyDescent="0.2">
      <c r="B16" s="13" t="s">
        <v>2572</v>
      </c>
      <c r="C16" s="14" t="s">
        <v>3105</v>
      </c>
      <c r="D16" s="14" t="s">
        <v>2110</v>
      </c>
      <c r="E16" s="15" t="s">
        <v>2937</v>
      </c>
      <c r="F16" s="26">
        <f t="shared" si="0"/>
        <v>12573</v>
      </c>
      <c r="G16" s="26">
        <f>단가산출!D620</f>
        <v>6554</v>
      </c>
      <c r="H16" s="26">
        <f>단가산출!E620</f>
        <v>2909</v>
      </c>
      <c r="I16" s="26">
        <f>단가산출!F620</f>
        <v>3110</v>
      </c>
      <c r="J16" s="17" t="s">
        <v>4016</v>
      </c>
      <c r="Z16" s="12">
        <v>12573</v>
      </c>
      <c r="AA16" s="12">
        <v>6554</v>
      </c>
      <c r="AB16" s="12">
        <v>2909</v>
      </c>
      <c r="AC16" s="12">
        <v>3110</v>
      </c>
    </row>
    <row r="17" spans="2:29" ht="19.7" customHeight="1" x14ac:dyDescent="0.2">
      <c r="B17" s="13" t="s">
        <v>114</v>
      </c>
      <c r="C17" s="14" t="s">
        <v>3898</v>
      </c>
      <c r="D17" s="14" t="s">
        <v>240</v>
      </c>
      <c r="E17" s="15" t="s">
        <v>2986</v>
      </c>
      <c r="F17" s="26">
        <f t="shared" si="0"/>
        <v>6451</v>
      </c>
      <c r="G17" s="26">
        <f>단가산출!D670</f>
        <v>4470</v>
      </c>
      <c r="H17" s="26">
        <f>단가산출!E670</f>
        <v>1555</v>
      </c>
      <c r="I17" s="26">
        <f>단가산출!F670</f>
        <v>426</v>
      </c>
      <c r="J17" s="17" t="s">
        <v>4016</v>
      </c>
      <c r="Z17" s="12">
        <v>6451</v>
      </c>
      <c r="AA17" s="12">
        <v>4470</v>
      </c>
      <c r="AB17" s="12">
        <v>1555</v>
      </c>
      <c r="AC17" s="12">
        <v>426</v>
      </c>
    </row>
    <row r="18" spans="2:29" ht="19.7" customHeight="1" x14ac:dyDescent="0.2">
      <c r="B18" s="13" t="s">
        <v>2262</v>
      </c>
      <c r="C18" s="14" t="s">
        <v>420</v>
      </c>
      <c r="D18" s="14" t="s">
        <v>821</v>
      </c>
      <c r="E18" s="15" t="s">
        <v>2937</v>
      </c>
      <c r="F18" s="26">
        <f t="shared" si="0"/>
        <v>22280</v>
      </c>
      <c r="G18" s="26">
        <f>단가산출!D715</f>
        <v>17580</v>
      </c>
      <c r="H18" s="26">
        <f>단가산출!E715</f>
        <v>1470</v>
      </c>
      <c r="I18" s="26">
        <f>단가산출!F715</f>
        <v>3230</v>
      </c>
      <c r="J18" s="17" t="s">
        <v>4016</v>
      </c>
      <c r="Z18" s="12">
        <v>22280</v>
      </c>
      <c r="AA18" s="12">
        <v>17580</v>
      </c>
      <c r="AB18" s="12">
        <v>1470</v>
      </c>
      <c r="AC18" s="12">
        <v>3230</v>
      </c>
    </row>
    <row r="19" spans="2:29" ht="19.7" customHeight="1" x14ac:dyDescent="0.2">
      <c r="B19" s="13" t="s">
        <v>651</v>
      </c>
      <c r="C19" s="14" t="s">
        <v>191</v>
      </c>
      <c r="D19" s="14" t="s">
        <v>821</v>
      </c>
      <c r="E19" s="15" t="s">
        <v>2937</v>
      </c>
      <c r="F19" s="26">
        <f t="shared" si="0"/>
        <v>18553</v>
      </c>
      <c r="G19" s="26">
        <f>단가산출!D780</f>
        <v>13554</v>
      </c>
      <c r="H19" s="26">
        <f>단가산출!E780</f>
        <v>1363</v>
      </c>
      <c r="I19" s="26">
        <f>단가산출!F780</f>
        <v>3636</v>
      </c>
      <c r="J19" s="17" t="s">
        <v>4016</v>
      </c>
      <c r="Z19" s="12">
        <v>18553</v>
      </c>
      <c r="AA19" s="12">
        <v>13554</v>
      </c>
      <c r="AB19" s="12">
        <v>1363</v>
      </c>
      <c r="AC19" s="12">
        <v>3636</v>
      </c>
    </row>
    <row r="20" spans="2:29" ht="19.7" customHeight="1" x14ac:dyDescent="0.2">
      <c r="B20" s="13" t="s">
        <v>2974</v>
      </c>
      <c r="C20" s="14" t="s">
        <v>1055</v>
      </c>
      <c r="D20" s="14" t="s">
        <v>2301</v>
      </c>
      <c r="E20" s="15" t="s">
        <v>2937</v>
      </c>
      <c r="F20" s="26">
        <f t="shared" si="0"/>
        <v>9584</v>
      </c>
      <c r="G20" s="26">
        <f>단가산출!D845</f>
        <v>5131</v>
      </c>
      <c r="H20" s="26">
        <f>단가산출!E845</f>
        <v>1038</v>
      </c>
      <c r="I20" s="26">
        <f>단가산출!F845</f>
        <v>3415</v>
      </c>
      <c r="J20" s="17" t="s">
        <v>4016</v>
      </c>
      <c r="Z20" s="12">
        <v>9584</v>
      </c>
      <c r="AA20" s="12">
        <v>5131</v>
      </c>
      <c r="AB20" s="12">
        <v>1038</v>
      </c>
      <c r="AC20" s="12">
        <v>3415</v>
      </c>
    </row>
    <row r="21" spans="2:29" ht="19.7" customHeight="1" x14ac:dyDescent="0.2">
      <c r="B21" s="13" t="s">
        <v>669</v>
      </c>
      <c r="C21" s="14" t="s">
        <v>3430</v>
      </c>
      <c r="D21" s="14" t="s">
        <v>2301</v>
      </c>
      <c r="E21" s="15" t="s">
        <v>2937</v>
      </c>
      <c r="F21" s="26">
        <f t="shared" si="0"/>
        <v>2487</v>
      </c>
      <c r="G21" s="26">
        <f>단가산출!D905</f>
        <v>1724</v>
      </c>
      <c r="H21" s="26">
        <f>단가산출!E905</f>
        <v>599</v>
      </c>
      <c r="I21" s="26">
        <f>단가산출!F905</f>
        <v>164</v>
      </c>
      <c r="J21" s="17" t="s">
        <v>3454</v>
      </c>
      <c r="Z21" s="12">
        <v>2487</v>
      </c>
      <c r="AA21" s="12">
        <v>1724</v>
      </c>
      <c r="AB21" s="12">
        <v>599</v>
      </c>
      <c r="AC21" s="12">
        <v>164</v>
      </c>
    </row>
    <row r="22" spans="2:29" ht="19.7" customHeight="1" x14ac:dyDescent="0.2">
      <c r="B22" s="13" t="s">
        <v>2932</v>
      </c>
      <c r="C22" s="14" t="s">
        <v>3247</v>
      </c>
      <c r="D22" s="14" t="s">
        <v>2656</v>
      </c>
      <c r="E22" s="15" t="s">
        <v>2937</v>
      </c>
      <c r="F22" s="26">
        <f t="shared" si="0"/>
        <v>14985</v>
      </c>
      <c r="G22" s="26">
        <f>단가산출!D960</f>
        <v>11812</v>
      </c>
      <c r="H22" s="26">
        <f>단가산출!E960</f>
        <v>1196</v>
      </c>
      <c r="I22" s="26">
        <f>단가산출!F960</f>
        <v>1977</v>
      </c>
      <c r="J22" s="17" t="s">
        <v>4016</v>
      </c>
      <c r="Z22" s="12">
        <v>14985</v>
      </c>
      <c r="AA22" s="12">
        <v>11812</v>
      </c>
      <c r="AB22" s="12">
        <v>1196</v>
      </c>
      <c r="AC22" s="12">
        <v>1977</v>
      </c>
    </row>
    <row r="23" spans="2:29" ht="19.7" customHeight="1" x14ac:dyDescent="0.2">
      <c r="B23" s="13" t="s">
        <v>3502</v>
      </c>
      <c r="C23" s="14" t="s">
        <v>2092</v>
      </c>
      <c r="D23" s="14" t="s">
        <v>3622</v>
      </c>
      <c r="E23" s="15" t="s">
        <v>1081</v>
      </c>
      <c r="F23" s="26">
        <f t="shared" si="0"/>
        <v>773106</v>
      </c>
      <c r="G23" s="26">
        <f>단가산출!D990</f>
        <v>574680</v>
      </c>
      <c r="H23" s="26">
        <f>단가산출!E990</f>
        <v>68891</v>
      </c>
      <c r="I23" s="26">
        <f>단가산출!F990</f>
        <v>129535</v>
      </c>
      <c r="J23" s="17" t="s">
        <v>4016</v>
      </c>
      <c r="Z23" s="12">
        <v>773106</v>
      </c>
      <c r="AA23" s="12">
        <v>574680</v>
      </c>
      <c r="AB23" s="12">
        <v>68891</v>
      </c>
      <c r="AC23" s="12">
        <v>129535</v>
      </c>
    </row>
    <row r="24" spans="2:29" ht="19.7" customHeight="1" x14ac:dyDescent="0.2">
      <c r="B24" s="13" t="s">
        <v>1168</v>
      </c>
      <c r="C24" s="14" t="s">
        <v>1055</v>
      </c>
      <c r="D24" s="14" t="s">
        <v>647</v>
      </c>
      <c r="E24" s="15" t="s">
        <v>2937</v>
      </c>
      <c r="F24" s="26">
        <f t="shared" si="0"/>
        <v>9584</v>
      </c>
      <c r="G24" s="26">
        <f>단가산출!D1173</f>
        <v>5131</v>
      </c>
      <c r="H24" s="26">
        <f>단가산출!E1173</f>
        <v>1038</v>
      </c>
      <c r="I24" s="26">
        <f>단가산출!F1173</f>
        <v>3415</v>
      </c>
      <c r="J24" s="17" t="s">
        <v>4016</v>
      </c>
      <c r="Z24" s="12">
        <v>9584</v>
      </c>
      <c r="AA24" s="12">
        <v>5131</v>
      </c>
      <c r="AB24" s="12">
        <v>1038</v>
      </c>
      <c r="AC24" s="12">
        <v>3415</v>
      </c>
    </row>
    <row r="25" spans="2:29" ht="19.7" customHeight="1" x14ac:dyDescent="0.2">
      <c r="B25" s="13" t="s">
        <v>3786</v>
      </c>
      <c r="C25" s="14" t="s">
        <v>3430</v>
      </c>
      <c r="D25" s="14" t="s">
        <v>647</v>
      </c>
      <c r="E25" s="15" t="s">
        <v>2937</v>
      </c>
      <c r="F25" s="26">
        <f t="shared" si="0"/>
        <v>2354</v>
      </c>
      <c r="G25" s="26">
        <f>단가산출!D1233</f>
        <v>1632</v>
      </c>
      <c r="H25" s="26">
        <f>단가산출!E1233</f>
        <v>567</v>
      </c>
      <c r="I25" s="26">
        <f>단가산출!F1233</f>
        <v>155</v>
      </c>
      <c r="J25" s="17" t="s">
        <v>3454</v>
      </c>
      <c r="Z25" s="12">
        <v>2354</v>
      </c>
      <c r="AA25" s="12">
        <v>1632</v>
      </c>
      <c r="AB25" s="12">
        <v>567</v>
      </c>
      <c r="AC25" s="12">
        <v>155</v>
      </c>
    </row>
    <row r="26" spans="2:29" ht="19.7" customHeight="1" x14ac:dyDescent="0.2">
      <c r="B26" s="13" t="s">
        <v>1627</v>
      </c>
      <c r="C26" s="14" t="s">
        <v>2311</v>
      </c>
      <c r="D26" s="14" t="s">
        <v>2233</v>
      </c>
      <c r="E26" s="15" t="s">
        <v>2937</v>
      </c>
      <c r="F26" s="26">
        <f t="shared" si="0"/>
        <v>14608</v>
      </c>
      <c r="G26" s="26">
        <f>단가산출!D1288</f>
        <v>11585</v>
      </c>
      <c r="H26" s="26">
        <f>단가산출!E1288</f>
        <v>1139</v>
      </c>
      <c r="I26" s="26">
        <f>단가산출!F1288</f>
        <v>1884</v>
      </c>
      <c r="J26" s="17" t="s">
        <v>4016</v>
      </c>
      <c r="Z26" s="12">
        <v>14608</v>
      </c>
      <c r="AA26" s="12">
        <v>11585</v>
      </c>
      <c r="AB26" s="12">
        <v>1139</v>
      </c>
      <c r="AC26" s="12">
        <v>1884</v>
      </c>
    </row>
    <row r="27" spans="2:29" ht="19.7" customHeight="1" x14ac:dyDescent="0.2">
      <c r="B27" s="13" t="s">
        <v>3081</v>
      </c>
      <c r="C27" s="14" t="s">
        <v>293</v>
      </c>
      <c r="D27" s="14" t="s">
        <v>3575</v>
      </c>
      <c r="E27" s="15" t="s">
        <v>2937</v>
      </c>
      <c r="F27" s="26">
        <f t="shared" si="0"/>
        <v>3887</v>
      </c>
      <c r="G27" s="26">
        <f>단가산출!D1318</f>
        <v>1729</v>
      </c>
      <c r="H27" s="26">
        <f>단가산출!E1318</f>
        <v>1120</v>
      </c>
      <c r="I27" s="26">
        <f>단가산출!F1318</f>
        <v>1038</v>
      </c>
      <c r="J27" s="17" t="s">
        <v>4016</v>
      </c>
      <c r="Z27" s="12">
        <v>3887</v>
      </c>
      <c r="AA27" s="12">
        <v>1729</v>
      </c>
      <c r="AB27" s="12">
        <v>1120</v>
      </c>
      <c r="AC27" s="12">
        <v>1038</v>
      </c>
    </row>
    <row r="28" spans="2:29" ht="19.7" customHeight="1" x14ac:dyDescent="0.2">
      <c r="B28" s="13" t="s">
        <v>1291</v>
      </c>
      <c r="C28" s="14" t="s">
        <v>1055</v>
      </c>
      <c r="D28" s="14" t="s">
        <v>3289</v>
      </c>
      <c r="E28" s="15" t="s">
        <v>2937</v>
      </c>
      <c r="F28" s="26">
        <f t="shared" si="0"/>
        <v>9584</v>
      </c>
      <c r="G28" s="26">
        <f>단가산출!D1377</f>
        <v>5131</v>
      </c>
      <c r="H28" s="26">
        <f>단가산출!E1377</f>
        <v>1038</v>
      </c>
      <c r="I28" s="26">
        <f>단가산출!F1377</f>
        <v>3415</v>
      </c>
      <c r="J28" s="17" t="s">
        <v>4016</v>
      </c>
      <c r="Z28" s="12">
        <v>9584</v>
      </c>
      <c r="AA28" s="12">
        <v>5131</v>
      </c>
      <c r="AB28" s="12">
        <v>1038</v>
      </c>
      <c r="AC28" s="12">
        <v>3415</v>
      </c>
    </row>
    <row r="29" spans="2:29" ht="19.7" customHeight="1" x14ac:dyDescent="0.2">
      <c r="B29" s="13" t="s">
        <v>3643</v>
      </c>
      <c r="C29" s="14" t="s">
        <v>3430</v>
      </c>
      <c r="D29" s="14" t="s">
        <v>3289</v>
      </c>
      <c r="E29" s="15" t="s">
        <v>2937</v>
      </c>
      <c r="F29" s="26">
        <f t="shared" si="0"/>
        <v>2268</v>
      </c>
      <c r="G29" s="26">
        <f>단가산출!D1437</f>
        <v>1572</v>
      </c>
      <c r="H29" s="26">
        <f>단가산출!E1437</f>
        <v>546</v>
      </c>
      <c r="I29" s="26">
        <f>단가산출!F1437</f>
        <v>150</v>
      </c>
      <c r="J29" s="17" t="s">
        <v>3454</v>
      </c>
      <c r="Z29" s="12">
        <v>2268</v>
      </c>
      <c r="AA29" s="12">
        <v>1572</v>
      </c>
      <c r="AB29" s="12">
        <v>546</v>
      </c>
      <c r="AC29" s="12">
        <v>150</v>
      </c>
    </row>
    <row r="30" spans="2:29" ht="19.7" customHeight="1" x14ac:dyDescent="0.2">
      <c r="B30" s="13" t="s">
        <v>1993</v>
      </c>
      <c r="C30" s="14" t="s">
        <v>1055</v>
      </c>
      <c r="D30" s="14" t="s">
        <v>448</v>
      </c>
      <c r="E30" s="15" t="s">
        <v>2937</v>
      </c>
      <c r="F30" s="26">
        <f t="shared" si="0"/>
        <v>9584</v>
      </c>
      <c r="G30" s="26">
        <f>단가산출!D1492</f>
        <v>5131</v>
      </c>
      <c r="H30" s="26">
        <f>단가산출!E1492</f>
        <v>1038</v>
      </c>
      <c r="I30" s="26">
        <f>단가산출!F1492</f>
        <v>3415</v>
      </c>
      <c r="J30" s="17" t="s">
        <v>4016</v>
      </c>
      <c r="Z30" s="12">
        <v>9584</v>
      </c>
      <c r="AA30" s="12">
        <v>5131</v>
      </c>
      <c r="AB30" s="12">
        <v>1038</v>
      </c>
      <c r="AC30" s="12">
        <v>3415</v>
      </c>
    </row>
    <row r="31" spans="2:29" ht="19.7" customHeight="1" x14ac:dyDescent="0.2">
      <c r="B31" s="13" t="s">
        <v>3750</v>
      </c>
      <c r="C31" s="14" t="s">
        <v>3430</v>
      </c>
      <c r="D31" s="14" t="s">
        <v>448</v>
      </c>
      <c r="E31" s="15" t="s">
        <v>2937</v>
      </c>
      <c r="F31" s="26">
        <f t="shared" si="0"/>
        <v>2690</v>
      </c>
      <c r="G31" s="26">
        <f>단가산출!D1552</f>
        <v>1864</v>
      </c>
      <c r="H31" s="26">
        <f>단가산출!E1552</f>
        <v>648</v>
      </c>
      <c r="I31" s="26">
        <f>단가산출!F1552</f>
        <v>178</v>
      </c>
      <c r="J31" s="17" t="s">
        <v>3454</v>
      </c>
      <c r="Z31" s="12">
        <v>2690</v>
      </c>
      <c r="AA31" s="12">
        <v>1864</v>
      </c>
      <c r="AB31" s="12">
        <v>648</v>
      </c>
      <c r="AC31" s="12">
        <v>178</v>
      </c>
    </row>
    <row r="32" spans="2:29" ht="19.7" customHeight="1" x14ac:dyDescent="0.2">
      <c r="B32" s="13" t="s">
        <v>1907</v>
      </c>
      <c r="C32" s="14" t="s">
        <v>3105</v>
      </c>
      <c r="D32" s="14" t="s">
        <v>2233</v>
      </c>
      <c r="E32" s="15" t="s">
        <v>2937</v>
      </c>
      <c r="F32" s="26">
        <f t="shared" si="0"/>
        <v>12729</v>
      </c>
      <c r="G32" s="26">
        <f>단가산출!D1607</f>
        <v>6636</v>
      </c>
      <c r="H32" s="26">
        <f>단가산출!E1607</f>
        <v>2945</v>
      </c>
      <c r="I32" s="26">
        <f>단가산출!F1607</f>
        <v>3148</v>
      </c>
      <c r="J32" s="17" t="s">
        <v>4016</v>
      </c>
      <c r="Z32" s="12">
        <v>12729</v>
      </c>
      <c r="AA32" s="12">
        <v>6636</v>
      </c>
      <c r="AB32" s="12">
        <v>2945</v>
      </c>
      <c r="AC32" s="12">
        <v>3148</v>
      </c>
    </row>
    <row r="33" spans="2:29" ht="19.7" customHeight="1" x14ac:dyDescent="0.2">
      <c r="B33" s="13" t="s">
        <v>2434</v>
      </c>
      <c r="C33" s="14" t="s">
        <v>3176</v>
      </c>
      <c r="D33" s="14" t="s">
        <v>4016</v>
      </c>
      <c r="E33" s="15" t="s">
        <v>2937</v>
      </c>
      <c r="F33" s="26">
        <f t="shared" si="0"/>
        <v>2765</v>
      </c>
      <c r="G33" s="26">
        <f>단가산출!D1657</f>
        <v>1133</v>
      </c>
      <c r="H33" s="26">
        <f>단가산출!E1657</f>
        <v>991</v>
      </c>
      <c r="I33" s="26">
        <f>단가산출!F1657</f>
        <v>641</v>
      </c>
      <c r="J33" s="17" t="s">
        <v>4016</v>
      </c>
      <c r="Z33" s="12">
        <v>2765</v>
      </c>
      <c r="AA33" s="12">
        <v>1133</v>
      </c>
      <c r="AB33" s="12">
        <v>991</v>
      </c>
      <c r="AC33" s="12">
        <v>641</v>
      </c>
    </row>
    <row r="34" spans="2:29" ht="19.7" customHeight="1" x14ac:dyDescent="0.2">
      <c r="B34" s="18" t="s">
        <v>177</v>
      </c>
      <c r="C34" s="19" t="s">
        <v>319</v>
      </c>
      <c r="D34" s="19" t="s">
        <v>954</v>
      </c>
      <c r="E34" s="20" t="s">
        <v>2937</v>
      </c>
      <c r="F34" s="32">
        <f t="shared" si="0"/>
        <v>16308</v>
      </c>
      <c r="G34" s="32">
        <f>단가산출!D1672</f>
        <v>6536</v>
      </c>
      <c r="H34" s="32">
        <f>단가산출!E1672</f>
        <v>5570</v>
      </c>
      <c r="I34" s="32">
        <f>단가산출!F1672</f>
        <v>4202</v>
      </c>
      <c r="J34" s="21" t="s">
        <v>3455</v>
      </c>
      <c r="Z34" s="12">
        <v>16308</v>
      </c>
      <c r="AA34" s="12">
        <v>6536</v>
      </c>
      <c r="AB34" s="12">
        <v>5570</v>
      </c>
      <c r="AC34" s="12">
        <v>4202</v>
      </c>
    </row>
    <row r="35" spans="2:29" ht="19.7" customHeight="1" x14ac:dyDescent="0.2">
      <c r="B35" s="13" t="s">
        <v>2793</v>
      </c>
      <c r="C35" s="14" t="s">
        <v>383</v>
      </c>
      <c r="D35" s="14" t="s">
        <v>4016</v>
      </c>
      <c r="E35" s="15" t="s">
        <v>2937</v>
      </c>
      <c r="F35" s="26">
        <f t="shared" si="0"/>
        <v>8894</v>
      </c>
      <c r="G35" s="26">
        <f>단가산출!D1714</f>
        <v>6116</v>
      </c>
      <c r="H35" s="26">
        <f>단가산출!E1714</f>
        <v>1469</v>
      </c>
      <c r="I35" s="26">
        <f>단가산출!F1714</f>
        <v>1309</v>
      </c>
      <c r="J35" s="17" t="s">
        <v>4016</v>
      </c>
      <c r="Z35" s="12">
        <v>8894</v>
      </c>
      <c r="AA35" s="12">
        <v>6116</v>
      </c>
      <c r="AB35" s="12">
        <v>1469</v>
      </c>
      <c r="AC35" s="12">
        <v>1309</v>
      </c>
    </row>
    <row r="36" spans="2:29" ht="19.7" customHeight="1" x14ac:dyDescent="0.2">
      <c r="B36" s="13" t="s">
        <v>588</v>
      </c>
      <c r="C36" s="14" t="s">
        <v>1523</v>
      </c>
      <c r="D36" s="14" t="s">
        <v>2364</v>
      </c>
      <c r="E36" s="15" t="s">
        <v>2937</v>
      </c>
      <c r="F36" s="26">
        <f t="shared" ref="F36:F70" si="1">G36+H36+I36</f>
        <v>25690</v>
      </c>
      <c r="G36" s="26">
        <f>단가산출!D1799</f>
        <v>11012</v>
      </c>
      <c r="H36" s="26">
        <f>단가산출!E1799</f>
        <v>7349</v>
      </c>
      <c r="I36" s="26">
        <f>단가산출!F1799</f>
        <v>7329</v>
      </c>
      <c r="J36" s="17" t="s">
        <v>4016</v>
      </c>
      <c r="Z36" s="12">
        <v>25690</v>
      </c>
      <c r="AA36" s="12">
        <v>11012</v>
      </c>
      <c r="AB36" s="12">
        <v>7349</v>
      </c>
      <c r="AC36" s="12">
        <v>7329</v>
      </c>
    </row>
    <row r="37" spans="2:29" ht="19.7" customHeight="1" x14ac:dyDescent="0.2">
      <c r="B37" s="13" t="s">
        <v>2114</v>
      </c>
      <c r="C37" s="14" t="s">
        <v>3346</v>
      </c>
      <c r="D37" s="14" t="s">
        <v>2648</v>
      </c>
      <c r="E37" s="15" t="s">
        <v>2937</v>
      </c>
      <c r="F37" s="26">
        <f t="shared" si="1"/>
        <v>1760</v>
      </c>
      <c r="G37" s="26">
        <f>단가산출!D2018</f>
        <v>721</v>
      </c>
      <c r="H37" s="26">
        <f>단가산출!E2018</f>
        <v>631</v>
      </c>
      <c r="I37" s="26">
        <f>단가산출!F2018</f>
        <v>408</v>
      </c>
      <c r="J37" s="17" t="s">
        <v>4016</v>
      </c>
      <c r="Z37" s="12">
        <v>1760</v>
      </c>
      <c r="AA37" s="12">
        <v>721</v>
      </c>
      <c r="AB37" s="12">
        <v>631</v>
      </c>
      <c r="AC37" s="12">
        <v>408</v>
      </c>
    </row>
    <row r="38" spans="2:29" ht="19.7" customHeight="1" x14ac:dyDescent="0.2">
      <c r="B38" s="13" t="s">
        <v>298</v>
      </c>
      <c r="C38" s="14" t="s">
        <v>854</v>
      </c>
      <c r="D38" s="14" t="s">
        <v>1902</v>
      </c>
      <c r="E38" s="15" t="s">
        <v>2986</v>
      </c>
      <c r="F38" s="26">
        <f t="shared" si="1"/>
        <v>13940</v>
      </c>
      <c r="G38" s="26">
        <f>단가산출!D2035</f>
        <v>6365</v>
      </c>
      <c r="H38" s="26">
        <f>단가산출!E2035</f>
        <v>3594</v>
      </c>
      <c r="I38" s="26">
        <f>단가산출!F2035</f>
        <v>3981</v>
      </c>
      <c r="J38" s="17" t="s">
        <v>4016</v>
      </c>
      <c r="Z38" s="12">
        <v>13940</v>
      </c>
      <c r="AA38" s="12">
        <v>6365</v>
      </c>
      <c r="AB38" s="12">
        <v>3594</v>
      </c>
      <c r="AC38" s="12">
        <v>3981</v>
      </c>
    </row>
    <row r="39" spans="2:29" ht="19.7" customHeight="1" x14ac:dyDescent="0.2">
      <c r="B39" s="13" t="s">
        <v>2634</v>
      </c>
      <c r="C39" s="14" t="s">
        <v>854</v>
      </c>
      <c r="D39" s="14" t="s">
        <v>3952</v>
      </c>
      <c r="E39" s="15" t="s">
        <v>2986</v>
      </c>
      <c r="F39" s="26">
        <f t="shared" si="1"/>
        <v>28282</v>
      </c>
      <c r="G39" s="26">
        <f>단가산출!D2179</f>
        <v>12703</v>
      </c>
      <c r="H39" s="26">
        <f>단가산출!E2179</f>
        <v>7160</v>
      </c>
      <c r="I39" s="26">
        <f>단가산출!F2179</f>
        <v>8419</v>
      </c>
      <c r="J39" s="17" t="s">
        <v>4016</v>
      </c>
      <c r="Z39" s="12">
        <v>28282</v>
      </c>
      <c r="AA39" s="12">
        <v>12703</v>
      </c>
      <c r="AB39" s="12">
        <v>7160</v>
      </c>
      <c r="AC39" s="12">
        <v>8419</v>
      </c>
    </row>
    <row r="40" spans="2:29" ht="19.7" customHeight="1" x14ac:dyDescent="0.2">
      <c r="B40" s="201">
        <v>93</v>
      </c>
      <c r="C40" s="189" t="s">
        <v>854</v>
      </c>
      <c r="D40" s="189" t="s">
        <v>4139</v>
      </c>
      <c r="E40" s="184" t="s">
        <v>2986</v>
      </c>
      <c r="F40" s="186">
        <f t="shared" si="1"/>
        <v>38974</v>
      </c>
      <c r="G40" s="186">
        <f>단가산출!D2351</f>
        <v>17457</v>
      </c>
      <c r="H40" s="186">
        <f>단가산출!E2351</f>
        <v>9821</v>
      </c>
      <c r="I40" s="186">
        <f>단가산출!F2351</f>
        <v>11696</v>
      </c>
      <c r="J40" s="190" t="s">
        <v>4016</v>
      </c>
      <c r="Z40" s="12"/>
      <c r="AA40" s="12"/>
      <c r="AB40" s="12"/>
      <c r="AC40" s="12"/>
    </row>
    <row r="41" spans="2:29" ht="19.7" customHeight="1" x14ac:dyDescent="0.2">
      <c r="B41" s="232">
        <v>94</v>
      </c>
      <c r="C41" s="220" t="s">
        <v>3172</v>
      </c>
      <c r="D41" s="220" t="s">
        <v>4177</v>
      </c>
      <c r="E41" s="221" t="s">
        <v>2986</v>
      </c>
      <c r="F41" s="222">
        <f t="shared" si="1"/>
        <v>38619</v>
      </c>
      <c r="G41" s="222">
        <f>단가산출!D2525</f>
        <v>17289</v>
      </c>
      <c r="H41" s="222">
        <f>단가산출!E2525</f>
        <v>9730</v>
      </c>
      <c r="I41" s="222">
        <f>단가산출!F2525</f>
        <v>11600</v>
      </c>
      <c r="J41" s="223"/>
      <c r="Z41" s="12"/>
      <c r="AA41" s="12"/>
      <c r="AB41" s="12"/>
      <c r="AC41" s="12"/>
    </row>
    <row r="42" spans="2:29" ht="19.7" customHeight="1" x14ac:dyDescent="0.2">
      <c r="B42" s="13" t="s">
        <v>944</v>
      </c>
      <c r="C42" s="14" t="s">
        <v>3469</v>
      </c>
      <c r="D42" s="14" t="s">
        <v>1902</v>
      </c>
      <c r="E42" s="15" t="s">
        <v>2986</v>
      </c>
      <c r="F42" s="26">
        <f t="shared" si="1"/>
        <v>20816</v>
      </c>
      <c r="G42" s="26">
        <f>단가산출!D2701</f>
        <v>9419</v>
      </c>
      <c r="H42" s="26">
        <f>단가산출!E2701</f>
        <v>5304</v>
      </c>
      <c r="I42" s="26">
        <f>단가산출!F2701</f>
        <v>6093</v>
      </c>
      <c r="J42" s="17" t="s">
        <v>4016</v>
      </c>
      <c r="Z42" s="12">
        <v>20816</v>
      </c>
      <c r="AA42" s="12">
        <v>9419</v>
      </c>
      <c r="AB42" s="12">
        <v>5304</v>
      </c>
      <c r="AC42" s="12">
        <v>6093</v>
      </c>
    </row>
    <row r="43" spans="2:29" ht="19.7" customHeight="1" x14ac:dyDescent="0.2">
      <c r="B43" s="13" t="s">
        <v>2740</v>
      </c>
      <c r="C43" s="14" t="s">
        <v>3469</v>
      </c>
      <c r="D43" s="14" t="s">
        <v>3952</v>
      </c>
      <c r="E43" s="15" t="s">
        <v>2986</v>
      </c>
      <c r="F43" s="26">
        <f t="shared" si="1"/>
        <v>45484</v>
      </c>
      <c r="G43" s="26">
        <f>단가산출!D2845</f>
        <v>20340</v>
      </c>
      <c r="H43" s="26">
        <f>단가산출!E2845</f>
        <v>11437</v>
      </c>
      <c r="I43" s="26">
        <f>단가산출!F2845</f>
        <v>13707</v>
      </c>
      <c r="J43" s="17" t="s">
        <v>4016</v>
      </c>
      <c r="Z43" s="12">
        <v>45484</v>
      </c>
      <c r="AA43" s="12">
        <v>20340</v>
      </c>
      <c r="AB43" s="12">
        <v>11437</v>
      </c>
      <c r="AC43" s="12">
        <v>13707</v>
      </c>
    </row>
    <row r="44" spans="2:29" ht="19.7" customHeight="1" x14ac:dyDescent="0.2">
      <c r="B44" s="13" t="s">
        <v>844</v>
      </c>
      <c r="C44" s="14" t="s">
        <v>2879</v>
      </c>
      <c r="D44" s="14" t="s">
        <v>1902</v>
      </c>
      <c r="E44" s="15" t="s">
        <v>2986</v>
      </c>
      <c r="F44" s="26">
        <f t="shared" si="1"/>
        <v>23871</v>
      </c>
      <c r="G44" s="26">
        <f>단가산출!D3017</f>
        <v>12822</v>
      </c>
      <c r="H44" s="26">
        <f>단가산출!E3017</f>
        <v>5900</v>
      </c>
      <c r="I44" s="26">
        <f>단가산출!F3017</f>
        <v>5149</v>
      </c>
      <c r="J44" s="17" t="s">
        <v>4016</v>
      </c>
      <c r="Z44" s="12">
        <v>23871</v>
      </c>
      <c r="AA44" s="12">
        <v>12822</v>
      </c>
      <c r="AB44" s="12">
        <v>5900</v>
      </c>
      <c r="AC44" s="12">
        <v>5149</v>
      </c>
    </row>
    <row r="45" spans="2:29" ht="19.7" customHeight="1" x14ac:dyDescent="0.2">
      <c r="B45" s="13" t="s">
        <v>1432</v>
      </c>
      <c r="C45" s="14" t="s">
        <v>2879</v>
      </c>
      <c r="D45" s="14" t="s">
        <v>3952</v>
      </c>
      <c r="E45" s="15" t="s">
        <v>2986</v>
      </c>
      <c r="F45" s="26">
        <f t="shared" si="1"/>
        <v>54359</v>
      </c>
      <c r="G45" s="26">
        <f>단가산출!D3161</f>
        <v>28839</v>
      </c>
      <c r="H45" s="26">
        <f>단가산출!E3161</f>
        <v>13278</v>
      </c>
      <c r="I45" s="26">
        <f>단가산출!F3161</f>
        <v>12242</v>
      </c>
      <c r="J45" s="17" t="s">
        <v>4016</v>
      </c>
      <c r="Z45" s="12">
        <v>54359</v>
      </c>
      <c r="AA45" s="12">
        <v>28839</v>
      </c>
      <c r="AB45" s="12">
        <v>13278</v>
      </c>
      <c r="AC45" s="12">
        <v>12242</v>
      </c>
    </row>
    <row r="46" spans="2:29" ht="19.7" customHeight="1" x14ac:dyDescent="0.2">
      <c r="B46" s="13" t="s">
        <v>3231</v>
      </c>
      <c r="C46" s="14" t="s">
        <v>637</v>
      </c>
      <c r="D46" s="14" t="s">
        <v>1902</v>
      </c>
      <c r="E46" s="15" t="s">
        <v>2986</v>
      </c>
      <c r="F46" s="26">
        <f t="shared" si="1"/>
        <v>20816</v>
      </c>
      <c r="G46" s="26">
        <f>단가산출!D3333</f>
        <v>9419</v>
      </c>
      <c r="H46" s="26">
        <f>단가산출!E3333</f>
        <v>5304</v>
      </c>
      <c r="I46" s="26">
        <f>단가산출!F3333</f>
        <v>6093</v>
      </c>
      <c r="J46" s="17" t="s">
        <v>4016</v>
      </c>
      <c r="Z46" s="12">
        <v>20816</v>
      </c>
      <c r="AA46" s="12">
        <v>9419</v>
      </c>
      <c r="AB46" s="12">
        <v>5304</v>
      </c>
      <c r="AC46" s="12">
        <v>6093</v>
      </c>
    </row>
    <row r="47" spans="2:29" ht="19.7" customHeight="1" x14ac:dyDescent="0.2">
      <c r="B47" s="13" t="s">
        <v>1878</v>
      </c>
      <c r="C47" s="14" t="s">
        <v>637</v>
      </c>
      <c r="D47" s="14" t="s">
        <v>3952</v>
      </c>
      <c r="E47" s="15" t="s">
        <v>2986</v>
      </c>
      <c r="F47" s="26">
        <f t="shared" si="1"/>
        <v>35169</v>
      </c>
      <c r="G47" s="26">
        <f>단가산출!D3477</f>
        <v>15760</v>
      </c>
      <c r="H47" s="26">
        <f>단가산출!E3477</f>
        <v>8872</v>
      </c>
      <c r="I47" s="26">
        <f>단가산출!F3477</f>
        <v>10537</v>
      </c>
      <c r="J47" s="17" t="s">
        <v>4016</v>
      </c>
      <c r="Z47" s="12">
        <v>35169</v>
      </c>
      <c r="AA47" s="12">
        <v>15760</v>
      </c>
      <c r="AB47" s="12">
        <v>8872</v>
      </c>
      <c r="AC47" s="12">
        <v>10537</v>
      </c>
    </row>
    <row r="48" spans="2:29" ht="19.7" customHeight="1" x14ac:dyDescent="0.2">
      <c r="B48" s="13" t="s">
        <v>3546</v>
      </c>
      <c r="C48" s="14" t="s">
        <v>3172</v>
      </c>
      <c r="D48" s="14" t="s">
        <v>1902</v>
      </c>
      <c r="E48" s="15" t="s">
        <v>2986</v>
      </c>
      <c r="F48" s="26">
        <f t="shared" si="1"/>
        <v>13940</v>
      </c>
      <c r="G48" s="26">
        <f>단가산출!D3649</f>
        <v>6365</v>
      </c>
      <c r="H48" s="26">
        <f>단가산출!E3649</f>
        <v>3594</v>
      </c>
      <c r="I48" s="26">
        <f>단가산출!F3649</f>
        <v>3981</v>
      </c>
      <c r="J48" s="17" t="s">
        <v>4016</v>
      </c>
      <c r="Z48" s="12">
        <v>13940</v>
      </c>
      <c r="AA48" s="12">
        <v>6365</v>
      </c>
      <c r="AB48" s="12">
        <v>3594</v>
      </c>
      <c r="AC48" s="12">
        <v>3981</v>
      </c>
    </row>
    <row r="49" spans="2:29" ht="19.7" customHeight="1" x14ac:dyDescent="0.2">
      <c r="B49" s="13" t="s">
        <v>1013</v>
      </c>
      <c r="C49" s="14" t="s">
        <v>3172</v>
      </c>
      <c r="D49" s="14" t="s">
        <v>3952</v>
      </c>
      <c r="E49" s="15" t="s">
        <v>2986</v>
      </c>
      <c r="F49" s="26">
        <f t="shared" si="1"/>
        <v>28282</v>
      </c>
      <c r="G49" s="26">
        <f>단가산출!D3793</f>
        <v>12703</v>
      </c>
      <c r="H49" s="26">
        <f>단가산출!E3793</f>
        <v>7160</v>
      </c>
      <c r="I49" s="26">
        <f>단가산출!F3793</f>
        <v>8419</v>
      </c>
      <c r="J49" s="17" t="s">
        <v>4016</v>
      </c>
      <c r="Z49" s="12">
        <v>28282</v>
      </c>
      <c r="AA49" s="12">
        <v>12703</v>
      </c>
      <c r="AB49" s="12">
        <v>7160</v>
      </c>
      <c r="AC49" s="12">
        <v>8419</v>
      </c>
    </row>
    <row r="50" spans="2:29" ht="19.7" customHeight="1" x14ac:dyDescent="0.2">
      <c r="B50" s="13" t="s">
        <v>3341</v>
      </c>
      <c r="C50" s="14" t="s">
        <v>655</v>
      </c>
      <c r="D50" s="14" t="s">
        <v>1902</v>
      </c>
      <c r="E50" s="15" t="s">
        <v>2986</v>
      </c>
      <c r="F50" s="26">
        <f t="shared" si="1"/>
        <v>19097</v>
      </c>
      <c r="G50" s="26">
        <f>단가산출!D3965</f>
        <v>8656</v>
      </c>
      <c r="H50" s="26">
        <f>단가산출!E3965</f>
        <v>4876</v>
      </c>
      <c r="I50" s="26">
        <f>단가산출!F3965</f>
        <v>5565</v>
      </c>
      <c r="J50" s="17" t="s">
        <v>4016</v>
      </c>
      <c r="Z50" s="12">
        <v>19097</v>
      </c>
      <c r="AA50" s="12">
        <v>8656</v>
      </c>
      <c r="AB50" s="12">
        <v>4876</v>
      </c>
      <c r="AC50" s="12">
        <v>5565</v>
      </c>
    </row>
    <row r="51" spans="2:29" ht="19.7" customHeight="1" x14ac:dyDescent="0.2">
      <c r="B51" s="13" t="s">
        <v>1734</v>
      </c>
      <c r="C51" s="14" t="s">
        <v>655</v>
      </c>
      <c r="D51" s="14" t="s">
        <v>3952</v>
      </c>
      <c r="E51" s="15" t="s">
        <v>2986</v>
      </c>
      <c r="F51" s="26">
        <f t="shared" si="1"/>
        <v>38596</v>
      </c>
      <c r="G51" s="26">
        <f>단가산출!D4109</f>
        <v>17284</v>
      </c>
      <c r="H51" s="26">
        <f>단가산출!E4109</f>
        <v>9724</v>
      </c>
      <c r="I51" s="26">
        <f>단가산출!F4109</f>
        <v>11588</v>
      </c>
      <c r="J51" s="17" t="s">
        <v>4016</v>
      </c>
      <c r="Z51" s="12">
        <v>38596</v>
      </c>
      <c r="AA51" s="12">
        <v>17284</v>
      </c>
      <c r="AB51" s="12">
        <v>9724</v>
      </c>
      <c r="AC51" s="12">
        <v>11588</v>
      </c>
    </row>
    <row r="52" spans="2:29" ht="19.7" customHeight="1" x14ac:dyDescent="0.2">
      <c r="B52" s="188">
        <v>92</v>
      </c>
      <c r="C52" s="69" t="s">
        <v>655</v>
      </c>
      <c r="D52" s="69" t="s">
        <v>4136</v>
      </c>
      <c r="E52" s="70" t="s">
        <v>2986</v>
      </c>
      <c r="F52" s="71">
        <f t="shared" si="1"/>
        <v>40317</v>
      </c>
      <c r="G52" s="71">
        <f>단가산출!D4281</f>
        <v>18045</v>
      </c>
      <c r="H52" s="71">
        <f>단가산출!E4281</f>
        <v>10154</v>
      </c>
      <c r="I52" s="71">
        <f>단가산출!F4281</f>
        <v>12118</v>
      </c>
      <c r="J52" s="72" t="s">
        <v>4016</v>
      </c>
      <c r="Z52" s="12"/>
      <c r="AA52" s="12"/>
      <c r="AB52" s="12"/>
      <c r="AC52" s="12"/>
    </row>
    <row r="53" spans="2:29" ht="19.7" customHeight="1" x14ac:dyDescent="0.2">
      <c r="B53" s="13" t="s">
        <v>3890</v>
      </c>
      <c r="C53" s="14" t="s">
        <v>3158</v>
      </c>
      <c r="D53" s="14" t="s">
        <v>1902</v>
      </c>
      <c r="E53" s="15" t="s">
        <v>2986</v>
      </c>
      <c r="F53" s="26">
        <f t="shared" si="1"/>
        <v>17377</v>
      </c>
      <c r="G53" s="26">
        <f>단가산출!D4453</f>
        <v>7891</v>
      </c>
      <c r="H53" s="26">
        <f>단가산출!E4453</f>
        <v>4449</v>
      </c>
      <c r="I53" s="26">
        <f>단가산출!F4453</f>
        <v>5037</v>
      </c>
      <c r="J53" s="17" t="s">
        <v>4016</v>
      </c>
      <c r="Z53" s="12">
        <v>17377</v>
      </c>
      <c r="AA53" s="12">
        <v>7891</v>
      </c>
      <c r="AB53" s="12">
        <v>4449</v>
      </c>
      <c r="AC53" s="12">
        <v>5037</v>
      </c>
    </row>
    <row r="54" spans="2:29" ht="19.7" customHeight="1" x14ac:dyDescent="0.2">
      <c r="B54" s="13" t="s">
        <v>1650</v>
      </c>
      <c r="C54" s="14" t="s">
        <v>3158</v>
      </c>
      <c r="D54" s="14" t="s">
        <v>3952</v>
      </c>
      <c r="E54" s="15" t="s">
        <v>2986</v>
      </c>
      <c r="F54" s="26">
        <f t="shared" si="1"/>
        <v>35169</v>
      </c>
      <c r="G54" s="26">
        <f>단가산출!D4597</f>
        <v>15760</v>
      </c>
      <c r="H54" s="26">
        <f>단가산출!E4597</f>
        <v>8872</v>
      </c>
      <c r="I54" s="26">
        <f>단가산출!F4597</f>
        <v>10537</v>
      </c>
      <c r="J54" s="17" t="s">
        <v>4016</v>
      </c>
      <c r="Z54" s="12">
        <v>35169</v>
      </c>
      <c r="AA54" s="12">
        <v>15760</v>
      </c>
      <c r="AB54" s="12">
        <v>8872</v>
      </c>
      <c r="AC54" s="12">
        <v>10537</v>
      </c>
    </row>
    <row r="55" spans="2:29" ht="19.7" customHeight="1" x14ac:dyDescent="0.2">
      <c r="B55" s="13" t="s">
        <v>4010</v>
      </c>
      <c r="C55" s="14" t="s">
        <v>1578</v>
      </c>
      <c r="D55" s="14" t="s">
        <v>1618</v>
      </c>
      <c r="E55" s="15" t="s">
        <v>2986</v>
      </c>
      <c r="F55" s="26">
        <f t="shared" si="1"/>
        <v>9044</v>
      </c>
      <c r="G55" s="26">
        <f>단가산출!D4769</f>
        <v>4247</v>
      </c>
      <c r="H55" s="26">
        <f>단가산출!E4769</f>
        <v>2261</v>
      </c>
      <c r="I55" s="26">
        <f>단가산출!F4769</f>
        <v>2536</v>
      </c>
      <c r="J55" s="17" t="s">
        <v>4016</v>
      </c>
      <c r="Z55" s="12">
        <v>9044</v>
      </c>
      <c r="AA55" s="12">
        <v>4247</v>
      </c>
      <c r="AB55" s="12">
        <v>2261</v>
      </c>
      <c r="AC55" s="12">
        <v>2536</v>
      </c>
    </row>
    <row r="56" spans="2:29" ht="19.7" customHeight="1" x14ac:dyDescent="0.2">
      <c r="B56" s="13" t="s">
        <v>378</v>
      </c>
      <c r="C56" s="14" t="s">
        <v>1055</v>
      </c>
      <c r="D56" s="14" t="s">
        <v>2110</v>
      </c>
      <c r="E56" s="15" t="s">
        <v>2937</v>
      </c>
      <c r="F56" s="26">
        <f t="shared" si="1"/>
        <v>9584</v>
      </c>
      <c r="G56" s="26">
        <f>단가산출!D4918</f>
        <v>5131</v>
      </c>
      <c r="H56" s="26">
        <f>단가산출!E4918</f>
        <v>1038</v>
      </c>
      <c r="I56" s="26">
        <f>단가산출!F4918</f>
        <v>3415</v>
      </c>
      <c r="J56" s="17" t="s">
        <v>4016</v>
      </c>
      <c r="Z56" s="12">
        <v>9584</v>
      </c>
      <c r="AA56" s="12">
        <v>5131</v>
      </c>
      <c r="AB56" s="12">
        <v>1038</v>
      </c>
      <c r="AC56" s="12">
        <v>3415</v>
      </c>
    </row>
    <row r="57" spans="2:29" ht="19.7" customHeight="1" x14ac:dyDescent="0.2">
      <c r="B57" s="13" t="s">
        <v>2215</v>
      </c>
      <c r="C57" s="14" t="s">
        <v>3430</v>
      </c>
      <c r="D57" s="14" t="s">
        <v>2110</v>
      </c>
      <c r="E57" s="15" t="s">
        <v>2937</v>
      </c>
      <c r="F57" s="26">
        <f t="shared" si="1"/>
        <v>2268</v>
      </c>
      <c r="G57" s="26">
        <f>단가산출!D4978</f>
        <v>1572</v>
      </c>
      <c r="H57" s="26">
        <f>단가산출!E4978</f>
        <v>546</v>
      </c>
      <c r="I57" s="26">
        <f>단가산출!F4978</f>
        <v>150</v>
      </c>
      <c r="J57" s="17" t="s">
        <v>3454</v>
      </c>
      <c r="Z57" s="12">
        <v>2268</v>
      </c>
      <c r="AA57" s="12">
        <v>1572</v>
      </c>
      <c r="AB57" s="12">
        <v>546</v>
      </c>
      <c r="AC57" s="12">
        <v>150</v>
      </c>
    </row>
    <row r="58" spans="2:29" ht="19.7" customHeight="1" x14ac:dyDescent="0.2">
      <c r="B58" s="13" t="s">
        <v>815</v>
      </c>
      <c r="C58" s="14" t="s">
        <v>3247</v>
      </c>
      <c r="D58" s="14" t="s">
        <v>3842</v>
      </c>
      <c r="E58" s="15" t="s">
        <v>2937</v>
      </c>
      <c r="F58" s="26">
        <f t="shared" si="1"/>
        <v>14259</v>
      </c>
      <c r="G58" s="26">
        <f>단가산출!D5033</f>
        <v>11375</v>
      </c>
      <c r="H58" s="26">
        <f>단가산출!E5033</f>
        <v>1087</v>
      </c>
      <c r="I58" s="26">
        <f>단가산출!F5033</f>
        <v>1797</v>
      </c>
      <c r="J58" s="17" t="s">
        <v>4016</v>
      </c>
      <c r="Z58" s="12">
        <v>14259</v>
      </c>
      <c r="AA58" s="12">
        <v>11375</v>
      </c>
      <c r="AB58" s="12">
        <v>1087</v>
      </c>
      <c r="AC58" s="12">
        <v>1797</v>
      </c>
    </row>
    <row r="59" spans="2:29" ht="19.7" customHeight="1" x14ac:dyDescent="0.2">
      <c r="B59" s="13" t="s">
        <v>2503</v>
      </c>
      <c r="C59" s="14" t="s">
        <v>1761</v>
      </c>
      <c r="D59" s="14" t="s">
        <v>3208</v>
      </c>
      <c r="E59" s="15" t="s">
        <v>1081</v>
      </c>
      <c r="F59" s="26">
        <f t="shared" si="1"/>
        <v>1017681</v>
      </c>
      <c r="G59" s="26">
        <f>단가산출!D5063</f>
        <v>758236</v>
      </c>
      <c r="H59" s="26">
        <f>단가산출!E5063</f>
        <v>101037</v>
      </c>
      <c r="I59" s="26">
        <f>단가산출!F5063</f>
        <v>158408</v>
      </c>
      <c r="J59" s="17" t="s">
        <v>4016</v>
      </c>
      <c r="Z59" s="12">
        <v>1017681</v>
      </c>
      <c r="AA59" s="12">
        <v>758236</v>
      </c>
      <c r="AB59" s="12">
        <v>101037</v>
      </c>
      <c r="AC59" s="12">
        <v>158408</v>
      </c>
    </row>
    <row r="60" spans="2:29" ht="19.7" customHeight="1" x14ac:dyDescent="0.2">
      <c r="B60" s="13" t="s">
        <v>66</v>
      </c>
      <c r="C60" s="14" t="s">
        <v>1761</v>
      </c>
      <c r="D60" s="14" t="s">
        <v>3595</v>
      </c>
      <c r="E60" s="15" t="s">
        <v>1081</v>
      </c>
      <c r="F60" s="26">
        <f t="shared" si="1"/>
        <v>1330797</v>
      </c>
      <c r="G60" s="26">
        <f>단가산출!D5246</f>
        <v>886534</v>
      </c>
      <c r="H60" s="26">
        <f>단가산출!E5246</f>
        <v>160672</v>
      </c>
      <c r="I60" s="26">
        <f>단가산출!F5246</f>
        <v>283591</v>
      </c>
      <c r="J60" s="17" t="s">
        <v>4016</v>
      </c>
      <c r="Z60" s="12">
        <v>1330797</v>
      </c>
      <c r="AA60" s="12">
        <v>886534</v>
      </c>
      <c r="AB60" s="12">
        <v>160672</v>
      </c>
      <c r="AC60" s="12">
        <v>283591</v>
      </c>
    </row>
    <row r="61" spans="2:29" ht="19.7" customHeight="1" x14ac:dyDescent="0.2">
      <c r="B61" s="13" t="s">
        <v>2333</v>
      </c>
      <c r="C61" s="14" t="s">
        <v>1761</v>
      </c>
      <c r="D61" s="14" t="s">
        <v>825</v>
      </c>
      <c r="E61" s="15" t="s">
        <v>1081</v>
      </c>
      <c r="F61" s="26">
        <f t="shared" si="1"/>
        <v>1350924</v>
      </c>
      <c r="G61" s="26">
        <f>단가산출!D5429</f>
        <v>888527</v>
      </c>
      <c r="H61" s="26">
        <f>단가산출!E5429</f>
        <v>167611</v>
      </c>
      <c r="I61" s="26">
        <f>단가산출!F5429</f>
        <v>294786</v>
      </c>
      <c r="J61" s="17" t="s">
        <v>4016</v>
      </c>
      <c r="Z61" s="12">
        <v>1350924</v>
      </c>
      <c r="AA61" s="12">
        <v>888527</v>
      </c>
      <c r="AB61" s="12">
        <v>167611</v>
      </c>
      <c r="AC61" s="12">
        <v>294786</v>
      </c>
    </row>
    <row r="62" spans="2:29" ht="19.7" customHeight="1" x14ac:dyDescent="0.2">
      <c r="B62" s="13" t="s">
        <v>716</v>
      </c>
      <c r="C62" s="14" t="s">
        <v>1761</v>
      </c>
      <c r="D62" s="14" t="s">
        <v>3873</v>
      </c>
      <c r="E62" s="15" t="s">
        <v>1081</v>
      </c>
      <c r="F62" s="26">
        <f t="shared" si="1"/>
        <v>1521998</v>
      </c>
      <c r="G62" s="26">
        <f>단가산출!D5612</f>
        <v>946451</v>
      </c>
      <c r="H62" s="26">
        <f>단가산출!E5612</f>
        <v>182726</v>
      </c>
      <c r="I62" s="26">
        <f>단가산출!F5612</f>
        <v>392821</v>
      </c>
      <c r="J62" s="17" t="s">
        <v>4016</v>
      </c>
      <c r="Z62" s="12">
        <v>1521998</v>
      </c>
      <c r="AA62" s="12">
        <v>946451</v>
      </c>
      <c r="AB62" s="12">
        <v>182726</v>
      </c>
      <c r="AC62" s="12">
        <v>392821</v>
      </c>
    </row>
    <row r="63" spans="2:29" ht="19.7" customHeight="1" x14ac:dyDescent="0.2">
      <c r="B63" s="13" t="s">
        <v>2916</v>
      </c>
      <c r="C63" s="14" t="s">
        <v>1761</v>
      </c>
      <c r="D63" s="14" t="s">
        <v>2544</v>
      </c>
      <c r="E63" s="15" t="s">
        <v>1081</v>
      </c>
      <c r="F63" s="26">
        <f t="shared" si="1"/>
        <v>1494415</v>
      </c>
      <c r="G63" s="26">
        <f>단가산출!D5795</f>
        <v>941909</v>
      </c>
      <c r="H63" s="26">
        <f>단가산출!E5795</f>
        <v>179499</v>
      </c>
      <c r="I63" s="26">
        <f>단가산출!F5795</f>
        <v>373007</v>
      </c>
      <c r="J63" s="17" t="s">
        <v>4016</v>
      </c>
      <c r="Z63" s="12">
        <v>1494415</v>
      </c>
      <c r="AA63" s="12">
        <v>941909</v>
      </c>
      <c r="AB63" s="12">
        <v>179499</v>
      </c>
      <c r="AC63" s="12">
        <v>373007</v>
      </c>
    </row>
    <row r="64" spans="2:29" ht="19.7" customHeight="1" x14ac:dyDescent="0.2">
      <c r="B64" s="13" t="s">
        <v>606</v>
      </c>
      <c r="C64" s="14" t="s">
        <v>1761</v>
      </c>
      <c r="D64" s="14" t="s">
        <v>3314</v>
      </c>
      <c r="E64" s="15" t="s">
        <v>1081</v>
      </c>
      <c r="F64" s="26">
        <f t="shared" si="1"/>
        <v>1205462</v>
      </c>
      <c r="G64" s="26">
        <f>단가산출!D5942</f>
        <v>870641</v>
      </c>
      <c r="H64" s="26">
        <f>단가산출!E5942</f>
        <v>123450</v>
      </c>
      <c r="I64" s="26">
        <f>단가산출!F5942</f>
        <v>211371</v>
      </c>
      <c r="J64" s="17" t="s">
        <v>4016</v>
      </c>
      <c r="Z64" s="12">
        <v>1205462</v>
      </c>
      <c r="AA64" s="12">
        <v>870641</v>
      </c>
      <c r="AB64" s="12">
        <v>123450</v>
      </c>
      <c r="AC64" s="12">
        <v>211371</v>
      </c>
    </row>
    <row r="65" spans="2:29" ht="19.7" customHeight="1" x14ac:dyDescent="0.2">
      <c r="B65" s="13" t="s">
        <v>2995</v>
      </c>
      <c r="C65" s="14" t="s">
        <v>1761</v>
      </c>
      <c r="D65" s="14" t="s">
        <v>416</v>
      </c>
      <c r="E65" s="15" t="s">
        <v>1081</v>
      </c>
      <c r="F65" s="26">
        <f t="shared" si="1"/>
        <v>1231831</v>
      </c>
      <c r="G65" s="26">
        <f>단가산출!D6125</f>
        <v>862696</v>
      </c>
      <c r="H65" s="26">
        <f>단가산출!E6125</f>
        <v>126988</v>
      </c>
      <c r="I65" s="26">
        <f>단가산출!F6125</f>
        <v>242147</v>
      </c>
      <c r="J65" s="17" t="s">
        <v>4016</v>
      </c>
      <c r="Z65" s="12">
        <v>1231831</v>
      </c>
      <c r="AA65" s="12">
        <v>862696</v>
      </c>
      <c r="AB65" s="12">
        <v>126988</v>
      </c>
      <c r="AC65" s="12">
        <v>242147</v>
      </c>
    </row>
    <row r="66" spans="2:29" ht="19.7" customHeight="1" x14ac:dyDescent="0.2">
      <c r="B66" s="13" t="s">
        <v>3424</v>
      </c>
      <c r="C66" s="14" t="s">
        <v>3420</v>
      </c>
      <c r="D66" s="14" t="s">
        <v>6</v>
      </c>
      <c r="E66" s="15" t="s">
        <v>1495</v>
      </c>
      <c r="F66" s="26">
        <f t="shared" si="1"/>
        <v>5896</v>
      </c>
      <c r="G66" s="26">
        <f>단가산출!D6308</f>
        <v>2086</v>
      </c>
      <c r="H66" s="26">
        <f>단가산출!E6308</f>
        <v>3743</v>
      </c>
      <c r="I66" s="26">
        <f>단가산출!F6308</f>
        <v>67</v>
      </c>
      <c r="J66" s="17" t="s">
        <v>2867</v>
      </c>
      <c r="Z66" s="12">
        <v>5896</v>
      </c>
      <c r="AA66" s="12">
        <v>2086</v>
      </c>
      <c r="AB66" s="12">
        <v>3743</v>
      </c>
      <c r="AC66" s="12">
        <v>67</v>
      </c>
    </row>
    <row r="67" spans="2:29" ht="19.7" customHeight="1" x14ac:dyDescent="0.2">
      <c r="B67" s="18" t="s">
        <v>1242</v>
      </c>
      <c r="C67" s="19" t="s">
        <v>712</v>
      </c>
      <c r="D67" s="19" t="s">
        <v>4016</v>
      </c>
      <c r="E67" s="20" t="s">
        <v>1495</v>
      </c>
      <c r="F67" s="32">
        <f t="shared" si="1"/>
        <v>2013</v>
      </c>
      <c r="G67" s="32">
        <f>단가산출!D6351</f>
        <v>1132</v>
      </c>
      <c r="H67" s="32">
        <f>단가산출!E6351</f>
        <v>814</v>
      </c>
      <c r="I67" s="32">
        <f>단가산출!F6351</f>
        <v>67</v>
      </c>
      <c r="J67" s="21" t="s">
        <v>4016</v>
      </c>
      <c r="Z67" s="12">
        <v>2013</v>
      </c>
      <c r="AA67" s="12">
        <v>1132</v>
      </c>
      <c r="AB67" s="12">
        <v>814</v>
      </c>
      <c r="AC67" s="12">
        <v>67</v>
      </c>
    </row>
    <row r="68" spans="2:29" ht="19.7" customHeight="1" x14ac:dyDescent="0.2">
      <c r="B68" s="13" t="s">
        <v>3837</v>
      </c>
      <c r="C68" s="14" t="s">
        <v>1761</v>
      </c>
      <c r="D68" s="14" t="s">
        <v>354</v>
      </c>
      <c r="E68" s="15" t="s">
        <v>1081</v>
      </c>
      <c r="F68" s="26">
        <f t="shared" si="1"/>
        <v>867213</v>
      </c>
      <c r="G68" s="26">
        <f>단가산출!D6426</f>
        <v>657171</v>
      </c>
      <c r="H68" s="26">
        <f>단가산출!E6426</f>
        <v>77542</v>
      </c>
      <c r="I68" s="26">
        <f>단가산출!F6426</f>
        <v>132500</v>
      </c>
      <c r="J68" s="17" t="s">
        <v>4016</v>
      </c>
      <c r="Z68" s="12">
        <v>867213</v>
      </c>
      <c r="AA68" s="12">
        <v>657171</v>
      </c>
      <c r="AB68" s="12">
        <v>77542</v>
      </c>
      <c r="AC68" s="12">
        <v>132500</v>
      </c>
    </row>
    <row r="69" spans="2:29" ht="19.7" customHeight="1" x14ac:dyDescent="0.2">
      <c r="B69" s="13" t="s">
        <v>1545</v>
      </c>
      <c r="C69" s="14" t="s">
        <v>2311</v>
      </c>
      <c r="D69" s="14" t="s">
        <v>448</v>
      </c>
      <c r="E69" s="15" t="s">
        <v>2937</v>
      </c>
      <c r="F69" s="26">
        <f t="shared" si="1"/>
        <v>16212</v>
      </c>
      <c r="G69" s="26">
        <f>단가산출!D6609</f>
        <v>12550</v>
      </c>
      <c r="H69" s="26">
        <f>단가산출!E6609</f>
        <v>1380</v>
      </c>
      <c r="I69" s="26">
        <f>단가산출!F6609</f>
        <v>2282</v>
      </c>
      <c r="J69" s="17" t="s">
        <v>4016</v>
      </c>
      <c r="Z69" s="12">
        <v>16212</v>
      </c>
      <c r="AA69" s="12">
        <v>12550</v>
      </c>
      <c r="AB69" s="12">
        <v>1380</v>
      </c>
      <c r="AC69" s="12">
        <v>2282</v>
      </c>
    </row>
    <row r="70" spans="2:29" ht="19.7" customHeight="1" x14ac:dyDescent="0.2">
      <c r="B70" s="13" t="s">
        <v>3020</v>
      </c>
      <c r="C70" s="14" t="s">
        <v>3105</v>
      </c>
      <c r="D70" s="14" t="s">
        <v>448</v>
      </c>
      <c r="E70" s="15" t="s">
        <v>2937</v>
      </c>
      <c r="F70" s="26">
        <f t="shared" si="1"/>
        <v>13288</v>
      </c>
      <c r="G70" s="26">
        <f>단가산출!D6639</f>
        <v>7015</v>
      </c>
      <c r="H70" s="26">
        <f>단가산출!E6639</f>
        <v>2944</v>
      </c>
      <c r="I70" s="26">
        <f>단가산출!F6639</f>
        <v>3329</v>
      </c>
      <c r="J70" s="17" t="s">
        <v>4016</v>
      </c>
      <c r="Z70" s="12">
        <v>13288</v>
      </c>
      <c r="AA70" s="12">
        <v>7015</v>
      </c>
      <c r="AB70" s="12">
        <v>2944</v>
      </c>
      <c r="AC70" s="12">
        <v>3329</v>
      </c>
    </row>
    <row r="71" spans="2:29" ht="19.7" customHeight="1" x14ac:dyDescent="0.2">
      <c r="B71" s="13" t="s">
        <v>1348</v>
      </c>
      <c r="C71" s="14" t="s">
        <v>2337</v>
      </c>
      <c r="D71" s="14" t="s">
        <v>2705</v>
      </c>
      <c r="E71" s="15" t="s">
        <v>2870</v>
      </c>
      <c r="F71" s="26">
        <f t="shared" ref="F71:F94" si="2">G71+H71+I71</f>
        <v>25574</v>
      </c>
      <c r="G71" s="26">
        <f>단가산출!D6689</f>
        <v>17702</v>
      </c>
      <c r="H71" s="26">
        <f>단가산출!E6689</f>
        <v>1936</v>
      </c>
      <c r="I71" s="26">
        <f>단가산출!F6689</f>
        <v>5936</v>
      </c>
      <c r="J71" s="17" t="s">
        <v>4016</v>
      </c>
      <c r="Z71" s="12">
        <v>25574</v>
      </c>
      <c r="AA71" s="12">
        <v>17702</v>
      </c>
      <c r="AB71" s="12">
        <v>1936</v>
      </c>
      <c r="AC71" s="12">
        <v>5936</v>
      </c>
    </row>
    <row r="72" spans="2:29" ht="19.7" customHeight="1" x14ac:dyDescent="0.2">
      <c r="B72" s="13" t="s">
        <v>3722</v>
      </c>
      <c r="C72" s="14" t="s">
        <v>3574</v>
      </c>
      <c r="D72" s="14" t="s">
        <v>4016</v>
      </c>
      <c r="E72" s="15" t="s">
        <v>2937</v>
      </c>
      <c r="F72" s="26">
        <f t="shared" si="2"/>
        <v>566828</v>
      </c>
      <c r="G72" s="26">
        <f>단가산출!D6721</f>
        <v>367903</v>
      </c>
      <c r="H72" s="26">
        <f>단가산출!E6721</f>
        <v>198925</v>
      </c>
      <c r="I72" s="26">
        <f>단가산출!F6721</f>
        <v>0</v>
      </c>
      <c r="J72" s="17" t="s">
        <v>4016</v>
      </c>
      <c r="Z72" s="12">
        <v>566828</v>
      </c>
      <c r="AA72" s="12">
        <v>367903</v>
      </c>
      <c r="AB72" s="12">
        <v>198925</v>
      </c>
    </row>
    <row r="73" spans="2:29" ht="19.7" customHeight="1" x14ac:dyDescent="0.2">
      <c r="B73" s="13" t="s">
        <v>1939</v>
      </c>
      <c r="C73" s="14" t="s">
        <v>3846</v>
      </c>
      <c r="D73" s="14" t="s">
        <v>3773</v>
      </c>
      <c r="E73" s="15" t="s">
        <v>1495</v>
      </c>
      <c r="F73" s="26">
        <f t="shared" si="2"/>
        <v>27577</v>
      </c>
      <c r="G73" s="26">
        <f>단가산출!D6770</f>
        <v>22969</v>
      </c>
      <c r="H73" s="26">
        <f>단가산출!E6770</f>
        <v>2450</v>
      </c>
      <c r="I73" s="26">
        <f>단가산출!F6770</f>
        <v>2158</v>
      </c>
      <c r="J73" s="17" t="s">
        <v>4016</v>
      </c>
      <c r="Z73" s="12">
        <v>27577</v>
      </c>
      <c r="AA73" s="12">
        <v>22969</v>
      </c>
      <c r="AB73" s="12">
        <v>2450</v>
      </c>
      <c r="AC73" s="12">
        <v>2158</v>
      </c>
    </row>
    <row r="74" spans="2:29" ht="19.7" customHeight="1" x14ac:dyDescent="0.2">
      <c r="B74" s="13" t="s">
        <v>3703</v>
      </c>
      <c r="C74" s="14" t="s">
        <v>2512</v>
      </c>
      <c r="D74" s="14" t="s">
        <v>4016</v>
      </c>
      <c r="E74" s="15" t="s">
        <v>411</v>
      </c>
      <c r="F74" s="26">
        <f t="shared" si="2"/>
        <v>1531066</v>
      </c>
      <c r="G74" s="26">
        <f>단가산출!D6804</f>
        <v>876254</v>
      </c>
      <c r="H74" s="26">
        <f>단가산출!E6804</f>
        <v>199807</v>
      </c>
      <c r="I74" s="26">
        <f>단가산출!F6804</f>
        <v>455005</v>
      </c>
      <c r="J74" s="17" t="s">
        <v>4016</v>
      </c>
      <c r="Z74" s="12">
        <v>1531066</v>
      </c>
      <c r="AA74" s="12">
        <v>876254</v>
      </c>
      <c r="AB74" s="12">
        <v>199807</v>
      </c>
      <c r="AC74" s="12">
        <v>455005</v>
      </c>
    </row>
    <row r="75" spans="2:29" ht="19.7" customHeight="1" x14ac:dyDescent="0.2">
      <c r="B75" s="13" t="s">
        <v>1990</v>
      </c>
      <c r="C75" s="14" t="s">
        <v>1731</v>
      </c>
      <c r="D75" s="14" t="s">
        <v>2837</v>
      </c>
      <c r="E75" s="15" t="s">
        <v>2937</v>
      </c>
      <c r="F75" s="26">
        <f t="shared" si="2"/>
        <v>5095</v>
      </c>
      <c r="G75" s="26">
        <f>단가산출!D6987</f>
        <v>2583</v>
      </c>
      <c r="H75" s="26">
        <f>단가산출!E6987</f>
        <v>1020</v>
      </c>
      <c r="I75" s="26">
        <f>단가산출!F6987</f>
        <v>1492</v>
      </c>
      <c r="J75" s="17" t="s">
        <v>4016</v>
      </c>
      <c r="Z75" s="12">
        <v>5095</v>
      </c>
      <c r="AA75" s="12">
        <v>2583</v>
      </c>
      <c r="AB75" s="12">
        <v>1020</v>
      </c>
      <c r="AC75" s="12">
        <v>1492</v>
      </c>
    </row>
    <row r="76" spans="2:29" ht="19.7" customHeight="1" x14ac:dyDescent="0.2">
      <c r="B76" s="13" t="s">
        <v>2373</v>
      </c>
      <c r="C76" s="14" t="s">
        <v>1504</v>
      </c>
      <c r="D76" s="14" t="s">
        <v>649</v>
      </c>
      <c r="E76" s="15" t="s">
        <v>2986</v>
      </c>
      <c r="F76" s="26">
        <f t="shared" si="2"/>
        <v>2454</v>
      </c>
      <c r="G76" s="26">
        <f>단가산출!D7068</f>
        <v>1787</v>
      </c>
      <c r="H76" s="26">
        <f>단가산출!E7068</f>
        <v>376</v>
      </c>
      <c r="I76" s="26">
        <f>단가산출!F7068</f>
        <v>291</v>
      </c>
      <c r="J76" s="17" t="s">
        <v>4016</v>
      </c>
      <c r="Z76" s="12">
        <v>2454</v>
      </c>
      <c r="AA76" s="12">
        <v>1787</v>
      </c>
      <c r="AB76" s="12">
        <v>376</v>
      </c>
      <c r="AC76" s="12">
        <v>291</v>
      </c>
    </row>
    <row r="77" spans="2:29" ht="19.7" customHeight="1" x14ac:dyDescent="0.2">
      <c r="B77" s="13" t="s">
        <v>236</v>
      </c>
      <c r="C77" s="14" t="s">
        <v>3156</v>
      </c>
      <c r="D77" s="14" t="s">
        <v>2208</v>
      </c>
      <c r="E77" s="15" t="s">
        <v>1495</v>
      </c>
      <c r="F77" s="26">
        <f t="shared" si="2"/>
        <v>6015</v>
      </c>
      <c r="G77" s="26">
        <f>단가산출!D7114</f>
        <v>4529</v>
      </c>
      <c r="H77" s="26">
        <f>단가산출!E7114</f>
        <v>837</v>
      </c>
      <c r="I77" s="26">
        <f>단가산출!F7114</f>
        <v>649</v>
      </c>
      <c r="J77" s="17" t="s">
        <v>4016</v>
      </c>
      <c r="Z77" s="12">
        <v>6015</v>
      </c>
      <c r="AA77" s="12">
        <v>4529</v>
      </c>
      <c r="AB77" s="12">
        <v>837</v>
      </c>
      <c r="AC77" s="12">
        <v>649</v>
      </c>
    </row>
    <row r="78" spans="2:29" ht="19.7" customHeight="1" x14ac:dyDescent="0.2">
      <c r="B78" s="13" t="s">
        <v>2834</v>
      </c>
      <c r="C78" s="14" t="s">
        <v>3156</v>
      </c>
      <c r="D78" s="14" t="s">
        <v>870</v>
      </c>
      <c r="E78" s="15" t="s">
        <v>1495</v>
      </c>
      <c r="F78" s="26">
        <f t="shared" si="2"/>
        <v>3247</v>
      </c>
      <c r="G78" s="26">
        <f>단가산출!D7153</f>
        <v>2445</v>
      </c>
      <c r="H78" s="26">
        <f>단가산출!E7153</f>
        <v>452</v>
      </c>
      <c r="I78" s="26">
        <f>단가산출!F7153</f>
        <v>350</v>
      </c>
      <c r="J78" s="17" t="s">
        <v>4016</v>
      </c>
      <c r="Z78" s="12">
        <v>3247</v>
      </c>
      <c r="AA78" s="12">
        <v>2445</v>
      </c>
      <c r="AB78" s="12">
        <v>452</v>
      </c>
      <c r="AC78" s="12">
        <v>350</v>
      </c>
    </row>
    <row r="79" spans="2:29" ht="19.7" customHeight="1" x14ac:dyDescent="0.2">
      <c r="B79" s="13" t="s">
        <v>512</v>
      </c>
      <c r="C79" s="14" t="s">
        <v>2821</v>
      </c>
      <c r="D79" s="14" t="s">
        <v>2000</v>
      </c>
      <c r="E79" s="15" t="s">
        <v>2937</v>
      </c>
      <c r="F79" s="26">
        <f t="shared" si="2"/>
        <v>4254</v>
      </c>
      <c r="G79" s="26">
        <f>단가산출!D7192</f>
        <v>1683</v>
      </c>
      <c r="H79" s="26">
        <f>단가산출!E7192</f>
        <v>1472</v>
      </c>
      <c r="I79" s="26">
        <f>단가산출!F7192</f>
        <v>1099</v>
      </c>
      <c r="J79" s="17" t="s">
        <v>4016</v>
      </c>
      <c r="Z79" s="12">
        <v>4254</v>
      </c>
      <c r="AA79" s="12">
        <v>1683</v>
      </c>
      <c r="AB79" s="12">
        <v>1472</v>
      </c>
      <c r="AC79" s="12">
        <v>1099</v>
      </c>
    </row>
    <row r="80" spans="2:29" ht="19.7" customHeight="1" x14ac:dyDescent="0.2">
      <c r="B80" s="13" t="s">
        <v>2047</v>
      </c>
      <c r="C80" s="14" t="s">
        <v>2824</v>
      </c>
      <c r="D80" s="14" t="s">
        <v>4016</v>
      </c>
      <c r="E80" s="15" t="s">
        <v>1081</v>
      </c>
      <c r="F80" s="26">
        <f t="shared" si="2"/>
        <v>56147</v>
      </c>
      <c r="G80" s="26">
        <f>단가산출!D7209</f>
        <v>49419</v>
      </c>
      <c r="H80" s="26">
        <f>단가산출!E7209</f>
        <v>3925</v>
      </c>
      <c r="I80" s="26">
        <f>단가산출!F7209</f>
        <v>2803</v>
      </c>
      <c r="J80" s="17" t="s">
        <v>4016</v>
      </c>
      <c r="Z80" s="12">
        <v>56147</v>
      </c>
      <c r="AA80" s="12">
        <v>49419</v>
      </c>
      <c r="AB80" s="12">
        <v>3925</v>
      </c>
      <c r="AC80" s="12">
        <v>2803</v>
      </c>
    </row>
    <row r="81" spans="2:29" ht="19.7" customHeight="1" x14ac:dyDescent="0.2">
      <c r="B81" s="13" t="s">
        <v>341</v>
      </c>
      <c r="C81" s="14" t="s">
        <v>325</v>
      </c>
      <c r="D81" s="14" t="s">
        <v>1031</v>
      </c>
      <c r="E81" s="15" t="s">
        <v>2986</v>
      </c>
      <c r="F81" s="26">
        <f t="shared" si="2"/>
        <v>7688</v>
      </c>
      <c r="G81" s="26">
        <f>단가산출!D7241</f>
        <v>6429</v>
      </c>
      <c r="H81" s="26">
        <f>단가산출!E7241</f>
        <v>831</v>
      </c>
      <c r="I81" s="26">
        <f>단가산출!F7241</f>
        <v>428</v>
      </c>
      <c r="J81" s="17" t="s">
        <v>4016</v>
      </c>
      <c r="Z81" s="12">
        <v>7688</v>
      </c>
      <c r="AA81" s="12">
        <v>6429</v>
      </c>
      <c r="AB81" s="12">
        <v>831</v>
      </c>
      <c r="AC81" s="12">
        <v>428</v>
      </c>
    </row>
    <row r="82" spans="2:29" ht="19.7" customHeight="1" x14ac:dyDescent="0.2">
      <c r="B82" s="13" t="s">
        <v>2732</v>
      </c>
      <c r="C82" s="14" t="s">
        <v>1100</v>
      </c>
      <c r="D82" s="14" t="s">
        <v>3075</v>
      </c>
      <c r="E82" s="15" t="s">
        <v>2986</v>
      </c>
      <c r="F82" s="26">
        <f t="shared" si="2"/>
        <v>6404</v>
      </c>
      <c r="G82" s="26">
        <f>단가산출!D7301</f>
        <v>5356</v>
      </c>
      <c r="H82" s="26">
        <f>단가산출!E7301</f>
        <v>691</v>
      </c>
      <c r="I82" s="26">
        <f>단가산출!F7301</f>
        <v>357</v>
      </c>
      <c r="J82" s="17" t="s">
        <v>4016</v>
      </c>
      <c r="Z82" s="12">
        <v>6404</v>
      </c>
      <c r="AA82" s="12">
        <v>5356</v>
      </c>
      <c r="AB82" s="12">
        <v>691</v>
      </c>
      <c r="AC82" s="12">
        <v>357</v>
      </c>
    </row>
    <row r="83" spans="2:29" ht="19.7" customHeight="1" x14ac:dyDescent="0.2">
      <c r="B83" s="13" t="s">
        <v>902</v>
      </c>
      <c r="C83" s="14" t="s">
        <v>2805</v>
      </c>
      <c r="D83" s="14" t="s">
        <v>1196</v>
      </c>
      <c r="E83" s="15" t="s">
        <v>2986</v>
      </c>
      <c r="F83" s="26">
        <f t="shared" si="2"/>
        <v>2752</v>
      </c>
      <c r="G83" s="26">
        <f>단가산출!D7361</f>
        <v>1808</v>
      </c>
      <c r="H83" s="26">
        <f>단가산출!E7361</f>
        <v>426</v>
      </c>
      <c r="I83" s="26">
        <f>단가산출!F7361</f>
        <v>518</v>
      </c>
      <c r="J83" s="17" t="s">
        <v>4016</v>
      </c>
      <c r="Z83" s="12">
        <v>2752</v>
      </c>
      <c r="AA83" s="12">
        <v>1808</v>
      </c>
      <c r="AB83" s="12">
        <v>426</v>
      </c>
      <c r="AC83" s="12">
        <v>518</v>
      </c>
    </row>
    <row r="84" spans="2:29" ht="19.7" customHeight="1" x14ac:dyDescent="0.2">
      <c r="B84" s="13" t="s">
        <v>2677</v>
      </c>
      <c r="C84" s="14" t="s">
        <v>1305</v>
      </c>
      <c r="D84" s="14" t="s">
        <v>297</v>
      </c>
      <c r="E84" s="15" t="s">
        <v>2937</v>
      </c>
      <c r="F84" s="26">
        <f t="shared" si="2"/>
        <v>14451</v>
      </c>
      <c r="G84" s="26">
        <f>단가산출!D7444</f>
        <v>10656</v>
      </c>
      <c r="H84" s="26">
        <f>단가산출!E7444</f>
        <v>2186</v>
      </c>
      <c r="I84" s="26">
        <f>단가산출!F7444</f>
        <v>1609</v>
      </c>
      <c r="J84" s="17" t="s">
        <v>4016</v>
      </c>
      <c r="Z84" s="12">
        <v>14451</v>
      </c>
      <c r="AA84" s="12">
        <v>10656</v>
      </c>
      <c r="AB84" s="12">
        <v>2186</v>
      </c>
      <c r="AC84" s="12">
        <v>1609</v>
      </c>
    </row>
    <row r="85" spans="2:29" ht="19.7" customHeight="1" x14ac:dyDescent="0.2">
      <c r="B85" s="13" t="s">
        <v>912</v>
      </c>
      <c r="C85" s="14" t="s">
        <v>3897</v>
      </c>
      <c r="D85" s="14" t="s">
        <v>4016</v>
      </c>
      <c r="E85" s="15" t="s">
        <v>1495</v>
      </c>
      <c r="F85" s="26">
        <f t="shared" si="2"/>
        <v>95158</v>
      </c>
      <c r="G85" s="26">
        <f>단가산출!D7488</f>
        <v>26956</v>
      </c>
      <c r="H85" s="26">
        <f>단가산출!E7488</f>
        <v>67581</v>
      </c>
      <c r="I85" s="26">
        <f>단가산출!F7488</f>
        <v>621</v>
      </c>
      <c r="J85" s="17" t="s">
        <v>4016</v>
      </c>
      <c r="Z85" s="12">
        <v>95158</v>
      </c>
      <c r="AA85" s="12">
        <v>26956</v>
      </c>
      <c r="AB85" s="12">
        <v>67581</v>
      </c>
      <c r="AC85" s="12">
        <v>621</v>
      </c>
    </row>
    <row r="86" spans="2:29" ht="19.7" customHeight="1" x14ac:dyDescent="0.2">
      <c r="B86" s="13" t="s">
        <v>1365</v>
      </c>
      <c r="C86" s="14" t="s">
        <v>2667</v>
      </c>
      <c r="D86" s="14" t="s">
        <v>910</v>
      </c>
      <c r="E86" s="15" t="s">
        <v>2937</v>
      </c>
      <c r="F86" s="26">
        <f t="shared" si="2"/>
        <v>5562</v>
      </c>
      <c r="G86" s="26">
        <f>단가산출!D7604</f>
        <v>2870</v>
      </c>
      <c r="H86" s="26">
        <f>단가산출!E7604</f>
        <v>1116</v>
      </c>
      <c r="I86" s="26">
        <f>단가산출!F7604</f>
        <v>1576</v>
      </c>
      <c r="J86" s="17" t="s">
        <v>4016</v>
      </c>
      <c r="Z86" s="12">
        <v>5562</v>
      </c>
      <c r="AA86" s="12">
        <v>2870</v>
      </c>
      <c r="AB86" s="12">
        <v>1116</v>
      </c>
      <c r="AC86" s="12">
        <v>1576</v>
      </c>
    </row>
    <row r="87" spans="2:29" ht="19.7" customHeight="1" x14ac:dyDescent="0.2">
      <c r="B87" s="13" t="s">
        <v>3033</v>
      </c>
      <c r="C87" s="14" t="s">
        <v>2493</v>
      </c>
      <c r="D87" s="14" t="s">
        <v>3979</v>
      </c>
      <c r="E87" s="15" t="s">
        <v>2937</v>
      </c>
      <c r="F87" s="26">
        <f t="shared" si="2"/>
        <v>75446</v>
      </c>
      <c r="G87" s="26">
        <f>단가산출!D7685</f>
        <v>47914</v>
      </c>
      <c r="H87" s="26">
        <f>단가산출!E7685</f>
        <v>13115</v>
      </c>
      <c r="I87" s="26">
        <f>단가산출!F7685</f>
        <v>14417</v>
      </c>
      <c r="J87" s="17" t="s">
        <v>4016</v>
      </c>
      <c r="Z87" s="12">
        <v>75446</v>
      </c>
      <c r="AA87" s="12">
        <v>47914</v>
      </c>
      <c r="AB87" s="12">
        <v>13115</v>
      </c>
      <c r="AC87" s="12">
        <v>14417</v>
      </c>
    </row>
    <row r="88" spans="2:29" ht="19.7" customHeight="1" x14ac:dyDescent="0.2">
      <c r="B88" s="13" t="s">
        <v>1941</v>
      </c>
      <c r="C88" s="14" t="s">
        <v>3408</v>
      </c>
      <c r="D88" s="14" t="s">
        <v>4016</v>
      </c>
      <c r="E88" s="15" t="s">
        <v>3257</v>
      </c>
      <c r="F88" s="26">
        <f t="shared" si="2"/>
        <v>618108920</v>
      </c>
      <c r="G88" s="26">
        <f>단가산출!D7751</f>
        <v>618108920</v>
      </c>
      <c r="H88" s="26">
        <f>단가산출!E7751</f>
        <v>0</v>
      </c>
      <c r="I88" s="26">
        <f>단가산출!F7751</f>
        <v>0</v>
      </c>
      <c r="J88" s="17" t="s">
        <v>4016</v>
      </c>
      <c r="Z88" s="12">
        <v>618108920</v>
      </c>
      <c r="AA88" s="12">
        <v>618108920</v>
      </c>
    </row>
    <row r="89" spans="2:29" ht="19.7" customHeight="1" x14ac:dyDescent="0.2">
      <c r="B89" s="13" t="s">
        <v>3728</v>
      </c>
      <c r="C89" s="14" t="s">
        <v>1304</v>
      </c>
      <c r="D89" s="14" t="s">
        <v>4016</v>
      </c>
      <c r="E89" s="15" t="s">
        <v>2870</v>
      </c>
      <c r="F89" s="26">
        <f t="shared" si="2"/>
        <v>17005</v>
      </c>
      <c r="G89" s="26">
        <f>단가산출!D7788</f>
        <v>0</v>
      </c>
      <c r="H89" s="26">
        <f>단가산출!E7788</f>
        <v>0</v>
      </c>
      <c r="I89" s="26">
        <f>단가산출!F7788</f>
        <v>17005</v>
      </c>
      <c r="J89" s="17" t="s">
        <v>4016</v>
      </c>
      <c r="Z89" s="12">
        <v>17005</v>
      </c>
      <c r="AC89" s="12">
        <v>17005</v>
      </c>
    </row>
    <row r="90" spans="2:29" ht="19.7" customHeight="1" x14ac:dyDescent="0.2">
      <c r="B90" s="13" t="s">
        <v>1223</v>
      </c>
      <c r="C90" s="14" t="s">
        <v>1170</v>
      </c>
      <c r="D90" s="14" t="s">
        <v>4016</v>
      </c>
      <c r="E90" s="15" t="s">
        <v>3257</v>
      </c>
      <c r="F90" s="26">
        <f t="shared" si="2"/>
        <v>5163338</v>
      </c>
      <c r="G90" s="26">
        <f>단가산출!D7807</f>
        <v>0</v>
      </c>
      <c r="H90" s="26">
        <f>단가산출!E7807</f>
        <v>0</v>
      </c>
      <c r="I90" s="26">
        <f>단가산출!F7807</f>
        <v>5163338</v>
      </c>
      <c r="J90" s="17" t="s">
        <v>4016</v>
      </c>
      <c r="Z90" s="12">
        <v>5163338</v>
      </c>
      <c r="AC90" s="12">
        <v>5163338</v>
      </c>
    </row>
    <row r="91" spans="2:29" ht="19.7" customHeight="1" x14ac:dyDescent="0.2">
      <c r="B91" s="13" t="s">
        <v>3416</v>
      </c>
      <c r="C91" s="14" t="s">
        <v>3452</v>
      </c>
      <c r="D91" s="14" t="s">
        <v>4016</v>
      </c>
      <c r="E91" s="15" t="s">
        <v>2517</v>
      </c>
      <c r="F91" s="26">
        <f t="shared" si="2"/>
        <v>3549438</v>
      </c>
      <c r="G91" s="26">
        <f>단가산출!D7857</f>
        <v>0</v>
      </c>
      <c r="H91" s="26">
        <f>단가산출!E7857</f>
        <v>0</v>
      </c>
      <c r="I91" s="26">
        <f>단가산출!F7857</f>
        <v>3549438</v>
      </c>
      <c r="J91" s="17" t="s">
        <v>4016</v>
      </c>
      <c r="Z91" s="12">
        <v>3549438</v>
      </c>
      <c r="AC91" s="12">
        <v>3549438</v>
      </c>
    </row>
    <row r="92" spans="2:29" ht="19.7" customHeight="1" x14ac:dyDescent="0.2">
      <c r="B92" s="13" t="s">
        <v>1540</v>
      </c>
      <c r="C92" s="14" t="s">
        <v>1439</v>
      </c>
      <c r="D92" s="14" t="s">
        <v>4016</v>
      </c>
      <c r="E92" s="15" t="s">
        <v>3257</v>
      </c>
      <c r="F92" s="26">
        <f t="shared" si="2"/>
        <v>11160000</v>
      </c>
      <c r="G92" s="26">
        <f>단가산출!D7881</f>
        <v>0</v>
      </c>
      <c r="H92" s="26">
        <f>단가산출!E7881</f>
        <v>0</v>
      </c>
      <c r="I92" s="26">
        <f>단가산출!F7881</f>
        <v>11160000</v>
      </c>
      <c r="J92" s="17" t="s">
        <v>4016</v>
      </c>
      <c r="Z92" s="12">
        <v>11160000</v>
      </c>
      <c r="AC92" s="12">
        <v>11160000</v>
      </c>
    </row>
    <row r="93" spans="2:29" ht="19.7" customHeight="1" x14ac:dyDescent="0.2">
      <c r="B93" s="13" t="s">
        <v>3833</v>
      </c>
      <c r="C93" s="14" t="s">
        <v>2157</v>
      </c>
      <c r="D93" s="14" t="s">
        <v>4016</v>
      </c>
      <c r="E93" s="15" t="s">
        <v>3257</v>
      </c>
      <c r="F93" s="26">
        <f t="shared" si="2"/>
        <v>70913525</v>
      </c>
      <c r="G93" s="26">
        <f>단가산출!D7917</f>
        <v>70913525</v>
      </c>
      <c r="H93" s="26">
        <f>단가산출!E7917</f>
        <v>0</v>
      </c>
      <c r="I93" s="26">
        <f>단가산출!F7917</f>
        <v>0</v>
      </c>
      <c r="J93" s="17" t="s">
        <v>4016</v>
      </c>
      <c r="Z93" s="12">
        <v>70913525</v>
      </c>
      <c r="AA93" s="12">
        <v>70913525</v>
      </c>
    </row>
    <row r="94" spans="2:29" ht="19.7" customHeight="1" x14ac:dyDescent="0.2">
      <c r="B94" s="18" t="s">
        <v>1591</v>
      </c>
      <c r="C94" s="19" t="s">
        <v>571</v>
      </c>
      <c r="D94" s="19" t="s">
        <v>846</v>
      </c>
      <c r="E94" s="20" t="s">
        <v>3257</v>
      </c>
      <c r="F94" s="32">
        <f t="shared" si="2"/>
        <v>912254545</v>
      </c>
      <c r="G94" s="32">
        <f>단가산출!D7928</f>
        <v>0</v>
      </c>
      <c r="H94" s="32">
        <f>단가산출!E7928</f>
        <v>0</v>
      </c>
      <c r="I94" s="32">
        <f>단가산출!F7928</f>
        <v>912254545</v>
      </c>
      <c r="J94" s="21" t="s">
        <v>4016</v>
      </c>
      <c r="Z94" s="12">
        <v>912254545</v>
      </c>
      <c r="AC94" s="12">
        <v>912254545</v>
      </c>
    </row>
    <row r="95" spans="2:29" x14ac:dyDescent="0.2">
      <c r="B95" s="8"/>
      <c r="C95" s="8"/>
      <c r="D95" s="8"/>
      <c r="E95" s="8"/>
      <c r="F95" s="8"/>
      <c r="G95" s="8"/>
      <c r="H95" s="8"/>
      <c r="I95" s="8"/>
      <c r="J95" s="8"/>
    </row>
  </sheetData>
  <mergeCells count="1">
    <mergeCell ref="B1:J2"/>
  </mergeCells>
  <phoneticPr fontId="4" type="noConversion"/>
  <printOptions horizontalCentered="1"/>
  <pageMargins left="0.39370078740157483" right="0.39370078740157483" top="0.47244094488188981" bottom="0.39370078740157483" header="0.51181102362204722" footer="0.51181102362204722"/>
  <pageSetup paperSize="9" scale="81"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2" manualBreakCount="2">
    <brk id="34" min="2" max="10" man="1"/>
    <brk id="67" min="2" max="1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B1:F8165"/>
  <sheetViews>
    <sheetView view="pageBreakPreview" zoomScale="130" zoomScaleNormal="100" zoomScaleSheetLayoutView="130" workbookViewId="0">
      <pane ySplit="3" topLeftCell="A2369" activePane="bottomLeft" state="frozen"/>
      <selection activeCell="F233" activeCellId="1" sqref="H37 F233"/>
      <selection pane="bottomLeft" activeCell="F233" activeCellId="1" sqref="H37 F233"/>
    </sheetView>
  </sheetViews>
  <sheetFormatPr defaultRowHeight="12.75" x14ac:dyDescent="0.2"/>
  <cols>
    <col min="1" max="1" width="0.85546875" customWidth="1"/>
    <col min="2" max="2" width="122" customWidth="1"/>
    <col min="3" max="3" width="14.42578125" customWidth="1"/>
    <col min="4" max="5" width="11.5703125" customWidth="1"/>
    <col min="6" max="6" width="14.85546875" customWidth="1"/>
  </cols>
  <sheetData>
    <row r="1" spans="2:6" ht="24.95" customHeight="1" x14ac:dyDescent="0.2">
      <c r="B1" s="235" t="s">
        <v>2442</v>
      </c>
      <c r="C1" s="235"/>
      <c r="D1" s="235"/>
      <c r="E1" s="235"/>
      <c r="F1" s="235"/>
    </row>
    <row r="2" spans="2:6" ht="9.9499999999999993" customHeight="1" x14ac:dyDescent="0.2">
      <c r="B2" s="236"/>
      <c r="C2" s="236"/>
      <c r="D2" s="236"/>
      <c r="E2" s="236"/>
      <c r="F2" s="236"/>
    </row>
    <row r="3" spans="2:6" ht="27.95" customHeight="1" x14ac:dyDescent="0.2">
      <c r="B3" s="9" t="s">
        <v>1901</v>
      </c>
      <c r="C3" s="1" t="s">
        <v>1585</v>
      </c>
      <c r="D3" s="1" t="s">
        <v>3433</v>
      </c>
      <c r="E3" s="1" t="s">
        <v>2474</v>
      </c>
      <c r="F3" s="2" t="s">
        <v>1887</v>
      </c>
    </row>
    <row r="4" spans="2:6" ht="11.25" hidden="1" customHeight="1" x14ac:dyDescent="0.2">
      <c r="B4" s="33" t="s">
        <v>1850</v>
      </c>
      <c r="C4" s="34">
        <v>4687</v>
      </c>
      <c r="D4" s="34">
        <v>2201</v>
      </c>
      <c r="E4" s="34">
        <v>1120</v>
      </c>
      <c r="F4" s="35">
        <v>1366</v>
      </c>
    </row>
    <row r="5" spans="2:6" ht="11.25" hidden="1" customHeight="1" x14ac:dyDescent="0.2">
      <c r="B5" s="36" t="s">
        <v>4016</v>
      </c>
      <c r="C5" s="3"/>
      <c r="D5" s="3"/>
      <c r="E5" s="3"/>
      <c r="F5" s="4"/>
    </row>
    <row r="6" spans="2:6" ht="11.25" hidden="1" customHeight="1" x14ac:dyDescent="0.2">
      <c r="B6" s="36" t="s">
        <v>3498</v>
      </c>
      <c r="C6" s="3"/>
      <c r="D6" s="3"/>
      <c r="E6" s="3"/>
      <c r="F6" s="4"/>
    </row>
    <row r="7" spans="2:6" ht="11.25" hidden="1" customHeight="1" x14ac:dyDescent="0.2">
      <c r="B7" s="36" t="s">
        <v>1352</v>
      </c>
      <c r="C7" s="3"/>
      <c r="D7" s="3"/>
      <c r="E7" s="3"/>
      <c r="F7" s="4"/>
    </row>
    <row r="8" spans="2:6" ht="11.25" hidden="1" customHeight="1" x14ac:dyDescent="0.2">
      <c r="B8" s="36" t="s">
        <v>706</v>
      </c>
      <c r="C8" s="3"/>
      <c r="D8" s="3"/>
      <c r="E8" s="3"/>
      <c r="F8" s="4"/>
    </row>
    <row r="9" spans="2:6" ht="11.25" hidden="1" customHeight="1" x14ac:dyDescent="0.2">
      <c r="B9" s="36" t="s">
        <v>520</v>
      </c>
      <c r="C9" s="3"/>
      <c r="D9" s="3"/>
      <c r="E9" s="3"/>
      <c r="F9" s="4"/>
    </row>
    <row r="10" spans="2:6" ht="11.25" hidden="1" customHeight="1" x14ac:dyDescent="0.2">
      <c r="B10" s="36" t="s">
        <v>29</v>
      </c>
      <c r="C10" s="3"/>
      <c r="D10" s="3"/>
      <c r="E10" s="3"/>
      <c r="F10" s="4"/>
    </row>
    <row r="11" spans="2:6" ht="11.25" hidden="1" customHeight="1" x14ac:dyDescent="0.2">
      <c r="B11" s="36" t="s">
        <v>810</v>
      </c>
      <c r="C11" s="3"/>
      <c r="D11" s="3"/>
      <c r="E11" s="3"/>
      <c r="F11" s="4"/>
    </row>
    <row r="12" spans="2:6" ht="11.25" hidden="1" customHeight="1" x14ac:dyDescent="0.2">
      <c r="B12" s="36" t="s">
        <v>3729</v>
      </c>
      <c r="C12" s="3"/>
      <c r="D12" s="3"/>
      <c r="E12" s="3"/>
      <c r="F12" s="4"/>
    </row>
    <row r="13" spans="2:6" ht="11.25" hidden="1" customHeight="1" x14ac:dyDescent="0.2">
      <c r="B13" s="36" t="s">
        <v>267</v>
      </c>
      <c r="C13" s="3"/>
      <c r="D13" s="3"/>
      <c r="E13" s="3"/>
      <c r="F13" s="4"/>
    </row>
    <row r="14" spans="2:6" ht="11.25" hidden="1" customHeight="1" x14ac:dyDescent="0.2">
      <c r="B14" s="36" t="s">
        <v>1705</v>
      </c>
      <c r="C14" s="3"/>
      <c r="D14" s="3"/>
      <c r="E14" s="3"/>
      <c r="F14" s="4"/>
    </row>
    <row r="15" spans="2:6" ht="11.25" hidden="1" customHeight="1" x14ac:dyDescent="0.2">
      <c r="B15" s="36" t="s">
        <v>1442</v>
      </c>
      <c r="C15" s="3"/>
      <c r="D15" s="3"/>
      <c r="E15" s="3"/>
      <c r="F15" s="4"/>
    </row>
    <row r="16" spans="2:6" ht="11.25" hidden="1" customHeight="1" x14ac:dyDescent="0.2">
      <c r="B16" s="36" t="s">
        <v>4016</v>
      </c>
      <c r="C16" s="3"/>
      <c r="D16" s="3"/>
      <c r="E16" s="3"/>
      <c r="F16" s="4"/>
    </row>
    <row r="17" spans="2:6" ht="11.25" hidden="1" customHeight="1" x14ac:dyDescent="0.2">
      <c r="B17" s="36" t="s">
        <v>1649</v>
      </c>
      <c r="C17" s="3"/>
      <c r="D17" s="3"/>
      <c r="E17" s="3"/>
      <c r="F17" s="4"/>
    </row>
    <row r="18" spans="2:6" ht="11.25" hidden="1" customHeight="1" x14ac:dyDescent="0.2">
      <c r="B18" s="36" t="s">
        <v>4016</v>
      </c>
      <c r="C18" s="3"/>
      <c r="D18" s="3"/>
      <c r="E18" s="3"/>
      <c r="F18" s="4"/>
    </row>
    <row r="19" spans="2:6" ht="11.25" hidden="1" customHeight="1" x14ac:dyDescent="0.2">
      <c r="B19" s="36" t="s">
        <v>567</v>
      </c>
      <c r="C19" s="3"/>
      <c r="D19" s="3"/>
      <c r="E19" s="3"/>
      <c r="F19" s="4"/>
    </row>
    <row r="20" spans="2:6" ht="11.25" hidden="1" customHeight="1" x14ac:dyDescent="0.2">
      <c r="B20" s="36" t="s">
        <v>4016</v>
      </c>
      <c r="C20" s="3"/>
      <c r="D20" s="3"/>
      <c r="E20" s="3"/>
      <c r="F20" s="4"/>
    </row>
    <row r="21" spans="2:6" ht="11.25" hidden="1" customHeight="1" x14ac:dyDescent="0.2">
      <c r="B21" s="36" t="s">
        <v>2477</v>
      </c>
      <c r="C21" s="3"/>
      <c r="D21" s="3"/>
      <c r="E21" s="3"/>
      <c r="F21" s="4"/>
    </row>
    <row r="22" spans="2:6" ht="11.25" hidden="1" customHeight="1" x14ac:dyDescent="0.2">
      <c r="B22" s="36" t="s">
        <v>3014</v>
      </c>
      <c r="C22" s="3"/>
      <c r="D22" s="3"/>
      <c r="E22" s="3"/>
      <c r="F22" s="4"/>
    </row>
    <row r="23" spans="2:6" ht="11.25" hidden="1" customHeight="1" x14ac:dyDescent="0.2">
      <c r="B23" s="36" t="s">
        <v>925</v>
      </c>
      <c r="C23" s="3"/>
      <c r="D23" s="3"/>
      <c r="E23" s="3"/>
      <c r="F23" s="4"/>
    </row>
    <row r="24" spans="2:6" ht="11.25" hidden="1" customHeight="1" x14ac:dyDescent="0.2">
      <c r="B24" s="36" t="s">
        <v>4016</v>
      </c>
      <c r="C24" s="3"/>
      <c r="D24" s="3"/>
      <c r="E24" s="3"/>
      <c r="F24" s="4"/>
    </row>
    <row r="25" spans="2:6" ht="11.25" hidden="1" customHeight="1" x14ac:dyDescent="0.2">
      <c r="B25" s="36" t="s">
        <v>3100</v>
      </c>
      <c r="C25" s="3"/>
      <c r="D25" s="3"/>
      <c r="E25" s="3"/>
      <c r="F25" s="4"/>
    </row>
    <row r="26" spans="2:6" ht="11.25" hidden="1" customHeight="1" x14ac:dyDescent="0.2">
      <c r="B26" s="36" t="s">
        <v>4016</v>
      </c>
      <c r="C26" s="3"/>
      <c r="D26" s="3"/>
      <c r="E26" s="3"/>
      <c r="F26" s="4"/>
    </row>
    <row r="27" spans="2:6" ht="11.25" hidden="1" customHeight="1" x14ac:dyDescent="0.2">
      <c r="B27" s="36" t="s">
        <v>269</v>
      </c>
      <c r="C27" s="3"/>
      <c r="D27" s="3"/>
      <c r="E27" s="3"/>
      <c r="F27" s="4"/>
    </row>
    <row r="28" spans="2:6" ht="11.25" hidden="1" customHeight="1" x14ac:dyDescent="0.2">
      <c r="B28" s="36" t="s">
        <v>4016</v>
      </c>
      <c r="C28" s="3"/>
      <c r="D28" s="3"/>
      <c r="E28" s="3"/>
      <c r="F28" s="4"/>
    </row>
    <row r="29" spans="2:6" ht="11.25" hidden="1" customHeight="1" x14ac:dyDescent="0.2">
      <c r="B29" s="36" t="s">
        <v>2088</v>
      </c>
      <c r="C29" s="3"/>
      <c r="D29" s="3"/>
      <c r="E29" s="3"/>
      <c r="F29" s="4"/>
    </row>
    <row r="30" spans="2:6" ht="11.25" hidden="1" customHeight="1" x14ac:dyDescent="0.2">
      <c r="B30" s="36" t="s">
        <v>4016</v>
      </c>
      <c r="C30" s="3"/>
      <c r="D30" s="3"/>
      <c r="E30" s="3"/>
      <c r="F30" s="4"/>
    </row>
    <row r="31" spans="2:6" ht="11.25" hidden="1" customHeight="1" x14ac:dyDescent="0.2">
      <c r="B31" s="36" t="s">
        <v>3016</v>
      </c>
      <c r="C31" s="3"/>
      <c r="D31" s="3"/>
      <c r="E31" s="3"/>
      <c r="F31" s="4"/>
    </row>
    <row r="32" spans="2:6" ht="11.25" hidden="1" customHeight="1" x14ac:dyDescent="0.2">
      <c r="B32" s="36" t="s">
        <v>4016</v>
      </c>
      <c r="C32" s="3"/>
      <c r="D32" s="3"/>
      <c r="E32" s="3"/>
      <c r="F32" s="4"/>
    </row>
    <row r="33" spans="2:6" ht="11.25" hidden="1" customHeight="1" x14ac:dyDescent="0.2">
      <c r="B33" s="36" t="s">
        <v>145</v>
      </c>
      <c r="C33" s="3"/>
      <c r="D33" s="3"/>
      <c r="E33" s="3"/>
      <c r="F33" s="4"/>
    </row>
    <row r="34" spans="2:6" ht="11.25" hidden="1" customHeight="1" x14ac:dyDescent="0.2">
      <c r="B34" s="36" t="s">
        <v>1739</v>
      </c>
      <c r="C34" s="3"/>
      <c r="D34" s="3"/>
      <c r="E34" s="3"/>
      <c r="F34" s="4"/>
    </row>
    <row r="35" spans="2:6" ht="11.25" hidden="1" customHeight="1" x14ac:dyDescent="0.2">
      <c r="B35" s="36" t="s">
        <v>2914</v>
      </c>
      <c r="C35" s="3"/>
      <c r="D35" s="3"/>
      <c r="E35" s="3"/>
      <c r="F35" s="4"/>
    </row>
    <row r="36" spans="2:6" ht="11.25" hidden="1" customHeight="1" x14ac:dyDescent="0.2">
      <c r="B36" s="36" t="s">
        <v>4016</v>
      </c>
      <c r="C36" s="3"/>
      <c r="D36" s="3"/>
      <c r="E36" s="3"/>
      <c r="F36" s="4"/>
    </row>
    <row r="37" spans="2:6" ht="11.25" hidden="1" customHeight="1" x14ac:dyDescent="0.2">
      <c r="B37" s="36" t="s">
        <v>783</v>
      </c>
      <c r="C37" s="3"/>
      <c r="D37" s="3"/>
      <c r="E37" s="3"/>
      <c r="F37" s="4"/>
    </row>
    <row r="38" spans="2:6" ht="11.25" hidden="1" customHeight="1" x14ac:dyDescent="0.2">
      <c r="B38" s="36" t="s">
        <v>4016</v>
      </c>
      <c r="C38" s="3"/>
      <c r="D38" s="3"/>
      <c r="E38" s="3"/>
      <c r="F38" s="4"/>
    </row>
    <row r="39" spans="2:6" ht="11.25" hidden="1" customHeight="1" x14ac:dyDescent="0.2">
      <c r="B39" s="36" t="s">
        <v>1758</v>
      </c>
      <c r="C39" s="3"/>
      <c r="D39" s="3"/>
      <c r="E39" s="3"/>
      <c r="F39" s="4"/>
    </row>
    <row r="40" spans="2:6" ht="11.25" hidden="1" customHeight="1" x14ac:dyDescent="0.2">
      <c r="B40" s="36" t="s">
        <v>2612</v>
      </c>
      <c r="C40" s="3"/>
      <c r="D40" s="3"/>
      <c r="E40" s="3"/>
      <c r="F40" s="4"/>
    </row>
    <row r="41" spans="2:6" ht="11.25" hidden="1" customHeight="1" x14ac:dyDescent="0.2">
      <c r="B41" s="36" t="s">
        <v>3375</v>
      </c>
      <c r="C41" s="37">
        <f>D41+E41+F41</f>
        <v>2754</v>
      </c>
      <c r="D41" s="3">
        <v>1625</v>
      </c>
      <c r="E41" s="3"/>
      <c r="F41" s="4">
        <v>1129</v>
      </c>
    </row>
    <row r="42" spans="2:6" ht="11.25" hidden="1" customHeight="1" x14ac:dyDescent="0.2">
      <c r="B42" s="36" t="s">
        <v>4016</v>
      </c>
      <c r="C42" s="3"/>
      <c r="D42" s="3"/>
      <c r="E42" s="3"/>
      <c r="F42" s="4"/>
    </row>
    <row r="43" spans="2:6" ht="11.25" hidden="1" customHeight="1" x14ac:dyDescent="0.2">
      <c r="B43" s="36" t="s">
        <v>1777</v>
      </c>
      <c r="C43" s="3"/>
      <c r="D43" s="3"/>
      <c r="E43" s="3"/>
      <c r="F43" s="4"/>
    </row>
    <row r="44" spans="2:6" ht="11.25" hidden="1" customHeight="1" x14ac:dyDescent="0.2">
      <c r="B44" s="36" t="s">
        <v>4016</v>
      </c>
      <c r="C44" s="3"/>
      <c r="D44" s="3"/>
      <c r="E44" s="3"/>
      <c r="F44" s="4"/>
    </row>
    <row r="45" spans="2:6" ht="11.25" hidden="1" customHeight="1" x14ac:dyDescent="0.2">
      <c r="B45" s="36" t="s">
        <v>1020</v>
      </c>
      <c r="C45" s="3"/>
      <c r="D45" s="3"/>
      <c r="E45" s="3"/>
      <c r="F45" s="4"/>
    </row>
    <row r="46" spans="2:6" ht="11.25" hidden="1" customHeight="1" x14ac:dyDescent="0.2">
      <c r="B46" s="36" t="s">
        <v>801</v>
      </c>
      <c r="C46" s="3"/>
      <c r="D46" s="3"/>
      <c r="E46" s="3"/>
      <c r="F46" s="4"/>
    </row>
    <row r="47" spans="2:6" ht="11.25" hidden="1" customHeight="1" x14ac:dyDescent="0.2">
      <c r="B47" s="36" t="s">
        <v>1463</v>
      </c>
      <c r="C47" s="3"/>
      <c r="D47" s="3"/>
      <c r="E47" s="3"/>
      <c r="F47" s="4"/>
    </row>
    <row r="48" spans="2:6" ht="11.25" hidden="1" customHeight="1" x14ac:dyDescent="0.2">
      <c r="B48" s="36" t="s">
        <v>4016</v>
      </c>
      <c r="C48" s="3"/>
      <c r="D48" s="3"/>
      <c r="E48" s="3"/>
      <c r="F48" s="4"/>
    </row>
    <row r="49" spans="2:6" ht="11.25" hidden="1" customHeight="1" x14ac:dyDescent="0.2">
      <c r="B49" s="36" t="s">
        <v>81</v>
      </c>
      <c r="C49" s="3"/>
      <c r="D49" s="3"/>
      <c r="E49" s="3"/>
      <c r="F49" s="4"/>
    </row>
    <row r="50" spans="2:6" ht="11.25" hidden="1" customHeight="1" x14ac:dyDescent="0.2">
      <c r="B50" s="36" t="s">
        <v>4016</v>
      </c>
      <c r="C50" s="3"/>
      <c r="D50" s="3"/>
      <c r="E50" s="3"/>
      <c r="F50" s="4"/>
    </row>
    <row r="51" spans="2:6" ht="11.25" hidden="1" customHeight="1" x14ac:dyDescent="0.2">
      <c r="B51" s="36" t="s">
        <v>1668</v>
      </c>
      <c r="C51" s="3"/>
      <c r="D51" s="3"/>
      <c r="E51" s="3"/>
      <c r="F51" s="4"/>
    </row>
    <row r="52" spans="2:6" ht="11.25" hidden="1" customHeight="1" x14ac:dyDescent="0.2">
      <c r="B52" s="36" t="s">
        <v>1694</v>
      </c>
      <c r="C52" s="3"/>
      <c r="D52" s="3"/>
      <c r="E52" s="3"/>
      <c r="F52" s="4"/>
    </row>
    <row r="53" spans="2:6" ht="11.25" hidden="1" customHeight="1" x14ac:dyDescent="0.2">
      <c r="B53" s="36" t="s">
        <v>2965</v>
      </c>
      <c r="C53" s="3"/>
      <c r="D53" s="3"/>
      <c r="E53" s="3"/>
      <c r="F53" s="4"/>
    </row>
    <row r="54" spans="2:6" ht="11.25" hidden="1" customHeight="1" x14ac:dyDescent="0.2">
      <c r="B54" s="36" t="s">
        <v>2699</v>
      </c>
      <c r="C54" s="37">
        <f>D54+E54+F54</f>
        <v>1933</v>
      </c>
      <c r="D54" s="3">
        <v>576</v>
      </c>
      <c r="E54" s="3">
        <v>1120</v>
      </c>
      <c r="F54" s="4">
        <v>237</v>
      </c>
    </row>
    <row r="55" spans="2:6" ht="11.25" hidden="1" customHeight="1" x14ac:dyDescent="0.2">
      <c r="B55" s="36" t="s">
        <v>4016</v>
      </c>
      <c r="C55" s="3"/>
      <c r="D55" s="3"/>
      <c r="E55" s="3"/>
      <c r="F55" s="4"/>
    </row>
    <row r="56" spans="2:6" ht="11.25" hidden="1" customHeight="1" x14ac:dyDescent="0.2">
      <c r="B56" s="36" t="s">
        <v>207</v>
      </c>
      <c r="C56" s="3"/>
      <c r="D56" s="3"/>
      <c r="E56" s="3"/>
      <c r="F56" s="4"/>
    </row>
    <row r="57" spans="2:6" ht="11.25" hidden="1" customHeight="1" x14ac:dyDescent="0.2">
      <c r="B57" s="28" t="s">
        <v>4016</v>
      </c>
      <c r="C57" s="6"/>
      <c r="D57" s="6"/>
      <c r="E57" s="6"/>
      <c r="F57" s="7"/>
    </row>
    <row r="58" spans="2:6" ht="11.25" hidden="1" customHeight="1" x14ac:dyDescent="0.2">
      <c r="B58" s="36" t="s">
        <v>3055</v>
      </c>
      <c r="C58" s="3"/>
      <c r="D58" s="3"/>
      <c r="E58" s="3"/>
      <c r="F58" s="4"/>
    </row>
    <row r="59" spans="2:6" ht="11.25" hidden="1" customHeight="1" x14ac:dyDescent="0.2">
      <c r="B59" s="36" t="s">
        <v>3551</v>
      </c>
      <c r="C59" s="3"/>
      <c r="D59" s="3"/>
      <c r="E59" s="3"/>
      <c r="F59" s="4"/>
    </row>
    <row r="60" spans="2:6" ht="11.25" hidden="1" customHeight="1" x14ac:dyDescent="0.2">
      <c r="B60" s="36" t="s">
        <v>1450</v>
      </c>
      <c r="C60" s="3"/>
      <c r="D60" s="3"/>
      <c r="E60" s="3"/>
      <c r="F60" s="4"/>
    </row>
    <row r="61" spans="2:6" ht="11.25" hidden="1" customHeight="1" x14ac:dyDescent="0.2">
      <c r="B61" s="36" t="s">
        <v>2425</v>
      </c>
      <c r="C61" s="37">
        <f>D61+E61+F61</f>
        <v>4687</v>
      </c>
      <c r="D61" s="3">
        <v>2201</v>
      </c>
      <c r="E61" s="3">
        <v>1120</v>
      </c>
      <c r="F61" s="4">
        <v>1366</v>
      </c>
    </row>
    <row r="62" spans="2:6" ht="11.25" hidden="1" customHeight="1" x14ac:dyDescent="0.2">
      <c r="B62" s="36" t="s">
        <v>4016</v>
      </c>
      <c r="C62" s="3"/>
      <c r="D62" s="3"/>
      <c r="E62" s="3"/>
      <c r="F62" s="4"/>
    </row>
    <row r="63" spans="2:6" ht="11.25" hidden="1" customHeight="1" x14ac:dyDescent="0.2">
      <c r="B63" s="33" t="s">
        <v>2025</v>
      </c>
      <c r="C63" s="34">
        <v>7556</v>
      </c>
      <c r="D63" s="34">
        <v>3057</v>
      </c>
      <c r="E63" s="34">
        <v>2534</v>
      </c>
      <c r="F63" s="35">
        <v>1965</v>
      </c>
    </row>
    <row r="64" spans="2:6" ht="11.25" hidden="1" customHeight="1" x14ac:dyDescent="0.2">
      <c r="B64" s="36" t="s">
        <v>4016</v>
      </c>
      <c r="C64" s="3"/>
      <c r="D64" s="3"/>
      <c r="E64" s="3"/>
      <c r="F64" s="4"/>
    </row>
    <row r="65" spans="2:6" ht="11.25" hidden="1" customHeight="1" x14ac:dyDescent="0.2">
      <c r="B65" s="36" t="s">
        <v>3216</v>
      </c>
      <c r="C65" s="3"/>
      <c r="D65" s="3"/>
      <c r="E65" s="3"/>
      <c r="F65" s="4"/>
    </row>
    <row r="66" spans="2:6" ht="11.25" hidden="1" customHeight="1" x14ac:dyDescent="0.2">
      <c r="B66" s="36" t="s">
        <v>4016</v>
      </c>
      <c r="C66" s="3"/>
      <c r="D66" s="3"/>
      <c r="E66" s="3"/>
      <c r="F66" s="4"/>
    </row>
    <row r="67" spans="2:6" ht="11.25" hidden="1" customHeight="1" x14ac:dyDescent="0.2">
      <c r="B67" s="36" t="s">
        <v>2880</v>
      </c>
      <c r="C67" s="3"/>
      <c r="D67" s="3"/>
      <c r="E67" s="3"/>
      <c r="F67" s="4"/>
    </row>
    <row r="68" spans="2:6" ht="11.25" hidden="1" customHeight="1" x14ac:dyDescent="0.2">
      <c r="B68" s="36" t="s">
        <v>1083</v>
      </c>
      <c r="C68" s="3"/>
      <c r="D68" s="3"/>
      <c r="E68" s="3"/>
      <c r="F68" s="4"/>
    </row>
    <row r="69" spans="2:6" ht="11.25" hidden="1" customHeight="1" x14ac:dyDescent="0.2">
      <c r="B69" s="36" t="s">
        <v>3844</v>
      </c>
      <c r="C69" s="3"/>
      <c r="D69" s="3"/>
      <c r="E69" s="3"/>
      <c r="F69" s="4"/>
    </row>
    <row r="70" spans="2:6" ht="11.25" hidden="1" customHeight="1" x14ac:dyDescent="0.2">
      <c r="B70" s="36" t="s">
        <v>1998</v>
      </c>
      <c r="C70" s="3"/>
      <c r="D70" s="3"/>
      <c r="E70" s="3"/>
      <c r="F70" s="4"/>
    </row>
    <row r="71" spans="2:6" ht="11.25" hidden="1" customHeight="1" x14ac:dyDescent="0.2">
      <c r="B71" s="36" t="s">
        <v>4016</v>
      </c>
      <c r="C71" s="3"/>
      <c r="D71" s="3"/>
      <c r="E71" s="3"/>
      <c r="F71" s="4"/>
    </row>
    <row r="72" spans="2:6" ht="11.25" hidden="1" customHeight="1" x14ac:dyDescent="0.2">
      <c r="B72" s="36" t="s">
        <v>3297</v>
      </c>
      <c r="C72" s="3"/>
      <c r="D72" s="3"/>
      <c r="E72" s="3"/>
      <c r="F72" s="4"/>
    </row>
    <row r="73" spans="2:6" ht="11.25" hidden="1" customHeight="1" x14ac:dyDescent="0.2">
      <c r="B73" s="36" t="s">
        <v>4016</v>
      </c>
      <c r="C73" s="3"/>
      <c r="D73" s="3"/>
      <c r="E73" s="3"/>
      <c r="F73" s="4"/>
    </row>
    <row r="74" spans="2:6" ht="11.25" hidden="1" customHeight="1" x14ac:dyDescent="0.2">
      <c r="B74" s="36" t="s">
        <v>4006</v>
      </c>
      <c r="C74" s="3"/>
      <c r="D74" s="3"/>
      <c r="E74" s="3"/>
      <c r="F74" s="4"/>
    </row>
    <row r="75" spans="2:6" ht="11.25" hidden="1" customHeight="1" x14ac:dyDescent="0.2">
      <c r="B75" s="36" t="s">
        <v>4016</v>
      </c>
      <c r="C75" s="3"/>
      <c r="D75" s="3"/>
      <c r="E75" s="3"/>
      <c r="F75" s="4"/>
    </row>
    <row r="76" spans="2:6" ht="11.25" hidden="1" customHeight="1" x14ac:dyDescent="0.2">
      <c r="B76" s="36" t="s">
        <v>129</v>
      </c>
      <c r="C76" s="3"/>
      <c r="D76" s="3"/>
      <c r="E76" s="3"/>
      <c r="F76" s="4"/>
    </row>
    <row r="77" spans="2:6" ht="11.25" hidden="1" customHeight="1" x14ac:dyDescent="0.2">
      <c r="B77" s="36" t="s">
        <v>4016</v>
      </c>
      <c r="C77" s="3"/>
      <c r="D77" s="3"/>
      <c r="E77" s="3"/>
      <c r="F77" s="4"/>
    </row>
    <row r="78" spans="2:6" ht="11.25" hidden="1" customHeight="1" x14ac:dyDescent="0.2">
      <c r="B78" s="36" t="s">
        <v>1582</v>
      </c>
      <c r="C78" s="3"/>
      <c r="D78" s="3"/>
      <c r="E78" s="3"/>
      <c r="F78" s="4"/>
    </row>
    <row r="79" spans="2:6" ht="11.25" hidden="1" customHeight="1" x14ac:dyDescent="0.2">
      <c r="B79" s="36" t="s">
        <v>4016</v>
      </c>
      <c r="C79" s="3"/>
      <c r="D79" s="3"/>
      <c r="E79" s="3"/>
      <c r="F79" s="4"/>
    </row>
    <row r="80" spans="2:6" ht="11.25" hidden="1" customHeight="1" x14ac:dyDescent="0.2">
      <c r="B80" s="36" t="s">
        <v>2703</v>
      </c>
      <c r="C80" s="3"/>
      <c r="D80" s="3"/>
      <c r="E80" s="3"/>
      <c r="F80" s="4"/>
    </row>
    <row r="81" spans="2:6" ht="11.25" hidden="1" customHeight="1" x14ac:dyDescent="0.2">
      <c r="B81" s="36" t="s">
        <v>754</v>
      </c>
      <c r="C81" s="3"/>
      <c r="D81" s="3"/>
      <c r="E81" s="3"/>
      <c r="F81" s="4"/>
    </row>
    <row r="82" spans="2:6" ht="11.25" hidden="1" customHeight="1" x14ac:dyDescent="0.2">
      <c r="B82" s="36" t="s">
        <v>3836</v>
      </c>
      <c r="C82" s="3"/>
      <c r="D82" s="3"/>
      <c r="E82" s="3"/>
      <c r="F82" s="4"/>
    </row>
    <row r="83" spans="2:6" ht="11.25" hidden="1" customHeight="1" x14ac:dyDescent="0.2">
      <c r="B83" s="36" t="s">
        <v>4016</v>
      </c>
      <c r="C83" s="3"/>
      <c r="D83" s="3"/>
      <c r="E83" s="3"/>
      <c r="F83" s="4"/>
    </row>
    <row r="84" spans="2:6" ht="11.25" hidden="1" customHeight="1" x14ac:dyDescent="0.2">
      <c r="B84" s="36" t="s">
        <v>1538</v>
      </c>
      <c r="C84" s="3"/>
      <c r="D84" s="3"/>
      <c r="E84" s="3"/>
      <c r="F84" s="4"/>
    </row>
    <row r="85" spans="2:6" ht="11.25" hidden="1" customHeight="1" x14ac:dyDescent="0.2">
      <c r="B85" s="36" t="s">
        <v>2156</v>
      </c>
      <c r="C85" s="3"/>
      <c r="D85" s="3"/>
      <c r="E85" s="3"/>
      <c r="F85" s="4"/>
    </row>
    <row r="86" spans="2:6" ht="11.25" hidden="1" customHeight="1" x14ac:dyDescent="0.2">
      <c r="B86" s="36" t="s">
        <v>3436</v>
      </c>
      <c r="C86" s="3"/>
      <c r="D86" s="3"/>
      <c r="E86" s="3"/>
      <c r="F86" s="4"/>
    </row>
    <row r="87" spans="2:6" ht="11.25" hidden="1" customHeight="1" x14ac:dyDescent="0.2">
      <c r="B87" s="36" t="s">
        <v>4016</v>
      </c>
      <c r="C87" s="3"/>
      <c r="D87" s="3"/>
      <c r="E87" s="3"/>
      <c r="F87" s="4"/>
    </row>
    <row r="88" spans="2:6" ht="11.25" hidden="1" customHeight="1" x14ac:dyDescent="0.2">
      <c r="B88" s="36" t="s">
        <v>3650</v>
      </c>
      <c r="C88" s="3"/>
      <c r="D88" s="3"/>
      <c r="E88" s="3"/>
      <c r="F88" s="4"/>
    </row>
    <row r="89" spans="2:6" ht="11.25" hidden="1" customHeight="1" x14ac:dyDescent="0.2">
      <c r="B89" s="36" t="s">
        <v>927</v>
      </c>
      <c r="C89" s="3"/>
      <c r="D89" s="3"/>
      <c r="E89" s="3"/>
      <c r="F89" s="4"/>
    </row>
    <row r="90" spans="2:6" ht="11.25" hidden="1" customHeight="1" x14ac:dyDescent="0.2">
      <c r="B90" s="36" t="s">
        <v>924</v>
      </c>
      <c r="C90" s="3"/>
      <c r="D90" s="3"/>
      <c r="E90" s="3"/>
      <c r="F90" s="4"/>
    </row>
    <row r="91" spans="2:6" ht="11.25" hidden="1" customHeight="1" x14ac:dyDescent="0.2">
      <c r="B91" s="36" t="s">
        <v>4016</v>
      </c>
      <c r="C91" s="3"/>
      <c r="D91" s="3"/>
      <c r="E91" s="3"/>
      <c r="F91" s="4"/>
    </row>
    <row r="92" spans="2:6" ht="11.25" hidden="1" customHeight="1" x14ac:dyDescent="0.2">
      <c r="B92" s="36" t="s">
        <v>2121</v>
      </c>
      <c r="C92" s="3"/>
      <c r="D92" s="3"/>
      <c r="E92" s="3"/>
      <c r="F92" s="4"/>
    </row>
    <row r="93" spans="2:6" ht="11.25" hidden="1" customHeight="1" x14ac:dyDescent="0.2">
      <c r="B93" s="36" t="s">
        <v>4016</v>
      </c>
      <c r="C93" s="3"/>
      <c r="D93" s="3"/>
      <c r="E93" s="3"/>
      <c r="F93" s="4"/>
    </row>
    <row r="94" spans="2:6" ht="11.25" hidden="1" customHeight="1" x14ac:dyDescent="0.2">
      <c r="B94" s="36" t="s">
        <v>3369</v>
      </c>
      <c r="C94" s="3"/>
      <c r="D94" s="3"/>
      <c r="E94" s="3"/>
      <c r="F94" s="4"/>
    </row>
    <row r="95" spans="2:6" ht="11.25" hidden="1" customHeight="1" x14ac:dyDescent="0.2">
      <c r="B95" s="36" t="s">
        <v>4016</v>
      </c>
      <c r="C95" s="3"/>
      <c r="D95" s="3"/>
      <c r="E95" s="3"/>
      <c r="F95" s="4"/>
    </row>
    <row r="96" spans="2:6" ht="11.25" hidden="1" customHeight="1" x14ac:dyDescent="0.2">
      <c r="B96" s="36" t="s">
        <v>1045</v>
      </c>
      <c r="C96" s="3"/>
      <c r="D96" s="3"/>
      <c r="E96" s="3"/>
      <c r="F96" s="4"/>
    </row>
    <row r="97" spans="2:6" ht="11.25" hidden="1" customHeight="1" x14ac:dyDescent="0.2">
      <c r="B97" s="36" t="s">
        <v>4016</v>
      </c>
      <c r="C97" s="3"/>
      <c r="D97" s="3"/>
      <c r="E97" s="3"/>
      <c r="F97" s="4"/>
    </row>
    <row r="98" spans="2:6" ht="11.25" hidden="1" customHeight="1" x14ac:dyDescent="0.2">
      <c r="B98" s="36" t="s">
        <v>690</v>
      </c>
      <c r="C98" s="3"/>
      <c r="D98" s="3"/>
      <c r="E98" s="3"/>
      <c r="F98" s="4"/>
    </row>
    <row r="99" spans="2:6" ht="11.25" hidden="1" customHeight="1" x14ac:dyDescent="0.2">
      <c r="B99" s="36" t="s">
        <v>2058</v>
      </c>
      <c r="C99" s="3"/>
      <c r="D99" s="3"/>
      <c r="E99" s="3"/>
      <c r="F99" s="4"/>
    </row>
    <row r="100" spans="2:6" ht="11.25" hidden="1" customHeight="1" x14ac:dyDescent="0.2">
      <c r="B100" s="36" t="s">
        <v>2804</v>
      </c>
      <c r="C100" s="3"/>
      <c r="D100" s="3"/>
      <c r="E100" s="3"/>
      <c r="F100" s="4"/>
    </row>
    <row r="101" spans="2:6" ht="11.25" hidden="1" customHeight="1" x14ac:dyDescent="0.2">
      <c r="B101" s="36" t="s">
        <v>4016</v>
      </c>
      <c r="C101" s="3"/>
      <c r="D101" s="3"/>
      <c r="E101" s="3"/>
      <c r="F101" s="4"/>
    </row>
    <row r="102" spans="2:6" ht="11.25" hidden="1" customHeight="1" x14ac:dyDescent="0.2">
      <c r="B102" s="36" t="s">
        <v>1534</v>
      </c>
      <c r="C102" s="3"/>
      <c r="D102" s="3"/>
      <c r="E102" s="3"/>
      <c r="F102" s="4"/>
    </row>
    <row r="103" spans="2:6" ht="11.25" hidden="1" customHeight="1" x14ac:dyDescent="0.2">
      <c r="B103" s="36" t="s">
        <v>2277</v>
      </c>
      <c r="C103" s="3"/>
      <c r="D103" s="3"/>
      <c r="E103" s="3"/>
      <c r="F103" s="4"/>
    </row>
    <row r="104" spans="2:6" ht="11.25" hidden="1" customHeight="1" x14ac:dyDescent="0.2">
      <c r="B104" s="36" t="s">
        <v>3171</v>
      </c>
      <c r="C104" s="3"/>
      <c r="D104" s="3"/>
      <c r="E104" s="3"/>
      <c r="F104" s="4"/>
    </row>
    <row r="105" spans="2:6" ht="11.25" hidden="1" customHeight="1" x14ac:dyDescent="0.2">
      <c r="B105" s="36" t="s">
        <v>4016</v>
      </c>
      <c r="C105" s="3"/>
      <c r="D105" s="3"/>
      <c r="E105" s="3"/>
      <c r="F105" s="4"/>
    </row>
    <row r="106" spans="2:6" ht="11.25" hidden="1" customHeight="1" x14ac:dyDescent="0.2">
      <c r="B106" s="36" t="s">
        <v>3769</v>
      </c>
      <c r="C106" s="3"/>
      <c r="D106" s="3"/>
      <c r="E106" s="3"/>
      <c r="F106" s="4"/>
    </row>
    <row r="107" spans="2:6" ht="11.25" hidden="1" customHeight="1" x14ac:dyDescent="0.2">
      <c r="B107" s="36" t="s">
        <v>294</v>
      </c>
      <c r="C107" s="3"/>
      <c r="D107" s="3"/>
      <c r="E107" s="3"/>
      <c r="F107" s="4"/>
    </row>
    <row r="108" spans="2:6" ht="11.25" hidden="1" customHeight="1" x14ac:dyDescent="0.2">
      <c r="B108" s="36" t="s">
        <v>1455</v>
      </c>
      <c r="C108" s="3"/>
      <c r="D108" s="3"/>
      <c r="E108" s="3"/>
      <c r="F108" s="4"/>
    </row>
    <row r="109" spans="2:6" ht="11.25" hidden="1" customHeight="1" x14ac:dyDescent="0.2">
      <c r="B109" s="36" t="s">
        <v>2601</v>
      </c>
      <c r="C109" s="37">
        <f>D109+E109+F109</f>
        <v>7556</v>
      </c>
      <c r="D109" s="3">
        <v>3057</v>
      </c>
      <c r="E109" s="3">
        <v>2534</v>
      </c>
      <c r="F109" s="4">
        <v>1965</v>
      </c>
    </row>
    <row r="110" spans="2:6" ht="11.25" hidden="1" customHeight="1" x14ac:dyDescent="0.2">
      <c r="B110" s="28" t="s">
        <v>4016</v>
      </c>
      <c r="C110" s="6"/>
      <c r="D110" s="6"/>
      <c r="E110" s="6"/>
      <c r="F110" s="7"/>
    </row>
    <row r="111" spans="2:6" ht="11.25" hidden="1" customHeight="1" x14ac:dyDescent="0.2">
      <c r="B111" s="33" t="s">
        <v>2771</v>
      </c>
      <c r="C111" s="34">
        <v>6679</v>
      </c>
      <c r="D111" s="34">
        <v>2580</v>
      </c>
      <c r="E111" s="34">
        <v>2440</v>
      </c>
      <c r="F111" s="35">
        <v>1659</v>
      </c>
    </row>
    <row r="112" spans="2:6" ht="11.25" hidden="1" customHeight="1" x14ac:dyDescent="0.2">
      <c r="B112" s="36" t="s">
        <v>4016</v>
      </c>
      <c r="C112" s="3"/>
      <c r="D112" s="3"/>
      <c r="E112" s="3"/>
      <c r="F112" s="4"/>
    </row>
    <row r="113" spans="2:6" ht="11.25" hidden="1" customHeight="1" x14ac:dyDescent="0.2">
      <c r="B113" s="36" t="s">
        <v>3216</v>
      </c>
      <c r="C113" s="3"/>
      <c r="D113" s="3"/>
      <c r="E113" s="3"/>
      <c r="F113" s="4"/>
    </row>
    <row r="114" spans="2:6" ht="11.25" hidden="1" customHeight="1" x14ac:dyDescent="0.2">
      <c r="B114" s="36" t="s">
        <v>4016</v>
      </c>
      <c r="C114" s="3"/>
      <c r="D114" s="3"/>
      <c r="E114" s="3"/>
      <c r="F114" s="4"/>
    </row>
    <row r="115" spans="2:6" ht="11.25" hidden="1" customHeight="1" x14ac:dyDescent="0.2">
      <c r="B115" s="36" t="s">
        <v>2880</v>
      </c>
      <c r="C115" s="3"/>
      <c r="D115" s="3"/>
      <c r="E115" s="3"/>
      <c r="F115" s="4"/>
    </row>
    <row r="116" spans="2:6" ht="11.25" hidden="1" customHeight="1" x14ac:dyDescent="0.2">
      <c r="B116" s="36" t="s">
        <v>1083</v>
      </c>
      <c r="C116" s="3"/>
      <c r="D116" s="3"/>
      <c r="E116" s="3"/>
      <c r="F116" s="4"/>
    </row>
    <row r="117" spans="2:6" ht="11.25" hidden="1" customHeight="1" x14ac:dyDescent="0.2">
      <c r="B117" s="36" t="s">
        <v>3844</v>
      </c>
      <c r="C117" s="3"/>
      <c r="D117" s="3"/>
      <c r="E117" s="3"/>
      <c r="F117" s="4"/>
    </row>
    <row r="118" spans="2:6" ht="11.25" hidden="1" customHeight="1" x14ac:dyDescent="0.2">
      <c r="B118" s="36" t="s">
        <v>1998</v>
      </c>
      <c r="C118" s="3"/>
      <c r="D118" s="3"/>
      <c r="E118" s="3"/>
      <c r="F118" s="4"/>
    </row>
    <row r="119" spans="2:6" ht="11.25" hidden="1" customHeight="1" x14ac:dyDescent="0.2">
      <c r="B119" s="36" t="s">
        <v>4016</v>
      </c>
      <c r="C119" s="3"/>
      <c r="D119" s="3"/>
      <c r="E119" s="3"/>
      <c r="F119" s="4"/>
    </row>
    <row r="120" spans="2:6" ht="11.25" hidden="1" customHeight="1" x14ac:dyDescent="0.2">
      <c r="B120" s="36" t="s">
        <v>226</v>
      </c>
      <c r="C120" s="3"/>
      <c r="D120" s="3"/>
      <c r="E120" s="3"/>
      <c r="F120" s="4"/>
    </row>
    <row r="121" spans="2:6" ht="11.25" hidden="1" customHeight="1" x14ac:dyDescent="0.2">
      <c r="B121" s="36" t="s">
        <v>4016</v>
      </c>
      <c r="C121" s="3"/>
      <c r="D121" s="3"/>
      <c r="E121" s="3"/>
      <c r="F121" s="4"/>
    </row>
    <row r="122" spans="2:6" ht="11.25" hidden="1" customHeight="1" x14ac:dyDescent="0.2">
      <c r="B122" s="36" t="s">
        <v>887</v>
      </c>
      <c r="C122" s="3"/>
      <c r="D122" s="3"/>
      <c r="E122" s="3"/>
      <c r="F122" s="4"/>
    </row>
    <row r="123" spans="2:6" ht="11.25" hidden="1" customHeight="1" x14ac:dyDescent="0.2">
      <c r="B123" s="36" t="s">
        <v>4016</v>
      </c>
      <c r="C123" s="3"/>
      <c r="D123" s="3"/>
      <c r="E123" s="3"/>
      <c r="F123" s="4"/>
    </row>
    <row r="124" spans="2:6" ht="11.25" hidden="1" customHeight="1" x14ac:dyDescent="0.2">
      <c r="B124" s="36" t="s">
        <v>2956</v>
      </c>
      <c r="C124" s="3"/>
      <c r="D124" s="3"/>
      <c r="E124" s="3"/>
      <c r="F124" s="4"/>
    </row>
    <row r="125" spans="2:6" ht="11.25" hidden="1" customHeight="1" x14ac:dyDescent="0.2">
      <c r="B125" s="36" t="s">
        <v>4016</v>
      </c>
      <c r="C125" s="3"/>
      <c r="D125" s="3"/>
      <c r="E125" s="3"/>
      <c r="F125" s="4"/>
    </row>
    <row r="126" spans="2:6" ht="11.25" hidden="1" customHeight="1" x14ac:dyDescent="0.2">
      <c r="B126" s="36" t="s">
        <v>730</v>
      </c>
      <c r="C126" s="3"/>
      <c r="D126" s="3"/>
      <c r="E126" s="3"/>
      <c r="F126" s="4"/>
    </row>
    <row r="127" spans="2:6" ht="11.25" hidden="1" customHeight="1" x14ac:dyDescent="0.2">
      <c r="B127" s="36" t="s">
        <v>4016</v>
      </c>
      <c r="C127" s="3"/>
      <c r="D127" s="3"/>
      <c r="E127" s="3"/>
      <c r="F127" s="4"/>
    </row>
    <row r="128" spans="2:6" ht="11.25" hidden="1" customHeight="1" x14ac:dyDescent="0.2">
      <c r="B128" s="36" t="s">
        <v>2703</v>
      </c>
      <c r="C128" s="3"/>
      <c r="D128" s="3"/>
      <c r="E128" s="3"/>
      <c r="F128" s="4"/>
    </row>
    <row r="129" spans="2:6" ht="11.25" hidden="1" customHeight="1" x14ac:dyDescent="0.2">
      <c r="B129" s="36" t="s">
        <v>3246</v>
      </c>
      <c r="C129" s="3"/>
      <c r="D129" s="3"/>
      <c r="E129" s="3"/>
      <c r="F129" s="4"/>
    </row>
    <row r="130" spans="2:6" ht="11.25" hidden="1" customHeight="1" x14ac:dyDescent="0.2">
      <c r="B130" s="36" t="s">
        <v>3836</v>
      </c>
      <c r="C130" s="3"/>
      <c r="D130" s="3"/>
      <c r="E130" s="3"/>
      <c r="F130" s="4"/>
    </row>
    <row r="131" spans="2:6" ht="11.25" hidden="1" customHeight="1" x14ac:dyDescent="0.2">
      <c r="B131" s="36" t="s">
        <v>4016</v>
      </c>
      <c r="C131" s="3"/>
      <c r="D131" s="3"/>
      <c r="E131" s="3"/>
      <c r="F131" s="4"/>
    </row>
    <row r="132" spans="2:6" ht="11.25" hidden="1" customHeight="1" x14ac:dyDescent="0.2">
      <c r="B132" s="36" t="s">
        <v>1538</v>
      </c>
      <c r="C132" s="3"/>
      <c r="D132" s="3"/>
      <c r="E132" s="3"/>
      <c r="F132" s="4"/>
    </row>
    <row r="133" spans="2:6" ht="11.25" hidden="1" customHeight="1" x14ac:dyDescent="0.2">
      <c r="B133" s="36" t="s">
        <v>2156</v>
      </c>
      <c r="C133" s="3"/>
      <c r="D133" s="3"/>
      <c r="E133" s="3"/>
      <c r="F133" s="4"/>
    </row>
    <row r="134" spans="2:6" ht="11.25" hidden="1" customHeight="1" x14ac:dyDescent="0.2">
      <c r="B134" s="36" t="s">
        <v>3436</v>
      </c>
      <c r="C134" s="3"/>
      <c r="D134" s="3"/>
      <c r="E134" s="3"/>
      <c r="F134" s="4"/>
    </row>
    <row r="135" spans="2:6" ht="11.25" hidden="1" customHeight="1" x14ac:dyDescent="0.2">
      <c r="B135" s="36" t="s">
        <v>4016</v>
      </c>
      <c r="C135" s="3"/>
      <c r="D135" s="3"/>
      <c r="E135" s="3"/>
      <c r="F135" s="4"/>
    </row>
    <row r="136" spans="2:6" ht="11.25" hidden="1" customHeight="1" x14ac:dyDescent="0.2">
      <c r="B136" s="36" t="s">
        <v>3650</v>
      </c>
      <c r="C136" s="3"/>
      <c r="D136" s="3"/>
      <c r="E136" s="3"/>
      <c r="F136" s="4"/>
    </row>
    <row r="137" spans="2:6" ht="11.25" hidden="1" customHeight="1" x14ac:dyDescent="0.2">
      <c r="B137" s="36" t="s">
        <v>927</v>
      </c>
      <c r="C137" s="3"/>
      <c r="D137" s="3"/>
      <c r="E137" s="3"/>
      <c r="F137" s="4"/>
    </row>
    <row r="138" spans="2:6" ht="11.25" hidden="1" customHeight="1" x14ac:dyDescent="0.2">
      <c r="B138" s="36" t="s">
        <v>924</v>
      </c>
      <c r="C138" s="3"/>
      <c r="D138" s="3"/>
      <c r="E138" s="3"/>
      <c r="F138" s="4"/>
    </row>
    <row r="139" spans="2:6" ht="11.25" hidden="1" customHeight="1" x14ac:dyDescent="0.2">
      <c r="B139" s="36" t="s">
        <v>4016</v>
      </c>
      <c r="C139" s="3"/>
      <c r="D139" s="3"/>
      <c r="E139" s="3"/>
      <c r="F139" s="4"/>
    </row>
    <row r="140" spans="2:6" ht="11.25" hidden="1" customHeight="1" x14ac:dyDescent="0.2">
      <c r="B140" s="36" t="s">
        <v>2121</v>
      </c>
      <c r="C140" s="3"/>
      <c r="D140" s="3"/>
      <c r="E140" s="3"/>
      <c r="F140" s="4"/>
    </row>
    <row r="141" spans="2:6" ht="11.25" hidden="1" customHeight="1" x14ac:dyDescent="0.2">
      <c r="B141" s="36" t="s">
        <v>4016</v>
      </c>
      <c r="C141" s="3"/>
      <c r="D141" s="3"/>
      <c r="E141" s="3"/>
      <c r="F141" s="4"/>
    </row>
    <row r="142" spans="2:6" ht="11.25" hidden="1" customHeight="1" x14ac:dyDescent="0.2">
      <c r="B142" s="36" t="s">
        <v>3369</v>
      </c>
      <c r="C142" s="3"/>
      <c r="D142" s="3"/>
      <c r="E142" s="3"/>
      <c r="F142" s="4"/>
    </row>
    <row r="143" spans="2:6" ht="11.25" hidden="1" customHeight="1" x14ac:dyDescent="0.2">
      <c r="B143" s="36" t="s">
        <v>4016</v>
      </c>
      <c r="C143" s="3"/>
      <c r="D143" s="3"/>
      <c r="E143" s="3"/>
      <c r="F143" s="4"/>
    </row>
    <row r="144" spans="2:6" ht="11.25" hidden="1" customHeight="1" x14ac:dyDescent="0.2">
      <c r="B144" s="36" t="s">
        <v>23</v>
      </c>
      <c r="C144" s="3"/>
      <c r="D144" s="3"/>
      <c r="E144" s="3"/>
      <c r="F144" s="4"/>
    </row>
    <row r="145" spans="2:6" ht="11.25" hidden="1" customHeight="1" x14ac:dyDescent="0.2">
      <c r="B145" s="36" t="s">
        <v>4016</v>
      </c>
      <c r="C145" s="3"/>
      <c r="D145" s="3"/>
      <c r="E145" s="3"/>
      <c r="F145" s="4"/>
    </row>
    <row r="146" spans="2:6" ht="11.25" hidden="1" customHeight="1" x14ac:dyDescent="0.2">
      <c r="B146" s="36" t="s">
        <v>690</v>
      </c>
      <c r="C146" s="3"/>
      <c r="D146" s="3"/>
      <c r="E146" s="3"/>
      <c r="F146" s="4"/>
    </row>
    <row r="147" spans="2:6" ht="11.25" hidden="1" customHeight="1" x14ac:dyDescent="0.2">
      <c r="B147" s="36" t="s">
        <v>3335</v>
      </c>
      <c r="C147" s="3"/>
      <c r="D147" s="3"/>
      <c r="E147" s="3"/>
      <c r="F147" s="4"/>
    </row>
    <row r="148" spans="2:6" ht="11.25" hidden="1" customHeight="1" x14ac:dyDescent="0.2">
      <c r="B148" s="36" t="s">
        <v>2804</v>
      </c>
      <c r="C148" s="3"/>
      <c r="D148" s="3"/>
      <c r="E148" s="3"/>
      <c r="F148" s="4"/>
    </row>
    <row r="149" spans="2:6" ht="11.25" hidden="1" customHeight="1" x14ac:dyDescent="0.2">
      <c r="B149" s="36" t="s">
        <v>4016</v>
      </c>
      <c r="C149" s="3"/>
      <c r="D149" s="3"/>
      <c r="E149" s="3"/>
      <c r="F149" s="4"/>
    </row>
    <row r="150" spans="2:6" ht="11.25" hidden="1" customHeight="1" x14ac:dyDescent="0.2">
      <c r="B150" s="36" t="s">
        <v>1534</v>
      </c>
      <c r="C150" s="3"/>
      <c r="D150" s="3"/>
      <c r="E150" s="3"/>
      <c r="F150" s="4"/>
    </row>
    <row r="151" spans="2:6" ht="11.25" hidden="1" customHeight="1" x14ac:dyDescent="0.2">
      <c r="B151" s="36" t="s">
        <v>93</v>
      </c>
      <c r="C151" s="3"/>
      <c r="D151" s="3"/>
      <c r="E151" s="3"/>
      <c r="F151" s="4"/>
    </row>
    <row r="152" spans="2:6" ht="11.25" hidden="1" customHeight="1" x14ac:dyDescent="0.2">
      <c r="B152" s="36" t="s">
        <v>3171</v>
      </c>
      <c r="C152" s="3"/>
      <c r="D152" s="3"/>
      <c r="E152" s="3"/>
      <c r="F152" s="4"/>
    </row>
    <row r="153" spans="2:6" ht="11.25" hidden="1" customHeight="1" x14ac:dyDescent="0.2">
      <c r="B153" s="36" t="s">
        <v>4016</v>
      </c>
      <c r="C153" s="3"/>
      <c r="D153" s="3"/>
      <c r="E153" s="3"/>
      <c r="F153" s="4"/>
    </row>
    <row r="154" spans="2:6" ht="11.25" hidden="1" customHeight="1" x14ac:dyDescent="0.2">
      <c r="B154" s="36" t="s">
        <v>2195</v>
      </c>
      <c r="C154" s="3"/>
      <c r="D154" s="3"/>
      <c r="E154" s="3"/>
      <c r="F154" s="4"/>
    </row>
    <row r="155" spans="2:6" ht="11.25" hidden="1" customHeight="1" x14ac:dyDescent="0.2">
      <c r="B155" s="36" t="s">
        <v>1746</v>
      </c>
      <c r="C155" s="3"/>
      <c r="D155" s="3"/>
      <c r="E155" s="3"/>
      <c r="F155" s="4"/>
    </row>
    <row r="156" spans="2:6" ht="11.25" hidden="1" customHeight="1" x14ac:dyDescent="0.2">
      <c r="B156" s="36" t="s">
        <v>2122</v>
      </c>
      <c r="C156" s="3"/>
      <c r="D156" s="3"/>
      <c r="E156" s="3"/>
      <c r="F156" s="4"/>
    </row>
    <row r="157" spans="2:6" ht="11.25" hidden="1" customHeight="1" x14ac:dyDescent="0.2">
      <c r="B157" s="36" t="s">
        <v>385</v>
      </c>
      <c r="C157" s="37">
        <f>D157+E157+F157</f>
        <v>6679</v>
      </c>
      <c r="D157" s="3">
        <v>2580</v>
      </c>
      <c r="E157" s="3">
        <v>2440</v>
      </c>
      <c r="F157" s="4">
        <v>1659</v>
      </c>
    </row>
    <row r="158" spans="2:6" ht="11.25" hidden="1" customHeight="1" x14ac:dyDescent="0.2">
      <c r="B158" s="36" t="s">
        <v>4016</v>
      </c>
      <c r="C158" s="3"/>
      <c r="D158" s="3"/>
      <c r="E158" s="3"/>
      <c r="F158" s="4"/>
    </row>
    <row r="159" spans="2:6" ht="11.25" hidden="1" customHeight="1" x14ac:dyDescent="0.2">
      <c r="B159" s="33" t="s">
        <v>85</v>
      </c>
      <c r="C159" s="34">
        <v>5679</v>
      </c>
      <c r="D159" s="34">
        <v>2970</v>
      </c>
      <c r="E159" s="34">
        <v>882</v>
      </c>
      <c r="F159" s="35">
        <v>1827</v>
      </c>
    </row>
    <row r="160" spans="2:6" ht="11.25" hidden="1" customHeight="1" x14ac:dyDescent="0.2">
      <c r="B160" s="36" t="s">
        <v>4016</v>
      </c>
      <c r="C160" s="3"/>
      <c r="D160" s="3"/>
      <c r="E160" s="3"/>
      <c r="F160" s="4"/>
    </row>
    <row r="161" spans="2:6" ht="11.25" hidden="1" customHeight="1" x14ac:dyDescent="0.2">
      <c r="B161" s="36" t="s">
        <v>1412</v>
      </c>
      <c r="C161" s="3"/>
      <c r="D161" s="3"/>
      <c r="E161" s="3"/>
      <c r="F161" s="4"/>
    </row>
    <row r="162" spans="2:6" ht="11.25" hidden="1" customHeight="1" x14ac:dyDescent="0.2">
      <c r="B162" s="36" t="s">
        <v>4016</v>
      </c>
      <c r="C162" s="3"/>
      <c r="D162" s="3"/>
      <c r="E162" s="3"/>
      <c r="F162" s="4"/>
    </row>
    <row r="163" spans="2:6" ht="11.25" hidden="1" customHeight="1" x14ac:dyDescent="0.2">
      <c r="B163" s="28" t="s">
        <v>2350</v>
      </c>
      <c r="C163" s="6"/>
      <c r="D163" s="6"/>
      <c r="E163" s="6"/>
      <c r="F163" s="7"/>
    </row>
    <row r="164" spans="2:6" ht="11.25" hidden="1" customHeight="1" x14ac:dyDescent="0.2">
      <c r="B164" s="36" t="s">
        <v>4016</v>
      </c>
      <c r="C164" s="3"/>
      <c r="D164" s="3"/>
      <c r="E164" s="3"/>
      <c r="F164" s="4"/>
    </row>
    <row r="165" spans="2:6" ht="11.25" hidden="1" customHeight="1" x14ac:dyDescent="0.2">
      <c r="B165" s="36" t="s">
        <v>2042</v>
      </c>
      <c r="C165" s="3"/>
      <c r="D165" s="3"/>
      <c r="E165" s="3"/>
      <c r="F165" s="4"/>
    </row>
    <row r="166" spans="2:6" ht="11.25" hidden="1" customHeight="1" x14ac:dyDescent="0.2">
      <c r="B166" s="36" t="s">
        <v>4016</v>
      </c>
      <c r="C166" s="3"/>
      <c r="D166" s="3"/>
      <c r="E166" s="3"/>
      <c r="F166" s="4"/>
    </row>
    <row r="167" spans="2:6" ht="11.25" hidden="1" customHeight="1" x14ac:dyDescent="0.2">
      <c r="B167" s="36" t="s">
        <v>766</v>
      </c>
      <c r="C167" s="3"/>
      <c r="D167" s="3"/>
      <c r="E167" s="3"/>
      <c r="F167" s="4"/>
    </row>
    <row r="168" spans="2:6" ht="11.25" hidden="1" customHeight="1" x14ac:dyDescent="0.2">
      <c r="B168" s="36" t="s">
        <v>1553</v>
      </c>
      <c r="C168" s="3"/>
      <c r="D168" s="3"/>
      <c r="E168" s="3"/>
      <c r="F168" s="4"/>
    </row>
    <row r="169" spans="2:6" ht="11.25" hidden="1" customHeight="1" x14ac:dyDescent="0.2">
      <c r="B169" s="36" t="s">
        <v>925</v>
      </c>
      <c r="C169" s="3"/>
      <c r="D169" s="3"/>
      <c r="E169" s="3"/>
      <c r="F169" s="4"/>
    </row>
    <row r="170" spans="2:6" ht="11.25" hidden="1" customHeight="1" x14ac:dyDescent="0.2">
      <c r="B170" s="36" t="s">
        <v>4016</v>
      </c>
      <c r="C170" s="3"/>
      <c r="D170" s="3"/>
      <c r="E170" s="3"/>
      <c r="F170" s="4"/>
    </row>
    <row r="171" spans="2:6" ht="11.25" hidden="1" customHeight="1" x14ac:dyDescent="0.2">
      <c r="B171" s="36" t="s">
        <v>480</v>
      </c>
      <c r="C171" s="3"/>
      <c r="D171" s="3"/>
      <c r="E171" s="3"/>
      <c r="F171" s="4"/>
    </row>
    <row r="172" spans="2:6" ht="11.25" hidden="1" customHeight="1" x14ac:dyDescent="0.2">
      <c r="B172" s="36" t="s">
        <v>3060</v>
      </c>
      <c r="C172" s="3"/>
      <c r="D172" s="3"/>
      <c r="E172" s="3"/>
      <c r="F172" s="4"/>
    </row>
    <row r="173" spans="2:6" ht="11.25" hidden="1" customHeight="1" x14ac:dyDescent="0.2">
      <c r="B173" s="36" t="s">
        <v>723</v>
      </c>
      <c r="C173" s="3"/>
      <c r="D173" s="3"/>
      <c r="E173" s="3"/>
      <c r="F173" s="4"/>
    </row>
    <row r="174" spans="2:6" ht="11.25" hidden="1" customHeight="1" x14ac:dyDescent="0.2">
      <c r="B174" s="36" t="s">
        <v>1586</v>
      </c>
      <c r="C174" s="37">
        <f>D174+E174+F174</f>
        <v>3292</v>
      </c>
      <c r="D174" s="3">
        <v>855</v>
      </c>
      <c r="E174" s="3">
        <v>721</v>
      </c>
      <c r="F174" s="4">
        <v>1716</v>
      </c>
    </row>
    <row r="175" spans="2:6" ht="11.25" hidden="1" customHeight="1" x14ac:dyDescent="0.2">
      <c r="B175" s="36" t="s">
        <v>4016</v>
      </c>
      <c r="C175" s="3"/>
      <c r="D175" s="3"/>
      <c r="E175" s="3"/>
      <c r="F175" s="4"/>
    </row>
    <row r="176" spans="2:6" ht="11.25" hidden="1" customHeight="1" x14ac:dyDescent="0.2">
      <c r="B176" s="36" t="s">
        <v>2858</v>
      </c>
      <c r="C176" s="3"/>
      <c r="D176" s="3"/>
      <c r="E176" s="3"/>
      <c r="F176" s="4"/>
    </row>
    <row r="177" spans="2:6" ht="11.25" hidden="1" customHeight="1" x14ac:dyDescent="0.2">
      <c r="B177" s="36" t="s">
        <v>4016</v>
      </c>
      <c r="C177" s="3"/>
      <c r="D177" s="3"/>
      <c r="E177" s="3"/>
      <c r="F177" s="4"/>
    </row>
    <row r="178" spans="2:6" ht="11.25" hidden="1" customHeight="1" x14ac:dyDescent="0.2">
      <c r="B178" s="36" t="s">
        <v>1022</v>
      </c>
      <c r="C178" s="3"/>
      <c r="D178" s="3"/>
      <c r="E178" s="3"/>
      <c r="F178" s="4"/>
    </row>
    <row r="179" spans="2:6" ht="11.25" hidden="1" customHeight="1" x14ac:dyDescent="0.2">
      <c r="B179" s="36" t="s">
        <v>2210</v>
      </c>
      <c r="C179" s="3"/>
      <c r="D179" s="3"/>
      <c r="E179" s="3"/>
      <c r="F179" s="4"/>
    </row>
    <row r="180" spans="2:6" ht="11.25" hidden="1" customHeight="1" x14ac:dyDescent="0.2">
      <c r="B180" s="36" t="s">
        <v>398</v>
      </c>
      <c r="C180" s="3"/>
      <c r="D180" s="3"/>
      <c r="E180" s="3"/>
      <c r="F180" s="4"/>
    </row>
    <row r="181" spans="2:6" ht="11.25" hidden="1" customHeight="1" x14ac:dyDescent="0.2">
      <c r="B181" s="36" t="s">
        <v>3666</v>
      </c>
      <c r="C181" s="37">
        <f>D181+E181+F181</f>
        <v>31</v>
      </c>
      <c r="D181" s="3"/>
      <c r="E181" s="3"/>
      <c r="F181" s="4">
        <v>31</v>
      </c>
    </row>
    <row r="182" spans="2:6" ht="11.25" hidden="1" customHeight="1" x14ac:dyDescent="0.2">
      <c r="B182" s="36" t="s">
        <v>4016</v>
      </c>
      <c r="C182" s="3"/>
      <c r="D182" s="3"/>
      <c r="E182" s="3"/>
      <c r="F182" s="4"/>
    </row>
    <row r="183" spans="2:6" ht="11.25" hidden="1" customHeight="1" x14ac:dyDescent="0.2">
      <c r="B183" s="36" t="s">
        <v>2236</v>
      </c>
      <c r="C183" s="3"/>
      <c r="D183" s="3"/>
      <c r="E183" s="3"/>
      <c r="F183" s="4"/>
    </row>
    <row r="184" spans="2:6" ht="11.25" hidden="1" customHeight="1" x14ac:dyDescent="0.2">
      <c r="B184" s="36" t="s">
        <v>4016</v>
      </c>
      <c r="C184" s="3"/>
      <c r="D184" s="3"/>
      <c r="E184" s="3"/>
      <c r="F184" s="4"/>
    </row>
    <row r="185" spans="2:6" ht="11.25" hidden="1" customHeight="1" x14ac:dyDescent="0.2">
      <c r="B185" s="36" t="s">
        <v>2360</v>
      </c>
      <c r="C185" s="3"/>
      <c r="D185" s="3"/>
      <c r="E185" s="3"/>
      <c r="F185" s="4"/>
    </row>
    <row r="186" spans="2:6" ht="11.25" hidden="1" customHeight="1" x14ac:dyDescent="0.2">
      <c r="B186" s="36" t="s">
        <v>2510</v>
      </c>
      <c r="C186" s="3"/>
      <c r="D186" s="3"/>
      <c r="E186" s="3"/>
      <c r="F186" s="4"/>
    </row>
    <row r="187" spans="2:6" ht="11.25" hidden="1" customHeight="1" x14ac:dyDescent="0.2">
      <c r="B187" s="36" t="s">
        <v>3901</v>
      </c>
      <c r="C187" s="3"/>
      <c r="D187" s="3"/>
      <c r="E187" s="3"/>
      <c r="F187" s="4"/>
    </row>
    <row r="188" spans="2:6" ht="11.25" hidden="1" customHeight="1" x14ac:dyDescent="0.2">
      <c r="B188" s="36" t="s">
        <v>735</v>
      </c>
      <c r="C188" s="37">
        <f>D188+E188+F188</f>
        <v>3323</v>
      </c>
      <c r="D188" s="3">
        <v>855</v>
      </c>
      <c r="E188" s="3">
        <v>721</v>
      </c>
      <c r="F188" s="4">
        <v>1747</v>
      </c>
    </row>
    <row r="189" spans="2:6" ht="11.25" hidden="1" customHeight="1" x14ac:dyDescent="0.2">
      <c r="B189" s="36" t="s">
        <v>4016</v>
      </c>
      <c r="C189" s="3"/>
      <c r="D189" s="3"/>
      <c r="E189" s="3"/>
      <c r="F189" s="4"/>
    </row>
    <row r="190" spans="2:6" ht="11.25" hidden="1" customHeight="1" x14ac:dyDescent="0.2">
      <c r="B190" s="36" t="s">
        <v>3611</v>
      </c>
      <c r="C190" s="3"/>
      <c r="D190" s="3"/>
      <c r="E190" s="3"/>
      <c r="F190" s="4"/>
    </row>
    <row r="191" spans="2:6" ht="11.25" hidden="1" customHeight="1" x14ac:dyDescent="0.2">
      <c r="B191" s="36" t="s">
        <v>4016</v>
      </c>
      <c r="C191" s="3"/>
      <c r="D191" s="3"/>
      <c r="E191" s="3"/>
      <c r="F191" s="4"/>
    </row>
    <row r="192" spans="2:6" ht="11.25" hidden="1" customHeight="1" x14ac:dyDescent="0.2">
      <c r="B192" s="36" t="s">
        <v>2496</v>
      </c>
      <c r="C192" s="3"/>
      <c r="D192" s="3"/>
      <c r="E192" s="3"/>
      <c r="F192" s="4"/>
    </row>
    <row r="193" spans="2:6" ht="11.25" hidden="1" customHeight="1" x14ac:dyDescent="0.2">
      <c r="B193" s="36" t="s">
        <v>11</v>
      </c>
      <c r="C193" s="37">
        <f>D193+E193+F193</f>
        <v>118</v>
      </c>
      <c r="D193" s="3">
        <v>118</v>
      </c>
      <c r="E193" s="3"/>
      <c r="F193" s="4"/>
    </row>
    <row r="194" spans="2:6" ht="11.25" hidden="1" customHeight="1" x14ac:dyDescent="0.2">
      <c r="B194" s="36" t="s">
        <v>4016</v>
      </c>
      <c r="C194" s="3"/>
      <c r="D194" s="3"/>
      <c r="E194" s="3"/>
      <c r="F194" s="4"/>
    </row>
    <row r="195" spans="2:6" ht="11.25" hidden="1" customHeight="1" x14ac:dyDescent="0.2">
      <c r="B195" s="36" t="s">
        <v>2498</v>
      </c>
      <c r="C195" s="3"/>
      <c r="D195" s="3"/>
      <c r="E195" s="3"/>
      <c r="F195" s="4"/>
    </row>
    <row r="196" spans="2:6" ht="11.25" hidden="1" customHeight="1" x14ac:dyDescent="0.2">
      <c r="B196" s="36" t="s">
        <v>4016</v>
      </c>
      <c r="C196" s="3"/>
      <c r="D196" s="3"/>
      <c r="E196" s="3"/>
      <c r="F196" s="4"/>
    </row>
    <row r="197" spans="2:6" ht="11.25" hidden="1" customHeight="1" x14ac:dyDescent="0.2">
      <c r="B197" s="36" t="s">
        <v>50</v>
      </c>
      <c r="C197" s="3"/>
      <c r="D197" s="3"/>
      <c r="E197" s="3"/>
      <c r="F197" s="4"/>
    </row>
    <row r="198" spans="2:6" ht="11.25" hidden="1" customHeight="1" x14ac:dyDescent="0.2">
      <c r="B198" s="36" t="s">
        <v>4016</v>
      </c>
      <c r="C198" s="3"/>
      <c r="D198" s="3"/>
      <c r="E198" s="3"/>
      <c r="F198" s="4"/>
    </row>
    <row r="199" spans="2:6" ht="11.25" hidden="1" customHeight="1" x14ac:dyDescent="0.2">
      <c r="B199" s="36" t="s">
        <v>3820</v>
      </c>
      <c r="C199" s="3"/>
      <c r="D199" s="3"/>
      <c r="E199" s="3"/>
      <c r="F199" s="4"/>
    </row>
    <row r="200" spans="2:6" ht="11.25" hidden="1" customHeight="1" x14ac:dyDescent="0.2">
      <c r="B200" s="36" t="s">
        <v>1611</v>
      </c>
      <c r="C200" s="3"/>
      <c r="D200" s="3"/>
      <c r="E200" s="3"/>
      <c r="F200" s="4"/>
    </row>
    <row r="201" spans="2:6" ht="11.25" hidden="1" customHeight="1" x14ac:dyDescent="0.2">
      <c r="B201" s="36" t="s">
        <v>1229</v>
      </c>
      <c r="C201" s="3"/>
      <c r="D201" s="3"/>
      <c r="E201" s="3"/>
      <c r="F201" s="4"/>
    </row>
    <row r="202" spans="2:6" ht="11.25" hidden="1" customHeight="1" x14ac:dyDescent="0.2">
      <c r="B202" s="36" t="s">
        <v>1392</v>
      </c>
      <c r="C202" s="37">
        <f>D202+E202+F202</f>
        <v>2238</v>
      </c>
      <c r="D202" s="3">
        <v>1997</v>
      </c>
      <c r="E202" s="3">
        <v>161</v>
      </c>
      <c r="F202" s="4">
        <v>80</v>
      </c>
    </row>
    <row r="203" spans="2:6" ht="11.25" hidden="1" customHeight="1" x14ac:dyDescent="0.2">
      <c r="B203" s="36" t="s">
        <v>4016</v>
      </c>
      <c r="C203" s="3"/>
      <c r="D203" s="3"/>
      <c r="E203" s="3"/>
      <c r="F203" s="4"/>
    </row>
    <row r="204" spans="2:6" ht="11.25" hidden="1" customHeight="1" x14ac:dyDescent="0.2">
      <c r="B204" s="36" t="s">
        <v>3834</v>
      </c>
      <c r="C204" s="3"/>
      <c r="D204" s="3"/>
      <c r="E204" s="3"/>
      <c r="F204" s="4"/>
    </row>
    <row r="205" spans="2:6" ht="11.25" hidden="1" customHeight="1" x14ac:dyDescent="0.2">
      <c r="B205" s="36" t="s">
        <v>4016</v>
      </c>
      <c r="C205" s="3"/>
      <c r="D205" s="3"/>
      <c r="E205" s="3"/>
      <c r="F205" s="4"/>
    </row>
    <row r="206" spans="2:6" ht="11.25" hidden="1" customHeight="1" x14ac:dyDescent="0.2">
      <c r="B206" s="36" t="s">
        <v>1607</v>
      </c>
      <c r="C206" s="3"/>
      <c r="D206" s="3"/>
      <c r="E206" s="3"/>
      <c r="F206" s="4"/>
    </row>
    <row r="207" spans="2:6" ht="11.25" hidden="1" customHeight="1" x14ac:dyDescent="0.2">
      <c r="B207" s="36" t="s">
        <v>421</v>
      </c>
      <c r="C207" s="3"/>
      <c r="D207" s="3"/>
      <c r="E207" s="3"/>
      <c r="F207" s="4"/>
    </row>
    <row r="208" spans="2:6" ht="11.25" hidden="1" customHeight="1" x14ac:dyDescent="0.2">
      <c r="B208" s="36" t="s">
        <v>3280</v>
      </c>
      <c r="C208" s="3"/>
      <c r="D208" s="3"/>
      <c r="E208" s="3"/>
      <c r="F208" s="4"/>
    </row>
    <row r="209" spans="2:6" ht="11.25" hidden="1" customHeight="1" x14ac:dyDescent="0.2">
      <c r="B209" s="36" t="s">
        <v>558</v>
      </c>
      <c r="C209" s="37">
        <f>D209+E209+F209</f>
        <v>5679</v>
      </c>
      <c r="D209" s="3">
        <v>2970</v>
      </c>
      <c r="E209" s="3">
        <v>882</v>
      </c>
      <c r="F209" s="4">
        <v>1827</v>
      </c>
    </row>
    <row r="210" spans="2:6" ht="11.25" hidden="1" customHeight="1" x14ac:dyDescent="0.2">
      <c r="B210" s="36" t="s">
        <v>4016</v>
      </c>
      <c r="C210" s="3"/>
      <c r="D210" s="3"/>
      <c r="E210" s="3"/>
      <c r="F210" s="4"/>
    </row>
    <row r="211" spans="2:6" ht="11.25" hidden="1" customHeight="1" x14ac:dyDescent="0.2">
      <c r="B211" s="33" t="s">
        <v>1315</v>
      </c>
      <c r="C211" s="34">
        <v>3441</v>
      </c>
      <c r="D211" s="34">
        <v>973</v>
      </c>
      <c r="E211" s="34">
        <v>721</v>
      </c>
      <c r="F211" s="35">
        <v>1747</v>
      </c>
    </row>
    <row r="212" spans="2:6" ht="11.25" hidden="1" customHeight="1" x14ac:dyDescent="0.2">
      <c r="B212" s="36" t="s">
        <v>4016</v>
      </c>
      <c r="C212" s="3"/>
      <c r="D212" s="3"/>
      <c r="E212" s="3"/>
      <c r="F212" s="4"/>
    </row>
    <row r="213" spans="2:6" ht="11.25" hidden="1" customHeight="1" x14ac:dyDescent="0.2">
      <c r="B213" s="36" t="s">
        <v>1412</v>
      </c>
      <c r="C213" s="3"/>
      <c r="D213" s="3"/>
      <c r="E213" s="3"/>
      <c r="F213" s="4"/>
    </row>
    <row r="214" spans="2:6" ht="11.25" hidden="1" customHeight="1" x14ac:dyDescent="0.2">
      <c r="B214" s="36" t="s">
        <v>4016</v>
      </c>
      <c r="C214" s="3"/>
      <c r="D214" s="3"/>
      <c r="E214" s="3"/>
      <c r="F214" s="4"/>
    </row>
    <row r="215" spans="2:6" ht="11.25" hidden="1" customHeight="1" x14ac:dyDescent="0.2">
      <c r="B215" s="36" t="s">
        <v>2350</v>
      </c>
      <c r="C215" s="3"/>
      <c r="D215" s="3"/>
      <c r="E215" s="3"/>
      <c r="F215" s="4"/>
    </row>
    <row r="216" spans="2:6" ht="11.25" hidden="1" customHeight="1" x14ac:dyDescent="0.2">
      <c r="B216" s="28" t="s">
        <v>4016</v>
      </c>
      <c r="C216" s="6"/>
      <c r="D216" s="6"/>
      <c r="E216" s="6"/>
      <c r="F216" s="7"/>
    </row>
    <row r="217" spans="2:6" ht="11.25" hidden="1" customHeight="1" x14ac:dyDescent="0.2">
      <c r="B217" s="36" t="s">
        <v>2042</v>
      </c>
      <c r="C217" s="3"/>
      <c r="D217" s="3"/>
      <c r="E217" s="3"/>
      <c r="F217" s="4"/>
    </row>
    <row r="218" spans="2:6" ht="11.25" hidden="1" customHeight="1" x14ac:dyDescent="0.2">
      <c r="B218" s="36" t="s">
        <v>4016</v>
      </c>
      <c r="C218" s="3"/>
      <c r="D218" s="3"/>
      <c r="E218" s="3"/>
      <c r="F218" s="4"/>
    </row>
    <row r="219" spans="2:6" ht="11.25" hidden="1" customHeight="1" x14ac:dyDescent="0.2">
      <c r="B219" s="36" t="s">
        <v>766</v>
      </c>
      <c r="C219" s="3"/>
      <c r="D219" s="3"/>
      <c r="E219" s="3"/>
      <c r="F219" s="4"/>
    </row>
    <row r="220" spans="2:6" ht="11.25" hidden="1" customHeight="1" x14ac:dyDescent="0.2">
      <c r="B220" s="36" t="s">
        <v>1553</v>
      </c>
      <c r="C220" s="3"/>
      <c r="D220" s="3"/>
      <c r="E220" s="3"/>
      <c r="F220" s="4"/>
    </row>
    <row r="221" spans="2:6" ht="11.25" hidden="1" customHeight="1" x14ac:dyDescent="0.2">
      <c r="B221" s="36" t="s">
        <v>925</v>
      </c>
      <c r="C221" s="3"/>
      <c r="D221" s="3"/>
      <c r="E221" s="3"/>
      <c r="F221" s="4"/>
    </row>
    <row r="222" spans="2:6" ht="11.25" hidden="1" customHeight="1" x14ac:dyDescent="0.2">
      <c r="B222" s="36" t="s">
        <v>4016</v>
      </c>
      <c r="C222" s="3"/>
      <c r="D222" s="3"/>
      <c r="E222" s="3"/>
      <c r="F222" s="4"/>
    </row>
    <row r="223" spans="2:6" ht="11.25" hidden="1" customHeight="1" x14ac:dyDescent="0.2">
      <c r="B223" s="36" t="s">
        <v>480</v>
      </c>
      <c r="C223" s="3"/>
      <c r="D223" s="3"/>
      <c r="E223" s="3"/>
      <c r="F223" s="4"/>
    </row>
    <row r="224" spans="2:6" ht="11.25" hidden="1" customHeight="1" x14ac:dyDescent="0.2">
      <c r="B224" s="36" t="s">
        <v>3060</v>
      </c>
      <c r="C224" s="3"/>
      <c r="D224" s="3"/>
      <c r="E224" s="3"/>
      <c r="F224" s="4"/>
    </row>
    <row r="225" spans="2:6" ht="11.25" hidden="1" customHeight="1" x14ac:dyDescent="0.2">
      <c r="B225" s="36" t="s">
        <v>723</v>
      </c>
      <c r="C225" s="3"/>
      <c r="D225" s="3"/>
      <c r="E225" s="3"/>
      <c r="F225" s="4"/>
    </row>
    <row r="226" spans="2:6" ht="11.25" hidden="1" customHeight="1" x14ac:dyDescent="0.2">
      <c r="B226" s="36" t="s">
        <v>1586</v>
      </c>
      <c r="C226" s="37">
        <f>D226+E226+F226</f>
        <v>3292</v>
      </c>
      <c r="D226" s="3">
        <v>855</v>
      </c>
      <c r="E226" s="3">
        <v>721</v>
      </c>
      <c r="F226" s="4">
        <v>1716</v>
      </c>
    </row>
    <row r="227" spans="2:6" ht="11.25" hidden="1" customHeight="1" x14ac:dyDescent="0.2">
      <c r="B227" s="36" t="s">
        <v>4016</v>
      </c>
      <c r="C227" s="3"/>
      <c r="D227" s="3"/>
      <c r="E227" s="3"/>
      <c r="F227" s="4"/>
    </row>
    <row r="228" spans="2:6" ht="11.25" hidden="1" customHeight="1" x14ac:dyDescent="0.2">
      <c r="B228" s="36" t="s">
        <v>2858</v>
      </c>
      <c r="C228" s="3"/>
      <c r="D228" s="3"/>
      <c r="E228" s="3"/>
      <c r="F228" s="4"/>
    </row>
    <row r="229" spans="2:6" ht="11.25" hidden="1" customHeight="1" x14ac:dyDescent="0.2">
      <c r="B229" s="36" t="s">
        <v>4016</v>
      </c>
      <c r="C229" s="3"/>
      <c r="D229" s="3"/>
      <c r="E229" s="3"/>
      <c r="F229" s="4"/>
    </row>
    <row r="230" spans="2:6" ht="11.25" hidden="1" customHeight="1" x14ac:dyDescent="0.2">
      <c r="B230" s="36" t="s">
        <v>1022</v>
      </c>
      <c r="C230" s="3"/>
      <c r="D230" s="3"/>
      <c r="E230" s="3"/>
      <c r="F230" s="4"/>
    </row>
    <row r="231" spans="2:6" ht="11.25" hidden="1" customHeight="1" x14ac:dyDescent="0.2">
      <c r="B231" s="36" t="s">
        <v>2210</v>
      </c>
      <c r="C231" s="3"/>
      <c r="D231" s="3"/>
      <c r="E231" s="3"/>
      <c r="F231" s="4"/>
    </row>
    <row r="232" spans="2:6" ht="11.25" hidden="1" customHeight="1" x14ac:dyDescent="0.2">
      <c r="B232" s="36" t="s">
        <v>398</v>
      </c>
      <c r="C232" s="3"/>
      <c r="D232" s="3"/>
      <c r="E232" s="3"/>
      <c r="F232" s="4"/>
    </row>
    <row r="233" spans="2:6" ht="11.25" hidden="1" customHeight="1" x14ac:dyDescent="0.2">
      <c r="B233" s="36" t="s">
        <v>3666</v>
      </c>
      <c r="C233" s="37">
        <f>D233+E233+F233</f>
        <v>31</v>
      </c>
      <c r="D233" s="3"/>
      <c r="E233" s="3"/>
      <c r="F233" s="4">
        <v>31</v>
      </c>
    </row>
    <row r="234" spans="2:6" ht="11.25" hidden="1" customHeight="1" x14ac:dyDescent="0.2">
      <c r="B234" s="36" t="s">
        <v>4016</v>
      </c>
      <c r="C234" s="3"/>
      <c r="D234" s="3"/>
      <c r="E234" s="3"/>
      <c r="F234" s="4"/>
    </row>
    <row r="235" spans="2:6" ht="11.25" hidden="1" customHeight="1" x14ac:dyDescent="0.2">
      <c r="B235" s="36" t="s">
        <v>2236</v>
      </c>
      <c r="C235" s="3"/>
      <c r="D235" s="3"/>
      <c r="E235" s="3"/>
      <c r="F235" s="4"/>
    </row>
    <row r="236" spans="2:6" ht="11.25" hidden="1" customHeight="1" x14ac:dyDescent="0.2">
      <c r="B236" s="36" t="s">
        <v>4016</v>
      </c>
      <c r="C236" s="3"/>
      <c r="D236" s="3"/>
      <c r="E236" s="3"/>
      <c r="F236" s="4"/>
    </row>
    <row r="237" spans="2:6" ht="11.25" hidden="1" customHeight="1" x14ac:dyDescent="0.2">
      <c r="B237" s="36" t="s">
        <v>2360</v>
      </c>
      <c r="C237" s="3"/>
      <c r="D237" s="3"/>
      <c r="E237" s="3"/>
      <c r="F237" s="4"/>
    </row>
    <row r="238" spans="2:6" ht="11.25" hidden="1" customHeight="1" x14ac:dyDescent="0.2">
      <c r="B238" s="36" t="s">
        <v>2510</v>
      </c>
      <c r="C238" s="3"/>
      <c r="D238" s="3"/>
      <c r="E238" s="3"/>
      <c r="F238" s="4"/>
    </row>
    <row r="239" spans="2:6" ht="11.25" hidden="1" customHeight="1" x14ac:dyDescent="0.2">
      <c r="B239" s="36" t="s">
        <v>3901</v>
      </c>
      <c r="C239" s="3"/>
      <c r="D239" s="3"/>
      <c r="E239" s="3"/>
      <c r="F239" s="4"/>
    </row>
    <row r="240" spans="2:6" ht="11.25" hidden="1" customHeight="1" x14ac:dyDescent="0.2">
      <c r="B240" s="36" t="s">
        <v>735</v>
      </c>
      <c r="C240" s="37">
        <f>D240+E240+F240</f>
        <v>3323</v>
      </c>
      <c r="D240" s="3">
        <v>855</v>
      </c>
      <c r="E240" s="3">
        <v>721</v>
      </c>
      <c r="F240" s="4">
        <v>1747</v>
      </c>
    </row>
    <row r="241" spans="2:6" ht="11.25" hidden="1" customHeight="1" x14ac:dyDescent="0.2">
      <c r="B241" s="36" t="s">
        <v>4016</v>
      </c>
      <c r="C241" s="3"/>
      <c r="D241" s="3"/>
      <c r="E241" s="3"/>
      <c r="F241" s="4"/>
    </row>
    <row r="242" spans="2:6" ht="11.25" hidden="1" customHeight="1" x14ac:dyDescent="0.2">
      <c r="B242" s="36" t="s">
        <v>3611</v>
      </c>
      <c r="C242" s="3"/>
      <c r="D242" s="3"/>
      <c r="E242" s="3"/>
      <c r="F242" s="4"/>
    </row>
    <row r="243" spans="2:6" ht="11.25" hidden="1" customHeight="1" x14ac:dyDescent="0.2">
      <c r="B243" s="36" t="s">
        <v>4016</v>
      </c>
      <c r="C243" s="3"/>
      <c r="D243" s="3"/>
      <c r="E243" s="3"/>
      <c r="F243" s="4"/>
    </row>
    <row r="244" spans="2:6" ht="11.25" hidden="1" customHeight="1" x14ac:dyDescent="0.2">
      <c r="B244" s="36" t="s">
        <v>2496</v>
      </c>
      <c r="C244" s="3"/>
      <c r="D244" s="3"/>
      <c r="E244" s="3"/>
      <c r="F244" s="4"/>
    </row>
    <row r="245" spans="2:6" ht="11.25" hidden="1" customHeight="1" x14ac:dyDescent="0.2">
      <c r="B245" s="36" t="s">
        <v>11</v>
      </c>
      <c r="C245" s="37">
        <f>D245+E245+F245</f>
        <v>118</v>
      </c>
      <c r="D245" s="3">
        <v>118</v>
      </c>
      <c r="E245" s="3"/>
      <c r="F245" s="4"/>
    </row>
    <row r="246" spans="2:6" ht="11.25" hidden="1" customHeight="1" x14ac:dyDescent="0.2">
      <c r="B246" s="36" t="s">
        <v>4016</v>
      </c>
      <c r="C246" s="3"/>
      <c r="D246" s="3"/>
      <c r="E246" s="3"/>
      <c r="F246" s="4"/>
    </row>
    <row r="247" spans="2:6" ht="11.25" hidden="1" customHeight="1" x14ac:dyDescent="0.2">
      <c r="B247" s="36" t="s">
        <v>1485</v>
      </c>
      <c r="C247" s="3"/>
      <c r="D247" s="3"/>
      <c r="E247" s="3"/>
      <c r="F247" s="4"/>
    </row>
    <row r="248" spans="2:6" ht="11.25" hidden="1" customHeight="1" x14ac:dyDescent="0.2">
      <c r="B248" s="36" t="s">
        <v>4016</v>
      </c>
      <c r="C248" s="3"/>
      <c r="D248" s="3"/>
      <c r="E248" s="3"/>
      <c r="F248" s="4"/>
    </row>
    <row r="249" spans="2:6" ht="11.25" hidden="1" customHeight="1" x14ac:dyDescent="0.2">
      <c r="B249" s="36" t="s">
        <v>826</v>
      </c>
      <c r="C249" s="3"/>
      <c r="D249" s="3"/>
      <c r="E249" s="3"/>
      <c r="F249" s="4"/>
    </row>
    <row r="250" spans="2:6" ht="11.25" hidden="1" customHeight="1" x14ac:dyDescent="0.2">
      <c r="B250" s="36" t="s">
        <v>233</v>
      </c>
      <c r="C250" s="3"/>
      <c r="D250" s="3"/>
      <c r="E250" s="3"/>
      <c r="F250" s="4"/>
    </row>
    <row r="251" spans="2:6" ht="11.25" hidden="1" customHeight="1" x14ac:dyDescent="0.2">
      <c r="B251" s="36" t="s">
        <v>3762</v>
      </c>
      <c r="C251" s="3"/>
      <c r="D251" s="3"/>
      <c r="E251" s="3"/>
      <c r="F251" s="4"/>
    </row>
    <row r="252" spans="2:6" ht="11.25" hidden="1" customHeight="1" x14ac:dyDescent="0.2">
      <c r="B252" s="36" t="s">
        <v>2238</v>
      </c>
      <c r="C252" s="37">
        <f>D252+E252+F252</f>
        <v>3441</v>
      </c>
      <c r="D252" s="3">
        <v>973</v>
      </c>
      <c r="E252" s="3">
        <v>721</v>
      </c>
      <c r="F252" s="4">
        <v>1747</v>
      </c>
    </row>
    <row r="253" spans="2:6" ht="11.25" hidden="1" customHeight="1" x14ac:dyDescent="0.2">
      <c r="B253" s="36" t="s">
        <v>4016</v>
      </c>
      <c r="C253" s="3"/>
      <c r="D253" s="3"/>
      <c r="E253" s="3"/>
      <c r="F253" s="4"/>
    </row>
    <row r="254" spans="2:6" ht="11.25" hidden="1" customHeight="1" x14ac:dyDescent="0.2">
      <c r="B254" s="33" t="s">
        <v>2757</v>
      </c>
      <c r="C254" s="34">
        <v>9584</v>
      </c>
      <c r="D254" s="34">
        <v>5131</v>
      </c>
      <c r="E254" s="34">
        <v>1038</v>
      </c>
      <c r="F254" s="35">
        <v>3415</v>
      </c>
    </row>
    <row r="255" spans="2:6" ht="11.25" hidden="1" customHeight="1" x14ac:dyDescent="0.2">
      <c r="B255" s="36" t="s">
        <v>4016</v>
      </c>
      <c r="C255" s="3"/>
      <c r="D255" s="3"/>
      <c r="E255" s="3"/>
      <c r="F255" s="4"/>
    </row>
    <row r="256" spans="2:6" ht="11.25" hidden="1" customHeight="1" x14ac:dyDescent="0.2">
      <c r="B256" s="36" t="s">
        <v>1166</v>
      </c>
      <c r="C256" s="3"/>
      <c r="D256" s="3"/>
      <c r="E256" s="3"/>
      <c r="F256" s="4"/>
    </row>
    <row r="257" spans="2:6" ht="11.25" hidden="1" customHeight="1" x14ac:dyDescent="0.2">
      <c r="B257" s="36" t="s">
        <v>2535</v>
      </c>
      <c r="C257" s="3"/>
      <c r="D257" s="3"/>
      <c r="E257" s="3"/>
      <c r="F257" s="4"/>
    </row>
    <row r="258" spans="2:6" ht="11.25" hidden="1" customHeight="1" x14ac:dyDescent="0.2">
      <c r="B258" s="36" t="s">
        <v>15</v>
      </c>
      <c r="C258" s="3"/>
      <c r="D258" s="3"/>
      <c r="E258" s="3"/>
      <c r="F258" s="4"/>
    </row>
    <row r="259" spans="2:6" ht="11.25" hidden="1" customHeight="1" x14ac:dyDescent="0.2">
      <c r="B259" s="36" t="s">
        <v>86</v>
      </c>
      <c r="C259" s="3"/>
      <c r="D259" s="3"/>
      <c r="E259" s="3"/>
      <c r="F259" s="4"/>
    </row>
    <row r="260" spans="2:6" ht="11.25" hidden="1" customHeight="1" x14ac:dyDescent="0.2">
      <c r="B260" s="36" t="s">
        <v>57</v>
      </c>
      <c r="C260" s="3"/>
      <c r="D260" s="3"/>
      <c r="E260" s="3"/>
      <c r="F260" s="4"/>
    </row>
    <row r="261" spans="2:6" ht="11.25" hidden="1" customHeight="1" x14ac:dyDescent="0.2">
      <c r="B261" s="36" t="s">
        <v>966</v>
      </c>
      <c r="C261" s="3"/>
      <c r="D261" s="3"/>
      <c r="E261" s="3"/>
      <c r="F261" s="4"/>
    </row>
    <row r="262" spans="2:6" ht="11.25" hidden="1" customHeight="1" x14ac:dyDescent="0.2">
      <c r="B262" s="36" t="s">
        <v>2335</v>
      </c>
      <c r="C262" s="3"/>
      <c r="D262" s="3"/>
      <c r="E262" s="3"/>
      <c r="F262" s="4"/>
    </row>
    <row r="263" spans="2:6" ht="11.25" hidden="1" customHeight="1" x14ac:dyDescent="0.2">
      <c r="B263" s="36" t="s">
        <v>4016</v>
      </c>
      <c r="C263" s="3"/>
      <c r="D263" s="3"/>
      <c r="E263" s="3"/>
      <c r="F263" s="4"/>
    </row>
    <row r="264" spans="2:6" ht="11.25" hidden="1" customHeight="1" x14ac:dyDescent="0.2">
      <c r="B264" s="36" t="s">
        <v>2803</v>
      </c>
      <c r="C264" s="3"/>
      <c r="D264" s="3"/>
      <c r="E264" s="3"/>
      <c r="F264" s="4"/>
    </row>
    <row r="265" spans="2:6" ht="11.25" hidden="1" customHeight="1" x14ac:dyDescent="0.2">
      <c r="B265" s="36" t="s">
        <v>4016</v>
      </c>
      <c r="C265" s="3"/>
      <c r="D265" s="3"/>
      <c r="E265" s="3"/>
      <c r="F265" s="4"/>
    </row>
    <row r="266" spans="2:6" ht="11.25" hidden="1" customHeight="1" x14ac:dyDescent="0.2">
      <c r="B266" s="36" t="s">
        <v>3628</v>
      </c>
      <c r="C266" s="3"/>
      <c r="D266" s="3"/>
      <c r="E266" s="3"/>
      <c r="F266" s="4"/>
    </row>
    <row r="267" spans="2:6" ht="11.25" hidden="1" customHeight="1" x14ac:dyDescent="0.2">
      <c r="B267" s="36" t="s">
        <v>4016</v>
      </c>
      <c r="C267" s="3"/>
      <c r="D267" s="3"/>
      <c r="E267" s="3"/>
      <c r="F267" s="4"/>
    </row>
    <row r="268" spans="2:6" ht="11.25" hidden="1" customHeight="1" x14ac:dyDescent="0.2">
      <c r="B268" s="36" t="s">
        <v>1018</v>
      </c>
      <c r="C268" s="3"/>
      <c r="D268" s="3"/>
      <c r="E268" s="3"/>
      <c r="F268" s="4"/>
    </row>
    <row r="269" spans="2:6" ht="11.25" hidden="1" customHeight="1" x14ac:dyDescent="0.2">
      <c r="B269" s="28" t="s">
        <v>948</v>
      </c>
      <c r="C269" s="6"/>
      <c r="D269" s="6"/>
      <c r="E269" s="6"/>
      <c r="F269" s="7"/>
    </row>
    <row r="270" spans="2:6" ht="11.25" hidden="1" customHeight="1" x14ac:dyDescent="0.2">
      <c r="B270" s="36" t="s">
        <v>3293</v>
      </c>
      <c r="C270" s="3"/>
      <c r="D270" s="3"/>
      <c r="E270" s="3"/>
      <c r="F270" s="4"/>
    </row>
    <row r="271" spans="2:6" ht="11.25" hidden="1" customHeight="1" x14ac:dyDescent="0.2">
      <c r="B271" s="36" t="s">
        <v>4016</v>
      </c>
      <c r="C271" s="3"/>
      <c r="D271" s="3"/>
      <c r="E271" s="3"/>
      <c r="F271" s="4"/>
    </row>
    <row r="272" spans="2:6" ht="11.25" hidden="1" customHeight="1" x14ac:dyDescent="0.2">
      <c r="B272" s="36" t="s">
        <v>2871</v>
      </c>
      <c r="C272" s="3"/>
      <c r="D272" s="3"/>
      <c r="E272" s="3"/>
      <c r="F272" s="4"/>
    </row>
    <row r="273" spans="2:6" ht="11.25" hidden="1" customHeight="1" x14ac:dyDescent="0.2">
      <c r="B273" s="36" t="s">
        <v>4016</v>
      </c>
      <c r="C273" s="3"/>
      <c r="D273" s="3"/>
      <c r="E273" s="3"/>
      <c r="F273" s="4"/>
    </row>
    <row r="274" spans="2:6" ht="11.25" hidden="1" customHeight="1" x14ac:dyDescent="0.2">
      <c r="B274" s="36" t="s">
        <v>1719</v>
      </c>
      <c r="C274" s="3"/>
      <c r="D274" s="3"/>
      <c r="E274" s="3"/>
      <c r="F274" s="4"/>
    </row>
    <row r="275" spans="2:6" ht="11.25" hidden="1" customHeight="1" x14ac:dyDescent="0.2">
      <c r="B275" s="36" t="s">
        <v>4016</v>
      </c>
      <c r="C275" s="3"/>
      <c r="D275" s="3"/>
      <c r="E275" s="3"/>
      <c r="F275" s="4"/>
    </row>
    <row r="276" spans="2:6" ht="11.25" hidden="1" customHeight="1" x14ac:dyDescent="0.2">
      <c r="B276" s="36" t="s">
        <v>2478</v>
      </c>
      <c r="C276" s="3"/>
      <c r="D276" s="3"/>
      <c r="E276" s="3"/>
      <c r="F276" s="4"/>
    </row>
    <row r="277" spans="2:6" ht="11.25" hidden="1" customHeight="1" x14ac:dyDescent="0.2">
      <c r="B277" s="36" t="s">
        <v>4016</v>
      </c>
      <c r="C277" s="3"/>
      <c r="D277" s="3"/>
      <c r="E277" s="3"/>
      <c r="F277" s="4"/>
    </row>
    <row r="278" spans="2:6" ht="11.25" hidden="1" customHeight="1" x14ac:dyDescent="0.2">
      <c r="B278" s="36" t="s">
        <v>3974</v>
      </c>
      <c r="C278" s="3"/>
      <c r="D278" s="3"/>
      <c r="E278" s="3"/>
      <c r="F278" s="4"/>
    </row>
    <row r="279" spans="2:6" ht="11.25" hidden="1" customHeight="1" x14ac:dyDescent="0.2">
      <c r="B279" s="36" t="s">
        <v>1551</v>
      </c>
      <c r="C279" s="3"/>
      <c r="D279" s="3"/>
      <c r="E279" s="3"/>
      <c r="F279" s="4"/>
    </row>
    <row r="280" spans="2:6" ht="11.25" hidden="1" customHeight="1" x14ac:dyDescent="0.2">
      <c r="B280" s="36" t="s">
        <v>1188</v>
      </c>
      <c r="C280" s="3"/>
      <c r="D280" s="3"/>
      <c r="E280" s="3"/>
      <c r="F280" s="4"/>
    </row>
    <row r="281" spans="2:6" ht="11.25" hidden="1" customHeight="1" x14ac:dyDescent="0.2">
      <c r="B281" s="36" t="s">
        <v>4016</v>
      </c>
      <c r="C281" s="3"/>
      <c r="D281" s="3"/>
      <c r="E281" s="3"/>
      <c r="F281" s="4"/>
    </row>
    <row r="282" spans="2:6" ht="11.25" hidden="1" customHeight="1" x14ac:dyDescent="0.2">
      <c r="B282" s="36" t="s">
        <v>2027</v>
      </c>
      <c r="C282" s="3"/>
      <c r="D282" s="3"/>
      <c r="E282" s="3"/>
      <c r="F282" s="4"/>
    </row>
    <row r="283" spans="2:6" ht="11.25" hidden="1" customHeight="1" x14ac:dyDescent="0.2">
      <c r="B283" s="36" t="s">
        <v>4016</v>
      </c>
      <c r="C283" s="3"/>
      <c r="D283" s="3"/>
      <c r="E283" s="3"/>
      <c r="F283" s="4"/>
    </row>
    <row r="284" spans="2:6" ht="11.25" hidden="1" customHeight="1" x14ac:dyDescent="0.2">
      <c r="B284" s="36" t="s">
        <v>768</v>
      </c>
      <c r="C284" s="3"/>
      <c r="D284" s="3"/>
      <c r="E284" s="3"/>
      <c r="F284" s="4"/>
    </row>
    <row r="285" spans="2:6" ht="11.25" hidden="1" customHeight="1" x14ac:dyDescent="0.2">
      <c r="B285" s="36" t="s">
        <v>3496</v>
      </c>
      <c r="C285" s="3"/>
      <c r="D285" s="3"/>
      <c r="E285" s="3"/>
      <c r="F285" s="4"/>
    </row>
    <row r="286" spans="2:6" ht="11.25" hidden="1" customHeight="1" x14ac:dyDescent="0.2">
      <c r="B286" s="36" t="s">
        <v>1228</v>
      </c>
      <c r="C286" s="3"/>
      <c r="D286" s="3"/>
      <c r="E286" s="3"/>
      <c r="F286" s="4"/>
    </row>
    <row r="287" spans="2:6" ht="11.25" hidden="1" customHeight="1" x14ac:dyDescent="0.2">
      <c r="B287" s="36" t="s">
        <v>4016</v>
      </c>
      <c r="C287" s="3"/>
      <c r="D287" s="3"/>
      <c r="E287" s="3"/>
      <c r="F287" s="4"/>
    </row>
    <row r="288" spans="2:6" ht="11.25" hidden="1" customHeight="1" x14ac:dyDescent="0.2">
      <c r="B288" s="36" t="s">
        <v>1396</v>
      </c>
      <c r="C288" s="3"/>
      <c r="D288" s="3"/>
      <c r="E288" s="3"/>
      <c r="F288" s="4"/>
    </row>
    <row r="289" spans="2:6" ht="11.25" hidden="1" customHeight="1" x14ac:dyDescent="0.2">
      <c r="B289" s="36" t="s">
        <v>4016</v>
      </c>
      <c r="C289" s="3"/>
      <c r="D289" s="3"/>
      <c r="E289" s="3"/>
      <c r="F289" s="4"/>
    </row>
    <row r="290" spans="2:6" ht="11.25" hidden="1" customHeight="1" x14ac:dyDescent="0.2">
      <c r="B290" s="36" t="s">
        <v>3631</v>
      </c>
      <c r="C290" s="3"/>
      <c r="D290" s="3"/>
      <c r="E290" s="3"/>
      <c r="F290" s="4"/>
    </row>
    <row r="291" spans="2:6" ht="11.25" hidden="1" customHeight="1" x14ac:dyDescent="0.2">
      <c r="B291" s="36" t="s">
        <v>1875</v>
      </c>
      <c r="C291" s="3"/>
      <c r="D291" s="3"/>
      <c r="E291" s="3"/>
      <c r="F291" s="4"/>
    </row>
    <row r="292" spans="2:6" ht="11.25" hidden="1" customHeight="1" x14ac:dyDescent="0.2">
      <c r="B292" s="36" t="s">
        <v>400</v>
      </c>
      <c r="C292" s="37">
        <f>D292+E292+F292</f>
        <v>7792</v>
      </c>
      <c r="D292" s="3">
        <v>4597</v>
      </c>
      <c r="E292" s="3"/>
      <c r="F292" s="4">
        <v>3195</v>
      </c>
    </row>
    <row r="293" spans="2:6" ht="11.25" hidden="1" customHeight="1" x14ac:dyDescent="0.2">
      <c r="B293" s="36" t="s">
        <v>4016</v>
      </c>
      <c r="C293" s="3"/>
      <c r="D293" s="3"/>
      <c r="E293" s="3"/>
      <c r="F293" s="4"/>
    </row>
    <row r="294" spans="2:6" ht="11.25" hidden="1" customHeight="1" x14ac:dyDescent="0.2">
      <c r="B294" s="36" t="s">
        <v>1777</v>
      </c>
      <c r="C294" s="3"/>
      <c r="D294" s="3"/>
      <c r="E294" s="3"/>
      <c r="F294" s="4"/>
    </row>
    <row r="295" spans="2:6" ht="11.25" hidden="1" customHeight="1" x14ac:dyDescent="0.2">
      <c r="B295" s="36" t="s">
        <v>4016</v>
      </c>
      <c r="C295" s="3"/>
      <c r="D295" s="3"/>
      <c r="E295" s="3"/>
      <c r="F295" s="4"/>
    </row>
    <row r="296" spans="2:6" ht="11.25" hidden="1" customHeight="1" x14ac:dyDescent="0.2">
      <c r="B296" s="36" t="s">
        <v>1020</v>
      </c>
      <c r="C296" s="3"/>
      <c r="D296" s="3"/>
      <c r="E296" s="3"/>
      <c r="F296" s="4"/>
    </row>
    <row r="297" spans="2:6" ht="11.25" hidden="1" customHeight="1" x14ac:dyDescent="0.2">
      <c r="B297" s="36" t="s">
        <v>801</v>
      </c>
      <c r="C297" s="3"/>
      <c r="D297" s="3"/>
      <c r="E297" s="3"/>
      <c r="F297" s="4"/>
    </row>
    <row r="298" spans="2:6" ht="11.25" hidden="1" customHeight="1" x14ac:dyDescent="0.2">
      <c r="B298" s="36" t="s">
        <v>183</v>
      </c>
      <c r="C298" s="3"/>
      <c r="D298" s="3"/>
      <c r="E298" s="3"/>
      <c r="F298" s="4"/>
    </row>
    <row r="299" spans="2:6" ht="11.25" hidden="1" customHeight="1" x14ac:dyDescent="0.2">
      <c r="B299" s="36" t="s">
        <v>4016</v>
      </c>
      <c r="C299" s="3"/>
      <c r="D299" s="3"/>
      <c r="E299" s="3"/>
      <c r="F299" s="4"/>
    </row>
    <row r="300" spans="2:6" ht="11.25" hidden="1" customHeight="1" x14ac:dyDescent="0.2">
      <c r="B300" s="36" t="s">
        <v>1293</v>
      </c>
      <c r="C300" s="3"/>
      <c r="D300" s="3"/>
      <c r="E300" s="3"/>
      <c r="F300" s="4"/>
    </row>
    <row r="301" spans="2:6" ht="11.25" hidden="1" customHeight="1" x14ac:dyDescent="0.2">
      <c r="B301" s="36" t="s">
        <v>4016</v>
      </c>
      <c r="C301" s="3"/>
      <c r="D301" s="3"/>
      <c r="E301" s="3"/>
      <c r="F301" s="4"/>
    </row>
    <row r="302" spans="2:6" ht="11.25" hidden="1" customHeight="1" x14ac:dyDescent="0.2">
      <c r="B302" s="36" t="s">
        <v>2453</v>
      </c>
      <c r="C302" s="3"/>
      <c r="D302" s="3"/>
      <c r="E302" s="3"/>
      <c r="F302" s="4"/>
    </row>
    <row r="303" spans="2:6" ht="11.25" hidden="1" customHeight="1" x14ac:dyDescent="0.2">
      <c r="B303" s="36" t="s">
        <v>1469</v>
      </c>
      <c r="C303" s="3"/>
      <c r="D303" s="3"/>
      <c r="E303" s="3"/>
      <c r="F303" s="4"/>
    </row>
    <row r="304" spans="2:6" ht="11.25" hidden="1" customHeight="1" x14ac:dyDescent="0.2">
      <c r="B304" s="36" t="s">
        <v>3395</v>
      </c>
      <c r="C304" s="3"/>
      <c r="D304" s="3"/>
      <c r="E304" s="3"/>
      <c r="F304" s="4"/>
    </row>
    <row r="305" spans="2:6" ht="11.25" hidden="1" customHeight="1" x14ac:dyDescent="0.2">
      <c r="B305" s="36" t="s">
        <v>3903</v>
      </c>
      <c r="C305" s="37">
        <f>D305+E305+F305</f>
        <v>1792</v>
      </c>
      <c r="D305" s="3">
        <v>534</v>
      </c>
      <c r="E305" s="3">
        <v>1038</v>
      </c>
      <c r="F305" s="4">
        <v>220</v>
      </c>
    </row>
    <row r="306" spans="2:6" ht="11.25" hidden="1" customHeight="1" x14ac:dyDescent="0.2">
      <c r="B306" s="36" t="s">
        <v>4016</v>
      </c>
      <c r="C306" s="3"/>
      <c r="D306" s="3"/>
      <c r="E306" s="3"/>
      <c r="F306" s="4"/>
    </row>
    <row r="307" spans="2:6" ht="11.25" hidden="1" customHeight="1" x14ac:dyDescent="0.2">
      <c r="B307" s="36" t="s">
        <v>207</v>
      </c>
      <c r="C307" s="3"/>
      <c r="D307" s="3"/>
      <c r="E307" s="3"/>
      <c r="F307" s="4"/>
    </row>
    <row r="308" spans="2:6" ht="11.25" hidden="1" customHeight="1" x14ac:dyDescent="0.2">
      <c r="B308" s="36" t="s">
        <v>4016</v>
      </c>
      <c r="C308" s="3"/>
      <c r="D308" s="3"/>
      <c r="E308" s="3"/>
      <c r="F308" s="4"/>
    </row>
    <row r="309" spans="2:6" ht="11.25" hidden="1" customHeight="1" x14ac:dyDescent="0.2">
      <c r="B309" s="36" t="s">
        <v>616</v>
      </c>
      <c r="C309" s="3"/>
      <c r="D309" s="3"/>
      <c r="E309" s="3"/>
      <c r="F309" s="4"/>
    </row>
    <row r="310" spans="2:6" ht="11.25" hidden="1" customHeight="1" x14ac:dyDescent="0.2">
      <c r="B310" s="36" t="s">
        <v>618</v>
      </c>
      <c r="C310" s="3"/>
      <c r="D310" s="3"/>
      <c r="E310" s="3"/>
      <c r="F310" s="4"/>
    </row>
    <row r="311" spans="2:6" ht="11.25" hidden="1" customHeight="1" x14ac:dyDescent="0.2">
      <c r="B311" s="36" t="s">
        <v>3248</v>
      </c>
      <c r="C311" s="3"/>
      <c r="D311" s="3"/>
      <c r="E311" s="3"/>
      <c r="F311" s="4"/>
    </row>
    <row r="312" spans="2:6" ht="11.25" hidden="1" customHeight="1" x14ac:dyDescent="0.2">
      <c r="B312" s="36" t="s">
        <v>1078</v>
      </c>
      <c r="C312" s="37">
        <f>D312+E312+F312</f>
        <v>9584</v>
      </c>
      <c r="D312" s="3">
        <v>5131</v>
      </c>
      <c r="E312" s="3">
        <v>1038</v>
      </c>
      <c r="F312" s="4">
        <v>3415</v>
      </c>
    </row>
    <row r="313" spans="2:6" ht="11.25" hidden="1" customHeight="1" x14ac:dyDescent="0.2">
      <c r="B313" s="36" t="s">
        <v>4016</v>
      </c>
      <c r="C313" s="3"/>
      <c r="D313" s="3"/>
      <c r="E313" s="3"/>
      <c r="F313" s="4"/>
    </row>
    <row r="314" spans="2:6" ht="11.25" hidden="1" customHeight="1" x14ac:dyDescent="0.2">
      <c r="B314" s="33" t="s">
        <v>1643</v>
      </c>
      <c r="C314" s="34">
        <v>2637</v>
      </c>
      <c r="D314" s="34">
        <v>1824</v>
      </c>
      <c r="E314" s="34">
        <v>638</v>
      </c>
      <c r="F314" s="35">
        <v>175</v>
      </c>
    </row>
    <row r="315" spans="2:6" ht="11.25" hidden="1" customHeight="1" x14ac:dyDescent="0.2">
      <c r="B315" s="36" t="s">
        <v>4016</v>
      </c>
      <c r="C315" s="3"/>
      <c r="D315" s="3"/>
      <c r="E315" s="3"/>
      <c r="F315" s="4"/>
    </row>
    <row r="316" spans="2:6" ht="11.25" hidden="1" customHeight="1" x14ac:dyDescent="0.2">
      <c r="B316" s="36" t="s">
        <v>3958</v>
      </c>
      <c r="C316" s="3"/>
      <c r="D316" s="3"/>
      <c r="E316" s="3"/>
      <c r="F316" s="4"/>
    </row>
    <row r="317" spans="2:6" ht="11.25" hidden="1" customHeight="1" x14ac:dyDescent="0.2">
      <c r="B317" s="36" t="s">
        <v>4016</v>
      </c>
      <c r="C317" s="3"/>
      <c r="D317" s="3"/>
      <c r="E317" s="3"/>
      <c r="F317" s="4"/>
    </row>
    <row r="318" spans="2:6" ht="11.25" hidden="1" customHeight="1" x14ac:dyDescent="0.2">
      <c r="B318" s="36" t="s">
        <v>24</v>
      </c>
      <c r="C318" s="3"/>
      <c r="D318" s="3"/>
      <c r="E318" s="3"/>
      <c r="F318" s="4"/>
    </row>
    <row r="319" spans="2:6" ht="11.25" hidden="1" customHeight="1" x14ac:dyDescent="0.2">
      <c r="B319" s="36" t="s">
        <v>4016</v>
      </c>
      <c r="C319" s="3"/>
      <c r="D319" s="3"/>
      <c r="E319" s="3"/>
      <c r="F319" s="4"/>
    </row>
    <row r="320" spans="2:6" ht="11.25" hidden="1" customHeight="1" x14ac:dyDescent="0.2">
      <c r="B320" s="36" t="s">
        <v>2307</v>
      </c>
      <c r="C320" s="3"/>
      <c r="D320" s="3"/>
      <c r="E320" s="3"/>
      <c r="F320" s="4"/>
    </row>
    <row r="321" spans="2:6" ht="11.25" hidden="1" customHeight="1" x14ac:dyDescent="0.2">
      <c r="B321" s="36" t="s">
        <v>4016</v>
      </c>
      <c r="C321" s="3"/>
      <c r="D321" s="3"/>
      <c r="E321" s="3"/>
      <c r="F321" s="4"/>
    </row>
    <row r="322" spans="2:6" ht="11.25" hidden="1" customHeight="1" x14ac:dyDescent="0.2">
      <c r="B322" s="28" t="s">
        <v>3292</v>
      </c>
      <c r="C322" s="6"/>
      <c r="D322" s="6"/>
      <c r="E322" s="6"/>
      <c r="F322" s="7"/>
    </row>
    <row r="323" spans="2:6" ht="11.25" hidden="1" customHeight="1" x14ac:dyDescent="0.2">
      <c r="B323" s="36" t="s">
        <v>1306</v>
      </c>
      <c r="C323" s="3"/>
      <c r="D323" s="3"/>
      <c r="E323" s="3"/>
      <c r="F323" s="4"/>
    </row>
    <row r="324" spans="2:6" ht="11.25" hidden="1" customHeight="1" x14ac:dyDescent="0.2">
      <c r="B324" s="36" t="s">
        <v>2804</v>
      </c>
      <c r="C324" s="3"/>
      <c r="D324" s="3"/>
      <c r="E324" s="3"/>
      <c r="F324" s="4"/>
    </row>
    <row r="325" spans="2:6" ht="11.25" hidden="1" customHeight="1" x14ac:dyDescent="0.2">
      <c r="B325" s="36" t="s">
        <v>4016</v>
      </c>
      <c r="C325" s="3"/>
      <c r="D325" s="3"/>
      <c r="E325" s="3"/>
      <c r="F325" s="4"/>
    </row>
    <row r="326" spans="2:6" ht="11.25" hidden="1" customHeight="1" x14ac:dyDescent="0.2">
      <c r="B326" s="36" t="s">
        <v>644</v>
      </c>
      <c r="C326" s="3"/>
      <c r="D326" s="3"/>
      <c r="E326" s="3"/>
      <c r="F326" s="4"/>
    </row>
    <row r="327" spans="2:6" ht="11.25" hidden="1" customHeight="1" x14ac:dyDescent="0.2">
      <c r="B327" s="36" t="s">
        <v>4016</v>
      </c>
      <c r="C327" s="3"/>
      <c r="D327" s="3"/>
      <c r="E327" s="3"/>
      <c r="F327" s="4"/>
    </row>
    <row r="328" spans="2:6" ht="11.25" hidden="1" customHeight="1" x14ac:dyDescent="0.2">
      <c r="B328" s="36" t="s">
        <v>2686</v>
      </c>
      <c r="C328" s="3"/>
      <c r="D328" s="3"/>
      <c r="E328" s="3"/>
      <c r="F328" s="4"/>
    </row>
    <row r="329" spans="2:6" ht="11.25" hidden="1" customHeight="1" x14ac:dyDescent="0.2">
      <c r="B329" s="36" t="s">
        <v>4016</v>
      </c>
      <c r="C329" s="3"/>
      <c r="D329" s="3"/>
      <c r="E329" s="3"/>
      <c r="F329" s="4"/>
    </row>
    <row r="330" spans="2:6" ht="11.25" hidden="1" customHeight="1" x14ac:dyDescent="0.2">
      <c r="B330" s="36" t="s">
        <v>3476</v>
      </c>
      <c r="C330" s="3"/>
      <c r="D330" s="3"/>
      <c r="E330" s="3"/>
      <c r="F330" s="4"/>
    </row>
    <row r="331" spans="2:6" ht="11.25" hidden="1" customHeight="1" x14ac:dyDescent="0.2">
      <c r="B331" s="36" t="s">
        <v>4016</v>
      </c>
      <c r="C331" s="3"/>
      <c r="D331" s="3"/>
      <c r="E331" s="3"/>
      <c r="F331" s="4"/>
    </row>
    <row r="332" spans="2:6" ht="11.25" hidden="1" customHeight="1" x14ac:dyDescent="0.2">
      <c r="B332" s="36" t="s">
        <v>839</v>
      </c>
      <c r="C332" s="3"/>
      <c r="D332" s="3"/>
      <c r="E332" s="3"/>
      <c r="F332" s="4"/>
    </row>
    <row r="333" spans="2:6" ht="11.25" hidden="1" customHeight="1" x14ac:dyDescent="0.2">
      <c r="B333" s="36" t="s">
        <v>4016</v>
      </c>
      <c r="C333" s="3"/>
      <c r="D333" s="3"/>
      <c r="E333" s="3"/>
      <c r="F333" s="4"/>
    </row>
    <row r="334" spans="2:6" ht="11.25" hidden="1" customHeight="1" x14ac:dyDescent="0.2">
      <c r="B334" s="36" t="s">
        <v>1273</v>
      </c>
      <c r="C334" s="3"/>
      <c r="D334" s="3"/>
      <c r="E334" s="3"/>
      <c r="F334" s="4"/>
    </row>
    <row r="335" spans="2:6" ht="11.25" hidden="1" customHeight="1" x14ac:dyDescent="0.2">
      <c r="B335" s="36" t="s">
        <v>138</v>
      </c>
      <c r="C335" s="3"/>
      <c r="D335" s="3"/>
      <c r="E335" s="3"/>
      <c r="F335" s="4"/>
    </row>
    <row r="336" spans="2:6" ht="11.25" hidden="1" customHeight="1" x14ac:dyDescent="0.2">
      <c r="B336" s="36" t="s">
        <v>1729</v>
      </c>
      <c r="C336" s="3"/>
      <c r="D336" s="3"/>
      <c r="E336" s="3"/>
      <c r="F336" s="4"/>
    </row>
    <row r="337" spans="2:6" ht="11.25" hidden="1" customHeight="1" x14ac:dyDescent="0.2">
      <c r="B337" s="36" t="s">
        <v>4016</v>
      </c>
      <c r="C337" s="3"/>
      <c r="D337" s="3"/>
      <c r="E337" s="3"/>
      <c r="F337" s="4"/>
    </row>
    <row r="338" spans="2:6" ht="11.25" hidden="1" customHeight="1" x14ac:dyDescent="0.2">
      <c r="B338" s="36" t="s">
        <v>2055</v>
      </c>
      <c r="C338" s="3"/>
      <c r="D338" s="3"/>
      <c r="E338" s="3"/>
      <c r="F338" s="4"/>
    </row>
    <row r="339" spans="2:6" ht="11.25" hidden="1" customHeight="1" x14ac:dyDescent="0.2">
      <c r="B339" s="36" t="s">
        <v>4016</v>
      </c>
      <c r="C339" s="3"/>
      <c r="D339" s="3"/>
      <c r="E339" s="3"/>
      <c r="F339" s="4"/>
    </row>
    <row r="340" spans="2:6" ht="11.25" hidden="1" customHeight="1" x14ac:dyDescent="0.2">
      <c r="B340" s="36" t="s">
        <v>1944</v>
      </c>
      <c r="C340" s="3"/>
      <c r="D340" s="3"/>
      <c r="E340" s="3"/>
      <c r="F340" s="4"/>
    </row>
    <row r="341" spans="2:6" ht="11.25" hidden="1" customHeight="1" x14ac:dyDescent="0.2">
      <c r="B341" s="36" t="s">
        <v>2374</v>
      </c>
      <c r="C341" s="3"/>
      <c r="D341" s="3"/>
      <c r="E341" s="3"/>
      <c r="F341" s="4"/>
    </row>
    <row r="342" spans="2:6" ht="11.25" hidden="1" customHeight="1" x14ac:dyDescent="0.2">
      <c r="B342" s="36" t="s">
        <v>832</v>
      </c>
      <c r="C342" s="3"/>
      <c r="D342" s="3"/>
      <c r="E342" s="3"/>
      <c r="F342" s="4"/>
    </row>
    <row r="343" spans="2:6" ht="11.25" hidden="1" customHeight="1" x14ac:dyDescent="0.2">
      <c r="B343" s="36" t="s">
        <v>340</v>
      </c>
      <c r="C343" s="37">
        <f>D343+E343+F343</f>
        <v>1896</v>
      </c>
      <c r="D343" s="3">
        <v>1083</v>
      </c>
      <c r="E343" s="3">
        <v>638</v>
      </c>
      <c r="F343" s="4">
        <v>175</v>
      </c>
    </row>
    <row r="344" spans="2:6" ht="11.25" hidden="1" customHeight="1" x14ac:dyDescent="0.2">
      <c r="B344" s="36" t="s">
        <v>4016</v>
      </c>
      <c r="C344" s="3"/>
      <c r="D344" s="3"/>
      <c r="E344" s="3"/>
      <c r="F344" s="4"/>
    </row>
    <row r="345" spans="2:6" ht="11.25" hidden="1" customHeight="1" x14ac:dyDescent="0.2">
      <c r="B345" s="36" t="s">
        <v>483</v>
      </c>
      <c r="C345" s="3"/>
      <c r="D345" s="3"/>
      <c r="E345" s="3"/>
      <c r="F345" s="4"/>
    </row>
    <row r="346" spans="2:6" ht="11.25" hidden="1" customHeight="1" x14ac:dyDescent="0.2">
      <c r="B346" s="36" t="s">
        <v>4016</v>
      </c>
      <c r="C346" s="3"/>
      <c r="D346" s="3"/>
      <c r="E346" s="3"/>
      <c r="F346" s="4"/>
    </row>
    <row r="347" spans="2:6" ht="11.25" hidden="1" customHeight="1" x14ac:dyDescent="0.2">
      <c r="B347" s="36" t="s">
        <v>24</v>
      </c>
      <c r="C347" s="3"/>
      <c r="D347" s="3"/>
      <c r="E347" s="3"/>
      <c r="F347" s="4"/>
    </row>
    <row r="348" spans="2:6" ht="11.25" hidden="1" customHeight="1" x14ac:dyDescent="0.2">
      <c r="B348" s="36" t="s">
        <v>4016</v>
      </c>
      <c r="C348" s="3"/>
      <c r="D348" s="3"/>
      <c r="E348" s="3"/>
      <c r="F348" s="4"/>
    </row>
    <row r="349" spans="2:6" ht="11.25" hidden="1" customHeight="1" x14ac:dyDescent="0.2">
      <c r="B349" s="36" t="s">
        <v>3381</v>
      </c>
      <c r="C349" s="3"/>
      <c r="D349" s="3"/>
      <c r="E349" s="3"/>
      <c r="F349" s="4"/>
    </row>
    <row r="350" spans="2:6" ht="11.25" hidden="1" customHeight="1" x14ac:dyDescent="0.2">
      <c r="B350" s="36" t="s">
        <v>4016</v>
      </c>
      <c r="C350" s="3"/>
      <c r="D350" s="3"/>
      <c r="E350" s="3"/>
      <c r="F350" s="4"/>
    </row>
    <row r="351" spans="2:6" ht="11.25" hidden="1" customHeight="1" x14ac:dyDescent="0.2">
      <c r="B351" s="36" t="s">
        <v>2700</v>
      </c>
      <c r="C351" s="3"/>
      <c r="D351" s="3"/>
      <c r="E351" s="3"/>
      <c r="F351" s="4"/>
    </row>
    <row r="352" spans="2:6" ht="11.25" hidden="1" customHeight="1" x14ac:dyDescent="0.2">
      <c r="B352" s="36" t="s">
        <v>4016</v>
      </c>
      <c r="C352" s="3"/>
      <c r="D352" s="3"/>
      <c r="E352" s="3"/>
      <c r="F352" s="4"/>
    </row>
    <row r="353" spans="2:6" ht="11.25" hidden="1" customHeight="1" x14ac:dyDescent="0.2">
      <c r="B353" s="36" t="s">
        <v>485</v>
      </c>
      <c r="C353" s="3"/>
      <c r="D353" s="3"/>
      <c r="E353" s="3"/>
      <c r="F353" s="4"/>
    </row>
    <row r="354" spans="2:6" ht="11.25" hidden="1" customHeight="1" x14ac:dyDescent="0.2">
      <c r="B354" s="36" t="s">
        <v>1805</v>
      </c>
      <c r="C354" s="3"/>
      <c r="D354" s="3"/>
      <c r="E354" s="3"/>
      <c r="F354" s="4"/>
    </row>
    <row r="355" spans="2:6" ht="11.25" hidden="1" customHeight="1" x14ac:dyDescent="0.2">
      <c r="B355" s="36" t="s">
        <v>3339</v>
      </c>
      <c r="C355" s="3"/>
      <c r="D355" s="3"/>
      <c r="E355" s="3"/>
      <c r="F355" s="4"/>
    </row>
    <row r="356" spans="2:6" ht="11.25" hidden="1" customHeight="1" x14ac:dyDescent="0.2">
      <c r="B356" s="36" t="s">
        <v>4016</v>
      </c>
      <c r="C356" s="3"/>
      <c r="D356" s="3"/>
      <c r="E356" s="3"/>
      <c r="F356" s="4"/>
    </row>
    <row r="357" spans="2:6" ht="11.25" hidden="1" customHeight="1" x14ac:dyDescent="0.2">
      <c r="B357" s="36" t="s">
        <v>1415</v>
      </c>
      <c r="C357" s="3"/>
      <c r="D357" s="3"/>
      <c r="E357" s="3"/>
      <c r="F357" s="4"/>
    </row>
    <row r="358" spans="2:6" ht="11.25" hidden="1" customHeight="1" x14ac:dyDescent="0.2">
      <c r="B358" s="36" t="s">
        <v>4016</v>
      </c>
      <c r="C358" s="3"/>
      <c r="D358" s="3"/>
      <c r="E358" s="3"/>
      <c r="F358" s="4"/>
    </row>
    <row r="359" spans="2:6" ht="11.25" hidden="1" customHeight="1" x14ac:dyDescent="0.2">
      <c r="B359" s="36" t="s">
        <v>531</v>
      </c>
      <c r="C359" s="3"/>
      <c r="D359" s="3"/>
      <c r="E359" s="3"/>
      <c r="F359" s="4"/>
    </row>
    <row r="360" spans="2:6" ht="11.25" hidden="1" customHeight="1" x14ac:dyDescent="0.2">
      <c r="B360" s="36" t="s">
        <v>2915</v>
      </c>
      <c r="C360" s="37">
        <f>D360+E360+F360</f>
        <v>741</v>
      </c>
      <c r="D360" s="3">
        <v>741</v>
      </c>
      <c r="E360" s="3"/>
      <c r="F360" s="4"/>
    </row>
    <row r="361" spans="2:6" ht="11.25" hidden="1" customHeight="1" x14ac:dyDescent="0.2">
      <c r="B361" s="36" t="s">
        <v>4016</v>
      </c>
      <c r="C361" s="3"/>
      <c r="D361" s="3"/>
      <c r="E361" s="3"/>
      <c r="F361" s="4"/>
    </row>
    <row r="362" spans="2:6" ht="11.25" hidden="1" customHeight="1" x14ac:dyDescent="0.2">
      <c r="B362" s="36" t="s">
        <v>3834</v>
      </c>
      <c r="C362" s="3"/>
      <c r="D362" s="3"/>
      <c r="E362" s="3"/>
      <c r="F362" s="4"/>
    </row>
    <row r="363" spans="2:6" ht="11.25" hidden="1" customHeight="1" x14ac:dyDescent="0.2">
      <c r="B363" s="36" t="s">
        <v>4016</v>
      </c>
      <c r="C363" s="3"/>
      <c r="D363" s="3"/>
      <c r="E363" s="3"/>
      <c r="F363" s="4"/>
    </row>
    <row r="364" spans="2:6" ht="11.25" hidden="1" customHeight="1" x14ac:dyDescent="0.2">
      <c r="B364" s="36" t="s">
        <v>255</v>
      </c>
      <c r="C364" s="3"/>
      <c r="D364" s="3"/>
      <c r="E364" s="3"/>
      <c r="F364" s="4"/>
    </row>
    <row r="365" spans="2:6" ht="11.25" hidden="1" customHeight="1" x14ac:dyDescent="0.2">
      <c r="B365" s="36" t="s">
        <v>2131</v>
      </c>
      <c r="C365" s="3"/>
      <c r="D365" s="3"/>
      <c r="E365" s="3"/>
      <c r="F365" s="4"/>
    </row>
    <row r="366" spans="2:6" ht="11.25" hidden="1" customHeight="1" x14ac:dyDescent="0.2">
      <c r="B366" s="36" t="s">
        <v>2126</v>
      </c>
      <c r="C366" s="3"/>
      <c r="D366" s="3"/>
      <c r="E366" s="3"/>
      <c r="F366" s="4"/>
    </row>
    <row r="367" spans="2:6" ht="11.25" hidden="1" customHeight="1" x14ac:dyDescent="0.2">
      <c r="B367" s="36" t="s">
        <v>2102</v>
      </c>
      <c r="C367" s="37">
        <f>D367+E367+F367</f>
        <v>2637</v>
      </c>
      <c r="D367" s="3">
        <v>1824</v>
      </c>
      <c r="E367" s="3">
        <v>638</v>
      </c>
      <c r="F367" s="4">
        <v>175</v>
      </c>
    </row>
    <row r="368" spans="2:6" ht="11.25" hidden="1" customHeight="1" x14ac:dyDescent="0.2">
      <c r="B368" s="36" t="s">
        <v>4016</v>
      </c>
      <c r="C368" s="3"/>
      <c r="D368" s="3"/>
      <c r="E368" s="3"/>
      <c r="F368" s="4"/>
    </row>
    <row r="369" spans="2:6" ht="11.25" hidden="1" customHeight="1" x14ac:dyDescent="0.2">
      <c r="B369" s="33" t="s">
        <v>615</v>
      </c>
      <c r="C369" s="34">
        <v>14748</v>
      </c>
      <c r="D369" s="34">
        <v>11669</v>
      </c>
      <c r="E369" s="34">
        <v>1160</v>
      </c>
      <c r="F369" s="35">
        <v>1919</v>
      </c>
    </row>
    <row r="370" spans="2:6" ht="11.25" hidden="1" customHeight="1" x14ac:dyDescent="0.2">
      <c r="B370" s="36" t="s">
        <v>4016</v>
      </c>
      <c r="C370" s="3"/>
      <c r="D370" s="3"/>
      <c r="E370" s="3"/>
      <c r="F370" s="4"/>
    </row>
    <row r="371" spans="2:6" ht="11.25" hidden="1" customHeight="1" x14ac:dyDescent="0.2">
      <c r="B371" s="36" t="s">
        <v>3958</v>
      </c>
      <c r="C371" s="3"/>
      <c r="D371" s="3"/>
      <c r="E371" s="3"/>
      <c r="F371" s="4"/>
    </row>
    <row r="372" spans="2:6" ht="11.25" hidden="1" customHeight="1" x14ac:dyDescent="0.2">
      <c r="B372" s="36" t="s">
        <v>4016</v>
      </c>
      <c r="C372" s="3"/>
      <c r="D372" s="3"/>
      <c r="E372" s="3"/>
      <c r="F372" s="4"/>
    </row>
    <row r="373" spans="2:6" ht="11.25" hidden="1" customHeight="1" x14ac:dyDescent="0.2">
      <c r="B373" s="36" t="s">
        <v>2855</v>
      </c>
      <c r="C373" s="3"/>
      <c r="D373" s="3"/>
      <c r="E373" s="3"/>
      <c r="F373" s="4"/>
    </row>
    <row r="374" spans="2:6" ht="11.25" hidden="1" customHeight="1" x14ac:dyDescent="0.2">
      <c r="B374" s="36" t="s">
        <v>4016</v>
      </c>
      <c r="C374" s="3"/>
      <c r="D374" s="3"/>
      <c r="E374" s="3"/>
      <c r="F374" s="4"/>
    </row>
    <row r="375" spans="2:6" ht="11.25" hidden="1" customHeight="1" x14ac:dyDescent="0.2">
      <c r="B375" s="28" t="s">
        <v>2307</v>
      </c>
      <c r="C375" s="6"/>
      <c r="D375" s="6"/>
      <c r="E375" s="6"/>
      <c r="F375" s="7"/>
    </row>
    <row r="376" spans="2:6" ht="11.25" hidden="1" customHeight="1" x14ac:dyDescent="0.2">
      <c r="B376" s="36" t="s">
        <v>4016</v>
      </c>
      <c r="C376" s="3"/>
      <c r="D376" s="3"/>
      <c r="E376" s="3"/>
      <c r="F376" s="4"/>
    </row>
    <row r="377" spans="2:6" ht="11.25" hidden="1" customHeight="1" x14ac:dyDescent="0.2">
      <c r="B377" s="36" t="s">
        <v>3292</v>
      </c>
      <c r="C377" s="3"/>
      <c r="D377" s="3"/>
      <c r="E377" s="3"/>
      <c r="F377" s="4"/>
    </row>
    <row r="378" spans="2:6" ht="11.25" hidden="1" customHeight="1" x14ac:dyDescent="0.2">
      <c r="B378" s="36" t="s">
        <v>1306</v>
      </c>
      <c r="C378" s="3"/>
      <c r="D378" s="3"/>
      <c r="E378" s="3"/>
      <c r="F378" s="4"/>
    </row>
    <row r="379" spans="2:6" ht="11.25" hidden="1" customHeight="1" x14ac:dyDescent="0.2">
      <c r="B379" s="36" t="s">
        <v>3171</v>
      </c>
      <c r="C379" s="3"/>
      <c r="D379" s="3"/>
      <c r="E379" s="3"/>
      <c r="F379" s="4"/>
    </row>
    <row r="380" spans="2:6" ht="11.25" hidden="1" customHeight="1" x14ac:dyDescent="0.2">
      <c r="B380" s="36" t="s">
        <v>4016</v>
      </c>
      <c r="C380" s="3"/>
      <c r="D380" s="3"/>
      <c r="E380" s="3"/>
      <c r="F380" s="4"/>
    </row>
    <row r="381" spans="2:6" ht="11.25" hidden="1" customHeight="1" x14ac:dyDescent="0.2">
      <c r="B381" s="36" t="s">
        <v>3515</v>
      </c>
      <c r="C381" s="3"/>
      <c r="D381" s="3"/>
      <c r="E381" s="3"/>
      <c r="F381" s="4"/>
    </row>
    <row r="382" spans="2:6" ht="11.25" hidden="1" customHeight="1" x14ac:dyDescent="0.2">
      <c r="B382" s="36" t="s">
        <v>3462</v>
      </c>
      <c r="C382" s="3"/>
      <c r="D382" s="3"/>
      <c r="E382" s="3"/>
      <c r="F382" s="4"/>
    </row>
    <row r="383" spans="2:6" ht="11.25" hidden="1" customHeight="1" x14ac:dyDescent="0.2">
      <c r="B383" s="36" t="s">
        <v>1257</v>
      </c>
      <c r="C383" s="3"/>
      <c r="D383" s="3"/>
      <c r="E383" s="3"/>
      <c r="F383" s="4"/>
    </row>
    <row r="384" spans="2:6" ht="11.25" hidden="1" customHeight="1" x14ac:dyDescent="0.2">
      <c r="B384" s="36" t="s">
        <v>2595</v>
      </c>
      <c r="C384" s="37">
        <f>D384+E384+F384</f>
        <v>7733</v>
      </c>
      <c r="D384" s="3">
        <v>4654</v>
      </c>
      <c r="E384" s="3">
        <v>1160</v>
      </c>
      <c r="F384" s="4">
        <v>1919</v>
      </c>
    </row>
    <row r="385" spans="2:6" ht="11.25" hidden="1" customHeight="1" x14ac:dyDescent="0.2">
      <c r="B385" s="36" t="s">
        <v>4016</v>
      </c>
      <c r="C385" s="3"/>
      <c r="D385" s="3"/>
      <c r="E385" s="3"/>
      <c r="F385" s="4"/>
    </row>
    <row r="386" spans="2:6" ht="11.25" hidden="1" customHeight="1" x14ac:dyDescent="0.2">
      <c r="B386" s="36" t="s">
        <v>3942</v>
      </c>
      <c r="C386" s="3"/>
      <c r="D386" s="3"/>
      <c r="E386" s="3"/>
      <c r="F386" s="4"/>
    </row>
    <row r="387" spans="2:6" ht="11.25" hidden="1" customHeight="1" x14ac:dyDescent="0.2">
      <c r="B387" s="36" t="s">
        <v>4016</v>
      </c>
      <c r="C387" s="3"/>
      <c r="D387" s="3"/>
      <c r="E387" s="3"/>
      <c r="F387" s="4"/>
    </row>
    <row r="388" spans="2:6" ht="11.25" hidden="1" customHeight="1" x14ac:dyDescent="0.2">
      <c r="B388" s="36" t="s">
        <v>3450</v>
      </c>
      <c r="C388" s="3"/>
      <c r="D388" s="3"/>
      <c r="E388" s="3"/>
      <c r="F388" s="4"/>
    </row>
    <row r="389" spans="2:6" ht="11.25" hidden="1" customHeight="1" x14ac:dyDescent="0.2">
      <c r="B389" s="36" t="s">
        <v>625</v>
      </c>
      <c r="C389" s="3"/>
      <c r="D389" s="3"/>
      <c r="E389" s="3"/>
      <c r="F389" s="4"/>
    </row>
    <row r="390" spans="2:6" ht="11.25" hidden="1" customHeight="1" x14ac:dyDescent="0.2">
      <c r="B390" s="36" t="s">
        <v>1781</v>
      </c>
      <c r="C390" s="37">
        <f>D390+E390+F390</f>
        <v>7015</v>
      </c>
      <c r="D390" s="3">
        <v>7015</v>
      </c>
      <c r="E390" s="3"/>
      <c r="F390" s="4"/>
    </row>
    <row r="391" spans="2:6" ht="11.25" hidden="1" customHeight="1" x14ac:dyDescent="0.2">
      <c r="B391" s="36" t="s">
        <v>4016</v>
      </c>
      <c r="C391" s="3"/>
      <c r="D391" s="3"/>
      <c r="E391" s="3"/>
      <c r="F391" s="4"/>
    </row>
    <row r="392" spans="2:6" ht="11.25" hidden="1" customHeight="1" x14ac:dyDescent="0.2">
      <c r="B392" s="36" t="s">
        <v>1485</v>
      </c>
      <c r="C392" s="3"/>
      <c r="D392" s="3"/>
      <c r="E392" s="3"/>
      <c r="F392" s="4"/>
    </row>
    <row r="393" spans="2:6" ht="11.25" hidden="1" customHeight="1" x14ac:dyDescent="0.2">
      <c r="B393" s="36" t="s">
        <v>4016</v>
      </c>
      <c r="C393" s="3"/>
      <c r="D393" s="3"/>
      <c r="E393" s="3"/>
      <c r="F393" s="4"/>
    </row>
    <row r="394" spans="2:6" ht="11.25" hidden="1" customHeight="1" x14ac:dyDescent="0.2">
      <c r="B394" s="36" t="s">
        <v>2580</v>
      </c>
      <c r="C394" s="3"/>
      <c r="D394" s="3"/>
      <c r="E394" s="3"/>
      <c r="F394" s="4"/>
    </row>
    <row r="395" spans="2:6" ht="11.25" hidden="1" customHeight="1" x14ac:dyDescent="0.2">
      <c r="B395" s="36" t="s">
        <v>328</v>
      </c>
      <c r="C395" s="3"/>
      <c r="D395" s="3"/>
      <c r="E395" s="3"/>
      <c r="F395" s="4"/>
    </row>
    <row r="396" spans="2:6" ht="11.25" hidden="1" customHeight="1" x14ac:dyDescent="0.2">
      <c r="B396" s="36" t="s">
        <v>532</v>
      </c>
      <c r="C396" s="3"/>
      <c r="D396" s="3"/>
      <c r="E396" s="3"/>
      <c r="F396" s="4"/>
    </row>
    <row r="397" spans="2:6" ht="11.25" hidden="1" customHeight="1" x14ac:dyDescent="0.2">
      <c r="B397" s="36" t="s">
        <v>1325</v>
      </c>
      <c r="C397" s="37">
        <f>D397+E397+F397</f>
        <v>14748</v>
      </c>
      <c r="D397" s="3">
        <v>11669</v>
      </c>
      <c r="E397" s="3">
        <v>1160</v>
      </c>
      <c r="F397" s="4">
        <v>1919</v>
      </c>
    </row>
    <row r="398" spans="2:6" ht="11.25" hidden="1" customHeight="1" x14ac:dyDescent="0.2">
      <c r="B398" s="36" t="s">
        <v>4016</v>
      </c>
      <c r="C398" s="3"/>
      <c r="D398" s="3"/>
      <c r="E398" s="3"/>
      <c r="F398" s="4"/>
    </row>
    <row r="399" spans="2:6" ht="11.25" hidden="1" customHeight="1" x14ac:dyDescent="0.2">
      <c r="B399" s="33" t="s">
        <v>1754</v>
      </c>
      <c r="C399" s="34">
        <v>21121</v>
      </c>
      <c r="D399" s="34">
        <v>15032</v>
      </c>
      <c r="E399" s="34">
        <v>4778</v>
      </c>
      <c r="F399" s="35">
        <v>1311</v>
      </c>
    </row>
    <row r="400" spans="2:6" ht="11.25" hidden="1" customHeight="1" x14ac:dyDescent="0.2">
      <c r="B400" s="36" t="s">
        <v>4016</v>
      </c>
      <c r="C400" s="3"/>
      <c r="D400" s="3"/>
      <c r="E400" s="3"/>
      <c r="F400" s="4"/>
    </row>
    <row r="401" spans="2:6" ht="11.25" hidden="1" customHeight="1" x14ac:dyDescent="0.2">
      <c r="B401" s="36" t="s">
        <v>3324</v>
      </c>
      <c r="C401" s="3"/>
      <c r="D401" s="3"/>
      <c r="E401" s="3"/>
      <c r="F401" s="4"/>
    </row>
    <row r="402" spans="2:6" ht="11.25" hidden="1" customHeight="1" x14ac:dyDescent="0.2">
      <c r="B402" s="36" t="s">
        <v>4016</v>
      </c>
      <c r="C402" s="3"/>
      <c r="D402" s="3"/>
      <c r="E402" s="3"/>
      <c r="F402" s="4"/>
    </row>
    <row r="403" spans="2:6" ht="11.25" hidden="1" customHeight="1" x14ac:dyDescent="0.2">
      <c r="B403" s="36" t="s">
        <v>2235</v>
      </c>
      <c r="C403" s="3"/>
      <c r="D403" s="3"/>
      <c r="E403" s="3"/>
      <c r="F403" s="4"/>
    </row>
    <row r="404" spans="2:6" ht="11.25" hidden="1" customHeight="1" x14ac:dyDescent="0.2">
      <c r="B404" s="36" t="s">
        <v>4016</v>
      </c>
      <c r="C404" s="3"/>
      <c r="D404" s="3"/>
      <c r="E404" s="3"/>
      <c r="F404" s="4"/>
    </row>
    <row r="405" spans="2:6" ht="11.25" hidden="1" customHeight="1" x14ac:dyDescent="0.2">
      <c r="B405" s="36" t="s">
        <v>3660</v>
      </c>
      <c r="C405" s="3"/>
      <c r="D405" s="3"/>
      <c r="E405" s="3"/>
      <c r="F405" s="4"/>
    </row>
    <row r="406" spans="2:6" ht="11.25" hidden="1" customHeight="1" x14ac:dyDescent="0.2">
      <c r="B406" s="36" t="s">
        <v>4016</v>
      </c>
      <c r="C406" s="3"/>
      <c r="D406" s="3"/>
      <c r="E406" s="3"/>
      <c r="F406" s="4"/>
    </row>
    <row r="407" spans="2:6" ht="11.25" hidden="1" customHeight="1" x14ac:dyDescent="0.2">
      <c r="B407" s="36" t="s">
        <v>204</v>
      </c>
      <c r="C407" s="3"/>
      <c r="D407" s="3"/>
      <c r="E407" s="3"/>
      <c r="F407" s="4"/>
    </row>
    <row r="408" spans="2:6" ht="11.25" hidden="1" customHeight="1" x14ac:dyDescent="0.2">
      <c r="B408" s="36" t="s">
        <v>3058</v>
      </c>
      <c r="C408" s="3"/>
      <c r="D408" s="3"/>
      <c r="E408" s="3"/>
      <c r="F408" s="4"/>
    </row>
    <row r="409" spans="2:6" ht="11.25" hidden="1" customHeight="1" x14ac:dyDescent="0.2">
      <c r="B409" s="36" t="s">
        <v>2032</v>
      </c>
      <c r="C409" s="3"/>
      <c r="D409" s="3"/>
      <c r="E409" s="3"/>
      <c r="F409" s="4"/>
    </row>
    <row r="410" spans="2:6" ht="11.25" hidden="1" customHeight="1" x14ac:dyDescent="0.2">
      <c r="B410" s="36" t="s">
        <v>4016</v>
      </c>
      <c r="C410" s="3"/>
      <c r="D410" s="3"/>
      <c r="E410" s="3"/>
      <c r="F410" s="4"/>
    </row>
    <row r="411" spans="2:6" ht="11.25" hidden="1" customHeight="1" x14ac:dyDescent="0.2">
      <c r="B411" s="36" t="s">
        <v>2491</v>
      </c>
      <c r="C411" s="3"/>
      <c r="D411" s="3"/>
      <c r="E411" s="3"/>
      <c r="F411" s="4"/>
    </row>
    <row r="412" spans="2:6" ht="11.25" hidden="1" customHeight="1" x14ac:dyDescent="0.2">
      <c r="B412" s="36" t="s">
        <v>4016</v>
      </c>
      <c r="C412" s="3"/>
      <c r="D412" s="3"/>
      <c r="E412" s="3"/>
      <c r="F412" s="4"/>
    </row>
    <row r="413" spans="2:6" ht="11.25" hidden="1" customHeight="1" x14ac:dyDescent="0.2">
      <c r="B413" s="36" t="s">
        <v>390</v>
      </c>
      <c r="C413" s="3"/>
      <c r="D413" s="3"/>
      <c r="E413" s="3"/>
      <c r="F413" s="4"/>
    </row>
    <row r="414" spans="2:6" ht="11.25" hidden="1" customHeight="1" x14ac:dyDescent="0.2">
      <c r="B414" s="36" t="s">
        <v>4016</v>
      </c>
      <c r="C414" s="3"/>
      <c r="D414" s="3"/>
      <c r="E414" s="3"/>
      <c r="F414" s="4"/>
    </row>
    <row r="415" spans="2:6" ht="11.25" hidden="1" customHeight="1" x14ac:dyDescent="0.2">
      <c r="B415" s="36" t="s">
        <v>441</v>
      </c>
      <c r="C415" s="3"/>
      <c r="D415" s="3"/>
      <c r="E415" s="3"/>
      <c r="F415" s="4"/>
    </row>
    <row r="416" spans="2:6" ht="11.25" hidden="1" customHeight="1" x14ac:dyDescent="0.2">
      <c r="B416" s="36" t="s">
        <v>4016</v>
      </c>
      <c r="C416" s="3"/>
      <c r="D416" s="3"/>
      <c r="E416" s="3"/>
      <c r="F416" s="4"/>
    </row>
    <row r="417" spans="2:6" ht="11.25" hidden="1" customHeight="1" x14ac:dyDescent="0.2">
      <c r="B417" s="36" t="s">
        <v>1353</v>
      </c>
      <c r="C417" s="3"/>
      <c r="D417" s="3"/>
      <c r="E417" s="3"/>
      <c r="F417" s="4"/>
    </row>
    <row r="418" spans="2:6" ht="11.25" hidden="1" customHeight="1" x14ac:dyDescent="0.2">
      <c r="B418" s="36" t="s">
        <v>4016</v>
      </c>
      <c r="C418" s="3"/>
      <c r="D418" s="3"/>
      <c r="E418" s="3"/>
      <c r="F418" s="4"/>
    </row>
    <row r="419" spans="2:6" ht="11.25" hidden="1" customHeight="1" x14ac:dyDescent="0.2">
      <c r="B419" s="36" t="s">
        <v>1385</v>
      </c>
      <c r="C419" s="3"/>
      <c r="D419" s="3"/>
      <c r="E419" s="3"/>
      <c r="F419" s="4"/>
    </row>
    <row r="420" spans="2:6" ht="11.25" hidden="1" customHeight="1" x14ac:dyDescent="0.2">
      <c r="B420" s="36" t="s">
        <v>310</v>
      </c>
      <c r="C420" s="3"/>
      <c r="D420" s="3"/>
      <c r="E420" s="3"/>
      <c r="F420" s="4"/>
    </row>
    <row r="421" spans="2:6" ht="11.25" hidden="1" customHeight="1" x14ac:dyDescent="0.2">
      <c r="B421" s="36" t="s">
        <v>1282</v>
      </c>
      <c r="C421" s="3"/>
      <c r="D421" s="3"/>
      <c r="E421" s="3"/>
      <c r="F421" s="4"/>
    </row>
    <row r="422" spans="2:6" ht="11.25" hidden="1" customHeight="1" x14ac:dyDescent="0.2">
      <c r="B422" s="36" t="s">
        <v>3222</v>
      </c>
      <c r="C422" s="37">
        <f>D422+E422+F422</f>
        <v>14192</v>
      </c>
      <c r="D422" s="3">
        <v>8103</v>
      </c>
      <c r="E422" s="3">
        <v>4778</v>
      </c>
      <c r="F422" s="4">
        <v>1311</v>
      </c>
    </row>
    <row r="423" spans="2:6" ht="11.25" hidden="1" customHeight="1" x14ac:dyDescent="0.2">
      <c r="B423" s="36" t="s">
        <v>4016</v>
      </c>
      <c r="C423" s="3"/>
      <c r="D423" s="3"/>
      <c r="E423" s="3"/>
      <c r="F423" s="4"/>
    </row>
    <row r="424" spans="2:6" ht="11.25" hidden="1" customHeight="1" x14ac:dyDescent="0.2">
      <c r="B424" s="36" t="s">
        <v>1831</v>
      </c>
      <c r="C424" s="3"/>
      <c r="D424" s="3"/>
      <c r="E424" s="3"/>
      <c r="F424" s="4"/>
    </row>
    <row r="425" spans="2:6" ht="11.25" hidden="1" customHeight="1" x14ac:dyDescent="0.2">
      <c r="B425" s="36" t="s">
        <v>4016</v>
      </c>
      <c r="C425" s="3"/>
      <c r="D425" s="3"/>
      <c r="E425" s="3"/>
      <c r="F425" s="4"/>
    </row>
    <row r="426" spans="2:6" ht="11.25" hidden="1" customHeight="1" x14ac:dyDescent="0.2">
      <c r="B426" s="36" t="s">
        <v>2721</v>
      </c>
      <c r="C426" s="3"/>
      <c r="D426" s="3"/>
      <c r="E426" s="3"/>
      <c r="F426" s="4"/>
    </row>
    <row r="427" spans="2:6" ht="11.25" hidden="1" customHeight="1" x14ac:dyDescent="0.2">
      <c r="B427" s="36" t="s">
        <v>4016</v>
      </c>
      <c r="C427" s="3"/>
      <c r="D427" s="3"/>
      <c r="E427" s="3"/>
      <c r="F427" s="4"/>
    </row>
    <row r="428" spans="2:6" ht="11.25" hidden="1" customHeight="1" x14ac:dyDescent="0.2">
      <c r="B428" s="28" t="s">
        <v>1808</v>
      </c>
      <c r="C428" s="6"/>
      <c r="D428" s="6"/>
      <c r="E428" s="6"/>
      <c r="F428" s="7"/>
    </row>
    <row r="429" spans="2:6" ht="11.25" hidden="1" customHeight="1" x14ac:dyDescent="0.2">
      <c r="B429" s="36" t="s">
        <v>4016</v>
      </c>
      <c r="C429" s="3"/>
      <c r="D429" s="3"/>
      <c r="E429" s="3"/>
      <c r="F429" s="4"/>
    </row>
    <row r="430" spans="2:6" ht="11.25" hidden="1" customHeight="1" x14ac:dyDescent="0.2">
      <c r="B430" s="36" t="s">
        <v>3542</v>
      </c>
      <c r="C430" s="3"/>
      <c r="D430" s="3"/>
      <c r="E430" s="3"/>
      <c r="F430" s="4"/>
    </row>
    <row r="431" spans="2:6" ht="11.25" hidden="1" customHeight="1" x14ac:dyDescent="0.2">
      <c r="B431" s="36" t="s">
        <v>1895</v>
      </c>
      <c r="C431" s="3"/>
      <c r="D431" s="3"/>
      <c r="E431" s="3"/>
      <c r="F431" s="4"/>
    </row>
    <row r="432" spans="2:6" ht="11.25" hidden="1" customHeight="1" x14ac:dyDescent="0.2">
      <c r="B432" s="36" t="s">
        <v>850</v>
      </c>
      <c r="C432" s="3"/>
      <c r="D432" s="3"/>
      <c r="E432" s="3"/>
      <c r="F432" s="4"/>
    </row>
    <row r="433" spans="2:6" ht="11.25" hidden="1" customHeight="1" x14ac:dyDescent="0.2">
      <c r="B433" s="36" t="s">
        <v>4016</v>
      </c>
      <c r="C433" s="3"/>
      <c r="D433" s="3"/>
      <c r="E433" s="3"/>
      <c r="F433" s="4"/>
    </row>
    <row r="434" spans="2:6" ht="11.25" hidden="1" customHeight="1" x14ac:dyDescent="0.2">
      <c r="B434" s="36" t="s">
        <v>2491</v>
      </c>
      <c r="C434" s="3"/>
      <c r="D434" s="3"/>
      <c r="E434" s="3"/>
      <c r="F434" s="4"/>
    </row>
    <row r="435" spans="2:6" ht="11.25" hidden="1" customHeight="1" x14ac:dyDescent="0.2">
      <c r="B435" s="36" t="s">
        <v>4016</v>
      </c>
      <c r="C435" s="3"/>
      <c r="D435" s="3"/>
      <c r="E435" s="3"/>
      <c r="F435" s="4"/>
    </row>
    <row r="436" spans="2:6" ht="11.25" hidden="1" customHeight="1" x14ac:dyDescent="0.2">
      <c r="B436" s="36" t="s">
        <v>390</v>
      </c>
      <c r="C436" s="3"/>
      <c r="D436" s="3"/>
      <c r="E436" s="3"/>
      <c r="F436" s="4"/>
    </row>
    <row r="437" spans="2:6" ht="11.25" hidden="1" customHeight="1" x14ac:dyDescent="0.2">
      <c r="B437" s="36" t="s">
        <v>4016</v>
      </c>
      <c r="C437" s="3"/>
      <c r="D437" s="3"/>
      <c r="E437" s="3"/>
      <c r="F437" s="4"/>
    </row>
    <row r="438" spans="2:6" ht="11.25" hidden="1" customHeight="1" x14ac:dyDescent="0.2">
      <c r="B438" s="36" t="s">
        <v>441</v>
      </c>
      <c r="C438" s="3"/>
      <c r="D438" s="3"/>
      <c r="E438" s="3"/>
      <c r="F438" s="4"/>
    </row>
    <row r="439" spans="2:6" ht="11.25" hidden="1" customHeight="1" x14ac:dyDescent="0.2">
      <c r="B439" s="36" t="s">
        <v>4016</v>
      </c>
      <c r="C439" s="3"/>
      <c r="D439" s="3"/>
      <c r="E439" s="3"/>
      <c r="F439" s="4"/>
    </row>
    <row r="440" spans="2:6" ht="11.25" hidden="1" customHeight="1" x14ac:dyDescent="0.2">
      <c r="B440" s="36" t="s">
        <v>918</v>
      </c>
      <c r="C440" s="3"/>
      <c r="D440" s="3"/>
      <c r="E440" s="3"/>
      <c r="F440" s="4"/>
    </row>
    <row r="441" spans="2:6" ht="11.25" hidden="1" customHeight="1" x14ac:dyDescent="0.2">
      <c r="B441" s="36" t="s">
        <v>4016</v>
      </c>
      <c r="C441" s="3"/>
      <c r="D441" s="3"/>
      <c r="E441" s="3"/>
      <c r="F441" s="4"/>
    </row>
    <row r="442" spans="2:6" ht="11.25" hidden="1" customHeight="1" x14ac:dyDescent="0.2">
      <c r="B442" s="36" t="s">
        <v>1053</v>
      </c>
      <c r="C442" s="3"/>
      <c r="D442" s="3"/>
      <c r="E442" s="3"/>
      <c r="F442" s="4"/>
    </row>
    <row r="443" spans="2:6" ht="11.25" hidden="1" customHeight="1" x14ac:dyDescent="0.2">
      <c r="B443" s="36" t="s">
        <v>89</v>
      </c>
      <c r="C443" s="37">
        <f>D443+E443+F443</f>
        <v>6929</v>
      </c>
      <c r="D443" s="3">
        <v>6929</v>
      </c>
      <c r="E443" s="3"/>
      <c r="F443" s="4"/>
    </row>
    <row r="444" spans="2:6" ht="11.25" hidden="1" customHeight="1" x14ac:dyDescent="0.2">
      <c r="B444" s="36" t="s">
        <v>4016</v>
      </c>
      <c r="C444" s="3"/>
      <c r="D444" s="3"/>
      <c r="E444" s="3"/>
      <c r="F444" s="4"/>
    </row>
    <row r="445" spans="2:6" ht="11.25" hidden="1" customHeight="1" x14ac:dyDescent="0.2">
      <c r="B445" s="36" t="s">
        <v>1966</v>
      </c>
      <c r="C445" s="3"/>
      <c r="D445" s="3"/>
      <c r="E445" s="3"/>
      <c r="F445" s="4"/>
    </row>
    <row r="446" spans="2:6" ht="11.25" hidden="1" customHeight="1" x14ac:dyDescent="0.2">
      <c r="B446" s="36" t="s">
        <v>4016</v>
      </c>
      <c r="C446" s="3"/>
      <c r="D446" s="3"/>
      <c r="E446" s="3"/>
      <c r="F446" s="4"/>
    </row>
    <row r="447" spans="2:6" ht="11.25" hidden="1" customHeight="1" x14ac:dyDescent="0.2">
      <c r="B447" s="36" t="s">
        <v>1435</v>
      </c>
      <c r="C447" s="3"/>
      <c r="D447" s="3"/>
      <c r="E447" s="3"/>
      <c r="F447" s="4"/>
    </row>
    <row r="448" spans="2:6" ht="11.25" hidden="1" customHeight="1" x14ac:dyDescent="0.2">
      <c r="B448" s="36" t="s">
        <v>501</v>
      </c>
      <c r="C448" s="3"/>
      <c r="D448" s="3"/>
      <c r="E448" s="3"/>
      <c r="F448" s="4"/>
    </row>
    <row r="449" spans="2:6" ht="11.25" hidden="1" customHeight="1" x14ac:dyDescent="0.2">
      <c r="B449" s="36" t="s">
        <v>1210</v>
      </c>
      <c r="C449" s="3"/>
      <c r="D449" s="3"/>
      <c r="E449" s="3"/>
      <c r="F449" s="4"/>
    </row>
    <row r="450" spans="2:6" ht="11.25" hidden="1" customHeight="1" x14ac:dyDescent="0.2">
      <c r="B450" s="36" t="s">
        <v>1653</v>
      </c>
      <c r="C450" s="37">
        <f>D450+E450+F450</f>
        <v>21121</v>
      </c>
      <c r="D450" s="3">
        <v>15032</v>
      </c>
      <c r="E450" s="3">
        <v>4778</v>
      </c>
      <c r="F450" s="4">
        <v>1311</v>
      </c>
    </row>
    <row r="451" spans="2:6" ht="11.25" hidden="1" customHeight="1" x14ac:dyDescent="0.2">
      <c r="B451" s="36" t="s">
        <v>4016</v>
      </c>
      <c r="C451" s="3"/>
      <c r="D451" s="3"/>
      <c r="E451" s="3"/>
      <c r="F451" s="4"/>
    </row>
    <row r="452" spans="2:6" ht="11.25" hidden="1" customHeight="1" x14ac:dyDescent="0.2">
      <c r="B452" s="33" t="s">
        <v>1888</v>
      </c>
      <c r="C452" s="34">
        <v>22893</v>
      </c>
      <c r="D452" s="34">
        <v>16293</v>
      </c>
      <c r="E452" s="34">
        <v>5179</v>
      </c>
      <c r="F452" s="35">
        <v>1421</v>
      </c>
    </row>
    <row r="453" spans="2:6" ht="11.25" hidden="1" customHeight="1" x14ac:dyDescent="0.2">
      <c r="B453" s="36" t="s">
        <v>4016</v>
      </c>
      <c r="C453" s="3"/>
      <c r="D453" s="3"/>
      <c r="E453" s="3"/>
      <c r="F453" s="4"/>
    </row>
    <row r="454" spans="2:6" ht="11.25" hidden="1" customHeight="1" x14ac:dyDescent="0.2">
      <c r="B454" s="36" t="s">
        <v>3324</v>
      </c>
      <c r="C454" s="3"/>
      <c r="D454" s="3"/>
      <c r="E454" s="3"/>
      <c r="F454" s="4"/>
    </row>
    <row r="455" spans="2:6" ht="11.25" hidden="1" customHeight="1" x14ac:dyDescent="0.2">
      <c r="B455" s="36" t="s">
        <v>4016</v>
      </c>
      <c r="C455" s="3"/>
      <c r="D455" s="3"/>
      <c r="E455" s="3"/>
      <c r="F455" s="4"/>
    </row>
    <row r="456" spans="2:6" ht="11.25" hidden="1" customHeight="1" x14ac:dyDescent="0.2">
      <c r="B456" s="36" t="s">
        <v>2235</v>
      </c>
      <c r="C456" s="3"/>
      <c r="D456" s="3"/>
      <c r="E456" s="3"/>
      <c r="F456" s="4"/>
    </row>
    <row r="457" spans="2:6" ht="11.25" hidden="1" customHeight="1" x14ac:dyDescent="0.2">
      <c r="B457" s="36" t="s">
        <v>4016</v>
      </c>
      <c r="C457" s="3"/>
      <c r="D457" s="3"/>
      <c r="E457" s="3"/>
      <c r="F457" s="4"/>
    </row>
    <row r="458" spans="2:6" ht="11.25" hidden="1" customHeight="1" x14ac:dyDescent="0.2">
      <c r="B458" s="36" t="s">
        <v>3660</v>
      </c>
      <c r="C458" s="3"/>
      <c r="D458" s="3"/>
      <c r="E458" s="3"/>
      <c r="F458" s="4"/>
    </row>
    <row r="459" spans="2:6" ht="11.25" hidden="1" customHeight="1" x14ac:dyDescent="0.2">
      <c r="B459" s="36" t="s">
        <v>4016</v>
      </c>
      <c r="C459" s="3"/>
      <c r="D459" s="3"/>
      <c r="E459" s="3"/>
      <c r="F459" s="4"/>
    </row>
    <row r="460" spans="2:6" ht="11.25" hidden="1" customHeight="1" x14ac:dyDescent="0.2">
      <c r="B460" s="36" t="s">
        <v>204</v>
      </c>
      <c r="C460" s="3"/>
      <c r="D460" s="3"/>
      <c r="E460" s="3"/>
      <c r="F460" s="4"/>
    </row>
    <row r="461" spans="2:6" ht="11.25" hidden="1" customHeight="1" x14ac:dyDescent="0.2">
      <c r="B461" s="36" t="s">
        <v>3058</v>
      </c>
      <c r="C461" s="3"/>
      <c r="D461" s="3"/>
      <c r="E461" s="3"/>
      <c r="F461" s="4"/>
    </row>
    <row r="462" spans="2:6" ht="11.25" hidden="1" customHeight="1" x14ac:dyDescent="0.2">
      <c r="B462" s="36" t="s">
        <v>2032</v>
      </c>
      <c r="C462" s="3"/>
      <c r="D462" s="3"/>
      <c r="E462" s="3"/>
      <c r="F462" s="4"/>
    </row>
    <row r="463" spans="2:6" ht="11.25" hidden="1" customHeight="1" x14ac:dyDescent="0.2">
      <c r="B463" s="36" t="s">
        <v>4016</v>
      </c>
      <c r="C463" s="3"/>
      <c r="D463" s="3"/>
      <c r="E463" s="3"/>
      <c r="F463" s="4"/>
    </row>
    <row r="464" spans="2:6" ht="11.25" hidden="1" customHeight="1" x14ac:dyDescent="0.2">
      <c r="B464" s="36" t="s">
        <v>2491</v>
      </c>
      <c r="C464" s="3"/>
      <c r="D464" s="3"/>
      <c r="E464" s="3"/>
      <c r="F464" s="4"/>
    </row>
    <row r="465" spans="2:6" ht="11.25" hidden="1" customHeight="1" x14ac:dyDescent="0.2">
      <c r="B465" s="36" t="s">
        <v>4016</v>
      </c>
      <c r="C465" s="3"/>
      <c r="D465" s="3"/>
      <c r="E465" s="3"/>
      <c r="F465" s="4"/>
    </row>
    <row r="466" spans="2:6" ht="11.25" hidden="1" customHeight="1" x14ac:dyDescent="0.2">
      <c r="B466" s="36" t="s">
        <v>3047</v>
      </c>
      <c r="C466" s="3"/>
      <c r="D466" s="3"/>
      <c r="E466" s="3"/>
      <c r="F466" s="4"/>
    </row>
    <row r="467" spans="2:6" ht="11.25" hidden="1" customHeight="1" x14ac:dyDescent="0.2">
      <c r="B467" s="36" t="s">
        <v>4016</v>
      </c>
      <c r="C467" s="3"/>
      <c r="D467" s="3"/>
      <c r="E467" s="3"/>
      <c r="F467" s="4"/>
    </row>
    <row r="468" spans="2:6" ht="11.25" hidden="1" customHeight="1" x14ac:dyDescent="0.2">
      <c r="B468" s="36" t="s">
        <v>441</v>
      </c>
      <c r="C468" s="3"/>
      <c r="D468" s="3"/>
      <c r="E468" s="3"/>
      <c r="F468" s="4"/>
    </row>
    <row r="469" spans="2:6" ht="11.25" hidden="1" customHeight="1" x14ac:dyDescent="0.2">
      <c r="B469" s="36" t="s">
        <v>4016</v>
      </c>
      <c r="C469" s="3"/>
      <c r="D469" s="3"/>
      <c r="E469" s="3"/>
      <c r="F469" s="4"/>
    </row>
    <row r="470" spans="2:6" ht="11.25" hidden="1" customHeight="1" x14ac:dyDescent="0.2">
      <c r="B470" s="36" t="s">
        <v>3555</v>
      </c>
      <c r="C470" s="3"/>
      <c r="D470" s="3"/>
      <c r="E470" s="3"/>
      <c r="F470" s="4"/>
    </row>
    <row r="471" spans="2:6" ht="11.25" hidden="1" customHeight="1" x14ac:dyDescent="0.2">
      <c r="B471" s="36" t="s">
        <v>4016</v>
      </c>
      <c r="C471" s="3"/>
      <c r="D471" s="3"/>
      <c r="E471" s="3"/>
      <c r="F471" s="4"/>
    </row>
    <row r="472" spans="2:6" ht="11.25" hidden="1" customHeight="1" x14ac:dyDescent="0.2">
      <c r="B472" s="36" t="s">
        <v>1404</v>
      </c>
      <c r="C472" s="3"/>
      <c r="D472" s="3"/>
      <c r="E472" s="3"/>
      <c r="F472" s="4"/>
    </row>
    <row r="473" spans="2:6" ht="11.25" hidden="1" customHeight="1" x14ac:dyDescent="0.2">
      <c r="B473" s="36" t="s">
        <v>1005</v>
      </c>
      <c r="C473" s="3"/>
      <c r="D473" s="3"/>
      <c r="E473" s="3"/>
      <c r="F473" s="4"/>
    </row>
    <row r="474" spans="2:6" ht="11.25" hidden="1" customHeight="1" x14ac:dyDescent="0.2">
      <c r="B474" s="36" t="s">
        <v>3400</v>
      </c>
      <c r="C474" s="3"/>
      <c r="D474" s="3"/>
      <c r="E474" s="3"/>
      <c r="F474" s="4"/>
    </row>
    <row r="475" spans="2:6" ht="11.25" hidden="1" customHeight="1" x14ac:dyDescent="0.2">
      <c r="B475" s="36" t="s">
        <v>3445</v>
      </c>
      <c r="C475" s="37">
        <f>D475+E475+F475</f>
        <v>15384</v>
      </c>
      <c r="D475" s="3">
        <v>8784</v>
      </c>
      <c r="E475" s="3">
        <v>5179</v>
      </c>
      <c r="F475" s="4">
        <v>1421</v>
      </c>
    </row>
    <row r="476" spans="2:6" ht="11.25" hidden="1" customHeight="1" x14ac:dyDescent="0.2">
      <c r="B476" s="36" t="s">
        <v>4016</v>
      </c>
      <c r="C476" s="3"/>
      <c r="D476" s="3"/>
      <c r="E476" s="3"/>
      <c r="F476" s="4"/>
    </row>
    <row r="477" spans="2:6" ht="11.25" hidden="1" customHeight="1" x14ac:dyDescent="0.2">
      <c r="B477" s="36" t="s">
        <v>1831</v>
      </c>
      <c r="C477" s="3"/>
      <c r="D477" s="3"/>
      <c r="E477" s="3"/>
      <c r="F477" s="4"/>
    </row>
    <row r="478" spans="2:6" ht="11.25" hidden="1" customHeight="1" x14ac:dyDescent="0.2">
      <c r="B478" s="36" t="s">
        <v>4016</v>
      </c>
      <c r="C478" s="3"/>
      <c r="D478" s="3"/>
      <c r="E478" s="3"/>
      <c r="F478" s="4"/>
    </row>
    <row r="479" spans="2:6" ht="11.25" hidden="1" customHeight="1" x14ac:dyDescent="0.2">
      <c r="B479" s="36" t="s">
        <v>2721</v>
      </c>
      <c r="C479" s="3"/>
      <c r="D479" s="3"/>
      <c r="E479" s="3"/>
      <c r="F479" s="4"/>
    </row>
    <row r="480" spans="2:6" ht="11.25" hidden="1" customHeight="1" x14ac:dyDescent="0.2">
      <c r="B480" s="36" t="s">
        <v>4016</v>
      </c>
      <c r="C480" s="3"/>
      <c r="D480" s="3"/>
      <c r="E480" s="3"/>
      <c r="F480" s="4"/>
    </row>
    <row r="481" spans="2:6" ht="11.25" hidden="1" customHeight="1" x14ac:dyDescent="0.2">
      <c r="B481" s="28" t="s">
        <v>1808</v>
      </c>
      <c r="C481" s="6"/>
      <c r="D481" s="6"/>
      <c r="E481" s="6"/>
      <c r="F481" s="7"/>
    </row>
    <row r="482" spans="2:6" ht="11.25" hidden="1" customHeight="1" x14ac:dyDescent="0.2">
      <c r="B482" s="36" t="s">
        <v>4016</v>
      </c>
      <c r="C482" s="3"/>
      <c r="D482" s="3"/>
      <c r="E482" s="3"/>
      <c r="F482" s="4"/>
    </row>
    <row r="483" spans="2:6" ht="11.25" hidden="1" customHeight="1" x14ac:dyDescent="0.2">
      <c r="B483" s="36" t="s">
        <v>3542</v>
      </c>
      <c r="C483" s="3"/>
      <c r="D483" s="3"/>
      <c r="E483" s="3"/>
      <c r="F483" s="4"/>
    </row>
    <row r="484" spans="2:6" ht="11.25" hidden="1" customHeight="1" x14ac:dyDescent="0.2">
      <c r="B484" s="36" t="s">
        <v>1895</v>
      </c>
      <c r="C484" s="3"/>
      <c r="D484" s="3"/>
      <c r="E484" s="3"/>
      <c r="F484" s="4"/>
    </row>
    <row r="485" spans="2:6" ht="11.25" hidden="1" customHeight="1" x14ac:dyDescent="0.2">
      <c r="B485" s="36" t="s">
        <v>850</v>
      </c>
      <c r="C485" s="3"/>
      <c r="D485" s="3"/>
      <c r="E485" s="3"/>
      <c r="F485" s="4"/>
    </row>
    <row r="486" spans="2:6" ht="11.25" hidden="1" customHeight="1" x14ac:dyDescent="0.2">
      <c r="B486" s="36" t="s">
        <v>4016</v>
      </c>
      <c r="C486" s="3"/>
      <c r="D486" s="3"/>
      <c r="E486" s="3"/>
      <c r="F486" s="4"/>
    </row>
    <row r="487" spans="2:6" ht="11.25" hidden="1" customHeight="1" x14ac:dyDescent="0.2">
      <c r="B487" s="36" t="s">
        <v>2491</v>
      </c>
      <c r="C487" s="3"/>
      <c r="D487" s="3"/>
      <c r="E487" s="3"/>
      <c r="F487" s="4"/>
    </row>
    <row r="488" spans="2:6" ht="11.25" hidden="1" customHeight="1" x14ac:dyDescent="0.2">
      <c r="B488" s="36" t="s">
        <v>4016</v>
      </c>
      <c r="C488" s="3"/>
      <c r="D488" s="3"/>
      <c r="E488" s="3"/>
      <c r="F488" s="4"/>
    </row>
    <row r="489" spans="2:6" ht="11.25" hidden="1" customHeight="1" x14ac:dyDescent="0.2">
      <c r="B489" s="36" t="s">
        <v>3047</v>
      </c>
      <c r="C489" s="3"/>
      <c r="D489" s="3"/>
      <c r="E489" s="3"/>
      <c r="F489" s="4"/>
    </row>
    <row r="490" spans="2:6" ht="11.25" hidden="1" customHeight="1" x14ac:dyDescent="0.2">
      <c r="B490" s="36" t="s">
        <v>4016</v>
      </c>
      <c r="C490" s="3"/>
      <c r="D490" s="3"/>
      <c r="E490" s="3"/>
      <c r="F490" s="4"/>
    </row>
    <row r="491" spans="2:6" ht="11.25" hidden="1" customHeight="1" x14ac:dyDescent="0.2">
      <c r="B491" s="36" t="s">
        <v>441</v>
      </c>
      <c r="C491" s="3"/>
      <c r="D491" s="3"/>
      <c r="E491" s="3"/>
      <c r="F491" s="4"/>
    </row>
    <row r="492" spans="2:6" ht="11.25" hidden="1" customHeight="1" x14ac:dyDescent="0.2">
      <c r="B492" s="36" t="s">
        <v>4016</v>
      </c>
      <c r="C492" s="3"/>
      <c r="D492" s="3"/>
      <c r="E492" s="3"/>
      <c r="F492" s="4"/>
    </row>
    <row r="493" spans="2:6" ht="11.25" hidden="1" customHeight="1" x14ac:dyDescent="0.2">
      <c r="B493" s="36" t="s">
        <v>1836</v>
      </c>
      <c r="C493" s="3"/>
      <c r="D493" s="3"/>
      <c r="E493" s="3"/>
      <c r="F493" s="4"/>
    </row>
    <row r="494" spans="2:6" ht="11.25" hidden="1" customHeight="1" x14ac:dyDescent="0.2">
      <c r="B494" s="36" t="s">
        <v>4016</v>
      </c>
      <c r="C494" s="3"/>
      <c r="D494" s="3"/>
      <c r="E494" s="3"/>
      <c r="F494" s="4"/>
    </row>
    <row r="495" spans="2:6" ht="11.25" hidden="1" customHeight="1" x14ac:dyDescent="0.2">
      <c r="B495" s="36" t="s">
        <v>3635</v>
      </c>
      <c r="C495" s="3"/>
      <c r="D495" s="3"/>
      <c r="E495" s="3"/>
      <c r="F495" s="4"/>
    </row>
    <row r="496" spans="2:6" ht="11.25" hidden="1" customHeight="1" x14ac:dyDescent="0.2">
      <c r="B496" s="36" t="s">
        <v>3204</v>
      </c>
      <c r="C496" s="37">
        <f>D496+E496+F496</f>
        <v>7509</v>
      </c>
      <c r="D496" s="3">
        <v>7509</v>
      </c>
      <c r="E496" s="3"/>
      <c r="F496" s="4"/>
    </row>
    <row r="497" spans="2:6" ht="11.25" hidden="1" customHeight="1" x14ac:dyDescent="0.2">
      <c r="B497" s="36" t="s">
        <v>4016</v>
      </c>
      <c r="C497" s="3"/>
      <c r="D497" s="3"/>
      <c r="E497" s="3"/>
      <c r="F497" s="4"/>
    </row>
    <row r="498" spans="2:6" ht="11.25" hidden="1" customHeight="1" x14ac:dyDescent="0.2">
      <c r="B498" s="36" t="s">
        <v>1966</v>
      </c>
      <c r="C498" s="3"/>
      <c r="D498" s="3"/>
      <c r="E498" s="3"/>
      <c r="F498" s="4"/>
    </row>
    <row r="499" spans="2:6" ht="11.25" hidden="1" customHeight="1" x14ac:dyDescent="0.2">
      <c r="B499" s="36" t="s">
        <v>4016</v>
      </c>
      <c r="C499" s="3"/>
      <c r="D499" s="3"/>
      <c r="E499" s="3"/>
      <c r="F499" s="4"/>
    </row>
    <row r="500" spans="2:6" ht="11.25" hidden="1" customHeight="1" x14ac:dyDescent="0.2">
      <c r="B500" s="36" t="s">
        <v>3599</v>
      </c>
      <c r="C500" s="3"/>
      <c r="D500" s="3"/>
      <c r="E500" s="3"/>
      <c r="F500" s="4"/>
    </row>
    <row r="501" spans="2:6" ht="11.25" hidden="1" customHeight="1" x14ac:dyDescent="0.2">
      <c r="B501" s="36" t="s">
        <v>1037</v>
      </c>
      <c r="C501" s="3"/>
      <c r="D501" s="3"/>
      <c r="E501" s="3"/>
      <c r="F501" s="4"/>
    </row>
    <row r="502" spans="2:6" ht="11.25" hidden="1" customHeight="1" x14ac:dyDescent="0.2">
      <c r="B502" s="36" t="s">
        <v>405</v>
      </c>
      <c r="C502" s="3"/>
      <c r="D502" s="3"/>
      <c r="E502" s="3"/>
      <c r="F502" s="4"/>
    </row>
    <row r="503" spans="2:6" ht="11.25" hidden="1" customHeight="1" x14ac:dyDescent="0.2">
      <c r="B503" s="36" t="s">
        <v>496</v>
      </c>
      <c r="C503" s="37">
        <f>D503+E503+F503</f>
        <v>22893</v>
      </c>
      <c r="D503" s="3">
        <v>16293</v>
      </c>
      <c r="E503" s="3">
        <v>5179</v>
      </c>
      <c r="F503" s="4">
        <v>1421</v>
      </c>
    </row>
    <row r="504" spans="2:6" ht="11.25" hidden="1" customHeight="1" x14ac:dyDescent="0.2">
      <c r="B504" s="36" t="s">
        <v>4016</v>
      </c>
      <c r="C504" s="3"/>
      <c r="D504" s="3"/>
      <c r="E504" s="3"/>
      <c r="F504" s="4"/>
    </row>
    <row r="505" spans="2:6" ht="11.25" hidden="1" customHeight="1" x14ac:dyDescent="0.2">
      <c r="B505" s="33" t="s">
        <v>1073</v>
      </c>
      <c r="C505" s="34">
        <v>9584</v>
      </c>
      <c r="D505" s="34">
        <v>5131</v>
      </c>
      <c r="E505" s="34">
        <v>1038</v>
      </c>
      <c r="F505" s="35">
        <v>3415</v>
      </c>
    </row>
    <row r="506" spans="2:6" ht="11.25" hidden="1" customHeight="1" x14ac:dyDescent="0.2">
      <c r="B506" s="36" t="s">
        <v>4016</v>
      </c>
      <c r="C506" s="3"/>
      <c r="D506" s="3"/>
      <c r="E506" s="3"/>
      <c r="F506" s="4"/>
    </row>
    <row r="507" spans="2:6" ht="11.25" hidden="1" customHeight="1" x14ac:dyDescent="0.2">
      <c r="B507" s="36" t="s">
        <v>2198</v>
      </c>
      <c r="C507" s="3"/>
      <c r="D507" s="3"/>
      <c r="E507" s="3"/>
      <c r="F507" s="4"/>
    </row>
    <row r="508" spans="2:6" ht="11.25" hidden="1" customHeight="1" x14ac:dyDescent="0.2">
      <c r="B508" s="36" t="s">
        <v>2535</v>
      </c>
      <c r="C508" s="3"/>
      <c r="D508" s="3"/>
      <c r="E508" s="3"/>
      <c r="F508" s="4"/>
    </row>
    <row r="509" spans="2:6" ht="11.25" hidden="1" customHeight="1" x14ac:dyDescent="0.2">
      <c r="B509" s="36" t="s">
        <v>1890</v>
      </c>
      <c r="C509" s="3"/>
      <c r="D509" s="3"/>
      <c r="E509" s="3"/>
      <c r="F509" s="4"/>
    </row>
    <row r="510" spans="2:6" ht="11.25" hidden="1" customHeight="1" x14ac:dyDescent="0.2">
      <c r="B510" s="36" t="s">
        <v>86</v>
      </c>
      <c r="C510" s="3"/>
      <c r="D510" s="3"/>
      <c r="E510" s="3"/>
      <c r="F510" s="4"/>
    </row>
    <row r="511" spans="2:6" ht="11.25" hidden="1" customHeight="1" x14ac:dyDescent="0.2">
      <c r="B511" s="36" t="s">
        <v>57</v>
      </c>
      <c r="C511" s="3"/>
      <c r="D511" s="3"/>
      <c r="E511" s="3"/>
      <c r="F511" s="4"/>
    </row>
    <row r="512" spans="2:6" ht="11.25" hidden="1" customHeight="1" x14ac:dyDescent="0.2">
      <c r="B512" s="36" t="s">
        <v>966</v>
      </c>
      <c r="C512" s="3"/>
      <c r="D512" s="3"/>
      <c r="E512" s="3"/>
      <c r="F512" s="4"/>
    </row>
    <row r="513" spans="2:6" ht="11.25" hidden="1" customHeight="1" x14ac:dyDescent="0.2">
      <c r="B513" s="36" t="s">
        <v>2335</v>
      </c>
      <c r="C513" s="3"/>
      <c r="D513" s="3"/>
      <c r="E513" s="3"/>
      <c r="F513" s="4"/>
    </row>
    <row r="514" spans="2:6" ht="11.25" hidden="1" customHeight="1" x14ac:dyDescent="0.2">
      <c r="B514" s="36" t="s">
        <v>4016</v>
      </c>
      <c r="C514" s="3"/>
      <c r="D514" s="3"/>
      <c r="E514" s="3"/>
      <c r="F514" s="4"/>
    </row>
    <row r="515" spans="2:6" ht="11.25" hidden="1" customHeight="1" x14ac:dyDescent="0.2">
      <c r="B515" s="36" t="s">
        <v>2803</v>
      </c>
      <c r="C515" s="3"/>
      <c r="D515" s="3"/>
      <c r="E515" s="3"/>
      <c r="F515" s="4"/>
    </row>
    <row r="516" spans="2:6" ht="11.25" hidden="1" customHeight="1" x14ac:dyDescent="0.2">
      <c r="B516" s="36" t="s">
        <v>4016</v>
      </c>
      <c r="C516" s="3"/>
      <c r="D516" s="3"/>
      <c r="E516" s="3"/>
      <c r="F516" s="4"/>
    </row>
    <row r="517" spans="2:6" ht="11.25" hidden="1" customHeight="1" x14ac:dyDescent="0.2">
      <c r="B517" s="36" t="s">
        <v>3741</v>
      </c>
      <c r="C517" s="3"/>
      <c r="D517" s="3"/>
      <c r="E517" s="3"/>
      <c r="F517" s="4"/>
    </row>
    <row r="518" spans="2:6" ht="11.25" hidden="1" customHeight="1" x14ac:dyDescent="0.2">
      <c r="B518" s="36" t="s">
        <v>4016</v>
      </c>
      <c r="C518" s="3"/>
      <c r="D518" s="3"/>
      <c r="E518" s="3"/>
      <c r="F518" s="4"/>
    </row>
    <row r="519" spans="2:6" ht="11.25" hidden="1" customHeight="1" x14ac:dyDescent="0.2">
      <c r="B519" s="36" t="s">
        <v>1018</v>
      </c>
      <c r="C519" s="3"/>
      <c r="D519" s="3"/>
      <c r="E519" s="3"/>
      <c r="F519" s="4"/>
    </row>
    <row r="520" spans="2:6" ht="11.25" hidden="1" customHeight="1" x14ac:dyDescent="0.2">
      <c r="B520" s="36" t="s">
        <v>3137</v>
      </c>
      <c r="C520" s="3"/>
      <c r="D520" s="3"/>
      <c r="E520" s="3"/>
      <c r="F520" s="4"/>
    </row>
    <row r="521" spans="2:6" ht="11.25" hidden="1" customHeight="1" x14ac:dyDescent="0.2">
      <c r="B521" s="36" t="s">
        <v>3293</v>
      </c>
      <c r="C521" s="3"/>
      <c r="D521" s="3"/>
      <c r="E521" s="3"/>
      <c r="F521" s="4"/>
    </row>
    <row r="522" spans="2:6" ht="11.25" hidden="1" customHeight="1" x14ac:dyDescent="0.2">
      <c r="B522" s="36" t="s">
        <v>4016</v>
      </c>
      <c r="C522" s="3"/>
      <c r="D522" s="3"/>
      <c r="E522" s="3"/>
      <c r="F522" s="4"/>
    </row>
    <row r="523" spans="2:6" ht="11.25" hidden="1" customHeight="1" x14ac:dyDescent="0.2">
      <c r="B523" s="36" t="s">
        <v>252</v>
      </c>
      <c r="C523" s="3"/>
      <c r="D523" s="3"/>
      <c r="E523" s="3"/>
      <c r="F523" s="4"/>
    </row>
    <row r="524" spans="2:6" ht="11.25" hidden="1" customHeight="1" x14ac:dyDescent="0.2">
      <c r="B524" s="36" t="s">
        <v>4016</v>
      </c>
      <c r="C524" s="3"/>
      <c r="D524" s="3"/>
      <c r="E524" s="3"/>
      <c r="F524" s="4"/>
    </row>
    <row r="525" spans="2:6" ht="11.25" hidden="1" customHeight="1" x14ac:dyDescent="0.2">
      <c r="B525" s="36" t="s">
        <v>1719</v>
      </c>
      <c r="C525" s="3"/>
      <c r="D525" s="3"/>
      <c r="E525" s="3"/>
      <c r="F525" s="4"/>
    </row>
    <row r="526" spans="2:6" ht="11.25" hidden="1" customHeight="1" x14ac:dyDescent="0.2">
      <c r="B526" s="36" t="s">
        <v>4016</v>
      </c>
      <c r="C526" s="3"/>
      <c r="D526" s="3"/>
      <c r="E526" s="3"/>
      <c r="F526" s="4"/>
    </row>
    <row r="527" spans="2:6" ht="11.25" hidden="1" customHeight="1" x14ac:dyDescent="0.2">
      <c r="B527" s="36" t="s">
        <v>2478</v>
      </c>
      <c r="C527" s="3"/>
      <c r="D527" s="3"/>
      <c r="E527" s="3"/>
      <c r="F527" s="4"/>
    </row>
    <row r="528" spans="2:6" ht="11.25" hidden="1" customHeight="1" x14ac:dyDescent="0.2">
      <c r="B528" s="36" t="s">
        <v>4016</v>
      </c>
      <c r="C528" s="3"/>
      <c r="D528" s="3"/>
      <c r="E528" s="3"/>
      <c r="F528" s="4"/>
    </row>
    <row r="529" spans="2:6" ht="11.25" hidden="1" customHeight="1" x14ac:dyDescent="0.2">
      <c r="B529" s="36" t="s">
        <v>3974</v>
      </c>
      <c r="C529" s="3"/>
      <c r="D529" s="3"/>
      <c r="E529" s="3"/>
      <c r="F529" s="4"/>
    </row>
    <row r="530" spans="2:6" ht="11.25" hidden="1" customHeight="1" x14ac:dyDescent="0.2">
      <c r="B530" s="36" t="s">
        <v>1945</v>
      </c>
      <c r="C530" s="3"/>
      <c r="D530" s="3"/>
      <c r="E530" s="3"/>
      <c r="F530" s="4"/>
    </row>
    <row r="531" spans="2:6" ht="11.25" hidden="1" customHeight="1" x14ac:dyDescent="0.2">
      <c r="B531" s="36" t="s">
        <v>1188</v>
      </c>
      <c r="C531" s="3"/>
      <c r="D531" s="3"/>
      <c r="E531" s="3"/>
      <c r="F531" s="4"/>
    </row>
    <row r="532" spans="2:6" ht="11.25" hidden="1" customHeight="1" x14ac:dyDescent="0.2">
      <c r="B532" s="36" t="s">
        <v>4016</v>
      </c>
      <c r="C532" s="3"/>
      <c r="D532" s="3"/>
      <c r="E532" s="3"/>
      <c r="F532" s="4"/>
    </row>
    <row r="533" spans="2:6" ht="11.25" hidden="1" customHeight="1" x14ac:dyDescent="0.2">
      <c r="B533" s="36" t="s">
        <v>3030</v>
      </c>
      <c r="C533" s="3"/>
      <c r="D533" s="3"/>
      <c r="E533" s="3"/>
      <c r="F533" s="4"/>
    </row>
    <row r="534" spans="2:6" ht="11.25" hidden="1" customHeight="1" x14ac:dyDescent="0.2">
      <c r="B534" s="28" t="s">
        <v>4016</v>
      </c>
      <c r="C534" s="6"/>
      <c r="D534" s="6"/>
      <c r="E534" s="6"/>
      <c r="F534" s="7"/>
    </row>
    <row r="535" spans="2:6" ht="11.25" hidden="1" customHeight="1" x14ac:dyDescent="0.2">
      <c r="B535" s="36" t="s">
        <v>768</v>
      </c>
      <c r="C535" s="3"/>
      <c r="D535" s="3"/>
      <c r="E535" s="3"/>
      <c r="F535" s="4"/>
    </row>
    <row r="536" spans="2:6" ht="11.25" hidden="1" customHeight="1" x14ac:dyDescent="0.2">
      <c r="B536" s="36" t="s">
        <v>3496</v>
      </c>
      <c r="C536" s="3"/>
      <c r="D536" s="3"/>
      <c r="E536" s="3"/>
      <c r="F536" s="4"/>
    </row>
    <row r="537" spans="2:6" ht="11.25" hidden="1" customHeight="1" x14ac:dyDescent="0.2">
      <c r="B537" s="36" t="s">
        <v>1228</v>
      </c>
      <c r="C537" s="3"/>
      <c r="D537" s="3"/>
      <c r="E537" s="3"/>
      <c r="F537" s="4"/>
    </row>
    <row r="538" spans="2:6" ht="11.25" hidden="1" customHeight="1" x14ac:dyDescent="0.2">
      <c r="B538" s="36" t="s">
        <v>4016</v>
      </c>
      <c r="C538" s="3"/>
      <c r="D538" s="3"/>
      <c r="E538" s="3"/>
      <c r="F538" s="4"/>
    </row>
    <row r="539" spans="2:6" ht="11.25" hidden="1" customHeight="1" x14ac:dyDescent="0.2">
      <c r="B539" s="36" t="s">
        <v>1399</v>
      </c>
      <c r="C539" s="3"/>
      <c r="D539" s="3"/>
      <c r="E539" s="3"/>
      <c r="F539" s="4"/>
    </row>
    <row r="540" spans="2:6" ht="11.25" hidden="1" customHeight="1" x14ac:dyDescent="0.2">
      <c r="B540" s="36" t="s">
        <v>4016</v>
      </c>
      <c r="C540" s="3"/>
      <c r="D540" s="3"/>
      <c r="E540" s="3"/>
      <c r="F540" s="4"/>
    </row>
    <row r="541" spans="2:6" ht="11.25" hidden="1" customHeight="1" x14ac:dyDescent="0.2">
      <c r="B541" s="36" t="s">
        <v>3631</v>
      </c>
      <c r="C541" s="3"/>
      <c r="D541" s="3"/>
      <c r="E541" s="3"/>
      <c r="F541" s="4"/>
    </row>
    <row r="542" spans="2:6" ht="11.25" hidden="1" customHeight="1" x14ac:dyDescent="0.2">
      <c r="B542" s="36" t="s">
        <v>1875</v>
      </c>
      <c r="C542" s="3"/>
      <c r="D542" s="3"/>
      <c r="E542" s="3"/>
      <c r="F542" s="4"/>
    </row>
    <row r="543" spans="2:6" ht="11.25" hidden="1" customHeight="1" x14ac:dyDescent="0.2">
      <c r="B543" s="36" t="s">
        <v>400</v>
      </c>
      <c r="C543" s="37">
        <f>D543+E543+F543</f>
        <v>7792</v>
      </c>
      <c r="D543" s="3">
        <v>4597</v>
      </c>
      <c r="E543" s="3"/>
      <c r="F543" s="4">
        <v>3195</v>
      </c>
    </row>
    <row r="544" spans="2:6" ht="11.25" hidden="1" customHeight="1" x14ac:dyDescent="0.2">
      <c r="B544" s="36" t="s">
        <v>4016</v>
      </c>
      <c r="C544" s="3"/>
      <c r="D544" s="3"/>
      <c r="E544" s="3"/>
      <c r="F544" s="4"/>
    </row>
    <row r="545" spans="2:6" ht="11.25" hidden="1" customHeight="1" x14ac:dyDescent="0.2">
      <c r="B545" s="36" t="s">
        <v>1777</v>
      </c>
      <c r="C545" s="3"/>
      <c r="D545" s="3"/>
      <c r="E545" s="3"/>
      <c r="F545" s="4"/>
    </row>
    <row r="546" spans="2:6" ht="11.25" hidden="1" customHeight="1" x14ac:dyDescent="0.2">
      <c r="B546" s="36" t="s">
        <v>4016</v>
      </c>
      <c r="C546" s="3"/>
      <c r="D546" s="3"/>
      <c r="E546" s="3"/>
      <c r="F546" s="4"/>
    </row>
    <row r="547" spans="2:6" ht="11.25" hidden="1" customHeight="1" x14ac:dyDescent="0.2">
      <c r="B547" s="36" t="s">
        <v>1020</v>
      </c>
      <c r="C547" s="3"/>
      <c r="D547" s="3"/>
      <c r="E547" s="3"/>
      <c r="F547" s="4"/>
    </row>
    <row r="548" spans="2:6" ht="11.25" hidden="1" customHeight="1" x14ac:dyDescent="0.2">
      <c r="B548" s="36" t="s">
        <v>801</v>
      </c>
      <c r="C548" s="3"/>
      <c r="D548" s="3"/>
      <c r="E548" s="3"/>
      <c r="F548" s="4"/>
    </row>
    <row r="549" spans="2:6" ht="11.25" hidden="1" customHeight="1" x14ac:dyDescent="0.2">
      <c r="B549" s="36" t="s">
        <v>183</v>
      </c>
      <c r="C549" s="3"/>
      <c r="D549" s="3"/>
      <c r="E549" s="3"/>
      <c r="F549" s="4"/>
    </row>
    <row r="550" spans="2:6" ht="11.25" hidden="1" customHeight="1" x14ac:dyDescent="0.2">
      <c r="B550" s="36" t="s">
        <v>4016</v>
      </c>
      <c r="C550" s="3"/>
      <c r="D550" s="3"/>
      <c r="E550" s="3"/>
      <c r="F550" s="4"/>
    </row>
    <row r="551" spans="2:6" ht="11.25" hidden="1" customHeight="1" x14ac:dyDescent="0.2">
      <c r="B551" s="36" t="s">
        <v>1293</v>
      </c>
      <c r="C551" s="3"/>
      <c r="D551" s="3"/>
      <c r="E551" s="3"/>
      <c r="F551" s="4"/>
    </row>
    <row r="552" spans="2:6" ht="11.25" hidden="1" customHeight="1" x14ac:dyDescent="0.2">
      <c r="B552" s="36" t="s">
        <v>4016</v>
      </c>
      <c r="C552" s="3"/>
      <c r="D552" s="3"/>
      <c r="E552" s="3"/>
      <c r="F552" s="4"/>
    </row>
    <row r="553" spans="2:6" ht="11.25" hidden="1" customHeight="1" x14ac:dyDescent="0.2">
      <c r="B553" s="36" t="s">
        <v>2453</v>
      </c>
      <c r="C553" s="3"/>
      <c r="D553" s="3"/>
      <c r="E553" s="3"/>
      <c r="F553" s="4"/>
    </row>
    <row r="554" spans="2:6" ht="11.25" hidden="1" customHeight="1" x14ac:dyDescent="0.2">
      <c r="B554" s="36" t="s">
        <v>1469</v>
      </c>
      <c r="C554" s="3"/>
      <c r="D554" s="3"/>
      <c r="E554" s="3"/>
      <c r="F554" s="4"/>
    </row>
    <row r="555" spans="2:6" ht="11.25" hidden="1" customHeight="1" x14ac:dyDescent="0.2">
      <c r="B555" s="36" t="s">
        <v>3395</v>
      </c>
      <c r="C555" s="3"/>
      <c r="D555" s="3"/>
      <c r="E555" s="3"/>
      <c r="F555" s="4"/>
    </row>
    <row r="556" spans="2:6" ht="11.25" hidden="1" customHeight="1" x14ac:dyDescent="0.2">
      <c r="B556" s="36" t="s">
        <v>3903</v>
      </c>
      <c r="C556" s="37">
        <f>D556+E556+F556</f>
        <v>1792</v>
      </c>
      <c r="D556" s="3">
        <v>534</v>
      </c>
      <c r="E556" s="3">
        <v>1038</v>
      </c>
      <c r="F556" s="4">
        <v>220</v>
      </c>
    </row>
    <row r="557" spans="2:6" ht="11.25" hidden="1" customHeight="1" x14ac:dyDescent="0.2">
      <c r="B557" s="36" t="s">
        <v>4016</v>
      </c>
      <c r="C557" s="3"/>
      <c r="D557" s="3"/>
      <c r="E557" s="3"/>
      <c r="F557" s="4"/>
    </row>
    <row r="558" spans="2:6" ht="11.25" hidden="1" customHeight="1" x14ac:dyDescent="0.2">
      <c r="B558" s="36" t="s">
        <v>207</v>
      </c>
      <c r="C558" s="3"/>
      <c r="D558" s="3"/>
      <c r="E558" s="3"/>
      <c r="F558" s="4"/>
    </row>
    <row r="559" spans="2:6" ht="11.25" hidden="1" customHeight="1" x14ac:dyDescent="0.2">
      <c r="B559" s="36" t="s">
        <v>4016</v>
      </c>
      <c r="C559" s="3"/>
      <c r="D559" s="3"/>
      <c r="E559" s="3"/>
      <c r="F559" s="4"/>
    </row>
    <row r="560" spans="2:6" ht="11.25" hidden="1" customHeight="1" x14ac:dyDescent="0.2">
      <c r="B560" s="36" t="s">
        <v>616</v>
      </c>
      <c r="C560" s="3"/>
      <c r="D560" s="3"/>
      <c r="E560" s="3"/>
      <c r="F560" s="4"/>
    </row>
    <row r="561" spans="2:6" ht="11.25" hidden="1" customHeight="1" x14ac:dyDescent="0.2">
      <c r="B561" s="36" t="s">
        <v>618</v>
      </c>
      <c r="C561" s="3"/>
      <c r="D561" s="3"/>
      <c r="E561" s="3"/>
      <c r="F561" s="4"/>
    </row>
    <row r="562" spans="2:6" ht="11.25" hidden="1" customHeight="1" x14ac:dyDescent="0.2">
      <c r="B562" s="36" t="s">
        <v>3248</v>
      </c>
      <c r="C562" s="3"/>
      <c r="D562" s="3"/>
      <c r="E562" s="3"/>
      <c r="F562" s="4"/>
    </row>
    <row r="563" spans="2:6" ht="11.25" hidden="1" customHeight="1" x14ac:dyDescent="0.2">
      <c r="B563" s="36" t="s">
        <v>1078</v>
      </c>
      <c r="C563" s="37">
        <f>D563+E563+F563</f>
        <v>9584</v>
      </c>
      <c r="D563" s="3">
        <v>5131</v>
      </c>
      <c r="E563" s="3">
        <v>1038</v>
      </c>
      <c r="F563" s="4">
        <v>3415</v>
      </c>
    </row>
    <row r="564" spans="2:6" ht="11.25" hidden="1" customHeight="1" x14ac:dyDescent="0.2">
      <c r="B564" s="36" t="s">
        <v>4016</v>
      </c>
      <c r="C564" s="3"/>
      <c r="D564" s="3"/>
      <c r="E564" s="3"/>
      <c r="F564" s="4"/>
    </row>
    <row r="565" spans="2:6" ht="11.25" hidden="1" customHeight="1" x14ac:dyDescent="0.2">
      <c r="B565" s="33" t="s">
        <v>2192</v>
      </c>
      <c r="C565" s="34">
        <v>2378</v>
      </c>
      <c r="D565" s="34">
        <v>1648</v>
      </c>
      <c r="E565" s="34">
        <v>573</v>
      </c>
      <c r="F565" s="35">
        <v>157</v>
      </c>
    </row>
    <row r="566" spans="2:6" ht="11.25" hidden="1" customHeight="1" x14ac:dyDescent="0.2">
      <c r="B566" s="36" t="s">
        <v>4016</v>
      </c>
      <c r="C566" s="3"/>
      <c r="D566" s="3"/>
      <c r="E566" s="3"/>
      <c r="F566" s="4"/>
    </row>
    <row r="567" spans="2:6" ht="11.25" hidden="1" customHeight="1" x14ac:dyDescent="0.2">
      <c r="B567" s="36" t="s">
        <v>3958</v>
      </c>
      <c r="C567" s="3"/>
      <c r="D567" s="3"/>
      <c r="E567" s="3"/>
      <c r="F567" s="4"/>
    </row>
    <row r="568" spans="2:6" ht="11.25" hidden="1" customHeight="1" x14ac:dyDescent="0.2">
      <c r="B568" s="36" t="s">
        <v>4016</v>
      </c>
      <c r="C568" s="3"/>
      <c r="D568" s="3"/>
      <c r="E568" s="3"/>
      <c r="F568" s="4"/>
    </row>
    <row r="569" spans="2:6" ht="11.25" hidden="1" customHeight="1" x14ac:dyDescent="0.2">
      <c r="B569" s="36" t="s">
        <v>24</v>
      </c>
      <c r="C569" s="3"/>
      <c r="D569" s="3"/>
      <c r="E569" s="3"/>
      <c r="F569" s="4"/>
    </row>
    <row r="570" spans="2:6" ht="11.25" hidden="1" customHeight="1" x14ac:dyDescent="0.2">
      <c r="B570" s="36" t="s">
        <v>4016</v>
      </c>
      <c r="C570" s="3"/>
      <c r="D570" s="3"/>
      <c r="E570" s="3"/>
      <c r="F570" s="4"/>
    </row>
    <row r="571" spans="2:6" ht="11.25" hidden="1" customHeight="1" x14ac:dyDescent="0.2">
      <c r="B571" s="36" t="s">
        <v>3131</v>
      </c>
      <c r="C571" s="3"/>
      <c r="D571" s="3"/>
      <c r="E571" s="3"/>
      <c r="F571" s="4"/>
    </row>
    <row r="572" spans="2:6" ht="11.25" hidden="1" customHeight="1" x14ac:dyDescent="0.2">
      <c r="B572" s="36" t="s">
        <v>4016</v>
      </c>
      <c r="C572" s="3"/>
      <c r="D572" s="3"/>
      <c r="E572" s="3"/>
      <c r="F572" s="4"/>
    </row>
    <row r="573" spans="2:6" ht="11.25" hidden="1" customHeight="1" x14ac:dyDescent="0.2">
      <c r="B573" s="36" t="s">
        <v>3292</v>
      </c>
      <c r="C573" s="3"/>
      <c r="D573" s="3"/>
      <c r="E573" s="3"/>
      <c r="F573" s="4"/>
    </row>
    <row r="574" spans="2:6" ht="11.25" hidden="1" customHeight="1" x14ac:dyDescent="0.2">
      <c r="B574" s="36" t="s">
        <v>259</v>
      </c>
      <c r="C574" s="3"/>
      <c r="D574" s="3"/>
      <c r="E574" s="3"/>
      <c r="F574" s="4"/>
    </row>
    <row r="575" spans="2:6" ht="11.25" hidden="1" customHeight="1" x14ac:dyDescent="0.2">
      <c r="B575" s="36" t="s">
        <v>2804</v>
      </c>
      <c r="C575" s="3"/>
      <c r="D575" s="3"/>
      <c r="E575" s="3"/>
      <c r="F575" s="4"/>
    </row>
    <row r="576" spans="2:6" ht="11.25" hidden="1" customHeight="1" x14ac:dyDescent="0.2">
      <c r="B576" s="36" t="s">
        <v>4016</v>
      </c>
      <c r="C576" s="3"/>
      <c r="D576" s="3"/>
      <c r="E576" s="3"/>
      <c r="F576" s="4"/>
    </row>
    <row r="577" spans="2:6" ht="11.25" hidden="1" customHeight="1" x14ac:dyDescent="0.2">
      <c r="B577" s="36" t="s">
        <v>644</v>
      </c>
      <c r="C577" s="3"/>
      <c r="D577" s="3"/>
      <c r="E577" s="3"/>
      <c r="F577" s="4"/>
    </row>
    <row r="578" spans="2:6" ht="11.25" hidden="1" customHeight="1" x14ac:dyDescent="0.2">
      <c r="B578" s="36" t="s">
        <v>4016</v>
      </c>
      <c r="C578" s="3"/>
      <c r="D578" s="3"/>
      <c r="E578" s="3"/>
      <c r="F578" s="4"/>
    </row>
    <row r="579" spans="2:6" ht="11.25" hidden="1" customHeight="1" x14ac:dyDescent="0.2">
      <c r="B579" s="36" t="s">
        <v>2686</v>
      </c>
      <c r="C579" s="3"/>
      <c r="D579" s="3"/>
      <c r="E579" s="3"/>
      <c r="F579" s="4"/>
    </row>
    <row r="580" spans="2:6" ht="11.25" hidden="1" customHeight="1" x14ac:dyDescent="0.2">
      <c r="B580" s="36" t="s">
        <v>4016</v>
      </c>
      <c r="C580" s="3"/>
      <c r="D580" s="3"/>
      <c r="E580" s="3"/>
      <c r="F580" s="4"/>
    </row>
    <row r="581" spans="2:6" ht="11.25" hidden="1" customHeight="1" x14ac:dyDescent="0.2">
      <c r="B581" s="36" t="s">
        <v>1326</v>
      </c>
      <c r="C581" s="3"/>
      <c r="D581" s="3"/>
      <c r="E581" s="3"/>
      <c r="F581" s="4"/>
    </row>
    <row r="582" spans="2:6" ht="11.25" hidden="1" customHeight="1" x14ac:dyDescent="0.2">
      <c r="B582" s="36" t="s">
        <v>4016</v>
      </c>
      <c r="C582" s="3"/>
      <c r="D582" s="3"/>
      <c r="E582" s="3"/>
      <c r="F582" s="4"/>
    </row>
    <row r="583" spans="2:6" ht="11.25" hidden="1" customHeight="1" x14ac:dyDescent="0.2">
      <c r="B583" s="36" t="s">
        <v>839</v>
      </c>
      <c r="C583" s="3"/>
      <c r="D583" s="3"/>
      <c r="E583" s="3"/>
      <c r="F583" s="4"/>
    </row>
    <row r="584" spans="2:6" ht="11.25" hidden="1" customHeight="1" x14ac:dyDescent="0.2">
      <c r="B584" s="36" t="s">
        <v>4016</v>
      </c>
      <c r="C584" s="3"/>
      <c r="D584" s="3"/>
      <c r="E584" s="3"/>
      <c r="F584" s="4"/>
    </row>
    <row r="585" spans="2:6" ht="11.25" hidden="1" customHeight="1" x14ac:dyDescent="0.2">
      <c r="B585" s="36" t="s">
        <v>1273</v>
      </c>
      <c r="C585" s="3"/>
      <c r="D585" s="3"/>
      <c r="E585" s="3"/>
      <c r="F585" s="4"/>
    </row>
    <row r="586" spans="2:6" ht="11.25" hidden="1" customHeight="1" x14ac:dyDescent="0.2">
      <c r="B586" s="36" t="s">
        <v>1289</v>
      </c>
      <c r="C586" s="3"/>
      <c r="D586" s="3"/>
      <c r="E586" s="3"/>
      <c r="F586" s="4"/>
    </row>
    <row r="587" spans="2:6" ht="11.25" hidden="1" customHeight="1" x14ac:dyDescent="0.2">
      <c r="B587" s="28" t="s">
        <v>1729</v>
      </c>
      <c r="C587" s="6"/>
      <c r="D587" s="6"/>
      <c r="E587" s="6"/>
      <c r="F587" s="7"/>
    </row>
    <row r="588" spans="2:6" ht="11.25" hidden="1" customHeight="1" x14ac:dyDescent="0.2">
      <c r="B588" s="36" t="s">
        <v>4016</v>
      </c>
      <c r="C588" s="3"/>
      <c r="D588" s="3"/>
      <c r="E588" s="3"/>
      <c r="F588" s="4"/>
    </row>
    <row r="589" spans="2:6" ht="11.25" hidden="1" customHeight="1" x14ac:dyDescent="0.2">
      <c r="B589" s="36" t="s">
        <v>2096</v>
      </c>
      <c r="C589" s="3"/>
      <c r="D589" s="3"/>
      <c r="E589" s="3"/>
      <c r="F589" s="4"/>
    </row>
    <row r="590" spans="2:6" ht="11.25" hidden="1" customHeight="1" x14ac:dyDescent="0.2">
      <c r="B590" s="36" t="s">
        <v>4016</v>
      </c>
      <c r="C590" s="3"/>
      <c r="D590" s="3"/>
      <c r="E590" s="3"/>
      <c r="F590" s="4"/>
    </row>
    <row r="591" spans="2:6" ht="11.25" hidden="1" customHeight="1" x14ac:dyDescent="0.2">
      <c r="B591" s="36" t="s">
        <v>1471</v>
      </c>
      <c r="C591" s="3"/>
      <c r="D591" s="3"/>
      <c r="E591" s="3"/>
      <c r="F591" s="4"/>
    </row>
    <row r="592" spans="2:6" ht="11.25" hidden="1" customHeight="1" x14ac:dyDescent="0.2">
      <c r="B592" s="36" t="s">
        <v>460</v>
      </c>
      <c r="C592" s="3"/>
      <c r="D592" s="3"/>
      <c r="E592" s="3"/>
      <c r="F592" s="4"/>
    </row>
    <row r="593" spans="2:6" ht="11.25" hidden="1" customHeight="1" x14ac:dyDescent="0.2">
      <c r="B593" s="36" t="s">
        <v>831</v>
      </c>
      <c r="C593" s="3"/>
      <c r="D593" s="3"/>
      <c r="E593" s="3"/>
      <c r="F593" s="4"/>
    </row>
    <row r="594" spans="2:6" ht="11.25" hidden="1" customHeight="1" x14ac:dyDescent="0.2">
      <c r="B594" s="36" t="s">
        <v>1179</v>
      </c>
      <c r="C594" s="37">
        <f>D594+E594+F594</f>
        <v>1702</v>
      </c>
      <c r="D594" s="3">
        <v>972</v>
      </c>
      <c r="E594" s="3">
        <v>573</v>
      </c>
      <c r="F594" s="4">
        <v>157</v>
      </c>
    </row>
    <row r="595" spans="2:6" ht="11.25" hidden="1" customHeight="1" x14ac:dyDescent="0.2">
      <c r="B595" s="36" t="s">
        <v>4016</v>
      </c>
      <c r="C595" s="3"/>
      <c r="D595" s="3"/>
      <c r="E595" s="3"/>
      <c r="F595" s="4"/>
    </row>
    <row r="596" spans="2:6" ht="11.25" hidden="1" customHeight="1" x14ac:dyDescent="0.2">
      <c r="B596" s="36" t="s">
        <v>483</v>
      </c>
      <c r="C596" s="3"/>
      <c r="D596" s="3"/>
      <c r="E596" s="3"/>
      <c r="F596" s="4"/>
    </row>
    <row r="597" spans="2:6" ht="11.25" hidden="1" customHeight="1" x14ac:dyDescent="0.2">
      <c r="B597" s="36" t="s">
        <v>4016</v>
      </c>
      <c r="C597" s="3"/>
      <c r="D597" s="3"/>
      <c r="E597" s="3"/>
      <c r="F597" s="4"/>
    </row>
    <row r="598" spans="2:6" ht="11.25" hidden="1" customHeight="1" x14ac:dyDescent="0.2">
      <c r="B598" s="36" t="s">
        <v>24</v>
      </c>
      <c r="C598" s="3"/>
      <c r="D598" s="3"/>
      <c r="E598" s="3"/>
      <c r="F598" s="4"/>
    </row>
    <row r="599" spans="2:6" ht="11.25" hidden="1" customHeight="1" x14ac:dyDescent="0.2">
      <c r="B599" s="36" t="s">
        <v>4016</v>
      </c>
      <c r="C599" s="3"/>
      <c r="D599" s="3"/>
      <c r="E599" s="3"/>
      <c r="F599" s="4"/>
    </row>
    <row r="600" spans="2:6" ht="11.25" hidden="1" customHeight="1" x14ac:dyDescent="0.2">
      <c r="B600" s="36" t="s">
        <v>2524</v>
      </c>
      <c r="C600" s="3"/>
      <c r="D600" s="3"/>
      <c r="E600" s="3"/>
      <c r="F600" s="4"/>
    </row>
    <row r="601" spans="2:6" ht="11.25" hidden="1" customHeight="1" x14ac:dyDescent="0.2">
      <c r="B601" s="36" t="s">
        <v>4016</v>
      </c>
      <c r="C601" s="3"/>
      <c r="D601" s="3"/>
      <c r="E601" s="3"/>
      <c r="F601" s="4"/>
    </row>
    <row r="602" spans="2:6" ht="11.25" hidden="1" customHeight="1" x14ac:dyDescent="0.2">
      <c r="B602" s="36" t="s">
        <v>1786</v>
      </c>
      <c r="C602" s="3"/>
      <c r="D602" s="3"/>
      <c r="E602" s="3"/>
      <c r="F602" s="4"/>
    </row>
    <row r="603" spans="2:6" ht="11.25" hidden="1" customHeight="1" x14ac:dyDescent="0.2">
      <c r="B603" s="36" t="s">
        <v>4016</v>
      </c>
      <c r="C603" s="3"/>
      <c r="D603" s="3"/>
      <c r="E603" s="3"/>
      <c r="F603" s="4"/>
    </row>
    <row r="604" spans="2:6" ht="11.25" hidden="1" customHeight="1" x14ac:dyDescent="0.2">
      <c r="B604" s="36" t="s">
        <v>485</v>
      </c>
      <c r="C604" s="3"/>
      <c r="D604" s="3"/>
      <c r="E604" s="3"/>
      <c r="F604" s="4"/>
    </row>
    <row r="605" spans="2:6" ht="11.25" hidden="1" customHeight="1" x14ac:dyDescent="0.2">
      <c r="B605" s="36" t="s">
        <v>1066</v>
      </c>
      <c r="C605" s="3"/>
      <c r="D605" s="3"/>
      <c r="E605" s="3"/>
      <c r="F605" s="4"/>
    </row>
    <row r="606" spans="2:6" ht="11.25" hidden="1" customHeight="1" x14ac:dyDescent="0.2">
      <c r="B606" s="36" t="s">
        <v>3339</v>
      </c>
      <c r="C606" s="3"/>
      <c r="D606" s="3"/>
      <c r="E606" s="3"/>
      <c r="F606" s="4"/>
    </row>
    <row r="607" spans="2:6" ht="11.25" hidden="1" customHeight="1" x14ac:dyDescent="0.2">
      <c r="B607" s="36" t="s">
        <v>4016</v>
      </c>
      <c r="C607" s="3"/>
      <c r="D607" s="3"/>
      <c r="E607" s="3"/>
      <c r="F607" s="4"/>
    </row>
    <row r="608" spans="2:6" ht="11.25" hidden="1" customHeight="1" x14ac:dyDescent="0.2">
      <c r="B608" s="36" t="s">
        <v>2254</v>
      </c>
      <c r="C608" s="3"/>
      <c r="D608" s="3"/>
      <c r="E608" s="3"/>
      <c r="F608" s="4"/>
    </row>
    <row r="609" spans="2:6" ht="11.25" hidden="1" customHeight="1" x14ac:dyDescent="0.2">
      <c r="B609" s="36" t="s">
        <v>4016</v>
      </c>
      <c r="C609" s="3"/>
      <c r="D609" s="3"/>
      <c r="E609" s="3"/>
      <c r="F609" s="4"/>
    </row>
    <row r="610" spans="2:6" ht="11.25" hidden="1" customHeight="1" x14ac:dyDescent="0.2">
      <c r="B610" s="36" t="s">
        <v>2795</v>
      </c>
      <c r="C610" s="3"/>
      <c r="D610" s="3"/>
      <c r="E610" s="3"/>
      <c r="F610" s="4"/>
    </row>
    <row r="611" spans="2:6" ht="11.25" hidden="1" customHeight="1" x14ac:dyDescent="0.2">
      <c r="B611" s="36" t="s">
        <v>799</v>
      </c>
      <c r="C611" s="37">
        <f>D611+E611+F611</f>
        <v>676</v>
      </c>
      <c r="D611" s="3">
        <v>676</v>
      </c>
      <c r="E611" s="3"/>
      <c r="F611" s="4"/>
    </row>
    <row r="612" spans="2:6" ht="11.25" hidden="1" customHeight="1" x14ac:dyDescent="0.2">
      <c r="B612" s="36" t="s">
        <v>4016</v>
      </c>
      <c r="C612" s="3"/>
      <c r="D612" s="3"/>
      <c r="E612" s="3"/>
      <c r="F612" s="4"/>
    </row>
    <row r="613" spans="2:6" ht="11.25" hidden="1" customHeight="1" x14ac:dyDescent="0.2">
      <c r="B613" s="36" t="s">
        <v>3834</v>
      </c>
      <c r="C613" s="3"/>
      <c r="D613" s="3"/>
      <c r="E613" s="3"/>
      <c r="F613" s="4"/>
    </row>
    <row r="614" spans="2:6" ht="11.25" hidden="1" customHeight="1" x14ac:dyDescent="0.2">
      <c r="B614" s="36" t="s">
        <v>4016</v>
      </c>
      <c r="C614" s="3"/>
      <c r="D614" s="3"/>
      <c r="E614" s="3"/>
      <c r="F614" s="4"/>
    </row>
    <row r="615" spans="2:6" ht="11.25" hidden="1" customHeight="1" x14ac:dyDescent="0.2">
      <c r="B615" s="36" t="s">
        <v>3720</v>
      </c>
      <c r="C615" s="3"/>
      <c r="D615" s="3"/>
      <c r="E615" s="3"/>
      <c r="F615" s="4"/>
    </row>
    <row r="616" spans="2:6" ht="11.25" hidden="1" customHeight="1" x14ac:dyDescent="0.2">
      <c r="B616" s="36" t="s">
        <v>2856</v>
      </c>
      <c r="C616" s="3"/>
      <c r="D616" s="3"/>
      <c r="E616" s="3"/>
      <c r="F616" s="4"/>
    </row>
    <row r="617" spans="2:6" ht="11.25" hidden="1" customHeight="1" x14ac:dyDescent="0.2">
      <c r="B617" s="36" t="s">
        <v>2250</v>
      </c>
      <c r="C617" s="3"/>
      <c r="D617" s="3"/>
      <c r="E617" s="3"/>
      <c r="F617" s="4"/>
    </row>
    <row r="618" spans="2:6" ht="11.25" hidden="1" customHeight="1" x14ac:dyDescent="0.2">
      <c r="B618" s="36" t="s">
        <v>2736</v>
      </c>
      <c r="C618" s="37">
        <f>D618+E618+F618</f>
        <v>2378</v>
      </c>
      <c r="D618" s="3">
        <v>1648</v>
      </c>
      <c r="E618" s="3">
        <v>573</v>
      </c>
      <c r="F618" s="4">
        <v>157</v>
      </c>
    </row>
    <row r="619" spans="2:6" ht="11.25" hidden="1" customHeight="1" x14ac:dyDescent="0.2">
      <c r="B619" s="36" t="s">
        <v>4016</v>
      </c>
      <c r="C619" s="3"/>
      <c r="D619" s="3"/>
      <c r="E619" s="3"/>
      <c r="F619" s="4"/>
    </row>
    <row r="620" spans="2:6" ht="11.25" hidden="1" customHeight="1" x14ac:dyDescent="0.2">
      <c r="B620" s="33" t="s">
        <v>99</v>
      </c>
      <c r="C620" s="34">
        <v>12573</v>
      </c>
      <c r="D620" s="34">
        <v>6554</v>
      </c>
      <c r="E620" s="34">
        <v>2909</v>
      </c>
      <c r="F620" s="35">
        <v>3110</v>
      </c>
    </row>
    <row r="621" spans="2:6" ht="11.25" hidden="1" customHeight="1" x14ac:dyDescent="0.2">
      <c r="B621" s="36" t="s">
        <v>4016</v>
      </c>
      <c r="C621" s="3"/>
      <c r="D621" s="3"/>
      <c r="E621" s="3"/>
      <c r="F621" s="4"/>
    </row>
    <row r="622" spans="2:6" ht="11.25" hidden="1" customHeight="1" x14ac:dyDescent="0.2">
      <c r="B622" s="36" t="s">
        <v>2742</v>
      </c>
      <c r="C622" s="3"/>
      <c r="D622" s="3"/>
      <c r="E622" s="3"/>
      <c r="F622" s="4"/>
    </row>
    <row r="623" spans="2:6" ht="11.25" hidden="1" customHeight="1" x14ac:dyDescent="0.2">
      <c r="B623" s="36" t="s">
        <v>4016</v>
      </c>
      <c r="C623" s="3"/>
      <c r="D623" s="3"/>
      <c r="E623" s="3"/>
      <c r="F623" s="4"/>
    </row>
    <row r="624" spans="2:6" ht="11.25" hidden="1" customHeight="1" x14ac:dyDescent="0.2">
      <c r="B624" s="36" t="s">
        <v>2002</v>
      </c>
      <c r="C624" s="3"/>
      <c r="D624" s="3"/>
      <c r="E624" s="3"/>
      <c r="F624" s="4"/>
    </row>
    <row r="625" spans="2:6" ht="11.25" hidden="1" customHeight="1" x14ac:dyDescent="0.2">
      <c r="B625" s="36" t="s">
        <v>4016</v>
      </c>
      <c r="C625" s="3"/>
      <c r="D625" s="3"/>
      <c r="E625" s="3"/>
      <c r="F625" s="4"/>
    </row>
    <row r="626" spans="2:6" ht="11.25" hidden="1" customHeight="1" x14ac:dyDescent="0.2">
      <c r="B626" s="36" t="s">
        <v>1534</v>
      </c>
      <c r="C626" s="3"/>
      <c r="D626" s="3"/>
      <c r="E626" s="3"/>
      <c r="F626" s="4"/>
    </row>
    <row r="627" spans="2:6" ht="11.25" hidden="1" customHeight="1" x14ac:dyDescent="0.2">
      <c r="B627" s="36" t="s">
        <v>1676</v>
      </c>
      <c r="C627" s="3"/>
      <c r="D627" s="3"/>
      <c r="E627" s="3"/>
      <c r="F627" s="4"/>
    </row>
    <row r="628" spans="2:6" ht="11.25" hidden="1" customHeight="1" x14ac:dyDescent="0.2">
      <c r="B628" s="36" t="s">
        <v>3171</v>
      </c>
      <c r="C628" s="3"/>
      <c r="D628" s="3"/>
      <c r="E628" s="3"/>
      <c r="F628" s="4"/>
    </row>
    <row r="629" spans="2:6" ht="11.25" hidden="1" customHeight="1" x14ac:dyDescent="0.2">
      <c r="B629" s="36" t="s">
        <v>4016</v>
      </c>
      <c r="C629" s="3"/>
      <c r="D629" s="3"/>
      <c r="E629" s="3"/>
      <c r="F629" s="4"/>
    </row>
    <row r="630" spans="2:6" ht="11.25" hidden="1" customHeight="1" x14ac:dyDescent="0.2">
      <c r="B630" s="36" t="s">
        <v>619</v>
      </c>
      <c r="C630" s="3"/>
      <c r="D630" s="3"/>
      <c r="E630" s="3"/>
      <c r="F630" s="4"/>
    </row>
    <row r="631" spans="2:6" ht="11.25" hidden="1" customHeight="1" x14ac:dyDescent="0.2">
      <c r="B631" s="36" t="s">
        <v>4016</v>
      </c>
      <c r="C631" s="3"/>
      <c r="D631" s="3"/>
      <c r="E631" s="3"/>
      <c r="F631" s="4"/>
    </row>
    <row r="632" spans="2:6" ht="11.25" hidden="1" customHeight="1" x14ac:dyDescent="0.2">
      <c r="B632" s="36" t="s">
        <v>2880</v>
      </c>
      <c r="C632" s="3"/>
      <c r="D632" s="3"/>
      <c r="E632" s="3"/>
      <c r="F632" s="4"/>
    </row>
    <row r="633" spans="2:6" ht="11.25" hidden="1" customHeight="1" x14ac:dyDescent="0.2">
      <c r="B633" s="36" t="s">
        <v>1083</v>
      </c>
      <c r="C633" s="3"/>
      <c r="D633" s="3"/>
      <c r="E633" s="3"/>
      <c r="F633" s="4"/>
    </row>
    <row r="634" spans="2:6" ht="11.25" hidden="1" customHeight="1" x14ac:dyDescent="0.2">
      <c r="B634" s="36" t="s">
        <v>3844</v>
      </c>
      <c r="C634" s="3"/>
      <c r="D634" s="3"/>
      <c r="E634" s="3"/>
      <c r="F634" s="4"/>
    </row>
    <row r="635" spans="2:6" ht="11.25" hidden="1" customHeight="1" x14ac:dyDescent="0.2">
      <c r="B635" s="36" t="s">
        <v>1998</v>
      </c>
      <c r="C635" s="3"/>
      <c r="D635" s="3"/>
      <c r="E635" s="3"/>
      <c r="F635" s="4"/>
    </row>
    <row r="636" spans="2:6" ht="11.25" hidden="1" customHeight="1" x14ac:dyDescent="0.2">
      <c r="B636" s="36" t="s">
        <v>4016</v>
      </c>
      <c r="C636" s="3"/>
      <c r="D636" s="3"/>
      <c r="E636" s="3"/>
      <c r="F636" s="4"/>
    </row>
    <row r="637" spans="2:6" ht="11.25" hidden="1" customHeight="1" x14ac:dyDescent="0.2">
      <c r="B637" s="36" t="s">
        <v>146</v>
      </c>
      <c r="C637" s="3"/>
      <c r="D637" s="3"/>
      <c r="E637" s="3"/>
      <c r="F637" s="4"/>
    </row>
    <row r="638" spans="2:6" ht="11.25" hidden="1" customHeight="1" x14ac:dyDescent="0.2">
      <c r="B638" s="36" t="s">
        <v>4016</v>
      </c>
      <c r="C638" s="3"/>
      <c r="D638" s="3"/>
      <c r="E638" s="3"/>
      <c r="F638" s="4"/>
    </row>
    <row r="639" spans="2:6" ht="11.25" hidden="1" customHeight="1" x14ac:dyDescent="0.2">
      <c r="B639" s="36" t="s">
        <v>2382</v>
      </c>
      <c r="C639" s="3"/>
      <c r="D639" s="3"/>
      <c r="E639" s="3"/>
      <c r="F639" s="4"/>
    </row>
    <row r="640" spans="2:6" ht="11.25" hidden="1" customHeight="1" x14ac:dyDescent="0.2">
      <c r="B640" s="28" t="s">
        <v>4016</v>
      </c>
      <c r="C640" s="6"/>
      <c r="D640" s="6"/>
      <c r="E640" s="6"/>
      <c r="F640" s="7"/>
    </row>
    <row r="641" spans="2:6" ht="11.25" hidden="1" customHeight="1" x14ac:dyDescent="0.2">
      <c r="B641" s="36" t="s">
        <v>947</v>
      </c>
      <c r="C641" s="3"/>
      <c r="D641" s="3"/>
      <c r="E641" s="3"/>
      <c r="F641" s="4"/>
    </row>
    <row r="642" spans="2:6" ht="11.25" hidden="1" customHeight="1" x14ac:dyDescent="0.2">
      <c r="B642" s="36" t="s">
        <v>4016</v>
      </c>
      <c r="C642" s="3"/>
      <c r="D642" s="3"/>
      <c r="E642" s="3"/>
      <c r="F642" s="4"/>
    </row>
    <row r="643" spans="2:6" ht="11.25" hidden="1" customHeight="1" x14ac:dyDescent="0.2">
      <c r="B643" s="36" t="s">
        <v>1538</v>
      </c>
      <c r="C643" s="3"/>
      <c r="D643" s="3"/>
      <c r="E643" s="3"/>
      <c r="F643" s="4"/>
    </row>
    <row r="644" spans="2:6" ht="11.25" hidden="1" customHeight="1" x14ac:dyDescent="0.2">
      <c r="B644" s="36" t="s">
        <v>196</v>
      </c>
      <c r="C644" s="3"/>
      <c r="D644" s="3"/>
      <c r="E644" s="3"/>
      <c r="F644" s="4"/>
    </row>
    <row r="645" spans="2:6" ht="11.25" hidden="1" customHeight="1" x14ac:dyDescent="0.2">
      <c r="B645" s="36" t="s">
        <v>3436</v>
      </c>
      <c r="C645" s="3"/>
      <c r="D645" s="3"/>
      <c r="E645" s="3"/>
      <c r="F645" s="4"/>
    </row>
    <row r="646" spans="2:6" ht="11.25" hidden="1" customHeight="1" x14ac:dyDescent="0.2">
      <c r="B646" s="36" t="s">
        <v>4016</v>
      </c>
      <c r="C646" s="3"/>
      <c r="D646" s="3"/>
      <c r="E646" s="3"/>
      <c r="F646" s="4"/>
    </row>
    <row r="647" spans="2:6" ht="11.25" hidden="1" customHeight="1" x14ac:dyDescent="0.2">
      <c r="B647" s="36" t="s">
        <v>3650</v>
      </c>
      <c r="C647" s="3"/>
      <c r="D647" s="3"/>
      <c r="E647" s="3"/>
      <c r="F647" s="4"/>
    </row>
    <row r="648" spans="2:6" ht="11.25" hidden="1" customHeight="1" x14ac:dyDescent="0.2">
      <c r="B648" s="36" t="s">
        <v>3122</v>
      </c>
      <c r="C648" s="3"/>
      <c r="D648" s="3"/>
      <c r="E648" s="3"/>
      <c r="F648" s="4"/>
    </row>
    <row r="649" spans="2:6" ht="11.25" hidden="1" customHeight="1" x14ac:dyDescent="0.2">
      <c r="B649" s="36" t="s">
        <v>924</v>
      </c>
      <c r="C649" s="3"/>
      <c r="D649" s="3"/>
      <c r="E649" s="3"/>
      <c r="F649" s="4"/>
    </row>
    <row r="650" spans="2:6" ht="11.25" hidden="1" customHeight="1" x14ac:dyDescent="0.2">
      <c r="B650" s="36" t="s">
        <v>4016</v>
      </c>
      <c r="C650" s="3"/>
      <c r="D650" s="3"/>
      <c r="E650" s="3"/>
      <c r="F650" s="4"/>
    </row>
    <row r="651" spans="2:6" ht="11.25" hidden="1" customHeight="1" x14ac:dyDescent="0.2">
      <c r="B651" s="36" t="s">
        <v>2121</v>
      </c>
      <c r="C651" s="3"/>
      <c r="D651" s="3"/>
      <c r="E651" s="3"/>
      <c r="F651" s="4"/>
    </row>
    <row r="652" spans="2:6" ht="11.25" hidden="1" customHeight="1" x14ac:dyDescent="0.2">
      <c r="B652" s="36" t="s">
        <v>4016</v>
      </c>
      <c r="C652" s="3"/>
      <c r="D652" s="3"/>
      <c r="E652" s="3"/>
      <c r="F652" s="4"/>
    </row>
    <row r="653" spans="2:6" ht="11.25" hidden="1" customHeight="1" x14ac:dyDescent="0.2">
      <c r="B653" s="36" t="s">
        <v>1768</v>
      </c>
      <c r="C653" s="3"/>
      <c r="D653" s="3"/>
      <c r="E653" s="3"/>
      <c r="F653" s="4"/>
    </row>
    <row r="654" spans="2:6" ht="11.25" hidden="1" customHeight="1" x14ac:dyDescent="0.2">
      <c r="B654" s="36" t="s">
        <v>4016</v>
      </c>
      <c r="C654" s="3"/>
      <c r="D654" s="3"/>
      <c r="E654" s="3"/>
      <c r="F654" s="4"/>
    </row>
    <row r="655" spans="2:6" ht="11.25" hidden="1" customHeight="1" x14ac:dyDescent="0.2">
      <c r="B655" s="36" t="s">
        <v>435</v>
      </c>
      <c r="C655" s="3"/>
      <c r="D655" s="3"/>
      <c r="E655" s="3"/>
      <c r="F655" s="4"/>
    </row>
    <row r="656" spans="2:6" ht="11.25" hidden="1" customHeight="1" x14ac:dyDescent="0.2">
      <c r="B656" s="36" t="s">
        <v>4016</v>
      </c>
      <c r="C656" s="3"/>
      <c r="D656" s="3"/>
      <c r="E656" s="3"/>
      <c r="F656" s="4"/>
    </row>
    <row r="657" spans="2:6" ht="11.25" hidden="1" customHeight="1" x14ac:dyDescent="0.2">
      <c r="B657" s="36" t="s">
        <v>2784</v>
      </c>
      <c r="C657" s="3"/>
      <c r="D657" s="3"/>
      <c r="E657" s="3"/>
      <c r="F657" s="4"/>
    </row>
    <row r="658" spans="2:6" ht="11.25" hidden="1" customHeight="1" x14ac:dyDescent="0.2">
      <c r="B658" s="36" t="s">
        <v>2438</v>
      </c>
      <c r="C658" s="3"/>
      <c r="D658" s="3"/>
      <c r="E658" s="3"/>
      <c r="F658" s="4"/>
    </row>
    <row r="659" spans="2:6" ht="11.25" hidden="1" customHeight="1" x14ac:dyDescent="0.2">
      <c r="B659" s="36" t="s">
        <v>2804</v>
      </c>
      <c r="C659" s="3"/>
      <c r="D659" s="3"/>
      <c r="E659" s="3"/>
      <c r="F659" s="4"/>
    </row>
    <row r="660" spans="2:6" ht="11.25" hidden="1" customHeight="1" x14ac:dyDescent="0.2">
      <c r="B660" s="36" t="s">
        <v>4016</v>
      </c>
      <c r="C660" s="3"/>
      <c r="D660" s="3"/>
      <c r="E660" s="3"/>
      <c r="F660" s="4"/>
    </row>
    <row r="661" spans="2:6" ht="11.25" hidden="1" customHeight="1" x14ac:dyDescent="0.2">
      <c r="B661" s="36" t="s">
        <v>1534</v>
      </c>
      <c r="C661" s="3"/>
      <c r="D661" s="3"/>
      <c r="E661" s="3"/>
      <c r="F661" s="4"/>
    </row>
    <row r="662" spans="2:6" ht="11.25" hidden="1" customHeight="1" x14ac:dyDescent="0.2">
      <c r="B662" s="36" t="s">
        <v>1574</v>
      </c>
      <c r="C662" s="3"/>
      <c r="D662" s="3"/>
      <c r="E662" s="3"/>
      <c r="F662" s="4"/>
    </row>
    <row r="663" spans="2:6" ht="11.25" hidden="1" customHeight="1" x14ac:dyDescent="0.2">
      <c r="B663" s="36" t="s">
        <v>3293</v>
      </c>
      <c r="C663" s="3"/>
      <c r="D663" s="3"/>
      <c r="E663" s="3"/>
      <c r="F663" s="4"/>
    </row>
    <row r="664" spans="2:6" ht="11.25" hidden="1" customHeight="1" x14ac:dyDescent="0.2">
      <c r="B664" s="36" t="s">
        <v>4016</v>
      </c>
      <c r="C664" s="3"/>
      <c r="D664" s="3"/>
      <c r="E664" s="3"/>
      <c r="F664" s="4"/>
    </row>
    <row r="665" spans="2:6" ht="11.25" hidden="1" customHeight="1" x14ac:dyDescent="0.2">
      <c r="B665" s="36" t="s">
        <v>1868</v>
      </c>
      <c r="C665" s="3"/>
      <c r="D665" s="3"/>
      <c r="E665" s="3"/>
      <c r="F665" s="4"/>
    </row>
    <row r="666" spans="2:6" ht="11.25" hidden="1" customHeight="1" x14ac:dyDescent="0.2">
      <c r="B666" s="36" t="s">
        <v>2676</v>
      </c>
      <c r="C666" s="3"/>
      <c r="D666" s="3"/>
      <c r="E666" s="3"/>
      <c r="F666" s="4"/>
    </row>
    <row r="667" spans="2:6" ht="11.25" hidden="1" customHeight="1" x14ac:dyDescent="0.2">
      <c r="B667" s="36" t="s">
        <v>2554</v>
      </c>
      <c r="C667" s="3"/>
      <c r="D667" s="3"/>
      <c r="E667" s="3"/>
      <c r="F667" s="4"/>
    </row>
    <row r="668" spans="2:6" ht="11.25" hidden="1" customHeight="1" x14ac:dyDescent="0.2">
      <c r="B668" s="36" t="s">
        <v>1884</v>
      </c>
      <c r="C668" s="37">
        <f>D668+E668+F668</f>
        <v>12573</v>
      </c>
      <c r="D668" s="3">
        <v>6554</v>
      </c>
      <c r="E668" s="3">
        <v>2909</v>
      </c>
      <c r="F668" s="4">
        <v>3110</v>
      </c>
    </row>
    <row r="669" spans="2:6" ht="11.25" hidden="1" customHeight="1" x14ac:dyDescent="0.2">
      <c r="B669" s="36" t="s">
        <v>4016</v>
      </c>
      <c r="C669" s="3"/>
      <c r="D669" s="3"/>
      <c r="E669" s="3"/>
      <c r="F669" s="4"/>
    </row>
    <row r="670" spans="2:6" ht="11.25" hidden="1" customHeight="1" x14ac:dyDescent="0.2">
      <c r="B670" s="33" t="s">
        <v>2403</v>
      </c>
      <c r="C670" s="34">
        <v>6451</v>
      </c>
      <c r="D670" s="34">
        <v>4470</v>
      </c>
      <c r="E670" s="34">
        <v>1555</v>
      </c>
      <c r="F670" s="35">
        <v>426</v>
      </c>
    </row>
    <row r="671" spans="2:6" ht="11.25" hidden="1" customHeight="1" x14ac:dyDescent="0.2">
      <c r="B671" s="36" t="s">
        <v>4016</v>
      </c>
      <c r="C671" s="3"/>
      <c r="D671" s="3"/>
      <c r="E671" s="3"/>
      <c r="F671" s="4"/>
    </row>
    <row r="672" spans="2:6" ht="11.25" hidden="1" customHeight="1" x14ac:dyDescent="0.2">
      <c r="B672" s="36" t="s">
        <v>3950</v>
      </c>
      <c r="C672" s="3"/>
      <c r="D672" s="3"/>
      <c r="E672" s="3"/>
      <c r="F672" s="4"/>
    </row>
    <row r="673" spans="2:6" ht="11.25" hidden="1" customHeight="1" x14ac:dyDescent="0.2">
      <c r="B673" s="36" t="s">
        <v>4016</v>
      </c>
      <c r="C673" s="3"/>
      <c r="D673" s="3"/>
      <c r="E673" s="3"/>
      <c r="F673" s="4"/>
    </row>
    <row r="674" spans="2:6" ht="11.25" hidden="1" customHeight="1" x14ac:dyDescent="0.2">
      <c r="B674" s="36" t="s">
        <v>2686</v>
      </c>
      <c r="C674" s="3"/>
      <c r="D674" s="3"/>
      <c r="E674" s="3"/>
      <c r="F674" s="4"/>
    </row>
    <row r="675" spans="2:6" ht="11.25" hidden="1" customHeight="1" x14ac:dyDescent="0.2">
      <c r="B675" s="36" t="s">
        <v>4016</v>
      </c>
      <c r="C675" s="3"/>
      <c r="D675" s="3"/>
      <c r="E675" s="3"/>
      <c r="F675" s="4"/>
    </row>
    <row r="676" spans="2:6" ht="11.25" hidden="1" customHeight="1" x14ac:dyDescent="0.2">
      <c r="B676" s="36" t="s">
        <v>3757</v>
      </c>
      <c r="C676" s="3"/>
      <c r="D676" s="3"/>
      <c r="E676" s="3"/>
      <c r="F676" s="4"/>
    </row>
    <row r="677" spans="2:6" ht="11.25" hidden="1" customHeight="1" x14ac:dyDescent="0.2">
      <c r="B677" s="36" t="s">
        <v>4016</v>
      </c>
      <c r="C677" s="3"/>
      <c r="D677" s="3"/>
      <c r="E677" s="3"/>
      <c r="F677" s="4"/>
    </row>
    <row r="678" spans="2:6" ht="11.25" hidden="1" customHeight="1" x14ac:dyDescent="0.2">
      <c r="B678" s="36" t="s">
        <v>1670</v>
      </c>
      <c r="C678" s="3"/>
      <c r="D678" s="3"/>
      <c r="E678" s="3"/>
      <c r="F678" s="4"/>
    </row>
    <row r="679" spans="2:6" ht="11.25" hidden="1" customHeight="1" x14ac:dyDescent="0.2">
      <c r="B679" s="36" t="s">
        <v>4016</v>
      </c>
      <c r="C679" s="3"/>
      <c r="D679" s="3"/>
      <c r="E679" s="3"/>
      <c r="F679" s="4"/>
    </row>
    <row r="680" spans="2:6" ht="11.25" hidden="1" customHeight="1" x14ac:dyDescent="0.2">
      <c r="B680" s="36" t="s">
        <v>485</v>
      </c>
      <c r="C680" s="3"/>
      <c r="D680" s="3"/>
      <c r="E680" s="3"/>
      <c r="F680" s="4"/>
    </row>
    <row r="681" spans="2:6" ht="11.25" hidden="1" customHeight="1" x14ac:dyDescent="0.2">
      <c r="B681" s="36" t="s">
        <v>470</v>
      </c>
      <c r="C681" s="3"/>
      <c r="D681" s="3"/>
      <c r="E681" s="3"/>
      <c r="F681" s="4"/>
    </row>
    <row r="682" spans="2:6" ht="11.25" hidden="1" customHeight="1" x14ac:dyDescent="0.2">
      <c r="B682" s="36" t="s">
        <v>1729</v>
      </c>
      <c r="C682" s="3"/>
      <c r="D682" s="3"/>
      <c r="E682" s="3"/>
      <c r="F682" s="4"/>
    </row>
    <row r="683" spans="2:6" ht="11.25" hidden="1" customHeight="1" x14ac:dyDescent="0.2">
      <c r="B683" s="36" t="s">
        <v>4016</v>
      </c>
      <c r="C683" s="3"/>
      <c r="D683" s="3"/>
      <c r="E683" s="3"/>
      <c r="F683" s="4"/>
    </row>
    <row r="684" spans="2:6" ht="11.25" hidden="1" customHeight="1" x14ac:dyDescent="0.2">
      <c r="B684" s="36" t="s">
        <v>1800</v>
      </c>
      <c r="C684" s="3"/>
      <c r="D684" s="3"/>
      <c r="E684" s="3"/>
      <c r="F684" s="4"/>
    </row>
    <row r="685" spans="2:6" ht="11.25" hidden="1" customHeight="1" x14ac:dyDescent="0.2">
      <c r="B685" s="36" t="s">
        <v>4016</v>
      </c>
      <c r="C685" s="3"/>
      <c r="D685" s="3"/>
      <c r="E685" s="3"/>
      <c r="F685" s="4"/>
    </row>
    <row r="686" spans="2:6" ht="11.25" hidden="1" customHeight="1" x14ac:dyDescent="0.2">
      <c r="B686" s="36" t="s">
        <v>3649</v>
      </c>
      <c r="C686" s="3"/>
      <c r="D686" s="3"/>
      <c r="E686" s="3"/>
      <c r="F686" s="4"/>
    </row>
    <row r="687" spans="2:6" ht="11.25" hidden="1" customHeight="1" x14ac:dyDescent="0.2">
      <c r="B687" s="36" t="s">
        <v>2873</v>
      </c>
      <c r="C687" s="3"/>
      <c r="D687" s="3"/>
      <c r="E687" s="3"/>
      <c r="F687" s="4"/>
    </row>
    <row r="688" spans="2:6" ht="11.25" hidden="1" customHeight="1" x14ac:dyDescent="0.2">
      <c r="B688" s="36" t="s">
        <v>1613</v>
      </c>
      <c r="C688" s="3"/>
      <c r="D688" s="3"/>
      <c r="E688" s="3"/>
      <c r="F688" s="4"/>
    </row>
    <row r="689" spans="2:6" ht="11.25" hidden="1" customHeight="1" x14ac:dyDescent="0.2">
      <c r="B689" s="36" t="s">
        <v>1984</v>
      </c>
      <c r="C689" s="37">
        <f>D689+E689+F689</f>
        <v>4618</v>
      </c>
      <c r="D689" s="3">
        <v>2637</v>
      </c>
      <c r="E689" s="3">
        <v>1555</v>
      </c>
      <c r="F689" s="4">
        <v>426</v>
      </c>
    </row>
    <row r="690" spans="2:6" ht="11.25" hidden="1" customHeight="1" x14ac:dyDescent="0.2">
      <c r="B690" s="36" t="s">
        <v>4016</v>
      </c>
      <c r="C690" s="3"/>
      <c r="D690" s="3"/>
      <c r="E690" s="3"/>
      <c r="F690" s="4"/>
    </row>
    <row r="691" spans="2:6" ht="11.25" hidden="1" customHeight="1" x14ac:dyDescent="0.2">
      <c r="B691" s="36" t="s">
        <v>106</v>
      </c>
      <c r="C691" s="3"/>
      <c r="D691" s="3"/>
      <c r="E691" s="3"/>
      <c r="F691" s="4"/>
    </row>
    <row r="692" spans="2:6" ht="11.25" hidden="1" customHeight="1" x14ac:dyDescent="0.2">
      <c r="B692" s="36" t="s">
        <v>4016</v>
      </c>
      <c r="C692" s="3"/>
      <c r="D692" s="3"/>
      <c r="E692" s="3"/>
      <c r="F692" s="4"/>
    </row>
    <row r="693" spans="2:6" ht="11.25" hidden="1" customHeight="1" x14ac:dyDescent="0.2">
      <c r="B693" s="28" t="s">
        <v>24</v>
      </c>
      <c r="C693" s="6"/>
      <c r="D693" s="6"/>
      <c r="E693" s="6"/>
      <c r="F693" s="7"/>
    </row>
    <row r="694" spans="2:6" ht="11.25" hidden="1" customHeight="1" x14ac:dyDescent="0.2">
      <c r="B694" s="36" t="s">
        <v>4016</v>
      </c>
      <c r="C694" s="3"/>
      <c r="D694" s="3"/>
      <c r="E694" s="3"/>
      <c r="F694" s="4"/>
    </row>
    <row r="695" spans="2:6" ht="11.25" hidden="1" customHeight="1" x14ac:dyDescent="0.2">
      <c r="B695" s="36" t="s">
        <v>1133</v>
      </c>
      <c r="C695" s="3"/>
      <c r="D695" s="3"/>
      <c r="E695" s="3"/>
      <c r="F695" s="4"/>
    </row>
    <row r="696" spans="2:6" ht="11.25" hidden="1" customHeight="1" x14ac:dyDescent="0.2">
      <c r="B696" s="36" t="s">
        <v>4016</v>
      </c>
      <c r="C696" s="3"/>
      <c r="D696" s="3"/>
      <c r="E696" s="3"/>
      <c r="F696" s="4"/>
    </row>
    <row r="697" spans="2:6" ht="11.25" hidden="1" customHeight="1" x14ac:dyDescent="0.2">
      <c r="B697" s="36" t="s">
        <v>2266</v>
      </c>
      <c r="C697" s="3"/>
      <c r="D697" s="3"/>
      <c r="E697" s="3"/>
      <c r="F697" s="4"/>
    </row>
    <row r="698" spans="2:6" ht="11.25" hidden="1" customHeight="1" x14ac:dyDescent="0.2">
      <c r="B698" s="36" t="s">
        <v>4016</v>
      </c>
      <c r="C698" s="3"/>
      <c r="D698" s="3"/>
      <c r="E698" s="3"/>
      <c r="F698" s="4"/>
    </row>
    <row r="699" spans="2:6" ht="11.25" hidden="1" customHeight="1" x14ac:dyDescent="0.2">
      <c r="B699" s="36" t="s">
        <v>476</v>
      </c>
      <c r="C699" s="3"/>
      <c r="D699" s="3"/>
      <c r="E699" s="3"/>
      <c r="F699" s="4"/>
    </row>
    <row r="700" spans="2:6" ht="11.25" hidden="1" customHeight="1" x14ac:dyDescent="0.2">
      <c r="B700" s="36" t="s">
        <v>2761</v>
      </c>
      <c r="C700" s="3"/>
      <c r="D700" s="3"/>
      <c r="E700" s="3"/>
      <c r="F700" s="4"/>
    </row>
    <row r="701" spans="2:6" ht="11.25" hidden="1" customHeight="1" x14ac:dyDescent="0.2">
      <c r="B701" s="36" t="s">
        <v>3339</v>
      </c>
      <c r="C701" s="3"/>
      <c r="D701" s="3"/>
      <c r="E701" s="3"/>
      <c r="F701" s="4"/>
    </row>
    <row r="702" spans="2:6" ht="11.25" hidden="1" customHeight="1" x14ac:dyDescent="0.2">
      <c r="B702" s="36" t="s">
        <v>4016</v>
      </c>
      <c r="C702" s="3"/>
      <c r="D702" s="3"/>
      <c r="E702" s="3"/>
      <c r="F702" s="4"/>
    </row>
    <row r="703" spans="2:6" ht="11.25" hidden="1" customHeight="1" x14ac:dyDescent="0.2">
      <c r="B703" s="36" t="s">
        <v>684</v>
      </c>
      <c r="C703" s="3"/>
      <c r="D703" s="3"/>
      <c r="E703" s="3"/>
      <c r="F703" s="4"/>
    </row>
    <row r="704" spans="2:6" ht="11.25" hidden="1" customHeight="1" x14ac:dyDescent="0.2">
      <c r="B704" s="36" t="s">
        <v>4016</v>
      </c>
      <c r="C704" s="3"/>
      <c r="D704" s="3"/>
      <c r="E704" s="3"/>
      <c r="F704" s="4"/>
    </row>
    <row r="705" spans="2:6" ht="11.25" hidden="1" customHeight="1" x14ac:dyDescent="0.2">
      <c r="B705" s="36" t="s">
        <v>1515</v>
      </c>
      <c r="C705" s="3"/>
      <c r="D705" s="3"/>
      <c r="E705" s="3"/>
      <c r="F705" s="4"/>
    </row>
    <row r="706" spans="2:6" ht="11.25" hidden="1" customHeight="1" x14ac:dyDescent="0.2">
      <c r="B706" s="36" t="s">
        <v>841</v>
      </c>
      <c r="C706" s="37">
        <f>D706+E706+F706</f>
        <v>1833</v>
      </c>
      <c r="D706" s="3">
        <v>1833</v>
      </c>
      <c r="E706" s="3"/>
      <c r="F706" s="4"/>
    </row>
    <row r="707" spans="2:6" ht="11.25" hidden="1" customHeight="1" x14ac:dyDescent="0.2">
      <c r="B707" s="36" t="s">
        <v>4016</v>
      </c>
      <c r="C707" s="3"/>
      <c r="D707" s="3"/>
      <c r="E707" s="3"/>
      <c r="F707" s="4"/>
    </row>
    <row r="708" spans="2:6" ht="11.25" hidden="1" customHeight="1" x14ac:dyDescent="0.2">
      <c r="B708" s="36" t="s">
        <v>1485</v>
      </c>
      <c r="C708" s="3"/>
      <c r="D708" s="3"/>
      <c r="E708" s="3"/>
      <c r="F708" s="4"/>
    </row>
    <row r="709" spans="2:6" ht="11.25" hidden="1" customHeight="1" x14ac:dyDescent="0.2">
      <c r="B709" s="36" t="s">
        <v>4016</v>
      </c>
      <c r="C709" s="3"/>
      <c r="D709" s="3"/>
      <c r="E709" s="3"/>
      <c r="F709" s="4"/>
    </row>
    <row r="710" spans="2:6" ht="11.25" hidden="1" customHeight="1" x14ac:dyDescent="0.2">
      <c r="B710" s="36" t="s">
        <v>827</v>
      </c>
      <c r="C710" s="3"/>
      <c r="D710" s="3"/>
      <c r="E710" s="3"/>
      <c r="F710" s="4"/>
    </row>
    <row r="711" spans="2:6" ht="11.25" hidden="1" customHeight="1" x14ac:dyDescent="0.2">
      <c r="B711" s="36" t="s">
        <v>2628</v>
      </c>
      <c r="C711" s="3"/>
      <c r="D711" s="3"/>
      <c r="E711" s="3"/>
      <c r="F711" s="4"/>
    </row>
    <row r="712" spans="2:6" ht="11.25" hidden="1" customHeight="1" x14ac:dyDescent="0.2">
      <c r="B712" s="36" t="s">
        <v>3089</v>
      </c>
      <c r="C712" s="3"/>
      <c r="D712" s="3"/>
      <c r="E712" s="3"/>
      <c r="F712" s="4"/>
    </row>
    <row r="713" spans="2:6" ht="11.25" hidden="1" customHeight="1" x14ac:dyDescent="0.2">
      <c r="B713" s="36" t="s">
        <v>2737</v>
      </c>
      <c r="C713" s="37">
        <f>D713+E713+F713</f>
        <v>6451</v>
      </c>
      <c r="D713" s="3">
        <v>4470</v>
      </c>
      <c r="E713" s="3">
        <v>1555</v>
      </c>
      <c r="F713" s="4">
        <v>426</v>
      </c>
    </row>
    <row r="714" spans="2:6" ht="11.25" hidden="1" customHeight="1" x14ac:dyDescent="0.2">
      <c r="B714" s="36" t="s">
        <v>4016</v>
      </c>
      <c r="C714" s="3"/>
      <c r="D714" s="3"/>
      <c r="E714" s="3"/>
      <c r="F714" s="4"/>
    </row>
    <row r="715" spans="2:6" ht="11.25" hidden="1" customHeight="1" x14ac:dyDescent="0.2">
      <c r="B715" s="33" t="s">
        <v>3997</v>
      </c>
      <c r="C715" s="34">
        <v>22280</v>
      </c>
      <c r="D715" s="34">
        <v>17580</v>
      </c>
      <c r="E715" s="34">
        <v>1470</v>
      </c>
      <c r="F715" s="35">
        <v>3230</v>
      </c>
    </row>
    <row r="716" spans="2:6" ht="11.25" hidden="1" customHeight="1" x14ac:dyDescent="0.2">
      <c r="B716" s="36" t="s">
        <v>4016</v>
      </c>
      <c r="C716" s="3"/>
      <c r="D716" s="3"/>
      <c r="E716" s="3"/>
      <c r="F716" s="4"/>
    </row>
    <row r="717" spans="2:6" ht="11.25" hidden="1" customHeight="1" x14ac:dyDescent="0.2">
      <c r="B717" s="36" t="s">
        <v>2538</v>
      </c>
      <c r="C717" s="3"/>
      <c r="D717" s="3"/>
      <c r="E717" s="3"/>
      <c r="F717" s="4"/>
    </row>
    <row r="718" spans="2:6" ht="11.25" hidden="1" customHeight="1" x14ac:dyDescent="0.2">
      <c r="B718" s="36" t="s">
        <v>4016</v>
      </c>
      <c r="C718" s="3"/>
      <c r="D718" s="3"/>
      <c r="E718" s="3"/>
      <c r="F718" s="4"/>
    </row>
    <row r="719" spans="2:6" ht="11.25" hidden="1" customHeight="1" x14ac:dyDescent="0.2">
      <c r="B719" s="36" t="s">
        <v>3549</v>
      </c>
      <c r="C719" s="3"/>
      <c r="D719" s="3"/>
      <c r="E719" s="3"/>
      <c r="F719" s="4"/>
    </row>
    <row r="720" spans="2:6" ht="11.25" hidden="1" customHeight="1" x14ac:dyDescent="0.2">
      <c r="B720" s="36" t="s">
        <v>4016</v>
      </c>
      <c r="C720" s="3"/>
      <c r="D720" s="3"/>
      <c r="E720" s="3"/>
      <c r="F720" s="4"/>
    </row>
    <row r="721" spans="2:6" ht="11.25" hidden="1" customHeight="1" x14ac:dyDescent="0.2">
      <c r="B721" s="36" t="s">
        <v>3473</v>
      </c>
      <c r="C721" s="3"/>
      <c r="D721" s="3"/>
      <c r="E721" s="3"/>
      <c r="F721" s="4"/>
    </row>
    <row r="722" spans="2:6" ht="11.25" hidden="1" customHeight="1" x14ac:dyDescent="0.2">
      <c r="B722" s="36" t="s">
        <v>4016</v>
      </c>
      <c r="C722" s="3"/>
      <c r="D722" s="3"/>
      <c r="E722" s="3"/>
      <c r="F722" s="4"/>
    </row>
    <row r="723" spans="2:6" ht="11.25" hidden="1" customHeight="1" x14ac:dyDescent="0.2">
      <c r="B723" s="36" t="s">
        <v>2752</v>
      </c>
      <c r="C723" s="3"/>
      <c r="D723" s="3"/>
      <c r="E723" s="3"/>
      <c r="F723" s="4"/>
    </row>
    <row r="724" spans="2:6" ht="11.25" hidden="1" customHeight="1" x14ac:dyDescent="0.2">
      <c r="B724" s="36" t="s">
        <v>1617</v>
      </c>
      <c r="C724" s="3"/>
      <c r="D724" s="3"/>
      <c r="E724" s="3"/>
      <c r="F724" s="4"/>
    </row>
    <row r="725" spans="2:6" ht="11.25" hidden="1" customHeight="1" x14ac:dyDescent="0.2">
      <c r="B725" s="36" t="s">
        <v>3083</v>
      </c>
      <c r="C725" s="3"/>
      <c r="D725" s="3"/>
      <c r="E725" s="3"/>
      <c r="F725" s="4"/>
    </row>
    <row r="726" spans="2:6" ht="11.25" hidden="1" customHeight="1" x14ac:dyDescent="0.2">
      <c r="B726" s="36" t="s">
        <v>2144</v>
      </c>
      <c r="C726" s="37">
        <f>D726+E726+F726</f>
        <v>5939</v>
      </c>
      <c r="D726" s="3">
        <v>5048</v>
      </c>
      <c r="E726" s="3">
        <v>423</v>
      </c>
      <c r="F726" s="4">
        <v>468</v>
      </c>
    </row>
    <row r="727" spans="2:6" ht="11.25" hidden="1" customHeight="1" x14ac:dyDescent="0.2">
      <c r="B727" s="36" t="s">
        <v>4016</v>
      </c>
      <c r="C727" s="3"/>
      <c r="D727" s="3"/>
      <c r="E727" s="3"/>
      <c r="F727" s="4"/>
    </row>
    <row r="728" spans="2:6" ht="11.25" hidden="1" customHeight="1" x14ac:dyDescent="0.2">
      <c r="B728" s="36" t="s">
        <v>3377</v>
      </c>
      <c r="C728" s="3"/>
      <c r="D728" s="3"/>
      <c r="E728" s="3"/>
      <c r="F728" s="4"/>
    </row>
    <row r="729" spans="2:6" ht="11.25" hidden="1" customHeight="1" x14ac:dyDescent="0.2">
      <c r="B729" s="36" t="s">
        <v>4016</v>
      </c>
      <c r="C729" s="3"/>
      <c r="D729" s="3"/>
      <c r="E729" s="3"/>
      <c r="F729" s="4"/>
    </row>
    <row r="730" spans="2:6" ht="11.25" hidden="1" customHeight="1" x14ac:dyDescent="0.2">
      <c r="B730" s="36" t="s">
        <v>132</v>
      </c>
      <c r="C730" s="3"/>
      <c r="D730" s="3"/>
      <c r="E730" s="3"/>
      <c r="F730" s="4"/>
    </row>
    <row r="731" spans="2:6" ht="11.25" hidden="1" customHeight="1" x14ac:dyDescent="0.2">
      <c r="B731" s="36" t="s">
        <v>153</v>
      </c>
      <c r="C731" s="3"/>
      <c r="D731" s="3"/>
      <c r="E731" s="3"/>
      <c r="F731" s="4"/>
    </row>
    <row r="732" spans="2:6" ht="11.25" hidden="1" customHeight="1" x14ac:dyDescent="0.2">
      <c r="B732" s="36" t="s">
        <v>1091</v>
      </c>
      <c r="C732" s="3"/>
      <c r="D732" s="3"/>
      <c r="E732" s="3"/>
      <c r="F732" s="4"/>
    </row>
    <row r="733" spans="2:6" ht="11.25" hidden="1" customHeight="1" x14ac:dyDescent="0.2">
      <c r="B733" s="36" t="s">
        <v>1785</v>
      </c>
      <c r="C733" s="3"/>
      <c r="D733" s="3"/>
      <c r="E733" s="3"/>
      <c r="F733" s="4"/>
    </row>
    <row r="734" spans="2:6" ht="11.25" hidden="1" customHeight="1" x14ac:dyDescent="0.2">
      <c r="B734" s="36" t="s">
        <v>4016</v>
      </c>
      <c r="C734" s="3"/>
      <c r="D734" s="3"/>
      <c r="E734" s="3"/>
      <c r="F734" s="4"/>
    </row>
    <row r="735" spans="2:6" ht="11.25" hidden="1" customHeight="1" x14ac:dyDescent="0.2">
      <c r="B735" s="36" t="s">
        <v>1994</v>
      </c>
      <c r="C735" s="3"/>
      <c r="D735" s="3"/>
      <c r="E735" s="3"/>
      <c r="F735" s="4"/>
    </row>
    <row r="736" spans="2:6" ht="11.25" hidden="1" customHeight="1" x14ac:dyDescent="0.2">
      <c r="B736" s="36" t="s">
        <v>4016</v>
      </c>
      <c r="C736" s="3"/>
      <c r="D736" s="3"/>
      <c r="E736" s="3"/>
      <c r="F736" s="4"/>
    </row>
    <row r="737" spans="2:6" ht="11.25" hidden="1" customHeight="1" x14ac:dyDescent="0.2">
      <c r="B737" s="36" t="s">
        <v>3516</v>
      </c>
      <c r="C737" s="3"/>
      <c r="D737" s="3"/>
      <c r="E737" s="3"/>
      <c r="F737" s="4"/>
    </row>
    <row r="738" spans="2:6" ht="11.25" hidden="1" customHeight="1" x14ac:dyDescent="0.2">
      <c r="B738" s="36" t="s">
        <v>4016</v>
      </c>
      <c r="C738" s="3"/>
      <c r="D738" s="3"/>
      <c r="E738" s="3"/>
      <c r="F738" s="4"/>
    </row>
    <row r="739" spans="2:6" ht="11.25" hidden="1" customHeight="1" x14ac:dyDescent="0.2">
      <c r="B739" s="36" t="s">
        <v>1182</v>
      </c>
      <c r="C739" s="3"/>
      <c r="D739" s="3"/>
      <c r="E739" s="3"/>
      <c r="F739" s="4"/>
    </row>
    <row r="740" spans="2:6" ht="11.25" hidden="1" customHeight="1" x14ac:dyDescent="0.2">
      <c r="B740" s="36" t="s">
        <v>4016</v>
      </c>
      <c r="C740" s="3"/>
      <c r="D740" s="3"/>
      <c r="E740" s="3"/>
      <c r="F740" s="4"/>
    </row>
    <row r="741" spans="2:6" ht="11.25" hidden="1" customHeight="1" x14ac:dyDescent="0.2">
      <c r="B741" s="36" t="s">
        <v>3922</v>
      </c>
      <c r="C741" s="3"/>
      <c r="D741" s="3"/>
      <c r="E741" s="3"/>
      <c r="F741" s="4"/>
    </row>
    <row r="742" spans="2:6" ht="11.25" hidden="1" customHeight="1" x14ac:dyDescent="0.2">
      <c r="B742" s="36" t="s">
        <v>3585</v>
      </c>
      <c r="C742" s="3"/>
      <c r="D742" s="3"/>
      <c r="E742" s="3"/>
      <c r="F742" s="4"/>
    </row>
    <row r="743" spans="2:6" ht="11.25" hidden="1" customHeight="1" x14ac:dyDescent="0.2">
      <c r="B743" s="36" t="s">
        <v>1054</v>
      </c>
      <c r="C743" s="3"/>
      <c r="D743" s="3"/>
      <c r="E743" s="3"/>
      <c r="F743" s="4"/>
    </row>
    <row r="744" spans="2:6" ht="11.25" hidden="1" customHeight="1" x14ac:dyDescent="0.2">
      <c r="B744" s="36" t="s">
        <v>4016</v>
      </c>
      <c r="C744" s="3"/>
      <c r="D744" s="3"/>
      <c r="E744" s="3"/>
      <c r="F744" s="4"/>
    </row>
    <row r="745" spans="2:6" ht="11.25" hidden="1" customHeight="1" x14ac:dyDescent="0.2">
      <c r="B745" s="36" t="s">
        <v>2993</v>
      </c>
      <c r="C745" s="3"/>
      <c r="D745" s="3"/>
      <c r="E745" s="3"/>
      <c r="F745" s="4"/>
    </row>
    <row r="746" spans="2:6" ht="11.25" hidden="1" customHeight="1" x14ac:dyDescent="0.2">
      <c r="B746" s="28" t="s">
        <v>4016</v>
      </c>
      <c r="C746" s="6"/>
      <c r="D746" s="6"/>
      <c r="E746" s="6"/>
      <c r="F746" s="7"/>
    </row>
    <row r="747" spans="2:6" ht="11.25" hidden="1" customHeight="1" x14ac:dyDescent="0.2">
      <c r="B747" s="36" t="s">
        <v>3022</v>
      </c>
      <c r="C747" s="3"/>
      <c r="D747" s="3"/>
      <c r="E747" s="3"/>
      <c r="F747" s="4"/>
    </row>
    <row r="748" spans="2:6" ht="11.25" hidden="1" customHeight="1" x14ac:dyDescent="0.2">
      <c r="B748" s="36" t="s">
        <v>4016</v>
      </c>
      <c r="C748" s="3"/>
      <c r="D748" s="3"/>
      <c r="E748" s="3"/>
      <c r="F748" s="4"/>
    </row>
    <row r="749" spans="2:6" ht="11.25" hidden="1" customHeight="1" x14ac:dyDescent="0.2">
      <c r="B749" s="36" t="s">
        <v>2784</v>
      </c>
      <c r="C749" s="3"/>
      <c r="D749" s="3"/>
      <c r="E749" s="3"/>
      <c r="F749" s="4"/>
    </row>
    <row r="750" spans="2:6" ht="11.25" hidden="1" customHeight="1" x14ac:dyDescent="0.2">
      <c r="B750" s="36" t="s">
        <v>1797</v>
      </c>
      <c r="C750" s="3"/>
      <c r="D750" s="3"/>
      <c r="E750" s="3"/>
      <c r="F750" s="4"/>
    </row>
    <row r="751" spans="2:6" ht="11.25" hidden="1" customHeight="1" x14ac:dyDescent="0.2">
      <c r="B751" s="36" t="s">
        <v>2804</v>
      </c>
      <c r="C751" s="3"/>
      <c r="D751" s="3"/>
      <c r="E751" s="3"/>
      <c r="F751" s="4"/>
    </row>
    <row r="752" spans="2:6" ht="11.25" hidden="1" customHeight="1" x14ac:dyDescent="0.2">
      <c r="B752" s="36" t="s">
        <v>4016</v>
      </c>
      <c r="C752" s="3"/>
      <c r="D752" s="3"/>
      <c r="E752" s="3"/>
      <c r="F752" s="4"/>
    </row>
    <row r="753" spans="2:6" ht="11.25" hidden="1" customHeight="1" x14ac:dyDescent="0.2">
      <c r="B753" s="36" t="s">
        <v>1534</v>
      </c>
      <c r="C753" s="3"/>
      <c r="D753" s="3"/>
      <c r="E753" s="3"/>
      <c r="F753" s="4"/>
    </row>
    <row r="754" spans="2:6" ht="11.25" hidden="1" customHeight="1" x14ac:dyDescent="0.2">
      <c r="B754" s="36" t="s">
        <v>286</v>
      </c>
      <c r="C754" s="3"/>
      <c r="D754" s="3"/>
      <c r="E754" s="3"/>
      <c r="F754" s="4"/>
    </row>
    <row r="755" spans="2:6" ht="11.25" hidden="1" customHeight="1" x14ac:dyDescent="0.2">
      <c r="B755" s="36" t="s">
        <v>3293</v>
      </c>
      <c r="C755" s="3"/>
      <c r="D755" s="3"/>
      <c r="E755" s="3"/>
      <c r="F755" s="4"/>
    </row>
    <row r="756" spans="2:6" ht="11.25" hidden="1" customHeight="1" x14ac:dyDescent="0.2">
      <c r="B756" s="36" t="s">
        <v>4016</v>
      </c>
      <c r="C756" s="3"/>
      <c r="D756" s="3"/>
      <c r="E756" s="3"/>
      <c r="F756" s="4"/>
    </row>
    <row r="757" spans="2:6" ht="11.25" hidden="1" customHeight="1" x14ac:dyDescent="0.2">
      <c r="B757" s="36" t="s">
        <v>2145</v>
      </c>
      <c r="C757" s="3"/>
      <c r="D757" s="3"/>
      <c r="E757" s="3"/>
      <c r="F757" s="4"/>
    </row>
    <row r="758" spans="2:6" ht="11.25" hidden="1" customHeight="1" x14ac:dyDescent="0.2">
      <c r="B758" s="36" t="s">
        <v>3140</v>
      </c>
      <c r="C758" s="3"/>
      <c r="D758" s="3"/>
      <c r="E758" s="3"/>
      <c r="F758" s="4"/>
    </row>
    <row r="759" spans="2:6" ht="11.25" hidden="1" customHeight="1" x14ac:dyDescent="0.2">
      <c r="B759" s="36" t="s">
        <v>69</v>
      </c>
      <c r="C759" s="3"/>
      <c r="D759" s="3"/>
      <c r="E759" s="3"/>
      <c r="F759" s="4"/>
    </row>
    <row r="760" spans="2:6" ht="11.25" hidden="1" customHeight="1" x14ac:dyDescent="0.2">
      <c r="B760" s="36" t="s">
        <v>3441</v>
      </c>
      <c r="C760" s="37">
        <f>D760+E760+F760</f>
        <v>5732</v>
      </c>
      <c r="D760" s="3">
        <v>3302</v>
      </c>
      <c r="E760" s="3">
        <v>308</v>
      </c>
      <c r="F760" s="4">
        <v>2122</v>
      </c>
    </row>
    <row r="761" spans="2:6" ht="11.25" hidden="1" customHeight="1" x14ac:dyDescent="0.2">
      <c r="B761" s="36" t="s">
        <v>4016</v>
      </c>
      <c r="C761" s="3"/>
      <c r="D761" s="3"/>
      <c r="E761" s="3"/>
      <c r="F761" s="4"/>
    </row>
    <row r="762" spans="2:6" ht="11.25" hidden="1" customHeight="1" x14ac:dyDescent="0.2">
      <c r="B762" s="36" t="s">
        <v>3327</v>
      </c>
      <c r="C762" s="3"/>
      <c r="D762" s="3"/>
      <c r="E762" s="3"/>
      <c r="F762" s="4"/>
    </row>
    <row r="763" spans="2:6" ht="11.25" hidden="1" customHeight="1" x14ac:dyDescent="0.2">
      <c r="B763" s="36" t="s">
        <v>4016</v>
      </c>
      <c r="C763" s="3"/>
      <c r="D763" s="3"/>
      <c r="E763" s="3"/>
      <c r="F763" s="4"/>
    </row>
    <row r="764" spans="2:6" ht="11.25" hidden="1" customHeight="1" x14ac:dyDescent="0.2">
      <c r="B764" s="36" t="s">
        <v>1639</v>
      </c>
      <c r="C764" s="3"/>
      <c r="D764" s="3"/>
      <c r="E764" s="3"/>
      <c r="F764" s="4"/>
    </row>
    <row r="765" spans="2:6" ht="11.25" hidden="1" customHeight="1" x14ac:dyDescent="0.2">
      <c r="B765" s="36" t="s">
        <v>4016</v>
      </c>
      <c r="C765" s="3"/>
      <c r="D765" s="3"/>
      <c r="E765" s="3"/>
      <c r="F765" s="4"/>
    </row>
    <row r="766" spans="2:6" ht="11.25" hidden="1" customHeight="1" x14ac:dyDescent="0.2">
      <c r="B766" s="36" t="s">
        <v>3473</v>
      </c>
      <c r="C766" s="3"/>
      <c r="D766" s="3"/>
      <c r="E766" s="3"/>
      <c r="F766" s="4"/>
    </row>
    <row r="767" spans="2:6" ht="11.25" hidden="1" customHeight="1" x14ac:dyDescent="0.2">
      <c r="B767" s="36" t="s">
        <v>4016</v>
      </c>
      <c r="C767" s="3"/>
      <c r="D767" s="3"/>
      <c r="E767" s="3"/>
      <c r="F767" s="4"/>
    </row>
    <row r="768" spans="2:6" ht="11.25" hidden="1" customHeight="1" x14ac:dyDescent="0.2">
      <c r="B768" s="36" t="s">
        <v>1187</v>
      </c>
      <c r="C768" s="3"/>
      <c r="D768" s="3"/>
      <c r="E768" s="3"/>
      <c r="F768" s="4"/>
    </row>
    <row r="769" spans="2:6" ht="11.25" hidden="1" customHeight="1" x14ac:dyDescent="0.2">
      <c r="B769" s="36" t="s">
        <v>3706</v>
      </c>
      <c r="C769" s="3"/>
      <c r="D769" s="3"/>
      <c r="E769" s="3"/>
      <c r="F769" s="4"/>
    </row>
    <row r="770" spans="2:6" ht="11.25" hidden="1" customHeight="1" x14ac:dyDescent="0.2">
      <c r="B770" s="36" t="s">
        <v>599</v>
      </c>
      <c r="C770" s="3"/>
      <c r="D770" s="3"/>
      <c r="E770" s="3"/>
      <c r="F770" s="4"/>
    </row>
    <row r="771" spans="2:6" ht="11.25" hidden="1" customHeight="1" x14ac:dyDescent="0.2">
      <c r="B771" s="36" t="s">
        <v>1880</v>
      </c>
      <c r="C771" s="37">
        <f>D771+E771+F771</f>
        <v>10609</v>
      </c>
      <c r="D771" s="3">
        <v>9230</v>
      </c>
      <c r="E771" s="3">
        <v>739</v>
      </c>
      <c r="F771" s="4">
        <v>640</v>
      </c>
    </row>
    <row r="772" spans="2:6" ht="11.25" hidden="1" customHeight="1" x14ac:dyDescent="0.2">
      <c r="B772" s="36" t="s">
        <v>4016</v>
      </c>
      <c r="C772" s="3"/>
      <c r="D772" s="3"/>
      <c r="E772" s="3"/>
      <c r="F772" s="4"/>
    </row>
    <row r="773" spans="2:6" ht="11.25" hidden="1" customHeight="1" x14ac:dyDescent="0.2">
      <c r="B773" s="36" t="s">
        <v>1844</v>
      </c>
      <c r="C773" s="3"/>
      <c r="D773" s="3"/>
      <c r="E773" s="3"/>
      <c r="F773" s="4"/>
    </row>
    <row r="774" spans="2:6" ht="11.25" hidden="1" customHeight="1" x14ac:dyDescent="0.2">
      <c r="B774" s="36" t="s">
        <v>4016</v>
      </c>
      <c r="C774" s="3"/>
      <c r="D774" s="3"/>
      <c r="E774" s="3"/>
      <c r="F774" s="4"/>
    </row>
    <row r="775" spans="2:6" ht="11.25" hidden="1" customHeight="1" x14ac:dyDescent="0.2">
      <c r="B775" s="36" t="s">
        <v>794</v>
      </c>
      <c r="C775" s="3"/>
      <c r="D775" s="3"/>
      <c r="E775" s="3"/>
      <c r="F775" s="4"/>
    </row>
    <row r="776" spans="2:6" ht="11.25" hidden="1" customHeight="1" x14ac:dyDescent="0.2">
      <c r="B776" s="36" t="s">
        <v>1303</v>
      </c>
      <c r="C776" s="3"/>
      <c r="D776" s="3"/>
      <c r="E776" s="3"/>
      <c r="F776" s="4"/>
    </row>
    <row r="777" spans="2:6" ht="11.25" hidden="1" customHeight="1" x14ac:dyDescent="0.2">
      <c r="B777" s="36" t="s">
        <v>1972</v>
      </c>
      <c r="C777" s="3"/>
      <c r="D777" s="3"/>
      <c r="E777" s="3"/>
      <c r="F777" s="4"/>
    </row>
    <row r="778" spans="2:6" ht="11.25" hidden="1" customHeight="1" x14ac:dyDescent="0.2">
      <c r="B778" s="36" t="s">
        <v>3548</v>
      </c>
      <c r="C778" s="37">
        <f>D778+E778+F778</f>
        <v>22280</v>
      </c>
      <c r="D778" s="3">
        <v>17580</v>
      </c>
      <c r="E778" s="3">
        <v>1470</v>
      </c>
      <c r="F778" s="4">
        <v>3230</v>
      </c>
    </row>
    <row r="779" spans="2:6" ht="11.25" hidden="1" customHeight="1" x14ac:dyDescent="0.2">
      <c r="B779" s="36" t="s">
        <v>4016</v>
      </c>
      <c r="C779" s="3"/>
      <c r="D779" s="3"/>
      <c r="E779" s="3"/>
      <c r="F779" s="4"/>
    </row>
    <row r="780" spans="2:6" ht="11.25" hidden="1" customHeight="1" x14ac:dyDescent="0.2">
      <c r="B780" s="33" t="s">
        <v>3845</v>
      </c>
      <c r="C780" s="34">
        <v>18553</v>
      </c>
      <c r="D780" s="34">
        <v>13554</v>
      </c>
      <c r="E780" s="34">
        <v>1363</v>
      </c>
      <c r="F780" s="35">
        <v>3636</v>
      </c>
    </row>
    <row r="781" spans="2:6" ht="11.25" hidden="1" customHeight="1" x14ac:dyDescent="0.2">
      <c r="B781" s="36" t="s">
        <v>4016</v>
      </c>
      <c r="C781" s="3"/>
      <c r="D781" s="3"/>
      <c r="E781" s="3"/>
      <c r="F781" s="4"/>
    </row>
    <row r="782" spans="2:6" ht="11.25" hidden="1" customHeight="1" x14ac:dyDescent="0.2">
      <c r="B782" s="36" t="s">
        <v>2538</v>
      </c>
      <c r="C782" s="3"/>
      <c r="D782" s="3"/>
      <c r="E782" s="3"/>
      <c r="F782" s="4"/>
    </row>
    <row r="783" spans="2:6" ht="11.25" hidden="1" customHeight="1" x14ac:dyDescent="0.2">
      <c r="B783" s="36" t="s">
        <v>4016</v>
      </c>
      <c r="C783" s="3"/>
      <c r="D783" s="3"/>
      <c r="E783" s="3"/>
      <c r="F783" s="4"/>
    </row>
    <row r="784" spans="2:6" ht="11.25" hidden="1" customHeight="1" x14ac:dyDescent="0.2">
      <c r="B784" s="36" t="s">
        <v>3549</v>
      </c>
      <c r="C784" s="3"/>
      <c r="D784" s="3"/>
      <c r="E784" s="3"/>
      <c r="F784" s="4"/>
    </row>
    <row r="785" spans="2:6" ht="11.25" hidden="1" customHeight="1" x14ac:dyDescent="0.2">
      <c r="B785" s="36" t="s">
        <v>4016</v>
      </c>
      <c r="C785" s="3"/>
      <c r="D785" s="3"/>
      <c r="E785" s="3"/>
      <c r="F785" s="4"/>
    </row>
    <row r="786" spans="2:6" ht="11.25" hidden="1" customHeight="1" x14ac:dyDescent="0.2">
      <c r="B786" s="36" t="s">
        <v>3473</v>
      </c>
      <c r="C786" s="3"/>
      <c r="D786" s="3"/>
      <c r="E786" s="3"/>
      <c r="F786" s="4"/>
    </row>
    <row r="787" spans="2:6" ht="11.25" hidden="1" customHeight="1" x14ac:dyDescent="0.2">
      <c r="B787" s="36" t="s">
        <v>4016</v>
      </c>
      <c r="C787" s="3"/>
      <c r="D787" s="3"/>
      <c r="E787" s="3"/>
      <c r="F787" s="4"/>
    </row>
    <row r="788" spans="2:6" ht="11.25" hidden="1" customHeight="1" x14ac:dyDescent="0.2">
      <c r="B788" s="36" t="s">
        <v>1207</v>
      </c>
      <c r="C788" s="3"/>
      <c r="D788" s="3"/>
      <c r="E788" s="3"/>
      <c r="F788" s="4"/>
    </row>
    <row r="789" spans="2:6" ht="11.25" hidden="1" customHeight="1" x14ac:dyDescent="0.2">
      <c r="B789" s="36" t="s">
        <v>254</v>
      </c>
      <c r="C789" s="3"/>
      <c r="D789" s="3"/>
      <c r="E789" s="3"/>
      <c r="F789" s="4"/>
    </row>
    <row r="790" spans="2:6" ht="11.25" hidden="1" customHeight="1" x14ac:dyDescent="0.2">
      <c r="B790" s="36" t="s">
        <v>3182</v>
      </c>
      <c r="C790" s="3"/>
      <c r="D790" s="3"/>
      <c r="E790" s="3"/>
      <c r="F790" s="4"/>
    </row>
    <row r="791" spans="2:6" ht="11.25" hidden="1" customHeight="1" x14ac:dyDescent="0.2">
      <c r="B791" s="36" t="s">
        <v>1819</v>
      </c>
      <c r="C791" s="37">
        <f>D791+E791+F791</f>
        <v>5939</v>
      </c>
      <c r="D791" s="3">
        <v>5048</v>
      </c>
      <c r="E791" s="3">
        <v>423</v>
      </c>
      <c r="F791" s="4">
        <v>468</v>
      </c>
    </row>
    <row r="792" spans="2:6" ht="11.25" hidden="1" customHeight="1" x14ac:dyDescent="0.2">
      <c r="B792" s="36" t="s">
        <v>4016</v>
      </c>
      <c r="C792" s="3"/>
      <c r="D792" s="3"/>
      <c r="E792" s="3"/>
      <c r="F792" s="4"/>
    </row>
    <row r="793" spans="2:6" ht="11.25" hidden="1" customHeight="1" x14ac:dyDescent="0.2">
      <c r="B793" s="36" t="s">
        <v>3583</v>
      </c>
      <c r="C793" s="3"/>
      <c r="D793" s="3"/>
      <c r="E793" s="3"/>
      <c r="F793" s="4"/>
    </row>
    <row r="794" spans="2:6" ht="11.25" hidden="1" customHeight="1" x14ac:dyDescent="0.2">
      <c r="B794" s="36" t="s">
        <v>4016</v>
      </c>
      <c r="C794" s="3"/>
      <c r="D794" s="3"/>
      <c r="E794" s="3"/>
      <c r="F794" s="4"/>
    </row>
    <row r="795" spans="2:6" ht="11.25" hidden="1" customHeight="1" x14ac:dyDescent="0.2">
      <c r="B795" s="36" t="s">
        <v>132</v>
      </c>
      <c r="C795" s="3"/>
      <c r="D795" s="3"/>
      <c r="E795" s="3"/>
      <c r="F795" s="4"/>
    </row>
    <row r="796" spans="2:6" ht="11.25" hidden="1" customHeight="1" x14ac:dyDescent="0.2">
      <c r="B796" s="36" t="s">
        <v>153</v>
      </c>
      <c r="C796" s="3"/>
      <c r="D796" s="3"/>
      <c r="E796" s="3"/>
      <c r="F796" s="4"/>
    </row>
    <row r="797" spans="2:6" ht="11.25" hidden="1" customHeight="1" x14ac:dyDescent="0.2">
      <c r="B797" s="36" t="s">
        <v>1091</v>
      </c>
      <c r="C797" s="3"/>
      <c r="D797" s="3"/>
      <c r="E797" s="3"/>
      <c r="F797" s="4"/>
    </row>
    <row r="798" spans="2:6" ht="11.25" hidden="1" customHeight="1" x14ac:dyDescent="0.2">
      <c r="B798" s="36" t="s">
        <v>1785</v>
      </c>
      <c r="C798" s="3"/>
      <c r="D798" s="3"/>
      <c r="E798" s="3"/>
      <c r="F798" s="4"/>
    </row>
    <row r="799" spans="2:6" ht="11.25" hidden="1" customHeight="1" x14ac:dyDescent="0.2">
      <c r="B799" s="28" t="s">
        <v>4016</v>
      </c>
      <c r="C799" s="6"/>
      <c r="D799" s="6"/>
      <c r="E799" s="6"/>
      <c r="F799" s="7"/>
    </row>
    <row r="800" spans="2:6" ht="11.25" hidden="1" customHeight="1" x14ac:dyDescent="0.2">
      <c r="B800" s="36" t="s">
        <v>1529</v>
      </c>
      <c r="C800" s="3"/>
      <c r="D800" s="3"/>
      <c r="E800" s="3"/>
      <c r="F800" s="4"/>
    </row>
    <row r="801" spans="2:6" ht="11.25" hidden="1" customHeight="1" x14ac:dyDescent="0.2">
      <c r="B801" s="36" t="s">
        <v>4016</v>
      </c>
      <c r="C801" s="3"/>
      <c r="D801" s="3"/>
      <c r="E801" s="3"/>
      <c r="F801" s="4"/>
    </row>
    <row r="802" spans="2:6" ht="11.25" hidden="1" customHeight="1" x14ac:dyDescent="0.2">
      <c r="B802" s="36" t="s">
        <v>3516</v>
      </c>
      <c r="C802" s="3"/>
      <c r="D802" s="3"/>
      <c r="E802" s="3"/>
      <c r="F802" s="4"/>
    </row>
    <row r="803" spans="2:6" ht="11.25" hidden="1" customHeight="1" x14ac:dyDescent="0.2">
      <c r="B803" s="36" t="s">
        <v>4016</v>
      </c>
      <c r="C803" s="3"/>
      <c r="D803" s="3"/>
      <c r="E803" s="3"/>
      <c r="F803" s="4"/>
    </row>
    <row r="804" spans="2:6" ht="11.25" hidden="1" customHeight="1" x14ac:dyDescent="0.2">
      <c r="B804" s="36" t="s">
        <v>3487</v>
      </c>
      <c r="C804" s="3"/>
      <c r="D804" s="3"/>
      <c r="E804" s="3"/>
      <c r="F804" s="4"/>
    </row>
    <row r="805" spans="2:6" ht="11.25" hidden="1" customHeight="1" x14ac:dyDescent="0.2">
      <c r="B805" s="36" t="s">
        <v>4016</v>
      </c>
      <c r="C805" s="3"/>
      <c r="D805" s="3"/>
      <c r="E805" s="3"/>
      <c r="F805" s="4"/>
    </row>
    <row r="806" spans="2:6" ht="11.25" hidden="1" customHeight="1" x14ac:dyDescent="0.2">
      <c r="B806" s="36" t="s">
        <v>3922</v>
      </c>
      <c r="C806" s="3"/>
      <c r="D806" s="3"/>
      <c r="E806" s="3"/>
      <c r="F806" s="4"/>
    </row>
    <row r="807" spans="2:6" ht="11.25" hidden="1" customHeight="1" x14ac:dyDescent="0.2">
      <c r="B807" s="36" t="s">
        <v>3585</v>
      </c>
      <c r="C807" s="3"/>
      <c r="D807" s="3"/>
      <c r="E807" s="3"/>
      <c r="F807" s="4"/>
    </row>
    <row r="808" spans="2:6" ht="11.25" hidden="1" customHeight="1" x14ac:dyDescent="0.2">
      <c r="B808" s="36" t="s">
        <v>1054</v>
      </c>
      <c r="C808" s="3"/>
      <c r="D808" s="3"/>
      <c r="E808" s="3"/>
      <c r="F808" s="4"/>
    </row>
    <row r="809" spans="2:6" ht="11.25" hidden="1" customHeight="1" x14ac:dyDescent="0.2">
      <c r="B809" s="36" t="s">
        <v>4016</v>
      </c>
      <c r="C809" s="3"/>
      <c r="D809" s="3"/>
      <c r="E809" s="3"/>
      <c r="F809" s="4"/>
    </row>
    <row r="810" spans="2:6" ht="11.25" hidden="1" customHeight="1" x14ac:dyDescent="0.2">
      <c r="B810" s="36" t="s">
        <v>2993</v>
      </c>
      <c r="C810" s="3"/>
      <c r="D810" s="3"/>
      <c r="E810" s="3"/>
      <c r="F810" s="4"/>
    </row>
    <row r="811" spans="2:6" ht="11.25" hidden="1" customHeight="1" x14ac:dyDescent="0.2">
      <c r="B811" s="36" t="s">
        <v>4016</v>
      </c>
      <c r="C811" s="3"/>
      <c r="D811" s="3"/>
      <c r="E811" s="3"/>
      <c r="F811" s="4"/>
    </row>
    <row r="812" spans="2:6" ht="11.25" hidden="1" customHeight="1" x14ac:dyDescent="0.2">
      <c r="B812" s="36" t="s">
        <v>661</v>
      </c>
      <c r="C812" s="3"/>
      <c r="D812" s="3"/>
      <c r="E812" s="3"/>
      <c r="F812" s="4"/>
    </row>
    <row r="813" spans="2:6" ht="11.25" hidden="1" customHeight="1" x14ac:dyDescent="0.2">
      <c r="B813" s="36" t="s">
        <v>4016</v>
      </c>
      <c r="C813" s="3"/>
      <c r="D813" s="3"/>
      <c r="E813" s="3"/>
      <c r="F813" s="4"/>
    </row>
    <row r="814" spans="2:6" ht="11.25" hidden="1" customHeight="1" x14ac:dyDescent="0.2">
      <c r="B814" s="36" t="s">
        <v>2784</v>
      </c>
      <c r="C814" s="3"/>
      <c r="D814" s="3"/>
      <c r="E814" s="3"/>
      <c r="F814" s="4"/>
    </row>
    <row r="815" spans="2:6" ht="11.25" hidden="1" customHeight="1" x14ac:dyDescent="0.2">
      <c r="B815" s="36" t="s">
        <v>952</v>
      </c>
      <c r="C815" s="3"/>
      <c r="D815" s="3"/>
      <c r="E815" s="3"/>
      <c r="F815" s="4"/>
    </row>
    <row r="816" spans="2:6" ht="11.25" hidden="1" customHeight="1" x14ac:dyDescent="0.2">
      <c r="B816" s="36" t="s">
        <v>2804</v>
      </c>
      <c r="C816" s="3"/>
      <c r="D816" s="3"/>
      <c r="E816" s="3"/>
      <c r="F816" s="4"/>
    </row>
    <row r="817" spans="2:6" ht="11.25" hidden="1" customHeight="1" x14ac:dyDescent="0.2">
      <c r="B817" s="36" t="s">
        <v>4016</v>
      </c>
      <c r="C817" s="3"/>
      <c r="D817" s="3"/>
      <c r="E817" s="3"/>
      <c r="F817" s="4"/>
    </row>
    <row r="818" spans="2:6" ht="11.25" hidden="1" customHeight="1" x14ac:dyDescent="0.2">
      <c r="B818" s="36" t="s">
        <v>1534</v>
      </c>
      <c r="C818" s="3"/>
      <c r="D818" s="3"/>
      <c r="E818" s="3"/>
      <c r="F818" s="4"/>
    </row>
    <row r="819" spans="2:6" ht="11.25" hidden="1" customHeight="1" x14ac:dyDescent="0.2">
      <c r="B819" s="36" t="s">
        <v>1178</v>
      </c>
      <c r="C819" s="3"/>
      <c r="D819" s="3"/>
      <c r="E819" s="3"/>
      <c r="F819" s="4"/>
    </row>
    <row r="820" spans="2:6" ht="11.25" hidden="1" customHeight="1" x14ac:dyDescent="0.2">
      <c r="B820" s="36" t="s">
        <v>3293</v>
      </c>
      <c r="C820" s="3"/>
      <c r="D820" s="3"/>
      <c r="E820" s="3"/>
      <c r="F820" s="4"/>
    </row>
    <row r="821" spans="2:6" ht="11.25" hidden="1" customHeight="1" x14ac:dyDescent="0.2">
      <c r="B821" s="36" t="s">
        <v>4016</v>
      </c>
      <c r="C821" s="3"/>
      <c r="D821" s="3"/>
      <c r="E821" s="3"/>
      <c r="F821" s="4"/>
    </row>
    <row r="822" spans="2:6" ht="11.25" hidden="1" customHeight="1" x14ac:dyDescent="0.2">
      <c r="B822" s="36" t="s">
        <v>1683</v>
      </c>
      <c r="C822" s="3"/>
      <c r="D822" s="3"/>
      <c r="E822" s="3"/>
      <c r="F822" s="4"/>
    </row>
    <row r="823" spans="2:6" ht="11.25" hidden="1" customHeight="1" x14ac:dyDescent="0.2">
      <c r="B823" s="36" t="s">
        <v>1333</v>
      </c>
      <c r="C823" s="3"/>
      <c r="D823" s="3"/>
      <c r="E823" s="3"/>
      <c r="F823" s="4"/>
    </row>
    <row r="824" spans="2:6" ht="11.25" hidden="1" customHeight="1" x14ac:dyDescent="0.2">
      <c r="B824" s="36" t="s">
        <v>3321</v>
      </c>
      <c r="C824" s="3"/>
      <c r="D824" s="3"/>
      <c r="E824" s="3"/>
      <c r="F824" s="4"/>
    </row>
    <row r="825" spans="2:6" ht="11.25" hidden="1" customHeight="1" x14ac:dyDescent="0.2">
      <c r="B825" s="36" t="s">
        <v>3199</v>
      </c>
      <c r="C825" s="37">
        <f>D825+E825+F825</f>
        <v>5446</v>
      </c>
      <c r="D825" s="3">
        <v>3202</v>
      </c>
      <c r="E825" s="3">
        <v>186</v>
      </c>
      <c r="F825" s="4">
        <v>2058</v>
      </c>
    </row>
    <row r="826" spans="2:6" ht="11.25" hidden="1" customHeight="1" x14ac:dyDescent="0.2">
      <c r="B826" s="36" t="s">
        <v>4016</v>
      </c>
      <c r="C826" s="3"/>
      <c r="D826" s="3"/>
      <c r="E826" s="3"/>
      <c r="F826" s="4"/>
    </row>
    <row r="827" spans="2:6" ht="11.25" hidden="1" customHeight="1" x14ac:dyDescent="0.2">
      <c r="B827" s="36" t="s">
        <v>3327</v>
      </c>
      <c r="C827" s="3"/>
      <c r="D827" s="3"/>
      <c r="E827" s="3"/>
      <c r="F827" s="4"/>
    </row>
    <row r="828" spans="2:6" ht="11.25" hidden="1" customHeight="1" x14ac:dyDescent="0.2">
      <c r="B828" s="36" t="s">
        <v>4016</v>
      </c>
      <c r="C828" s="3"/>
      <c r="D828" s="3"/>
      <c r="E828" s="3"/>
      <c r="F828" s="4"/>
    </row>
    <row r="829" spans="2:6" ht="11.25" hidden="1" customHeight="1" x14ac:dyDescent="0.2">
      <c r="B829" s="36" t="s">
        <v>1077</v>
      </c>
      <c r="C829" s="3"/>
      <c r="D829" s="3"/>
      <c r="E829" s="3"/>
      <c r="F829" s="4"/>
    </row>
    <row r="830" spans="2:6" ht="11.25" hidden="1" customHeight="1" x14ac:dyDescent="0.2">
      <c r="B830" s="36" t="s">
        <v>4016</v>
      </c>
      <c r="C830" s="3"/>
      <c r="D830" s="3"/>
      <c r="E830" s="3"/>
      <c r="F830" s="4"/>
    </row>
    <row r="831" spans="2:6" ht="11.25" hidden="1" customHeight="1" x14ac:dyDescent="0.2">
      <c r="B831" s="36" t="s">
        <v>3473</v>
      </c>
      <c r="C831" s="3"/>
      <c r="D831" s="3"/>
      <c r="E831" s="3"/>
      <c r="F831" s="4"/>
    </row>
    <row r="832" spans="2:6" ht="11.25" hidden="1" customHeight="1" x14ac:dyDescent="0.2">
      <c r="B832" s="36" t="s">
        <v>4016</v>
      </c>
      <c r="C832" s="3"/>
      <c r="D832" s="3"/>
      <c r="E832" s="3"/>
      <c r="F832" s="4"/>
    </row>
    <row r="833" spans="2:6" ht="11.25" hidden="1" customHeight="1" x14ac:dyDescent="0.2">
      <c r="B833" s="36" t="s">
        <v>1337</v>
      </c>
      <c r="C833" s="3"/>
      <c r="D833" s="3"/>
      <c r="E833" s="3"/>
      <c r="F833" s="4"/>
    </row>
    <row r="834" spans="2:6" ht="11.25" hidden="1" customHeight="1" x14ac:dyDescent="0.2">
      <c r="B834" s="36" t="s">
        <v>1559</v>
      </c>
      <c r="C834" s="3"/>
      <c r="D834" s="3"/>
      <c r="E834" s="3"/>
      <c r="F834" s="4"/>
    </row>
    <row r="835" spans="2:6" ht="11.25" hidden="1" customHeight="1" x14ac:dyDescent="0.2">
      <c r="B835" s="36" t="s">
        <v>1807</v>
      </c>
      <c r="C835" s="3"/>
      <c r="D835" s="3"/>
      <c r="E835" s="3"/>
      <c r="F835" s="4"/>
    </row>
    <row r="836" spans="2:6" ht="11.25" hidden="1" customHeight="1" x14ac:dyDescent="0.2">
      <c r="B836" s="36" t="s">
        <v>2565</v>
      </c>
      <c r="C836" s="37">
        <f>D836+E836+F836</f>
        <v>7168</v>
      </c>
      <c r="D836" s="3">
        <v>5304</v>
      </c>
      <c r="E836" s="3">
        <v>754</v>
      </c>
      <c r="F836" s="4">
        <v>1110</v>
      </c>
    </row>
    <row r="837" spans="2:6" ht="11.25" hidden="1" customHeight="1" x14ac:dyDescent="0.2">
      <c r="B837" s="36" t="s">
        <v>4016</v>
      </c>
      <c r="C837" s="3"/>
      <c r="D837" s="3"/>
      <c r="E837" s="3"/>
      <c r="F837" s="4"/>
    </row>
    <row r="838" spans="2:6" ht="11.25" hidden="1" customHeight="1" x14ac:dyDescent="0.2">
      <c r="B838" s="36" t="s">
        <v>3834</v>
      </c>
      <c r="C838" s="3"/>
      <c r="D838" s="3"/>
      <c r="E838" s="3"/>
      <c r="F838" s="4"/>
    </row>
    <row r="839" spans="2:6" ht="11.25" hidden="1" customHeight="1" x14ac:dyDescent="0.2">
      <c r="B839" s="36" t="s">
        <v>4016</v>
      </c>
      <c r="C839" s="3"/>
      <c r="D839" s="3"/>
      <c r="E839" s="3"/>
      <c r="F839" s="4"/>
    </row>
    <row r="840" spans="2:6" ht="11.25" hidden="1" customHeight="1" x14ac:dyDescent="0.2">
      <c r="B840" s="36" t="s">
        <v>1814</v>
      </c>
      <c r="C840" s="3"/>
      <c r="D840" s="3"/>
      <c r="E840" s="3"/>
      <c r="F840" s="4"/>
    </row>
    <row r="841" spans="2:6" ht="11.25" hidden="1" customHeight="1" x14ac:dyDescent="0.2">
      <c r="B841" s="36" t="s">
        <v>1929</v>
      </c>
      <c r="C841" s="3"/>
      <c r="D841" s="3"/>
      <c r="E841" s="3"/>
      <c r="F841" s="4"/>
    </row>
    <row r="842" spans="2:6" ht="11.25" hidden="1" customHeight="1" x14ac:dyDescent="0.2">
      <c r="B842" s="36" t="s">
        <v>2693</v>
      </c>
      <c r="C842" s="3"/>
      <c r="D842" s="3"/>
      <c r="E842" s="3"/>
      <c r="F842" s="4"/>
    </row>
    <row r="843" spans="2:6" ht="11.25" hidden="1" customHeight="1" x14ac:dyDescent="0.2">
      <c r="B843" s="36" t="s">
        <v>1995</v>
      </c>
      <c r="C843" s="37">
        <f>D843+E843+F843</f>
        <v>18553</v>
      </c>
      <c r="D843" s="3">
        <v>13554</v>
      </c>
      <c r="E843" s="3">
        <v>1363</v>
      </c>
      <c r="F843" s="4">
        <v>3636</v>
      </c>
    </row>
    <row r="844" spans="2:6" ht="11.25" hidden="1" customHeight="1" x14ac:dyDescent="0.2">
      <c r="B844" s="36" t="s">
        <v>4016</v>
      </c>
      <c r="C844" s="3"/>
      <c r="D844" s="3"/>
      <c r="E844" s="3"/>
      <c r="F844" s="4"/>
    </row>
    <row r="845" spans="2:6" ht="11.25" hidden="1" customHeight="1" x14ac:dyDescent="0.2">
      <c r="B845" s="33" t="s">
        <v>930</v>
      </c>
      <c r="C845" s="34">
        <v>9584</v>
      </c>
      <c r="D845" s="34">
        <v>5131</v>
      </c>
      <c r="E845" s="34">
        <v>1038</v>
      </c>
      <c r="F845" s="35">
        <v>3415</v>
      </c>
    </row>
    <row r="846" spans="2:6" ht="11.25" hidden="1" customHeight="1" x14ac:dyDescent="0.2">
      <c r="B846" s="36" t="s">
        <v>4016</v>
      </c>
      <c r="C846" s="3"/>
      <c r="D846" s="3"/>
      <c r="E846" s="3"/>
      <c r="F846" s="4"/>
    </row>
    <row r="847" spans="2:6" ht="11.25" hidden="1" customHeight="1" x14ac:dyDescent="0.2">
      <c r="B847" s="36" t="s">
        <v>260</v>
      </c>
      <c r="C847" s="3"/>
      <c r="D847" s="3"/>
      <c r="E847" s="3"/>
      <c r="F847" s="4"/>
    </row>
    <row r="848" spans="2:6" ht="11.25" hidden="1" customHeight="1" x14ac:dyDescent="0.2">
      <c r="B848" s="36" t="s">
        <v>2535</v>
      </c>
      <c r="C848" s="3"/>
      <c r="D848" s="3"/>
      <c r="E848" s="3"/>
      <c r="F848" s="4"/>
    </row>
    <row r="849" spans="2:6" ht="11.25" hidden="1" customHeight="1" x14ac:dyDescent="0.2">
      <c r="B849" s="36" t="s">
        <v>3885</v>
      </c>
      <c r="C849" s="3"/>
      <c r="D849" s="3"/>
      <c r="E849" s="3"/>
      <c r="F849" s="4"/>
    </row>
    <row r="850" spans="2:6" ht="11.25" hidden="1" customHeight="1" x14ac:dyDescent="0.2">
      <c r="B850" s="36" t="s">
        <v>86</v>
      </c>
      <c r="C850" s="3"/>
      <c r="D850" s="3"/>
      <c r="E850" s="3"/>
      <c r="F850" s="4"/>
    </row>
    <row r="851" spans="2:6" ht="11.25" hidden="1" customHeight="1" x14ac:dyDescent="0.2">
      <c r="B851" s="36" t="s">
        <v>57</v>
      </c>
      <c r="C851" s="3"/>
      <c r="D851" s="3"/>
      <c r="E851" s="3"/>
      <c r="F851" s="4"/>
    </row>
    <row r="852" spans="2:6" ht="11.25" hidden="1" customHeight="1" x14ac:dyDescent="0.2">
      <c r="B852" s="28" t="s">
        <v>966</v>
      </c>
      <c r="C852" s="6"/>
      <c r="D852" s="6"/>
      <c r="E852" s="6"/>
      <c r="F852" s="7"/>
    </row>
    <row r="853" spans="2:6" ht="11.25" hidden="1" customHeight="1" x14ac:dyDescent="0.2">
      <c r="B853" s="36" t="s">
        <v>2335</v>
      </c>
      <c r="C853" s="3"/>
      <c r="D853" s="3"/>
      <c r="E853" s="3"/>
      <c r="F853" s="4"/>
    </row>
    <row r="854" spans="2:6" ht="11.25" hidden="1" customHeight="1" x14ac:dyDescent="0.2">
      <c r="B854" s="36" t="s">
        <v>4016</v>
      </c>
      <c r="C854" s="3"/>
      <c r="D854" s="3"/>
      <c r="E854" s="3"/>
      <c r="F854" s="4"/>
    </row>
    <row r="855" spans="2:6" ht="11.25" hidden="1" customHeight="1" x14ac:dyDescent="0.2">
      <c r="B855" s="36" t="s">
        <v>2803</v>
      </c>
      <c r="C855" s="3"/>
      <c r="D855" s="3"/>
      <c r="E855" s="3"/>
      <c r="F855" s="4"/>
    </row>
    <row r="856" spans="2:6" ht="11.25" hidden="1" customHeight="1" x14ac:dyDescent="0.2">
      <c r="B856" s="36" t="s">
        <v>4016</v>
      </c>
      <c r="C856" s="3"/>
      <c r="D856" s="3"/>
      <c r="E856" s="3"/>
      <c r="F856" s="4"/>
    </row>
    <row r="857" spans="2:6" ht="11.25" hidden="1" customHeight="1" x14ac:dyDescent="0.2">
      <c r="B857" s="36" t="s">
        <v>304</v>
      </c>
      <c r="C857" s="3"/>
      <c r="D857" s="3"/>
      <c r="E857" s="3"/>
      <c r="F857" s="4"/>
    </row>
    <row r="858" spans="2:6" ht="11.25" hidden="1" customHeight="1" x14ac:dyDescent="0.2">
      <c r="B858" s="36" t="s">
        <v>4016</v>
      </c>
      <c r="C858" s="3"/>
      <c r="D858" s="3"/>
      <c r="E858" s="3"/>
      <c r="F858" s="4"/>
    </row>
    <row r="859" spans="2:6" ht="11.25" hidden="1" customHeight="1" x14ac:dyDescent="0.2">
      <c r="B859" s="36" t="s">
        <v>1018</v>
      </c>
      <c r="C859" s="3"/>
      <c r="D859" s="3"/>
      <c r="E859" s="3"/>
      <c r="F859" s="4"/>
    </row>
    <row r="860" spans="2:6" ht="11.25" hidden="1" customHeight="1" x14ac:dyDescent="0.2">
      <c r="B860" s="36" t="s">
        <v>124</v>
      </c>
      <c r="C860" s="3"/>
      <c r="D860" s="3"/>
      <c r="E860" s="3"/>
      <c r="F860" s="4"/>
    </row>
    <row r="861" spans="2:6" ht="11.25" hidden="1" customHeight="1" x14ac:dyDescent="0.2">
      <c r="B861" s="36" t="s">
        <v>3293</v>
      </c>
      <c r="C861" s="3"/>
      <c r="D861" s="3"/>
      <c r="E861" s="3"/>
      <c r="F861" s="4"/>
    </row>
    <row r="862" spans="2:6" ht="11.25" hidden="1" customHeight="1" x14ac:dyDescent="0.2">
      <c r="B862" s="36" t="s">
        <v>4016</v>
      </c>
      <c r="C862" s="3"/>
      <c r="D862" s="3"/>
      <c r="E862" s="3"/>
      <c r="F862" s="4"/>
    </row>
    <row r="863" spans="2:6" ht="11.25" hidden="1" customHeight="1" x14ac:dyDescent="0.2">
      <c r="B863" s="36" t="s">
        <v>1605</v>
      </c>
      <c r="C863" s="3"/>
      <c r="D863" s="3"/>
      <c r="E863" s="3"/>
      <c r="F863" s="4"/>
    </row>
    <row r="864" spans="2:6" ht="11.25" hidden="1" customHeight="1" x14ac:dyDescent="0.2">
      <c r="B864" s="36" t="s">
        <v>4016</v>
      </c>
      <c r="C864" s="3"/>
      <c r="D864" s="3"/>
      <c r="E864" s="3"/>
      <c r="F864" s="4"/>
    </row>
    <row r="865" spans="2:6" ht="11.25" hidden="1" customHeight="1" x14ac:dyDescent="0.2">
      <c r="B865" s="36" t="s">
        <v>1719</v>
      </c>
      <c r="C865" s="3"/>
      <c r="D865" s="3"/>
      <c r="E865" s="3"/>
      <c r="F865" s="4"/>
    </row>
    <row r="866" spans="2:6" ht="11.25" hidden="1" customHeight="1" x14ac:dyDescent="0.2">
      <c r="B866" s="36" t="s">
        <v>4016</v>
      </c>
      <c r="C866" s="3"/>
      <c r="D866" s="3"/>
      <c r="E866" s="3"/>
      <c r="F866" s="4"/>
    </row>
    <row r="867" spans="2:6" ht="11.25" hidden="1" customHeight="1" x14ac:dyDescent="0.2">
      <c r="B867" s="36" t="s">
        <v>2478</v>
      </c>
      <c r="C867" s="3"/>
      <c r="D867" s="3"/>
      <c r="E867" s="3"/>
      <c r="F867" s="4"/>
    </row>
    <row r="868" spans="2:6" ht="11.25" hidden="1" customHeight="1" x14ac:dyDescent="0.2">
      <c r="B868" s="36" t="s">
        <v>4016</v>
      </c>
      <c r="C868" s="3"/>
      <c r="D868" s="3"/>
      <c r="E868" s="3"/>
      <c r="F868" s="4"/>
    </row>
    <row r="869" spans="2:6" ht="11.25" hidden="1" customHeight="1" x14ac:dyDescent="0.2">
      <c r="B869" s="36" t="s">
        <v>3974</v>
      </c>
      <c r="C869" s="3"/>
      <c r="D869" s="3"/>
      <c r="E869" s="3"/>
      <c r="F869" s="4"/>
    </row>
    <row r="870" spans="2:6" ht="11.25" hidden="1" customHeight="1" x14ac:dyDescent="0.2">
      <c r="B870" s="36" t="s">
        <v>330</v>
      </c>
      <c r="C870" s="3"/>
      <c r="D870" s="3"/>
      <c r="E870" s="3"/>
      <c r="F870" s="4"/>
    </row>
    <row r="871" spans="2:6" ht="11.25" hidden="1" customHeight="1" x14ac:dyDescent="0.2">
      <c r="B871" s="36" t="s">
        <v>1188</v>
      </c>
      <c r="C871" s="3"/>
      <c r="D871" s="3"/>
      <c r="E871" s="3"/>
      <c r="F871" s="4"/>
    </row>
    <row r="872" spans="2:6" ht="11.25" hidden="1" customHeight="1" x14ac:dyDescent="0.2">
      <c r="B872" s="36" t="s">
        <v>4016</v>
      </c>
      <c r="C872" s="3"/>
      <c r="D872" s="3"/>
      <c r="E872" s="3"/>
      <c r="F872" s="4"/>
    </row>
    <row r="873" spans="2:6" ht="11.25" hidden="1" customHeight="1" x14ac:dyDescent="0.2">
      <c r="B873" s="36" t="s">
        <v>7</v>
      </c>
      <c r="C873" s="3"/>
      <c r="D873" s="3"/>
      <c r="E873" s="3"/>
      <c r="F873" s="4"/>
    </row>
    <row r="874" spans="2:6" ht="11.25" hidden="1" customHeight="1" x14ac:dyDescent="0.2">
      <c r="B874" s="36" t="s">
        <v>4016</v>
      </c>
      <c r="C874" s="3"/>
      <c r="D874" s="3"/>
      <c r="E874" s="3"/>
      <c r="F874" s="4"/>
    </row>
    <row r="875" spans="2:6" ht="11.25" hidden="1" customHeight="1" x14ac:dyDescent="0.2">
      <c r="B875" s="36" t="s">
        <v>768</v>
      </c>
      <c r="C875" s="3"/>
      <c r="D875" s="3"/>
      <c r="E875" s="3"/>
      <c r="F875" s="4"/>
    </row>
    <row r="876" spans="2:6" ht="11.25" hidden="1" customHeight="1" x14ac:dyDescent="0.2">
      <c r="B876" s="36" t="s">
        <v>3496</v>
      </c>
      <c r="C876" s="3"/>
      <c r="D876" s="3"/>
      <c r="E876" s="3"/>
      <c r="F876" s="4"/>
    </row>
    <row r="877" spans="2:6" ht="11.25" hidden="1" customHeight="1" x14ac:dyDescent="0.2">
      <c r="B877" s="36" t="s">
        <v>1228</v>
      </c>
      <c r="C877" s="3"/>
      <c r="D877" s="3"/>
      <c r="E877" s="3"/>
      <c r="F877" s="4"/>
    </row>
    <row r="878" spans="2:6" ht="11.25" hidden="1" customHeight="1" x14ac:dyDescent="0.2">
      <c r="B878" s="36" t="s">
        <v>4016</v>
      </c>
      <c r="C878" s="3"/>
      <c r="D878" s="3"/>
      <c r="E878" s="3"/>
      <c r="F878" s="4"/>
    </row>
    <row r="879" spans="2:6" ht="11.25" hidden="1" customHeight="1" x14ac:dyDescent="0.2">
      <c r="B879" s="36" t="s">
        <v>1399</v>
      </c>
      <c r="C879" s="3"/>
      <c r="D879" s="3"/>
      <c r="E879" s="3"/>
      <c r="F879" s="4"/>
    </row>
    <row r="880" spans="2:6" ht="11.25" hidden="1" customHeight="1" x14ac:dyDescent="0.2">
      <c r="B880" s="36" t="s">
        <v>4016</v>
      </c>
      <c r="C880" s="3"/>
      <c r="D880" s="3"/>
      <c r="E880" s="3"/>
      <c r="F880" s="4"/>
    </row>
    <row r="881" spans="2:6" ht="11.25" hidden="1" customHeight="1" x14ac:dyDescent="0.2">
      <c r="B881" s="36" t="s">
        <v>3631</v>
      </c>
      <c r="C881" s="3"/>
      <c r="D881" s="3"/>
      <c r="E881" s="3"/>
      <c r="F881" s="4"/>
    </row>
    <row r="882" spans="2:6" ht="11.25" hidden="1" customHeight="1" x14ac:dyDescent="0.2">
      <c r="B882" s="36" t="s">
        <v>1873</v>
      </c>
      <c r="C882" s="3"/>
      <c r="D882" s="3"/>
      <c r="E882" s="3"/>
      <c r="F882" s="4"/>
    </row>
    <row r="883" spans="2:6" ht="11.25" hidden="1" customHeight="1" x14ac:dyDescent="0.2">
      <c r="B883" s="36" t="s">
        <v>400</v>
      </c>
      <c r="C883" s="37">
        <f>D883+E883+F883</f>
        <v>7792</v>
      </c>
      <c r="D883" s="3">
        <v>4597</v>
      </c>
      <c r="E883" s="3"/>
      <c r="F883" s="4">
        <v>3195</v>
      </c>
    </row>
    <row r="884" spans="2:6" ht="11.25" hidden="1" customHeight="1" x14ac:dyDescent="0.2">
      <c r="B884" s="36" t="s">
        <v>4016</v>
      </c>
      <c r="C884" s="3"/>
      <c r="D884" s="3"/>
      <c r="E884" s="3"/>
      <c r="F884" s="4"/>
    </row>
    <row r="885" spans="2:6" ht="11.25" hidden="1" customHeight="1" x14ac:dyDescent="0.2">
      <c r="B885" s="36" t="s">
        <v>1771</v>
      </c>
      <c r="C885" s="3"/>
      <c r="D885" s="3"/>
      <c r="E885" s="3"/>
      <c r="F885" s="4"/>
    </row>
    <row r="886" spans="2:6" ht="11.25" hidden="1" customHeight="1" x14ac:dyDescent="0.2">
      <c r="B886" s="36" t="s">
        <v>4016</v>
      </c>
      <c r="C886" s="3"/>
      <c r="D886" s="3"/>
      <c r="E886" s="3"/>
      <c r="F886" s="4"/>
    </row>
    <row r="887" spans="2:6" ht="11.25" hidden="1" customHeight="1" x14ac:dyDescent="0.2">
      <c r="B887" s="36" t="s">
        <v>1020</v>
      </c>
      <c r="C887" s="3"/>
      <c r="D887" s="3"/>
      <c r="E887" s="3"/>
      <c r="F887" s="4"/>
    </row>
    <row r="888" spans="2:6" ht="11.25" hidden="1" customHeight="1" x14ac:dyDescent="0.2">
      <c r="B888" s="36" t="s">
        <v>801</v>
      </c>
      <c r="C888" s="3"/>
      <c r="D888" s="3"/>
      <c r="E888" s="3"/>
      <c r="F888" s="4"/>
    </row>
    <row r="889" spans="2:6" ht="11.25" hidden="1" customHeight="1" x14ac:dyDescent="0.2">
      <c r="B889" s="36" t="s">
        <v>183</v>
      </c>
      <c r="C889" s="3"/>
      <c r="D889" s="3"/>
      <c r="E889" s="3"/>
      <c r="F889" s="4"/>
    </row>
    <row r="890" spans="2:6" ht="11.25" hidden="1" customHeight="1" x14ac:dyDescent="0.2">
      <c r="B890" s="36" t="s">
        <v>4016</v>
      </c>
      <c r="C890" s="3"/>
      <c r="D890" s="3"/>
      <c r="E890" s="3"/>
      <c r="F890" s="4"/>
    </row>
    <row r="891" spans="2:6" ht="11.25" hidden="1" customHeight="1" x14ac:dyDescent="0.2">
      <c r="B891" s="36" t="s">
        <v>1293</v>
      </c>
      <c r="C891" s="3"/>
      <c r="D891" s="3"/>
      <c r="E891" s="3"/>
      <c r="F891" s="4"/>
    </row>
    <row r="892" spans="2:6" ht="11.25" hidden="1" customHeight="1" x14ac:dyDescent="0.2">
      <c r="B892" s="36" t="s">
        <v>4016</v>
      </c>
      <c r="C892" s="3"/>
      <c r="D892" s="3"/>
      <c r="E892" s="3"/>
      <c r="F892" s="4"/>
    </row>
    <row r="893" spans="2:6" ht="11.25" hidden="1" customHeight="1" x14ac:dyDescent="0.2">
      <c r="B893" s="36" t="s">
        <v>2453</v>
      </c>
      <c r="C893" s="3"/>
      <c r="D893" s="3"/>
      <c r="E893" s="3"/>
      <c r="F893" s="4"/>
    </row>
    <row r="894" spans="2:6" ht="11.25" hidden="1" customHeight="1" x14ac:dyDescent="0.2">
      <c r="B894" s="36" t="s">
        <v>1469</v>
      </c>
      <c r="C894" s="3"/>
      <c r="D894" s="3"/>
      <c r="E894" s="3"/>
      <c r="F894" s="4"/>
    </row>
    <row r="895" spans="2:6" ht="11.25" hidden="1" customHeight="1" x14ac:dyDescent="0.2">
      <c r="B895" s="36" t="s">
        <v>3395</v>
      </c>
      <c r="C895" s="3"/>
      <c r="D895" s="3"/>
      <c r="E895" s="3"/>
      <c r="F895" s="4"/>
    </row>
    <row r="896" spans="2:6" ht="11.25" hidden="1" customHeight="1" x14ac:dyDescent="0.2">
      <c r="B896" s="36" t="s">
        <v>3903</v>
      </c>
      <c r="C896" s="37">
        <f>D896+E896+F896</f>
        <v>1792</v>
      </c>
      <c r="D896" s="3">
        <v>534</v>
      </c>
      <c r="E896" s="3">
        <v>1038</v>
      </c>
      <c r="F896" s="4">
        <v>220</v>
      </c>
    </row>
    <row r="897" spans="2:6" ht="11.25" hidden="1" customHeight="1" x14ac:dyDescent="0.2">
      <c r="B897" s="36" t="s">
        <v>4016</v>
      </c>
      <c r="C897" s="3"/>
      <c r="D897" s="3"/>
      <c r="E897" s="3"/>
      <c r="F897" s="4"/>
    </row>
    <row r="898" spans="2:6" ht="11.25" hidden="1" customHeight="1" x14ac:dyDescent="0.2">
      <c r="B898" s="36" t="s">
        <v>207</v>
      </c>
      <c r="C898" s="3"/>
      <c r="D898" s="3"/>
      <c r="E898" s="3"/>
      <c r="F898" s="4"/>
    </row>
    <row r="899" spans="2:6" ht="11.25" hidden="1" customHeight="1" x14ac:dyDescent="0.2">
      <c r="B899" s="36" t="s">
        <v>4016</v>
      </c>
      <c r="C899" s="3"/>
      <c r="D899" s="3"/>
      <c r="E899" s="3"/>
      <c r="F899" s="4"/>
    </row>
    <row r="900" spans="2:6" ht="11.25" hidden="1" customHeight="1" x14ac:dyDescent="0.2">
      <c r="B900" s="36" t="s">
        <v>622</v>
      </c>
      <c r="C900" s="3"/>
      <c r="D900" s="3"/>
      <c r="E900" s="3"/>
      <c r="F900" s="4"/>
    </row>
    <row r="901" spans="2:6" ht="11.25" hidden="1" customHeight="1" x14ac:dyDescent="0.2">
      <c r="B901" s="36" t="s">
        <v>613</v>
      </c>
      <c r="C901" s="3"/>
      <c r="D901" s="3"/>
      <c r="E901" s="3"/>
      <c r="F901" s="4"/>
    </row>
    <row r="902" spans="2:6" ht="11.25" hidden="1" customHeight="1" x14ac:dyDescent="0.2">
      <c r="B902" s="36" t="s">
        <v>3248</v>
      </c>
      <c r="C902" s="3"/>
      <c r="D902" s="3"/>
      <c r="E902" s="3"/>
      <c r="F902" s="4"/>
    </row>
    <row r="903" spans="2:6" ht="11.25" hidden="1" customHeight="1" x14ac:dyDescent="0.2">
      <c r="B903" s="36" t="s">
        <v>1086</v>
      </c>
      <c r="C903" s="37">
        <f>D903+E903+F903</f>
        <v>9584</v>
      </c>
      <c r="D903" s="3">
        <v>5131</v>
      </c>
      <c r="E903" s="3">
        <v>1038</v>
      </c>
      <c r="F903" s="4">
        <v>3415</v>
      </c>
    </row>
    <row r="904" spans="2:6" ht="11.25" hidden="1" customHeight="1" x14ac:dyDescent="0.2">
      <c r="B904" s="36" t="s">
        <v>4016</v>
      </c>
      <c r="C904" s="3"/>
      <c r="D904" s="3"/>
      <c r="E904" s="3"/>
      <c r="F904" s="4"/>
    </row>
    <row r="905" spans="2:6" ht="11.25" hidden="1" customHeight="1" x14ac:dyDescent="0.2">
      <c r="B905" s="30" t="s">
        <v>3220</v>
      </c>
      <c r="C905" s="38">
        <v>2487</v>
      </c>
      <c r="D905" s="38">
        <v>1724</v>
      </c>
      <c r="E905" s="38">
        <v>599</v>
      </c>
      <c r="F905" s="39">
        <v>164</v>
      </c>
    </row>
    <row r="906" spans="2:6" ht="11.25" hidden="1" customHeight="1" x14ac:dyDescent="0.2">
      <c r="B906" s="36" t="s">
        <v>4016</v>
      </c>
      <c r="C906" s="3"/>
      <c r="D906" s="3"/>
      <c r="E906" s="3"/>
      <c r="F906" s="4"/>
    </row>
    <row r="907" spans="2:6" ht="11.25" hidden="1" customHeight="1" x14ac:dyDescent="0.2">
      <c r="B907" s="36" t="s">
        <v>3958</v>
      </c>
      <c r="C907" s="3"/>
      <c r="D907" s="3"/>
      <c r="E907" s="3"/>
      <c r="F907" s="4"/>
    </row>
    <row r="908" spans="2:6" ht="11.25" hidden="1" customHeight="1" x14ac:dyDescent="0.2">
      <c r="B908" s="36" t="s">
        <v>4016</v>
      </c>
      <c r="C908" s="3"/>
      <c r="D908" s="3"/>
      <c r="E908" s="3"/>
      <c r="F908" s="4"/>
    </row>
    <row r="909" spans="2:6" ht="11.25" hidden="1" customHeight="1" x14ac:dyDescent="0.2">
      <c r="B909" s="36" t="s">
        <v>24</v>
      </c>
      <c r="C909" s="3"/>
      <c r="D909" s="3"/>
      <c r="E909" s="3"/>
      <c r="F909" s="4"/>
    </row>
    <row r="910" spans="2:6" ht="11.25" hidden="1" customHeight="1" x14ac:dyDescent="0.2">
      <c r="B910" s="36" t="s">
        <v>4016</v>
      </c>
      <c r="C910" s="3"/>
      <c r="D910" s="3"/>
      <c r="E910" s="3"/>
      <c r="F910" s="4"/>
    </row>
    <row r="911" spans="2:6" ht="11.25" hidden="1" customHeight="1" x14ac:dyDescent="0.2">
      <c r="B911" s="36" t="s">
        <v>4</v>
      </c>
      <c r="C911" s="3"/>
      <c r="D911" s="3"/>
      <c r="E911" s="3"/>
      <c r="F911" s="4"/>
    </row>
    <row r="912" spans="2:6" ht="11.25" hidden="1" customHeight="1" x14ac:dyDescent="0.2">
      <c r="B912" s="36" t="s">
        <v>4016</v>
      </c>
      <c r="C912" s="3"/>
      <c r="D912" s="3"/>
      <c r="E912" s="3"/>
      <c r="F912" s="4"/>
    </row>
    <row r="913" spans="2:6" ht="11.25" hidden="1" customHeight="1" x14ac:dyDescent="0.2">
      <c r="B913" s="36" t="s">
        <v>3292</v>
      </c>
      <c r="C913" s="3"/>
      <c r="D913" s="3"/>
      <c r="E913" s="3"/>
      <c r="F913" s="4"/>
    </row>
    <row r="914" spans="2:6" ht="11.25" hidden="1" customHeight="1" x14ac:dyDescent="0.2">
      <c r="B914" s="36" t="s">
        <v>270</v>
      </c>
      <c r="C914" s="3"/>
      <c r="D914" s="3"/>
      <c r="E914" s="3"/>
      <c r="F914" s="4"/>
    </row>
    <row r="915" spans="2:6" ht="11.25" hidden="1" customHeight="1" x14ac:dyDescent="0.2">
      <c r="B915" s="36" t="s">
        <v>2804</v>
      </c>
      <c r="C915" s="3"/>
      <c r="D915" s="3"/>
      <c r="E915" s="3"/>
      <c r="F915" s="4"/>
    </row>
    <row r="916" spans="2:6" ht="11.25" hidden="1" customHeight="1" x14ac:dyDescent="0.2">
      <c r="B916" s="36" t="s">
        <v>4016</v>
      </c>
      <c r="C916" s="3"/>
      <c r="D916" s="3"/>
      <c r="E916" s="3"/>
      <c r="F916" s="4"/>
    </row>
    <row r="917" spans="2:6" ht="11.25" hidden="1" customHeight="1" x14ac:dyDescent="0.2">
      <c r="B917" s="36" t="s">
        <v>644</v>
      </c>
      <c r="C917" s="3"/>
      <c r="D917" s="3"/>
      <c r="E917" s="3"/>
      <c r="F917" s="4"/>
    </row>
    <row r="918" spans="2:6" ht="11.25" hidden="1" customHeight="1" x14ac:dyDescent="0.2">
      <c r="B918" s="36" t="s">
        <v>4016</v>
      </c>
      <c r="C918" s="3"/>
      <c r="D918" s="3"/>
      <c r="E918" s="3"/>
      <c r="F918" s="4"/>
    </row>
    <row r="919" spans="2:6" ht="11.25" hidden="1" customHeight="1" x14ac:dyDescent="0.2">
      <c r="B919" s="36" t="s">
        <v>2686</v>
      </c>
      <c r="C919" s="3"/>
      <c r="D919" s="3"/>
      <c r="E919" s="3"/>
      <c r="F919" s="4"/>
    </row>
    <row r="920" spans="2:6" ht="11.25" hidden="1" customHeight="1" x14ac:dyDescent="0.2">
      <c r="B920" s="36" t="s">
        <v>4016</v>
      </c>
      <c r="C920" s="3"/>
      <c r="D920" s="3"/>
      <c r="E920" s="3"/>
      <c r="F920" s="4"/>
    </row>
    <row r="921" spans="2:6" ht="11.25" hidden="1" customHeight="1" x14ac:dyDescent="0.2">
      <c r="B921" s="36" t="s">
        <v>1610</v>
      </c>
      <c r="C921" s="3"/>
      <c r="D921" s="3"/>
      <c r="E921" s="3"/>
      <c r="F921" s="4"/>
    </row>
    <row r="922" spans="2:6" ht="11.25" hidden="1" customHeight="1" x14ac:dyDescent="0.2">
      <c r="B922" s="36" t="s">
        <v>4016</v>
      </c>
      <c r="C922" s="3"/>
      <c r="D922" s="3"/>
      <c r="E922" s="3"/>
      <c r="F922" s="4"/>
    </row>
    <row r="923" spans="2:6" ht="11.25" hidden="1" customHeight="1" x14ac:dyDescent="0.2">
      <c r="B923" s="36" t="s">
        <v>839</v>
      </c>
      <c r="C923" s="3"/>
      <c r="D923" s="3"/>
      <c r="E923" s="3"/>
      <c r="F923" s="4"/>
    </row>
    <row r="924" spans="2:6" ht="11.25" hidden="1" customHeight="1" x14ac:dyDescent="0.2">
      <c r="B924" s="36" t="s">
        <v>4016</v>
      </c>
      <c r="C924" s="3"/>
      <c r="D924" s="3"/>
      <c r="E924" s="3"/>
      <c r="F924" s="4"/>
    </row>
    <row r="925" spans="2:6" ht="11.25" hidden="1" customHeight="1" x14ac:dyDescent="0.2">
      <c r="B925" s="36" t="s">
        <v>1273</v>
      </c>
      <c r="C925" s="3"/>
      <c r="D925" s="3"/>
      <c r="E925" s="3"/>
      <c r="F925" s="4"/>
    </row>
    <row r="926" spans="2:6" ht="11.25" hidden="1" customHeight="1" x14ac:dyDescent="0.2">
      <c r="B926" s="36" t="s">
        <v>470</v>
      </c>
      <c r="C926" s="3"/>
      <c r="D926" s="3"/>
      <c r="E926" s="3"/>
      <c r="F926" s="4"/>
    </row>
    <row r="927" spans="2:6" ht="11.25" hidden="1" customHeight="1" x14ac:dyDescent="0.2">
      <c r="B927" s="36" t="s">
        <v>1729</v>
      </c>
      <c r="C927" s="3"/>
      <c r="D927" s="3"/>
      <c r="E927" s="3"/>
      <c r="F927" s="4"/>
    </row>
    <row r="928" spans="2:6" ht="11.25" hidden="1" customHeight="1" x14ac:dyDescent="0.2">
      <c r="B928" s="36" t="s">
        <v>4016</v>
      </c>
      <c r="C928" s="3"/>
      <c r="D928" s="3"/>
      <c r="E928" s="3"/>
      <c r="F928" s="4"/>
    </row>
    <row r="929" spans="2:6" ht="11.25" hidden="1" customHeight="1" x14ac:dyDescent="0.2">
      <c r="B929" s="36" t="s">
        <v>823</v>
      </c>
      <c r="C929" s="3"/>
      <c r="D929" s="3"/>
      <c r="E929" s="3"/>
      <c r="F929" s="4"/>
    </row>
    <row r="930" spans="2:6" ht="11.25" hidden="1" customHeight="1" x14ac:dyDescent="0.2">
      <c r="B930" s="36" t="s">
        <v>4016</v>
      </c>
      <c r="C930" s="3"/>
      <c r="D930" s="3"/>
      <c r="E930" s="3"/>
      <c r="F930" s="4"/>
    </row>
    <row r="931" spans="2:6" ht="11.25" hidden="1" customHeight="1" x14ac:dyDescent="0.2">
      <c r="B931" s="36" t="s">
        <v>1699</v>
      </c>
      <c r="C931" s="3"/>
      <c r="D931" s="3"/>
      <c r="E931" s="3"/>
      <c r="F931" s="4"/>
    </row>
    <row r="932" spans="2:6" ht="11.25" hidden="1" customHeight="1" x14ac:dyDescent="0.2">
      <c r="B932" s="36" t="s">
        <v>2193</v>
      </c>
      <c r="C932" s="3"/>
      <c r="D932" s="3"/>
      <c r="E932" s="3"/>
      <c r="F932" s="4"/>
    </row>
    <row r="933" spans="2:6" ht="11.25" hidden="1" customHeight="1" x14ac:dyDescent="0.2">
      <c r="B933" s="36" t="s">
        <v>2185</v>
      </c>
      <c r="C933" s="3"/>
      <c r="D933" s="3"/>
      <c r="E933" s="3"/>
      <c r="F933" s="4"/>
    </row>
    <row r="934" spans="2:6" ht="11.25" hidden="1" customHeight="1" x14ac:dyDescent="0.2">
      <c r="B934" s="36" t="s">
        <v>499</v>
      </c>
      <c r="C934" s="37">
        <f>D934+E934+F934</f>
        <v>1780</v>
      </c>
      <c r="D934" s="3">
        <v>1017</v>
      </c>
      <c r="E934" s="3">
        <v>599</v>
      </c>
      <c r="F934" s="4">
        <v>164</v>
      </c>
    </row>
    <row r="935" spans="2:6" ht="11.25" hidden="1" customHeight="1" x14ac:dyDescent="0.2">
      <c r="B935" s="36" t="s">
        <v>4016</v>
      </c>
      <c r="C935" s="3"/>
      <c r="D935" s="3"/>
      <c r="E935" s="3"/>
      <c r="F935" s="4"/>
    </row>
    <row r="936" spans="2:6" ht="11.25" hidden="1" customHeight="1" x14ac:dyDescent="0.2">
      <c r="B936" s="36" t="s">
        <v>492</v>
      </c>
      <c r="C936" s="3"/>
      <c r="D936" s="3"/>
      <c r="E936" s="3"/>
      <c r="F936" s="4"/>
    </row>
    <row r="937" spans="2:6" ht="11.25" hidden="1" customHeight="1" x14ac:dyDescent="0.2">
      <c r="B937" s="36" t="s">
        <v>4016</v>
      </c>
      <c r="C937" s="3"/>
      <c r="D937" s="3"/>
      <c r="E937" s="3"/>
      <c r="F937" s="4"/>
    </row>
    <row r="938" spans="2:6" ht="11.25" hidden="1" customHeight="1" x14ac:dyDescent="0.2">
      <c r="B938" s="36" t="s">
        <v>24</v>
      </c>
      <c r="C938" s="3"/>
      <c r="D938" s="3"/>
      <c r="E938" s="3"/>
      <c r="F938" s="4"/>
    </row>
    <row r="939" spans="2:6" ht="11.25" hidden="1" customHeight="1" x14ac:dyDescent="0.2">
      <c r="B939" s="36" t="s">
        <v>4016</v>
      </c>
      <c r="C939" s="3"/>
      <c r="D939" s="3"/>
      <c r="E939" s="3"/>
      <c r="F939" s="4"/>
    </row>
    <row r="940" spans="2:6" ht="11.25" hidden="1" customHeight="1" x14ac:dyDescent="0.2">
      <c r="B940" s="36" t="s">
        <v>3673</v>
      </c>
      <c r="C940" s="3"/>
      <c r="D940" s="3"/>
      <c r="E940" s="3"/>
      <c r="F940" s="4"/>
    </row>
    <row r="941" spans="2:6" ht="11.25" hidden="1" customHeight="1" x14ac:dyDescent="0.2">
      <c r="B941" s="36" t="s">
        <v>4016</v>
      </c>
      <c r="C941" s="3"/>
      <c r="D941" s="3"/>
      <c r="E941" s="3"/>
      <c r="F941" s="4"/>
    </row>
    <row r="942" spans="2:6" ht="11.25" hidden="1" customHeight="1" x14ac:dyDescent="0.2">
      <c r="B942" s="36" t="s">
        <v>1835</v>
      </c>
      <c r="C942" s="3"/>
      <c r="D942" s="3"/>
      <c r="E942" s="3"/>
      <c r="F942" s="4"/>
    </row>
    <row r="943" spans="2:6" ht="11.25" hidden="1" customHeight="1" x14ac:dyDescent="0.2">
      <c r="B943" s="36" t="s">
        <v>4016</v>
      </c>
      <c r="C943" s="3"/>
      <c r="D943" s="3"/>
      <c r="E943" s="3"/>
      <c r="F943" s="4"/>
    </row>
    <row r="944" spans="2:6" ht="11.25" hidden="1" customHeight="1" x14ac:dyDescent="0.2">
      <c r="B944" s="36" t="s">
        <v>476</v>
      </c>
      <c r="C944" s="3"/>
      <c r="D944" s="3"/>
      <c r="E944" s="3"/>
      <c r="F944" s="4"/>
    </row>
    <row r="945" spans="2:6" ht="11.25" hidden="1" customHeight="1" x14ac:dyDescent="0.2">
      <c r="B945" s="36" t="s">
        <v>2761</v>
      </c>
      <c r="C945" s="3"/>
      <c r="D945" s="3"/>
      <c r="E945" s="3"/>
      <c r="F945" s="4"/>
    </row>
    <row r="946" spans="2:6" ht="11.25" hidden="1" customHeight="1" x14ac:dyDescent="0.2">
      <c r="B946" s="36" t="s">
        <v>3339</v>
      </c>
      <c r="C946" s="3"/>
      <c r="D946" s="3"/>
      <c r="E946" s="3"/>
      <c r="F946" s="4"/>
    </row>
    <row r="947" spans="2:6" ht="11.25" hidden="1" customHeight="1" x14ac:dyDescent="0.2">
      <c r="B947" s="36" t="s">
        <v>4016</v>
      </c>
      <c r="C947" s="3"/>
      <c r="D947" s="3"/>
      <c r="E947" s="3"/>
      <c r="F947" s="4"/>
    </row>
    <row r="948" spans="2:6" ht="11.25" hidden="1" customHeight="1" x14ac:dyDescent="0.2">
      <c r="B948" s="36" t="s">
        <v>2726</v>
      </c>
      <c r="C948" s="3"/>
      <c r="D948" s="3"/>
      <c r="E948" s="3"/>
      <c r="F948" s="4"/>
    </row>
    <row r="949" spans="2:6" ht="11.25" hidden="1" customHeight="1" x14ac:dyDescent="0.2">
      <c r="B949" s="36" t="s">
        <v>4016</v>
      </c>
      <c r="C949" s="3"/>
      <c r="D949" s="3"/>
      <c r="E949" s="3"/>
      <c r="F949" s="4"/>
    </row>
    <row r="950" spans="2:6" ht="11.25" hidden="1" customHeight="1" x14ac:dyDescent="0.2">
      <c r="B950" s="36" t="s">
        <v>3322</v>
      </c>
      <c r="C950" s="3"/>
      <c r="D950" s="3"/>
      <c r="E950" s="3"/>
      <c r="F950" s="4"/>
    </row>
    <row r="951" spans="2:6" ht="11.25" hidden="1" customHeight="1" x14ac:dyDescent="0.2">
      <c r="B951" s="36" t="s">
        <v>1632</v>
      </c>
      <c r="C951" s="37">
        <f>D951+E951+F951</f>
        <v>707</v>
      </c>
      <c r="D951" s="3">
        <v>707</v>
      </c>
      <c r="E951" s="3"/>
      <c r="F951" s="4"/>
    </row>
    <row r="952" spans="2:6" ht="11.25" hidden="1" customHeight="1" x14ac:dyDescent="0.2">
      <c r="B952" s="36" t="s">
        <v>4016</v>
      </c>
      <c r="C952" s="3"/>
      <c r="D952" s="3"/>
      <c r="E952" s="3"/>
      <c r="F952" s="4"/>
    </row>
    <row r="953" spans="2:6" ht="11.25" hidden="1" customHeight="1" x14ac:dyDescent="0.2">
      <c r="B953" s="36" t="s">
        <v>3834</v>
      </c>
      <c r="C953" s="3"/>
      <c r="D953" s="3"/>
      <c r="E953" s="3"/>
      <c r="F953" s="4"/>
    </row>
    <row r="954" spans="2:6" ht="11.25" hidden="1" customHeight="1" x14ac:dyDescent="0.2">
      <c r="B954" s="36" t="s">
        <v>4016</v>
      </c>
      <c r="C954" s="3"/>
      <c r="D954" s="3"/>
      <c r="E954" s="3"/>
      <c r="F954" s="4"/>
    </row>
    <row r="955" spans="2:6" ht="11.25" hidden="1" customHeight="1" x14ac:dyDescent="0.2">
      <c r="B955" s="36" t="s">
        <v>3413</v>
      </c>
      <c r="C955" s="3"/>
      <c r="D955" s="3"/>
      <c r="E955" s="3"/>
      <c r="F955" s="4"/>
    </row>
    <row r="956" spans="2:6" ht="11.25" hidden="1" customHeight="1" x14ac:dyDescent="0.2">
      <c r="B956" s="36" t="s">
        <v>197</v>
      </c>
      <c r="C956" s="3"/>
      <c r="D956" s="3"/>
      <c r="E956" s="3"/>
      <c r="F956" s="4"/>
    </row>
    <row r="957" spans="2:6" ht="11.25" hidden="1" customHeight="1" x14ac:dyDescent="0.2">
      <c r="B957" s="36" t="s">
        <v>2536</v>
      </c>
      <c r="C957" s="3"/>
      <c r="D957" s="3"/>
      <c r="E957" s="3"/>
      <c r="F957" s="4"/>
    </row>
    <row r="958" spans="2:6" ht="11.25" hidden="1" customHeight="1" x14ac:dyDescent="0.2">
      <c r="B958" s="28" t="s">
        <v>2239</v>
      </c>
      <c r="C958" s="32">
        <f>D958+E958+F958</f>
        <v>2487</v>
      </c>
      <c r="D958" s="6">
        <v>1724</v>
      </c>
      <c r="E958" s="6">
        <v>599</v>
      </c>
      <c r="F958" s="7">
        <v>164</v>
      </c>
    </row>
    <row r="959" spans="2:6" ht="11.25" hidden="1" customHeight="1" x14ac:dyDescent="0.2">
      <c r="B959" s="36" t="s">
        <v>4016</v>
      </c>
      <c r="C959" s="3"/>
      <c r="D959" s="3"/>
      <c r="E959" s="3"/>
      <c r="F959" s="4"/>
    </row>
    <row r="960" spans="2:6" ht="11.25" hidden="1" customHeight="1" x14ac:dyDescent="0.2">
      <c r="B960" s="33" t="s">
        <v>2030</v>
      </c>
      <c r="C960" s="34">
        <v>14985</v>
      </c>
      <c r="D960" s="34">
        <v>11812</v>
      </c>
      <c r="E960" s="34">
        <v>1196</v>
      </c>
      <c r="F960" s="35">
        <v>1977</v>
      </c>
    </row>
    <row r="961" spans="2:6" ht="11.25" hidden="1" customHeight="1" x14ac:dyDescent="0.2">
      <c r="B961" s="36" t="s">
        <v>4016</v>
      </c>
      <c r="C961" s="3"/>
      <c r="D961" s="3"/>
      <c r="E961" s="3"/>
      <c r="F961" s="4"/>
    </row>
    <row r="962" spans="2:6" ht="11.25" hidden="1" customHeight="1" x14ac:dyDescent="0.2">
      <c r="B962" s="36" t="s">
        <v>3958</v>
      </c>
      <c r="C962" s="3"/>
      <c r="D962" s="3"/>
      <c r="E962" s="3"/>
      <c r="F962" s="4"/>
    </row>
    <row r="963" spans="2:6" ht="11.25" hidden="1" customHeight="1" x14ac:dyDescent="0.2">
      <c r="B963" s="36" t="s">
        <v>4016</v>
      </c>
      <c r="C963" s="3"/>
      <c r="D963" s="3"/>
      <c r="E963" s="3"/>
      <c r="F963" s="4"/>
    </row>
    <row r="964" spans="2:6" ht="11.25" hidden="1" customHeight="1" x14ac:dyDescent="0.2">
      <c r="B964" s="36" t="s">
        <v>2853</v>
      </c>
      <c r="C964" s="3"/>
      <c r="D964" s="3"/>
      <c r="E964" s="3"/>
      <c r="F964" s="4"/>
    </row>
    <row r="965" spans="2:6" ht="11.25" hidden="1" customHeight="1" x14ac:dyDescent="0.2">
      <c r="B965" s="36" t="s">
        <v>4016</v>
      </c>
      <c r="C965" s="3"/>
      <c r="D965" s="3"/>
      <c r="E965" s="3"/>
      <c r="F965" s="4"/>
    </row>
    <row r="966" spans="2:6" ht="11.25" hidden="1" customHeight="1" x14ac:dyDescent="0.2">
      <c r="B966" s="36" t="s">
        <v>2248</v>
      </c>
      <c r="C966" s="3"/>
      <c r="D966" s="3"/>
      <c r="E966" s="3"/>
      <c r="F966" s="4"/>
    </row>
    <row r="967" spans="2:6" ht="11.25" hidden="1" customHeight="1" x14ac:dyDescent="0.2">
      <c r="B967" s="36" t="s">
        <v>4016</v>
      </c>
      <c r="C967" s="3"/>
      <c r="D967" s="3"/>
      <c r="E967" s="3"/>
      <c r="F967" s="4"/>
    </row>
    <row r="968" spans="2:6" ht="11.25" hidden="1" customHeight="1" x14ac:dyDescent="0.2">
      <c r="B968" s="36" t="s">
        <v>3292</v>
      </c>
      <c r="C968" s="3"/>
      <c r="D968" s="3"/>
      <c r="E968" s="3"/>
      <c r="F968" s="4"/>
    </row>
    <row r="969" spans="2:6" ht="11.25" hidden="1" customHeight="1" x14ac:dyDescent="0.2">
      <c r="B969" s="36" t="s">
        <v>270</v>
      </c>
      <c r="C969" s="3"/>
      <c r="D969" s="3"/>
      <c r="E969" s="3"/>
      <c r="F969" s="4"/>
    </row>
    <row r="970" spans="2:6" ht="11.25" hidden="1" customHeight="1" x14ac:dyDescent="0.2">
      <c r="B970" s="36" t="s">
        <v>3171</v>
      </c>
      <c r="C970" s="3"/>
      <c r="D970" s="3"/>
      <c r="E970" s="3"/>
      <c r="F970" s="4"/>
    </row>
    <row r="971" spans="2:6" ht="11.25" hidden="1" customHeight="1" x14ac:dyDescent="0.2">
      <c r="B971" s="36" t="s">
        <v>4016</v>
      </c>
      <c r="C971" s="3"/>
      <c r="D971" s="3"/>
      <c r="E971" s="3"/>
      <c r="F971" s="4"/>
    </row>
    <row r="972" spans="2:6" ht="11.25" hidden="1" customHeight="1" x14ac:dyDescent="0.2">
      <c r="B972" s="36" t="s">
        <v>160</v>
      </c>
      <c r="C972" s="3"/>
      <c r="D972" s="3"/>
      <c r="E972" s="3"/>
      <c r="F972" s="4"/>
    </row>
    <row r="973" spans="2:6" ht="11.25" hidden="1" customHeight="1" x14ac:dyDescent="0.2">
      <c r="B973" s="36" t="s">
        <v>38</v>
      </c>
      <c r="C973" s="3"/>
      <c r="D973" s="3"/>
      <c r="E973" s="3"/>
      <c r="F973" s="4"/>
    </row>
    <row r="974" spans="2:6" ht="11.25" hidden="1" customHeight="1" x14ac:dyDescent="0.2">
      <c r="B974" s="36" t="s">
        <v>188</v>
      </c>
      <c r="C974" s="3"/>
      <c r="D974" s="3"/>
      <c r="E974" s="3"/>
      <c r="F974" s="4"/>
    </row>
    <row r="975" spans="2:6" ht="11.25" hidden="1" customHeight="1" x14ac:dyDescent="0.2">
      <c r="B975" s="36" t="s">
        <v>997</v>
      </c>
      <c r="C975" s="37">
        <f>D975+E975+F975</f>
        <v>7970</v>
      </c>
      <c r="D975" s="3">
        <v>4797</v>
      </c>
      <c r="E975" s="3">
        <v>1196</v>
      </c>
      <c r="F975" s="4">
        <v>1977</v>
      </c>
    </row>
    <row r="976" spans="2:6" ht="11.25" hidden="1" customHeight="1" x14ac:dyDescent="0.2">
      <c r="B976" s="36" t="s">
        <v>4016</v>
      </c>
      <c r="C976" s="3"/>
      <c r="D976" s="3"/>
      <c r="E976" s="3"/>
      <c r="F976" s="4"/>
    </row>
    <row r="977" spans="2:6" ht="11.25" hidden="1" customHeight="1" x14ac:dyDescent="0.2">
      <c r="B977" s="36" t="s">
        <v>3942</v>
      </c>
      <c r="C977" s="3"/>
      <c r="D977" s="3"/>
      <c r="E977" s="3"/>
      <c r="F977" s="4"/>
    </row>
    <row r="978" spans="2:6" ht="11.25" hidden="1" customHeight="1" x14ac:dyDescent="0.2">
      <c r="B978" s="36" t="s">
        <v>4016</v>
      </c>
      <c r="C978" s="3"/>
      <c r="D978" s="3"/>
      <c r="E978" s="3"/>
      <c r="F978" s="4"/>
    </row>
    <row r="979" spans="2:6" ht="11.25" hidden="1" customHeight="1" x14ac:dyDescent="0.2">
      <c r="B979" s="36" t="s">
        <v>3450</v>
      </c>
      <c r="C979" s="3"/>
      <c r="D979" s="3"/>
      <c r="E979" s="3"/>
      <c r="F979" s="4"/>
    </row>
    <row r="980" spans="2:6" ht="11.25" hidden="1" customHeight="1" x14ac:dyDescent="0.2">
      <c r="B980" s="36" t="s">
        <v>614</v>
      </c>
      <c r="C980" s="3"/>
      <c r="D980" s="3"/>
      <c r="E980" s="3"/>
      <c r="F980" s="4"/>
    </row>
    <row r="981" spans="2:6" ht="11.25" hidden="1" customHeight="1" x14ac:dyDescent="0.2">
      <c r="B981" s="36" t="s">
        <v>1778</v>
      </c>
      <c r="C981" s="37">
        <f>D981+E981+F981</f>
        <v>7015</v>
      </c>
      <c r="D981" s="3">
        <v>7015</v>
      </c>
      <c r="E981" s="3"/>
      <c r="F981" s="4"/>
    </row>
    <row r="982" spans="2:6" ht="11.25" hidden="1" customHeight="1" x14ac:dyDescent="0.2">
      <c r="B982" s="36" t="s">
        <v>4016</v>
      </c>
      <c r="C982" s="3"/>
      <c r="D982" s="3"/>
      <c r="E982" s="3"/>
      <c r="F982" s="4"/>
    </row>
    <row r="983" spans="2:6" ht="11.25" hidden="1" customHeight="1" x14ac:dyDescent="0.2">
      <c r="B983" s="36" t="s">
        <v>1485</v>
      </c>
      <c r="C983" s="3"/>
      <c r="D983" s="3"/>
      <c r="E983" s="3"/>
      <c r="F983" s="4"/>
    </row>
    <row r="984" spans="2:6" ht="11.25" hidden="1" customHeight="1" x14ac:dyDescent="0.2">
      <c r="B984" s="36" t="s">
        <v>4016</v>
      </c>
      <c r="C984" s="3"/>
      <c r="D984" s="3"/>
      <c r="E984" s="3"/>
      <c r="F984" s="4"/>
    </row>
    <row r="985" spans="2:6" ht="11.25" hidden="1" customHeight="1" x14ac:dyDescent="0.2">
      <c r="B985" s="36" t="s">
        <v>3053</v>
      </c>
      <c r="C985" s="3"/>
      <c r="D985" s="3"/>
      <c r="E985" s="3"/>
      <c r="F985" s="4"/>
    </row>
    <row r="986" spans="2:6" ht="11.25" hidden="1" customHeight="1" x14ac:dyDescent="0.2">
      <c r="B986" s="36" t="s">
        <v>3104</v>
      </c>
      <c r="C986" s="3"/>
      <c r="D986" s="3"/>
      <c r="E986" s="3"/>
      <c r="F986" s="4"/>
    </row>
    <row r="987" spans="2:6" ht="11.25" hidden="1" customHeight="1" x14ac:dyDescent="0.2">
      <c r="B987" s="36" t="s">
        <v>1789</v>
      </c>
      <c r="C987" s="3"/>
      <c r="D987" s="3"/>
      <c r="E987" s="3"/>
      <c r="F987" s="4"/>
    </row>
    <row r="988" spans="2:6" ht="11.25" hidden="1" customHeight="1" x14ac:dyDescent="0.2">
      <c r="B988" s="36" t="s">
        <v>3266</v>
      </c>
      <c r="C988" s="37">
        <f>D988+E988+F988</f>
        <v>14985</v>
      </c>
      <c r="D988" s="3">
        <v>11812</v>
      </c>
      <c r="E988" s="3">
        <v>1196</v>
      </c>
      <c r="F988" s="4">
        <v>1977</v>
      </c>
    </row>
    <row r="989" spans="2:6" ht="11.25" hidden="1" customHeight="1" x14ac:dyDescent="0.2">
      <c r="B989" s="36" t="s">
        <v>4016</v>
      </c>
      <c r="C989" s="3"/>
      <c r="D989" s="3"/>
      <c r="E989" s="3"/>
      <c r="F989" s="4"/>
    </row>
    <row r="990" spans="2:6" ht="11.25" hidden="1" customHeight="1" x14ac:dyDescent="0.2">
      <c r="B990" s="33" t="s">
        <v>3255</v>
      </c>
      <c r="C990" s="34">
        <v>773106</v>
      </c>
      <c r="D990" s="34">
        <v>574680</v>
      </c>
      <c r="E990" s="34">
        <v>68891</v>
      </c>
      <c r="F990" s="35">
        <v>129535</v>
      </c>
    </row>
    <row r="991" spans="2:6" ht="11.25" hidden="1" customHeight="1" x14ac:dyDescent="0.2">
      <c r="B991" s="36" t="s">
        <v>4016</v>
      </c>
      <c r="C991" s="3"/>
      <c r="D991" s="3"/>
      <c r="E991" s="3"/>
      <c r="F991" s="4"/>
    </row>
    <row r="992" spans="2:6" ht="11.25" hidden="1" customHeight="1" x14ac:dyDescent="0.2">
      <c r="B992" s="36" t="s">
        <v>2830</v>
      </c>
      <c r="C992" s="3"/>
      <c r="D992" s="3"/>
      <c r="E992" s="3"/>
      <c r="F992" s="4"/>
    </row>
    <row r="993" spans="2:6" ht="11.25" hidden="1" customHeight="1" x14ac:dyDescent="0.2">
      <c r="B993" s="36" t="s">
        <v>4016</v>
      </c>
      <c r="C993" s="3"/>
      <c r="D993" s="3"/>
      <c r="E993" s="3"/>
      <c r="F993" s="4"/>
    </row>
    <row r="994" spans="2:6" ht="11.25" hidden="1" customHeight="1" x14ac:dyDescent="0.2">
      <c r="B994" s="36" t="s">
        <v>694</v>
      </c>
      <c r="C994" s="3"/>
      <c r="D994" s="3"/>
      <c r="E994" s="3"/>
      <c r="F994" s="4"/>
    </row>
    <row r="995" spans="2:6" ht="11.25" hidden="1" customHeight="1" x14ac:dyDescent="0.2">
      <c r="B995" s="36" t="s">
        <v>4016</v>
      </c>
      <c r="C995" s="3"/>
      <c r="D995" s="3"/>
      <c r="E995" s="3"/>
      <c r="F995" s="4"/>
    </row>
    <row r="996" spans="2:6" ht="11.25" hidden="1" customHeight="1" x14ac:dyDescent="0.2">
      <c r="B996" s="36" t="s">
        <v>2422</v>
      </c>
      <c r="C996" s="3"/>
      <c r="D996" s="3"/>
      <c r="E996" s="3"/>
      <c r="F996" s="4"/>
    </row>
    <row r="997" spans="2:6" ht="11.25" hidden="1" customHeight="1" x14ac:dyDescent="0.2">
      <c r="B997" s="36" t="s">
        <v>4016</v>
      </c>
      <c r="C997" s="3"/>
      <c r="D997" s="3"/>
      <c r="E997" s="3"/>
      <c r="F997" s="4"/>
    </row>
    <row r="998" spans="2:6" ht="11.25" hidden="1" customHeight="1" x14ac:dyDescent="0.2">
      <c r="B998" s="36" t="s">
        <v>46</v>
      </c>
      <c r="C998" s="3"/>
      <c r="D998" s="3"/>
      <c r="E998" s="3"/>
      <c r="F998" s="4"/>
    </row>
    <row r="999" spans="2:6" ht="11.25" hidden="1" customHeight="1" x14ac:dyDescent="0.2">
      <c r="B999" s="36" t="s">
        <v>4016</v>
      </c>
      <c r="C999" s="3"/>
      <c r="D999" s="3"/>
      <c r="E999" s="3"/>
      <c r="F999" s="4"/>
    </row>
    <row r="1000" spans="2:6" ht="11.25" hidden="1" customHeight="1" x14ac:dyDescent="0.2">
      <c r="B1000" s="36" t="s">
        <v>681</v>
      </c>
      <c r="C1000" s="3"/>
      <c r="D1000" s="3"/>
      <c r="E1000" s="3"/>
      <c r="F1000" s="4"/>
    </row>
    <row r="1001" spans="2:6" ht="11.25" hidden="1" customHeight="1" x14ac:dyDescent="0.2">
      <c r="B1001" s="36" t="s">
        <v>4016</v>
      </c>
      <c r="C1001" s="3"/>
      <c r="D1001" s="3"/>
      <c r="E1001" s="3"/>
      <c r="F1001" s="4"/>
    </row>
    <row r="1002" spans="2:6" ht="11.25" hidden="1" customHeight="1" x14ac:dyDescent="0.2">
      <c r="B1002" s="36" t="s">
        <v>3473</v>
      </c>
      <c r="C1002" s="3"/>
      <c r="D1002" s="3"/>
      <c r="E1002" s="3"/>
      <c r="F1002" s="4"/>
    </row>
    <row r="1003" spans="2:6" ht="11.25" hidden="1" customHeight="1" x14ac:dyDescent="0.2">
      <c r="B1003" s="36" t="s">
        <v>4016</v>
      </c>
      <c r="C1003" s="3"/>
      <c r="D1003" s="3"/>
      <c r="E1003" s="3"/>
      <c r="F1003" s="4"/>
    </row>
    <row r="1004" spans="2:6" ht="11.25" hidden="1" customHeight="1" x14ac:dyDescent="0.2">
      <c r="B1004" s="36" t="s">
        <v>2704</v>
      </c>
      <c r="C1004" s="3"/>
      <c r="D1004" s="3"/>
      <c r="E1004" s="3"/>
      <c r="F1004" s="4"/>
    </row>
    <row r="1005" spans="2:6" ht="11.25" hidden="1" customHeight="1" x14ac:dyDescent="0.2">
      <c r="B1005" s="36" t="s">
        <v>1564</v>
      </c>
      <c r="C1005" s="3"/>
      <c r="D1005" s="3"/>
      <c r="E1005" s="3"/>
      <c r="F1005" s="4"/>
    </row>
    <row r="1006" spans="2:6" ht="11.25" hidden="1" customHeight="1" x14ac:dyDescent="0.2">
      <c r="B1006" s="36" t="s">
        <v>2695</v>
      </c>
      <c r="C1006" s="3"/>
      <c r="D1006" s="3"/>
      <c r="E1006" s="3"/>
      <c r="F1006" s="4"/>
    </row>
    <row r="1007" spans="2:6" ht="11.25" hidden="1" customHeight="1" x14ac:dyDescent="0.2">
      <c r="B1007" s="36" t="s">
        <v>3091</v>
      </c>
      <c r="C1007" s="37">
        <f>D1007+E1007+F1007</f>
        <v>49324</v>
      </c>
      <c r="D1007" s="3">
        <v>33540</v>
      </c>
      <c r="E1007" s="3">
        <v>5009</v>
      </c>
      <c r="F1007" s="4">
        <v>10775</v>
      </c>
    </row>
    <row r="1008" spans="2:6" ht="11.25" hidden="1" customHeight="1" x14ac:dyDescent="0.2">
      <c r="B1008" s="36" t="s">
        <v>4016</v>
      </c>
      <c r="C1008" s="3"/>
      <c r="D1008" s="3"/>
      <c r="E1008" s="3"/>
      <c r="F1008" s="4"/>
    </row>
    <row r="1009" spans="2:6" ht="11.25" hidden="1" customHeight="1" x14ac:dyDescent="0.2">
      <c r="B1009" s="36" t="s">
        <v>1117</v>
      </c>
      <c r="C1009" s="3"/>
      <c r="D1009" s="3"/>
      <c r="E1009" s="3"/>
      <c r="F1009" s="4"/>
    </row>
    <row r="1010" spans="2:6" ht="11.25" hidden="1" customHeight="1" x14ac:dyDescent="0.2">
      <c r="B1010" s="36" t="s">
        <v>4016</v>
      </c>
      <c r="C1010" s="3"/>
      <c r="D1010" s="3"/>
      <c r="E1010" s="3"/>
      <c r="F1010" s="4"/>
    </row>
    <row r="1011" spans="2:6" ht="11.25" hidden="1" customHeight="1" x14ac:dyDescent="0.2">
      <c r="B1011" s="28" t="s">
        <v>2973</v>
      </c>
      <c r="C1011" s="6"/>
      <c r="D1011" s="6"/>
      <c r="E1011" s="6"/>
      <c r="F1011" s="7"/>
    </row>
    <row r="1012" spans="2:6" ht="11.25" hidden="1" customHeight="1" x14ac:dyDescent="0.2">
      <c r="B1012" s="36" t="s">
        <v>4016</v>
      </c>
      <c r="C1012" s="3"/>
      <c r="D1012" s="3"/>
      <c r="E1012" s="3"/>
      <c r="F1012" s="4"/>
    </row>
    <row r="1013" spans="2:6" ht="11.25" hidden="1" customHeight="1" x14ac:dyDescent="0.2">
      <c r="B1013" s="36" t="s">
        <v>2240</v>
      </c>
      <c r="C1013" s="3"/>
      <c r="D1013" s="3"/>
      <c r="E1013" s="3"/>
      <c r="F1013" s="4"/>
    </row>
    <row r="1014" spans="2:6" ht="11.25" hidden="1" customHeight="1" x14ac:dyDescent="0.2">
      <c r="B1014" s="36" t="s">
        <v>2383</v>
      </c>
      <c r="C1014" s="3"/>
      <c r="D1014" s="3"/>
      <c r="E1014" s="3"/>
      <c r="F1014" s="4"/>
    </row>
    <row r="1015" spans="2:6" ht="11.25" hidden="1" customHeight="1" x14ac:dyDescent="0.2">
      <c r="B1015" s="36" t="s">
        <v>743</v>
      </c>
      <c r="C1015" s="3"/>
      <c r="D1015" s="3"/>
      <c r="E1015" s="3"/>
      <c r="F1015" s="4"/>
    </row>
    <row r="1016" spans="2:6" ht="11.25" hidden="1" customHeight="1" x14ac:dyDescent="0.2">
      <c r="B1016" s="36" t="s">
        <v>126</v>
      </c>
      <c r="C1016" s="3"/>
      <c r="D1016" s="3"/>
      <c r="E1016" s="3"/>
      <c r="F1016" s="4"/>
    </row>
    <row r="1017" spans="2:6" ht="11.25" hidden="1" customHeight="1" x14ac:dyDescent="0.2">
      <c r="B1017" s="36" t="s">
        <v>4016</v>
      </c>
      <c r="C1017" s="3"/>
      <c r="D1017" s="3"/>
      <c r="E1017" s="3"/>
      <c r="F1017" s="4"/>
    </row>
    <row r="1018" spans="2:6" ht="11.25" hidden="1" customHeight="1" x14ac:dyDescent="0.2">
      <c r="B1018" s="36" t="s">
        <v>3088</v>
      </c>
      <c r="C1018" s="3"/>
      <c r="D1018" s="3"/>
      <c r="E1018" s="3"/>
      <c r="F1018" s="4"/>
    </row>
    <row r="1019" spans="2:6" ht="11.25" hidden="1" customHeight="1" x14ac:dyDescent="0.2">
      <c r="B1019" s="36" t="s">
        <v>4016</v>
      </c>
      <c r="C1019" s="3"/>
      <c r="D1019" s="3"/>
      <c r="E1019" s="3"/>
      <c r="F1019" s="4"/>
    </row>
    <row r="1020" spans="2:6" ht="11.25" hidden="1" customHeight="1" x14ac:dyDescent="0.2">
      <c r="B1020" s="36" t="s">
        <v>1633</v>
      </c>
      <c r="C1020" s="3"/>
      <c r="D1020" s="3"/>
      <c r="E1020" s="3"/>
      <c r="F1020" s="4"/>
    </row>
    <row r="1021" spans="2:6" ht="11.25" hidden="1" customHeight="1" x14ac:dyDescent="0.2">
      <c r="B1021" s="36" t="s">
        <v>4016</v>
      </c>
      <c r="C1021" s="3"/>
      <c r="D1021" s="3"/>
      <c r="E1021" s="3"/>
      <c r="F1021" s="4"/>
    </row>
    <row r="1022" spans="2:6" ht="11.25" hidden="1" customHeight="1" x14ac:dyDescent="0.2">
      <c r="B1022" s="36" t="s">
        <v>1356</v>
      </c>
      <c r="C1022" s="3"/>
      <c r="D1022" s="3"/>
      <c r="E1022" s="3"/>
      <c r="F1022" s="4"/>
    </row>
    <row r="1023" spans="2:6" ht="11.25" hidden="1" customHeight="1" x14ac:dyDescent="0.2">
      <c r="B1023" s="36" t="s">
        <v>928</v>
      </c>
      <c r="C1023" s="3"/>
      <c r="D1023" s="3"/>
      <c r="E1023" s="3"/>
      <c r="F1023" s="4"/>
    </row>
    <row r="1024" spans="2:6" ht="11.25" hidden="1" customHeight="1" x14ac:dyDescent="0.2">
      <c r="B1024" s="36" t="s">
        <v>3325</v>
      </c>
      <c r="C1024" s="3"/>
      <c r="D1024" s="3"/>
      <c r="E1024" s="3"/>
      <c r="F1024" s="4"/>
    </row>
    <row r="1025" spans="2:6" ht="11.25" hidden="1" customHeight="1" x14ac:dyDescent="0.2">
      <c r="B1025" s="36" t="s">
        <v>4016</v>
      </c>
      <c r="C1025" s="3"/>
      <c r="D1025" s="3"/>
      <c r="E1025" s="3"/>
      <c r="F1025" s="4"/>
    </row>
    <row r="1026" spans="2:6" ht="11.25" hidden="1" customHeight="1" x14ac:dyDescent="0.2">
      <c r="B1026" s="36" t="s">
        <v>1231</v>
      </c>
      <c r="C1026" s="3"/>
      <c r="D1026" s="3"/>
      <c r="E1026" s="3"/>
      <c r="F1026" s="4"/>
    </row>
    <row r="1027" spans="2:6" ht="11.25" hidden="1" customHeight="1" x14ac:dyDescent="0.2">
      <c r="B1027" s="36" t="s">
        <v>4016</v>
      </c>
      <c r="C1027" s="3"/>
      <c r="D1027" s="3"/>
      <c r="E1027" s="3"/>
      <c r="F1027" s="4"/>
    </row>
    <row r="1028" spans="2:6" ht="11.25" hidden="1" customHeight="1" x14ac:dyDescent="0.2">
      <c r="B1028" s="36" t="s">
        <v>1144</v>
      </c>
      <c r="C1028" s="3"/>
      <c r="D1028" s="3"/>
      <c r="E1028" s="3"/>
      <c r="F1028" s="4"/>
    </row>
    <row r="1029" spans="2:6" ht="11.25" hidden="1" customHeight="1" x14ac:dyDescent="0.2">
      <c r="B1029" s="36" t="s">
        <v>4016</v>
      </c>
      <c r="C1029" s="3"/>
      <c r="D1029" s="3"/>
      <c r="E1029" s="3"/>
      <c r="F1029" s="4"/>
    </row>
    <row r="1030" spans="2:6" ht="11.25" hidden="1" customHeight="1" x14ac:dyDescent="0.2">
      <c r="B1030" s="36" t="s">
        <v>422</v>
      </c>
      <c r="C1030" s="3"/>
      <c r="D1030" s="3"/>
      <c r="E1030" s="3"/>
      <c r="F1030" s="4"/>
    </row>
    <row r="1031" spans="2:6" ht="11.25" hidden="1" customHeight="1" x14ac:dyDescent="0.2">
      <c r="B1031" s="36" t="s">
        <v>4016</v>
      </c>
      <c r="C1031" s="3"/>
      <c r="D1031" s="3"/>
      <c r="E1031" s="3"/>
      <c r="F1031" s="4"/>
    </row>
    <row r="1032" spans="2:6" ht="11.25" hidden="1" customHeight="1" x14ac:dyDescent="0.2">
      <c r="B1032" s="36" t="s">
        <v>1647</v>
      </c>
      <c r="C1032" s="3"/>
      <c r="D1032" s="3"/>
      <c r="E1032" s="3"/>
      <c r="F1032" s="4"/>
    </row>
    <row r="1033" spans="2:6" ht="11.25" hidden="1" customHeight="1" x14ac:dyDescent="0.2">
      <c r="B1033" s="36" t="s">
        <v>1926</v>
      </c>
      <c r="C1033" s="3"/>
      <c r="D1033" s="3"/>
      <c r="E1033" s="3"/>
      <c r="F1033" s="4"/>
    </row>
    <row r="1034" spans="2:6" ht="11.25" hidden="1" customHeight="1" x14ac:dyDescent="0.2">
      <c r="B1034" s="36" t="s">
        <v>3171</v>
      </c>
      <c r="C1034" s="3"/>
      <c r="D1034" s="3"/>
      <c r="E1034" s="3"/>
      <c r="F1034" s="4"/>
    </row>
    <row r="1035" spans="2:6" ht="11.25" hidden="1" customHeight="1" x14ac:dyDescent="0.2">
      <c r="B1035" s="36" t="s">
        <v>4016</v>
      </c>
      <c r="C1035" s="3"/>
      <c r="D1035" s="3"/>
      <c r="E1035" s="3"/>
      <c r="F1035" s="4"/>
    </row>
    <row r="1036" spans="2:6" ht="11.25" hidden="1" customHeight="1" x14ac:dyDescent="0.2">
      <c r="B1036" s="36" t="s">
        <v>3315</v>
      </c>
      <c r="C1036" s="3"/>
      <c r="D1036" s="3"/>
      <c r="E1036" s="3"/>
      <c r="F1036" s="4"/>
    </row>
    <row r="1037" spans="2:6" ht="11.25" hidden="1" customHeight="1" x14ac:dyDescent="0.2">
      <c r="B1037" s="36" t="s">
        <v>2537</v>
      </c>
      <c r="C1037" s="3"/>
      <c r="D1037" s="3"/>
      <c r="E1037" s="3"/>
      <c r="F1037" s="4"/>
    </row>
    <row r="1038" spans="2:6" ht="11.25" hidden="1" customHeight="1" x14ac:dyDescent="0.2">
      <c r="B1038" s="36" t="s">
        <v>2804</v>
      </c>
      <c r="C1038" s="3"/>
      <c r="D1038" s="3"/>
      <c r="E1038" s="3"/>
      <c r="F1038" s="4"/>
    </row>
    <row r="1039" spans="2:6" ht="11.25" hidden="1" customHeight="1" x14ac:dyDescent="0.2">
      <c r="B1039" s="36" t="s">
        <v>4016</v>
      </c>
      <c r="C1039" s="3"/>
      <c r="D1039" s="3"/>
      <c r="E1039" s="3"/>
      <c r="F1039" s="4"/>
    </row>
    <row r="1040" spans="2:6" ht="11.25" hidden="1" customHeight="1" x14ac:dyDescent="0.2">
      <c r="B1040" s="36" t="s">
        <v>2225</v>
      </c>
      <c r="C1040" s="3"/>
      <c r="D1040" s="3"/>
      <c r="E1040" s="3"/>
      <c r="F1040" s="4"/>
    </row>
    <row r="1041" spans="2:6" ht="11.25" hidden="1" customHeight="1" x14ac:dyDescent="0.2">
      <c r="B1041" s="36" t="s">
        <v>1128</v>
      </c>
      <c r="C1041" s="3"/>
      <c r="D1041" s="3"/>
      <c r="E1041" s="3"/>
      <c r="F1041" s="4"/>
    </row>
    <row r="1042" spans="2:6" ht="11.25" hidden="1" customHeight="1" x14ac:dyDescent="0.2">
      <c r="B1042" s="36" t="s">
        <v>59</v>
      </c>
      <c r="C1042" s="3"/>
      <c r="D1042" s="3"/>
      <c r="E1042" s="3"/>
      <c r="F1042" s="4"/>
    </row>
    <row r="1043" spans="2:6" ht="11.25" hidden="1" customHeight="1" x14ac:dyDescent="0.2">
      <c r="B1043" s="36" t="s">
        <v>133</v>
      </c>
      <c r="C1043" s="37">
        <f>D1043+E1043+F1043</f>
        <v>68656</v>
      </c>
      <c r="D1043" s="3">
        <v>38901</v>
      </c>
      <c r="E1043" s="3">
        <v>12657</v>
      </c>
      <c r="F1043" s="4">
        <v>17098</v>
      </c>
    </row>
    <row r="1044" spans="2:6" ht="11.25" hidden="1" customHeight="1" x14ac:dyDescent="0.2">
      <c r="B1044" s="36" t="s">
        <v>4016</v>
      </c>
      <c r="C1044" s="3"/>
      <c r="D1044" s="3"/>
      <c r="E1044" s="3"/>
      <c r="F1044" s="4"/>
    </row>
    <row r="1045" spans="2:6" ht="11.25" hidden="1" customHeight="1" x14ac:dyDescent="0.2">
      <c r="B1045" s="36" t="s">
        <v>2597</v>
      </c>
      <c r="C1045" s="3"/>
      <c r="D1045" s="3"/>
      <c r="E1045" s="3"/>
      <c r="F1045" s="4"/>
    </row>
    <row r="1046" spans="2:6" ht="11.25" hidden="1" customHeight="1" x14ac:dyDescent="0.2">
      <c r="B1046" s="36" t="s">
        <v>4016</v>
      </c>
      <c r="C1046" s="3"/>
      <c r="D1046" s="3"/>
      <c r="E1046" s="3"/>
      <c r="F1046" s="4"/>
    </row>
    <row r="1047" spans="2:6" ht="11.25" hidden="1" customHeight="1" x14ac:dyDescent="0.2">
      <c r="B1047" s="36" t="s">
        <v>1248</v>
      </c>
      <c r="C1047" s="3"/>
      <c r="D1047" s="3"/>
      <c r="E1047" s="3"/>
      <c r="F1047" s="4"/>
    </row>
    <row r="1048" spans="2:6" ht="11.25" hidden="1" customHeight="1" x14ac:dyDescent="0.2">
      <c r="B1048" s="36" t="s">
        <v>4016</v>
      </c>
      <c r="C1048" s="3"/>
      <c r="D1048" s="3"/>
      <c r="E1048" s="3"/>
      <c r="F1048" s="4"/>
    </row>
    <row r="1049" spans="2:6" ht="11.25" hidden="1" customHeight="1" x14ac:dyDescent="0.2">
      <c r="B1049" s="36" t="s">
        <v>3473</v>
      </c>
      <c r="C1049" s="3"/>
      <c r="D1049" s="3"/>
      <c r="E1049" s="3"/>
      <c r="F1049" s="4"/>
    </row>
    <row r="1050" spans="2:6" ht="11.25" hidden="1" customHeight="1" x14ac:dyDescent="0.2">
      <c r="B1050" s="36" t="s">
        <v>4016</v>
      </c>
      <c r="C1050" s="3"/>
      <c r="D1050" s="3"/>
      <c r="E1050" s="3"/>
      <c r="F1050" s="4"/>
    </row>
    <row r="1051" spans="2:6" ht="11.25" hidden="1" customHeight="1" x14ac:dyDescent="0.2">
      <c r="B1051" s="36" t="s">
        <v>1848</v>
      </c>
      <c r="C1051" s="3"/>
      <c r="D1051" s="3"/>
      <c r="E1051" s="3"/>
      <c r="F1051" s="4"/>
    </row>
    <row r="1052" spans="2:6" ht="11.25" hidden="1" customHeight="1" x14ac:dyDescent="0.2">
      <c r="B1052" s="36" t="s">
        <v>817</v>
      </c>
      <c r="C1052" s="3"/>
      <c r="D1052" s="3"/>
      <c r="E1052" s="3"/>
      <c r="F1052" s="4"/>
    </row>
    <row r="1053" spans="2:6" ht="11.25" hidden="1" customHeight="1" x14ac:dyDescent="0.2">
      <c r="B1053" s="36" t="s">
        <v>1518</v>
      </c>
      <c r="C1053" s="3"/>
      <c r="D1053" s="3"/>
      <c r="E1053" s="3"/>
      <c r="F1053" s="4"/>
    </row>
    <row r="1054" spans="2:6" ht="11.25" hidden="1" customHeight="1" x14ac:dyDescent="0.2">
      <c r="B1054" s="36" t="s">
        <v>1852</v>
      </c>
      <c r="C1054" s="37">
        <f>D1054+E1054+F1054</f>
        <v>50026</v>
      </c>
      <c r="D1054" s="3">
        <v>34018</v>
      </c>
      <c r="E1054" s="3">
        <v>5080</v>
      </c>
      <c r="F1054" s="4">
        <v>10928</v>
      </c>
    </row>
    <row r="1055" spans="2:6" ht="11.25" hidden="1" customHeight="1" x14ac:dyDescent="0.2">
      <c r="B1055" s="36" t="s">
        <v>4016</v>
      </c>
      <c r="C1055" s="3"/>
      <c r="D1055" s="3"/>
      <c r="E1055" s="3"/>
      <c r="F1055" s="4"/>
    </row>
    <row r="1056" spans="2:6" ht="11.25" hidden="1" customHeight="1" x14ac:dyDescent="0.2">
      <c r="B1056" s="36" t="s">
        <v>3682</v>
      </c>
      <c r="C1056" s="3"/>
      <c r="D1056" s="3"/>
      <c r="E1056" s="3"/>
      <c r="F1056" s="4"/>
    </row>
    <row r="1057" spans="2:6" ht="11.25" hidden="1" customHeight="1" x14ac:dyDescent="0.2">
      <c r="B1057" s="36" t="s">
        <v>4016</v>
      </c>
      <c r="C1057" s="3"/>
      <c r="D1057" s="3"/>
      <c r="E1057" s="3"/>
      <c r="F1057" s="4"/>
    </row>
    <row r="1058" spans="2:6" ht="11.25" hidden="1" customHeight="1" x14ac:dyDescent="0.2">
      <c r="B1058" s="36" t="s">
        <v>1539</v>
      </c>
      <c r="C1058" s="3"/>
      <c r="D1058" s="3"/>
      <c r="E1058" s="3"/>
      <c r="F1058" s="4"/>
    </row>
    <row r="1059" spans="2:6" ht="11.25" hidden="1" customHeight="1" x14ac:dyDescent="0.2">
      <c r="B1059" s="36" t="s">
        <v>4016</v>
      </c>
      <c r="C1059" s="3"/>
      <c r="D1059" s="3"/>
      <c r="E1059" s="3"/>
      <c r="F1059" s="4"/>
    </row>
    <row r="1060" spans="2:6" ht="11.25" hidden="1" customHeight="1" x14ac:dyDescent="0.2">
      <c r="B1060" s="36" t="s">
        <v>1158</v>
      </c>
      <c r="C1060" s="3"/>
      <c r="D1060" s="3"/>
      <c r="E1060" s="3"/>
      <c r="F1060" s="4"/>
    </row>
    <row r="1061" spans="2:6" ht="11.25" hidden="1" customHeight="1" x14ac:dyDescent="0.2">
      <c r="B1061" s="36" t="s">
        <v>4016</v>
      </c>
      <c r="C1061" s="3"/>
      <c r="D1061" s="3"/>
      <c r="E1061" s="3"/>
      <c r="F1061" s="4"/>
    </row>
    <row r="1062" spans="2:6" ht="11.25" hidden="1" customHeight="1" x14ac:dyDescent="0.2">
      <c r="B1062" s="36" t="s">
        <v>2743</v>
      </c>
      <c r="C1062" s="3"/>
      <c r="D1062" s="3"/>
      <c r="E1062" s="3"/>
      <c r="F1062" s="4"/>
    </row>
    <row r="1063" spans="2:6" ht="11.25" hidden="1" customHeight="1" x14ac:dyDescent="0.2">
      <c r="B1063" s="36" t="s">
        <v>4016</v>
      </c>
      <c r="C1063" s="3"/>
      <c r="D1063" s="3"/>
      <c r="E1063" s="3"/>
      <c r="F1063" s="4"/>
    </row>
    <row r="1064" spans="2:6" ht="11.25" hidden="1" customHeight="1" x14ac:dyDescent="0.2">
      <c r="B1064" s="28" t="s">
        <v>3084</v>
      </c>
      <c r="C1064" s="6"/>
      <c r="D1064" s="6"/>
      <c r="E1064" s="6"/>
      <c r="F1064" s="7"/>
    </row>
    <row r="1065" spans="2:6" ht="11.25" hidden="1" customHeight="1" x14ac:dyDescent="0.2">
      <c r="B1065" s="36" t="s">
        <v>4016</v>
      </c>
      <c r="C1065" s="3"/>
      <c r="D1065" s="3"/>
      <c r="E1065" s="3"/>
      <c r="F1065" s="4"/>
    </row>
    <row r="1066" spans="2:6" ht="11.25" hidden="1" customHeight="1" x14ac:dyDescent="0.2">
      <c r="B1066" s="36" t="s">
        <v>2759</v>
      </c>
      <c r="C1066" s="3"/>
      <c r="D1066" s="3"/>
      <c r="E1066" s="3"/>
      <c r="F1066" s="4"/>
    </row>
    <row r="1067" spans="2:6" ht="11.25" hidden="1" customHeight="1" x14ac:dyDescent="0.2">
      <c r="B1067" s="36" t="s">
        <v>4016</v>
      </c>
      <c r="C1067" s="3"/>
      <c r="D1067" s="3"/>
      <c r="E1067" s="3"/>
      <c r="F1067" s="4"/>
    </row>
    <row r="1068" spans="2:6" ht="11.25" hidden="1" customHeight="1" x14ac:dyDescent="0.2">
      <c r="B1068" s="36" t="s">
        <v>1512</v>
      </c>
      <c r="C1068" s="3"/>
      <c r="D1068" s="3"/>
      <c r="E1068" s="3"/>
      <c r="F1068" s="4"/>
    </row>
    <row r="1069" spans="2:6" ht="11.25" hidden="1" customHeight="1" x14ac:dyDescent="0.2">
      <c r="B1069" s="36" t="s">
        <v>4016</v>
      </c>
      <c r="C1069" s="3"/>
      <c r="D1069" s="3"/>
      <c r="E1069" s="3"/>
      <c r="F1069" s="4"/>
    </row>
    <row r="1070" spans="2:6" ht="11.25" hidden="1" customHeight="1" x14ac:dyDescent="0.2">
      <c r="B1070" s="36" t="s">
        <v>367</v>
      </c>
      <c r="C1070" s="3"/>
      <c r="D1070" s="3"/>
      <c r="E1070" s="3"/>
      <c r="F1070" s="4"/>
    </row>
    <row r="1071" spans="2:6" ht="11.25" hidden="1" customHeight="1" x14ac:dyDescent="0.2">
      <c r="B1071" s="36" t="s">
        <v>4016</v>
      </c>
      <c r="C1071" s="3"/>
      <c r="D1071" s="3"/>
      <c r="E1071" s="3"/>
      <c r="F1071" s="4"/>
    </row>
    <row r="1072" spans="2:6" ht="11.25" hidden="1" customHeight="1" x14ac:dyDescent="0.2">
      <c r="B1072" s="36" t="s">
        <v>2331</v>
      </c>
      <c r="C1072" s="3"/>
      <c r="D1072" s="3"/>
      <c r="E1072" s="3"/>
      <c r="F1072" s="4"/>
    </row>
    <row r="1073" spans="2:6" ht="11.25" hidden="1" customHeight="1" x14ac:dyDescent="0.2">
      <c r="B1073" s="36" t="s">
        <v>4016</v>
      </c>
      <c r="C1073" s="3"/>
      <c r="D1073" s="3"/>
      <c r="E1073" s="3"/>
      <c r="F1073" s="4"/>
    </row>
    <row r="1074" spans="2:6" ht="11.25" hidden="1" customHeight="1" x14ac:dyDescent="0.2">
      <c r="B1074" s="36" t="s">
        <v>627</v>
      </c>
      <c r="C1074" s="3"/>
      <c r="D1074" s="3"/>
      <c r="E1074" s="3"/>
      <c r="F1074" s="4"/>
    </row>
    <row r="1075" spans="2:6" ht="11.25" hidden="1" customHeight="1" x14ac:dyDescent="0.2">
      <c r="B1075" s="36" t="s">
        <v>4016</v>
      </c>
      <c r="C1075" s="3"/>
      <c r="D1075" s="3"/>
      <c r="E1075" s="3"/>
      <c r="F1075" s="4"/>
    </row>
    <row r="1076" spans="2:6" ht="11.25" hidden="1" customHeight="1" x14ac:dyDescent="0.2">
      <c r="B1076" s="36" t="s">
        <v>2426</v>
      </c>
      <c r="C1076" s="3"/>
      <c r="D1076" s="3"/>
      <c r="E1076" s="3"/>
      <c r="F1076" s="4"/>
    </row>
    <row r="1077" spans="2:6" ht="11.25" hidden="1" customHeight="1" x14ac:dyDescent="0.2">
      <c r="B1077" s="36" t="s">
        <v>4016</v>
      </c>
      <c r="C1077" s="3"/>
      <c r="D1077" s="3"/>
      <c r="E1077" s="3"/>
      <c r="F1077" s="4"/>
    </row>
    <row r="1078" spans="2:6" ht="11.25" hidden="1" customHeight="1" x14ac:dyDescent="0.2">
      <c r="B1078" s="36" t="s">
        <v>3794</v>
      </c>
      <c r="C1078" s="3"/>
      <c r="D1078" s="3"/>
      <c r="E1078" s="3"/>
      <c r="F1078" s="4"/>
    </row>
    <row r="1079" spans="2:6" ht="11.25" hidden="1" customHeight="1" x14ac:dyDescent="0.2">
      <c r="B1079" s="36" t="s">
        <v>4016</v>
      </c>
      <c r="C1079" s="3"/>
      <c r="D1079" s="3"/>
      <c r="E1079" s="3"/>
      <c r="F1079" s="4"/>
    </row>
    <row r="1080" spans="2:6" ht="11.25" hidden="1" customHeight="1" x14ac:dyDescent="0.2">
      <c r="B1080" s="36" t="s">
        <v>768</v>
      </c>
      <c r="C1080" s="3"/>
      <c r="D1080" s="3"/>
      <c r="E1080" s="3"/>
      <c r="F1080" s="4"/>
    </row>
    <row r="1081" spans="2:6" ht="11.25" hidden="1" customHeight="1" x14ac:dyDescent="0.2">
      <c r="B1081" s="36" t="s">
        <v>1924</v>
      </c>
      <c r="C1081" s="3"/>
      <c r="D1081" s="3"/>
      <c r="E1081" s="3"/>
      <c r="F1081" s="4"/>
    </row>
    <row r="1082" spans="2:6" ht="11.25" hidden="1" customHeight="1" x14ac:dyDescent="0.2">
      <c r="B1082" s="36" t="s">
        <v>1228</v>
      </c>
      <c r="C1082" s="3"/>
      <c r="D1082" s="3"/>
      <c r="E1082" s="3"/>
      <c r="F1082" s="4"/>
    </row>
    <row r="1083" spans="2:6" ht="11.25" hidden="1" customHeight="1" x14ac:dyDescent="0.2">
      <c r="B1083" s="36" t="s">
        <v>4016</v>
      </c>
      <c r="C1083" s="3"/>
      <c r="D1083" s="3"/>
      <c r="E1083" s="3"/>
      <c r="F1083" s="4"/>
    </row>
    <row r="1084" spans="2:6" ht="11.25" hidden="1" customHeight="1" x14ac:dyDescent="0.2">
      <c r="B1084" s="36" t="s">
        <v>2608</v>
      </c>
      <c r="C1084" s="3"/>
      <c r="D1084" s="3"/>
      <c r="E1084" s="3"/>
      <c r="F1084" s="4"/>
    </row>
    <row r="1085" spans="2:6" ht="11.25" hidden="1" customHeight="1" x14ac:dyDescent="0.2">
      <c r="B1085" s="36" t="s">
        <v>4016</v>
      </c>
      <c r="C1085" s="3"/>
      <c r="D1085" s="3"/>
      <c r="E1085" s="3"/>
      <c r="F1085" s="4"/>
    </row>
    <row r="1086" spans="2:6" ht="11.25" hidden="1" customHeight="1" x14ac:dyDescent="0.2">
      <c r="B1086" s="36" t="s">
        <v>2548</v>
      </c>
      <c r="C1086" s="3"/>
      <c r="D1086" s="3"/>
      <c r="E1086" s="3"/>
      <c r="F1086" s="4"/>
    </row>
    <row r="1087" spans="2:6" ht="11.25" hidden="1" customHeight="1" x14ac:dyDescent="0.2">
      <c r="B1087" s="36" t="s">
        <v>1208</v>
      </c>
      <c r="C1087" s="3"/>
      <c r="D1087" s="3"/>
      <c r="E1087" s="3"/>
      <c r="F1087" s="4"/>
    </row>
    <row r="1088" spans="2:6" ht="11.25" hidden="1" customHeight="1" x14ac:dyDescent="0.2">
      <c r="B1088" s="36" t="s">
        <v>1380</v>
      </c>
      <c r="C1088" s="37">
        <f>D1088+E1088+F1088</f>
        <v>121974</v>
      </c>
      <c r="D1088" s="3">
        <v>106246</v>
      </c>
      <c r="E1088" s="3"/>
      <c r="F1088" s="4">
        <v>15728</v>
      </c>
    </row>
    <row r="1089" spans="2:6" ht="11.25" hidden="1" customHeight="1" x14ac:dyDescent="0.2">
      <c r="B1089" s="36" t="s">
        <v>4016</v>
      </c>
      <c r="C1089" s="3"/>
      <c r="D1089" s="3"/>
      <c r="E1089" s="3"/>
      <c r="F1089" s="4"/>
    </row>
    <row r="1090" spans="2:6" ht="11.25" hidden="1" customHeight="1" x14ac:dyDescent="0.2">
      <c r="B1090" s="36" t="s">
        <v>2713</v>
      </c>
      <c r="C1090" s="3"/>
      <c r="D1090" s="3"/>
      <c r="E1090" s="3"/>
      <c r="F1090" s="4"/>
    </row>
    <row r="1091" spans="2:6" ht="11.25" hidden="1" customHeight="1" x14ac:dyDescent="0.2">
      <c r="B1091" s="36" t="s">
        <v>4016</v>
      </c>
      <c r="C1091" s="3"/>
      <c r="D1091" s="3"/>
      <c r="E1091" s="3"/>
      <c r="F1091" s="4"/>
    </row>
    <row r="1092" spans="2:6" ht="11.25" hidden="1" customHeight="1" x14ac:dyDescent="0.2">
      <c r="B1092" s="36" t="s">
        <v>1867</v>
      </c>
      <c r="C1092" s="3"/>
      <c r="D1092" s="3"/>
      <c r="E1092" s="3"/>
      <c r="F1092" s="4"/>
    </row>
    <row r="1093" spans="2:6" ht="11.25" hidden="1" customHeight="1" x14ac:dyDescent="0.2">
      <c r="B1093" s="36" t="s">
        <v>4016</v>
      </c>
      <c r="C1093" s="3"/>
      <c r="D1093" s="3"/>
      <c r="E1093" s="3"/>
      <c r="F1093" s="4"/>
    </row>
    <row r="1094" spans="2:6" ht="11.25" hidden="1" customHeight="1" x14ac:dyDescent="0.2">
      <c r="B1094" s="36" t="s">
        <v>676</v>
      </c>
      <c r="C1094" s="3"/>
      <c r="D1094" s="3"/>
      <c r="E1094" s="3"/>
      <c r="F1094" s="4"/>
    </row>
    <row r="1095" spans="2:6" ht="11.25" hidden="1" customHeight="1" x14ac:dyDescent="0.2">
      <c r="B1095" s="36" t="s">
        <v>4016</v>
      </c>
      <c r="C1095" s="3"/>
      <c r="D1095" s="3"/>
      <c r="E1095" s="3"/>
      <c r="F1095" s="4"/>
    </row>
    <row r="1096" spans="2:6" ht="11.25" hidden="1" customHeight="1" x14ac:dyDescent="0.2">
      <c r="B1096" s="36" t="s">
        <v>1451</v>
      </c>
      <c r="C1096" s="3"/>
      <c r="D1096" s="3"/>
      <c r="E1096" s="3"/>
      <c r="F1096" s="4"/>
    </row>
    <row r="1097" spans="2:6" ht="11.25" hidden="1" customHeight="1" x14ac:dyDescent="0.2">
      <c r="B1097" s="36" t="s">
        <v>1414</v>
      </c>
      <c r="C1097" s="3"/>
      <c r="D1097" s="3"/>
      <c r="E1097" s="3"/>
      <c r="F1097" s="4"/>
    </row>
    <row r="1098" spans="2:6" ht="11.25" hidden="1" customHeight="1" x14ac:dyDescent="0.2">
      <c r="B1098" s="36" t="s">
        <v>500</v>
      </c>
      <c r="C1098" s="3"/>
      <c r="D1098" s="3"/>
      <c r="E1098" s="3"/>
      <c r="F1098" s="4"/>
    </row>
    <row r="1099" spans="2:6" ht="11.25" hidden="1" customHeight="1" x14ac:dyDescent="0.2">
      <c r="B1099" s="36" t="s">
        <v>4016</v>
      </c>
      <c r="C1099" s="3"/>
      <c r="D1099" s="3"/>
      <c r="E1099" s="3"/>
      <c r="F1099" s="4"/>
    </row>
    <row r="1100" spans="2:6" ht="11.25" hidden="1" customHeight="1" x14ac:dyDescent="0.2">
      <c r="B1100" s="36" t="s">
        <v>58</v>
      </c>
      <c r="C1100" s="3"/>
      <c r="D1100" s="3"/>
      <c r="E1100" s="3"/>
      <c r="F1100" s="4"/>
    </row>
    <row r="1101" spans="2:6" ht="11.25" hidden="1" customHeight="1" x14ac:dyDescent="0.2">
      <c r="B1101" s="36" t="s">
        <v>4016</v>
      </c>
      <c r="C1101" s="3"/>
      <c r="D1101" s="3"/>
      <c r="E1101" s="3"/>
      <c r="F1101" s="4"/>
    </row>
    <row r="1102" spans="2:6" ht="11.25" hidden="1" customHeight="1" x14ac:dyDescent="0.2">
      <c r="B1102" s="36" t="s">
        <v>988</v>
      </c>
      <c r="C1102" s="3"/>
      <c r="D1102" s="3"/>
      <c r="E1102" s="3"/>
      <c r="F1102" s="4"/>
    </row>
    <row r="1103" spans="2:6" ht="11.25" hidden="1" customHeight="1" x14ac:dyDescent="0.2">
      <c r="B1103" s="36" t="s">
        <v>2480</v>
      </c>
      <c r="C1103" s="3"/>
      <c r="D1103" s="3"/>
      <c r="E1103" s="3"/>
      <c r="F1103" s="4"/>
    </row>
    <row r="1104" spans="2:6" ht="11.25" hidden="1" customHeight="1" x14ac:dyDescent="0.2">
      <c r="B1104" s="36" t="s">
        <v>190</v>
      </c>
      <c r="C1104" s="3"/>
      <c r="D1104" s="3"/>
      <c r="E1104" s="3"/>
      <c r="F1104" s="4"/>
    </row>
    <row r="1105" spans="2:6" ht="11.25" hidden="1" customHeight="1" x14ac:dyDescent="0.2">
      <c r="B1105" s="36" t="s">
        <v>3365</v>
      </c>
      <c r="C1105" s="37">
        <f>D1105+E1105+F1105</f>
        <v>33899</v>
      </c>
      <c r="D1105" s="3">
        <v>18490</v>
      </c>
      <c r="E1105" s="3">
        <v>12313</v>
      </c>
      <c r="F1105" s="4">
        <v>3096</v>
      </c>
    </row>
    <row r="1106" spans="2:6" ht="11.25" hidden="1" customHeight="1" x14ac:dyDescent="0.2">
      <c r="B1106" s="36" t="s">
        <v>4016</v>
      </c>
      <c r="C1106" s="3"/>
      <c r="D1106" s="3"/>
      <c r="E1106" s="3"/>
      <c r="F1106" s="4"/>
    </row>
    <row r="1107" spans="2:6" ht="11.25" hidden="1" customHeight="1" x14ac:dyDescent="0.2">
      <c r="B1107" s="36" t="s">
        <v>632</v>
      </c>
      <c r="C1107" s="3"/>
      <c r="D1107" s="3"/>
      <c r="E1107" s="3"/>
      <c r="F1107" s="4"/>
    </row>
    <row r="1108" spans="2:6" ht="11.25" hidden="1" customHeight="1" x14ac:dyDescent="0.2">
      <c r="B1108" s="36" t="s">
        <v>4016</v>
      </c>
      <c r="C1108" s="3"/>
      <c r="D1108" s="3"/>
      <c r="E1108" s="3"/>
      <c r="F1108" s="4"/>
    </row>
    <row r="1109" spans="2:6" ht="11.25" hidden="1" customHeight="1" x14ac:dyDescent="0.2">
      <c r="B1109" s="36" t="s">
        <v>592</v>
      </c>
      <c r="C1109" s="3"/>
      <c r="D1109" s="3"/>
      <c r="E1109" s="3"/>
      <c r="F1109" s="4"/>
    </row>
    <row r="1110" spans="2:6" ht="11.25" hidden="1" customHeight="1" x14ac:dyDescent="0.2">
      <c r="B1110" s="36" t="s">
        <v>3295</v>
      </c>
      <c r="C1110" s="3"/>
      <c r="D1110" s="3"/>
      <c r="E1110" s="3"/>
      <c r="F1110" s="4"/>
    </row>
    <row r="1111" spans="2:6" ht="11.25" hidden="1" customHeight="1" x14ac:dyDescent="0.2">
      <c r="B1111" s="36" t="s">
        <v>2259</v>
      </c>
      <c r="C1111" s="3"/>
      <c r="D1111" s="3"/>
      <c r="E1111" s="3"/>
      <c r="F1111" s="4"/>
    </row>
    <row r="1112" spans="2:6" ht="11.25" hidden="1" customHeight="1" x14ac:dyDescent="0.2">
      <c r="B1112" s="36" t="s">
        <v>247</v>
      </c>
      <c r="C1112" s="37">
        <f>D1112+E1112+F1112</f>
        <v>155873</v>
      </c>
      <c r="D1112" s="3">
        <v>124736</v>
      </c>
      <c r="E1112" s="3">
        <v>12313</v>
      </c>
      <c r="F1112" s="4">
        <v>18824</v>
      </c>
    </row>
    <row r="1113" spans="2:6" ht="11.25" hidden="1" customHeight="1" x14ac:dyDescent="0.2">
      <c r="B1113" s="36" t="s">
        <v>4016</v>
      </c>
      <c r="C1113" s="3"/>
      <c r="D1113" s="3"/>
      <c r="E1113" s="3"/>
      <c r="F1113" s="4"/>
    </row>
    <row r="1114" spans="2:6" ht="11.25" hidden="1" customHeight="1" x14ac:dyDescent="0.2">
      <c r="B1114" s="36" t="s">
        <v>2968</v>
      </c>
      <c r="C1114" s="3"/>
      <c r="D1114" s="3"/>
      <c r="E1114" s="3"/>
      <c r="F1114" s="4"/>
    </row>
    <row r="1115" spans="2:6" ht="11.25" hidden="1" customHeight="1" x14ac:dyDescent="0.2">
      <c r="B1115" s="36" t="s">
        <v>4016</v>
      </c>
      <c r="C1115" s="3"/>
      <c r="D1115" s="3"/>
      <c r="E1115" s="3"/>
      <c r="F1115" s="4"/>
    </row>
    <row r="1116" spans="2:6" ht="11.25" hidden="1" customHeight="1" x14ac:dyDescent="0.2">
      <c r="B1116" s="36" t="s">
        <v>1973</v>
      </c>
      <c r="C1116" s="3"/>
      <c r="D1116" s="3"/>
      <c r="E1116" s="3"/>
      <c r="F1116" s="4"/>
    </row>
    <row r="1117" spans="2:6" ht="11.25" hidden="1" customHeight="1" x14ac:dyDescent="0.2">
      <c r="B1117" s="28" t="s">
        <v>4016</v>
      </c>
      <c r="C1117" s="6"/>
      <c r="D1117" s="6"/>
      <c r="E1117" s="6"/>
      <c r="F1117" s="7"/>
    </row>
    <row r="1118" spans="2:6" ht="11.25" hidden="1" customHeight="1" x14ac:dyDescent="0.2">
      <c r="B1118" s="36" t="s">
        <v>502</v>
      </c>
      <c r="C1118" s="3"/>
      <c r="D1118" s="3"/>
      <c r="E1118" s="3"/>
      <c r="F1118" s="4"/>
    </row>
    <row r="1119" spans="2:6" ht="11.25" hidden="1" customHeight="1" x14ac:dyDescent="0.2">
      <c r="B1119" s="36" t="s">
        <v>4016</v>
      </c>
      <c r="C1119" s="3"/>
      <c r="D1119" s="3"/>
      <c r="E1119" s="3"/>
      <c r="F1119" s="4"/>
    </row>
    <row r="1120" spans="2:6" ht="11.25" hidden="1" customHeight="1" x14ac:dyDescent="0.2">
      <c r="B1120" s="36" t="s">
        <v>3008</v>
      </c>
      <c r="C1120" s="3"/>
      <c r="D1120" s="3"/>
      <c r="E1120" s="3"/>
      <c r="F1120" s="4"/>
    </row>
    <row r="1121" spans="2:6" ht="11.25" hidden="1" customHeight="1" x14ac:dyDescent="0.2">
      <c r="B1121" s="36" t="s">
        <v>4016</v>
      </c>
      <c r="C1121" s="3"/>
      <c r="D1121" s="3"/>
      <c r="E1121" s="3"/>
      <c r="F1121" s="4"/>
    </row>
    <row r="1122" spans="2:6" ht="11.25" hidden="1" customHeight="1" x14ac:dyDescent="0.2">
      <c r="B1122" s="36" t="s">
        <v>800</v>
      </c>
      <c r="C1122" s="3"/>
      <c r="D1122" s="3"/>
      <c r="E1122" s="3"/>
      <c r="F1122" s="4"/>
    </row>
    <row r="1123" spans="2:6" ht="11.25" hidden="1" customHeight="1" x14ac:dyDescent="0.2">
      <c r="B1123" s="36" t="s">
        <v>479</v>
      </c>
      <c r="C1123" s="3"/>
      <c r="D1123" s="3"/>
      <c r="E1123" s="3"/>
      <c r="F1123" s="4"/>
    </row>
    <row r="1124" spans="2:6" ht="11.25" hidden="1" customHeight="1" x14ac:dyDescent="0.2">
      <c r="B1124" s="36" t="s">
        <v>2183</v>
      </c>
      <c r="C1124" s="3"/>
      <c r="D1124" s="3"/>
      <c r="E1124" s="3"/>
      <c r="F1124" s="4"/>
    </row>
    <row r="1125" spans="2:6" ht="11.25" hidden="1" customHeight="1" x14ac:dyDescent="0.2">
      <c r="B1125" s="36" t="s">
        <v>1593</v>
      </c>
      <c r="C1125" s="37">
        <f>D1125+E1125+F1125</f>
        <v>395423</v>
      </c>
      <c r="D1125" s="3">
        <v>304476</v>
      </c>
      <c r="E1125" s="3">
        <v>22223</v>
      </c>
      <c r="F1125" s="4">
        <v>68724</v>
      </c>
    </row>
    <row r="1126" spans="2:6" ht="11.25" hidden="1" customHeight="1" x14ac:dyDescent="0.2">
      <c r="B1126" s="36" t="s">
        <v>4016</v>
      </c>
      <c r="C1126" s="3"/>
      <c r="D1126" s="3"/>
      <c r="E1126" s="3"/>
      <c r="F1126" s="4"/>
    </row>
    <row r="1127" spans="2:6" ht="11.25" hidden="1" customHeight="1" x14ac:dyDescent="0.2">
      <c r="B1127" s="36" t="s">
        <v>881</v>
      </c>
      <c r="C1127" s="3"/>
      <c r="D1127" s="3"/>
      <c r="E1127" s="3"/>
      <c r="F1127" s="4"/>
    </row>
    <row r="1128" spans="2:6" ht="11.25" hidden="1" customHeight="1" x14ac:dyDescent="0.2">
      <c r="B1128" s="36" t="s">
        <v>4016</v>
      </c>
      <c r="C1128" s="3"/>
      <c r="D1128" s="3"/>
      <c r="E1128" s="3"/>
      <c r="F1128" s="4"/>
    </row>
    <row r="1129" spans="2:6" ht="11.25" hidden="1" customHeight="1" x14ac:dyDescent="0.2">
      <c r="B1129" s="36" t="s">
        <v>2443</v>
      </c>
      <c r="C1129" s="3"/>
      <c r="D1129" s="3"/>
      <c r="E1129" s="3"/>
      <c r="F1129" s="4"/>
    </row>
    <row r="1130" spans="2:6" ht="11.25" hidden="1" customHeight="1" x14ac:dyDescent="0.2">
      <c r="B1130" s="36" t="s">
        <v>4016</v>
      </c>
      <c r="C1130" s="3"/>
      <c r="D1130" s="3"/>
      <c r="E1130" s="3"/>
      <c r="F1130" s="4"/>
    </row>
    <row r="1131" spans="2:6" ht="11.25" hidden="1" customHeight="1" x14ac:dyDescent="0.2">
      <c r="B1131" s="36" t="s">
        <v>3027</v>
      </c>
      <c r="C1131" s="3"/>
      <c r="D1131" s="3"/>
      <c r="E1131" s="3"/>
      <c r="F1131" s="4"/>
    </row>
    <row r="1132" spans="2:6" ht="11.25" hidden="1" customHeight="1" x14ac:dyDescent="0.2">
      <c r="B1132" s="36" t="s">
        <v>4016</v>
      </c>
      <c r="C1132" s="3"/>
      <c r="D1132" s="3"/>
      <c r="E1132" s="3"/>
      <c r="F1132" s="4"/>
    </row>
    <row r="1133" spans="2:6" ht="11.25" hidden="1" customHeight="1" x14ac:dyDescent="0.2">
      <c r="B1133" s="36" t="s">
        <v>2079</v>
      </c>
      <c r="C1133" s="3"/>
      <c r="D1133" s="3"/>
      <c r="E1133" s="3"/>
      <c r="F1133" s="4"/>
    </row>
    <row r="1134" spans="2:6" ht="11.25" hidden="1" customHeight="1" x14ac:dyDescent="0.2">
      <c r="B1134" s="36" t="s">
        <v>3857</v>
      </c>
      <c r="C1134" s="3"/>
      <c r="D1134" s="3"/>
      <c r="E1134" s="3"/>
      <c r="F1134" s="4"/>
    </row>
    <row r="1135" spans="2:6" ht="11.25" hidden="1" customHeight="1" x14ac:dyDescent="0.2">
      <c r="B1135" s="36" t="s">
        <v>1493</v>
      </c>
      <c r="C1135" s="3"/>
      <c r="D1135" s="3"/>
      <c r="E1135" s="3"/>
      <c r="F1135" s="4"/>
    </row>
    <row r="1136" spans="2:6" ht="11.25" hidden="1" customHeight="1" x14ac:dyDescent="0.2">
      <c r="B1136" s="36" t="s">
        <v>4016</v>
      </c>
      <c r="C1136" s="3"/>
      <c r="D1136" s="3"/>
      <c r="E1136" s="3"/>
      <c r="F1136" s="4"/>
    </row>
    <row r="1137" spans="2:6" ht="11.25" hidden="1" customHeight="1" x14ac:dyDescent="0.2">
      <c r="B1137" s="36" t="s">
        <v>280</v>
      </c>
      <c r="C1137" s="3"/>
      <c r="D1137" s="3"/>
      <c r="E1137" s="3"/>
      <c r="F1137" s="4"/>
    </row>
    <row r="1138" spans="2:6" ht="11.25" hidden="1" customHeight="1" x14ac:dyDescent="0.2">
      <c r="B1138" s="36" t="s">
        <v>4016</v>
      </c>
      <c r="C1138" s="3"/>
      <c r="D1138" s="3"/>
      <c r="E1138" s="3"/>
      <c r="F1138" s="4"/>
    </row>
    <row r="1139" spans="2:6" ht="11.25" hidden="1" customHeight="1" x14ac:dyDescent="0.2">
      <c r="B1139" s="36" t="s">
        <v>300</v>
      </c>
      <c r="C1139" s="3"/>
      <c r="D1139" s="3"/>
      <c r="E1139" s="3"/>
      <c r="F1139" s="4"/>
    </row>
    <row r="1140" spans="2:6" ht="11.25" hidden="1" customHeight="1" x14ac:dyDescent="0.2">
      <c r="B1140" s="36" t="s">
        <v>219</v>
      </c>
      <c r="C1140" s="3"/>
      <c r="D1140" s="3"/>
      <c r="E1140" s="3"/>
      <c r="F1140" s="4"/>
    </row>
    <row r="1141" spans="2:6" ht="11.25" hidden="1" customHeight="1" x14ac:dyDescent="0.2">
      <c r="B1141" s="36" t="s">
        <v>1952</v>
      </c>
      <c r="C1141" s="3"/>
      <c r="D1141" s="3"/>
      <c r="E1141" s="3"/>
      <c r="F1141" s="4"/>
    </row>
    <row r="1142" spans="2:6" ht="11.25" hidden="1" customHeight="1" x14ac:dyDescent="0.2">
      <c r="B1142" s="36" t="s">
        <v>2906</v>
      </c>
      <c r="C1142" s="37">
        <f>D1142+E1142+F1142</f>
        <v>34481</v>
      </c>
      <c r="D1142" s="3">
        <v>19686</v>
      </c>
      <c r="E1142" s="3">
        <v>11609</v>
      </c>
      <c r="F1142" s="4">
        <v>3186</v>
      </c>
    </row>
    <row r="1143" spans="2:6" ht="11.25" hidden="1" customHeight="1" x14ac:dyDescent="0.2">
      <c r="B1143" s="36" t="s">
        <v>4016</v>
      </c>
      <c r="C1143" s="3"/>
      <c r="D1143" s="3"/>
      <c r="E1143" s="3"/>
      <c r="F1143" s="4"/>
    </row>
    <row r="1144" spans="2:6" ht="11.25" hidden="1" customHeight="1" x14ac:dyDescent="0.2">
      <c r="B1144" s="36" t="s">
        <v>1711</v>
      </c>
      <c r="C1144" s="3"/>
      <c r="D1144" s="3"/>
      <c r="E1144" s="3"/>
      <c r="F1144" s="4"/>
    </row>
    <row r="1145" spans="2:6" ht="11.25" hidden="1" customHeight="1" x14ac:dyDescent="0.2">
      <c r="B1145" s="36" t="s">
        <v>4016</v>
      </c>
      <c r="C1145" s="3"/>
      <c r="D1145" s="3"/>
      <c r="E1145" s="3"/>
      <c r="F1145" s="4"/>
    </row>
    <row r="1146" spans="2:6" ht="11.25" hidden="1" customHeight="1" x14ac:dyDescent="0.2">
      <c r="B1146" s="36" t="s">
        <v>1056</v>
      </c>
      <c r="C1146" s="3"/>
      <c r="D1146" s="3"/>
      <c r="E1146" s="3"/>
      <c r="F1146" s="4"/>
    </row>
    <row r="1147" spans="2:6" ht="11.25" hidden="1" customHeight="1" x14ac:dyDescent="0.2">
      <c r="B1147" s="36" t="s">
        <v>4016</v>
      </c>
      <c r="C1147" s="3"/>
      <c r="D1147" s="3"/>
      <c r="E1147" s="3"/>
      <c r="F1147" s="4"/>
    </row>
    <row r="1148" spans="2:6" ht="11.25" hidden="1" customHeight="1" x14ac:dyDescent="0.2">
      <c r="B1148" s="36" t="s">
        <v>2673</v>
      </c>
      <c r="C1148" s="3"/>
      <c r="D1148" s="3"/>
      <c r="E1148" s="3"/>
      <c r="F1148" s="4"/>
    </row>
    <row r="1149" spans="2:6" ht="11.25" hidden="1" customHeight="1" x14ac:dyDescent="0.2">
      <c r="B1149" s="36" t="s">
        <v>4016</v>
      </c>
      <c r="C1149" s="3"/>
      <c r="D1149" s="3"/>
      <c r="E1149" s="3"/>
      <c r="F1149" s="4"/>
    </row>
    <row r="1150" spans="2:6" ht="11.25" hidden="1" customHeight="1" x14ac:dyDescent="0.2">
      <c r="B1150" s="36" t="s">
        <v>476</v>
      </c>
      <c r="C1150" s="3"/>
      <c r="D1150" s="3"/>
      <c r="E1150" s="3"/>
      <c r="F1150" s="4"/>
    </row>
    <row r="1151" spans="2:6" ht="11.25" hidden="1" customHeight="1" x14ac:dyDescent="0.2">
      <c r="B1151" s="36" t="s">
        <v>3169</v>
      </c>
      <c r="C1151" s="3"/>
      <c r="D1151" s="3"/>
      <c r="E1151" s="3"/>
      <c r="F1151" s="4"/>
    </row>
    <row r="1152" spans="2:6" ht="11.25" hidden="1" customHeight="1" x14ac:dyDescent="0.2">
      <c r="B1152" s="36" t="s">
        <v>3085</v>
      </c>
      <c r="C1152" s="3"/>
      <c r="D1152" s="3"/>
      <c r="E1152" s="3"/>
      <c r="F1152" s="4"/>
    </row>
    <row r="1153" spans="2:6" ht="11.25" hidden="1" customHeight="1" x14ac:dyDescent="0.2">
      <c r="B1153" s="36" t="s">
        <v>4016</v>
      </c>
      <c r="C1153" s="3"/>
      <c r="D1153" s="3"/>
      <c r="E1153" s="3"/>
      <c r="F1153" s="4"/>
    </row>
    <row r="1154" spans="2:6" ht="11.25" hidden="1" customHeight="1" x14ac:dyDescent="0.2">
      <c r="B1154" s="36" t="s">
        <v>2306</v>
      </c>
      <c r="C1154" s="3"/>
      <c r="D1154" s="3"/>
      <c r="E1154" s="3"/>
      <c r="F1154" s="4"/>
    </row>
    <row r="1155" spans="2:6" ht="11.25" hidden="1" customHeight="1" x14ac:dyDescent="0.2">
      <c r="B1155" s="36" t="s">
        <v>4016</v>
      </c>
      <c r="C1155" s="3"/>
      <c r="D1155" s="3"/>
      <c r="E1155" s="3"/>
      <c r="F1155" s="4"/>
    </row>
    <row r="1156" spans="2:6" ht="11.25" hidden="1" customHeight="1" x14ac:dyDescent="0.2">
      <c r="B1156" s="36" t="s">
        <v>2093</v>
      </c>
      <c r="C1156" s="3"/>
      <c r="D1156" s="3"/>
      <c r="E1156" s="3"/>
      <c r="F1156" s="4"/>
    </row>
    <row r="1157" spans="2:6" ht="11.25" hidden="1" customHeight="1" x14ac:dyDescent="0.2">
      <c r="B1157" s="36" t="s">
        <v>3160</v>
      </c>
      <c r="C1157" s="37">
        <f>D1157+E1157+F1157</f>
        <v>19323</v>
      </c>
      <c r="D1157" s="3">
        <v>19323</v>
      </c>
      <c r="E1157" s="3"/>
      <c r="F1157" s="4"/>
    </row>
    <row r="1158" spans="2:6" ht="11.25" hidden="1" customHeight="1" x14ac:dyDescent="0.2">
      <c r="B1158" s="36" t="s">
        <v>4016</v>
      </c>
      <c r="C1158" s="3"/>
      <c r="D1158" s="3"/>
      <c r="E1158" s="3"/>
      <c r="F1158" s="4"/>
    </row>
    <row r="1159" spans="2:6" ht="11.25" hidden="1" customHeight="1" x14ac:dyDescent="0.2">
      <c r="B1159" s="36" t="s">
        <v>2632</v>
      </c>
      <c r="C1159" s="3"/>
      <c r="D1159" s="3"/>
      <c r="E1159" s="3"/>
      <c r="F1159" s="4"/>
    </row>
    <row r="1160" spans="2:6" ht="11.25" hidden="1" customHeight="1" x14ac:dyDescent="0.2">
      <c r="B1160" s="36" t="s">
        <v>4016</v>
      </c>
      <c r="C1160" s="3"/>
      <c r="D1160" s="3"/>
      <c r="E1160" s="3"/>
      <c r="F1160" s="4"/>
    </row>
    <row r="1161" spans="2:6" ht="11.25" hidden="1" customHeight="1" x14ac:dyDescent="0.2">
      <c r="B1161" s="36" t="s">
        <v>1506</v>
      </c>
      <c r="C1161" s="3"/>
      <c r="D1161" s="3"/>
      <c r="E1161" s="3"/>
      <c r="F1161" s="4"/>
    </row>
    <row r="1162" spans="2:6" ht="11.25" hidden="1" customHeight="1" x14ac:dyDescent="0.2">
      <c r="B1162" s="36" t="s">
        <v>2127</v>
      </c>
      <c r="C1162" s="3"/>
      <c r="D1162" s="3"/>
      <c r="E1162" s="3"/>
      <c r="F1162" s="4"/>
    </row>
    <row r="1163" spans="2:6" ht="11.25" hidden="1" customHeight="1" x14ac:dyDescent="0.2">
      <c r="B1163" s="36" t="s">
        <v>2620</v>
      </c>
      <c r="C1163" s="3"/>
      <c r="D1163" s="3"/>
      <c r="E1163" s="3"/>
      <c r="F1163" s="4"/>
    </row>
    <row r="1164" spans="2:6" ht="11.25" hidden="1" customHeight="1" x14ac:dyDescent="0.2">
      <c r="B1164" s="36" t="s">
        <v>3323</v>
      </c>
      <c r="C1164" s="37">
        <f>D1164+E1164+F1164</f>
        <v>449227</v>
      </c>
      <c r="D1164" s="3">
        <v>343485</v>
      </c>
      <c r="E1164" s="3">
        <v>33832</v>
      </c>
      <c r="F1164" s="4">
        <v>71910</v>
      </c>
    </row>
    <row r="1165" spans="2:6" ht="11.25" hidden="1" customHeight="1" x14ac:dyDescent="0.2">
      <c r="B1165" s="36" t="s">
        <v>4016</v>
      </c>
      <c r="C1165" s="3"/>
      <c r="D1165" s="3"/>
      <c r="E1165" s="3"/>
      <c r="F1165" s="4"/>
    </row>
    <row r="1166" spans="2:6" ht="11.25" hidden="1" customHeight="1" x14ac:dyDescent="0.2">
      <c r="B1166" s="36" t="s">
        <v>1727</v>
      </c>
      <c r="C1166" s="3"/>
      <c r="D1166" s="3"/>
      <c r="E1166" s="3"/>
      <c r="F1166" s="4"/>
    </row>
    <row r="1167" spans="2:6" ht="11.25" hidden="1" customHeight="1" x14ac:dyDescent="0.2">
      <c r="B1167" s="36" t="s">
        <v>4016</v>
      </c>
      <c r="C1167" s="3"/>
      <c r="D1167" s="3"/>
      <c r="E1167" s="3"/>
      <c r="F1167" s="4"/>
    </row>
    <row r="1168" spans="2:6" ht="11.25" hidden="1" customHeight="1" x14ac:dyDescent="0.2">
      <c r="B1168" s="36" t="s">
        <v>2106</v>
      </c>
      <c r="C1168" s="3"/>
      <c r="D1168" s="3"/>
      <c r="E1168" s="3"/>
      <c r="F1168" s="4"/>
    </row>
    <row r="1169" spans="2:6" ht="11.25" hidden="1" customHeight="1" x14ac:dyDescent="0.2">
      <c r="B1169" s="36" t="s">
        <v>1084</v>
      </c>
      <c r="C1169" s="3"/>
      <c r="D1169" s="3"/>
      <c r="E1169" s="3"/>
      <c r="F1169" s="4"/>
    </row>
    <row r="1170" spans="2:6" ht="11.25" hidden="1" customHeight="1" x14ac:dyDescent="0.2">
      <c r="B1170" s="28" t="s">
        <v>2812</v>
      </c>
      <c r="C1170" s="6"/>
      <c r="D1170" s="6"/>
      <c r="E1170" s="6"/>
      <c r="F1170" s="7"/>
    </row>
    <row r="1171" spans="2:6" ht="11.25" hidden="1" customHeight="1" x14ac:dyDescent="0.2">
      <c r="B1171" s="36" t="s">
        <v>2313</v>
      </c>
      <c r="C1171" s="37">
        <f>D1171+E1171+F1171</f>
        <v>773106</v>
      </c>
      <c r="D1171" s="3">
        <v>574680</v>
      </c>
      <c r="E1171" s="3">
        <v>68891</v>
      </c>
      <c r="F1171" s="4">
        <v>129535</v>
      </c>
    </row>
    <row r="1172" spans="2:6" ht="11.25" hidden="1" customHeight="1" x14ac:dyDescent="0.2">
      <c r="B1172" s="36" t="s">
        <v>4016</v>
      </c>
      <c r="C1172" s="3"/>
      <c r="D1172" s="3"/>
      <c r="E1172" s="3"/>
      <c r="F1172" s="4"/>
    </row>
    <row r="1173" spans="2:6" ht="11.25" hidden="1" customHeight="1" x14ac:dyDescent="0.2">
      <c r="B1173" s="33" t="s">
        <v>2946</v>
      </c>
      <c r="C1173" s="34">
        <v>9584</v>
      </c>
      <c r="D1173" s="34">
        <v>5131</v>
      </c>
      <c r="E1173" s="34">
        <v>1038</v>
      </c>
      <c r="F1173" s="35">
        <v>3415</v>
      </c>
    </row>
    <row r="1174" spans="2:6" ht="11.25" hidden="1" customHeight="1" x14ac:dyDescent="0.2">
      <c r="B1174" s="36" t="s">
        <v>4016</v>
      </c>
      <c r="C1174" s="3"/>
      <c r="D1174" s="3"/>
      <c r="E1174" s="3"/>
      <c r="F1174" s="4"/>
    </row>
    <row r="1175" spans="2:6" ht="11.25" hidden="1" customHeight="1" x14ac:dyDescent="0.2">
      <c r="B1175" s="36" t="s">
        <v>3278</v>
      </c>
      <c r="C1175" s="3"/>
      <c r="D1175" s="3"/>
      <c r="E1175" s="3"/>
      <c r="F1175" s="4"/>
    </row>
    <row r="1176" spans="2:6" ht="11.25" hidden="1" customHeight="1" x14ac:dyDescent="0.2">
      <c r="B1176" s="36" t="s">
        <v>2535</v>
      </c>
      <c r="C1176" s="3"/>
      <c r="D1176" s="3"/>
      <c r="E1176" s="3"/>
      <c r="F1176" s="4"/>
    </row>
    <row r="1177" spans="2:6" ht="11.25" hidden="1" customHeight="1" x14ac:dyDescent="0.2">
      <c r="B1177" s="36" t="s">
        <v>3254</v>
      </c>
      <c r="C1177" s="3"/>
      <c r="D1177" s="3"/>
      <c r="E1177" s="3"/>
      <c r="F1177" s="4"/>
    </row>
    <row r="1178" spans="2:6" ht="11.25" hidden="1" customHeight="1" x14ac:dyDescent="0.2">
      <c r="B1178" s="36" t="s">
        <v>86</v>
      </c>
      <c r="C1178" s="3"/>
      <c r="D1178" s="3"/>
      <c r="E1178" s="3"/>
      <c r="F1178" s="4"/>
    </row>
    <row r="1179" spans="2:6" ht="11.25" hidden="1" customHeight="1" x14ac:dyDescent="0.2">
      <c r="B1179" s="36" t="s">
        <v>68</v>
      </c>
      <c r="C1179" s="3"/>
      <c r="D1179" s="3"/>
      <c r="E1179" s="3"/>
      <c r="F1179" s="4"/>
    </row>
    <row r="1180" spans="2:6" ht="11.25" hidden="1" customHeight="1" x14ac:dyDescent="0.2">
      <c r="B1180" s="36" t="s">
        <v>966</v>
      </c>
      <c r="C1180" s="3"/>
      <c r="D1180" s="3"/>
      <c r="E1180" s="3"/>
      <c r="F1180" s="4"/>
    </row>
    <row r="1181" spans="2:6" ht="11.25" hidden="1" customHeight="1" x14ac:dyDescent="0.2">
      <c r="B1181" s="36" t="s">
        <v>2335</v>
      </c>
      <c r="C1181" s="3"/>
      <c r="D1181" s="3"/>
      <c r="E1181" s="3"/>
      <c r="F1181" s="4"/>
    </row>
    <row r="1182" spans="2:6" ht="11.25" hidden="1" customHeight="1" x14ac:dyDescent="0.2">
      <c r="B1182" s="36" t="s">
        <v>4016</v>
      </c>
      <c r="C1182" s="3"/>
      <c r="D1182" s="3"/>
      <c r="E1182" s="3"/>
      <c r="F1182" s="4"/>
    </row>
    <row r="1183" spans="2:6" ht="11.25" hidden="1" customHeight="1" x14ac:dyDescent="0.2">
      <c r="B1183" s="36" t="s">
        <v>2803</v>
      </c>
      <c r="C1183" s="3"/>
      <c r="D1183" s="3"/>
      <c r="E1183" s="3"/>
      <c r="F1183" s="4"/>
    </row>
    <row r="1184" spans="2:6" ht="11.25" hidden="1" customHeight="1" x14ac:dyDescent="0.2">
      <c r="B1184" s="36" t="s">
        <v>4016</v>
      </c>
      <c r="C1184" s="3"/>
      <c r="D1184" s="3"/>
      <c r="E1184" s="3"/>
      <c r="F1184" s="4"/>
    </row>
    <row r="1185" spans="2:6" ht="11.25" hidden="1" customHeight="1" x14ac:dyDescent="0.2">
      <c r="B1185" s="36" t="s">
        <v>1813</v>
      </c>
      <c r="C1185" s="3"/>
      <c r="D1185" s="3"/>
      <c r="E1185" s="3"/>
      <c r="F1185" s="4"/>
    </row>
    <row r="1186" spans="2:6" ht="11.25" hidden="1" customHeight="1" x14ac:dyDescent="0.2">
      <c r="B1186" s="36" t="s">
        <v>4016</v>
      </c>
      <c r="C1186" s="3"/>
      <c r="D1186" s="3"/>
      <c r="E1186" s="3"/>
      <c r="F1186" s="4"/>
    </row>
    <row r="1187" spans="2:6" ht="11.25" hidden="1" customHeight="1" x14ac:dyDescent="0.2">
      <c r="B1187" s="36" t="s">
        <v>1018</v>
      </c>
      <c r="C1187" s="3"/>
      <c r="D1187" s="3"/>
      <c r="E1187" s="3"/>
      <c r="F1187" s="4"/>
    </row>
    <row r="1188" spans="2:6" ht="11.25" hidden="1" customHeight="1" x14ac:dyDescent="0.2">
      <c r="B1188" s="36" t="s">
        <v>2312</v>
      </c>
      <c r="C1188" s="3"/>
      <c r="D1188" s="3"/>
      <c r="E1188" s="3"/>
      <c r="F1188" s="4"/>
    </row>
    <row r="1189" spans="2:6" ht="11.25" hidden="1" customHeight="1" x14ac:dyDescent="0.2">
      <c r="B1189" s="36" t="s">
        <v>3293</v>
      </c>
      <c r="C1189" s="3"/>
      <c r="D1189" s="3"/>
      <c r="E1189" s="3"/>
      <c r="F1189" s="4"/>
    </row>
    <row r="1190" spans="2:6" ht="11.25" hidden="1" customHeight="1" x14ac:dyDescent="0.2">
      <c r="B1190" s="36" t="s">
        <v>4016</v>
      </c>
      <c r="C1190" s="3"/>
      <c r="D1190" s="3"/>
      <c r="E1190" s="3"/>
      <c r="F1190" s="4"/>
    </row>
    <row r="1191" spans="2:6" ht="11.25" hidden="1" customHeight="1" x14ac:dyDescent="0.2">
      <c r="B1191" s="36" t="s">
        <v>2825</v>
      </c>
      <c r="C1191" s="3"/>
      <c r="D1191" s="3"/>
      <c r="E1191" s="3"/>
      <c r="F1191" s="4"/>
    </row>
    <row r="1192" spans="2:6" ht="11.25" hidden="1" customHeight="1" x14ac:dyDescent="0.2">
      <c r="B1192" s="36" t="s">
        <v>4016</v>
      </c>
      <c r="C1192" s="3"/>
      <c r="D1192" s="3"/>
      <c r="E1192" s="3"/>
      <c r="F1192" s="4"/>
    </row>
    <row r="1193" spans="2:6" ht="11.25" hidden="1" customHeight="1" x14ac:dyDescent="0.2">
      <c r="B1193" s="36" t="s">
        <v>1719</v>
      </c>
      <c r="C1193" s="3"/>
      <c r="D1193" s="3"/>
      <c r="E1193" s="3"/>
      <c r="F1193" s="4"/>
    </row>
    <row r="1194" spans="2:6" ht="11.25" hidden="1" customHeight="1" x14ac:dyDescent="0.2">
      <c r="B1194" s="36" t="s">
        <v>4016</v>
      </c>
      <c r="C1194" s="3"/>
      <c r="D1194" s="3"/>
      <c r="E1194" s="3"/>
      <c r="F1194" s="4"/>
    </row>
    <row r="1195" spans="2:6" ht="11.25" hidden="1" customHeight="1" x14ac:dyDescent="0.2">
      <c r="B1195" s="36" t="s">
        <v>2478</v>
      </c>
      <c r="C1195" s="3"/>
      <c r="D1195" s="3"/>
      <c r="E1195" s="3"/>
      <c r="F1195" s="4"/>
    </row>
    <row r="1196" spans="2:6" ht="11.25" hidden="1" customHeight="1" x14ac:dyDescent="0.2">
      <c r="B1196" s="36" t="s">
        <v>4016</v>
      </c>
      <c r="C1196" s="3"/>
      <c r="D1196" s="3"/>
      <c r="E1196" s="3"/>
      <c r="F1196" s="4"/>
    </row>
    <row r="1197" spans="2:6" ht="11.25" hidden="1" customHeight="1" x14ac:dyDescent="0.2">
      <c r="B1197" s="36" t="s">
        <v>3974</v>
      </c>
      <c r="C1197" s="3"/>
      <c r="D1197" s="3"/>
      <c r="E1197" s="3"/>
      <c r="F1197" s="4"/>
    </row>
    <row r="1198" spans="2:6" ht="11.25" hidden="1" customHeight="1" x14ac:dyDescent="0.2">
      <c r="B1198" s="36" t="s">
        <v>3961</v>
      </c>
      <c r="C1198" s="3"/>
      <c r="D1198" s="3"/>
      <c r="E1198" s="3"/>
      <c r="F1198" s="4"/>
    </row>
    <row r="1199" spans="2:6" ht="11.25" hidden="1" customHeight="1" x14ac:dyDescent="0.2">
      <c r="B1199" s="36" t="s">
        <v>1188</v>
      </c>
      <c r="C1199" s="3"/>
      <c r="D1199" s="3"/>
      <c r="E1199" s="3"/>
      <c r="F1199" s="4"/>
    </row>
    <row r="1200" spans="2:6" ht="11.25" hidden="1" customHeight="1" x14ac:dyDescent="0.2">
      <c r="B1200" s="36" t="s">
        <v>4016</v>
      </c>
      <c r="C1200" s="3"/>
      <c r="D1200" s="3"/>
      <c r="E1200" s="3"/>
      <c r="F1200" s="4"/>
    </row>
    <row r="1201" spans="2:6" ht="11.25" hidden="1" customHeight="1" x14ac:dyDescent="0.2">
      <c r="B1201" s="36" t="s">
        <v>1118</v>
      </c>
      <c r="C1201" s="3"/>
      <c r="D1201" s="3"/>
      <c r="E1201" s="3"/>
      <c r="F1201" s="4"/>
    </row>
    <row r="1202" spans="2:6" ht="11.25" hidden="1" customHeight="1" x14ac:dyDescent="0.2">
      <c r="B1202" s="36" t="s">
        <v>4016</v>
      </c>
      <c r="C1202" s="3"/>
      <c r="D1202" s="3"/>
      <c r="E1202" s="3"/>
      <c r="F1202" s="4"/>
    </row>
    <row r="1203" spans="2:6" ht="11.25" hidden="1" customHeight="1" x14ac:dyDescent="0.2">
      <c r="B1203" s="36" t="s">
        <v>768</v>
      </c>
      <c r="C1203" s="3"/>
      <c r="D1203" s="3"/>
      <c r="E1203" s="3"/>
      <c r="F1203" s="4"/>
    </row>
    <row r="1204" spans="2:6" ht="11.25" hidden="1" customHeight="1" x14ac:dyDescent="0.2">
      <c r="B1204" s="36" t="s">
        <v>3496</v>
      </c>
      <c r="C1204" s="3"/>
      <c r="D1204" s="3"/>
      <c r="E1204" s="3"/>
      <c r="F1204" s="4"/>
    </row>
    <row r="1205" spans="2:6" ht="11.25" hidden="1" customHeight="1" x14ac:dyDescent="0.2">
      <c r="B1205" s="36" t="s">
        <v>1228</v>
      </c>
      <c r="C1205" s="3"/>
      <c r="D1205" s="3"/>
      <c r="E1205" s="3"/>
      <c r="F1205" s="4"/>
    </row>
    <row r="1206" spans="2:6" ht="11.25" hidden="1" customHeight="1" x14ac:dyDescent="0.2">
      <c r="B1206" s="36" t="s">
        <v>4016</v>
      </c>
      <c r="C1206" s="3"/>
      <c r="D1206" s="3"/>
      <c r="E1206" s="3"/>
      <c r="F1206" s="4"/>
    </row>
    <row r="1207" spans="2:6" ht="11.25" hidden="1" customHeight="1" x14ac:dyDescent="0.2">
      <c r="B1207" s="36" t="s">
        <v>1399</v>
      </c>
      <c r="C1207" s="3"/>
      <c r="D1207" s="3"/>
      <c r="E1207" s="3"/>
      <c r="F1207" s="4"/>
    </row>
    <row r="1208" spans="2:6" ht="11.25" hidden="1" customHeight="1" x14ac:dyDescent="0.2">
      <c r="B1208" s="36" t="s">
        <v>4016</v>
      </c>
      <c r="C1208" s="3"/>
      <c r="D1208" s="3"/>
      <c r="E1208" s="3"/>
      <c r="F1208" s="4"/>
    </row>
    <row r="1209" spans="2:6" ht="11.25" hidden="1" customHeight="1" x14ac:dyDescent="0.2">
      <c r="B1209" s="36" t="s">
        <v>3631</v>
      </c>
      <c r="C1209" s="3"/>
      <c r="D1209" s="3"/>
      <c r="E1209" s="3"/>
      <c r="F1209" s="4"/>
    </row>
    <row r="1210" spans="2:6" ht="11.25" hidden="1" customHeight="1" x14ac:dyDescent="0.2">
      <c r="B1210" s="36" t="s">
        <v>1873</v>
      </c>
      <c r="C1210" s="3"/>
      <c r="D1210" s="3"/>
      <c r="E1210" s="3"/>
      <c r="F1210" s="4"/>
    </row>
    <row r="1211" spans="2:6" ht="11.25" hidden="1" customHeight="1" x14ac:dyDescent="0.2">
      <c r="B1211" s="36" t="s">
        <v>400</v>
      </c>
      <c r="C1211" s="37">
        <f>D1211+E1211+F1211</f>
        <v>7792</v>
      </c>
      <c r="D1211" s="3">
        <v>4597</v>
      </c>
      <c r="E1211" s="3"/>
      <c r="F1211" s="4">
        <v>3195</v>
      </c>
    </row>
    <row r="1212" spans="2:6" ht="11.25" hidden="1" customHeight="1" x14ac:dyDescent="0.2">
      <c r="B1212" s="36" t="s">
        <v>4016</v>
      </c>
      <c r="C1212" s="3"/>
      <c r="D1212" s="3"/>
      <c r="E1212" s="3"/>
      <c r="F1212" s="4"/>
    </row>
    <row r="1213" spans="2:6" ht="11.25" hidden="1" customHeight="1" x14ac:dyDescent="0.2">
      <c r="B1213" s="36" t="s">
        <v>1771</v>
      </c>
      <c r="C1213" s="3"/>
      <c r="D1213" s="3"/>
      <c r="E1213" s="3"/>
      <c r="F1213" s="4"/>
    </row>
    <row r="1214" spans="2:6" ht="11.25" hidden="1" customHeight="1" x14ac:dyDescent="0.2">
      <c r="B1214" s="36" t="s">
        <v>4016</v>
      </c>
      <c r="C1214" s="3"/>
      <c r="D1214" s="3"/>
      <c r="E1214" s="3"/>
      <c r="F1214" s="4"/>
    </row>
    <row r="1215" spans="2:6" ht="11.25" hidden="1" customHeight="1" x14ac:dyDescent="0.2">
      <c r="B1215" s="36" t="s">
        <v>1020</v>
      </c>
      <c r="C1215" s="3"/>
      <c r="D1215" s="3"/>
      <c r="E1215" s="3"/>
      <c r="F1215" s="4"/>
    </row>
    <row r="1216" spans="2:6" ht="11.25" hidden="1" customHeight="1" x14ac:dyDescent="0.2">
      <c r="B1216" s="36" t="s">
        <v>801</v>
      </c>
      <c r="C1216" s="3"/>
      <c r="D1216" s="3"/>
      <c r="E1216" s="3"/>
      <c r="F1216" s="4"/>
    </row>
    <row r="1217" spans="2:6" ht="11.25" hidden="1" customHeight="1" x14ac:dyDescent="0.2">
      <c r="B1217" s="36" t="s">
        <v>183</v>
      </c>
      <c r="C1217" s="3"/>
      <c r="D1217" s="3"/>
      <c r="E1217" s="3"/>
      <c r="F1217" s="4"/>
    </row>
    <row r="1218" spans="2:6" ht="11.25" hidden="1" customHeight="1" x14ac:dyDescent="0.2">
      <c r="B1218" s="36" t="s">
        <v>4016</v>
      </c>
      <c r="C1218" s="3"/>
      <c r="D1218" s="3"/>
      <c r="E1218" s="3"/>
      <c r="F1218" s="4"/>
    </row>
    <row r="1219" spans="2:6" ht="11.25" hidden="1" customHeight="1" x14ac:dyDescent="0.2">
      <c r="B1219" s="36" t="s">
        <v>1293</v>
      </c>
      <c r="C1219" s="3"/>
      <c r="D1219" s="3"/>
      <c r="E1219" s="3"/>
      <c r="F1219" s="4"/>
    </row>
    <row r="1220" spans="2:6" ht="11.25" hidden="1" customHeight="1" x14ac:dyDescent="0.2">
      <c r="B1220" s="36" t="s">
        <v>4016</v>
      </c>
      <c r="C1220" s="3"/>
      <c r="D1220" s="3"/>
      <c r="E1220" s="3"/>
      <c r="F1220" s="4"/>
    </row>
    <row r="1221" spans="2:6" ht="11.25" hidden="1" customHeight="1" x14ac:dyDescent="0.2">
      <c r="B1221" s="36" t="s">
        <v>2453</v>
      </c>
      <c r="C1221" s="3"/>
      <c r="D1221" s="3"/>
      <c r="E1221" s="3"/>
      <c r="F1221" s="4"/>
    </row>
    <row r="1222" spans="2:6" ht="11.25" hidden="1" customHeight="1" x14ac:dyDescent="0.2">
      <c r="B1222" s="36" t="s">
        <v>1469</v>
      </c>
      <c r="C1222" s="3"/>
      <c r="D1222" s="3"/>
      <c r="E1222" s="3"/>
      <c r="F1222" s="4"/>
    </row>
    <row r="1223" spans="2:6" ht="11.25" hidden="1" customHeight="1" x14ac:dyDescent="0.2">
      <c r="B1223" s="28" t="s">
        <v>3395</v>
      </c>
      <c r="C1223" s="6"/>
      <c r="D1223" s="6"/>
      <c r="E1223" s="6"/>
      <c r="F1223" s="7"/>
    </row>
    <row r="1224" spans="2:6" ht="11.25" hidden="1" customHeight="1" x14ac:dyDescent="0.2">
      <c r="B1224" s="36" t="s">
        <v>3903</v>
      </c>
      <c r="C1224" s="37">
        <f>D1224+E1224+F1224</f>
        <v>1792</v>
      </c>
      <c r="D1224" s="3">
        <v>534</v>
      </c>
      <c r="E1224" s="3">
        <v>1038</v>
      </c>
      <c r="F1224" s="4">
        <v>220</v>
      </c>
    </row>
    <row r="1225" spans="2:6" ht="11.25" hidden="1" customHeight="1" x14ac:dyDescent="0.2">
      <c r="B1225" s="36" t="s">
        <v>4016</v>
      </c>
      <c r="C1225" s="3"/>
      <c r="D1225" s="3"/>
      <c r="E1225" s="3"/>
      <c r="F1225" s="4"/>
    </row>
    <row r="1226" spans="2:6" ht="11.25" hidden="1" customHeight="1" x14ac:dyDescent="0.2">
      <c r="B1226" s="36" t="s">
        <v>207</v>
      </c>
      <c r="C1226" s="3"/>
      <c r="D1226" s="3"/>
      <c r="E1226" s="3"/>
      <c r="F1226" s="4"/>
    </row>
    <row r="1227" spans="2:6" ht="11.25" hidden="1" customHeight="1" x14ac:dyDescent="0.2">
      <c r="B1227" s="36" t="s">
        <v>4016</v>
      </c>
      <c r="C1227" s="3"/>
      <c r="D1227" s="3"/>
      <c r="E1227" s="3"/>
      <c r="F1227" s="4"/>
    </row>
    <row r="1228" spans="2:6" ht="11.25" hidden="1" customHeight="1" x14ac:dyDescent="0.2">
      <c r="B1228" s="36" t="s">
        <v>622</v>
      </c>
      <c r="C1228" s="3"/>
      <c r="D1228" s="3"/>
      <c r="E1228" s="3"/>
      <c r="F1228" s="4"/>
    </row>
    <row r="1229" spans="2:6" ht="11.25" hidden="1" customHeight="1" x14ac:dyDescent="0.2">
      <c r="B1229" s="36" t="s">
        <v>613</v>
      </c>
      <c r="C1229" s="3"/>
      <c r="D1229" s="3"/>
      <c r="E1229" s="3"/>
      <c r="F1229" s="4"/>
    </row>
    <row r="1230" spans="2:6" ht="11.25" hidden="1" customHeight="1" x14ac:dyDescent="0.2">
      <c r="B1230" s="36" t="s">
        <v>3248</v>
      </c>
      <c r="C1230" s="3"/>
      <c r="D1230" s="3"/>
      <c r="E1230" s="3"/>
      <c r="F1230" s="4"/>
    </row>
    <row r="1231" spans="2:6" ht="11.25" hidden="1" customHeight="1" x14ac:dyDescent="0.2">
      <c r="B1231" s="36" t="s">
        <v>1086</v>
      </c>
      <c r="C1231" s="37">
        <f>D1231+E1231+F1231</f>
        <v>9584</v>
      </c>
      <c r="D1231" s="3">
        <v>5131</v>
      </c>
      <c r="E1231" s="3">
        <v>1038</v>
      </c>
      <c r="F1231" s="4">
        <v>3415</v>
      </c>
    </row>
    <row r="1232" spans="2:6" ht="11.25" hidden="1" customHeight="1" x14ac:dyDescent="0.2">
      <c r="B1232" s="36" t="s">
        <v>4016</v>
      </c>
      <c r="C1232" s="3"/>
      <c r="D1232" s="3"/>
      <c r="E1232" s="3"/>
      <c r="F1232" s="4"/>
    </row>
    <row r="1233" spans="2:6" ht="11.25" hidden="1" customHeight="1" x14ac:dyDescent="0.2">
      <c r="B1233" s="33" t="s">
        <v>584</v>
      </c>
      <c r="C1233" s="34">
        <v>2354</v>
      </c>
      <c r="D1233" s="34">
        <v>1632</v>
      </c>
      <c r="E1233" s="34">
        <v>567</v>
      </c>
      <c r="F1233" s="35">
        <v>155</v>
      </c>
    </row>
    <row r="1234" spans="2:6" ht="11.25" hidden="1" customHeight="1" x14ac:dyDescent="0.2">
      <c r="B1234" s="36" t="s">
        <v>4016</v>
      </c>
      <c r="C1234" s="3"/>
      <c r="D1234" s="3"/>
      <c r="E1234" s="3"/>
      <c r="F1234" s="4"/>
    </row>
    <row r="1235" spans="2:6" ht="11.25" hidden="1" customHeight="1" x14ac:dyDescent="0.2">
      <c r="B1235" s="36" t="s">
        <v>3958</v>
      </c>
      <c r="C1235" s="3"/>
      <c r="D1235" s="3"/>
      <c r="E1235" s="3"/>
      <c r="F1235" s="4"/>
    </row>
    <row r="1236" spans="2:6" ht="11.25" hidden="1" customHeight="1" x14ac:dyDescent="0.2">
      <c r="B1236" s="36" t="s">
        <v>4016</v>
      </c>
      <c r="C1236" s="3"/>
      <c r="D1236" s="3"/>
      <c r="E1236" s="3"/>
      <c r="F1236" s="4"/>
    </row>
    <row r="1237" spans="2:6" ht="11.25" hidden="1" customHeight="1" x14ac:dyDescent="0.2">
      <c r="B1237" s="36" t="s">
        <v>24</v>
      </c>
      <c r="C1237" s="3"/>
      <c r="D1237" s="3"/>
      <c r="E1237" s="3"/>
      <c r="F1237" s="4"/>
    </row>
    <row r="1238" spans="2:6" ht="11.25" hidden="1" customHeight="1" x14ac:dyDescent="0.2">
      <c r="B1238" s="36" t="s">
        <v>4016</v>
      </c>
      <c r="C1238" s="3"/>
      <c r="D1238" s="3"/>
      <c r="E1238" s="3"/>
      <c r="F1238" s="4"/>
    </row>
    <row r="1239" spans="2:6" ht="11.25" hidden="1" customHeight="1" x14ac:dyDescent="0.2">
      <c r="B1239" s="36" t="s">
        <v>3459</v>
      </c>
      <c r="C1239" s="3"/>
      <c r="D1239" s="3"/>
      <c r="E1239" s="3"/>
      <c r="F1239" s="4"/>
    </row>
    <row r="1240" spans="2:6" ht="11.25" hidden="1" customHeight="1" x14ac:dyDescent="0.2">
      <c r="B1240" s="36" t="s">
        <v>4016</v>
      </c>
      <c r="C1240" s="3"/>
      <c r="D1240" s="3"/>
      <c r="E1240" s="3"/>
      <c r="F1240" s="4"/>
    </row>
    <row r="1241" spans="2:6" ht="11.25" hidden="1" customHeight="1" x14ac:dyDescent="0.2">
      <c r="B1241" s="36" t="s">
        <v>3292</v>
      </c>
      <c r="C1241" s="3"/>
      <c r="D1241" s="3"/>
      <c r="E1241" s="3"/>
      <c r="F1241" s="4"/>
    </row>
    <row r="1242" spans="2:6" ht="11.25" hidden="1" customHeight="1" x14ac:dyDescent="0.2">
      <c r="B1242" s="36" t="s">
        <v>2080</v>
      </c>
      <c r="C1242" s="3"/>
      <c r="D1242" s="3"/>
      <c r="E1242" s="3"/>
      <c r="F1242" s="4"/>
    </row>
    <row r="1243" spans="2:6" ht="11.25" hidden="1" customHeight="1" x14ac:dyDescent="0.2">
      <c r="B1243" s="36" t="s">
        <v>2804</v>
      </c>
      <c r="C1243" s="3"/>
      <c r="D1243" s="3"/>
      <c r="E1243" s="3"/>
      <c r="F1243" s="4"/>
    </row>
    <row r="1244" spans="2:6" ht="11.25" hidden="1" customHeight="1" x14ac:dyDescent="0.2">
      <c r="B1244" s="36" t="s">
        <v>4016</v>
      </c>
      <c r="C1244" s="3"/>
      <c r="D1244" s="3"/>
      <c r="E1244" s="3"/>
      <c r="F1244" s="4"/>
    </row>
    <row r="1245" spans="2:6" ht="11.25" hidden="1" customHeight="1" x14ac:dyDescent="0.2">
      <c r="B1245" s="36" t="s">
        <v>643</v>
      </c>
      <c r="C1245" s="3"/>
      <c r="D1245" s="3"/>
      <c r="E1245" s="3"/>
      <c r="F1245" s="4"/>
    </row>
    <row r="1246" spans="2:6" ht="11.25" hidden="1" customHeight="1" x14ac:dyDescent="0.2">
      <c r="B1246" s="36" t="s">
        <v>4016</v>
      </c>
      <c r="C1246" s="3"/>
      <c r="D1246" s="3"/>
      <c r="E1246" s="3"/>
      <c r="F1246" s="4"/>
    </row>
    <row r="1247" spans="2:6" ht="11.25" hidden="1" customHeight="1" x14ac:dyDescent="0.2">
      <c r="B1247" s="36" t="s">
        <v>2686</v>
      </c>
      <c r="C1247" s="3"/>
      <c r="D1247" s="3"/>
      <c r="E1247" s="3"/>
      <c r="F1247" s="4"/>
    </row>
    <row r="1248" spans="2:6" ht="11.25" hidden="1" customHeight="1" x14ac:dyDescent="0.2">
      <c r="B1248" s="36" t="s">
        <v>4016</v>
      </c>
      <c r="C1248" s="3"/>
      <c r="D1248" s="3"/>
      <c r="E1248" s="3"/>
      <c r="F1248" s="4"/>
    </row>
    <row r="1249" spans="2:6" ht="11.25" hidden="1" customHeight="1" x14ac:dyDescent="0.2">
      <c r="B1249" s="36" t="s">
        <v>94</v>
      </c>
      <c r="C1249" s="3"/>
      <c r="D1249" s="3"/>
      <c r="E1249" s="3"/>
      <c r="F1249" s="4"/>
    </row>
    <row r="1250" spans="2:6" ht="11.25" hidden="1" customHeight="1" x14ac:dyDescent="0.2">
      <c r="B1250" s="36" t="s">
        <v>4016</v>
      </c>
      <c r="C1250" s="3"/>
      <c r="D1250" s="3"/>
      <c r="E1250" s="3"/>
      <c r="F1250" s="4"/>
    </row>
    <row r="1251" spans="2:6" ht="11.25" hidden="1" customHeight="1" x14ac:dyDescent="0.2">
      <c r="B1251" s="36" t="s">
        <v>839</v>
      </c>
      <c r="C1251" s="3"/>
      <c r="D1251" s="3"/>
      <c r="E1251" s="3"/>
      <c r="F1251" s="4"/>
    </row>
    <row r="1252" spans="2:6" ht="11.25" hidden="1" customHeight="1" x14ac:dyDescent="0.2">
      <c r="B1252" s="36" t="s">
        <v>4016</v>
      </c>
      <c r="C1252" s="3"/>
      <c r="D1252" s="3"/>
      <c r="E1252" s="3"/>
      <c r="F1252" s="4"/>
    </row>
    <row r="1253" spans="2:6" ht="11.25" hidden="1" customHeight="1" x14ac:dyDescent="0.2">
      <c r="B1253" s="36" t="s">
        <v>1273</v>
      </c>
      <c r="C1253" s="3"/>
      <c r="D1253" s="3"/>
      <c r="E1253" s="3"/>
      <c r="F1253" s="4"/>
    </row>
    <row r="1254" spans="2:6" ht="11.25" hidden="1" customHeight="1" x14ac:dyDescent="0.2">
      <c r="B1254" s="36" t="s">
        <v>1289</v>
      </c>
      <c r="C1254" s="3"/>
      <c r="D1254" s="3"/>
      <c r="E1254" s="3"/>
      <c r="F1254" s="4"/>
    </row>
    <row r="1255" spans="2:6" ht="11.25" hidden="1" customHeight="1" x14ac:dyDescent="0.2">
      <c r="B1255" s="36" t="s">
        <v>1729</v>
      </c>
      <c r="C1255" s="3"/>
      <c r="D1255" s="3"/>
      <c r="E1255" s="3"/>
      <c r="F1255" s="4"/>
    </row>
    <row r="1256" spans="2:6" ht="11.25" hidden="1" customHeight="1" x14ac:dyDescent="0.2">
      <c r="B1256" s="36" t="s">
        <v>4016</v>
      </c>
      <c r="C1256" s="3"/>
      <c r="D1256" s="3"/>
      <c r="E1256" s="3"/>
      <c r="F1256" s="4"/>
    </row>
    <row r="1257" spans="2:6" ht="11.25" hidden="1" customHeight="1" x14ac:dyDescent="0.2">
      <c r="B1257" s="36" t="s">
        <v>3228</v>
      </c>
      <c r="C1257" s="3"/>
      <c r="D1257" s="3"/>
      <c r="E1257" s="3"/>
      <c r="F1257" s="4"/>
    </row>
    <row r="1258" spans="2:6" ht="11.25" hidden="1" customHeight="1" x14ac:dyDescent="0.2">
      <c r="B1258" s="36" t="s">
        <v>4016</v>
      </c>
      <c r="C1258" s="3"/>
      <c r="D1258" s="3"/>
      <c r="E1258" s="3"/>
      <c r="F1258" s="4"/>
    </row>
    <row r="1259" spans="2:6" ht="11.25" hidden="1" customHeight="1" x14ac:dyDescent="0.2">
      <c r="B1259" s="36" t="s">
        <v>1097</v>
      </c>
      <c r="C1259" s="3"/>
      <c r="D1259" s="3"/>
      <c r="E1259" s="3"/>
      <c r="F1259" s="4"/>
    </row>
    <row r="1260" spans="2:6" ht="11.25" hidden="1" customHeight="1" x14ac:dyDescent="0.2">
      <c r="B1260" s="36" t="s">
        <v>2184</v>
      </c>
      <c r="C1260" s="3"/>
      <c r="D1260" s="3"/>
      <c r="E1260" s="3"/>
      <c r="F1260" s="4"/>
    </row>
    <row r="1261" spans="2:6" ht="11.25" hidden="1" customHeight="1" x14ac:dyDescent="0.2">
      <c r="B1261" s="36" t="s">
        <v>982</v>
      </c>
      <c r="C1261" s="3"/>
      <c r="D1261" s="3"/>
      <c r="E1261" s="3"/>
      <c r="F1261" s="4"/>
    </row>
    <row r="1262" spans="2:6" ht="11.25" hidden="1" customHeight="1" x14ac:dyDescent="0.2">
      <c r="B1262" s="36" t="s">
        <v>3039</v>
      </c>
      <c r="C1262" s="37">
        <f>D1262+E1262+F1262</f>
        <v>1685</v>
      </c>
      <c r="D1262" s="3">
        <v>963</v>
      </c>
      <c r="E1262" s="3">
        <v>567</v>
      </c>
      <c r="F1262" s="4">
        <v>155</v>
      </c>
    </row>
    <row r="1263" spans="2:6" ht="11.25" hidden="1" customHeight="1" x14ac:dyDescent="0.2">
      <c r="B1263" s="36" t="s">
        <v>4016</v>
      </c>
      <c r="C1263" s="3"/>
      <c r="D1263" s="3"/>
      <c r="E1263" s="3"/>
      <c r="F1263" s="4"/>
    </row>
    <row r="1264" spans="2:6" ht="11.25" hidden="1" customHeight="1" x14ac:dyDescent="0.2">
      <c r="B1264" s="36" t="s">
        <v>492</v>
      </c>
      <c r="C1264" s="3"/>
      <c r="D1264" s="3"/>
      <c r="E1264" s="3"/>
      <c r="F1264" s="4"/>
    </row>
    <row r="1265" spans="2:6" ht="11.25" hidden="1" customHeight="1" x14ac:dyDescent="0.2">
      <c r="B1265" s="36" t="s">
        <v>4016</v>
      </c>
      <c r="C1265" s="3"/>
      <c r="D1265" s="3"/>
      <c r="E1265" s="3"/>
      <c r="F1265" s="4"/>
    </row>
    <row r="1266" spans="2:6" ht="11.25" hidden="1" customHeight="1" x14ac:dyDescent="0.2">
      <c r="B1266" s="36" t="s">
        <v>24</v>
      </c>
      <c r="C1266" s="3"/>
      <c r="D1266" s="3"/>
      <c r="E1266" s="3"/>
      <c r="F1266" s="4"/>
    </row>
    <row r="1267" spans="2:6" ht="11.25" hidden="1" customHeight="1" x14ac:dyDescent="0.2">
      <c r="B1267" s="36" t="s">
        <v>4016</v>
      </c>
      <c r="C1267" s="3"/>
      <c r="D1267" s="3"/>
      <c r="E1267" s="3"/>
      <c r="F1267" s="4"/>
    </row>
    <row r="1268" spans="2:6" ht="11.25" hidden="1" customHeight="1" x14ac:dyDescent="0.2">
      <c r="B1268" s="36" t="s">
        <v>999</v>
      </c>
      <c r="C1268" s="3"/>
      <c r="D1268" s="3"/>
      <c r="E1268" s="3"/>
      <c r="F1268" s="4"/>
    </row>
    <row r="1269" spans="2:6" ht="11.25" hidden="1" customHeight="1" x14ac:dyDescent="0.2">
      <c r="B1269" s="36" t="s">
        <v>4016</v>
      </c>
      <c r="C1269" s="3"/>
      <c r="D1269" s="3"/>
      <c r="E1269" s="3"/>
      <c r="F1269" s="4"/>
    </row>
    <row r="1270" spans="2:6" ht="11.25" hidden="1" customHeight="1" x14ac:dyDescent="0.2">
      <c r="B1270" s="36" t="s">
        <v>1774</v>
      </c>
      <c r="C1270" s="3"/>
      <c r="D1270" s="3"/>
      <c r="E1270" s="3"/>
      <c r="F1270" s="4"/>
    </row>
    <row r="1271" spans="2:6" ht="11.25" hidden="1" customHeight="1" x14ac:dyDescent="0.2">
      <c r="B1271" s="36" t="s">
        <v>4016</v>
      </c>
      <c r="C1271" s="3"/>
      <c r="D1271" s="3"/>
      <c r="E1271" s="3"/>
      <c r="F1271" s="4"/>
    </row>
    <row r="1272" spans="2:6" ht="11.25" hidden="1" customHeight="1" x14ac:dyDescent="0.2">
      <c r="B1272" s="36" t="s">
        <v>476</v>
      </c>
      <c r="C1272" s="3"/>
      <c r="D1272" s="3"/>
      <c r="E1272" s="3"/>
      <c r="F1272" s="4"/>
    </row>
    <row r="1273" spans="2:6" ht="11.25" hidden="1" customHeight="1" x14ac:dyDescent="0.2">
      <c r="B1273" s="36" t="s">
        <v>1066</v>
      </c>
      <c r="C1273" s="3"/>
      <c r="D1273" s="3"/>
      <c r="E1273" s="3"/>
      <c r="F1273" s="4"/>
    </row>
    <row r="1274" spans="2:6" ht="11.25" hidden="1" customHeight="1" x14ac:dyDescent="0.2">
      <c r="B1274" s="36" t="s">
        <v>3339</v>
      </c>
      <c r="C1274" s="3"/>
      <c r="D1274" s="3"/>
      <c r="E1274" s="3"/>
      <c r="F1274" s="4"/>
    </row>
    <row r="1275" spans="2:6" ht="11.25" hidden="1" customHeight="1" x14ac:dyDescent="0.2">
      <c r="B1275" s="36" t="s">
        <v>4016</v>
      </c>
      <c r="C1275" s="3"/>
      <c r="D1275" s="3"/>
      <c r="E1275" s="3"/>
      <c r="F1275" s="4"/>
    </row>
    <row r="1276" spans="2:6" ht="11.25" hidden="1" customHeight="1" x14ac:dyDescent="0.2">
      <c r="B1276" s="28" t="s">
        <v>2125</v>
      </c>
      <c r="C1276" s="6"/>
      <c r="D1276" s="6"/>
      <c r="E1276" s="6"/>
      <c r="F1276" s="7"/>
    </row>
    <row r="1277" spans="2:6" ht="11.25" hidden="1" customHeight="1" x14ac:dyDescent="0.2">
      <c r="B1277" s="36" t="s">
        <v>4016</v>
      </c>
      <c r="C1277" s="3"/>
      <c r="D1277" s="3"/>
      <c r="E1277" s="3"/>
      <c r="F1277" s="4"/>
    </row>
    <row r="1278" spans="2:6" ht="11.25" hidden="1" customHeight="1" x14ac:dyDescent="0.2">
      <c r="B1278" s="36" t="s">
        <v>505</v>
      </c>
      <c r="C1278" s="3"/>
      <c r="D1278" s="3"/>
      <c r="E1278" s="3"/>
      <c r="F1278" s="4"/>
    </row>
    <row r="1279" spans="2:6" ht="11.25" hidden="1" customHeight="1" x14ac:dyDescent="0.2">
      <c r="B1279" s="36" t="s">
        <v>2497</v>
      </c>
      <c r="C1279" s="37">
        <f>D1279+E1279+F1279</f>
        <v>669</v>
      </c>
      <c r="D1279" s="3">
        <v>669</v>
      </c>
      <c r="E1279" s="3"/>
      <c r="F1279" s="4"/>
    </row>
    <row r="1280" spans="2:6" ht="11.25" hidden="1" customHeight="1" x14ac:dyDescent="0.2">
      <c r="B1280" s="36" t="s">
        <v>4016</v>
      </c>
      <c r="C1280" s="3"/>
      <c r="D1280" s="3"/>
      <c r="E1280" s="3"/>
      <c r="F1280" s="4"/>
    </row>
    <row r="1281" spans="2:6" ht="11.25" hidden="1" customHeight="1" x14ac:dyDescent="0.2">
      <c r="B1281" s="36" t="s">
        <v>3834</v>
      </c>
      <c r="C1281" s="3"/>
      <c r="D1281" s="3"/>
      <c r="E1281" s="3"/>
      <c r="F1281" s="4"/>
    </row>
    <row r="1282" spans="2:6" ht="11.25" hidden="1" customHeight="1" x14ac:dyDescent="0.2">
      <c r="B1282" s="36" t="s">
        <v>4016</v>
      </c>
      <c r="C1282" s="3"/>
      <c r="D1282" s="3"/>
      <c r="E1282" s="3"/>
      <c r="F1282" s="4"/>
    </row>
    <row r="1283" spans="2:6" ht="11.25" hidden="1" customHeight="1" x14ac:dyDescent="0.2">
      <c r="B1283" s="36" t="s">
        <v>1308</v>
      </c>
      <c r="C1283" s="3"/>
      <c r="D1283" s="3"/>
      <c r="E1283" s="3"/>
      <c r="F1283" s="4"/>
    </row>
    <row r="1284" spans="2:6" ht="11.25" hidden="1" customHeight="1" x14ac:dyDescent="0.2">
      <c r="B1284" s="36" t="s">
        <v>3330</v>
      </c>
      <c r="C1284" s="3"/>
      <c r="D1284" s="3"/>
      <c r="E1284" s="3"/>
      <c r="F1284" s="4"/>
    </row>
    <row r="1285" spans="2:6" ht="11.25" hidden="1" customHeight="1" x14ac:dyDescent="0.2">
      <c r="B1285" s="36" t="s">
        <v>217</v>
      </c>
      <c r="C1285" s="3"/>
      <c r="D1285" s="3"/>
      <c r="E1285" s="3"/>
      <c r="F1285" s="4"/>
    </row>
    <row r="1286" spans="2:6" ht="11.25" hidden="1" customHeight="1" x14ac:dyDescent="0.2">
      <c r="B1286" s="36" t="s">
        <v>620</v>
      </c>
      <c r="C1286" s="37">
        <f>D1286+E1286+F1286</f>
        <v>2354</v>
      </c>
      <c r="D1286" s="3">
        <v>1632</v>
      </c>
      <c r="E1286" s="3">
        <v>567</v>
      </c>
      <c r="F1286" s="4">
        <v>155</v>
      </c>
    </row>
    <row r="1287" spans="2:6" ht="11.25" hidden="1" customHeight="1" x14ac:dyDescent="0.2">
      <c r="B1287" s="36" t="s">
        <v>4016</v>
      </c>
      <c r="C1287" s="3"/>
      <c r="D1287" s="3"/>
      <c r="E1287" s="3"/>
      <c r="F1287" s="4"/>
    </row>
    <row r="1288" spans="2:6" ht="11.25" hidden="1" customHeight="1" x14ac:dyDescent="0.2">
      <c r="B1288" s="33" t="s">
        <v>2376</v>
      </c>
      <c r="C1288" s="34">
        <v>14608</v>
      </c>
      <c r="D1288" s="34">
        <v>11585</v>
      </c>
      <c r="E1288" s="34">
        <v>1139</v>
      </c>
      <c r="F1288" s="35">
        <v>1884</v>
      </c>
    </row>
    <row r="1289" spans="2:6" ht="11.25" hidden="1" customHeight="1" x14ac:dyDescent="0.2">
      <c r="B1289" s="36" t="s">
        <v>4016</v>
      </c>
      <c r="C1289" s="3"/>
      <c r="D1289" s="3"/>
      <c r="E1289" s="3"/>
      <c r="F1289" s="4"/>
    </row>
    <row r="1290" spans="2:6" ht="11.25" hidden="1" customHeight="1" x14ac:dyDescent="0.2">
      <c r="B1290" s="36" t="s">
        <v>3958</v>
      </c>
      <c r="C1290" s="3"/>
      <c r="D1290" s="3"/>
      <c r="E1290" s="3"/>
      <c r="F1290" s="4"/>
    </row>
    <row r="1291" spans="2:6" ht="11.25" hidden="1" customHeight="1" x14ac:dyDescent="0.2">
      <c r="B1291" s="36" t="s">
        <v>4016</v>
      </c>
      <c r="C1291" s="3"/>
      <c r="D1291" s="3"/>
      <c r="E1291" s="3"/>
      <c r="F1291" s="4"/>
    </row>
    <row r="1292" spans="2:6" ht="11.25" hidden="1" customHeight="1" x14ac:dyDescent="0.2">
      <c r="B1292" s="36" t="s">
        <v>2853</v>
      </c>
      <c r="C1292" s="3"/>
      <c r="D1292" s="3"/>
      <c r="E1292" s="3"/>
      <c r="F1292" s="4"/>
    </row>
    <row r="1293" spans="2:6" ht="11.25" hidden="1" customHeight="1" x14ac:dyDescent="0.2">
      <c r="B1293" s="36" t="s">
        <v>4016</v>
      </c>
      <c r="C1293" s="3"/>
      <c r="D1293" s="3"/>
      <c r="E1293" s="3"/>
      <c r="F1293" s="4"/>
    </row>
    <row r="1294" spans="2:6" ht="11.25" hidden="1" customHeight="1" x14ac:dyDescent="0.2">
      <c r="B1294" s="36" t="s">
        <v>3768</v>
      </c>
      <c r="C1294" s="3"/>
      <c r="D1294" s="3"/>
      <c r="E1294" s="3"/>
      <c r="F1294" s="4"/>
    </row>
    <row r="1295" spans="2:6" ht="11.25" hidden="1" customHeight="1" x14ac:dyDescent="0.2">
      <c r="B1295" s="36" t="s">
        <v>4016</v>
      </c>
      <c r="C1295" s="3"/>
      <c r="D1295" s="3"/>
      <c r="E1295" s="3"/>
      <c r="F1295" s="4"/>
    </row>
    <row r="1296" spans="2:6" ht="11.25" hidden="1" customHeight="1" x14ac:dyDescent="0.2">
      <c r="B1296" s="36" t="s">
        <v>3292</v>
      </c>
      <c r="C1296" s="3"/>
      <c r="D1296" s="3"/>
      <c r="E1296" s="3"/>
      <c r="F1296" s="4"/>
    </row>
    <row r="1297" spans="2:6" ht="11.25" hidden="1" customHeight="1" x14ac:dyDescent="0.2">
      <c r="B1297" s="36" t="s">
        <v>259</v>
      </c>
      <c r="C1297" s="3"/>
      <c r="D1297" s="3"/>
      <c r="E1297" s="3"/>
      <c r="F1297" s="4"/>
    </row>
    <row r="1298" spans="2:6" ht="11.25" hidden="1" customHeight="1" x14ac:dyDescent="0.2">
      <c r="B1298" s="36" t="s">
        <v>3171</v>
      </c>
      <c r="C1298" s="3"/>
      <c r="D1298" s="3"/>
      <c r="E1298" s="3"/>
      <c r="F1298" s="4"/>
    </row>
    <row r="1299" spans="2:6" ht="11.25" hidden="1" customHeight="1" x14ac:dyDescent="0.2">
      <c r="B1299" s="36" t="s">
        <v>4016</v>
      </c>
      <c r="C1299" s="3"/>
      <c r="D1299" s="3"/>
      <c r="E1299" s="3"/>
      <c r="F1299" s="4"/>
    </row>
    <row r="1300" spans="2:6" ht="11.25" hidden="1" customHeight="1" x14ac:dyDescent="0.2">
      <c r="B1300" s="36" t="s">
        <v>2967</v>
      </c>
      <c r="C1300" s="3"/>
      <c r="D1300" s="3"/>
      <c r="E1300" s="3"/>
      <c r="F1300" s="4"/>
    </row>
    <row r="1301" spans="2:6" ht="11.25" hidden="1" customHeight="1" x14ac:dyDescent="0.2">
      <c r="B1301" s="36" t="s">
        <v>3572</v>
      </c>
      <c r="C1301" s="3"/>
      <c r="D1301" s="3"/>
      <c r="E1301" s="3"/>
      <c r="F1301" s="4"/>
    </row>
    <row r="1302" spans="2:6" ht="11.25" hidden="1" customHeight="1" x14ac:dyDescent="0.2">
      <c r="B1302" s="36" t="s">
        <v>1780</v>
      </c>
      <c r="C1302" s="3"/>
      <c r="D1302" s="3"/>
      <c r="E1302" s="3"/>
      <c r="F1302" s="4"/>
    </row>
    <row r="1303" spans="2:6" ht="11.25" hidden="1" customHeight="1" x14ac:dyDescent="0.2">
      <c r="B1303" s="36" t="s">
        <v>3200</v>
      </c>
      <c r="C1303" s="37">
        <f>D1303+E1303+F1303</f>
        <v>7593</v>
      </c>
      <c r="D1303" s="3">
        <v>4570</v>
      </c>
      <c r="E1303" s="3">
        <v>1139</v>
      </c>
      <c r="F1303" s="4">
        <v>1884</v>
      </c>
    </row>
    <row r="1304" spans="2:6" ht="11.25" hidden="1" customHeight="1" x14ac:dyDescent="0.2">
      <c r="B1304" s="36" t="s">
        <v>4016</v>
      </c>
      <c r="C1304" s="3"/>
      <c r="D1304" s="3"/>
      <c r="E1304" s="3"/>
      <c r="F1304" s="4"/>
    </row>
    <row r="1305" spans="2:6" ht="11.25" hidden="1" customHeight="1" x14ac:dyDescent="0.2">
      <c r="B1305" s="36" t="s">
        <v>3942</v>
      </c>
      <c r="C1305" s="3"/>
      <c r="D1305" s="3"/>
      <c r="E1305" s="3"/>
      <c r="F1305" s="4"/>
    </row>
    <row r="1306" spans="2:6" ht="11.25" hidden="1" customHeight="1" x14ac:dyDescent="0.2">
      <c r="B1306" s="36" t="s">
        <v>4016</v>
      </c>
      <c r="C1306" s="3"/>
      <c r="D1306" s="3"/>
      <c r="E1306" s="3"/>
      <c r="F1306" s="4"/>
    </row>
    <row r="1307" spans="2:6" ht="11.25" hidden="1" customHeight="1" x14ac:dyDescent="0.2">
      <c r="B1307" s="36" t="s">
        <v>3450</v>
      </c>
      <c r="C1307" s="3"/>
      <c r="D1307" s="3"/>
      <c r="E1307" s="3"/>
      <c r="F1307" s="4"/>
    </row>
    <row r="1308" spans="2:6" ht="11.25" hidden="1" customHeight="1" x14ac:dyDescent="0.2">
      <c r="B1308" s="36" t="s">
        <v>614</v>
      </c>
      <c r="C1308" s="3"/>
      <c r="D1308" s="3"/>
      <c r="E1308" s="3"/>
      <c r="F1308" s="4"/>
    </row>
    <row r="1309" spans="2:6" ht="11.25" hidden="1" customHeight="1" x14ac:dyDescent="0.2">
      <c r="B1309" s="36" t="s">
        <v>1778</v>
      </c>
      <c r="C1309" s="37">
        <f>D1309+E1309+F1309</f>
        <v>7015</v>
      </c>
      <c r="D1309" s="3">
        <v>7015</v>
      </c>
      <c r="E1309" s="3"/>
      <c r="F1309" s="4"/>
    </row>
    <row r="1310" spans="2:6" ht="11.25" hidden="1" customHeight="1" x14ac:dyDescent="0.2">
      <c r="B1310" s="36" t="s">
        <v>4016</v>
      </c>
      <c r="C1310" s="3"/>
      <c r="D1310" s="3"/>
      <c r="E1310" s="3"/>
      <c r="F1310" s="4"/>
    </row>
    <row r="1311" spans="2:6" ht="11.25" hidden="1" customHeight="1" x14ac:dyDescent="0.2">
      <c r="B1311" s="36" t="s">
        <v>1485</v>
      </c>
      <c r="C1311" s="3"/>
      <c r="D1311" s="3"/>
      <c r="E1311" s="3"/>
      <c r="F1311" s="4"/>
    </row>
    <row r="1312" spans="2:6" ht="11.25" hidden="1" customHeight="1" x14ac:dyDescent="0.2">
      <c r="B1312" s="36" t="s">
        <v>4016</v>
      </c>
      <c r="C1312" s="3"/>
      <c r="D1312" s="3"/>
      <c r="E1312" s="3"/>
      <c r="F1312" s="4"/>
    </row>
    <row r="1313" spans="2:6" ht="11.25" hidden="1" customHeight="1" x14ac:dyDescent="0.2">
      <c r="B1313" s="36" t="s">
        <v>2769</v>
      </c>
      <c r="C1313" s="3"/>
      <c r="D1313" s="3"/>
      <c r="E1313" s="3"/>
      <c r="F1313" s="4"/>
    </row>
    <row r="1314" spans="2:6" ht="11.25" hidden="1" customHeight="1" x14ac:dyDescent="0.2">
      <c r="B1314" s="36" t="s">
        <v>1740</v>
      </c>
      <c r="C1314" s="3"/>
      <c r="D1314" s="3"/>
      <c r="E1314" s="3"/>
      <c r="F1314" s="4"/>
    </row>
    <row r="1315" spans="2:6" ht="11.25" hidden="1" customHeight="1" x14ac:dyDescent="0.2">
      <c r="B1315" s="36" t="s">
        <v>989</v>
      </c>
      <c r="C1315" s="3"/>
      <c r="D1315" s="3"/>
      <c r="E1315" s="3"/>
      <c r="F1315" s="4"/>
    </row>
    <row r="1316" spans="2:6" ht="11.25" hidden="1" customHeight="1" x14ac:dyDescent="0.2">
      <c r="B1316" s="36" t="s">
        <v>2610</v>
      </c>
      <c r="C1316" s="37">
        <f>D1316+E1316+F1316</f>
        <v>14608</v>
      </c>
      <c r="D1316" s="3">
        <v>11585</v>
      </c>
      <c r="E1316" s="3">
        <v>1139</v>
      </c>
      <c r="F1316" s="4">
        <v>1884</v>
      </c>
    </row>
    <row r="1317" spans="2:6" ht="11.25" hidden="1" customHeight="1" x14ac:dyDescent="0.2">
      <c r="B1317" s="36" t="s">
        <v>4016</v>
      </c>
      <c r="C1317" s="3"/>
      <c r="D1317" s="3"/>
      <c r="E1317" s="3"/>
      <c r="F1317" s="4"/>
    </row>
    <row r="1318" spans="2:6" ht="11.25" hidden="1" customHeight="1" x14ac:dyDescent="0.2">
      <c r="B1318" s="33" t="s">
        <v>504</v>
      </c>
      <c r="C1318" s="34">
        <v>3887</v>
      </c>
      <c r="D1318" s="34">
        <v>1729</v>
      </c>
      <c r="E1318" s="34">
        <v>1120</v>
      </c>
      <c r="F1318" s="35">
        <v>1038</v>
      </c>
    </row>
    <row r="1319" spans="2:6" ht="11.25" hidden="1" customHeight="1" x14ac:dyDescent="0.2">
      <c r="B1319" s="36" t="s">
        <v>4016</v>
      </c>
      <c r="C1319" s="3"/>
      <c r="D1319" s="3"/>
      <c r="E1319" s="3"/>
      <c r="F1319" s="4"/>
    </row>
    <row r="1320" spans="2:6" ht="11.25" hidden="1" customHeight="1" x14ac:dyDescent="0.2">
      <c r="B1320" s="36" t="s">
        <v>3498</v>
      </c>
      <c r="C1320" s="3"/>
      <c r="D1320" s="3"/>
      <c r="E1320" s="3"/>
      <c r="F1320" s="4"/>
    </row>
    <row r="1321" spans="2:6" ht="11.25" hidden="1" customHeight="1" x14ac:dyDescent="0.2">
      <c r="B1321" s="36" t="s">
        <v>1352</v>
      </c>
      <c r="C1321" s="3"/>
      <c r="D1321" s="3"/>
      <c r="E1321" s="3"/>
      <c r="F1321" s="4"/>
    </row>
    <row r="1322" spans="2:6" ht="11.25" hidden="1" customHeight="1" x14ac:dyDescent="0.2">
      <c r="B1322" s="36" t="s">
        <v>706</v>
      </c>
      <c r="C1322" s="3"/>
      <c r="D1322" s="3"/>
      <c r="E1322" s="3"/>
      <c r="F1322" s="4"/>
    </row>
    <row r="1323" spans="2:6" ht="11.25" hidden="1" customHeight="1" x14ac:dyDescent="0.2">
      <c r="B1323" s="36" t="s">
        <v>520</v>
      </c>
      <c r="C1323" s="3"/>
      <c r="D1323" s="3"/>
      <c r="E1323" s="3"/>
      <c r="F1323" s="4"/>
    </row>
    <row r="1324" spans="2:6" ht="11.25" hidden="1" customHeight="1" x14ac:dyDescent="0.2">
      <c r="B1324" s="36" t="s">
        <v>29</v>
      </c>
      <c r="C1324" s="3"/>
      <c r="D1324" s="3"/>
      <c r="E1324" s="3"/>
      <c r="F1324" s="4"/>
    </row>
    <row r="1325" spans="2:6" ht="11.25" hidden="1" customHeight="1" x14ac:dyDescent="0.2">
      <c r="B1325" s="36" t="s">
        <v>812</v>
      </c>
      <c r="C1325" s="3"/>
      <c r="D1325" s="3"/>
      <c r="E1325" s="3"/>
      <c r="F1325" s="4"/>
    </row>
    <row r="1326" spans="2:6" ht="11.25" hidden="1" customHeight="1" x14ac:dyDescent="0.2">
      <c r="B1326" s="36" t="s">
        <v>21</v>
      </c>
      <c r="C1326" s="3"/>
      <c r="D1326" s="3"/>
      <c r="E1326" s="3"/>
      <c r="F1326" s="4"/>
    </row>
    <row r="1327" spans="2:6" ht="11.25" hidden="1" customHeight="1" x14ac:dyDescent="0.2">
      <c r="B1327" s="36" t="s">
        <v>276</v>
      </c>
      <c r="C1327" s="3"/>
      <c r="D1327" s="3"/>
      <c r="E1327" s="3"/>
      <c r="F1327" s="4"/>
    </row>
    <row r="1328" spans="2:6" ht="11.25" hidden="1" customHeight="1" x14ac:dyDescent="0.2">
      <c r="B1328" s="36" t="s">
        <v>1705</v>
      </c>
      <c r="C1328" s="3"/>
      <c r="D1328" s="3"/>
      <c r="E1328" s="3"/>
      <c r="F1328" s="4"/>
    </row>
    <row r="1329" spans="2:6" ht="11.25" hidden="1" customHeight="1" x14ac:dyDescent="0.2">
      <c r="B1329" s="28" t="s">
        <v>3124</v>
      </c>
      <c r="C1329" s="6"/>
      <c r="D1329" s="6"/>
      <c r="E1329" s="6"/>
      <c r="F1329" s="7"/>
    </row>
    <row r="1330" spans="2:6" ht="11.25" hidden="1" customHeight="1" x14ac:dyDescent="0.2">
      <c r="B1330" s="36" t="s">
        <v>4016</v>
      </c>
      <c r="C1330" s="3"/>
      <c r="D1330" s="3"/>
      <c r="E1330" s="3"/>
      <c r="F1330" s="4"/>
    </row>
    <row r="1331" spans="2:6" ht="11.25" hidden="1" customHeight="1" x14ac:dyDescent="0.2">
      <c r="B1331" s="36" t="s">
        <v>1651</v>
      </c>
      <c r="C1331" s="3"/>
      <c r="D1331" s="3"/>
      <c r="E1331" s="3"/>
      <c r="F1331" s="4"/>
    </row>
    <row r="1332" spans="2:6" ht="11.25" hidden="1" customHeight="1" x14ac:dyDescent="0.2">
      <c r="B1332" s="36" t="s">
        <v>4016</v>
      </c>
      <c r="C1332" s="3"/>
      <c r="D1332" s="3"/>
      <c r="E1332" s="3"/>
      <c r="F1332" s="4"/>
    </row>
    <row r="1333" spans="2:6" ht="11.25" hidden="1" customHeight="1" x14ac:dyDescent="0.2">
      <c r="B1333" s="36" t="s">
        <v>567</v>
      </c>
      <c r="C1333" s="3"/>
      <c r="D1333" s="3"/>
      <c r="E1333" s="3"/>
      <c r="F1333" s="4"/>
    </row>
    <row r="1334" spans="2:6" ht="11.25" hidden="1" customHeight="1" x14ac:dyDescent="0.2">
      <c r="B1334" s="36" t="s">
        <v>4016</v>
      </c>
      <c r="C1334" s="3"/>
      <c r="D1334" s="3"/>
      <c r="E1334" s="3"/>
      <c r="F1334" s="4"/>
    </row>
    <row r="1335" spans="2:6" ht="11.25" hidden="1" customHeight="1" x14ac:dyDescent="0.2">
      <c r="B1335" s="36" t="s">
        <v>2477</v>
      </c>
      <c r="C1335" s="3"/>
      <c r="D1335" s="3"/>
      <c r="E1335" s="3"/>
      <c r="F1335" s="4"/>
    </row>
    <row r="1336" spans="2:6" ht="11.25" hidden="1" customHeight="1" x14ac:dyDescent="0.2">
      <c r="B1336" s="36" t="s">
        <v>3283</v>
      </c>
      <c r="C1336" s="3"/>
      <c r="D1336" s="3"/>
      <c r="E1336" s="3"/>
      <c r="F1336" s="4"/>
    </row>
    <row r="1337" spans="2:6" ht="11.25" hidden="1" customHeight="1" x14ac:dyDescent="0.2">
      <c r="B1337" s="36" t="s">
        <v>925</v>
      </c>
      <c r="C1337" s="3"/>
      <c r="D1337" s="3"/>
      <c r="E1337" s="3"/>
      <c r="F1337" s="4"/>
    </row>
    <row r="1338" spans="2:6" ht="11.25" hidden="1" customHeight="1" x14ac:dyDescent="0.2">
      <c r="B1338" s="36" t="s">
        <v>4016</v>
      </c>
      <c r="C1338" s="3"/>
      <c r="D1338" s="3"/>
      <c r="E1338" s="3"/>
      <c r="F1338" s="4"/>
    </row>
    <row r="1339" spans="2:6" ht="11.25" hidden="1" customHeight="1" x14ac:dyDescent="0.2">
      <c r="B1339" s="36" t="s">
        <v>3100</v>
      </c>
      <c r="C1339" s="3"/>
      <c r="D1339" s="3"/>
      <c r="E1339" s="3"/>
      <c r="F1339" s="4"/>
    </row>
    <row r="1340" spans="2:6" ht="11.25" hidden="1" customHeight="1" x14ac:dyDescent="0.2">
      <c r="B1340" s="36" t="s">
        <v>4016</v>
      </c>
      <c r="C1340" s="3"/>
      <c r="D1340" s="3"/>
      <c r="E1340" s="3"/>
      <c r="F1340" s="4"/>
    </row>
    <row r="1341" spans="2:6" ht="11.25" hidden="1" customHeight="1" x14ac:dyDescent="0.2">
      <c r="B1341" s="36" t="s">
        <v>269</v>
      </c>
      <c r="C1341" s="3"/>
      <c r="D1341" s="3"/>
      <c r="E1341" s="3"/>
      <c r="F1341" s="4"/>
    </row>
    <row r="1342" spans="2:6" ht="11.25" hidden="1" customHeight="1" x14ac:dyDescent="0.2">
      <c r="B1342" s="36" t="s">
        <v>4016</v>
      </c>
      <c r="C1342" s="3"/>
      <c r="D1342" s="3"/>
      <c r="E1342" s="3"/>
      <c r="F1342" s="4"/>
    </row>
    <row r="1343" spans="2:6" ht="11.25" hidden="1" customHeight="1" x14ac:dyDescent="0.2">
      <c r="B1343" s="36" t="s">
        <v>2088</v>
      </c>
      <c r="C1343" s="3"/>
      <c r="D1343" s="3"/>
      <c r="E1343" s="3"/>
      <c r="F1343" s="4"/>
    </row>
    <row r="1344" spans="2:6" ht="11.25" hidden="1" customHeight="1" x14ac:dyDescent="0.2">
      <c r="B1344" s="36" t="s">
        <v>4016</v>
      </c>
      <c r="C1344" s="3"/>
      <c r="D1344" s="3"/>
      <c r="E1344" s="3"/>
      <c r="F1344" s="4"/>
    </row>
    <row r="1345" spans="2:6" ht="11.25" hidden="1" customHeight="1" x14ac:dyDescent="0.2">
      <c r="B1345" s="36" t="s">
        <v>244</v>
      </c>
      <c r="C1345" s="3"/>
      <c r="D1345" s="3"/>
      <c r="E1345" s="3"/>
      <c r="F1345" s="4"/>
    </row>
    <row r="1346" spans="2:6" ht="11.25" hidden="1" customHeight="1" x14ac:dyDescent="0.2">
      <c r="B1346" s="36" t="s">
        <v>4016</v>
      </c>
      <c r="C1346" s="3"/>
      <c r="D1346" s="3"/>
      <c r="E1346" s="3"/>
      <c r="F1346" s="4"/>
    </row>
    <row r="1347" spans="2:6" ht="11.25" hidden="1" customHeight="1" x14ac:dyDescent="0.2">
      <c r="B1347" s="36" t="s">
        <v>135</v>
      </c>
      <c r="C1347" s="3"/>
      <c r="D1347" s="3"/>
      <c r="E1347" s="3"/>
      <c r="F1347" s="4"/>
    </row>
    <row r="1348" spans="2:6" ht="11.25" hidden="1" customHeight="1" x14ac:dyDescent="0.2">
      <c r="B1348" s="36" t="s">
        <v>159</v>
      </c>
      <c r="C1348" s="3"/>
      <c r="D1348" s="3"/>
      <c r="E1348" s="3"/>
      <c r="F1348" s="4"/>
    </row>
    <row r="1349" spans="2:6" ht="11.25" hidden="1" customHeight="1" x14ac:dyDescent="0.2">
      <c r="B1349" s="36" t="s">
        <v>2911</v>
      </c>
      <c r="C1349" s="3"/>
      <c r="D1349" s="3"/>
      <c r="E1349" s="3"/>
      <c r="F1349" s="4"/>
    </row>
    <row r="1350" spans="2:6" ht="11.25" hidden="1" customHeight="1" x14ac:dyDescent="0.2">
      <c r="B1350" s="36" t="s">
        <v>4016</v>
      </c>
      <c r="C1350" s="3"/>
      <c r="D1350" s="3"/>
      <c r="E1350" s="3"/>
      <c r="F1350" s="4"/>
    </row>
    <row r="1351" spans="2:6" ht="11.25" hidden="1" customHeight="1" x14ac:dyDescent="0.2">
      <c r="B1351" s="36" t="s">
        <v>118</v>
      </c>
      <c r="C1351" s="3"/>
      <c r="D1351" s="3"/>
      <c r="E1351" s="3"/>
      <c r="F1351" s="4"/>
    </row>
    <row r="1352" spans="2:6" ht="11.25" hidden="1" customHeight="1" x14ac:dyDescent="0.2">
      <c r="B1352" s="36" t="s">
        <v>4016</v>
      </c>
      <c r="C1352" s="3"/>
      <c r="D1352" s="3"/>
      <c r="E1352" s="3"/>
      <c r="F1352" s="4"/>
    </row>
    <row r="1353" spans="2:6" ht="11.25" hidden="1" customHeight="1" x14ac:dyDescent="0.2">
      <c r="B1353" s="36" t="s">
        <v>1162</v>
      </c>
      <c r="C1353" s="3"/>
      <c r="D1353" s="3"/>
      <c r="E1353" s="3"/>
      <c r="F1353" s="4"/>
    </row>
    <row r="1354" spans="2:6" ht="11.25" hidden="1" customHeight="1" x14ac:dyDescent="0.2">
      <c r="B1354" s="36" t="s">
        <v>371</v>
      </c>
      <c r="C1354" s="3"/>
      <c r="D1354" s="3"/>
      <c r="E1354" s="3"/>
      <c r="F1354" s="4"/>
    </row>
    <row r="1355" spans="2:6" ht="11.25" hidden="1" customHeight="1" x14ac:dyDescent="0.2">
      <c r="B1355" s="36" t="s">
        <v>2588</v>
      </c>
      <c r="C1355" s="37">
        <f>D1355+E1355+F1355</f>
        <v>1954</v>
      </c>
      <c r="D1355" s="3">
        <v>1153</v>
      </c>
      <c r="E1355" s="3"/>
      <c r="F1355" s="4">
        <v>801</v>
      </c>
    </row>
    <row r="1356" spans="2:6" ht="11.25" hidden="1" customHeight="1" x14ac:dyDescent="0.2">
      <c r="B1356" s="36" t="s">
        <v>4016</v>
      </c>
      <c r="C1356" s="3"/>
      <c r="D1356" s="3"/>
      <c r="E1356" s="3"/>
      <c r="F1356" s="4"/>
    </row>
    <row r="1357" spans="2:6" ht="11.25" hidden="1" customHeight="1" x14ac:dyDescent="0.2">
      <c r="B1357" s="36" t="s">
        <v>1771</v>
      </c>
      <c r="C1357" s="3"/>
      <c r="D1357" s="3"/>
      <c r="E1357" s="3"/>
      <c r="F1357" s="4"/>
    </row>
    <row r="1358" spans="2:6" ht="11.25" hidden="1" customHeight="1" x14ac:dyDescent="0.2">
      <c r="B1358" s="36" t="s">
        <v>4016</v>
      </c>
      <c r="C1358" s="3"/>
      <c r="D1358" s="3"/>
      <c r="E1358" s="3"/>
      <c r="F1358" s="4"/>
    </row>
    <row r="1359" spans="2:6" ht="11.25" hidden="1" customHeight="1" x14ac:dyDescent="0.2">
      <c r="B1359" s="36" t="s">
        <v>1020</v>
      </c>
      <c r="C1359" s="3"/>
      <c r="D1359" s="3"/>
      <c r="E1359" s="3"/>
      <c r="F1359" s="4"/>
    </row>
    <row r="1360" spans="2:6" ht="11.25" hidden="1" customHeight="1" x14ac:dyDescent="0.2">
      <c r="B1360" s="36" t="s">
        <v>801</v>
      </c>
      <c r="C1360" s="3"/>
      <c r="D1360" s="3"/>
      <c r="E1360" s="3"/>
      <c r="F1360" s="4"/>
    </row>
    <row r="1361" spans="2:6" ht="11.25" hidden="1" customHeight="1" x14ac:dyDescent="0.2">
      <c r="B1361" s="36" t="s">
        <v>1463</v>
      </c>
      <c r="C1361" s="3"/>
      <c r="D1361" s="3"/>
      <c r="E1361" s="3"/>
      <c r="F1361" s="4"/>
    </row>
    <row r="1362" spans="2:6" ht="11.25" hidden="1" customHeight="1" x14ac:dyDescent="0.2">
      <c r="B1362" s="36" t="s">
        <v>4016</v>
      </c>
      <c r="C1362" s="3"/>
      <c r="D1362" s="3"/>
      <c r="E1362" s="3"/>
      <c r="F1362" s="4"/>
    </row>
    <row r="1363" spans="2:6" ht="11.25" hidden="1" customHeight="1" x14ac:dyDescent="0.2">
      <c r="B1363" s="36" t="s">
        <v>81</v>
      </c>
      <c r="C1363" s="3"/>
      <c r="D1363" s="3"/>
      <c r="E1363" s="3"/>
      <c r="F1363" s="4"/>
    </row>
    <row r="1364" spans="2:6" ht="11.25" hidden="1" customHeight="1" x14ac:dyDescent="0.2">
      <c r="B1364" s="36" t="s">
        <v>4016</v>
      </c>
      <c r="C1364" s="3"/>
      <c r="D1364" s="3"/>
      <c r="E1364" s="3"/>
      <c r="F1364" s="4"/>
    </row>
    <row r="1365" spans="2:6" ht="11.25" hidden="1" customHeight="1" x14ac:dyDescent="0.2">
      <c r="B1365" s="36" t="s">
        <v>1672</v>
      </c>
      <c r="C1365" s="3"/>
      <c r="D1365" s="3"/>
      <c r="E1365" s="3"/>
      <c r="F1365" s="4"/>
    </row>
    <row r="1366" spans="2:6" ht="11.25" hidden="1" customHeight="1" x14ac:dyDescent="0.2">
      <c r="B1366" s="36" t="s">
        <v>1694</v>
      </c>
      <c r="C1366" s="3"/>
      <c r="D1366" s="3"/>
      <c r="E1366" s="3"/>
      <c r="F1366" s="4"/>
    </row>
    <row r="1367" spans="2:6" ht="11.25" hidden="1" customHeight="1" x14ac:dyDescent="0.2">
      <c r="B1367" s="36" t="s">
        <v>2965</v>
      </c>
      <c r="C1367" s="3"/>
      <c r="D1367" s="3"/>
      <c r="E1367" s="3"/>
      <c r="F1367" s="4"/>
    </row>
    <row r="1368" spans="2:6" ht="11.25" hidden="1" customHeight="1" x14ac:dyDescent="0.2">
      <c r="B1368" s="36" t="s">
        <v>2699</v>
      </c>
      <c r="C1368" s="37">
        <f>D1368+E1368+F1368</f>
        <v>1933</v>
      </c>
      <c r="D1368" s="3">
        <v>576</v>
      </c>
      <c r="E1368" s="3">
        <v>1120</v>
      </c>
      <c r="F1368" s="4">
        <v>237</v>
      </c>
    </row>
    <row r="1369" spans="2:6" ht="11.25" hidden="1" customHeight="1" x14ac:dyDescent="0.2">
      <c r="B1369" s="36" t="s">
        <v>4016</v>
      </c>
      <c r="C1369" s="3"/>
      <c r="D1369" s="3"/>
      <c r="E1369" s="3"/>
      <c r="F1369" s="4"/>
    </row>
    <row r="1370" spans="2:6" ht="11.25" hidden="1" customHeight="1" x14ac:dyDescent="0.2">
      <c r="B1370" s="36" t="s">
        <v>207</v>
      </c>
      <c r="C1370" s="3"/>
      <c r="D1370" s="3"/>
      <c r="E1370" s="3"/>
      <c r="F1370" s="4"/>
    </row>
    <row r="1371" spans="2:6" ht="11.25" hidden="1" customHeight="1" x14ac:dyDescent="0.2">
      <c r="B1371" s="36" t="s">
        <v>4016</v>
      </c>
      <c r="C1371" s="3"/>
      <c r="D1371" s="3"/>
      <c r="E1371" s="3"/>
      <c r="F1371" s="4"/>
    </row>
    <row r="1372" spans="2:6" ht="11.25" hidden="1" customHeight="1" x14ac:dyDescent="0.2">
      <c r="B1372" s="36" t="s">
        <v>3376</v>
      </c>
      <c r="C1372" s="3"/>
      <c r="D1372" s="3"/>
      <c r="E1372" s="3"/>
      <c r="F1372" s="4"/>
    </row>
    <row r="1373" spans="2:6" ht="11.25" hidden="1" customHeight="1" x14ac:dyDescent="0.2">
      <c r="B1373" s="36" t="s">
        <v>3543</v>
      </c>
      <c r="C1373" s="3"/>
      <c r="D1373" s="3"/>
      <c r="E1373" s="3"/>
      <c r="F1373" s="4"/>
    </row>
    <row r="1374" spans="2:6" ht="11.25" hidden="1" customHeight="1" x14ac:dyDescent="0.2">
      <c r="B1374" s="36" t="s">
        <v>412</v>
      </c>
      <c r="C1374" s="3"/>
      <c r="D1374" s="3"/>
      <c r="E1374" s="3"/>
      <c r="F1374" s="4"/>
    </row>
    <row r="1375" spans="2:6" ht="11.25" hidden="1" customHeight="1" x14ac:dyDescent="0.2">
      <c r="B1375" s="36" t="s">
        <v>2287</v>
      </c>
      <c r="C1375" s="37">
        <f>D1375+E1375+F1375</f>
        <v>3887</v>
      </c>
      <c r="D1375" s="3">
        <v>1729</v>
      </c>
      <c r="E1375" s="3">
        <v>1120</v>
      </c>
      <c r="F1375" s="4">
        <v>1038</v>
      </c>
    </row>
    <row r="1376" spans="2:6" ht="11.25" hidden="1" customHeight="1" x14ac:dyDescent="0.2">
      <c r="B1376" s="36" t="s">
        <v>4016</v>
      </c>
      <c r="C1376" s="3"/>
      <c r="D1376" s="3"/>
      <c r="E1376" s="3"/>
      <c r="F1376" s="4"/>
    </row>
    <row r="1377" spans="2:6" ht="11.25" hidden="1" customHeight="1" x14ac:dyDescent="0.2">
      <c r="B1377" s="33" t="s">
        <v>843</v>
      </c>
      <c r="C1377" s="34">
        <v>9584</v>
      </c>
      <c r="D1377" s="34">
        <v>5131</v>
      </c>
      <c r="E1377" s="34">
        <v>1038</v>
      </c>
      <c r="F1377" s="35">
        <v>3415</v>
      </c>
    </row>
    <row r="1378" spans="2:6" ht="11.25" hidden="1" customHeight="1" x14ac:dyDescent="0.2">
      <c r="B1378" s="36" t="s">
        <v>4016</v>
      </c>
      <c r="C1378" s="3"/>
      <c r="D1378" s="3"/>
      <c r="E1378" s="3"/>
      <c r="F1378" s="4"/>
    </row>
    <row r="1379" spans="2:6" ht="11.25" hidden="1" customHeight="1" x14ac:dyDescent="0.2">
      <c r="B1379" s="36" t="s">
        <v>271</v>
      </c>
      <c r="C1379" s="3"/>
      <c r="D1379" s="3"/>
      <c r="E1379" s="3"/>
      <c r="F1379" s="4"/>
    </row>
    <row r="1380" spans="2:6" ht="11.25" hidden="1" customHeight="1" x14ac:dyDescent="0.2">
      <c r="B1380" s="36" t="s">
        <v>2535</v>
      </c>
      <c r="C1380" s="3"/>
      <c r="D1380" s="3"/>
      <c r="E1380" s="3"/>
      <c r="F1380" s="4"/>
    </row>
    <row r="1381" spans="2:6" ht="11.25" hidden="1" customHeight="1" x14ac:dyDescent="0.2">
      <c r="B1381" s="36" t="s">
        <v>3232</v>
      </c>
      <c r="C1381" s="3"/>
      <c r="D1381" s="3"/>
      <c r="E1381" s="3"/>
      <c r="F1381" s="4"/>
    </row>
    <row r="1382" spans="2:6" ht="11.25" hidden="1" customHeight="1" x14ac:dyDescent="0.2">
      <c r="B1382" s="28" t="s">
        <v>86</v>
      </c>
      <c r="C1382" s="6"/>
      <c r="D1382" s="6"/>
      <c r="E1382" s="6"/>
      <c r="F1382" s="7"/>
    </row>
    <row r="1383" spans="2:6" ht="11.25" hidden="1" customHeight="1" x14ac:dyDescent="0.2">
      <c r="B1383" s="36" t="s">
        <v>68</v>
      </c>
      <c r="C1383" s="3"/>
      <c r="D1383" s="3"/>
      <c r="E1383" s="3"/>
      <c r="F1383" s="4"/>
    </row>
    <row r="1384" spans="2:6" ht="11.25" hidden="1" customHeight="1" x14ac:dyDescent="0.2">
      <c r="B1384" s="36" t="s">
        <v>966</v>
      </c>
      <c r="C1384" s="3"/>
      <c r="D1384" s="3"/>
      <c r="E1384" s="3"/>
      <c r="F1384" s="4"/>
    </row>
    <row r="1385" spans="2:6" ht="11.25" hidden="1" customHeight="1" x14ac:dyDescent="0.2">
      <c r="B1385" s="36" t="s">
        <v>2335</v>
      </c>
      <c r="C1385" s="3"/>
      <c r="D1385" s="3"/>
      <c r="E1385" s="3"/>
      <c r="F1385" s="4"/>
    </row>
    <row r="1386" spans="2:6" ht="11.25" hidden="1" customHeight="1" x14ac:dyDescent="0.2">
      <c r="B1386" s="36" t="s">
        <v>4016</v>
      </c>
      <c r="C1386" s="3"/>
      <c r="D1386" s="3"/>
      <c r="E1386" s="3"/>
      <c r="F1386" s="4"/>
    </row>
    <row r="1387" spans="2:6" ht="11.25" hidden="1" customHeight="1" x14ac:dyDescent="0.2">
      <c r="B1387" s="36" t="s">
        <v>2803</v>
      </c>
      <c r="C1387" s="3"/>
      <c r="D1387" s="3"/>
      <c r="E1387" s="3"/>
      <c r="F1387" s="4"/>
    </row>
    <row r="1388" spans="2:6" ht="11.25" hidden="1" customHeight="1" x14ac:dyDescent="0.2">
      <c r="B1388" s="36" t="s">
        <v>4016</v>
      </c>
      <c r="C1388" s="3"/>
      <c r="D1388" s="3"/>
      <c r="E1388" s="3"/>
      <c r="F1388" s="4"/>
    </row>
    <row r="1389" spans="2:6" ht="11.25" hidden="1" customHeight="1" x14ac:dyDescent="0.2">
      <c r="B1389" s="36" t="s">
        <v>3492</v>
      </c>
      <c r="C1389" s="3"/>
      <c r="D1389" s="3"/>
      <c r="E1389" s="3"/>
      <c r="F1389" s="4"/>
    </row>
    <row r="1390" spans="2:6" ht="11.25" hidden="1" customHeight="1" x14ac:dyDescent="0.2">
      <c r="B1390" s="36" t="s">
        <v>4016</v>
      </c>
      <c r="C1390" s="3"/>
      <c r="D1390" s="3"/>
      <c r="E1390" s="3"/>
      <c r="F1390" s="4"/>
    </row>
    <row r="1391" spans="2:6" ht="11.25" hidden="1" customHeight="1" x14ac:dyDescent="0.2">
      <c r="B1391" s="36" t="s">
        <v>1018</v>
      </c>
      <c r="C1391" s="3"/>
      <c r="D1391" s="3"/>
      <c r="E1391" s="3"/>
      <c r="F1391" s="4"/>
    </row>
    <row r="1392" spans="2:6" ht="11.25" hidden="1" customHeight="1" x14ac:dyDescent="0.2">
      <c r="B1392" s="36" t="s">
        <v>1109</v>
      </c>
      <c r="C1392" s="3"/>
      <c r="D1392" s="3"/>
      <c r="E1392" s="3"/>
      <c r="F1392" s="4"/>
    </row>
    <row r="1393" spans="2:6" ht="11.25" hidden="1" customHeight="1" x14ac:dyDescent="0.2">
      <c r="B1393" s="36" t="s">
        <v>3290</v>
      </c>
      <c r="C1393" s="3"/>
      <c r="D1393" s="3"/>
      <c r="E1393" s="3"/>
      <c r="F1393" s="4"/>
    </row>
    <row r="1394" spans="2:6" ht="11.25" hidden="1" customHeight="1" x14ac:dyDescent="0.2">
      <c r="B1394" s="36" t="s">
        <v>4016</v>
      </c>
      <c r="C1394" s="3"/>
      <c r="D1394" s="3"/>
      <c r="E1394" s="3"/>
      <c r="F1394" s="4"/>
    </row>
    <row r="1395" spans="2:6" ht="11.25" hidden="1" customHeight="1" x14ac:dyDescent="0.2">
      <c r="B1395" s="36" t="s">
        <v>3808</v>
      </c>
      <c r="C1395" s="3"/>
      <c r="D1395" s="3"/>
      <c r="E1395" s="3"/>
      <c r="F1395" s="4"/>
    </row>
    <row r="1396" spans="2:6" ht="11.25" hidden="1" customHeight="1" x14ac:dyDescent="0.2">
      <c r="B1396" s="36" t="s">
        <v>4016</v>
      </c>
      <c r="C1396" s="3"/>
      <c r="D1396" s="3"/>
      <c r="E1396" s="3"/>
      <c r="F1396" s="4"/>
    </row>
    <row r="1397" spans="2:6" ht="11.25" hidden="1" customHeight="1" x14ac:dyDescent="0.2">
      <c r="B1397" s="36" t="s">
        <v>1719</v>
      </c>
      <c r="C1397" s="3"/>
      <c r="D1397" s="3"/>
      <c r="E1397" s="3"/>
      <c r="F1397" s="4"/>
    </row>
    <row r="1398" spans="2:6" ht="11.25" hidden="1" customHeight="1" x14ac:dyDescent="0.2">
      <c r="B1398" s="36" t="s">
        <v>4016</v>
      </c>
      <c r="C1398" s="3"/>
      <c r="D1398" s="3"/>
      <c r="E1398" s="3"/>
      <c r="F1398" s="4"/>
    </row>
    <row r="1399" spans="2:6" ht="11.25" hidden="1" customHeight="1" x14ac:dyDescent="0.2">
      <c r="B1399" s="36" t="s">
        <v>2478</v>
      </c>
      <c r="C1399" s="3"/>
      <c r="D1399" s="3"/>
      <c r="E1399" s="3"/>
      <c r="F1399" s="4"/>
    </row>
    <row r="1400" spans="2:6" ht="11.25" hidden="1" customHeight="1" x14ac:dyDescent="0.2">
      <c r="B1400" s="36" t="s">
        <v>4016</v>
      </c>
      <c r="C1400" s="3"/>
      <c r="D1400" s="3"/>
      <c r="E1400" s="3"/>
      <c r="F1400" s="4"/>
    </row>
    <row r="1401" spans="2:6" ht="11.25" hidden="1" customHeight="1" x14ac:dyDescent="0.2">
      <c r="B1401" s="36" t="s">
        <v>3974</v>
      </c>
      <c r="C1401" s="3"/>
      <c r="D1401" s="3"/>
      <c r="E1401" s="3"/>
      <c r="F1401" s="4"/>
    </row>
    <row r="1402" spans="2:6" ht="11.25" hidden="1" customHeight="1" x14ac:dyDescent="0.2">
      <c r="B1402" s="36" t="s">
        <v>3063</v>
      </c>
      <c r="C1402" s="3"/>
      <c r="D1402" s="3"/>
      <c r="E1402" s="3"/>
      <c r="F1402" s="4"/>
    </row>
    <row r="1403" spans="2:6" ht="11.25" hidden="1" customHeight="1" x14ac:dyDescent="0.2">
      <c r="B1403" s="36" t="s">
        <v>1188</v>
      </c>
      <c r="C1403" s="3"/>
      <c r="D1403" s="3"/>
      <c r="E1403" s="3"/>
      <c r="F1403" s="4"/>
    </row>
    <row r="1404" spans="2:6" ht="11.25" hidden="1" customHeight="1" x14ac:dyDescent="0.2">
      <c r="B1404" s="36" t="s">
        <v>4016</v>
      </c>
      <c r="C1404" s="3"/>
      <c r="D1404" s="3"/>
      <c r="E1404" s="3"/>
      <c r="F1404" s="4"/>
    </row>
    <row r="1405" spans="2:6" ht="11.25" hidden="1" customHeight="1" x14ac:dyDescent="0.2">
      <c r="B1405" s="36" t="s">
        <v>2285</v>
      </c>
      <c r="C1405" s="3"/>
      <c r="D1405" s="3"/>
      <c r="E1405" s="3"/>
      <c r="F1405" s="4"/>
    </row>
    <row r="1406" spans="2:6" ht="11.25" hidden="1" customHeight="1" x14ac:dyDescent="0.2">
      <c r="B1406" s="36" t="s">
        <v>4016</v>
      </c>
      <c r="C1406" s="3"/>
      <c r="D1406" s="3"/>
      <c r="E1406" s="3"/>
      <c r="F1406" s="4"/>
    </row>
    <row r="1407" spans="2:6" ht="11.25" hidden="1" customHeight="1" x14ac:dyDescent="0.2">
      <c r="B1407" s="36" t="s">
        <v>768</v>
      </c>
      <c r="C1407" s="3"/>
      <c r="D1407" s="3"/>
      <c r="E1407" s="3"/>
      <c r="F1407" s="4"/>
    </row>
    <row r="1408" spans="2:6" ht="11.25" hidden="1" customHeight="1" x14ac:dyDescent="0.2">
      <c r="B1408" s="36" t="s">
        <v>3496</v>
      </c>
      <c r="C1408" s="3"/>
      <c r="D1408" s="3"/>
      <c r="E1408" s="3"/>
      <c r="F1408" s="4"/>
    </row>
    <row r="1409" spans="2:6" ht="11.25" hidden="1" customHeight="1" x14ac:dyDescent="0.2">
      <c r="B1409" s="36" t="s">
        <v>1228</v>
      </c>
      <c r="C1409" s="3"/>
      <c r="D1409" s="3"/>
      <c r="E1409" s="3"/>
      <c r="F1409" s="4"/>
    </row>
    <row r="1410" spans="2:6" ht="11.25" hidden="1" customHeight="1" x14ac:dyDescent="0.2">
      <c r="B1410" s="36" t="s">
        <v>4016</v>
      </c>
      <c r="C1410" s="3"/>
      <c r="D1410" s="3"/>
      <c r="E1410" s="3"/>
      <c r="F1410" s="4"/>
    </row>
    <row r="1411" spans="2:6" ht="11.25" hidden="1" customHeight="1" x14ac:dyDescent="0.2">
      <c r="B1411" s="36" t="s">
        <v>1399</v>
      </c>
      <c r="C1411" s="3"/>
      <c r="D1411" s="3"/>
      <c r="E1411" s="3"/>
      <c r="F1411" s="4"/>
    </row>
    <row r="1412" spans="2:6" ht="11.25" hidden="1" customHeight="1" x14ac:dyDescent="0.2">
      <c r="B1412" s="36" t="s">
        <v>4016</v>
      </c>
      <c r="C1412" s="3"/>
      <c r="D1412" s="3"/>
      <c r="E1412" s="3"/>
      <c r="F1412" s="4"/>
    </row>
    <row r="1413" spans="2:6" ht="11.25" hidden="1" customHeight="1" x14ac:dyDescent="0.2">
      <c r="B1413" s="36" t="s">
        <v>3631</v>
      </c>
      <c r="C1413" s="3"/>
      <c r="D1413" s="3"/>
      <c r="E1413" s="3"/>
      <c r="F1413" s="4"/>
    </row>
    <row r="1414" spans="2:6" ht="11.25" hidden="1" customHeight="1" x14ac:dyDescent="0.2">
      <c r="B1414" s="36" t="s">
        <v>1873</v>
      </c>
      <c r="C1414" s="3"/>
      <c r="D1414" s="3"/>
      <c r="E1414" s="3"/>
      <c r="F1414" s="4"/>
    </row>
    <row r="1415" spans="2:6" ht="11.25" hidden="1" customHeight="1" x14ac:dyDescent="0.2">
      <c r="B1415" s="36" t="s">
        <v>400</v>
      </c>
      <c r="C1415" s="37">
        <f>D1415+E1415+F1415</f>
        <v>7792</v>
      </c>
      <c r="D1415" s="3">
        <v>4597</v>
      </c>
      <c r="E1415" s="3"/>
      <c r="F1415" s="4">
        <v>3195</v>
      </c>
    </row>
    <row r="1416" spans="2:6" ht="11.25" hidden="1" customHeight="1" x14ac:dyDescent="0.2">
      <c r="B1416" s="36" t="s">
        <v>4016</v>
      </c>
      <c r="C1416" s="3"/>
      <c r="D1416" s="3"/>
      <c r="E1416" s="3"/>
      <c r="F1416" s="4"/>
    </row>
    <row r="1417" spans="2:6" ht="11.25" hidden="1" customHeight="1" x14ac:dyDescent="0.2">
      <c r="B1417" s="36" t="s">
        <v>1771</v>
      </c>
      <c r="C1417" s="3"/>
      <c r="D1417" s="3"/>
      <c r="E1417" s="3"/>
      <c r="F1417" s="4"/>
    </row>
    <row r="1418" spans="2:6" ht="11.25" hidden="1" customHeight="1" x14ac:dyDescent="0.2">
      <c r="B1418" s="36" t="s">
        <v>4016</v>
      </c>
      <c r="C1418" s="3"/>
      <c r="D1418" s="3"/>
      <c r="E1418" s="3"/>
      <c r="F1418" s="4"/>
    </row>
    <row r="1419" spans="2:6" ht="11.25" hidden="1" customHeight="1" x14ac:dyDescent="0.2">
      <c r="B1419" s="36" t="s">
        <v>1020</v>
      </c>
      <c r="C1419" s="3"/>
      <c r="D1419" s="3"/>
      <c r="E1419" s="3"/>
      <c r="F1419" s="4"/>
    </row>
    <row r="1420" spans="2:6" ht="11.25" hidden="1" customHeight="1" x14ac:dyDescent="0.2">
      <c r="B1420" s="36" t="s">
        <v>801</v>
      </c>
      <c r="C1420" s="3"/>
      <c r="D1420" s="3"/>
      <c r="E1420" s="3"/>
      <c r="F1420" s="4"/>
    </row>
    <row r="1421" spans="2:6" ht="11.25" hidden="1" customHeight="1" x14ac:dyDescent="0.2">
      <c r="B1421" s="36" t="s">
        <v>183</v>
      </c>
      <c r="C1421" s="3"/>
      <c r="D1421" s="3"/>
      <c r="E1421" s="3"/>
      <c r="F1421" s="4"/>
    </row>
    <row r="1422" spans="2:6" ht="11.25" hidden="1" customHeight="1" x14ac:dyDescent="0.2">
      <c r="B1422" s="36" t="s">
        <v>4016</v>
      </c>
      <c r="C1422" s="3"/>
      <c r="D1422" s="3"/>
      <c r="E1422" s="3"/>
      <c r="F1422" s="4"/>
    </row>
    <row r="1423" spans="2:6" ht="11.25" hidden="1" customHeight="1" x14ac:dyDescent="0.2">
      <c r="B1423" s="36" t="s">
        <v>1293</v>
      </c>
      <c r="C1423" s="3"/>
      <c r="D1423" s="3"/>
      <c r="E1423" s="3"/>
      <c r="F1423" s="4"/>
    </row>
    <row r="1424" spans="2:6" ht="11.25" hidden="1" customHeight="1" x14ac:dyDescent="0.2">
      <c r="B1424" s="36" t="s">
        <v>4016</v>
      </c>
      <c r="C1424" s="3"/>
      <c r="D1424" s="3"/>
      <c r="E1424" s="3"/>
      <c r="F1424" s="4"/>
    </row>
    <row r="1425" spans="2:6" ht="11.25" hidden="1" customHeight="1" x14ac:dyDescent="0.2">
      <c r="B1425" s="36" t="s">
        <v>2453</v>
      </c>
      <c r="C1425" s="3"/>
      <c r="D1425" s="3"/>
      <c r="E1425" s="3"/>
      <c r="F1425" s="4"/>
    </row>
    <row r="1426" spans="2:6" ht="11.25" hidden="1" customHeight="1" x14ac:dyDescent="0.2">
      <c r="B1426" s="36" t="s">
        <v>1469</v>
      </c>
      <c r="C1426" s="3"/>
      <c r="D1426" s="3"/>
      <c r="E1426" s="3"/>
      <c r="F1426" s="4"/>
    </row>
    <row r="1427" spans="2:6" ht="11.25" hidden="1" customHeight="1" x14ac:dyDescent="0.2">
      <c r="B1427" s="36" t="s">
        <v>3395</v>
      </c>
      <c r="C1427" s="3"/>
      <c r="D1427" s="3"/>
      <c r="E1427" s="3"/>
      <c r="F1427" s="4"/>
    </row>
    <row r="1428" spans="2:6" ht="11.25" hidden="1" customHeight="1" x14ac:dyDescent="0.2">
      <c r="B1428" s="36" t="s">
        <v>3903</v>
      </c>
      <c r="C1428" s="37">
        <f>D1428+E1428+F1428</f>
        <v>1792</v>
      </c>
      <c r="D1428" s="3">
        <v>534</v>
      </c>
      <c r="E1428" s="3">
        <v>1038</v>
      </c>
      <c r="F1428" s="4">
        <v>220</v>
      </c>
    </row>
    <row r="1429" spans="2:6" ht="11.25" hidden="1" customHeight="1" x14ac:dyDescent="0.2">
      <c r="B1429" s="36" t="s">
        <v>4016</v>
      </c>
      <c r="C1429" s="3"/>
      <c r="D1429" s="3"/>
      <c r="E1429" s="3"/>
      <c r="F1429" s="4"/>
    </row>
    <row r="1430" spans="2:6" ht="11.25" hidden="1" customHeight="1" x14ac:dyDescent="0.2">
      <c r="B1430" s="36" t="s">
        <v>207</v>
      </c>
      <c r="C1430" s="3"/>
      <c r="D1430" s="3"/>
      <c r="E1430" s="3"/>
      <c r="F1430" s="4"/>
    </row>
    <row r="1431" spans="2:6" ht="11.25" hidden="1" customHeight="1" x14ac:dyDescent="0.2">
      <c r="B1431" s="36" t="s">
        <v>4016</v>
      </c>
      <c r="C1431" s="3"/>
      <c r="D1431" s="3"/>
      <c r="E1431" s="3"/>
      <c r="F1431" s="4"/>
    </row>
    <row r="1432" spans="2:6" ht="11.25" hidden="1" customHeight="1" x14ac:dyDescent="0.2">
      <c r="B1432" s="36" t="s">
        <v>622</v>
      </c>
      <c r="C1432" s="3"/>
      <c r="D1432" s="3"/>
      <c r="E1432" s="3"/>
      <c r="F1432" s="4"/>
    </row>
    <row r="1433" spans="2:6" ht="11.25" hidden="1" customHeight="1" x14ac:dyDescent="0.2">
      <c r="B1433" s="36" t="s">
        <v>613</v>
      </c>
      <c r="C1433" s="3"/>
      <c r="D1433" s="3"/>
      <c r="E1433" s="3"/>
      <c r="F1433" s="4"/>
    </row>
    <row r="1434" spans="2:6" ht="11.25" hidden="1" customHeight="1" x14ac:dyDescent="0.2">
      <c r="B1434" s="36" t="s">
        <v>3248</v>
      </c>
      <c r="C1434" s="3"/>
      <c r="D1434" s="3"/>
      <c r="E1434" s="3"/>
      <c r="F1434" s="4"/>
    </row>
    <row r="1435" spans="2:6" ht="11.25" hidden="1" customHeight="1" x14ac:dyDescent="0.2">
      <c r="B1435" s="28" t="s">
        <v>1086</v>
      </c>
      <c r="C1435" s="32">
        <f>D1435+E1435+F1435</f>
        <v>9584</v>
      </c>
      <c r="D1435" s="6">
        <v>5131</v>
      </c>
      <c r="E1435" s="6">
        <v>1038</v>
      </c>
      <c r="F1435" s="7">
        <v>3415</v>
      </c>
    </row>
    <row r="1436" spans="2:6" ht="11.25" hidden="1" customHeight="1" x14ac:dyDescent="0.2">
      <c r="B1436" s="36" t="s">
        <v>4016</v>
      </c>
      <c r="C1436" s="3"/>
      <c r="D1436" s="3"/>
      <c r="E1436" s="3"/>
      <c r="F1436" s="4"/>
    </row>
    <row r="1437" spans="2:6" ht="11.25" hidden="1" customHeight="1" x14ac:dyDescent="0.2">
      <c r="B1437" s="33" t="s">
        <v>2278</v>
      </c>
      <c r="C1437" s="34">
        <v>2268</v>
      </c>
      <c r="D1437" s="34">
        <v>1572</v>
      </c>
      <c r="E1437" s="34">
        <v>546</v>
      </c>
      <c r="F1437" s="35">
        <v>150</v>
      </c>
    </row>
    <row r="1438" spans="2:6" ht="11.25" hidden="1" customHeight="1" x14ac:dyDescent="0.2">
      <c r="B1438" s="36" t="s">
        <v>4016</v>
      </c>
      <c r="C1438" s="3"/>
      <c r="D1438" s="3"/>
      <c r="E1438" s="3"/>
      <c r="F1438" s="4"/>
    </row>
    <row r="1439" spans="2:6" ht="11.25" hidden="1" customHeight="1" x14ac:dyDescent="0.2">
      <c r="B1439" s="36" t="s">
        <v>3958</v>
      </c>
      <c r="C1439" s="3"/>
      <c r="D1439" s="3"/>
      <c r="E1439" s="3"/>
      <c r="F1439" s="4"/>
    </row>
    <row r="1440" spans="2:6" ht="11.25" hidden="1" customHeight="1" x14ac:dyDescent="0.2">
      <c r="B1440" s="36" t="s">
        <v>4016</v>
      </c>
      <c r="C1440" s="3"/>
      <c r="D1440" s="3"/>
      <c r="E1440" s="3"/>
      <c r="F1440" s="4"/>
    </row>
    <row r="1441" spans="2:6" ht="11.25" hidden="1" customHeight="1" x14ac:dyDescent="0.2">
      <c r="B1441" s="36" t="s">
        <v>24</v>
      </c>
      <c r="C1441" s="3"/>
      <c r="D1441" s="3"/>
      <c r="E1441" s="3"/>
      <c r="F1441" s="4"/>
    </row>
    <row r="1442" spans="2:6" ht="11.25" hidden="1" customHeight="1" x14ac:dyDescent="0.2">
      <c r="B1442" s="36" t="s">
        <v>4016</v>
      </c>
      <c r="C1442" s="3"/>
      <c r="D1442" s="3"/>
      <c r="E1442" s="3"/>
      <c r="F1442" s="4"/>
    </row>
    <row r="1443" spans="2:6" ht="11.25" hidden="1" customHeight="1" x14ac:dyDescent="0.2">
      <c r="B1443" s="36" t="s">
        <v>1259</v>
      </c>
      <c r="C1443" s="3"/>
      <c r="D1443" s="3"/>
      <c r="E1443" s="3"/>
      <c r="F1443" s="4"/>
    </row>
    <row r="1444" spans="2:6" ht="11.25" hidden="1" customHeight="1" x14ac:dyDescent="0.2">
      <c r="B1444" s="36" t="s">
        <v>4016</v>
      </c>
      <c r="C1444" s="3"/>
      <c r="D1444" s="3"/>
      <c r="E1444" s="3"/>
      <c r="F1444" s="4"/>
    </row>
    <row r="1445" spans="2:6" ht="11.25" hidden="1" customHeight="1" x14ac:dyDescent="0.2">
      <c r="B1445" s="36" t="s">
        <v>3294</v>
      </c>
      <c r="C1445" s="3"/>
      <c r="D1445" s="3"/>
      <c r="E1445" s="3"/>
      <c r="F1445" s="4"/>
    </row>
    <row r="1446" spans="2:6" ht="11.25" hidden="1" customHeight="1" x14ac:dyDescent="0.2">
      <c r="B1446" s="36" t="s">
        <v>3210</v>
      </c>
      <c r="C1446" s="3"/>
      <c r="D1446" s="3"/>
      <c r="E1446" s="3"/>
      <c r="F1446" s="4"/>
    </row>
    <row r="1447" spans="2:6" ht="11.25" hidden="1" customHeight="1" x14ac:dyDescent="0.2">
      <c r="B1447" s="36" t="s">
        <v>2804</v>
      </c>
      <c r="C1447" s="3"/>
      <c r="D1447" s="3"/>
      <c r="E1447" s="3"/>
      <c r="F1447" s="4"/>
    </row>
    <row r="1448" spans="2:6" ht="11.25" hidden="1" customHeight="1" x14ac:dyDescent="0.2">
      <c r="B1448" s="36" t="s">
        <v>4016</v>
      </c>
      <c r="C1448" s="3"/>
      <c r="D1448" s="3"/>
      <c r="E1448" s="3"/>
      <c r="F1448" s="4"/>
    </row>
    <row r="1449" spans="2:6" ht="11.25" hidden="1" customHeight="1" x14ac:dyDescent="0.2">
      <c r="B1449" s="36" t="s">
        <v>643</v>
      </c>
      <c r="C1449" s="3"/>
      <c r="D1449" s="3"/>
      <c r="E1449" s="3"/>
      <c r="F1449" s="4"/>
    </row>
    <row r="1450" spans="2:6" ht="11.25" hidden="1" customHeight="1" x14ac:dyDescent="0.2">
      <c r="B1450" s="36" t="s">
        <v>4016</v>
      </c>
      <c r="C1450" s="3"/>
      <c r="D1450" s="3"/>
      <c r="E1450" s="3"/>
      <c r="F1450" s="4"/>
    </row>
    <row r="1451" spans="2:6" ht="11.25" hidden="1" customHeight="1" x14ac:dyDescent="0.2">
      <c r="B1451" s="36" t="s">
        <v>2686</v>
      </c>
      <c r="C1451" s="3"/>
      <c r="D1451" s="3"/>
      <c r="E1451" s="3"/>
      <c r="F1451" s="4"/>
    </row>
    <row r="1452" spans="2:6" ht="11.25" hidden="1" customHeight="1" x14ac:dyDescent="0.2">
      <c r="B1452" s="36" t="s">
        <v>4016</v>
      </c>
      <c r="C1452" s="3"/>
      <c r="D1452" s="3"/>
      <c r="E1452" s="3"/>
      <c r="F1452" s="4"/>
    </row>
    <row r="1453" spans="2:6" ht="11.25" hidden="1" customHeight="1" x14ac:dyDescent="0.2">
      <c r="B1453" s="36" t="s">
        <v>1537</v>
      </c>
      <c r="C1453" s="3"/>
      <c r="D1453" s="3"/>
      <c r="E1453" s="3"/>
      <c r="F1453" s="4"/>
    </row>
    <row r="1454" spans="2:6" ht="11.25" hidden="1" customHeight="1" x14ac:dyDescent="0.2">
      <c r="B1454" s="36" t="s">
        <v>4016</v>
      </c>
      <c r="C1454" s="3"/>
      <c r="D1454" s="3"/>
      <c r="E1454" s="3"/>
      <c r="F1454" s="4"/>
    </row>
    <row r="1455" spans="2:6" ht="11.25" hidden="1" customHeight="1" x14ac:dyDescent="0.2">
      <c r="B1455" s="36" t="s">
        <v>2593</v>
      </c>
      <c r="C1455" s="3"/>
      <c r="D1455" s="3"/>
      <c r="E1455" s="3"/>
      <c r="F1455" s="4"/>
    </row>
    <row r="1456" spans="2:6" ht="11.25" hidden="1" customHeight="1" x14ac:dyDescent="0.2">
      <c r="B1456" s="36" t="s">
        <v>4016</v>
      </c>
      <c r="C1456" s="3"/>
      <c r="D1456" s="3"/>
      <c r="E1456" s="3"/>
      <c r="F1456" s="4"/>
    </row>
    <row r="1457" spans="2:6" ht="11.25" hidden="1" customHeight="1" x14ac:dyDescent="0.2">
      <c r="B1457" s="36" t="s">
        <v>1273</v>
      </c>
      <c r="C1457" s="3"/>
      <c r="D1457" s="3"/>
      <c r="E1457" s="3"/>
      <c r="F1457" s="4"/>
    </row>
    <row r="1458" spans="2:6" ht="11.25" hidden="1" customHeight="1" x14ac:dyDescent="0.2">
      <c r="B1458" s="36" t="s">
        <v>1289</v>
      </c>
      <c r="C1458" s="3"/>
      <c r="D1458" s="3"/>
      <c r="E1458" s="3"/>
      <c r="F1458" s="4"/>
    </row>
    <row r="1459" spans="2:6" ht="11.25" hidden="1" customHeight="1" x14ac:dyDescent="0.2">
      <c r="B1459" s="36" t="s">
        <v>1729</v>
      </c>
      <c r="C1459" s="3"/>
      <c r="D1459" s="3"/>
      <c r="E1459" s="3"/>
      <c r="F1459" s="4"/>
    </row>
    <row r="1460" spans="2:6" ht="11.25" hidden="1" customHeight="1" x14ac:dyDescent="0.2">
      <c r="B1460" s="36" t="s">
        <v>4016</v>
      </c>
      <c r="C1460" s="3"/>
      <c r="D1460" s="3"/>
      <c r="E1460" s="3"/>
      <c r="F1460" s="4"/>
    </row>
    <row r="1461" spans="2:6" ht="11.25" hidden="1" customHeight="1" x14ac:dyDescent="0.2">
      <c r="B1461" s="36" t="s">
        <v>125</v>
      </c>
      <c r="C1461" s="3"/>
      <c r="D1461" s="3"/>
      <c r="E1461" s="3"/>
      <c r="F1461" s="4"/>
    </row>
    <row r="1462" spans="2:6" ht="11.25" hidden="1" customHeight="1" x14ac:dyDescent="0.2">
      <c r="B1462" s="36" t="s">
        <v>4016</v>
      </c>
      <c r="C1462" s="3"/>
      <c r="D1462" s="3"/>
      <c r="E1462" s="3"/>
      <c r="F1462" s="4"/>
    </row>
    <row r="1463" spans="2:6" ht="11.25" hidden="1" customHeight="1" x14ac:dyDescent="0.2">
      <c r="B1463" s="36" t="s">
        <v>553</v>
      </c>
      <c r="C1463" s="3"/>
      <c r="D1463" s="3"/>
      <c r="E1463" s="3"/>
      <c r="F1463" s="4"/>
    </row>
    <row r="1464" spans="2:6" ht="11.25" hidden="1" customHeight="1" x14ac:dyDescent="0.2">
      <c r="B1464" s="36" t="s">
        <v>3073</v>
      </c>
      <c r="C1464" s="3"/>
      <c r="D1464" s="3"/>
      <c r="E1464" s="3"/>
      <c r="F1464" s="4"/>
    </row>
    <row r="1465" spans="2:6" ht="11.25" hidden="1" customHeight="1" x14ac:dyDescent="0.2">
      <c r="B1465" s="36" t="s">
        <v>2136</v>
      </c>
      <c r="C1465" s="3"/>
      <c r="D1465" s="3"/>
      <c r="E1465" s="3"/>
      <c r="F1465" s="4"/>
    </row>
    <row r="1466" spans="2:6" ht="11.25" hidden="1" customHeight="1" x14ac:dyDescent="0.2">
      <c r="B1466" s="36" t="s">
        <v>539</v>
      </c>
      <c r="C1466" s="37">
        <f>D1466+E1466+F1466</f>
        <v>1623</v>
      </c>
      <c r="D1466" s="3">
        <v>927</v>
      </c>
      <c r="E1466" s="3">
        <v>546</v>
      </c>
      <c r="F1466" s="4">
        <v>150</v>
      </c>
    </row>
    <row r="1467" spans="2:6" ht="11.25" hidden="1" customHeight="1" x14ac:dyDescent="0.2">
      <c r="B1467" s="36" t="s">
        <v>4016</v>
      </c>
      <c r="C1467" s="3"/>
      <c r="D1467" s="3"/>
      <c r="E1467" s="3"/>
      <c r="F1467" s="4"/>
    </row>
    <row r="1468" spans="2:6" ht="11.25" hidden="1" customHeight="1" x14ac:dyDescent="0.2">
      <c r="B1468" s="36" t="s">
        <v>106</v>
      </c>
      <c r="C1468" s="3"/>
      <c r="D1468" s="3"/>
      <c r="E1468" s="3"/>
      <c r="F1468" s="4"/>
    </row>
    <row r="1469" spans="2:6" ht="11.25" hidden="1" customHeight="1" x14ac:dyDescent="0.2">
      <c r="B1469" s="36" t="s">
        <v>4016</v>
      </c>
      <c r="C1469" s="3"/>
      <c r="D1469" s="3"/>
      <c r="E1469" s="3"/>
      <c r="F1469" s="4"/>
    </row>
    <row r="1470" spans="2:6" ht="11.25" hidden="1" customHeight="1" x14ac:dyDescent="0.2">
      <c r="B1470" s="36" t="s">
        <v>24</v>
      </c>
      <c r="C1470" s="3"/>
      <c r="D1470" s="3"/>
      <c r="E1470" s="3"/>
      <c r="F1470" s="4"/>
    </row>
    <row r="1471" spans="2:6" ht="11.25" hidden="1" customHeight="1" x14ac:dyDescent="0.2">
      <c r="B1471" s="36" t="s">
        <v>4016</v>
      </c>
      <c r="C1471" s="3"/>
      <c r="D1471" s="3"/>
      <c r="E1471" s="3"/>
      <c r="F1471" s="4"/>
    </row>
    <row r="1472" spans="2:6" ht="11.25" hidden="1" customHeight="1" x14ac:dyDescent="0.2">
      <c r="B1472" s="36" t="s">
        <v>3444</v>
      </c>
      <c r="C1472" s="3"/>
      <c r="D1472" s="3"/>
      <c r="E1472" s="3"/>
      <c r="F1472" s="4"/>
    </row>
    <row r="1473" spans="2:6" ht="11.25" hidden="1" customHeight="1" x14ac:dyDescent="0.2">
      <c r="B1473" s="36" t="s">
        <v>4016</v>
      </c>
      <c r="C1473" s="3"/>
      <c r="D1473" s="3"/>
      <c r="E1473" s="3"/>
      <c r="F1473" s="4"/>
    </row>
    <row r="1474" spans="2:6" ht="11.25" hidden="1" customHeight="1" x14ac:dyDescent="0.2">
      <c r="B1474" s="36" t="s">
        <v>1774</v>
      </c>
      <c r="C1474" s="3"/>
      <c r="D1474" s="3"/>
      <c r="E1474" s="3"/>
      <c r="F1474" s="4"/>
    </row>
    <row r="1475" spans="2:6" ht="11.25" hidden="1" customHeight="1" x14ac:dyDescent="0.2">
      <c r="B1475" s="36" t="s">
        <v>4016</v>
      </c>
      <c r="C1475" s="3"/>
      <c r="D1475" s="3"/>
      <c r="E1475" s="3"/>
      <c r="F1475" s="4"/>
    </row>
    <row r="1476" spans="2:6" ht="11.25" hidden="1" customHeight="1" x14ac:dyDescent="0.2">
      <c r="B1476" s="36" t="s">
        <v>476</v>
      </c>
      <c r="C1476" s="3"/>
      <c r="D1476" s="3"/>
      <c r="E1476" s="3"/>
      <c r="F1476" s="4"/>
    </row>
    <row r="1477" spans="2:6" ht="11.25" hidden="1" customHeight="1" x14ac:dyDescent="0.2">
      <c r="B1477" s="36" t="s">
        <v>1066</v>
      </c>
      <c r="C1477" s="3"/>
      <c r="D1477" s="3"/>
      <c r="E1477" s="3"/>
      <c r="F1477" s="4"/>
    </row>
    <row r="1478" spans="2:6" ht="11.25" hidden="1" customHeight="1" x14ac:dyDescent="0.2">
      <c r="B1478" s="36" t="s">
        <v>3339</v>
      </c>
      <c r="C1478" s="3"/>
      <c r="D1478" s="3"/>
      <c r="E1478" s="3"/>
      <c r="F1478" s="4"/>
    </row>
    <row r="1479" spans="2:6" ht="11.25" hidden="1" customHeight="1" x14ac:dyDescent="0.2">
      <c r="B1479" s="36" t="s">
        <v>4016</v>
      </c>
      <c r="C1479" s="3"/>
      <c r="D1479" s="3"/>
      <c r="E1479" s="3"/>
      <c r="F1479" s="4"/>
    </row>
    <row r="1480" spans="2:6" ht="11.25" hidden="1" customHeight="1" x14ac:dyDescent="0.2">
      <c r="B1480" s="36" t="s">
        <v>2224</v>
      </c>
      <c r="C1480" s="3"/>
      <c r="D1480" s="3"/>
      <c r="E1480" s="3"/>
      <c r="F1480" s="4"/>
    </row>
    <row r="1481" spans="2:6" ht="11.25" hidden="1" customHeight="1" x14ac:dyDescent="0.2">
      <c r="B1481" s="36" t="s">
        <v>4016</v>
      </c>
      <c r="C1481" s="3"/>
      <c r="D1481" s="3"/>
      <c r="E1481" s="3"/>
      <c r="F1481" s="4"/>
    </row>
    <row r="1482" spans="2:6" ht="11.25" hidden="1" customHeight="1" x14ac:dyDescent="0.2">
      <c r="B1482" s="36" t="s">
        <v>3672</v>
      </c>
      <c r="C1482" s="3"/>
      <c r="D1482" s="3"/>
      <c r="E1482" s="3"/>
      <c r="F1482" s="4"/>
    </row>
    <row r="1483" spans="2:6" ht="11.25" hidden="1" customHeight="1" x14ac:dyDescent="0.2">
      <c r="B1483" s="36" t="s">
        <v>358</v>
      </c>
      <c r="C1483" s="37">
        <f>D1483+E1483+F1483</f>
        <v>645</v>
      </c>
      <c r="D1483" s="3">
        <v>645</v>
      </c>
      <c r="E1483" s="3"/>
      <c r="F1483" s="4"/>
    </row>
    <row r="1484" spans="2:6" ht="11.25" hidden="1" customHeight="1" x14ac:dyDescent="0.2">
      <c r="B1484" s="36" t="s">
        <v>4016</v>
      </c>
      <c r="C1484" s="3"/>
      <c r="D1484" s="3"/>
      <c r="E1484" s="3"/>
      <c r="F1484" s="4"/>
    </row>
    <row r="1485" spans="2:6" ht="11.25" hidden="1" customHeight="1" x14ac:dyDescent="0.2">
      <c r="B1485" s="36" t="s">
        <v>1966</v>
      </c>
      <c r="C1485" s="3"/>
      <c r="D1485" s="3"/>
      <c r="E1485" s="3"/>
      <c r="F1485" s="4"/>
    </row>
    <row r="1486" spans="2:6" ht="11.25" hidden="1" customHeight="1" x14ac:dyDescent="0.2">
      <c r="B1486" s="36" t="s">
        <v>4016</v>
      </c>
      <c r="C1486" s="3"/>
      <c r="D1486" s="3"/>
      <c r="E1486" s="3"/>
      <c r="F1486" s="4"/>
    </row>
    <row r="1487" spans="2:6" ht="11.25" hidden="1" customHeight="1" x14ac:dyDescent="0.2">
      <c r="B1487" s="36" t="s">
        <v>587</v>
      </c>
      <c r="C1487" s="3"/>
      <c r="D1487" s="3"/>
      <c r="E1487" s="3"/>
      <c r="F1487" s="4"/>
    </row>
    <row r="1488" spans="2:6" ht="11.25" hidden="1" customHeight="1" x14ac:dyDescent="0.2">
      <c r="B1488" s="28" t="s">
        <v>455</v>
      </c>
      <c r="C1488" s="6"/>
      <c r="D1488" s="6"/>
      <c r="E1488" s="6"/>
      <c r="F1488" s="7"/>
    </row>
    <row r="1489" spans="2:6" ht="11.25" hidden="1" customHeight="1" x14ac:dyDescent="0.2">
      <c r="B1489" s="36" t="s">
        <v>1116</v>
      </c>
      <c r="C1489" s="3"/>
      <c r="D1489" s="3"/>
      <c r="E1489" s="3"/>
      <c r="F1489" s="4"/>
    </row>
    <row r="1490" spans="2:6" ht="11.25" hidden="1" customHeight="1" x14ac:dyDescent="0.2">
      <c r="B1490" s="36" t="s">
        <v>1722</v>
      </c>
      <c r="C1490" s="37">
        <f>D1490+E1490+F1490</f>
        <v>2268</v>
      </c>
      <c r="D1490" s="3">
        <v>1572</v>
      </c>
      <c r="E1490" s="3">
        <v>546</v>
      </c>
      <c r="F1490" s="4">
        <v>150</v>
      </c>
    </row>
    <row r="1491" spans="2:6" ht="11.25" hidden="1" customHeight="1" x14ac:dyDescent="0.2">
      <c r="B1491" s="36" t="s">
        <v>4016</v>
      </c>
      <c r="C1491" s="3"/>
      <c r="D1491" s="3"/>
      <c r="E1491" s="3"/>
      <c r="F1491" s="4"/>
    </row>
    <row r="1492" spans="2:6" ht="11.25" hidden="1" customHeight="1" x14ac:dyDescent="0.2">
      <c r="B1492" s="33" t="s">
        <v>859</v>
      </c>
      <c r="C1492" s="34">
        <v>9584</v>
      </c>
      <c r="D1492" s="34">
        <v>5131</v>
      </c>
      <c r="E1492" s="34">
        <v>1038</v>
      </c>
      <c r="F1492" s="35">
        <v>3415</v>
      </c>
    </row>
    <row r="1493" spans="2:6" ht="11.25" hidden="1" customHeight="1" x14ac:dyDescent="0.2">
      <c r="B1493" s="36" t="s">
        <v>4016</v>
      </c>
      <c r="C1493" s="3"/>
      <c r="D1493" s="3"/>
      <c r="E1493" s="3"/>
      <c r="F1493" s="4"/>
    </row>
    <row r="1494" spans="2:6" ht="11.25" hidden="1" customHeight="1" x14ac:dyDescent="0.2">
      <c r="B1494" s="36" t="s">
        <v>880</v>
      </c>
      <c r="C1494" s="3"/>
      <c r="D1494" s="3"/>
      <c r="E1494" s="3"/>
      <c r="F1494" s="4"/>
    </row>
    <row r="1495" spans="2:6" ht="11.25" hidden="1" customHeight="1" x14ac:dyDescent="0.2">
      <c r="B1495" s="36" t="s">
        <v>2535</v>
      </c>
      <c r="C1495" s="3"/>
      <c r="D1495" s="3"/>
      <c r="E1495" s="3"/>
      <c r="F1495" s="4"/>
    </row>
    <row r="1496" spans="2:6" ht="11.25" hidden="1" customHeight="1" x14ac:dyDescent="0.2">
      <c r="B1496" s="36" t="s">
        <v>1745</v>
      </c>
      <c r="C1496" s="3"/>
      <c r="D1496" s="3"/>
      <c r="E1496" s="3"/>
      <c r="F1496" s="4"/>
    </row>
    <row r="1497" spans="2:6" ht="11.25" hidden="1" customHeight="1" x14ac:dyDescent="0.2">
      <c r="B1497" s="36" t="s">
        <v>86</v>
      </c>
      <c r="C1497" s="3"/>
      <c r="D1497" s="3"/>
      <c r="E1497" s="3"/>
      <c r="F1497" s="4"/>
    </row>
    <row r="1498" spans="2:6" ht="11.25" hidden="1" customHeight="1" x14ac:dyDescent="0.2">
      <c r="B1498" s="36" t="s">
        <v>68</v>
      </c>
      <c r="C1498" s="3"/>
      <c r="D1498" s="3"/>
      <c r="E1498" s="3"/>
      <c r="F1498" s="4"/>
    </row>
    <row r="1499" spans="2:6" ht="11.25" hidden="1" customHeight="1" x14ac:dyDescent="0.2">
      <c r="B1499" s="36" t="s">
        <v>966</v>
      </c>
      <c r="C1499" s="3"/>
      <c r="D1499" s="3"/>
      <c r="E1499" s="3"/>
      <c r="F1499" s="4"/>
    </row>
    <row r="1500" spans="2:6" ht="11.25" hidden="1" customHeight="1" x14ac:dyDescent="0.2">
      <c r="B1500" s="36" t="s">
        <v>2335</v>
      </c>
      <c r="C1500" s="3"/>
      <c r="D1500" s="3"/>
      <c r="E1500" s="3"/>
      <c r="F1500" s="4"/>
    </row>
    <row r="1501" spans="2:6" ht="11.25" hidden="1" customHeight="1" x14ac:dyDescent="0.2">
      <c r="B1501" s="36" t="s">
        <v>4016</v>
      </c>
      <c r="C1501" s="3"/>
      <c r="D1501" s="3"/>
      <c r="E1501" s="3"/>
      <c r="F1501" s="4"/>
    </row>
    <row r="1502" spans="2:6" ht="11.25" hidden="1" customHeight="1" x14ac:dyDescent="0.2">
      <c r="B1502" s="36" t="s">
        <v>2803</v>
      </c>
      <c r="C1502" s="3"/>
      <c r="D1502" s="3"/>
      <c r="E1502" s="3"/>
      <c r="F1502" s="4"/>
    </row>
    <row r="1503" spans="2:6" ht="11.25" hidden="1" customHeight="1" x14ac:dyDescent="0.2">
      <c r="B1503" s="36" t="s">
        <v>4016</v>
      </c>
      <c r="C1503" s="3"/>
      <c r="D1503" s="3"/>
      <c r="E1503" s="3"/>
      <c r="F1503" s="4"/>
    </row>
    <row r="1504" spans="2:6" ht="11.25" hidden="1" customHeight="1" x14ac:dyDescent="0.2">
      <c r="B1504" s="36" t="s">
        <v>1730</v>
      </c>
      <c r="C1504" s="3"/>
      <c r="D1504" s="3"/>
      <c r="E1504" s="3"/>
      <c r="F1504" s="4"/>
    </row>
    <row r="1505" spans="2:6" ht="11.25" hidden="1" customHeight="1" x14ac:dyDescent="0.2">
      <c r="B1505" s="36" t="s">
        <v>4016</v>
      </c>
      <c r="C1505" s="3"/>
      <c r="D1505" s="3"/>
      <c r="E1505" s="3"/>
      <c r="F1505" s="4"/>
    </row>
    <row r="1506" spans="2:6" ht="11.25" hidden="1" customHeight="1" x14ac:dyDescent="0.2">
      <c r="B1506" s="36" t="s">
        <v>1018</v>
      </c>
      <c r="C1506" s="3"/>
      <c r="D1506" s="3"/>
      <c r="E1506" s="3"/>
      <c r="F1506" s="4"/>
    </row>
    <row r="1507" spans="2:6" ht="11.25" hidden="1" customHeight="1" x14ac:dyDescent="0.2">
      <c r="B1507" s="36" t="s">
        <v>1431</v>
      </c>
      <c r="C1507" s="3"/>
      <c r="D1507" s="3"/>
      <c r="E1507" s="3"/>
      <c r="F1507" s="4"/>
    </row>
    <row r="1508" spans="2:6" ht="11.25" hidden="1" customHeight="1" x14ac:dyDescent="0.2">
      <c r="B1508" s="36" t="s">
        <v>3290</v>
      </c>
      <c r="C1508" s="3"/>
      <c r="D1508" s="3"/>
      <c r="E1508" s="3"/>
      <c r="F1508" s="4"/>
    </row>
    <row r="1509" spans="2:6" ht="11.25" hidden="1" customHeight="1" x14ac:dyDescent="0.2">
      <c r="B1509" s="36" t="s">
        <v>4016</v>
      </c>
      <c r="C1509" s="3"/>
      <c r="D1509" s="3"/>
      <c r="E1509" s="3"/>
      <c r="F1509" s="4"/>
    </row>
    <row r="1510" spans="2:6" ht="11.25" hidden="1" customHeight="1" x14ac:dyDescent="0.2">
      <c r="B1510" s="36" t="s">
        <v>418</v>
      </c>
      <c r="C1510" s="3"/>
      <c r="D1510" s="3"/>
      <c r="E1510" s="3"/>
      <c r="F1510" s="4"/>
    </row>
    <row r="1511" spans="2:6" ht="11.25" hidden="1" customHeight="1" x14ac:dyDescent="0.2">
      <c r="B1511" s="36" t="s">
        <v>4016</v>
      </c>
      <c r="C1511" s="3"/>
      <c r="D1511" s="3"/>
      <c r="E1511" s="3"/>
      <c r="F1511" s="4"/>
    </row>
    <row r="1512" spans="2:6" ht="11.25" hidden="1" customHeight="1" x14ac:dyDescent="0.2">
      <c r="B1512" s="36" t="s">
        <v>1719</v>
      </c>
      <c r="C1512" s="3"/>
      <c r="D1512" s="3"/>
      <c r="E1512" s="3"/>
      <c r="F1512" s="4"/>
    </row>
    <row r="1513" spans="2:6" ht="11.25" hidden="1" customHeight="1" x14ac:dyDescent="0.2">
      <c r="B1513" s="36" t="s">
        <v>4016</v>
      </c>
      <c r="C1513" s="3"/>
      <c r="D1513" s="3"/>
      <c r="E1513" s="3"/>
      <c r="F1513" s="4"/>
    </row>
    <row r="1514" spans="2:6" ht="11.25" hidden="1" customHeight="1" x14ac:dyDescent="0.2">
      <c r="B1514" s="36" t="s">
        <v>2478</v>
      </c>
      <c r="C1514" s="3"/>
      <c r="D1514" s="3"/>
      <c r="E1514" s="3"/>
      <c r="F1514" s="4"/>
    </row>
    <row r="1515" spans="2:6" ht="11.25" hidden="1" customHeight="1" x14ac:dyDescent="0.2">
      <c r="B1515" s="36" t="s">
        <v>4016</v>
      </c>
      <c r="C1515" s="3"/>
      <c r="D1515" s="3"/>
      <c r="E1515" s="3"/>
      <c r="F1515" s="4"/>
    </row>
    <row r="1516" spans="2:6" ht="11.25" hidden="1" customHeight="1" x14ac:dyDescent="0.2">
      <c r="B1516" s="36" t="s">
        <v>3974</v>
      </c>
      <c r="C1516" s="3"/>
      <c r="D1516" s="3"/>
      <c r="E1516" s="3"/>
      <c r="F1516" s="4"/>
    </row>
    <row r="1517" spans="2:6" ht="11.25" hidden="1" customHeight="1" x14ac:dyDescent="0.2">
      <c r="B1517" s="36" t="s">
        <v>2982</v>
      </c>
      <c r="C1517" s="3"/>
      <c r="D1517" s="3"/>
      <c r="E1517" s="3"/>
      <c r="F1517" s="4"/>
    </row>
    <row r="1518" spans="2:6" ht="11.25" hidden="1" customHeight="1" x14ac:dyDescent="0.2">
      <c r="B1518" s="36" t="s">
        <v>1188</v>
      </c>
      <c r="C1518" s="3"/>
      <c r="D1518" s="3"/>
      <c r="E1518" s="3"/>
      <c r="F1518" s="4"/>
    </row>
    <row r="1519" spans="2:6" ht="11.25" hidden="1" customHeight="1" x14ac:dyDescent="0.2">
      <c r="B1519" s="36" t="s">
        <v>4016</v>
      </c>
      <c r="C1519" s="3"/>
      <c r="D1519" s="3"/>
      <c r="E1519" s="3"/>
      <c r="F1519" s="4"/>
    </row>
    <row r="1520" spans="2:6" ht="11.25" hidden="1" customHeight="1" x14ac:dyDescent="0.2">
      <c r="B1520" s="36" t="s">
        <v>3569</v>
      </c>
      <c r="C1520" s="3"/>
      <c r="D1520" s="3"/>
      <c r="E1520" s="3"/>
      <c r="F1520" s="4"/>
    </row>
    <row r="1521" spans="2:6" ht="11.25" hidden="1" customHeight="1" x14ac:dyDescent="0.2">
      <c r="B1521" s="36" t="s">
        <v>4016</v>
      </c>
      <c r="C1521" s="3"/>
      <c r="D1521" s="3"/>
      <c r="E1521" s="3"/>
      <c r="F1521" s="4"/>
    </row>
    <row r="1522" spans="2:6" ht="11.25" hidden="1" customHeight="1" x14ac:dyDescent="0.2">
      <c r="B1522" s="36" t="s">
        <v>768</v>
      </c>
      <c r="C1522" s="3"/>
      <c r="D1522" s="3"/>
      <c r="E1522" s="3"/>
      <c r="F1522" s="4"/>
    </row>
    <row r="1523" spans="2:6" ht="11.25" hidden="1" customHeight="1" x14ac:dyDescent="0.2">
      <c r="B1523" s="36" t="s">
        <v>3496</v>
      </c>
      <c r="C1523" s="3"/>
      <c r="D1523" s="3"/>
      <c r="E1523" s="3"/>
      <c r="F1523" s="4"/>
    </row>
    <row r="1524" spans="2:6" ht="11.25" hidden="1" customHeight="1" x14ac:dyDescent="0.2">
      <c r="B1524" s="36" t="s">
        <v>1228</v>
      </c>
      <c r="C1524" s="3"/>
      <c r="D1524" s="3"/>
      <c r="E1524" s="3"/>
      <c r="F1524" s="4"/>
    </row>
    <row r="1525" spans="2:6" ht="11.25" hidden="1" customHeight="1" x14ac:dyDescent="0.2">
      <c r="B1525" s="36" t="s">
        <v>4016</v>
      </c>
      <c r="C1525" s="3"/>
      <c r="D1525" s="3"/>
      <c r="E1525" s="3"/>
      <c r="F1525" s="4"/>
    </row>
    <row r="1526" spans="2:6" ht="11.25" hidden="1" customHeight="1" x14ac:dyDescent="0.2">
      <c r="B1526" s="36" t="s">
        <v>1399</v>
      </c>
      <c r="C1526" s="3"/>
      <c r="D1526" s="3"/>
      <c r="E1526" s="3"/>
      <c r="F1526" s="4"/>
    </row>
    <row r="1527" spans="2:6" ht="11.25" hidden="1" customHeight="1" x14ac:dyDescent="0.2">
      <c r="B1527" s="36" t="s">
        <v>4016</v>
      </c>
      <c r="C1527" s="3"/>
      <c r="D1527" s="3"/>
      <c r="E1527" s="3"/>
      <c r="F1527" s="4"/>
    </row>
    <row r="1528" spans="2:6" ht="11.25" hidden="1" customHeight="1" x14ac:dyDescent="0.2">
      <c r="B1528" s="36" t="s">
        <v>3631</v>
      </c>
      <c r="C1528" s="3"/>
      <c r="D1528" s="3"/>
      <c r="E1528" s="3"/>
      <c r="F1528" s="4"/>
    </row>
    <row r="1529" spans="2:6" ht="11.25" hidden="1" customHeight="1" x14ac:dyDescent="0.2">
      <c r="B1529" s="36" t="s">
        <v>1873</v>
      </c>
      <c r="C1529" s="3"/>
      <c r="D1529" s="3"/>
      <c r="E1529" s="3"/>
      <c r="F1529" s="4"/>
    </row>
    <row r="1530" spans="2:6" ht="11.25" hidden="1" customHeight="1" x14ac:dyDescent="0.2">
      <c r="B1530" s="36" t="s">
        <v>400</v>
      </c>
      <c r="C1530" s="37">
        <f>D1530+E1530+F1530</f>
        <v>7792</v>
      </c>
      <c r="D1530" s="3">
        <v>4597</v>
      </c>
      <c r="E1530" s="3"/>
      <c r="F1530" s="4">
        <v>3195</v>
      </c>
    </row>
    <row r="1531" spans="2:6" ht="11.25" hidden="1" customHeight="1" x14ac:dyDescent="0.2">
      <c r="B1531" s="36" t="s">
        <v>4016</v>
      </c>
      <c r="C1531" s="3"/>
      <c r="D1531" s="3"/>
      <c r="E1531" s="3"/>
      <c r="F1531" s="4"/>
    </row>
    <row r="1532" spans="2:6" ht="11.25" hidden="1" customHeight="1" x14ac:dyDescent="0.2">
      <c r="B1532" s="36" t="s">
        <v>1771</v>
      </c>
      <c r="C1532" s="3"/>
      <c r="D1532" s="3"/>
      <c r="E1532" s="3"/>
      <c r="F1532" s="4"/>
    </row>
    <row r="1533" spans="2:6" ht="11.25" hidden="1" customHeight="1" x14ac:dyDescent="0.2">
      <c r="B1533" s="36" t="s">
        <v>4016</v>
      </c>
      <c r="C1533" s="3"/>
      <c r="D1533" s="3"/>
      <c r="E1533" s="3"/>
      <c r="F1533" s="4"/>
    </row>
    <row r="1534" spans="2:6" ht="11.25" hidden="1" customHeight="1" x14ac:dyDescent="0.2">
      <c r="B1534" s="36" t="s">
        <v>1020</v>
      </c>
      <c r="C1534" s="3"/>
      <c r="D1534" s="3"/>
      <c r="E1534" s="3"/>
      <c r="F1534" s="4"/>
    </row>
    <row r="1535" spans="2:6" ht="11.25" hidden="1" customHeight="1" x14ac:dyDescent="0.2">
      <c r="B1535" s="36" t="s">
        <v>801</v>
      </c>
      <c r="C1535" s="3"/>
      <c r="D1535" s="3"/>
      <c r="E1535" s="3"/>
      <c r="F1535" s="4"/>
    </row>
    <row r="1536" spans="2:6" ht="11.25" hidden="1" customHeight="1" x14ac:dyDescent="0.2">
      <c r="B1536" s="36" t="s">
        <v>183</v>
      </c>
      <c r="C1536" s="3"/>
      <c r="D1536" s="3"/>
      <c r="E1536" s="3"/>
      <c r="F1536" s="4"/>
    </row>
    <row r="1537" spans="2:6" ht="11.25" hidden="1" customHeight="1" x14ac:dyDescent="0.2">
      <c r="B1537" s="36" t="s">
        <v>4016</v>
      </c>
      <c r="C1537" s="3"/>
      <c r="D1537" s="3"/>
      <c r="E1537" s="3"/>
      <c r="F1537" s="4"/>
    </row>
    <row r="1538" spans="2:6" ht="11.25" hidden="1" customHeight="1" x14ac:dyDescent="0.2">
      <c r="B1538" s="36" t="s">
        <v>1293</v>
      </c>
      <c r="C1538" s="3"/>
      <c r="D1538" s="3"/>
      <c r="E1538" s="3"/>
      <c r="F1538" s="4"/>
    </row>
    <row r="1539" spans="2:6" ht="11.25" hidden="1" customHeight="1" x14ac:dyDescent="0.2">
      <c r="B1539" s="36" t="s">
        <v>4016</v>
      </c>
      <c r="C1539" s="3"/>
      <c r="D1539" s="3"/>
      <c r="E1539" s="3"/>
      <c r="F1539" s="4"/>
    </row>
    <row r="1540" spans="2:6" ht="11.25" hidden="1" customHeight="1" x14ac:dyDescent="0.2">
      <c r="B1540" s="36" t="s">
        <v>2453</v>
      </c>
      <c r="C1540" s="3"/>
      <c r="D1540" s="3"/>
      <c r="E1540" s="3"/>
      <c r="F1540" s="4"/>
    </row>
    <row r="1541" spans="2:6" ht="11.25" hidden="1" customHeight="1" x14ac:dyDescent="0.2">
      <c r="B1541" s="28" t="s">
        <v>1469</v>
      </c>
      <c r="C1541" s="6"/>
      <c r="D1541" s="6"/>
      <c r="E1541" s="6"/>
      <c r="F1541" s="7"/>
    </row>
    <row r="1542" spans="2:6" ht="11.25" hidden="1" customHeight="1" x14ac:dyDescent="0.2">
      <c r="B1542" s="36" t="s">
        <v>3395</v>
      </c>
      <c r="C1542" s="3"/>
      <c r="D1542" s="3"/>
      <c r="E1542" s="3"/>
      <c r="F1542" s="4"/>
    </row>
    <row r="1543" spans="2:6" ht="11.25" hidden="1" customHeight="1" x14ac:dyDescent="0.2">
      <c r="B1543" s="36" t="s">
        <v>3903</v>
      </c>
      <c r="C1543" s="37">
        <f>D1543+E1543+F1543</f>
        <v>1792</v>
      </c>
      <c r="D1543" s="3">
        <v>534</v>
      </c>
      <c r="E1543" s="3">
        <v>1038</v>
      </c>
      <c r="F1543" s="4">
        <v>220</v>
      </c>
    </row>
    <row r="1544" spans="2:6" ht="11.25" hidden="1" customHeight="1" x14ac:dyDescent="0.2">
      <c r="B1544" s="36" t="s">
        <v>4016</v>
      </c>
      <c r="C1544" s="3"/>
      <c r="D1544" s="3"/>
      <c r="E1544" s="3"/>
      <c r="F1544" s="4"/>
    </row>
    <row r="1545" spans="2:6" ht="11.25" hidden="1" customHeight="1" x14ac:dyDescent="0.2">
      <c r="B1545" s="36" t="s">
        <v>207</v>
      </c>
      <c r="C1545" s="3"/>
      <c r="D1545" s="3"/>
      <c r="E1545" s="3"/>
      <c r="F1545" s="4"/>
    </row>
    <row r="1546" spans="2:6" ht="11.25" hidden="1" customHeight="1" x14ac:dyDescent="0.2">
      <c r="B1546" s="36" t="s">
        <v>4016</v>
      </c>
      <c r="C1546" s="3"/>
      <c r="D1546" s="3"/>
      <c r="E1546" s="3"/>
      <c r="F1546" s="4"/>
    </row>
    <row r="1547" spans="2:6" ht="11.25" hidden="1" customHeight="1" x14ac:dyDescent="0.2">
      <c r="B1547" s="36" t="s">
        <v>622</v>
      </c>
      <c r="C1547" s="3"/>
      <c r="D1547" s="3"/>
      <c r="E1547" s="3"/>
      <c r="F1547" s="4"/>
    </row>
    <row r="1548" spans="2:6" ht="11.25" hidden="1" customHeight="1" x14ac:dyDescent="0.2">
      <c r="B1548" s="36" t="s">
        <v>613</v>
      </c>
      <c r="C1548" s="3"/>
      <c r="D1548" s="3"/>
      <c r="E1548" s="3"/>
      <c r="F1548" s="4"/>
    </row>
    <row r="1549" spans="2:6" ht="11.25" hidden="1" customHeight="1" x14ac:dyDescent="0.2">
      <c r="B1549" s="36" t="s">
        <v>3248</v>
      </c>
      <c r="C1549" s="3"/>
      <c r="D1549" s="3"/>
      <c r="E1549" s="3"/>
      <c r="F1549" s="4"/>
    </row>
    <row r="1550" spans="2:6" ht="11.25" hidden="1" customHeight="1" x14ac:dyDescent="0.2">
      <c r="B1550" s="36" t="s">
        <v>1086</v>
      </c>
      <c r="C1550" s="37">
        <f>D1550+E1550+F1550</f>
        <v>9584</v>
      </c>
      <c r="D1550" s="3">
        <v>5131</v>
      </c>
      <c r="E1550" s="3">
        <v>1038</v>
      </c>
      <c r="F1550" s="4">
        <v>3415</v>
      </c>
    </row>
    <row r="1551" spans="2:6" ht="11.25" hidden="1" customHeight="1" x14ac:dyDescent="0.2">
      <c r="B1551" s="36" t="s">
        <v>4016</v>
      </c>
      <c r="C1551" s="3"/>
      <c r="D1551" s="3"/>
      <c r="E1551" s="3"/>
      <c r="F1551" s="4"/>
    </row>
    <row r="1552" spans="2:6" ht="11.25" hidden="1" customHeight="1" x14ac:dyDescent="0.2">
      <c r="B1552" s="33" t="s">
        <v>2409</v>
      </c>
      <c r="C1552" s="34">
        <v>2690</v>
      </c>
      <c r="D1552" s="34">
        <v>1864</v>
      </c>
      <c r="E1552" s="34">
        <v>648</v>
      </c>
      <c r="F1552" s="35">
        <v>178</v>
      </c>
    </row>
    <row r="1553" spans="2:6" ht="11.25" hidden="1" customHeight="1" x14ac:dyDescent="0.2">
      <c r="B1553" s="36" t="s">
        <v>4016</v>
      </c>
      <c r="C1553" s="3"/>
      <c r="D1553" s="3"/>
      <c r="E1553" s="3"/>
      <c r="F1553" s="4"/>
    </row>
    <row r="1554" spans="2:6" ht="11.25" hidden="1" customHeight="1" x14ac:dyDescent="0.2">
      <c r="B1554" s="36" t="s">
        <v>3958</v>
      </c>
      <c r="C1554" s="3"/>
      <c r="D1554" s="3"/>
      <c r="E1554" s="3"/>
      <c r="F1554" s="4"/>
    </row>
    <row r="1555" spans="2:6" ht="11.25" hidden="1" customHeight="1" x14ac:dyDescent="0.2">
      <c r="B1555" s="36" t="s">
        <v>4016</v>
      </c>
      <c r="C1555" s="3"/>
      <c r="D1555" s="3"/>
      <c r="E1555" s="3"/>
      <c r="F1555" s="4"/>
    </row>
    <row r="1556" spans="2:6" ht="11.25" hidden="1" customHeight="1" x14ac:dyDescent="0.2">
      <c r="B1556" s="36" t="s">
        <v>24</v>
      </c>
      <c r="C1556" s="3"/>
      <c r="D1556" s="3"/>
      <c r="E1556" s="3"/>
      <c r="F1556" s="4"/>
    </row>
    <row r="1557" spans="2:6" ht="11.25" hidden="1" customHeight="1" x14ac:dyDescent="0.2">
      <c r="B1557" s="36" t="s">
        <v>4016</v>
      </c>
      <c r="C1557" s="3"/>
      <c r="D1557" s="3"/>
      <c r="E1557" s="3"/>
      <c r="F1557" s="4"/>
    </row>
    <row r="1558" spans="2:6" ht="11.25" hidden="1" customHeight="1" x14ac:dyDescent="0.2">
      <c r="B1558" s="36" t="s">
        <v>3219</v>
      </c>
      <c r="C1558" s="3"/>
      <c r="D1558" s="3"/>
      <c r="E1558" s="3"/>
      <c r="F1558" s="4"/>
    </row>
    <row r="1559" spans="2:6" ht="11.25" hidden="1" customHeight="1" x14ac:dyDescent="0.2">
      <c r="B1559" s="36" t="s">
        <v>4016</v>
      </c>
      <c r="C1559" s="3"/>
      <c r="D1559" s="3"/>
      <c r="E1559" s="3"/>
      <c r="F1559" s="4"/>
    </row>
    <row r="1560" spans="2:6" ht="11.25" hidden="1" customHeight="1" x14ac:dyDescent="0.2">
      <c r="B1560" s="36" t="s">
        <v>3294</v>
      </c>
      <c r="C1560" s="3"/>
      <c r="D1560" s="3"/>
      <c r="E1560" s="3"/>
      <c r="F1560" s="4"/>
    </row>
    <row r="1561" spans="2:6" ht="11.25" hidden="1" customHeight="1" x14ac:dyDescent="0.2">
      <c r="B1561" s="36" t="s">
        <v>2770</v>
      </c>
      <c r="C1561" s="3"/>
      <c r="D1561" s="3"/>
      <c r="E1561" s="3"/>
      <c r="F1561" s="4"/>
    </row>
    <row r="1562" spans="2:6" ht="11.25" hidden="1" customHeight="1" x14ac:dyDescent="0.2">
      <c r="B1562" s="36" t="s">
        <v>2804</v>
      </c>
      <c r="C1562" s="3"/>
      <c r="D1562" s="3"/>
      <c r="E1562" s="3"/>
      <c r="F1562" s="4"/>
    </row>
    <row r="1563" spans="2:6" ht="11.25" hidden="1" customHeight="1" x14ac:dyDescent="0.2">
      <c r="B1563" s="36" t="s">
        <v>4016</v>
      </c>
      <c r="C1563" s="3"/>
      <c r="D1563" s="3"/>
      <c r="E1563" s="3"/>
      <c r="F1563" s="4"/>
    </row>
    <row r="1564" spans="2:6" ht="11.25" hidden="1" customHeight="1" x14ac:dyDescent="0.2">
      <c r="B1564" s="36" t="s">
        <v>643</v>
      </c>
      <c r="C1564" s="3"/>
      <c r="D1564" s="3"/>
      <c r="E1564" s="3"/>
      <c r="F1564" s="4"/>
    </row>
    <row r="1565" spans="2:6" ht="11.25" hidden="1" customHeight="1" x14ac:dyDescent="0.2">
      <c r="B1565" s="36" t="s">
        <v>4016</v>
      </c>
      <c r="C1565" s="3"/>
      <c r="D1565" s="3"/>
      <c r="E1565" s="3"/>
      <c r="F1565" s="4"/>
    </row>
    <row r="1566" spans="2:6" ht="11.25" hidden="1" customHeight="1" x14ac:dyDescent="0.2">
      <c r="B1566" s="36" t="s">
        <v>2686</v>
      </c>
      <c r="C1566" s="3"/>
      <c r="D1566" s="3"/>
      <c r="E1566" s="3"/>
      <c r="F1566" s="4"/>
    </row>
    <row r="1567" spans="2:6" ht="11.25" hidden="1" customHeight="1" x14ac:dyDescent="0.2">
      <c r="B1567" s="36" t="s">
        <v>4016</v>
      </c>
      <c r="C1567" s="3"/>
      <c r="D1567" s="3"/>
      <c r="E1567" s="3"/>
      <c r="F1567" s="4"/>
    </row>
    <row r="1568" spans="2:6" ht="11.25" hidden="1" customHeight="1" x14ac:dyDescent="0.2">
      <c r="B1568" s="36" t="s">
        <v>612</v>
      </c>
      <c r="C1568" s="3"/>
      <c r="D1568" s="3"/>
      <c r="E1568" s="3"/>
      <c r="F1568" s="4"/>
    </row>
    <row r="1569" spans="2:6" ht="11.25" hidden="1" customHeight="1" x14ac:dyDescent="0.2">
      <c r="B1569" s="36" t="s">
        <v>4016</v>
      </c>
      <c r="C1569" s="3"/>
      <c r="D1569" s="3"/>
      <c r="E1569" s="3"/>
      <c r="F1569" s="4"/>
    </row>
    <row r="1570" spans="2:6" ht="11.25" hidden="1" customHeight="1" x14ac:dyDescent="0.2">
      <c r="B1570" s="36" t="s">
        <v>839</v>
      </c>
      <c r="C1570" s="3"/>
      <c r="D1570" s="3"/>
      <c r="E1570" s="3"/>
      <c r="F1570" s="4"/>
    </row>
    <row r="1571" spans="2:6" ht="11.25" hidden="1" customHeight="1" x14ac:dyDescent="0.2">
      <c r="B1571" s="36" t="s">
        <v>4016</v>
      </c>
      <c r="C1571" s="3"/>
      <c r="D1571" s="3"/>
      <c r="E1571" s="3"/>
      <c r="F1571" s="4"/>
    </row>
    <row r="1572" spans="2:6" ht="11.25" hidden="1" customHeight="1" x14ac:dyDescent="0.2">
      <c r="B1572" s="36" t="s">
        <v>1273</v>
      </c>
      <c r="C1572" s="3"/>
      <c r="D1572" s="3"/>
      <c r="E1572" s="3"/>
      <c r="F1572" s="4"/>
    </row>
    <row r="1573" spans="2:6" ht="11.25" hidden="1" customHeight="1" x14ac:dyDescent="0.2">
      <c r="B1573" s="36" t="s">
        <v>470</v>
      </c>
      <c r="C1573" s="3"/>
      <c r="D1573" s="3"/>
      <c r="E1573" s="3"/>
      <c r="F1573" s="4"/>
    </row>
    <row r="1574" spans="2:6" ht="11.25" hidden="1" customHeight="1" x14ac:dyDescent="0.2">
      <c r="B1574" s="36" t="s">
        <v>1729</v>
      </c>
      <c r="C1574" s="3"/>
      <c r="D1574" s="3"/>
      <c r="E1574" s="3"/>
      <c r="F1574" s="4"/>
    </row>
    <row r="1575" spans="2:6" ht="11.25" hidden="1" customHeight="1" x14ac:dyDescent="0.2">
      <c r="B1575" s="36" t="s">
        <v>4016</v>
      </c>
      <c r="C1575" s="3"/>
      <c r="D1575" s="3"/>
      <c r="E1575" s="3"/>
      <c r="F1575" s="4"/>
    </row>
    <row r="1576" spans="2:6" ht="11.25" hidden="1" customHeight="1" x14ac:dyDescent="0.2">
      <c r="B1576" s="36" t="s">
        <v>2069</v>
      </c>
      <c r="C1576" s="3"/>
      <c r="D1576" s="3"/>
      <c r="E1576" s="3"/>
      <c r="F1576" s="4"/>
    </row>
    <row r="1577" spans="2:6" ht="11.25" hidden="1" customHeight="1" x14ac:dyDescent="0.2">
      <c r="B1577" s="36" t="s">
        <v>4016</v>
      </c>
      <c r="C1577" s="3"/>
      <c r="D1577" s="3"/>
      <c r="E1577" s="3"/>
      <c r="F1577" s="4"/>
    </row>
    <row r="1578" spans="2:6" ht="11.25" hidden="1" customHeight="1" x14ac:dyDescent="0.2">
      <c r="B1578" s="36" t="s">
        <v>3692</v>
      </c>
      <c r="C1578" s="3"/>
      <c r="D1578" s="3"/>
      <c r="E1578" s="3"/>
      <c r="F1578" s="4"/>
    </row>
    <row r="1579" spans="2:6" ht="11.25" hidden="1" customHeight="1" x14ac:dyDescent="0.2">
      <c r="B1579" s="36" t="s">
        <v>2774</v>
      </c>
      <c r="C1579" s="3"/>
      <c r="D1579" s="3"/>
      <c r="E1579" s="3"/>
      <c r="F1579" s="4"/>
    </row>
    <row r="1580" spans="2:6" ht="11.25" hidden="1" customHeight="1" x14ac:dyDescent="0.2">
      <c r="B1580" s="36" t="s">
        <v>1558</v>
      </c>
      <c r="C1580" s="3"/>
      <c r="D1580" s="3"/>
      <c r="E1580" s="3"/>
      <c r="F1580" s="4"/>
    </row>
    <row r="1581" spans="2:6" ht="11.25" hidden="1" customHeight="1" x14ac:dyDescent="0.2">
      <c r="B1581" s="36" t="s">
        <v>2818</v>
      </c>
      <c r="C1581" s="37">
        <f>D1581+E1581+F1581</f>
        <v>1926</v>
      </c>
      <c r="D1581" s="3">
        <v>1100</v>
      </c>
      <c r="E1581" s="3">
        <v>648</v>
      </c>
      <c r="F1581" s="4">
        <v>178</v>
      </c>
    </row>
    <row r="1582" spans="2:6" ht="11.25" hidden="1" customHeight="1" x14ac:dyDescent="0.2">
      <c r="B1582" s="36" t="s">
        <v>4016</v>
      </c>
      <c r="C1582" s="3"/>
      <c r="D1582" s="3"/>
      <c r="E1582" s="3"/>
      <c r="F1582" s="4"/>
    </row>
    <row r="1583" spans="2:6" ht="11.25" hidden="1" customHeight="1" x14ac:dyDescent="0.2">
      <c r="B1583" s="36" t="s">
        <v>492</v>
      </c>
      <c r="C1583" s="3"/>
      <c r="D1583" s="3"/>
      <c r="E1583" s="3"/>
      <c r="F1583" s="4"/>
    </row>
    <row r="1584" spans="2:6" ht="11.25" hidden="1" customHeight="1" x14ac:dyDescent="0.2">
      <c r="B1584" s="36" t="s">
        <v>4016</v>
      </c>
      <c r="C1584" s="3"/>
      <c r="D1584" s="3"/>
      <c r="E1584" s="3"/>
      <c r="F1584" s="4"/>
    </row>
    <row r="1585" spans="2:6" ht="11.25" hidden="1" customHeight="1" x14ac:dyDescent="0.2">
      <c r="B1585" s="36" t="s">
        <v>24</v>
      </c>
      <c r="C1585" s="3"/>
      <c r="D1585" s="3"/>
      <c r="E1585" s="3"/>
      <c r="F1585" s="4"/>
    </row>
    <row r="1586" spans="2:6" ht="11.25" hidden="1" customHeight="1" x14ac:dyDescent="0.2">
      <c r="B1586" s="36" t="s">
        <v>4016</v>
      </c>
      <c r="C1586" s="3"/>
      <c r="D1586" s="3"/>
      <c r="E1586" s="3"/>
      <c r="F1586" s="4"/>
    </row>
    <row r="1587" spans="2:6" ht="11.25" hidden="1" customHeight="1" x14ac:dyDescent="0.2">
      <c r="B1587" s="36" t="s">
        <v>1536</v>
      </c>
      <c r="C1587" s="3"/>
      <c r="D1587" s="3"/>
      <c r="E1587" s="3"/>
      <c r="F1587" s="4"/>
    </row>
    <row r="1588" spans="2:6" ht="11.25" hidden="1" customHeight="1" x14ac:dyDescent="0.2">
      <c r="B1588" s="36" t="s">
        <v>4016</v>
      </c>
      <c r="C1588" s="3"/>
      <c r="D1588" s="3"/>
      <c r="E1588" s="3"/>
      <c r="F1588" s="4"/>
    </row>
    <row r="1589" spans="2:6" ht="11.25" hidden="1" customHeight="1" x14ac:dyDescent="0.2">
      <c r="B1589" s="36" t="s">
        <v>2700</v>
      </c>
      <c r="C1589" s="3"/>
      <c r="D1589" s="3"/>
      <c r="E1589" s="3"/>
      <c r="F1589" s="4"/>
    </row>
    <row r="1590" spans="2:6" ht="11.25" hidden="1" customHeight="1" x14ac:dyDescent="0.2">
      <c r="B1590" s="36" t="s">
        <v>4016</v>
      </c>
      <c r="C1590" s="3"/>
      <c r="D1590" s="3"/>
      <c r="E1590" s="3"/>
      <c r="F1590" s="4"/>
    </row>
    <row r="1591" spans="2:6" ht="11.25" hidden="1" customHeight="1" x14ac:dyDescent="0.2">
      <c r="B1591" s="36" t="s">
        <v>476</v>
      </c>
      <c r="C1591" s="3"/>
      <c r="D1591" s="3"/>
      <c r="E1591" s="3"/>
      <c r="F1591" s="4"/>
    </row>
    <row r="1592" spans="2:6" ht="11.25" hidden="1" customHeight="1" x14ac:dyDescent="0.2">
      <c r="B1592" s="36" t="s">
        <v>2761</v>
      </c>
      <c r="C1592" s="3"/>
      <c r="D1592" s="3"/>
      <c r="E1592" s="3"/>
      <c r="F1592" s="4"/>
    </row>
    <row r="1593" spans="2:6" ht="11.25" hidden="1" customHeight="1" x14ac:dyDescent="0.2">
      <c r="B1593" s="36" t="s">
        <v>3339</v>
      </c>
      <c r="C1593" s="3"/>
      <c r="D1593" s="3"/>
      <c r="E1593" s="3"/>
      <c r="F1593" s="4"/>
    </row>
    <row r="1594" spans="2:6" ht="11.25" hidden="1" customHeight="1" x14ac:dyDescent="0.2">
      <c r="B1594" s="28" t="s">
        <v>4016</v>
      </c>
      <c r="C1594" s="6"/>
      <c r="D1594" s="6"/>
      <c r="E1594" s="6"/>
      <c r="F1594" s="7"/>
    </row>
    <row r="1595" spans="2:6" ht="11.25" hidden="1" customHeight="1" x14ac:dyDescent="0.2">
      <c r="B1595" s="36" t="s">
        <v>2927</v>
      </c>
      <c r="C1595" s="3"/>
      <c r="D1595" s="3"/>
      <c r="E1595" s="3"/>
      <c r="F1595" s="4"/>
    </row>
    <row r="1596" spans="2:6" ht="11.25" hidden="1" customHeight="1" x14ac:dyDescent="0.2">
      <c r="B1596" s="36" t="s">
        <v>4016</v>
      </c>
      <c r="C1596" s="3"/>
      <c r="D1596" s="3"/>
      <c r="E1596" s="3"/>
      <c r="F1596" s="4"/>
    </row>
    <row r="1597" spans="2:6" ht="11.25" hidden="1" customHeight="1" x14ac:dyDescent="0.2">
      <c r="B1597" s="36" t="s">
        <v>2401</v>
      </c>
      <c r="C1597" s="3"/>
      <c r="D1597" s="3"/>
      <c r="E1597" s="3"/>
      <c r="F1597" s="4"/>
    </row>
    <row r="1598" spans="2:6" ht="11.25" hidden="1" customHeight="1" x14ac:dyDescent="0.2">
      <c r="B1598" s="36" t="s">
        <v>1881</v>
      </c>
      <c r="C1598" s="37">
        <f>D1598+E1598+F1598</f>
        <v>764</v>
      </c>
      <c r="D1598" s="3">
        <v>764</v>
      </c>
      <c r="E1598" s="3"/>
      <c r="F1598" s="4"/>
    </row>
    <row r="1599" spans="2:6" ht="11.25" hidden="1" customHeight="1" x14ac:dyDescent="0.2">
      <c r="B1599" s="36" t="s">
        <v>4016</v>
      </c>
      <c r="C1599" s="3"/>
      <c r="D1599" s="3"/>
      <c r="E1599" s="3"/>
      <c r="F1599" s="4"/>
    </row>
    <row r="1600" spans="2:6" ht="11.25" hidden="1" customHeight="1" x14ac:dyDescent="0.2">
      <c r="B1600" s="36" t="s">
        <v>3834</v>
      </c>
      <c r="C1600" s="3"/>
      <c r="D1600" s="3"/>
      <c r="E1600" s="3"/>
      <c r="F1600" s="4"/>
    </row>
    <row r="1601" spans="2:6" ht="11.25" hidden="1" customHeight="1" x14ac:dyDescent="0.2">
      <c r="B1601" s="36" t="s">
        <v>4016</v>
      </c>
      <c r="C1601" s="3"/>
      <c r="D1601" s="3"/>
      <c r="E1601" s="3"/>
      <c r="F1601" s="4"/>
    </row>
    <row r="1602" spans="2:6" ht="11.25" hidden="1" customHeight="1" x14ac:dyDescent="0.2">
      <c r="B1602" s="36" t="s">
        <v>1138</v>
      </c>
      <c r="C1602" s="3"/>
      <c r="D1602" s="3"/>
      <c r="E1602" s="3"/>
      <c r="F1602" s="4"/>
    </row>
    <row r="1603" spans="2:6" ht="11.25" hidden="1" customHeight="1" x14ac:dyDescent="0.2">
      <c r="B1603" s="36" t="s">
        <v>934</v>
      </c>
      <c r="C1603" s="3"/>
      <c r="D1603" s="3"/>
      <c r="E1603" s="3"/>
      <c r="F1603" s="4"/>
    </row>
    <row r="1604" spans="2:6" ht="11.25" hidden="1" customHeight="1" x14ac:dyDescent="0.2">
      <c r="B1604" s="36" t="s">
        <v>3207</v>
      </c>
      <c r="C1604" s="3"/>
      <c r="D1604" s="3"/>
      <c r="E1604" s="3"/>
      <c r="F1604" s="4"/>
    </row>
    <row r="1605" spans="2:6" ht="11.25" hidden="1" customHeight="1" x14ac:dyDescent="0.2">
      <c r="B1605" s="36" t="s">
        <v>572</v>
      </c>
      <c r="C1605" s="37">
        <f>D1605+E1605+F1605</f>
        <v>2690</v>
      </c>
      <c r="D1605" s="3">
        <v>1864</v>
      </c>
      <c r="E1605" s="3">
        <v>648</v>
      </c>
      <c r="F1605" s="4">
        <v>178</v>
      </c>
    </row>
    <row r="1606" spans="2:6" ht="11.25" hidden="1" customHeight="1" x14ac:dyDescent="0.2">
      <c r="B1606" s="36" t="s">
        <v>4016</v>
      </c>
      <c r="C1606" s="3"/>
      <c r="D1606" s="3"/>
      <c r="E1606" s="3"/>
      <c r="F1606" s="4"/>
    </row>
    <row r="1607" spans="2:6" ht="11.25" hidden="1" customHeight="1" x14ac:dyDescent="0.2">
      <c r="B1607" s="33" t="s">
        <v>3116</v>
      </c>
      <c r="C1607" s="34">
        <v>12729</v>
      </c>
      <c r="D1607" s="34">
        <v>6636</v>
      </c>
      <c r="E1607" s="34">
        <v>2945</v>
      </c>
      <c r="F1607" s="35">
        <v>3148</v>
      </c>
    </row>
    <row r="1608" spans="2:6" ht="11.25" hidden="1" customHeight="1" x14ac:dyDescent="0.2">
      <c r="B1608" s="36" t="s">
        <v>4016</v>
      </c>
      <c r="C1608" s="3"/>
      <c r="D1608" s="3"/>
      <c r="E1608" s="3"/>
      <c r="F1608" s="4"/>
    </row>
    <row r="1609" spans="2:6" ht="11.25" hidden="1" customHeight="1" x14ac:dyDescent="0.2">
      <c r="B1609" s="36" t="s">
        <v>2753</v>
      </c>
      <c r="C1609" s="3"/>
      <c r="D1609" s="3"/>
      <c r="E1609" s="3"/>
      <c r="F1609" s="4"/>
    </row>
    <row r="1610" spans="2:6" ht="11.25" hidden="1" customHeight="1" x14ac:dyDescent="0.2">
      <c r="B1610" s="36" t="s">
        <v>4016</v>
      </c>
      <c r="C1610" s="3"/>
      <c r="D1610" s="3"/>
      <c r="E1610" s="3"/>
      <c r="F1610" s="4"/>
    </row>
    <row r="1611" spans="2:6" ht="11.25" hidden="1" customHeight="1" x14ac:dyDescent="0.2">
      <c r="B1611" s="36" t="s">
        <v>1869</v>
      </c>
      <c r="C1611" s="3"/>
      <c r="D1611" s="3"/>
      <c r="E1611" s="3"/>
      <c r="F1611" s="4"/>
    </row>
    <row r="1612" spans="2:6" ht="11.25" hidden="1" customHeight="1" x14ac:dyDescent="0.2">
      <c r="B1612" s="36" t="s">
        <v>4016</v>
      </c>
      <c r="C1612" s="3"/>
      <c r="D1612" s="3"/>
      <c r="E1612" s="3"/>
      <c r="F1612" s="4"/>
    </row>
    <row r="1613" spans="2:6" ht="11.25" hidden="1" customHeight="1" x14ac:dyDescent="0.2">
      <c r="B1613" s="36" t="s">
        <v>1531</v>
      </c>
      <c r="C1613" s="3"/>
      <c r="D1613" s="3"/>
      <c r="E1613" s="3"/>
      <c r="F1613" s="4"/>
    </row>
    <row r="1614" spans="2:6" ht="11.25" hidden="1" customHeight="1" x14ac:dyDescent="0.2">
      <c r="B1614" s="36" t="s">
        <v>3287</v>
      </c>
      <c r="C1614" s="3"/>
      <c r="D1614" s="3"/>
      <c r="E1614" s="3"/>
      <c r="F1614" s="4"/>
    </row>
    <row r="1615" spans="2:6" ht="11.25" hidden="1" customHeight="1" x14ac:dyDescent="0.2">
      <c r="B1615" s="36" t="s">
        <v>3171</v>
      </c>
      <c r="C1615" s="3"/>
      <c r="D1615" s="3"/>
      <c r="E1615" s="3"/>
      <c r="F1615" s="4"/>
    </row>
    <row r="1616" spans="2:6" ht="11.25" hidden="1" customHeight="1" x14ac:dyDescent="0.2">
      <c r="B1616" s="36" t="s">
        <v>4016</v>
      </c>
      <c r="C1616" s="3"/>
      <c r="D1616" s="3"/>
      <c r="E1616" s="3"/>
      <c r="F1616" s="4"/>
    </row>
    <row r="1617" spans="2:6" ht="11.25" hidden="1" customHeight="1" x14ac:dyDescent="0.2">
      <c r="B1617" s="36" t="s">
        <v>619</v>
      </c>
      <c r="C1617" s="3"/>
      <c r="D1617" s="3"/>
      <c r="E1617" s="3"/>
      <c r="F1617" s="4"/>
    </row>
    <row r="1618" spans="2:6" ht="11.25" hidden="1" customHeight="1" x14ac:dyDescent="0.2">
      <c r="B1618" s="36" t="s">
        <v>4016</v>
      </c>
      <c r="C1618" s="3"/>
      <c r="D1618" s="3"/>
      <c r="E1618" s="3"/>
      <c r="F1618" s="4"/>
    </row>
    <row r="1619" spans="2:6" ht="11.25" hidden="1" customHeight="1" x14ac:dyDescent="0.2">
      <c r="B1619" s="36" t="s">
        <v>2880</v>
      </c>
      <c r="C1619" s="3"/>
      <c r="D1619" s="3"/>
      <c r="E1619" s="3"/>
      <c r="F1619" s="4"/>
    </row>
    <row r="1620" spans="2:6" ht="11.25" hidden="1" customHeight="1" x14ac:dyDescent="0.2">
      <c r="B1620" s="36" t="s">
        <v>1088</v>
      </c>
      <c r="C1620" s="3"/>
      <c r="D1620" s="3"/>
      <c r="E1620" s="3"/>
      <c r="F1620" s="4"/>
    </row>
    <row r="1621" spans="2:6" ht="11.25" hidden="1" customHeight="1" x14ac:dyDescent="0.2">
      <c r="B1621" s="36" t="s">
        <v>3844</v>
      </c>
      <c r="C1621" s="3"/>
      <c r="D1621" s="3"/>
      <c r="E1621" s="3"/>
      <c r="F1621" s="4"/>
    </row>
    <row r="1622" spans="2:6" ht="11.25" hidden="1" customHeight="1" x14ac:dyDescent="0.2">
      <c r="B1622" s="36" t="s">
        <v>1998</v>
      </c>
      <c r="C1622" s="3"/>
      <c r="D1622" s="3"/>
      <c r="E1622" s="3"/>
      <c r="F1622" s="4"/>
    </row>
    <row r="1623" spans="2:6" ht="11.25" hidden="1" customHeight="1" x14ac:dyDescent="0.2">
      <c r="B1623" s="36" t="s">
        <v>4016</v>
      </c>
      <c r="C1623" s="3"/>
      <c r="D1623" s="3"/>
      <c r="E1623" s="3"/>
      <c r="F1623" s="4"/>
    </row>
    <row r="1624" spans="2:6" ht="11.25" hidden="1" customHeight="1" x14ac:dyDescent="0.2">
      <c r="B1624" s="36" t="s">
        <v>2760</v>
      </c>
      <c r="C1624" s="3"/>
      <c r="D1624" s="3"/>
      <c r="E1624" s="3"/>
      <c r="F1624" s="4"/>
    </row>
    <row r="1625" spans="2:6" ht="11.25" hidden="1" customHeight="1" x14ac:dyDescent="0.2">
      <c r="B1625" s="36" t="s">
        <v>4016</v>
      </c>
      <c r="C1625" s="3"/>
      <c r="D1625" s="3"/>
      <c r="E1625" s="3"/>
      <c r="F1625" s="4"/>
    </row>
    <row r="1626" spans="2:6" ht="11.25" hidden="1" customHeight="1" x14ac:dyDescent="0.2">
      <c r="B1626" s="36" t="s">
        <v>3431</v>
      </c>
      <c r="C1626" s="3"/>
      <c r="D1626" s="3"/>
      <c r="E1626" s="3"/>
      <c r="F1626" s="4"/>
    </row>
    <row r="1627" spans="2:6" ht="11.25" hidden="1" customHeight="1" x14ac:dyDescent="0.2">
      <c r="B1627" s="36" t="s">
        <v>4016</v>
      </c>
      <c r="C1627" s="3"/>
      <c r="D1627" s="3"/>
      <c r="E1627" s="3"/>
      <c r="F1627" s="4"/>
    </row>
    <row r="1628" spans="2:6" ht="11.25" hidden="1" customHeight="1" x14ac:dyDescent="0.2">
      <c r="B1628" s="36" t="s">
        <v>2384</v>
      </c>
      <c r="C1628" s="3"/>
      <c r="D1628" s="3"/>
      <c r="E1628" s="3"/>
      <c r="F1628" s="4"/>
    </row>
    <row r="1629" spans="2:6" ht="11.25" hidden="1" customHeight="1" x14ac:dyDescent="0.2">
      <c r="B1629" s="36" t="s">
        <v>4016</v>
      </c>
      <c r="C1629" s="3"/>
      <c r="D1629" s="3"/>
      <c r="E1629" s="3"/>
      <c r="F1629" s="4"/>
    </row>
    <row r="1630" spans="2:6" ht="11.25" hidden="1" customHeight="1" x14ac:dyDescent="0.2">
      <c r="B1630" s="36" t="s">
        <v>1538</v>
      </c>
      <c r="C1630" s="3"/>
      <c r="D1630" s="3"/>
      <c r="E1630" s="3"/>
      <c r="F1630" s="4"/>
    </row>
    <row r="1631" spans="2:6" ht="11.25" hidden="1" customHeight="1" x14ac:dyDescent="0.2">
      <c r="B1631" s="36" t="s">
        <v>196</v>
      </c>
      <c r="C1631" s="3"/>
      <c r="D1631" s="3"/>
      <c r="E1631" s="3"/>
      <c r="F1631" s="4"/>
    </row>
    <row r="1632" spans="2:6" ht="11.25" hidden="1" customHeight="1" x14ac:dyDescent="0.2">
      <c r="B1632" s="36" t="s">
        <v>3436</v>
      </c>
      <c r="C1632" s="3"/>
      <c r="D1632" s="3"/>
      <c r="E1632" s="3"/>
      <c r="F1632" s="4"/>
    </row>
    <row r="1633" spans="2:6" ht="11.25" hidden="1" customHeight="1" x14ac:dyDescent="0.2">
      <c r="B1633" s="36" t="s">
        <v>4016</v>
      </c>
      <c r="C1633" s="3"/>
      <c r="D1633" s="3"/>
      <c r="E1633" s="3"/>
      <c r="F1633" s="4"/>
    </row>
    <row r="1634" spans="2:6" ht="11.25" hidden="1" customHeight="1" x14ac:dyDescent="0.2">
      <c r="B1634" s="36" t="s">
        <v>3650</v>
      </c>
      <c r="C1634" s="3"/>
      <c r="D1634" s="3"/>
      <c r="E1634" s="3"/>
      <c r="F1634" s="4"/>
    </row>
    <row r="1635" spans="2:6" ht="11.25" hidden="1" customHeight="1" x14ac:dyDescent="0.2">
      <c r="B1635" s="36" t="s">
        <v>3122</v>
      </c>
      <c r="C1635" s="3"/>
      <c r="D1635" s="3"/>
      <c r="E1635" s="3"/>
      <c r="F1635" s="4"/>
    </row>
    <row r="1636" spans="2:6" ht="11.25" hidden="1" customHeight="1" x14ac:dyDescent="0.2">
      <c r="B1636" s="36" t="s">
        <v>924</v>
      </c>
      <c r="C1636" s="3"/>
      <c r="D1636" s="3"/>
      <c r="E1636" s="3"/>
      <c r="F1636" s="4"/>
    </row>
    <row r="1637" spans="2:6" ht="11.25" hidden="1" customHeight="1" x14ac:dyDescent="0.2">
      <c r="B1637" s="36" t="s">
        <v>4016</v>
      </c>
      <c r="C1637" s="3"/>
      <c r="D1637" s="3"/>
      <c r="E1637" s="3"/>
      <c r="F1637" s="4"/>
    </row>
    <row r="1638" spans="2:6" ht="11.25" hidden="1" customHeight="1" x14ac:dyDescent="0.2">
      <c r="B1638" s="36" t="s">
        <v>2121</v>
      </c>
      <c r="C1638" s="3"/>
      <c r="D1638" s="3"/>
      <c r="E1638" s="3"/>
      <c r="F1638" s="4"/>
    </row>
    <row r="1639" spans="2:6" ht="11.25" hidden="1" customHeight="1" x14ac:dyDescent="0.2">
      <c r="B1639" s="36" t="s">
        <v>4016</v>
      </c>
      <c r="C1639" s="3"/>
      <c r="D1639" s="3"/>
      <c r="E1639" s="3"/>
      <c r="F1639" s="4"/>
    </row>
    <row r="1640" spans="2:6" ht="11.25" hidden="1" customHeight="1" x14ac:dyDescent="0.2">
      <c r="B1640" s="36" t="s">
        <v>1768</v>
      </c>
      <c r="C1640" s="3"/>
      <c r="D1640" s="3"/>
      <c r="E1640" s="3"/>
      <c r="F1640" s="4"/>
    </row>
    <row r="1641" spans="2:6" ht="11.25" hidden="1" customHeight="1" x14ac:dyDescent="0.2">
      <c r="B1641" s="36" t="s">
        <v>4016</v>
      </c>
      <c r="C1641" s="3"/>
      <c r="D1641" s="3"/>
      <c r="E1641" s="3"/>
      <c r="F1641" s="4"/>
    </row>
    <row r="1642" spans="2:6" ht="11.25" hidden="1" customHeight="1" x14ac:dyDescent="0.2">
      <c r="B1642" s="36" t="s">
        <v>3361</v>
      </c>
      <c r="C1642" s="3"/>
      <c r="D1642" s="3"/>
      <c r="E1642" s="3"/>
      <c r="F1642" s="4"/>
    </row>
    <row r="1643" spans="2:6" ht="11.25" hidden="1" customHeight="1" x14ac:dyDescent="0.2">
      <c r="B1643" s="36" t="s">
        <v>4016</v>
      </c>
      <c r="C1643" s="3"/>
      <c r="D1643" s="3"/>
      <c r="E1643" s="3"/>
      <c r="F1643" s="4"/>
    </row>
    <row r="1644" spans="2:6" ht="11.25" hidden="1" customHeight="1" x14ac:dyDescent="0.2">
      <c r="B1644" s="36" t="s">
        <v>2784</v>
      </c>
      <c r="C1644" s="3"/>
      <c r="D1644" s="3"/>
      <c r="E1644" s="3"/>
      <c r="F1644" s="4"/>
    </row>
    <row r="1645" spans="2:6" ht="11.25" hidden="1" customHeight="1" x14ac:dyDescent="0.2">
      <c r="B1645" s="36" t="s">
        <v>2438</v>
      </c>
      <c r="C1645" s="3"/>
      <c r="D1645" s="3"/>
      <c r="E1645" s="3"/>
      <c r="F1645" s="4"/>
    </row>
    <row r="1646" spans="2:6" ht="11.25" hidden="1" customHeight="1" x14ac:dyDescent="0.2">
      <c r="B1646" s="36" t="s">
        <v>2804</v>
      </c>
      <c r="C1646" s="3"/>
      <c r="D1646" s="3"/>
      <c r="E1646" s="3"/>
      <c r="F1646" s="4"/>
    </row>
    <row r="1647" spans="2:6" ht="11.25" hidden="1" customHeight="1" x14ac:dyDescent="0.2">
      <c r="B1647" s="28" t="s">
        <v>4016</v>
      </c>
      <c r="C1647" s="6"/>
      <c r="D1647" s="6"/>
      <c r="E1647" s="6"/>
      <c r="F1647" s="7"/>
    </row>
    <row r="1648" spans="2:6" ht="11.25" hidden="1" customHeight="1" x14ac:dyDescent="0.2">
      <c r="B1648" s="36" t="s">
        <v>1531</v>
      </c>
      <c r="C1648" s="3"/>
      <c r="D1648" s="3"/>
      <c r="E1648" s="3"/>
      <c r="F1648" s="4"/>
    </row>
    <row r="1649" spans="2:6" ht="11.25" hidden="1" customHeight="1" x14ac:dyDescent="0.2">
      <c r="B1649" s="36" t="s">
        <v>1421</v>
      </c>
      <c r="C1649" s="3"/>
      <c r="D1649" s="3"/>
      <c r="E1649" s="3"/>
      <c r="F1649" s="4"/>
    </row>
    <row r="1650" spans="2:6" ht="11.25" hidden="1" customHeight="1" x14ac:dyDescent="0.2">
      <c r="B1650" s="36" t="s">
        <v>3290</v>
      </c>
      <c r="C1650" s="3"/>
      <c r="D1650" s="3"/>
      <c r="E1650" s="3"/>
      <c r="F1650" s="4"/>
    </row>
    <row r="1651" spans="2:6" ht="11.25" hidden="1" customHeight="1" x14ac:dyDescent="0.2">
      <c r="B1651" s="36" t="s">
        <v>4016</v>
      </c>
      <c r="C1651" s="3"/>
      <c r="D1651" s="3"/>
      <c r="E1651" s="3"/>
      <c r="F1651" s="4"/>
    </row>
    <row r="1652" spans="2:6" ht="11.25" hidden="1" customHeight="1" x14ac:dyDescent="0.2">
      <c r="B1652" s="36" t="s">
        <v>1099</v>
      </c>
      <c r="C1652" s="3"/>
      <c r="D1652" s="3"/>
      <c r="E1652" s="3"/>
      <c r="F1652" s="4"/>
    </row>
    <row r="1653" spans="2:6" ht="11.25" hidden="1" customHeight="1" x14ac:dyDescent="0.2">
      <c r="B1653" s="36" t="s">
        <v>1775</v>
      </c>
      <c r="C1653" s="3"/>
      <c r="D1653" s="3"/>
      <c r="E1653" s="3"/>
      <c r="F1653" s="4"/>
    </row>
    <row r="1654" spans="2:6" ht="11.25" hidden="1" customHeight="1" x14ac:dyDescent="0.2">
      <c r="B1654" s="36" t="s">
        <v>2034</v>
      </c>
      <c r="C1654" s="3"/>
      <c r="D1654" s="3"/>
      <c r="E1654" s="3"/>
      <c r="F1654" s="4"/>
    </row>
    <row r="1655" spans="2:6" ht="11.25" hidden="1" customHeight="1" x14ac:dyDescent="0.2">
      <c r="B1655" s="36" t="s">
        <v>1569</v>
      </c>
      <c r="C1655" s="37">
        <f>D1655+E1655+F1655</f>
        <v>12729</v>
      </c>
      <c r="D1655" s="3">
        <v>6636</v>
      </c>
      <c r="E1655" s="3">
        <v>2945</v>
      </c>
      <c r="F1655" s="4">
        <v>3148</v>
      </c>
    </row>
    <row r="1656" spans="2:6" ht="11.25" hidden="1" customHeight="1" x14ac:dyDescent="0.2">
      <c r="B1656" s="36" t="s">
        <v>4016</v>
      </c>
      <c r="C1656" s="3"/>
      <c r="D1656" s="3"/>
      <c r="E1656" s="3"/>
      <c r="F1656" s="4"/>
    </row>
    <row r="1657" spans="2:6" ht="11.25" hidden="1" customHeight="1" x14ac:dyDescent="0.2">
      <c r="B1657" s="33" t="s">
        <v>635</v>
      </c>
      <c r="C1657" s="34">
        <v>2765</v>
      </c>
      <c r="D1657" s="34">
        <v>1133</v>
      </c>
      <c r="E1657" s="34">
        <v>991</v>
      </c>
      <c r="F1657" s="35">
        <v>641</v>
      </c>
    </row>
    <row r="1658" spans="2:6" ht="11.25" hidden="1" customHeight="1" x14ac:dyDescent="0.2">
      <c r="B1658" s="36" t="s">
        <v>4016</v>
      </c>
      <c r="C1658" s="3"/>
      <c r="D1658" s="3"/>
      <c r="E1658" s="3"/>
      <c r="F1658" s="4"/>
    </row>
    <row r="1659" spans="2:6" ht="11.25" hidden="1" customHeight="1" x14ac:dyDescent="0.2">
      <c r="B1659" s="36" t="s">
        <v>429</v>
      </c>
      <c r="C1659" s="3"/>
      <c r="D1659" s="3"/>
      <c r="E1659" s="3"/>
      <c r="F1659" s="4"/>
    </row>
    <row r="1660" spans="2:6" ht="11.25" hidden="1" customHeight="1" x14ac:dyDescent="0.2">
      <c r="B1660" s="36" t="s">
        <v>4016</v>
      </c>
      <c r="C1660" s="3"/>
      <c r="D1660" s="3"/>
      <c r="E1660" s="3"/>
      <c r="F1660" s="4"/>
    </row>
    <row r="1661" spans="2:6" ht="11.25" hidden="1" customHeight="1" x14ac:dyDescent="0.2">
      <c r="B1661" s="36" t="s">
        <v>1327</v>
      </c>
      <c r="C1661" s="3"/>
      <c r="D1661" s="3"/>
      <c r="E1661" s="3"/>
      <c r="F1661" s="4"/>
    </row>
    <row r="1662" spans="2:6" ht="11.25" hidden="1" customHeight="1" x14ac:dyDescent="0.2">
      <c r="B1662" s="36" t="s">
        <v>4016</v>
      </c>
      <c r="C1662" s="3"/>
      <c r="D1662" s="3"/>
      <c r="E1662" s="3"/>
      <c r="F1662" s="4"/>
    </row>
    <row r="1663" spans="2:6" ht="11.25" hidden="1" customHeight="1" x14ac:dyDescent="0.2">
      <c r="B1663" s="36" t="s">
        <v>2358</v>
      </c>
      <c r="C1663" s="3"/>
      <c r="D1663" s="3"/>
      <c r="E1663" s="3"/>
      <c r="F1663" s="4"/>
    </row>
    <row r="1664" spans="2:6" ht="11.25" hidden="1" customHeight="1" x14ac:dyDescent="0.2">
      <c r="B1664" s="36" t="s">
        <v>718</v>
      </c>
      <c r="C1664" s="3"/>
      <c r="D1664" s="3"/>
      <c r="E1664" s="3"/>
      <c r="F1664" s="4"/>
    </row>
    <row r="1665" spans="2:6" ht="11.25" hidden="1" customHeight="1" x14ac:dyDescent="0.2">
      <c r="B1665" s="36" t="s">
        <v>925</v>
      </c>
      <c r="C1665" s="3"/>
      <c r="D1665" s="3"/>
      <c r="E1665" s="3"/>
      <c r="F1665" s="4"/>
    </row>
    <row r="1666" spans="2:6" ht="11.25" hidden="1" customHeight="1" x14ac:dyDescent="0.2">
      <c r="B1666" s="36" t="s">
        <v>4016</v>
      </c>
      <c r="C1666" s="3"/>
      <c r="D1666" s="3"/>
      <c r="E1666" s="3"/>
      <c r="F1666" s="4"/>
    </row>
    <row r="1667" spans="2:6" ht="11.25" hidden="1" customHeight="1" x14ac:dyDescent="0.2">
      <c r="B1667" s="36" t="s">
        <v>3281</v>
      </c>
      <c r="C1667" s="3"/>
      <c r="D1667" s="3"/>
      <c r="E1667" s="3"/>
      <c r="F1667" s="4"/>
    </row>
    <row r="1668" spans="2:6" ht="11.25" hidden="1" customHeight="1" x14ac:dyDescent="0.2">
      <c r="B1668" s="36" t="s">
        <v>3161</v>
      </c>
      <c r="C1668" s="3"/>
      <c r="D1668" s="3"/>
      <c r="E1668" s="3"/>
      <c r="F1668" s="4"/>
    </row>
    <row r="1669" spans="2:6" ht="11.25" hidden="1" customHeight="1" x14ac:dyDescent="0.2">
      <c r="B1669" s="36" t="s">
        <v>1160</v>
      </c>
      <c r="C1669" s="3"/>
      <c r="D1669" s="3"/>
      <c r="E1669" s="3"/>
      <c r="F1669" s="4"/>
    </row>
    <row r="1670" spans="2:6" ht="11.25" hidden="1" customHeight="1" x14ac:dyDescent="0.2">
      <c r="B1670" s="36" t="s">
        <v>1340</v>
      </c>
      <c r="C1670" s="37">
        <f>D1670+E1670+F1670</f>
        <v>2765</v>
      </c>
      <c r="D1670" s="3">
        <v>1133</v>
      </c>
      <c r="E1670" s="3">
        <v>991</v>
      </c>
      <c r="F1670" s="4">
        <v>641</v>
      </c>
    </row>
    <row r="1671" spans="2:6" ht="11.25" hidden="1" customHeight="1" x14ac:dyDescent="0.2">
      <c r="B1671" s="36" t="s">
        <v>4016</v>
      </c>
      <c r="C1671" s="3"/>
      <c r="D1671" s="3"/>
      <c r="E1671" s="3"/>
      <c r="F1671" s="4"/>
    </row>
    <row r="1672" spans="2:6" ht="11.25" hidden="1" customHeight="1" x14ac:dyDescent="0.2">
      <c r="B1672" s="33" t="s">
        <v>680</v>
      </c>
      <c r="C1672" s="34">
        <v>16308</v>
      </c>
      <c r="D1672" s="34">
        <v>6536</v>
      </c>
      <c r="E1672" s="34">
        <v>5570</v>
      </c>
      <c r="F1672" s="35">
        <v>4202</v>
      </c>
    </row>
    <row r="1673" spans="2:6" ht="11.25" hidden="1" customHeight="1" x14ac:dyDescent="0.2">
      <c r="B1673" s="36" t="s">
        <v>4016</v>
      </c>
      <c r="C1673" s="3"/>
      <c r="D1673" s="3"/>
      <c r="E1673" s="3"/>
      <c r="F1673" s="4"/>
    </row>
    <row r="1674" spans="2:6" ht="11.25" hidden="1" customHeight="1" x14ac:dyDescent="0.2">
      <c r="B1674" s="36" t="s">
        <v>1048</v>
      </c>
      <c r="C1674" s="3"/>
      <c r="D1674" s="3"/>
      <c r="E1674" s="3"/>
      <c r="F1674" s="4"/>
    </row>
    <row r="1675" spans="2:6" ht="11.25" hidden="1" customHeight="1" x14ac:dyDescent="0.2">
      <c r="B1675" s="36" t="s">
        <v>4016</v>
      </c>
      <c r="C1675" s="3"/>
      <c r="D1675" s="3"/>
      <c r="E1675" s="3"/>
      <c r="F1675" s="4"/>
    </row>
    <row r="1676" spans="2:6" ht="11.25" hidden="1" customHeight="1" x14ac:dyDescent="0.2">
      <c r="B1676" s="36" t="s">
        <v>227</v>
      </c>
      <c r="C1676" s="3"/>
      <c r="D1676" s="3"/>
      <c r="E1676" s="3"/>
      <c r="F1676" s="4"/>
    </row>
    <row r="1677" spans="2:6" ht="11.25" hidden="1" customHeight="1" x14ac:dyDescent="0.2">
      <c r="B1677" s="36" t="s">
        <v>2660</v>
      </c>
      <c r="C1677" s="3"/>
      <c r="D1677" s="3"/>
      <c r="E1677" s="3"/>
      <c r="F1677" s="4"/>
    </row>
    <row r="1678" spans="2:6" ht="11.25" hidden="1" customHeight="1" x14ac:dyDescent="0.2">
      <c r="B1678" s="36" t="s">
        <v>1021</v>
      </c>
      <c r="C1678" s="3"/>
      <c r="D1678" s="3"/>
      <c r="E1678" s="3"/>
      <c r="F1678" s="4"/>
    </row>
    <row r="1679" spans="2:6" ht="11.25" hidden="1" customHeight="1" x14ac:dyDescent="0.2">
      <c r="B1679" s="36" t="s">
        <v>1854</v>
      </c>
      <c r="C1679" s="3"/>
      <c r="D1679" s="3"/>
      <c r="E1679" s="3"/>
      <c r="F1679" s="4"/>
    </row>
    <row r="1680" spans="2:6" ht="11.25" hidden="1" customHeight="1" x14ac:dyDescent="0.2">
      <c r="B1680" s="36" t="s">
        <v>4016</v>
      </c>
      <c r="C1680" s="3"/>
      <c r="D1680" s="3"/>
      <c r="E1680" s="3"/>
      <c r="F1680" s="4"/>
    </row>
    <row r="1681" spans="2:6" ht="11.25" hidden="1" customHeight="1" x14ac:dyDescent="0.2">
      <c r="B1681" s="36" t="s">
        <v>3297</v>
      </c>
      <c r="C1681" s="3"/>
      <c r="D1681" s="3"/>
      <c r="E1681" s="3"/>
      <c r="F1681" s="4"/>
    </row>
    <row r="1682" spans="2:6" ht="11.25" hidden="1" customHeight="1" x14ac:dyDescent="0.2">
      <c r="B1682" s="36" t="s">
        <v>4016</v>
      </c>
      <c r="C1682" s="3"/>
      <c r="D1682" s="3"/>
      <c r="E1682" s="3"/>
      <c r="F1682" s="4"/>
    </row>
    <row r="1683" spans="2:6" ht="11.25" hidden="1" customHeight="1" x14ac:dyDescent="0.2">
      <c r="B1683" s="36" t="s">
        <v>1157</v>
      </c>
      <c r="C1683" s="3"/>
      <c r="D1683" s="3"/>
      <c r="E1683" s="3"/>
      <c r="F1683" s="4"/>
    </row>
    <row r="1684" spans="2:6" ht="11.25" hidden="1" customHeight="1" x14ac:dyDescent="0.2">
      <c r="B1684" s="36" t="s">
        <v>4016</v>
      </c>
      <c r="C1684" s="3"/>
      <c r="D1684" s="3"/>
      <c r="E1684" s="3"/>
      <c r="F1684" s="4"/>
    </row>
    <row r="1685" spans="2:6" ht="11.25" hidden="1" customHeight="1" x14ac:dyDescent="0.2">
      <c r="B1685" s="36" t="s">
        <v>604</v>
      </c>
      <c r="C1685" s="3"/>
      <c r="D1685" s="3"/>
      <c r="E1685" s="3"/>
      <c r="F1685" s="4"/>
    </row>
    <row r="1686" spans="2:6" ht="11.25" hidden="1" customHeight="1" x14ac:dyDescent="0.2">
      <c r="B1686" s="36" t="s">
        <v>4016</v>
      </c>
      <c r="C1686" s="3"/>
      <c r="D1686" s="3"/>
      <c r="E1686" s="3"/>
      <c r="F1686" s="4"/>
    </row>
    <row r="1687" spans="2:6" ht="11.25" hidden="1" customHeight="1" x14ac:dyDescent="0.2">
      <c r="B1687" s="36" t="s">
        <v>3647</v>
      </c>
      <c r="C1687" s="3"/>
      <c r="D1687" s="3"/>
      <c r="E1687" s="3"/>
      <c r="F1687" s="4"/>
    </row>
    <row r="1688" spans="2:6" ht="11.25" hidden="1" customHeight="1" x14ac:dyDescent="0.2">
      <c r="B1688" s="36" t="s">
        <v>4016</v>
      </c>
      <c r="C1688" s="3"/>
      <c r="D1688" s="3"/>
      <c r="E1688" s="3"/>
      <c r="F1688" s="4"/>
    </row>
    <row r="1689" spans="2:6" ht="11.25" hidden="1" customHeight="1" x14ac:dyDescent="0.2">
      <c r="B1689" s="36" t="s">
        <v>2703</v>
      </c>
      <c r="C1689" s="3"/>
      <c r="D1689" s="3"/>
      <c r="E1689" s="3"/>
      <c r="F1689" s="4"/>
    </row>
    <row r="1690" spans="2:6" ht="11.25" hidden="1" customHeight="1" x14ac:dyDescent="0.2">
      <c r="B1690" s="36" t="s">
        <v>2884</v>
      </c>
      <c r="C1690" s="3"/>
      <c r="D1690" s="3"/>
      <c r="E1690" s="3"/>
      <c r="F1690" s="4"/>
    </row>
    <row r="1691" spans="2:6" ht="11.25" hidden="1" customHeight="1" x14ac:dyDescent="0.2">
      <c r="B1691" s="36" t="s">
        <v>3836</v>
      </c>
      <c r="C1691" s="3"/>
      <c r="D1691" s="3"/>
      <c r="E1691" s="3"/>
      <c r="F1691" s="4"/>
    </row>
    <row r="1692" spans="2:6" ht="11.25" hidden="1" customHeight="1" x14ac:dyDescent="0.2">
      <c r="B1692" s="36" t="s">
        <v>4016</v>
      </c>
      <c r="C1692" s="3"/>
      <c r="D1692" s="3"/>
      <c r="E1692" s="3"/>
      <c r="F1692" s="4"/>
    </row>
    <row r="1693" spans="2:6" ht="11.25" hidden="1" customHeight="1" x14ac:dyDescent="0.2">
      <c r="B1693" s="36" t="s">
        <v>1201</v>
      </c>
      <c r="C1693" s="3"/>
      <c r="D1693" s="3"/>
      <c r="E1693" s="3"/>
      <c r="F1693" s="4"/>
    </row>
    <row r="1694" spans="2:6" ht="11.25" hidden="1" customHeight="1" x14ac:dyDescent="0.2">
      <c r="B1694" s="36" t="s">
        <v>486</v>
      </c>
      <c r="C1694" s="3"/>
      <c r="D1694" s="3"/>
      <c r="E1694" s="3"/>
      <c r="F1694" s="4"/>
    </row>
    <row r="1695" spans="2:6" ht="11.25" hidden="1" customHeight="1" x14ac:dyDescent="0.2">
      <c r="B1695" s="36" t="s">
        <v>1299</v>
      </c>
      <c r="C1695" s="3"/>
      <c r="D1695" s="3"/>
      <c r="E1695" s="3"/>
      <c r="F1695" s="4"/>
    </row>
    <row r="1696" spans="2:6" ht="11.25" hidden="1" customHeight="1" x14ac:dyDescent="0.2">
      <c r="B1696" s="36" t="s">
        <v>4016</v>
      </c>
      <c r="C1696" s="3"/>
      <c r="D1696" s="3"/>
      <c r="E1696" s="3"/>
      <c r="F1696" s="4"/>
    </row>
    <row r="1697" spans="2:6" ht="11.25" hidden="1" customHeight="1" x14ac:dyDescent="0.2">
      <c r="B1697" s="36" t="s">
        <v>2244</v>
      </c>
      <c r="C1697" s="3"/>
      <c r="D1697" s="3"/>
      <c r="E1697" s="3"/>
      <c r="F1697" s="4"/>
    </row>
    <row r="1698" spans="2:6" ht="11.25" hidden="1" customHeight="1" x14ac:dyDescent="0.2">
      <c r="B1698" s="36" t="s">
        <v>4016</v>
      </c>
      <c r="C1698" s="3"/>
      <c r="D1698" s="3"/>
      <c r="E1698" s="3"/>
      <c r="F1698" s="4"/>
    </row>
    <row r="1699" spans="2:6" ht="11.25" hidden="1" customHeight="1" x14ac:dyDescent="0.2">
      <c r="B1699" s="36" t="s">
        <v>123</v>
      </c>
      <c r="C1699" s="3"/>
      <c r="D1699" s="3"/>
      <c r="E1699" s="3"/>
      <c r="F1699" s="4"/>
    </row>
    <row r="1700" spans="2:6" ht="11.25" hidden="1" customHeight="1" x14ac:dyDescent="0.2">
      <c r="B1700" s="28" t="s">
        <v>4016</v>
      </c>
      <c r="C1700" s="6"/>
      <c r="D1700" s="6"/>
      <c r="E1700" s="6"/>
      <c r="F1700" s="7"/>
    </row>
    <row r="1701" spans="2:6" ht="11.25" hidden="1" customHeight="1" x14ac:dyDescent="0.2">
      <c r="B1701" s="36" t="s">
        <v>690</v>
      </c>
      <c r="C1701" s="3"/>
      <c r="D1701" s="3"/>
      <c r="E1701" s="3"/>
      <c r="F1701" s="4"/>
    </row>
    <row r="1702" spans="2:6" ht="11.25" hidden="1" customHeight="1" x14ac:dyDescent="0.2">
      <c r="B1702" s="36" t="s">
        <v>1</v>
      </c>
      <c r="C1702" s="3"/>
      <c r="D1702" s="3"/>
      <c r="E1702" s="3"/>
      <c r="F1702" s="4"/>
    </row>
    <row r="1703" spans="2:6" ht="11.25" hidden="1" customHeight="1" x14ac:dyDescent="0.2">
      <c r="B1703" s="36" t="s">
        <v>2804</v>
      </c>
      <c r="C1703" s="3"/>
      <c r="D1703" s="3"/>
      <c r="E1703" s="3"/>
      <c r="F1703" s="4"/>
    </row>
    <row r="1704" spans="2:6" ht="11.25" hidden="1" customHeight="1" x14ac:dyDescent="0.2">
      <c r="B1704" s="36" t="s">
        <v>4016</v>
      </c>
      <c r="C1704" s="3"/>
      <c r="D1704" s="3"/>
      <c r="E1704" s="3"/>
      <c r="F1704" s="4"/>
    </row>
    <row r="1705" spans="2:6" ht="11.25" hidden="1" customHeight="1" x14ac:dyDescent="0.2">
      <c r="B1705" s="36" t="s">
        <v>1531</v>
      </c>
      <c r="C1705" s="3"/>
      <c r="D1705" s="3"/>
      <c r="E1705" s="3"/>
      <c r="F1705" s="4"/>
    </row>
    <row r="1706" spans="2:6" ht="11.25" hidden="1" customHeight="1" x14ac:dyDescent="0.2">
      <c r="B1706" s="36" t="s">
        <v>818</v>
      </c>
      <c r="C1706" s="3"/>
      <c r="D1706" s="3"/>
      <c r="E1706" s="3"/>
      <c r="F1706" s="4"/>
    </row>
    <row r="1707" spans="2:6" ht="11.25" hidden="1" customHeight="1" x14ac:dyDescent="0.2">
      <c r="B1707" s="36" t="s">
        <v>3171</v>
      </c>
      <c r="C1707" s="3"/>
      <c r="D1707" s="3"/>
      <c r="E1707" s="3"/>
      <c r="F1707" s="4"/>
    </row>
    <row r="1708" spans="2:6" ht="11.25" hidden="1" customHeight="1" x14ac:dyDescent="0.2">
      <c r="B1708" s="36" t="s">
        <v>4016</v>
      </c>
      <c r="C1708" s="3"/>
      <c r="D1708" s="3"/>
      <c r="E1708" s="3"/>
      <c r="F1708" s="4"/>
    </row>
    <row r="1709" spans="2:6" ht="11.25" hidden="1" customHeight="1" x14ac:dyDescent="0.2">
      <c r="B1709" s="36" t="s">
        <v>3243</v>
      </c>
      <c r="C1709" s="3"/>
      <c r="D1709" s="3"/>
      <c r="E1709" s="3"/>
      <c r="F1709" s="4"/>
    </row>
    <row r="1710" spans="2:6" ht="11.25" hidden="1" customHeight="1" x14ac:dyDescent="0.2">
      <c r="B1710" s="36" t="s">
        <v>3273</v>
      </c>
      <c r="C1710" s="3"/>
      <c r="D1710" s="3"/>
      <c r="E1710" s="3"/>
      <c r="F1710" s="4"/>
    </row>
    <row r="1711" spans="2:6" ht="11.25" hidden="1" customHeight="1" x14ac:dyDescent="0.2">
      <c r="B1711" s="36" t="s">
        <v>2947</v>
      </c>
      <c r="C1711" s="3"/>
      <c r="D1711" s="3"/>
      <c r="E1711" s="3"/>
      <c r="F1711" s="4"/>
    </row>
    <row r="1712" spans="2:6" ht="11.25" hidden="1" customHeight="1" x14ac:dyDescent="0.2">
      <c r="B1712" s="36" t="s">
        <v>893</v>
      </c>
      <c r="C1712" s="37">
        <f>D1712+E1712+F1712</f>
        <v>16308</v>
      </c>
      <c r="D1712" s="3">
        <v>6536</v>
      </c>
      <c r="E1712" s="3">
        <v>5570</v>
      </c>
      <c r="F1712" s="4">
        <v>4202</v>
      </c>
    </row>
    <row r="1713" spans="2:6" ht="11.25" hidden="1" customHeight="1" x14ac:dyDescent="0.2">
      <c r="B1713" s="36" t="s">
        <v>4016</v>
      </c>
      <c r="C1713" s="3"/>
      <c r="D1713" s="3"/>
      <c r="E1713" s="3"/>
      <c r="F1713" s="4"/>
    </row>
    <row r="1714" spans="2:6" ht="11.25" hidden="1" customHeight="1" x14ac:dyDescent="0.2">
      <c r="B1714" s="33" t="s">
        <v>559</v>
      </c>
      <c r="C1714" s="34">
        <v>8894</v>
      </c>
      <c r="D1714" s="34">
        <v>6116</v>
      </c>
      <c r="E1714" s="34">
        <v>1469</v>
      </c>
      <c r="F1714" s="35">
        <v>1309</v>
      </c>
    </row>
    <row r="1715" spans="2:6" ht="11.25" hidden="1" customHeight="1" x14ac:dyDescent="0.2">
      <c r="B1715" s="36" t="s">
        <v>4016</v>
      </c>
      <c r="C1715" s="3"/>
      <c r="D1715" s="3"/>
      <c r="E1715" s="3"/>
      <c r="F1715" s="4"/>
    </row>
    <row r="1716" spans="2:6" ht="11.25" hidden="1" customHeight="1" x14ac:dyDescent="0.2">
      <c r="B1716" s="36" t="s">
        <v>2925</v>
      </c>
      <c r="C1716" s="3"/>
      <c r="D1716" s="3"/>
      <c r="E1716" s="3"/>
      <c r="F1716" s="4"/>
    </row>
    <row r="1717" spans="2:6" ht="11.25" hidden="1" customHeight="1" x14ac:dyDescent="0.2">
      <c r="B1717" s="36" t="s">
        <v>4016</v>
      </c>
      <c r="C1717" s="3"/>
      <c r="D1717" s="3"/>
      <c r="E1717" s="3"/>
      <c r="F1717" s="4"/>
    </row>
    <row r="1718" spans="2:6" ht="11.25" hidden="1" customHeight="1" x14ac:dyDescent="0.2">
      <c r="B1718" s="36" t="s">
        <v>2166</v>
      </c>
      <c r="C1718" s="3"/>
      <c r="D1718" s="3"/>
      <c r="E1718" s="3"/>
      <c r="F1718" s="4"/>
    </row>
    <row r="1719" spans="2:6" ht="11.25" hidden="1" customHeight="1" x14ac:dyDescent="0.2">
      <c r="B1719" s="36" t="s">
        <v>4016</v>
      </c>
      <c r="C1719" s="3"/>
      <c r="D1719" s="3"/>
      <c r="E1719" s="3"/>
      <c r="F1719" s="4"/>
    </row>
    <row r="1720" spans="2:6" ht="11.25" hidden="1" customHeight="1" x14ac:dyDescent="0.2">
      <c r="B1720" s="36" t="s">
        <v>1277</v>
      </c>
      <c r="C1720" s="3"/>
      <c r="D1720" s="3"/>
      <c r="E1720" s="3"/>
      <c r="F1720" s="4"/>
    </row>
    <row r="1721" spans="2:6" ht="11.25" hidden="1" customHeight="1" x14ac:dyDescent="0.2">
      <c r="B1721" s="36" t="s">
        <v>4016</v>
      </c>
      <c r="C1721" s="3"/>
      <c r="D1721" s="3"/>
      <c r="E1721" s="3"/>
      <c r="F1721" s="4"/>
    </row>
    <row r="1722" spans="2:6" ht="11.25" hidden="1" customHeight="1" x14ac:dyDescent="0.2">
      <c r="B1722" s="36" t="s">
        <v>3594</v>
      </c>
      <c r="C1722" s="3"/>
      <c r="D1722" s="3"/>
      <c r="E1722" s="3"/>
      <c r="F1722" s="4"/>
    </row>
    <row r="1723" spans="2:6" ht="11.25" hidden="1" customHeight="1" x14ac:dyDescent="0.2">
      <c r="B1723" s="36" t="s">
        <v>4016</v>
      </c>
      <c r="C1723" s="3"/>
      <c r="D1723" s="3"/>
      <c r="E1723" s="3"/>
      <c r="F1723" s="4"/>
    </row>
    <row r="1724" spans="2:6" ht="11.25" hidden="1" customHeight="1" x14ac:dyDescent="0.2">
      <c r="B1724" s="36" t="s">
        <v>657</v>
      </c>
      <c r="C1724" s="3"/>
      <c r="D1724" s="3"/>
      <c r="E1724" s="3"/>
      <c r="F1724" s="4"/>
    </row>
    <row r="1725" spans="2:6" ht="11.25" hidden="1" customHeight="1" x14ac:dyDescent="0.2">
      <c r="B1725" s="36" t="s">
        <v>4016</v>
      </c>
      <c r="C1725" s="3"/>
      <c r="D1725" s="3"/>
      <c r="E1725" s="3"/>
      <c r="F1725" s="4"/>
    </row>
    <row r="1726" spans="2:6" ht="11.25" hidden="1" customHeight="1" x14ac:dyDescent="0.2">
      <c r="B1726" s="36" t="s">
        <v>3512</v>
      </c>
      <c r="C1726" s="3"/>
      <c r="D1726" s="3"/>
      <c r="E1726" s="3"/>
      <c r="F1726" s="4"/>
    </row>
    <row r="1727" spans="2:6" ht="11.25" hidden="1" customHeight="1" x14ac:dyDescent="0.2">
      <c r="B1727" s="36" t="s">
        <v>4016</v>
      </c>
      <c r="C1727" s="3"/>
      <c r="D1727" s="3"/>
      <c r="E1727" s="3"/>
      <c r="F1727" s="4"/>
    </row>
    <row r="1728" spans="2:6" ht="11.25" hidden="1" customHeight="1" x14ac:dyDescent="0.2">
      <c r="B1728" s="36" t="s">
        <v>700</v>
      </c>
      <c r="C1728" s="3"/>
      <c r="D1728" s="3"/>
      <c r="E1728" s="3"/>
      <c r="F1728" s="4"/>
    </row>
    <row r="1729" spans="2:6" ht="11.25" hidden="1" customHeight="1" x14ac:dyDescent="0.2">
      <c r="B1729" s="36" t="s">
        <v>4016</v>
      </c>
      <c r="C1729" s="3"/>
      <c r="D1729" s="3"/>
      <c r="E1729" s="3"/>
      <c r="F1729" s="4"/>
    </row>
    <row r="1730" spans="2:6" ht="11.25" hidden="1" customHeight="1" x14ac:dyDescent="0.2">
      <c r="B1730" s="36" t="s">
        <v>53</v>
      </c>
      <c r="C1730" s="3"/>
      <c r="D1730" s="3"/>
      <c r="E1730" s="3"/>
      <c r="F1730" s="4"/>
    </row>
    <row r="1731" spans="2:6" ht="11.25" hidden="1" customHeight="1" x14ac:dyDescent="0.2">
      <c r="B1731" s="36" t="s">
        <v>3364</v>
      </c>
      <c r="C1731" s="3"/>
      <c r="D1731" s="3"/>
      <c r="E1731" s="3"/>
      <c r="F1731" s="4"/>
    </row>
    <row r="1732" spans="2:6" ht="11.25" hidden="1" customHeight="1" x14ac:dyDescent="0.2">
      <c r="B1732" s="36" t="s">
        <v>3184</v>
      </c>
      <c r="C1732" s="3"/>
      <c r="D1732" s="3"/>
      <c r="E1732" s="3"/>
      <c r="F1732" s="4"/>
    </row>
    <row r="1733" spans="2:6" ht="11.25" hidden="1" customHeight="1" x14ac:dyDescent="0.2">
      <c r="B1733" s="36" t="s">
        <v>4016</v>
      </c>
      <c r="C1733" s="3"/>
      <c r="D1733" s="3"/>
      <c r="E1733" s="3"/>
      <c r="F1733" s="4"/>
    </row>
    <row r="1734" spans="2:6" ht="11.25" hidden="1" customHeight="1" x14ac:dyDescent="0.2">
      <c r="B1734" s="36" t="s">
        <v>2043</v>
      </c>
      <c r="C1734" s="3"/>
      <c r="D1734" s="3"/>
      <c r="E1734" s="3"/>
      <c r="F1734" s="4"/>
    </row>
    <row r="1735" spans="2:6" ht="11.25" hidden="1" customHeight="1" x14ac:dyDescent="0.2">
      <c r="B1735" s="36" t="s">
        <v>428</v>
      </c>
      <c r="C1735" s="3"/>
      <c r="D1735" s="3"/>
      <c r="E1735" s="3"/>
      <c r="F1735" s="4"/>
    </row>
    <row r="1736" spans="2:6" ht="11.25" hidden="1" customHeight="1" x14ac:dyDescent="0.2">
      <c r="B1736" s="36" t="s">
        <v>3282</v>
      </c>
      <c r="C1736" s="3"/>
      <c r="D1736" s="3"/>
      <c r="E1736" s="3"/>
      <c r="F1736" s="4"/>
    </row>
    <row r="1737" spans="2:6" ht="11.25" hidden="1" customHeight="1" x14ac:dyDescent="0.2">
      <c r="B1737" s="36" t="s">
        <v>2228</v>
      </c>
      <c r="C1737" s="37">
        <f>D1737+E1737+F1737</f>
        <v>6993</v>
      </c>
      <c r="D1737" s="3">
        <v>4464</v>
      </c>
      <c r="E1737" s="3">
        <v>1275</v>
      </c>
      <c r="F1737" s="4">
        <v>1254</v>
      </c>
    </row>
    <row r="1738" spans="2:6" ht="11.25" hidden="1" customHeight="1" x14ac:dyDescent="0.2">
      <c r="B1738" s="36" t="s">
        <v>4016</v>
      </c>
      <c r="C1738" s="3"/>
      <c r="D1738" s="3"/>
      <c r="E1738" s="3"/>
      <c r="F1738" s="4"/>
    </row>
    <row r="1739" spans="2:6" ht="11.25" hidden="1" customHeight="1" x14ac:dyDescent="0.2">
      <c r="B1739" s="36" t="s">
        <v>2562</v>
      </c>
      <c r="C1739" s="3"/>
      <c r="D1739" s="3"/>
      <c r="E1739" s="3"/>
      <c r="F1739" s="4"/>
    </row>
    <row r="1740" spans="2:6" ht="11.25" hidden="1" customHeight="1" x14ac:dyDescent="0.2">
      <c r="B1740" s="36" t="s">
        <v>4016</v>
      </c>
      <c r="C1740" s="3"/>
      <c r="D1740" s="3"/>
      <c r="E1740" s="3"/>
      <c r="F1740" s="4"/>
    </row>
    <row r="1741" spans="2:6" ht="11.25" hidden="1" customHeight="1" x14ac:dyDescent="0.2">
      <c r="B1741" s="36" t="s">
        <v>2076</v>
      </c>
      <c r="C1741" s="3"/>
      <c r="D1741" s="3"/>
      <c r="E1741" s="3"/>
      <c r="F1741" s="4"/>
    </row>
    <row r="1742" spans="2:6" ht="11.25" hidden="1" customHeight="1" x14ac:dyDescent="0.2">
      <c r="B1742" s="36" t="s">
        <v>4016</v>
      </c>
      <c r="C1742" s="3"/>
      <c r="D1742" s="3"/>
      <c r="E1742" s="3"/>
      <c r="F1742" s="4"/>
    </row>
    <row r="1743" spans="2:6" ht="11.25" hidden="1" customHeight="1" x14ac:dyDescent="0.2">
      <c r="B1743" s="36" t="s">
        <v>871</v>
      </c>
      <c r="C1743" s="3"/>
      <c r="D1743" s="3"/>
      <c r="E1743" s="3"/>
      <c r="F1743" s="4"/>
    </row>
    <row r="1744" spans="2:6" ht="11.25" hidden="1" customHeight="1" x14ac:dyDescent="0.2">
      <c r="B1744" s="36" t="s">
        <v>4016</v>
      </c>
      <c r="C1744" s="3"/>
      <c r="D1744" s="3"/>
      <c r="E1744" s="3"/>
      <c r="F1744" s="4"/>
    </row>
    <row r="1745" spans="2:6" ht="11.25" hidden="1" customHeight="1" x14ac:dyDescent="0.2">
      <c r="B1745" s="36" t="s">
        <v>1838</v>
      </c>
      <c r="C1745" s="3"/>
      <c r="D1745" s="3"/>
      <c r="E1745" s="3"/>
      <c r="F1745" s="4"/>
    </row>
    <row r="1746" spans="2:6" ht="11.25" hidden="1" customHeight="1" x14ac:dyDescent="0.2">
      <c r="B1746" s="36" t="s">
        <v>4016</v>
      </c>
      <c r="C1746" s="3"/>
      <c r="D1746" s="3"/>
      <c r="E1746" s="3"/>
      <c r="F1746" s="4"/>
    </row>
    <row r="1747" spans="2:6" ht="11.25" hidden="1" customHeight="1" x14ac:dyDescent="0.2">
      <c r="B1747" s="36" t="s">
        <v>2504</v>
      </c>
      <c r="C1747" s="3"/>
      <c r="D1747" s="3"/>
      <c r="E1747" s="3"/>
      <c r="F1747" s="4"/>
    </row>
    <row r="1748" spans="2:6" ht="11.25" hidden="1" customHeight="1" x14ac:dyDescent="0.2">
      <c r="B1748" s="36" t="s">
        <v>4016</v>
      </c>
      <c r="C1748" s="3"/>
      <c r="D1748" s="3"/>
      <c r="E1748" s="3"/>
      <c r="F1748" s="4"/>
    </row>
    <row r="1749" spans="2:6" ht="11.25" hidden="1" customHeight="1" x14ac:dyDescent="0.2">
      <c r="B1749" s="36" t="s">
        <v>3675</v>
      </c>
      <c r="C1749" s="3"/>
      <c r="D1749" s="3"/>
      <c r="E1749" s="3"/>
      <c r="F1749" s="4"/>
    </row>
    <row r="1750" spans="2:6" ht="11.25" hidden="1" customHeight="1" x14ac:dyDescent="0.2">
      <c r="B1750" s="36" t="s">
        <v>4016</v>
      </c>
      <c r="C1750" s="3"/>
      <c r="D1750" s="3"/>
      <c r="E1750" s="3"/>
      <c r="F1750" s="4"/>
    </row>
    <row r="1751" spans="2:6" ht="11.25" hidden="1" customHeight="1" x14ac:dyDescent="0.2">
      <c r="B1751" s="36" t="s">
        <v>333</v>
      </c>
      <c r="C1751" s="3"/>
      <c r="D1751" s="3"/>
      <c r="E1751" s="3"/>
      <c r="F1751" s="4"/>
    </row>
    <row r="1752" spans="2:6" ht="11.25" hidden="1" customHeight="1" x14ac:dyDescent="0.2">
      <c r="B1752" s="36" t="s">
        <v>4016</v>
      </c>
      <c r="C1752" s="3"/>
      <c r="D1752" s="3"/>
      <c r="E1752" s="3"/>
      <c r="F1752" s="4"/>
    </row>
    <row r="1753" spans="2:6" ht="11.25" hidden="1" customHeight="1" x14ac:dyDescent="0.2">
      <c r="B1753" s="28" t="s">
        <v>1090</v>
      </c>
      <c r="C1753" s="6"/>
      <c r="D1753" s="6"/>
      <c r="E1753" s="6"/>
      <c r="F1753" s="7"/>
    </row>
    <row r="1754" spans="2:6" ht="11.25" hidden="1" customHeight="1" x14ac:dyDescent="0.2">
      <c r="B1754" s="36" t="s">
        <v>767</v>
      </c>
      <c r="C1754" s="3"/>
      <c r="D1754" s="3"/>
      <c r="E1754" s="3"/>
      <c r="F1754" s="4"/>
    </row>
    <row r="1755" spans="2:6" ht="11.25" hidden="1" customHeight="1" x14ac:dyDescent="0.2">
      <c r="B1755" s="36" t="s">
        <v>327</v>
      </c>
      <c r="C1755" s="3"/>
      <c r="D1755" s="3"/>
      <c r="E1755" s="3"/>
      <c r="F1755" s="4"/>
    </row>
    <row r="1756" spans="2:6" ht="11.25" hidden="1" customHeight="1" x14ac:dyDescent="0.2">
      <c r="B1756" s="36" t="s">
        <v>4016</v>
      </c>
      <c r="C1756" s="3"/>
      <c r="D1756" s="3"/>
      <c r="E1756" s="3"/>
      <c r="F1756" s="4"/>
    </row>
    <row r="1757" spans="2:6" ht="11.25" hidden="1" customHeight="1" x14ac:dyDescent="0.2">
      <c r="B1757" s="36" t="s">
        <v>78</v>
      </c>
      <c r="C1757" s="3"/>
      <c r="D1757" s="3"/>
      <c r="E1757" s="3"/>
      <c r="F1757" s="4"/>
    </row>
    <row r="1758" spans="2:6" ht="11.25" hidden="1" customHeight="1" x14ac:dyDescent="0.2">
      <c r="B1758" s="36" t="s">
        <v>4016</v>
      </c>
      <c r="C1758" s="3"/>
      <c r="D1758" s="3"/>
      <c r="E1758" s="3"/>
      <c r="F1758" s="4"/>
    </row>
    <row r="1759" spans="2:6" ht="11.25" hidden="1" customHeight="1" x14ac:dyDescent="0.2">
      <c r="B1759" s="36" t="s">
        <v>2361</v>
      </c>
      <c r="C1759" s="3"/>
      <c r="D1759" s="3"/>
      <c r="E1759" s="3"/>
      <c r="F1759" s="4"/>
    </row>
    <row r="1760" spans="2:6" ht="11.25" hidden="1" customHeight="1" x14ac:dyDescent="0.2">
      <c r="B1760" s="36" t="s">
        <v>4016</v>
      </c>
      <c r="C1760" s="3"/>
      <c r="D1760" s="3"/>
      <c r="E1760" s="3"/>
      <c r="F1760" s="4"/>
    </row>
    <row r="1761" spans="2:6" ht="11.25" hidden="1" customHeight="1" x14ac:dyDescent="0.2">
      <c r="B1761" s="36" t="s">
        <v>1489</v>
      </c>
      <c r="C1761" s="3"/>
      <c r="D1761" s="3"/>
      <c r="E1761" s="3"/>
      <c r="F1761" s="4"/>
    </row>
    <row r="1762" spans="2:6" ht="11.25" hidden="1" customHeight="1" x14ac:dyDescent="0.2">
      <c r="B1762" s="36" t="s">
        <v>4016</v>
      </c>
      <c r="C1762" s="3"/>
      <c r="D1762" s="3"/>
      <c r="E1762" s="3"/>
      <c r="F1762" s="4"/>
    </row>
    <row r="1763" spans="2:6" ht="11.25" hidden="1" customHeight="1" x14ac:dyDescent="0.2">
      <c r="B1763" s="36" t="s">
        <v>1382</v>
      </c>
      <c r="C1763" s="3"/>
      <c r="D1763" s="3"/>
      <c r="E1763" s="3"/>
      <c r="F1763" s="4"/>
    </row>
    <row r="1764" spans="2:6" ht="11.25" hidden="1" customHeight="1" x14ac:dyDescent="0.2">
      <c r="B1764" s="36" t="s">
        <v>1743</v>
      </c>
      <c r="C1764" s="3"/>
      <c r="D1764" s="3"/>
      <c r="E1764" s="3"/>
      <c r="F1764" s="4"/>
    </row>
    <row r="1765" spans="2:6" ht="11.25" hidden="1" customHeight="1" x14ac:dyDescent="0.2">
      <c r="B1765" s="36" t="s">
        <v>2308</v>
      </c>
      <c r="C1765" s="3"/>
      <c r="D1765" s="3"/>
      <c r="E1765" s="3"/>
      <c r="F1765" s="4"/>
    </row>
    <row r="1766" spans="2:6" ht="11.25" hidden="1" customHeight="1" x14ac:dyDescent="0.2">
      <c r="B1766" s="36" t="s">
        <v>1782</v>
      </c>
      <c r="C1766" s="37">
        <f>D1766+E1766+F1766</f>
        <v>1409</v>
      </c>
      <c r="D1766" s="3">
        <v>1349</v>
      </c>
      <c r="E1766" s="3">
        <v>45</v>
      </c>
      <c r="F1766" s="4">
        <v>15</v>
      </c>
    </row>
    <row r="1767" spans="2:6" ht="11.25" hidden="1" customHeight="1" x14ac:dyDescent="0.2">
      <c r="B1767" s="36" t="s">
        <v>4016</v>
      </c>
      <c r="C1767" s="3"/>
      <c r="D1767" s="3"/>
      <c r="E1767" s="3"/>
      <c r="F1767" s="4"/>
    </row>
    <row r="1768" spans="2:6" ht="11.25" hidden="1" customHeight="1" x14ac:dyDescent="0.2">
      <c r="B1768" s="36" t="s">
        <v>3406</v>
      </c>
      <c r="C1768" s="3"/>
      <c r="D1768" s="3"/>
      <c r="E1768" s="3"/>
      <c r="F1768" s="4"/>
    </row>
    <row r="1769" spans="2:6" ht="11.25" hidden="1" customHeight="1" x14ac:dyDescent="0.2">
      <c r="B1769" s="36" t="s">
        <v>4016</v>
      </c>
      <c r="C1769" s="3"/>
      <c r="D1769" s="3"/>
      <c r="E1769" s="3"/>
      <c r="F1769" s="4"/>
    </row>
    <row r="1770" spans="2:6" ht="11.25" hidden="1" customHeight="1" x14ac:dyDescent="0.2">
      <c r="B1770" s="36" t="s">
        <v>2829</v>
      </c>
      <c r="C1770" s="3"/>
      <c r="D1770" s="3"/>
      <c r="E1770" s="3"/>
      <c r="F1770" s="4"/>
    </row>
    <row r="1771" spans="2:6" ht="11.25" hidden="1" customHeight="1" x14ac:dyDescent="0.2">
      <c r="B1771" s="36" t="s">
        <v>4016</v>
      </c>
      <c r="C1771" s="3"/>
      <c r="D1771" s="3"/>
      <c r="E1771" s="3"/>
      <c r="F1771" s="4"/>
    </row>
    <row r="1772" spans="2:6" ht="11.25" hidden="1" customHeight="1" x14ac:dyDescent="0.2">
      <c r="B1772" s="36" t="s">
        <v>2939</v>
      </c>
      <c r="C1772" s="3"/>
      <c r="D1772" s="3"/>
      <c r="E1772" s="3"/>
      <c r="F1772" s="4"/>
    </row>
    <row r="1773" spans="2:6" ht="11.25" hidden="1" customHeight="1" x14ac:dyDescent="0.2">
      <c r="B1773" s="36" t="s">
        <v>2763</v>
      </c>
      <c r="C1773" s="3"/>
      <c r="D1773" s="3"/>
      <c r="E1773" s="3"/>
      <c r="F1773" s="4"/>
    </row>
    <row r="1774" spans="2:6" ht="11.25" hidden="1" customHeight="1" x14ac:dyDescent="0.2">
      <c r="B1774" s="36" t="s">
        <v>3970</v>
      </c>
      <c r="C1774" s="3"/>
      <c r="D1774" s="3"/>
      <c r="E1774" s="3"/>
      <c r="F1774" s="4"/>
    </row>
    <row r="1775" spans="2:6" ht="11.25" hidden="1" customHeight="1" x14ac:dyDescent="0.2">
      <c r="B1775" s="36" t="s">
        <v>4016</v>
      </c>
      <c r="C1775" s="3"/>
      <c r="D1775" s="3"/>
      <c r="E1775" s="3"/>
      <c r="F1775" s="4"/>
    </row>
    <row r="1776" spans="2:6" ht="11.25" hidden="1" customHeight="1" x14ac:dyDescent="0.2">
      <c r="B1776" s="36" t="s">
        <v>78</v>
      </c>
      <c r="C1776" s="3"/>
      <c r="D1776" s="3"/>
      <c r="E1776" s="3"/>
      <c r="F1776" s="4"/>
    </row>
    <row r="1777" spans="2:6" ht="11.25" hidden="1" customHeight="1" x14ac:dyDescent="0.2">
      <c r="B1777" s="36" t="s">
        <v>4016</v>
      </c>
      <c r="C1777" s="3"/>
      <c r="D1777" s="3"/>
      <c r="E1777" s="3"/>
      <c r="F1777" s="4"/>
    </row>
    <row r="1778" spans="2:6" ht="11.25" hidden="1" customHeight="1" x14ac:dyDescent="0.2">
      <c r="B1778" s="36" t="s">
        <v>3332</v>
      </c>
      <c r="C1778" s="3"/>
      <c r="D1778" s="3"/>
      <c r="E1778" s="3"/>
      <c r="F1778" s="4"/>
    </row>
    <row r="1779" spans="2:6" ht="11.25" hidden="1" customHeight="1" x14ac:dyDescent="0.2">
      <c r="B1779" s="36" t="s">
        <v>4016</v>
      </c>
      <c r="C1779" s="3"/>
      <c r="D1779" s="3"/>
      <c r="E1779" s="3"/>
      <c r="F1779" s="4"/>
    </row>
    <row r="1780" spans="2:6" ht="11.25" hidden="1" customHeight="1" x14ac:dyDescent="0.2">
      <c r="B1780" s="36" t="s">
        <v>1427</v>
      </c>
      <c r="C1780" s="3"/>
      <c r="D1780" s="3"/>
      <c r="E1780" s="3"/>
      <c r="F1780" s="4"/>
    </row>
    <row r="1781" spans="2:6" ht="11.25" hidden="1" customHeight="1" x14ac:dyDescent="0.2">
      <c r="B1781" s="36" t="s">
        <v>2247</v>
      </c>
      <c r="C1781" s="3"/>
      <c r="D1781" s="3"/>
      <c r="E1781" s="3"/>
      <c r="F1781" s="4"/>
    </row>
    <row r="1782" spans="2:6" ht="11.25" hidden="1" customHeight="1" x14ac:dyDescent="0.2">
      <c r="B1782" s="36" t="s">
        <v>1413</v>
      </c>
      <c r="C1782" s="3"/>
      <c r="D1782" s="3"/>
      <c r="E1782" s="3"/>
      <c r="F1782" s="4"/>
    </row>
    <row r="1783" spans="2:6" ht="11.25" hidden="1" customHeight="1" x14ac:dyDescent="0.2">
      <c r="B1783" s="36" t="s">
        <v>251</v>
      </c>
      <c r="C1783" s="37">
        <f>D1783+E1783+F1783</f>
        <v>492</v>
      </c>
      <c r="D1783" s="3">
        <v>303</v>
      </c>
      <c r="E1783" s="3">
        <v>149</v>
      </c>
      <c r="F1783" s="4">
        <v>40</v>
      </c>
    </row>
    <row r="1784" spans="2:6" ht="11.25" hidden="1" customHeight="1" x14ac:dyDescent="0.2">
      <c r="B1784" s="36" t="s">
        <v>4016</v>
      </c>
      <c r="C1784" s="3"/>
      <c r="D1784" s="3"/>
      <c r="E1784" s="3"/>
      <c r="F1784" s="4"/>
    </row>
    <row r="1785" spans="2:6" ht="11.25" hidden="1" customHeight="1" x14ac:dyDescent="0.2">
      <c r="B1785" s="36" t="s">
        <v>591</v>
      </c>
      <c r="C1785" s="3"/>
      <c r="D1785" s="3"/>
      <c r="E1785" s="3"/>
      <c r="F1785" s="4"/>
    </row>
    <row r="1786" spans="2:6" ht="11.25" hidden="1" customHeight="1" x14ac:dyDescent="0.2">
      <c r="B1786" s="36" t="s">
        <v>4016</v>
      </c>
      <c r="C1786" s="3"/>
      <c r="D1786" s="3"/>
      <c r="E1786" s="3"/>
      <c r="F1786" s="4"/>
    </row>
    <row r="1787" spans="2:6" ht="11.25" hidden="1" customHeight="1" x14ac:dyDescent="0.2">
      <c r="B1787" s="36" t="s">
        <v>515</v>
      </c>
      <c r="C1787" s="3"/>
      <c r="D1787" s="3"/>
      <c r="E1787" s="3"/>
      <c r="F1787" s="4"/>
    </row>
    <row r="1788" spans="2:6" ht="11.25" hidden="1" customHeight="1" x14ac:dyDescent="0.2">
      <c r="B1788" s="36" t="s">
        <v>10</v>
      </c>
      <c r="C1788" s="3"/>
      <c r="D1788" s="3"/>
      <c r="E1788" s="3"/>
      <c r="F1788" s="4"/>
    </row>
    <row r="1789" spans="2:6" ht="11.25" hidden="1" customHeight="1" x14ac:dyDescent="0.2">
      <c r="B1789" s="36" t="s">
        <v>2521</v>
      </c>
      <c r="C1789" s="3"/>
      <c r="D1789" s="3"/>
      <c r="E1789" s="3"/>
      <c r="F1789" s="4"/>
    </row>
    <row r="1790" spans="2:6" ht="11.25" hidden="1" customHeight="1" x14ac:dyDescent="0.2">
      <c r="B1790" s="36" t="s">
        <v>1561</v>
      </c>
      <c r="C1790" s="37">
        <f>D1790+E1790+F1790</f>
        <v>1901</v>
      </c>
      <c r="D1790" s="3">
        <v>1652</v>
      </c>
      <c r="E1790" s="3">
        <v>194</v>
      </c>
      <c r="F1790" s="4">
        <v>55</v>
      </c>
    </row>
    <row r="1791" spans="2:6" ht="11.25" hidden="1" customHeight="1" x14ac:dyDescent="0.2">
      <c r="B1791" s="36" t="s">
        <v>4016</v>
      </c>
      <c r="C1791" s="3"/>
      <c r="D1791" s="3"/>
      <c r="E1791" s="3"/>
      <c r="F1791" s="4"/>
    </row>
    <row r="1792" spans="2:6" ht="11.25" hidden="1" customHeight="1" x14ac:dyDescent="0.2">
      <c r="B1792" s="36" t="s">
        <v>1966</v>
      </c>
      <c r="C1792" s="3"/>
      <c r="D1792" s="3"/>
      <c r="E1792" s="3"/>
      <c r="F1792" s="4"/>
    </row>
    <row r="1793" spans="2:6" ht="11.25" hidden="1" customHeight="1" x14ac:dyDescent="0.2">
      <c r="B1793" s="36" t="s">
        <v>4016</v>
      </c>
      <c r="C1793" s="3"/>
      <c r="D1793" s="3"/>
      <c r="E1793" s="3"/>
      <c r="F1793" s="4"/>
    </row>
    <row r="1794" spans="2:6" ht="11.25" hidden="1" customHeight="1" x14ac:dyDescent="0.2">
      <c r="B1794" s="36" t="s">
        <v>1706</v>
      </c>
      <c r="C1794" s="3"/>
      <c r="D1794" s="3"/>
      <c r="E1794" s="3"/>
      <c r="F1794" s="4"/>
    </row>
    <row r="1795" spans="2:6" ht="11.25" hidden="1" customHeight="1" x14ac:dyDescent="0.2">
      <c r="B1795" s="36" t="s">
        <v>2836</v>
      </c>
      <c r="C1795" s="3"/>
      <c r="D1795" s="3"/>
      <c r="E1795" s="3"/>
      <c r="F1795" s="4"/>
    </row>
    <row r="1796" spans="2:6" ht="11.25" hidden="1" customHeight="1" x14ac:dyDescent="0.2">
      <c r="B1796" s="36" t="s">
        <v>3795</v>
      </c>
      <c r="C1796" s="3"/>
      <c r="D1796" s="3"/>
      <c r="E1796" s="3"/>
      <c r="F1796" s="4"/>
    </row>
    <row r="1797" spans="2:6" ht="11.25" hidden="1" customHeight="1" x14ac:dyDescent="0.2">
      <c r="B1797" s="36" t="s">
        <v>2414</v>
      </c>
      <c r="C1797" s="37">
        <f>D1797+E1797+F1797</f>
        <v>8894</v>
      </c>
      <c r="D1797" s="3">
        <v>6116</v>
      </c>
      <c r="E1797" s="3">
        <v>1469</v>
      </c>
      <c r="F1797" s="4">
        <v>1309</v>
      </c>
    </row>
    <row r="1798" spans="2:6" ht="11.25" hidden="1" customHeight="1" x14ac:dyDescent="0.2">
      <c r="B1798" s="36" t="s">
        <v>4016</v>
      </c>
      <c r="C1798" s="3"/>
      <c r="D1798" s="3"/>
      <c r="E1798" s="3"/>
      <c r="F1798" s="4"/>
    </row>
    <row r="1799" spans="2:6" ht="11.25" hidden="1" customHeight="1" x14ac:dyDescent="0.2">
      <c r="B1799" s="33" t="s">
        <v>2470</v>
      </c>
      <c r="C1799" s="34">
        <v>25690</v>
      </c>
      <c r="D1799" s="34">
        <v>11012</v>
      </c>
      <c r="E1799" s="34">
        <v>7349</v>
      </c>
      <c r="F1799" s="35">
        <v>7329</v>
      </c>
    </row>
    <row r="1800" spans="2:6" ht="11.25" hidden="1" customHeight="1" x14ac:dyDescent="0.2">
      <c r="B1800" s="36" t="s">
        <v>4016</v>
      </c>
      <c r="C1800" s="3"/>
      <c r="D1800" s="3"/>
      <c r="E1800" s="3"/>
      <c r="F1800" s="4"/>
    </row>
    <row r="1801" spans="2:6" ht="11.25" hidden="1" customHeight="1" x14ac:dyDescent="0.2">
      <c r="B1801" s="36" t="s">
        <v>3135</v>
      </c>
      <c r="C1801" s="3"/>
      <c r="D1801" s="3"/>
      <c r="E1801" s="3"/>
      <c r="F1801" s="4"/>
    </row>
    <row r="1802" spans="2:6" ht="11.25" hidden="1" customHeight="1" x14ac:dyDescent="0.2">
      <c r="B1802" s="36" t="s">
        <v>4016</v>
      </c>
      <c r="C1802" s="3"/>
      <c r="D1802" s="3"/>
      <c r="E1802" s="3"/>
      <c r="F1802" s="4"/>
    </row>
    <row r="1803" spans="2:6" ht="11.25" hidden="1" customHeight="1" x14ac:dyDescent="0.2">
      <c r="B1803" s="36" t="s">
        <v>2885</v>
      </c>
      <c r="C1803" s="3"/>
      <c r="D1803" s="3"/>
      <c r="E1803" s="3"/>
      <c r="F1803" s="4"/>
    </row>
    <row r="1804" spans="2:6" ht="11.25" hidden="1" customHeight="1" x14ac:dyDescent="0.2">
      <c r="B1804" s="36" t="s">
        <v>4016</v>
      </c>
      <c r="C1804" s="3"/>
      <c r="D1804" s="3"/>
      <c r="E1804" s="3"/>
      <c r="F1804" s="4"/>
    </row>
    <row r="1805" spans="2:6" ht="11.25" hidden="1" customHeight="1" x14ac:dyDescent="0.2">
      <c r="B1805" s="36" t="s">
        <v>3618</v>
      </c>
      <c r="C1805" s="3"/>
      <c r="D1805" s="3"/>
      <c r="E1805" s="3"/>
      <c r="F1805" s="4"/>
    </row>
    <row r="1806" spans="2:6" ht="11.25" hidden="1" customHeight="1" x14ac:dyDescent="0.2">
      <c r="B1806" s="28" t="s">
        <v>2918</v>
      </c>
      <c r="C1806" s="6"/>
      <c r="D1806" s="6"/>
      <c r="E1806" s="6"/>
      <c r="F1806" s="7"/>
    </row>
    <row r="1807" spans="2:6" ht="11.25" hidden="1" customHeight="1" x14ac:dyDescent="0.2">
      <c r="B1807" s="36" t="s">
        <v>2005</v>
      </c>
      <c r="C1807" s="3"/>
      <c r="D1807" s="3"/>
      <c r="E1807" s="3"/>
      <c r="F1807" s="4"/>
    </row>
    <row r="1808" spans="2:6" ht="11.25" hidden="1" customHeight="1" x14ac:dyDescent="0.2">
      <c r="B1808" s="36" t="s">
        <v>1255</v>
      </c>
      <c r="C1808" s="3"/>
      <c r="D1808" s="3"/>
      <c r="E1808" s="3"/>
      <c r="F1808" s="4"/>
    </row>
    <row r="1809" spans="2:6" ht="11.25" hidden="1" customHeight="1" x14ac:dyDescent="0.2">
      <c r="B1809" s="36" t="s">
        <v>351</v>
      </c>
      <c r="C1809" s="3"/>
      <c r="D1809" s="3"/>
      <c r="E1809" s="3"/>
      <c r="F1809" s="4"/>
    </row>
    <row r="1810" spans="2:6" ht="11.25" hidden="1" customHeight="1" x14ac:dyDescent="0.2">
      <c r="B1810" s="36" t="s">
        <v>2541</v>
      </c>
      <c r="C1810" s="3"/>
      <c r="D1810" s="3"/>
      <c r="E1810" s="3"/>
      <c r="F1810" s="4"/>
    </row>
    <row r="1811" spans="2:6" ht="11.25" hidden="1" customHeight="1" x14ac:dyDescent="0.2">
      <c r="B1811" s="36" t="s">
        <v>4016</v>
      </c>
      <c r="C1811" s="3"/>
      <c r="D1811" s="3"/>
      <c r="E1811" s="3"/>
      <c r="F1811" s="4"/>
    </row>
    <row r="1812" spans="2:6" ht="11.25" hidden="1" customHeight="1" x14ac:dyDescent="0.2">
      <c r="B1812" s="36" t="s">
        <v>2511</v>
      </c>
      <c r="C1812" s="3"/>
      <c r="D1812" s="3"/>
      <c r="E1812" s="3"/>
      <c r="F1812" s="4"/>
    </row>
    <row r="1813" spans="2:6" ht="11.25" hidden="1" customHeight="1" x14ac:dyDescent="0.2">
      <c r="B1813" s="36" t="s">
        <v>4016</v>
      </c>
      <c r="C1813" s="3"/>
      <c r="D1813" s="3"/>
      <c r="E1813" s="3"/>
      <c r="F1813" s="4"/>
    </row>
    <row r="1814" spans="2:6" ht="11.25" hidden="1" customHeight="1" x14ac:dyDescent="0.2">
      <c r="B1814" s="36" t="s">
        <v>3040</v>
      </c>
      <c r="C1814" s="3"/>
      <c r="D1814" s="3"/>
      <c r="E1814" s="3"/>
      <c r="F1814" s="4"/>
    </row>
    <row r="1815" spans="2:6" ht="11.25" hidden="1" customHeight="1" x14ac:dyDescent="0.2">
      <c r="B1815" s="36" t="s">
        <v>4016</v>
      </c>
      <c r="C1815" s="3"/>
      <c r="D1815" s="3"/>
      <c r="E1815" s="3"/>
      <c r="F1815" s="4"/>
    </row>
    <row r="1816" spans="2:6" ht="11.25" hidden="1" customHeight="1" x14ac:dyDescent="0.2">
      <c r="B1816" s="36" t="s">
        <v>3520</v>
      </c>
      <c r="C1816" s="3"/>
      <c r="D1816" s="3"/>
      <c r="E1816" s="3"/>
      <c r="F1816" s="4"/>
    </row>
    <row r="1817" spans="2:6" ht="11.25" hidden="1" customHeight="1" x14ac:dyDescent="0.2">
      <c r="B1817" s="36" t="s">
        <v>4016</v>
      </c>
      <c r="C1817" s="3"/>
      <c r="D1817" s="3"/>
      <c r="E1817" s="3"/>
      <c r="F1817" s="4"/>
    </row>
    <row r="1818" spans="2:6" ht="11.25" hidden="1" customHeight="1" x14ac:dyDescent="0.2">
      <c r="B1818" s="36" t="s">
        <v>3429</v>
      </c>
      <c r="C1818" s="3"/>
      <c r="D1818" s="3"/>
      <c r="E1818" s="3"/>
      <c r="F1818" s="4"/>
    </row>
    <row r="1819" spans="2:6" ht="11.25" hidden="1" customHeight="1" x14ac:dyDescent="0.2">
      <c r="B1819" s="36" t="s">
        <v>4016</v>
      </c>
      <c r="C1819" s="3"/>
      <c r="D1819" s="3"/>
      <c r="E1819" s="3"/>
      <c r="F1819" s="4"/>
    </row>
    <row r="1820" spans="2:6" ht="11.25" hidden="1" customHeight="1" x14ac:dyDescent="0.2">
      <c r="B1820" s="36" t="s">
        <v>2351</v>
      </c>
      <c r="C1820" s="3"/>
      <c r="D1820" s="3"/>
      <c r="E1820" s="3"/>
      <c r="F1820" s="4"/>
    </row>
    <row r="1821" spans="2:6" ht="11.25" hidden="1" customHeight="1" x14ac:dyDescent="0.2">
      <c r="B1821" s="36" t="s">
        <v>3821</v>
      </c>
      <c r="C1821" s="3"/>
      <c r="D1821" s="3"/>
      <c r="E1821" s="3"/>
      <c r="F1821" s="4"/>
    </row>
    <row r="1822" spans="2:6" ht="11.25" hidden="1" customHeight="1" x14ac:dyDescent="0.2">
      <c r="B1822" s="36" t="s">
        <v>925</v>
      </c>
      <c r="C1822" s="3"/>
      <c r="D1822" s="3"/>
      <c r="E1822" s="3"/>
      <c r="F1822" s="4"/>
    </row>
    <row r="1823" spans="2:6" ht="11.25" hidden="1" customHeight="1" x14ac:dyDescent="0.2">
      <c r="B1823" s="36" t="s">
        <v>4016</v>
      </c>
      <c r="C1823" s="3"/>
      <c r="D1823" s="3"/>
      <c r="E1823" s="3"/>
      <c r="F1823" s="4"/>
    </row>
    <row r="1824" spans="2:6" ht="11.25" hidden="1" customHeight="1" x14ac:dyDescent="0.2">
      <c r="B1824" s="36" t="s">
        <v>1411</v>
      </c>
      <c r="C1824" s="3"/>
      <c r="D1824" s="3"/>
      <c r="E1824" s="3"/>
      <c r="F1824" s="4"/>
    </row>
    <row r="1825" spans="2:6" ht="11.25" hidden="1" customHeight="1" x14ac:dyDescent="0.2">
      <c r="B1825" s="36" t="s">
        <v>2689</v>
      </c>
      <c r="C1825" s="3"/>
      <c r="D1825" s="3"/>
      <c r="E1825" s="3"/>
      <c r="F1825" s="4"/>
    </row>
    <row r="1826" spans="2:6" ht="11.25" hidden="1" customHeight="1" x14ac:dyDescent="0.2">
      <c r="B1826" s="36" t="s">
        <v>3130</v>
      </c>
      <c r="C1826" s="3"/>
      <c r="D1826" s="3"/>
      <c r="E1826" s="3"/>
      <c r="F1826" s="4"/>
    </row>
    <row r="1827" spans="2:6" ht="11.25" hidden="1" customHeight="1" x14ac:dyDescent="0.2">
      <c r="B1827" s="36" t="s">
        <v>1140</v>
      </c>
      <c r="C1827" s="37">
        <f>D1827+E1827+F1827</f>
        <v>4149</v>
      </c>
      <c r="D1827" s="3">
        <v>2649</v>
      </c>
      <c r="E1827" s="3">
        <v>756</v>
      </c>
      <c r="F1827" s="4">
        <v>744</v>
      </c>
    </row>
    <row r="1828" spans="2:6" ht="11.25" hidden="1" customHeight="1" x14ac:dyDescent="0.2">
      <c r="B1828" s="36" t="s">
        <v>4016</v>
      </c>
      <c r="C1828" s="3"/>
      <c r="D1828" s="3"/>
      <c r="E1828" s="3"/>
      <c r="F1828" s="4"/>
    </row>
    <row r="1829" spans="2:6" ht="11.25" hidden="1" customHeight="1" x14ac:dyDescent="0.2">
      <c r="B1829" s="36" t="s">
        <v>2562</v>
      </c>
      <c r="C1829" s="3"/>
      <c r="D1829" s="3"/>
      <c r="E1829" s="3"/>
      <c r="F1829" s="4"/>
    </row>
    <row r="1830" spans="2:6" ht="11.25" hidden="1" customHeight="1" x14ac:dyDescent="0.2">
      <c r="B1830" s="36" t="s">
        <v>4016</v>
      </c>
      <c r="C1830" s="3"/>
      <c r="D1830" s="3"/>
      <c r="E1830" s="3"/>
      <c r="F1830" s="4"/>
    </row>
    <row r="1831" spans="2:6" ht="11.25" hidden="1" customHeight="1" x14ac:dyDescent="0.2">
      <c r="B1831" s="36" t="s">
        <v>1893</v>
      </c>
      <c r="C1831" s="3"/>
      <c r="D1831" s="3"/>
      <c r="E1831" s="3"/>
      <c r="F1831" s="4"/>
    </row>
    <row r="1832" spans="2:6" ht="11.25" hidden="1" customHeight="1" x14ac:dyDescent="0.2">
      <c r="B1832" s="36" t="s">
        <v>4016</v>
      </c>
      <c r="C1832" s="3"/>
      <c r="D1832" s="3"/>
      <c r="E1832" s="3"/>
      <c r="F1832" s="4"/>
    </row>
    <row r="1833" spans="2:6" ht="11.25" hidden="1" customHeight="1" x14ac:dyDescent="0.2">
      <c r="B1833" s="36" t="s">
        <v>4008</v>
      </c>
      <c r="C1833" s="3"/>
      <c r="D1833" s="3"/>
      <c r="E1833" s="3"/>
      <c r="F1833" s="4"/>
    </row>
    <row r="1834" spans="2:6" ht="11.25" hidden="1" customHeight="1" x14ac:dyDescent="0.2">
      <c r="B1834" s="36" t="s">
        <v>4016</v>
      </c>
      <c r="C1834" s="3"/>
      <c r="D1834" s="3"/>
      <c r="E1834" s="3"/>
      <c r="F1834" s="4"/>
    </row>
    <row r="1835" spans="2:6" ht="11.25" hidden="1" customHeight="1" x14ac:dyDescent="0.2">
      <c r="B1835" s="36" t="s">
        <v>763</v>
      </c>
      <c r="C1835" s="3"/>
      <c r="D1835" s="3"/>
      <c r="E1835" s="3"/>
      <c r="F1835" s="4"/>
    </row>
    <row r="1836" spans="2:6" ht="11.25" hidden="1" customHeight="1" x14ac:dyDescent="0.2">
      <c r="B1836" s="36" t="s">
        <v>904</v>
      </c>
      <c r="C1836" s="3"/>
      <c r="D1836" s="3"/>
      <c r="E1836" s="3"/>
      <c r="F1836" s="4"/>
    </row>
    <row r="1837" spans="2:6" ht="11.25" hidden="1" customHeight="1" x14ac:dyDescent="0.2">
      <c r="B1837" s="36" t="s">
        <v>1641</v>
      </c>
      <c r="C1837" s="3"/>
      <c r="D1837" s="3"/>
      <c r="E1837" s="3"/>
      <c r="F1837" s="4"/>
    </row>
    <row r="1838" spans="2:6" ht="11.25" hidden="1" customHeight="1" x14ac:dyDescent="0.2">
      <c r="B1838" s="36" t="s">
        <v>4016</v>
      </c>
      <c r="C1838" s="3"/>
      <c r="D1838" s="3"/>
      <c r="E1838" s="3"/>
      <c r="F1838" s="4"/>
    </row>
    <row r="1839" spans="2:6" ht="11.25" hidden="1" customHeight="1" x14ac:dyDescent="0.2">
      <c r="B1839" s="36" t="s">
        <v>3916</v>
      </c>
      <c r="C1839" s="3"/>
      <c r="D1839" s="3"/>
      <c r="E1839" s="3"/>
      <c r="F1839" s="4"/>
    </row>
    <row r="1840" spans="2:6" ht="11.25" hidden="1" customHeight="1" x14ac:dyDescent="0.2">
      <c r="B1840" s="36" t="s">
        <v>4016</v>
      </c>
      <c r="C1840" s="3"/>
      <c r="D1840" s="3"/>
      <c r="E1840" s="3"/>
      <c r="F1840" s="4"/>
    </row>
    <row r="1841" spans="2:6" ht="11.25" hidden="1" customHeight="1" x14ac:dyDescent="0.2">
      <c r="B1841" s="36" t="s">
        <v>3584</v>
      </c>
      <c r="C1841" s="3"/>
      <c r="D1841" s="3"/>
      <c r="E1841" s="3"/>
      <c r="F1841" s="4"/>
    </row>
    <row r="1842" spans="2:6" ht="11.25" hidden="1" customHeight="1" x14ac:dyDescent="0.2">
      <c r="B1842" s="36" t="s">
        <v>4016</v>
      </c>
      <c r="C1842" s="3"/>
      <c r="D1842" s="3"/>
      <c r="E1842" s="3"/>
      <c r="F1842" s="4"/>
    </row>
    <row r="1843" spans="2:6" ht="11.25" hidden="1" customHeight="1" x14ac:dyDescent="0.2">
      <c r="B1843" s="36" t="s">
        <v>1514</v>
      </c>
      <c r="C1843" s="3"/>
      <c r="D1843" s="3"/>
      <c r="E1843" s="3"/>
      <c r="F1843" s="4"/>
    </row>
    <row r="1844" spans="2:6" ht="11.25" hidden="1" customHeight="1" x14ac:dyDescent="0.2">
      <c r="B1844" s="36" t="s">
        <v>4016</v>
      </c>
      <c r="C1844" s="3"/>
      <c r="D1844" s="3"/>
      <c r="E1844" s="3"/>
      <c r="F1844" s="4"/>
    </row>
    <row r="1845" spans="2:6" ht="11.25" hidden="1" customHeight="1" x14ac:dyDescent="0.2">
      <c r="B1845" s="36" t="s">
        <v>1958</v>
      </c>
      <c r="C1845" s="3"/>
      <c r="D1845" s="3"/>
      <c r="E1845" s="3"/>
      <c r="F1845" s="4"/>
    </row>
    <row r="1846" spans="2:6" ht="11.25" hidden="1" customHeight="1" x14ac:dyDescent="0.2">
      <c r="B1846" s="36" t="s">
        <v>756</v>
      </c>
      <c r="C1846" s="3"/>
      <c r="D1846" s="3"/>
      <c r="E1846" s="3"/>
      <c r="F1846" s="4"/>
    </row>
    <row r="1847" spans="2:6" ht="11.25" hidden="1" customHeight="1" x14ac:dyDescent="0.2">
      <c r="B1847" s="36" t="s">
        <v>1614</v>
      </c>
      <c r="C1847" s="3"/>
      <c r="D1847" s="3"/>
      <c r="E1847" s="3"/>
      <c r="F1847" s="4"/>
    </row>
    <row r="1848" spans="2:6" ht="11.25" hidden="1" customHeight="1" x14ac:dyDescent="0.2">
      <c r="B1848" s="36" t="s">
        <v>4016</v>
      </c>
      <c r="C1848" s="3"/>
      <c r="D1848" s="3"/>
      <c r="E1848" s="3"/>
      <c r="F1848" s="4"/>
    </row>
    <row r="1849" spans="2:6" ht="11.25" hidden="1" customHeight="1" x14ac:dyDescent="0.2">
      <c r="B1849" s="36" t="s">
        <v>806</v>
      </c>
      <c r="C1849" s="3"/>
      <c r="D1849" s="3"/>
      <c r="E1849" s="3"/>
      <c r="F1849" s="4"/>
    </row>
    <row r="1850" spans="2:6" ht="11.25" hidden="1" customHeight="1" x14ac:dyDescent="0.2">
      <c r="B1850" s="36" t="s">
        <v>4016</v>
      </c>
      <c r="C1850" s="3"/>
      <c r="D1850" s="3"/>
      <c r="E1850" s="3"/>
      <c r="F1850" s="4"/>
    </row>
    <row r="1851" spans="2:6" ht="11.25" hidden="1" customHeight="1" x14ac:dyDescent="0.2">
      <c r="B1851" s="36" t="s">
        <v>1449</v>
      </c>
      <c r="C1851" s="3"/>
      <c r="D1851" s="3"/>
      <c r="E1851" s="3"/>
      <c r="F1851" s="4"/>
    </row>
    <row r="1852" spans="2:6" ht="11.25" hidden="1" customHeight="1" x14ac:dyDescent="0.2">
      <c r="B1852" s="36" t="s">
        <v>2657</v>
      </c>
      <c r="C1852" s="3"/>
      <c r="D1852" s="3"/>
      <c r="E1852" s="3"/>
      <c r="F1852" s="4"/>
    </row>
    <row r="1853" spans="2:6" ht="11.25" hidden="1" customHeight="1" x14ac:dyDescent="0.2">
      <c r="B1853" s="36" t="s">
        <v>3919</v>
      </c>
      <c r="C1853" s="3"/>
      <c r="D1853" s="3"/>
      <c r="E1853" s="3"/>
      <c r="F1853" s="4"/>
    </row>
    <row r="1854" spans="2:6" ht="11.25" hidden="1" customHeight="1" x14ac:dyDescent="0.2">
      <c r="B1854" s="36" t="s">
        <v>3394</v>
      </c>
      <c r="C1854" s="37">
        <f>D1854+E1854+F1854</f>
        <v>835</v>
      </c>
      <c r="D1854" s="3">
        <v>801</v>
      </c>
      <c r="E1854" s="3">
        <v>26</v>
      </c>
      <c r="F1854" s="4">
        <v>8</v>
      </c>
    </row>
    <row r="1855" spans="2:6" ht="11.25" hidden="1" customHeight="1" x14ac:dyDescent="0.2">
      <c r="B1855" s="36" t="s">
        <v>4016</v>
      </c>
      <c r="C1855" s="3"/>
      <c r="D1855" s="3"/>
      <c r="E1855" s="3"/>
      <c r="F1855" s="4"/>
    </row>
    <row r="1856" spans="2:6" ht="11.25" hidden="1" customHeight="1" x14ac:dyDescent="0.2">
      <c r="B1856" s="36" t="s">
        <v>937</v>
      </c>
      <c r="C1856" s="3"/>
      <c r="D1856" s="3"/>
      <c r="E1856" s="3"/>
      <c r="F1856" s="4"/>
    </row>
    <row r="1857" spans="2:6" ht="11.25" hidden="1" customHeight="1" x14ac:dyDescent="0.2">
      <c r="B1857" s="36" t="s">
        <v>4016</v>
      </c>
      <c r="C1857" s="3"/>
      <c r="D1857" s="3"/>
      <c r="E1857" s="3"/>
      <c r="F1857" s="4"/>
    </row>
    <row r="1858" spans="2:6" ht="11.25" hidden="1" customHeight="1" x14ac:dyDescent="0.2">
      <c r="B1858" s="36" t="s">
        <v>1275</v>
      </c>
      <c r="C1858" s="3"/>
      <c r="D1858" s="3"/>
      <c r="E1858" s="3"/>
      <c r="F1858" s="4"/>
    </row>
    <row r="1859" spans="2:6" ht="11.25" hidden="1" customHeight="1" x14ac:dyDescent="0.2">
      <c r="B1859" s="28" t="s">
        <v>4016</v>
      </c>
      <c r="C1859" s="6"/>
      <c r="D1859" s="6"/>
      <c r="E1859" s="6"/>
      <c r="F1859" s="7"/>
    </row>
    <row r="1860" spans="2:6" ht="11.25" hidden="1" customHeight="1" x14ac:dyDescent="0.2">
      <c r="B1860" s="36" t="s">
        <v>2424</v>
      </c>
      <c r="C1860" s="3"/>
      <c r="D1860" s="3"/>
      <c r="E1860" s="3"/>
      <c r="F1860" s="4"/>
    </row>
    <row r="1861" spans="2:6" ht="11.25" hidden="1" customHeight="1" x14ac:dyDescent="0.2">
      <c r="B1861" s="36" t="s">
        <v>4016</v>
      </c>
      <c r="C1861" s="3"/>
      <c r="D1861" s="3"/>
      <c r="E1861" s="3"/>
      <c r="F1861" s="4"/>
    </row>
    <row r="1862" spans="2:6" ht="11.25" hidden="1" customHeight="1" x14ac:dyDescent="0.2">
      <c r="B1862" s="36" t="s">
        <v>2661</v>
      </c>
      <c r="C1862" s="3"/>
      <c r="D1862" s="3"/>
      <c r="E1862" s="3"/>
      <c r="F1862" s="4"/>
    </row>
    <row r="1863" spans="2:6" ht="11.25" hidden="1" customHeight="1" x14ac:dyDescent="0.2">
      <c r="B1863" s="36" t="s">
        <v>4016</v>
      </c>
      <c r="C1863" s="3"/>
      <c r="D1863" s="3"/>
      <c r="E1863" s="3"/>
      <c r="F1863" s="4"/>
    </row>
    <row r="1864" spans="2:6" ht="11.25" hidden="1" customHeight="1" x14ac:dyDescent="0.2">
      <c r="B1864" s="36" t="s">
        <v>2120</v>
      </c>
      <c r="C1864" s="3"/>
      <c r="D1864" s="3"/>
      <c r="E1864" s="3"/>
      <c r="F1864" s="4"/>
    </row>
    <row r="1865" spans="2:6" ht="11.25" hidden="1" customHeight="1" x14ac:dyDescent="0.2">
      <c r="B1865" s="36" t="s">
        <v>4016</v>
      </c>
      <c r="C1865" s="3"/>
      <c r="D1865" s="3"/>
      <c r="E1865" s="3"/>
      <c r="F1865" s="4"/>
    </row>
    <row r="1866" spans="2:6" ht="11.25" hidden="1" customHeight="1" x14ac:dyDescent="0.2">
      <c r="B1866" s="36" t="s">
        <v>2168</v>
      </c>
      <c r="C1866" s="3"/>
      <c r="D1866" s="3"/>
      <c r="E1866" s="3"/>
      <c r="F1866" s="4"/>
    </row>
    <row r="1867" spans="2:6" ht="11.25" hidden="1" customHeight="1" x14ac:dyDescent="0.2">
      <c r="B1867" s="36" t="s">
        <v>4016</v>
      </c>
      <c r="C1867" s="3"/>
      <c r="D1867" s="3"/>
      <c r="E1867" s="3"/>
      <c r="F1867" s="4"/>
    </row>
    <row r="1868" spans="2:6" ht="11.25" hidden="1" customHeight="1" x14ac:dyDescent="0.2">
      <c r="B1868" s="36" t="s">
        <v>3570</v>
      </c>
      <c r="C1868" s="3"/>
      <c r="D1868" s="3"/>
      <c r="E1868" s="3"/>
      <c r="F1868" s="4"/>
    </row>
    <row r="1869" spans="2:6" ht="11.25" hidden="1" customHeight="1" x14ac:dyDescent="0.2">
      <c r="B1869" s="36" t="s">
        <v>1753</v>
      </c>
      <c r="C1869" s="3"/>
      <c r="D1869" s="3"/>
      <c r="E1869" s="3"/>
      <c r="F1869" s="4"/>
    </row>
    <row r="1870" spans="2:6" ht="11.25" hidden="1" customHeight="1" x14ac:dyDescent="0.2">
      <c r="B1870" s="36" t="s">
        <v>586</v>
      </c>
      <c r="C1870" s="3"/>
      <c r="D1870" s="3"/>
      <c r="E1870" s="3"/>
      <c r="F1870" s="4"/>
    </row>
    <row r="1871" spans="2:6" ht="11.25" hidden="1" customHeight="1" x14ac:dyDescent="0.2">
      <c r="B1871" s="36" t="s">
        <v>714</v>
      </c>
      <c r="C1871" s="37">
        <f>D1871+E1871+F1871</f>
        <v>410</v>
      </c>
      <c r="D1871" s="3">
        <v>252</v>
      </c>
      <c r="E1871" s="3">
        <v>124</v>
      </c>
      <c r="F1871" s="4">
        <v>34</v>
      </c>
    </row>
    <row r="1872" spans="2:6" ht="11.25" hidden="1" customHeight="1" x14ac:dyDescent="0.2">
      <c r="B1872" s="36" t="s">
        <v>4016</v>
      </c>
      <c r="C1872" s="3"/>
      <c r="D1872" s="3"/>
      <c r="E1872" s="3"/>
      <c r="F1872" s="4"/>
    </row>
    <row r="1873" spans="2:6" ht="11.25" hidden="1" customHeight="1" x14ac:dyDescent="0.2">
      <c r="B1873" s="36" t="s">
        <v>591</v>
      </c>
      <c r="C1873" s="3"/>
      <c r="D1873" s="3"/>
      <c r="E1873" s="3"/>
      <c r="F1873" s="4"/>
    </row>
    <row r="1874" spans="2:6" ht="11.25" hidden="1" customHeight="1" x14ac:dyDescent="0.2">
      <c r="B1874" s="36" t="s">
        <v>4016</v>
      </c>
      <c r="C1874" s="3"/>
      <c r="D1874" s="3"/>
      <c r="E1874" s="3"/>
      <c r="F1874" s="4"/>
    </row>
    <row r="1875" spans="2:6" ht="11.25" hidden="1" customHeight="1" x14ac:dyDescent="0.2">
      <c r="B1875" s="36" t="s">
        <v>1497</v>
      </c>
      <c r="C1875" s="3"/>
      <c r="D1875" s="3"/>
      <c r="E1875" s="3"/>
      <c r="F1875" s="4"/>
    </row>
    <row r="1876" spans="2:6" ht="11.25" hidden="1" customHeight="1" x14ac:dyDescent="0.2">
      <c r="B1876" s="36" t="s">
        <v>2845</v>
      </c>
      <c r="C1876" s="3"/>
      <c r="D1876" s="3"/>
      <c r="E1876" s="3"/>
      <c r="F1876" s="4"/>
    </row>
    <row r="1877" spans="2:6" ht="11.25" hidden="1" customHeight="1" x14ac:dyDescent="0.2">
      <c r="B1877" s="36" t="s">
        <v>875</v>
      </c>
      <c r="C1877" s="3"/>
      <c r="D1877" s="3"/>
      <c r="E1877" s="3"/>
      <c r="F1877" s="4"/>
    </row>
    <row r="1878" spans="2:6" ht="11.25" hidden="1" customHeight="1" x14ac:dyDescent="0.2">
      <c r="B1878" s="36" t="s">
        <v>3814</v>
      </c>
      <c r="C1878" s="37">
        <f>D1878+E1878+F1878</f>
        <v>1245</v>
      </c>
      <c r="D1878" s="3">
        <v>1053</v>
      </c>
      <c r="E1878" s="3">
        <v>150</v>
      </c>
      <c r="F1878" s="4">
        <v>42</v>
      </c>
    </row>
    <row r="1879" spans="2:6" ht="11.25" hidden="1" customHeight="1" x14ac:dyDescent="0.2">
      <c r="B1879" s="36" t="s">
        <v>4016</v>
      </c>
      <c r="C1879" s="3"/>
      <c r="D1879" s="3"/>
      <c r="E1879" s="3"/>
      <c r="F1879" s="4"/>
    </row>
    <row r="1880" spans="2:6" ht="11.25" hidden="1" customHeight="1" x14ac:dyDescent="0.2">
      <c r="B1880" s="36" t="s">
        <v>3556</v>
      </c>
      <c r="C1880" s="3"/>
      <c r="D1880" s="3"/>
      <c r="E1880" s="3"/>
      <c r="F1880" s="4"/>
    </row>
    <row r="1881" spans="2:6" ht="11.25" hidden="1" customHeight="1" x14ac:dyDescent="0.2">
      <c r="B1881" s="36" t="s">
        <v>4016</v>
      </c>
      <c r="C1881" s="3"/>
      <c r="D1881" s="3"/>
      <c r="E1881" s="3"/>
      <c r="F1881" s="4"/>
    </row>
    <row r="1882" spans="2:6" ht="11.25" hidden="1" customHeight="1" x14ac:dyDescent="0.2">
      <c r="B1882" s="36" t="s">
        <v>3865</v>
      </c>
      <c r="C1882" s="3"/>
      <c r="D1882" s="3"/>
      <c r="E1882" s="3"/>
      <c r="F1882" s="4"/>
    </row>
    <row r="1883" spans="2:6" ht="11.25" hidden="1" customHeight="1" x14ac:dyDescent="0.2">
      <c r="B1883" s="36" t="s">
        <v>4016</v>
      </c>
      <c r="C1883" s="3"/>
      <c r="D1883" s="3"/>
      <c r="E1883" s="3"/>
      <c r="F1883" s="4"/>
    </row>
    <row r="1884" spans="2:6" ht="11.25" hidden="1" customHeight="1" x14ac:dyDescent="0.2">
      <c r="B1884" s="36" t="s">
        <v>1969</v>
      </c>
      <c r="C1884" s="3"/>
      <c r="D1884" s="3"/>
      <c r="E1884" s="3"/>
      <c r="F1884" s="4"/>
    </row>
    <row r="1885" spans="2:6" ht="11.25" hidden="1" customHeight="1" x14ac:dyDescent="0.2">
      <c r="B1885" s="36" t="s">
        <v>4016</v>
      </c>
      <c r="C1885" s="3"/>
      <c r="D1885" s="3"/>
      <c r="E1885" s="3"/>
      <c r="F1885" s="4"/>
    </row>
    <row r="1886" spans="2:6" ht="11.25" hidden="1" customHeight="1" x14ac:dyDescent="0.2">
      <c r="B1886" s="36" t="s">
        <v>3153</v>
      </c>
      <c r="C1886" s="3"/>
      <c r="D1886" s="3"/>
      <c r="E1886" s="3"/>
      <c r="F1886" s="4"/>
    </row>
    <row r="1887" spans="2:6" ht="11.25" hidden="1" customHeight="1" x14ac:dyDescent="0.2">
      <c r="B1887" s="36" t="s">
        <v>4016</v>
      </c>
      <c r="C1887" s="3"/>
      <c r="D1887" s="3"/>
      <c r="E1887" s="3"/>
      <c r="F1887" s="4"/>
    </row>
    <row r="1888" spans="2:6" ht="11.25" hidden="1" customHeight="1" x14ac:dyDescent="0.2">
      <c r="B1888" s="36" t="s">
        <v>3380</v>
      </c>
      <c r="C1888" s="3"/>
      <c r="D1888" s="3"/>
      <c r="E1888" s="3"/>
      <c r="F1888" s="4"/>
    </row>
    <row r="1889" spans="2:6" ht="11.25" hidden="1" customHeight="1" x14ac:dyDescent="0.2">
      <c r="B1889" s="36" t="s">
        <v>4016</v>
      </c>
      <c r="C1889" s="3"/>
      <c r="D1889" s="3"/>
      <c r="E1889" s="3"/>
      <c r="F1889" s="4"/>
    </row>
    <row r="1890" spans="2:6" ht="11.25" hidden="1" customHeight="1" x14ac:dyDescent="0.2">
      <c r="B1890" s="36" t="s">
        <v>2598</v>
      </c>
      <c r="C1890" s="3"/>
      <c r="D1890" s="3"/>
      <c r="E1890" s="3"/>
      <c r="F1890" s="4"/>
    </row>
    <row r="1891" spans="2:6" ht="11.25" hidden="1" customHeight="1" x14ac:dyDescent="0.2">
      <c r="B1891" s="36" t="s">
        <v>4016</v>
      </c>
      <c r="C1891" s="3"/>
      <c r="D1891" s="3"/>
      <c r="E1891" s="3"/>
      <c r="F1891" s="4"/>
    </row>
    <row r="1892" spans="2:6" ht="11.25" hidden="1" customHeight="1" x14ac:dyDescent="0.2">
      <c r="B1892" s="36" t="s">
        <v>933</v>
      </c>
      <c r="C1892" s="3"/>
      <c r="D1892" s="3"/>
      <c r="E1892" s="3"/>
      <c r="F1892" s="4"/>
    </row>
    <row r="1893" spans="2:6" ht="11.25" hidden="1" customHeight="1" x14ac:dyDescent="0.2">
      <c r="B1893" s="36" t="s">
        <v>4016</v>
      </c>
      <c r="C1893" s="3"/>
      <c r="D1893" s="3"/>
      <c r="E1893" s="3"/>
      <c r="F1893" s="4"/>
    </row>
    <row r="1894" spans="2:6" ht="11.25" hidden="1" customHeight="1" x14ac:dyDescent="0.2">
      <c r="B1894" s="36" t="s">
        <v>3201</v>
      </c>
      <c r="C1894" s="3"/>
      <c r="D1894" s="3"/>
      <c r="E1894" s="3"/>
      <c r="F1894" s="4"/>
    </row>
    <row r="1895" spans="2:6" ht="11.25" hidden="1" customHeight="1" x14ac:dyDescent="0.2">
      <c r="B1895" s="36" t="s">
        <v>4016</v>
      </c>
      <c r="C1895" s="3"/>
      <c r="D1895" s="3"/>
      <c r="E1895" s="3"/>
      <c r="F1895" s="4"/>
    </row>
    <row r="1896" spans="2:6" ht="11.25" hidden="1" customHeight="1" x14ac:dyDescent="0.2">
      <c r="B1896" s="36" t="s">
        <v>3301</v>
      </c>
      <c r="C1896" s="3"/>
      <c r="D1896" s="3"/>
      <c r="E1896" s="3"/>
      <c r="F1896" s="4"/>
    </row>
    <row r="1897" spans="2:6" ht="11.25" hidden="1" customHeight="1" x14ac:dyDescent="0.2">
      <c r="B1897" s="36" t="s">
        <v>4016</v>
      </c>
      <c r="C1897" s="3"/>
      <c r="D1897" s="3"/>
      <c r="E1897" s="3"/>
      <c r="F1897" s="4"/>
    </row>
    <row r="1898" spans="2:6" ht="11.25" hidden="1" customHeight="1" x14ac:dyDescent="0.2">
      <c r="B1898" s="36" t="s">
        <v>1124</v>
      </c>
      <c r="C1898" s="3"/>
      <c r="D1898" s="3"/>
      <c r="E1898" s="3"/>
      <c r="F1898" s="4"/>
    </row>
    <row r="1899" spans="2:6" ht="11.25" hidden="1" customHeight="1" x14ac:dyDescent="0.2">
      <c r="B1899" s="36" t="s">
        <v>1661</v>
      </c>
      <c r="C1899" s="3"/>
      <c r="D1899" s="3"/>
      <c r="E1899" s="3"/>
      <c r="F1899" s="4"/>
    </row>
    <row r="1900" spans="2:6" ht="11.25" hidden="1" customHeight="1" x14ac:dyDescent="0.2">
      <c r="B1900" s="36" t="s">
        <v>3771</v>
      </c>
      <c r="C1900" s="3"/>
      <c r="D1900" s="3"/>
      <c r="E1900" s="3"/>
      <c r="F1900" s="4"/>
    </row>
    <row r="1901" spans="2:6" ht="11.25" hidden="1" customHeight="1" x14ac:dyDescent="0.2">
      <c r="B1901" s="36" t="s">
        <v>4016</v>
      </c>
      <c r="C1901" s="3"/>
      <c r="D1901" s="3"/>
      <c r="E1901" s="3"/>
      <c r="F1901" s="4"/>
    </row>
    <row r="1902" spans="2:6" ht="11.25" hidden="1" customHeight="1" x14ac:dyDescent="0.2">
      <c r="B1902" s="36" t="s">
        <v>1715</v>
      </c>
      <c r="C1902" s="3"/>
      <c r="D1902" s="3"/>
      <c r="E1902" s="3"/>
      <c r="F1902" s="4"/>
    </row>
    <row r="1903" spans="2:6" ht="11.25" hidden="1" customHeight="1" x14ac:dyDescent="0.2">
      <c r="B1903" s="36" t="s">
        <v>4016</v>
      </c>
      <c r="C1903" s="3"/>
      <c r="D1903" s="3"/>
      <c r="E1903" s="3"/>
      <c r="F1903" s="4"/>
    </row>
    <row r="1904" spans="2:6" ht="11.25" hidden="1" customHeight="1" x14ac:dyDescent="0.2">
      <c r="B1904" s="36" t="s">
        <v>202</v>
      </c>
      <c r="C1904" s="3"/>
      <c r="D1904" s="3"/>
      <c r="E1904" s="3"/>
      <c r="F1904" s="4"/>
    </row>
    <row r="1905" spans="2:6" ht="11.25" hidden="1" customHeight="1" x14ac:dyDescent="0.2">
      <c r="B1905" s="36" t="s">
        <v>3214</v>
      </c>
      <c r="C1905" s="3"/>
      <c r="D1905" s="3"/>
      <c r="E1905" s="3"/>
      <c r="F1905" s="4"/>
    </row>
    <row r="1906" spans="2:6" ht="11.25" hidden="1" customHeight="1" x14ac:dyDescent="0.2">
      <c r="B1906" s="36" t="s">
        <v>205</v>
      </c>
      <c r="C1906" s="37">
        <f>D1906+E1906+F1906</f>
        <v>3297</v>
      </c>
      <c r="D1906" s="3">
        <v>1565</v>
      </c>
      <c r="E1906" s="3"/>
      <c r="F1906" s="4">
        <v>1732</v>
      </c>
    </row>
    <row r="1907" spans="2:6" ht="11.25" hidden="1" customHeight="1" x14ac:dyDescent="0.2">
      <c r="B1907" s="36" t="s">
        <v>4016</v>
      </c>
      <c r="C1907" s="3"/>
      <c r="D1907" s="3"/>
      <c r="E1907" s="3"/>
      <c r="F1907" s="4"/>
    </row>
    <row r="1908" spans="2:6" ht="11.25" hidden="1" customHeight="1" x14ac:dyDescent="0.2">
      <c r="B1908" s="36" t="s">
        <v>692</v>
      </c>
      <c r="C1908" s="3"/>
      <c r="D1908" s="3"/>
      <c r="E1908" s="3"/>
      <c r="F1908" s="4"/>
    </row>
    <row r="1909" spans="2:6" ht="11.25" hidden="1" customHeight="1" x14ac:dyDescent="0.2">
      <c r="B1909" s="36" t="s">
        <v>4016</v>
      </c>
      <c r="C1909" s="3"/>
      <c r="D1909" s="3"/>
      <c r="E1909" s="3"/>
      <c r="F1909" s="4"/>
    </row>
    <row r="1910" spans="2:6" ht="11.25" hidden="1" customHeight="1" x14ac:dyDescent="0.2">
      <c r="B1910" s="36" t="s">
        <v>2495</v>
      </c>
      <c r="C1910" s="3"/>
      <c r="D1910" s="3"/>
      <c r="E1910" s="3"/>
      <c r="F1910" s="4"/>
    </row>
    <row r="1911" spans="2:6" ht="11.25" hidden="1" customHeight="1" x14ac:dyDescent="0.2">
      <c r="B1911" s="36" t="s">
        <v>4016</v>
      </c>
      <c r="C1911" s="3"/>
      <c r="D1911" s="3"/>
      <c r="E1911" s="3"/>
      <c r="F1911" s="4"/>
    </row>
    <row r="1912" spans="2:6" ht="11.25" hidden="1" customHeight="1" x14ac:dyDescent="0.2">
      <c r="B1912" s="28" t="s">
        <v>3268</v>
      </c>
      <c r="C1912" s="6"/>
      <c r="D1912" s="6"/>
      <c r="E1912" s="6"/>
      <c r="F1912" s="7"/>
    </row>
    <row r="1913" spans="2:6" ht="11.25" hidden="1" customHeight="1" x14ac:dyDescent="0.2">
      <c r="B1913" s="36" t="s">
        <v>4016</v>
      </c>
      <c r="C1913" s="3"/>
      <c r="D1913" s="3"/>
      <c r="E1913" s="3"/>
      <c r="F1913" s="4"/>
    </row>
    <row r="1914" spans="2:6" ht="11.25" hidden="1" customHeight="1" x14ac:dyDescent="0.2">
      <c r="B1914" s="36" t="s">
        <v>2079</v>
      </c>
      <c r="C1914" s="3"/>
      <c r="D1914" s="3"/>
      <c r="E1914" s="3"/>
      <c r="F1914" s="4"/>
    </row>
    <row r="1915" spans="2:6" ht="11.25" hidden="1" customHeight="1" x14ac:dyDescent="0.2">
      <c r="B1915" s="36" t="s">
        <v>2402</v>
      </c>
      <c r="C1915" s="3"/>
      <c r="D1915" s="3"/>
      <c r="E1915" s="3"/>
      <c r="F1915" s="4"/>
    </row>
    <row r="1916" spans="2:6" ht="11.25" hidden="1" customHeight="1" x14ac:dyDescent="0.2">
      <c r="B1916" s="36" t="s">
        <v>359</v>
      </c>
      <c r="C1916" s="3"/>
      <c r="D1916" s="3"/>
      <c r="E1916" s="3"/>
      <c r="F1916" s="4"/>
    </row>
    <row r="1917" spans="2:6" ht="11.25" hidden="1" customHeight="1" x14ac:dyDescent="0.2">
      <c r="B1917" s="36" t="s">
        <v>4016</v>
      </c>
      <c r="C1917" s="3"/>
      <c r="D1917" s="3"/>
      <c r="E1917" s="3"/>
      <c r="F1917" s="4"/>
    </row>
    <row r="1918" spans="2:6" ht="11.25" hidden="1" customHeight="1" x14ac:dyDescent="0.2">
      <c r="B1918" s="36" t="s">
        <v>3517</v>
      </c>
      <c r="C1918" s="3"/>
      <c r="D1918" s="3"/>
      <c r="E1918" s="3"/>
      <c r="F1918" s="4"/>
    </row>
    <row r="1919" spans="2:6" ht="11.25" hidden="1" customHeight="1" x14ac:dyDescent="0.2">
      <c r="B1919" s="36" t="s">
        <v>4016</v>
      </c>
      <c r="C1919" s="3"/>
      <c r="D1919" s="3"/>
      <c r="E1919" s="3"/>
      <c r="F1919" s="4"/>
    </row>
    <row r="1920" spans="2:6" ht="11.25" hidden="1" customHeight="1" x14ac:dyDescent="0.2">
      <c r="B1920" s="36" t="s">
        <v>3241</v>
      </c>
      <c r="C1920" s="3"/>
      <c r="D1920" s="3"/>
      <c r="E1920" s="3"/>
      <c r="F1920" s="4"/>
    </row>
    <row r="1921" spans="2:6" ht="11.25" hidden="1" customHeight="1" x14ac:dyDescent="0.2">
      <c r="B1921" s="36" t="s">
        <v>2171</v>
      </c>
      <c r="C1921" s="3"/>
      <c r="D1921" s="3"/>
      <c r="E1921" s="3"/>
      <c r="F1921" s="4"/>
    </row>
    <row r="1922" spans="2:6" ht="11.25" hidden="1" customHeight="1" x14ac:dyDescent="0.2">
      <c r="B1922" s="36" t="s">
        <v>18</v>
      </c>
      <c r="C1922" s="3"/>
      <c r="D1922" s="3"/>
      <c r="E1922" s="3"/>
      <c r="F1922" s="4"/>
    </row>
    <row r="1923" spans="2:6" ht="11.25" hidden="1" customHeight="1" x14ac:dyDescent="0.2">
      <c r="B1923" s="36" t="s">
        <v>2178</v>
      </c>
      <c r="C1923" s="37">
        <f>D1923+E1923+F1923</f>
        <v>1257</v>
      </c>
      <c r="D1923" s="3">
        <v>492</v>
      </c>
      <c r="E1923" s="3">
        <v>622</v>
      </c>
      <c r="F1923" s="4">
        <v>143</v>
      </c>
    </row>
    <row r="1924" spans="2:6" ht="11.25" hidden="1" customHeight="1" x14ac:dyDescent="0.2">
      <c r="B1924" s="36" t="s">
        <v>4016</v>
      </c>
      <c r="C1924" s="3"/>
      <c r="D1924" s="3"/>
      <c r="E1924" s="3"/>
      <c r="F1924" s="4"/>
    </row>
    <row r="1925" spans="2:6" ht="11.25" hidden="1" customHeight="1" x14ac:dyDescent="0.2">
      <c r="B1925" s="36" t="s">
        <v>3317</v>
      </c>
      <c r="C1925" s="3"/>
      <c r="D1925" s="3"/>
      <c r="E1925" s="3"/>
      <c r="F1925" s="4"/>
    </row>
    <row r="1926" spans="2:6" ht="11.25" hidden="1" customHeight="1" x14ac:dyDescent="0.2">
      <c r="B1926" s="36" t="s">
        <v>4016</v>
      </c>
      <c r="C1926" s="3"/>
      <c r="D1926" s="3"/>
      <c r="E1926" s="3"/>
      <c r="F1926" s="4"/>
    </row>
    <row r="1927" spans="2:6" ht="11.25" hidden="1" customHeight="1" x14ac:dyDescent="0.2">
      <c r="B1927" s="36" t="s">
        <v>2359</v>
      </c>
      <c r="C1927" s="3"/>
      <c r="D1927" s="3"/>
      <c r="E1927" s="3"/>
      <c r="F1927" s="4"/>
    </row>
    <row r="1928" spans="2:6" ht="11.25" hidden="1" customHeight="1" x14ac:dyDescent="0.2">
      <c r="B1928" s="36" t="s">
        <v>4016</v>
      </c>
      <c r="C1928" s="3"/>
      <c r="D1928" s="3"/>
      <c r="E1928" s="3"/>
      <c r="F1928" s="4"/>
    </row>
    <row r="1929" spans="2:6" ht="11.25" hidden="1" customHeight="1" x14ac:dyDescent="0.2">
      <c r="B1929" s="36" t="s">
        <v>76</v>
      </c>
      <c r="C1929" s="3"/>
      <c r="D1929" s="3"/>
      <c r="E1929" s="3"/>
      <c r="F1929" s="4"/>
    </row>
    <row r="1930" spans="2:6" ht="11.25" hidden="1" customHeight="1" x14ac:dyDescent="0.2">
      <c r="B1930" s="36" t="s">
        <v>4016</v>
      </c>
      <c r="C1930" s="3"/>
      <c r="D1930" s="3"/>
      <c r="E1930" s="3"/>
      <c r="F1930" s="4"/>
    </row>
    <row r="1931" spans="2:6" ht="11.25" hidden="1" customHeight="1" x14ac:dyDescent="0.2">
      <c r="B1931" s="36" t="s">
        <v>779</v>
      </c>
      <c r="C1931" s="3"/>
      <c r="D1931" s="3"/>
      <c r="E1931" s="3"/>
      <c r="F1931" s="4"/>
    </row>
    <row r="1932" spans="2:6" ht="11.25" hidden="1" customHeight="1" x14ac:dyDescent="0.2">
      <c r="B1932" s="36" t="s">
        <v>3805</v>
      </c>
      <c r="C1932" s="3"/>
      <c r="D1932" s="3"/>
      <c r="E1932" s="3"/>
      <c r="F1932" s="4"/>
    </row>
    <row r="1933" spans="2:6" ht="11.25" hidden="1" customHeight="1" x14ac:dyDescent="0.2">
      <c r="B1933" s="36" t="s">
        <v>925</v>
      </c>
      <c r="C1933" s="3"/>
      <c r="D1933" s="3"/>
      <c r="E1933" s="3"/>
      <c r="F1933" s="4"/>
    </row>
    <row r="1934" spans="2:6" ht="11.25" hidden="1" customHeight="1" x14ac:dyDescent="0.2">
      <c r="B1934" s="36" t="s">
        <v>4016</v>
      </c>
      <c r="C1934" s="3"/>
      <c r="D1934" s="3"/>
      <c r="E1934" s="3"/>
      <c r="F1934" s="4"/>
    </row>
    <row r="1935" spans="2:6" ht="11.25" hidden="1" customHeight="1" x14ac:dyDescent="0.2">
      <c r="B1935" s="36" t="s">
        <v>2129</v>
      </c>
      <c r="C1935" s="3"/>
      <c r="D1935" s="3"/>
      <c r="E1935" s="3"/>
      <c r="F1935" s="4"/>
    </row>
    <row r="1936" spans="2:6" ht="11.25" hidden="1" customHeight="1" x14ac:dyDescent="0.2">
      <c r="B1936" s="36" t="s">
        <v>194</v>
      </c>
      <c r="C1936" s="3"/>
      <c r="D1936" s="3"/>
      <c r="E1936" s="3"/>
      <c r="F1936" s="4"/>
    </row>
    <row r="1937" spans="2:6" ht="11.25" hidden="1" customHeight="1" x14ac:dyDescent="0.2">
      <c r="B1937" s="36" t="s">
        <v>1132</v>
      </c>
      <c r="C1937" s="3"/>
      <c r="D1937" s="3"/>
      <c r="E1937" s="3"/>
      <c r="F1937" s="4"/>
    </row>
    <row r="1938" spans="2:6" ht="11.25" hidden="1" customHeight="1" x14ac:dyDescent="0.2">
      <c r="B1938" s="36" t="s">
        <v>3209</v>
      </c>
      <c r="C1938" s="37">
        <f>D1938+E1938+F1938</f>
        <v>3549</v>
      </c>
      <c r="D1938" s="3">
        <v>922</v>
      </c>
      <c r="E1938" s="3">
        <v>777</v>
      </c>
      <c r="F1938" s="4">
        <v>1850</v>
      </c>
    </row>
    <row r="1939" spans="2:6" ht="11.25" hidden="1" customHeight="1" x14ac:dyDescent="0.2">
      <c r="B1939" s="36" t="s">
        <v>4016</v>
      </c>
      <c r="C1939" s="3"/>
      <c r="D1939" s="3"/>
      <c r="E1939" s="3"/>
      <c r="F1939" s="4"/>
    </row>
    <row r="1940" spans="2:6" ht="11.25" hidden="1" customHeight="1" x14ac:dyDescent="0.2">
      <c r="B1940" s="36" t="s">
        <v>2859</v>
      </c>
      <c r="C1940" s="3"/>
      <c r="D1940" s="3"/>
      <c r="E1940" s="3"/>
      <c r="F1940" s="4"/>
    </row>
    <row r="1941" spans="2:6" ht="11.25" hidden="1" customHeight="1" x14ac:dyDescent="0.2">
      <c r="B1941" s="36" t="s">
        <v>4016</v>
      </c>
      <c r="C1941" s="3"/>
      <c r="D1941" s="3"/>
      <c r="E1941" s="3"/>
      <c r="F1941" s="4"/>
    </row>
    <row r="1942" spans="2:6" ht="11.25" hidden="1" customHeight="1" x14ac:dyDescent="0.2">
      <c r="B1942" s="36" t="s">
        <v>3312</v>
      </c>
      <c r="C1942" s="3"/>
      <c r="D1942" s="3"/>
      <c r="E1942" s="3"/>
      <c r="F1942" s="4"/>
    </row>
    <row r="1943" spans="2:6" ht="11.25" hidden="1" customHeight="1" x14ac:dyDescent="0.2">
      <c r="B1943" s="36" t="s">
        <v>382</v>
      </c>
      <c r="C1943" s="3"/>
      <c r="D1943" s="3"/>
      <c r="E1943" s="3"/>
      <c r="F1943" s="4"/>
    </row>
    <row r="1944" spans="2:6" ht="11.25" hidden="1" customHeight="1" x14ac:dyDescent="0.2">
      <c r="B1944" s="36" t="s">
        <v>1604</v>
      </c>
      <c r="C1944" s="3"/>
      <c r="D1944" s="3"/>
      <c r="E1944" s="3"/>
      <c r="F1944" s="4"/>
    </row>
    <row r="1945" spans="2:6" ht="11.25" hidden="1" customHeight="1" x14ac:dyDescent="0.2">
      <c r="B1945" s="36" t="s">
        <v>1686</v>
      </c>
      <c r="C1945" s="37">
        <f>D1945+E1945+F1945</f>
        <v>33</v>
      </c>
      <c r="D1945" s="3"/>
      <c r="E1945" s="3"/>
      <c r="F1945" s="4">
        <v>33</v>
      </c>
    </row>
    <row r="1946" spans="2:6" ht="11.25" hidden="1" customHeight="1" x14ac:dyDescent="0.2">
      <c r="B1946" s="36" t="s">
        <v>4016</v>
      </c>
      <c r="C1946" s="3"/>
      <c r="D1946" s="3"/>
      <c r="E1946" s="3"/>
      <c r="F1946" s="4"/>
    </row>
    <row r="1947" spans="2:6" ht="11.25" hidden="1" customHeight="1" x14ac:dyDescent="0.2">
      <c r="B1947" s="36" t="s">
        <v>2236</v>
      </c>
      <c r="C1947" s="3"/>
      <c r="D1947" s="3"/>
      <c r="E1947" s="3"/>
      <c r="F1947" s="4"/>
    </row>
    <row r="1948" spans="2:6" ht="11.25" hidden="1" customHeight="1" x14ac:dyDescent="0.2">
      <c r="B1948" s="36" t="s">
        <v>4016</v>
      </c>
      <c r="C1948" s="3"/>
      <c r="D1948" s="3"/>
      <c r="E1948" s="3"/>
      <c r="F1948" s="4"/>
    </row>
    <row r="1949" spans="2:6" ht="11.25" hidden="1" customHeight="1" x14ac:dyDescent="0.2">
      <c r="B1949" s="36" t="s">
        <v>1189</v>
      </c>
      <c r="C1949" s="3"/>
      <c r="D1949" s="3"/>
      <c r="E1949" s="3"/>
      <c r="F1949" s="4"/>
    </row>
    <row r="1950" spans="2:6" ht="11.25" hidden="1" customHeight="1" x14ac:dyDescent="0.2">
      <c r="B1950" s="36" t="s">
        <v>311</v>
      </c>
      <c r="C1950" s="3"/>
      <c r="D1950" s="3"/>
      <c r="E1950" s="3"/>
      <c r="F1950" s="4"/>
    </row>
    <row r="1951" spans="2:6" ht="11.25" hidden="1" customHeight="1" x14ac:dyDescent="0.2">
      <c r="B1951" s="36" t="s">
        <v>2959</v>
      </c>
      <c r="C1951" s="3"/>
      <c r="D1951" s="3"/>
      <c r="E1951" s="3"/>
      <c r="F1951" s="4"/>
    </row>
    <row r="1952" spans="2:6" ht="11.25" hidden="1" customHeight="1" x14ac:dyDescent="0.2">
      <c r="B1952" s="36" t="s">
        <v>166</v>
      </c>
      <c r="C1952" s="37">
        <f>D1952+E1952+F1952</f>
        <v>3582</v>
      </c>
      <c r="D1952" s="3">
        <v>922</v>
      </c>
      <c r="E1952" s="3">
        <v>777</v>
      </c>
      <c r="F1952" s="4">
        <v>1883</v>
      </c>
    </row>
    <row r="1953" spans="2:6" ht="11.25" hidden="1" customHeight="1" x14ac:dyDescent="0.2">
      <c r="B1953" s="36" t="s">
        <v>4016</v>
      </c>
      <c r="C1953" s="3"/>
      <c r="D1953" s="3"/>
      <c r="E1953" s="3"/>
      <c r="F1953" s="4"/>
    </row>
    <row r="1954" spans="2:6" ht="11.25" hidden="1" customHeight="1" x14ac:dyDescent="0.2">
      <c r="B1954" s="36" t="s">
        <v>1960</v>
      </c>
      <c r="C1954" s="3"/>
      <c r="D1954" s="3"/>
      <c r="E1954" s="3"/>
      <c r="F1954" s="4"/>
    </row>
    <row r="1955" spans="2:6" ht="11.25" hidden="1" customHeight="1" x14ac:dyDescent="0.2">
      <c r="B1955" s="36" t="s">
        <v>4016</v>
      </c>
      <c r="C1955" s="3"/>
      <c r="D1955" s="3"/>
      <c r="E1955" s="3"/>
      <c r="F1955" s="4"/>
    </row>
    <row r="1956" spans="2:6" ht="11.25" hidden="1" customHeight="1" x14ac:dyDescent="0.2">
      <c r="B1956" s="36" t="s">
        <v>1048</v>
      </c>
      <c r="C1956" s="3"/>
      <c r="D1956" s="3"/>
      <c r="E1956" s="3"/>
      <c r="F1956" s="4"/>
    </row>
    <row r="1957" spans="2:6" ht="11.25" hidden="1" customHeight="1" x14ac:dyDescent="0.2">
      <c r="B1957" s="36" t="s">
        <v>4016</v>
      </c>
      <c r="C1957" s="3"/>
      <c r="D1957" s="3"/>
      <c r="E1957" s="3"/>
      <c r="F1957" s="4"/>
    </row>
    <row r="1958" spans="2:6" ht="11.25" hidden="1" customHeight="1" x14ac:dyDescent="0.2">
      <c r="B1958" s="36" t="s">
        <v>2621</v>
      </c>
      <c r="C1958" s="3"/>
      <c r="D1958" s="3"/>
      <c r="E1958" s="3"/>
      <c r="F1958" s="4"/>
    </row>
    <row r="1959" spans="2:6" ht="11.25" hidden="1" customHeight="1" x14ac:dyDescent="0.2">
      <c r="B1959" s="36" t="s">
        <v>3503</v>
      </c>
      <c r="C1959" s="3"/>
      <c r="D1959" s="3"/>
      <c r="E1959" s="3"/>
      <c r="F1959" s="4"/>
    </row>
    <row r="1960" spans="2:6" ht="11.25" hidden="1" customHeight="1" x14ac:dyDescent="0.2">
      <c r="B1960" s="36" t="s">
        <v>3747</v>
      </c>
      <c r="C1960" s="3"/>
      <c r="D1960" s="3"/>
      <c r="E1960" s="3"/>
      <c r="F1960" s="4"/>
    </row>
    <row r="1961" spans="2:6" ht="11.25" hidden="1" customHeight="1" x14ac:dyDescent="0.2">
      <c r="B1961" s="36" t="s">
        <v>3409</v>
      </c>
      <c r="C1961" s="3"/>
      <c r="D1961" s="3"/>
      <c r="E1961" s="3"/>
      <c r="F1961" s="4"/>
    </row>
    <row r="1962" spans="2:6" ht="11.25" hidden="1" customHeight="1" x14ac:dyDescent="0.2">
      <c r="B1962" s="36" t="s">
        <v>4016</v>
      </c>
      <c r="C1962" s="3"/>
      <c r="D1962" s="3"/>
      <c r="E1962" s="3"/>
      <c r="F1962" s="4"/>
    </row>
    <row r="1963" spans="2:6" ht="11.25" hidden="1" customHeight="1" x14ac:dyDescent="0.2">
      <c r="B1963" s="36" t="s">
        <v>1009</v>
      </c>
      <c r="C1963" s="3"/>
      <c r="D1963" s="3"/>
      <c r="E1963" s="3"/>
      <c r="F1963" s="4"/>
    </row>
    <row r="1964" spans="2:6" ht="11.25" hidden="1" customHeight="1" x14ac:dyDescent="0.2">
      <c r="B1964" s="36" t="s">
        <v>4016</v>
      </c>
      <c r="C1964" s="3"/>
      <c r="D1964" s="3"/>
      <c r="E1964" s="3"/>
      <c r="F1964" s="4"/>
    </row>
    <row r="1965" spans="2:6" ht="11.25" hidden="1" customHeight="1" x14ac:dyDescent="0.2">
      <c r="B1965" s="28" t="s">
        <v>292</v>
      </c>
      <c r="C1965" s="6"/>
      <c r="D1965" s="6"/>
      <c r="E1965" s="6"/>
      <c r="F1965" s="7"/>
    </row>
    <row r="1966" spans="2:6" ht="11.25" hidden="1" customHeight="1" x14ac:dyDescent="0.2">
      <c r="B1966" s="36" t="s">
        <v>4016</v>
      </c>
      <c r="C1966" s="3"/>
      <c r="D1966" s="3"/>
      <c r="E1966" s="3"/>
      <c r="F1966" s="4"/>
    </row>
    <row r="1967" spans="2:6" ht="11.25" hidden="1" customHeight="1" x14ac:dyDescent="0.2">
      <c r="B1967" s="36" t="s">
        <v>3596</v>
      </c>
      <c r="C1967" s="3"/>
      <c r="D1967" s="3"/>
      <c r="E1967" s="3"/>
      <c r="F1967" s="4"/>
    </row>
    <row r="1968" spans="2:6" ht="11.25" hidden="1" customHeight="1" x14ac:dyDescent="0.2">
      <c r="B1968" s="36" t="s">
        <v>4016</v>
      </c>
      <c r="C1968" s="3"/>
      <c r="D1968" s="3"/>
      <c r="E1968" s="3"/>
      <c r="F1968" s="4"/>
    </row>
    <row r="1969" spans="2:6" ht="11.25" hidden="1" customHeight="1" x14ac:dyDescent="0.2">
      <c r="B1969" s="36" t="s">
        <v>2703</v>
      </c>
      <c r="C1969" s="3"/>
      <c r="D1969" s="3"/>
      <c r="E1969" s="3"/>
      <c r="F1969" s="4"/>
    </row>
    <row r="1970" spans="2:6" ht="11.25" hidden="1" customHeight="1" x14ac:dyDescent="0.2">
      <c r="B1970" s="36" t="s">
        <v>1464</v>
      </c>
      <c r="C1970" s="3"/>
      <c r="D1970" s="3"/>
      <c r="E1970" s="3"/>
      <c r="F1970" s="4"/>
    </row>
    <row r="1971" spans="2:6" ht="11.25" hidden="1" customHeight="1" x14ac:dyDescent="0.2">
      <c r="B1971" s="36" t="s">
        <v>3836</v>
      </c>
      <c r="C1971" s="3"/>
      <c r="D1971" s="3"/>
      <c r="E1971" s="3"/>
      <c r="F1971" s="4"/>
    </row>
    <row r="1972" spans="2:6" ht="11.25" hidden="1" customHeight="1" x14ac:dyDescent="0.2">
      <c r="B1972" s="36" t="s">
        <v>4016</v>
      </c>
      <c r="C1972" s="3"/>
      <c r="D1972" s="3"/>
      <c r="E1972" s="3"/>
      <c r="F1972" s="4"/>
    </row>
    <row r="1973" spans="2:6" ht="11.25" hidden="1" customHeight="1" x14ac:dyDescent="0.2">
      <c r="B1973" s="36" t="s">
        <v>1201</v>
      </c>
      <c r="C1973" s="3"/>
      <c r="D1973" s="3"/>
      <c r="E1973" s="3"/>
      <c r="F1973" s="4"/>
    </row>
    <row r="1974" spans="2:6" ht="11.25" hidden="1" customHeight="1" x14ac:dyDescent="0.2">
      <c r="B1974" s="36" t="s">
        <v>3050</v>
      </c>
      <c r="C1974" s="3"/>
      <c r="D1974" s="3"/>
      <c r="E1974" s="3"/>
      <c r="F1974" s="4"/>
    </row>
    <row r="1975" spans="2:6" ht="11.25" hidden="1" customHeight="1" x14ac:dyDescent="0.2">
      <c r="B1975" s="36" t="s">
        <v>2701</v>
      </c>
      <c r="C1975" s="3"/>
      <c r="D1975" s="3"/>
      <c r="E1975" s="3"/>
      <c r="F1975" s="4"/>
    </row>
    <row r="1976" spans="2:6" ht="11.25" hidden="1" customHeight="1" x14ac:dyDescent="0.2">
      <c r="B1976" s="36" t="s">
        <v>4016</v>
      </c>
      <c r="C1976" s="3"/>
      <c r="D1976" s="3"/>
      <c r="E1976" s="3"/>
      <c r="F1976" s="4"/>
    </row>
    <row r="1977" spans="2:6" ht="11.25" hidden="1" customHeight="1" x14ac:dyDescent="0.2">
      <c r="B1977" s="36" t="s">
        <v>2366</v>
      </c>
      <c r="C1977" s="3"/>
      <c r="D1977" s="3"/>
      <c r="E1977" s="3"/>
      <c r="F1977" s="4"/>
    </row>
    <row r="1978" spans="2:6" ht="11.25" hidden="1" customHeight="1" x14ac:dyDescent="0.2">
      <c r="B1978" s="36" t="s">
        <v>4016</v>
      </c>
      <c r="C1978" s="3"/>
      <c r="D1978" s="3"/>
      <c r="E1978" s="3"/>
      <c r="F1978" s="4"/>
    </row>
    <row r="1979" spans="2:6" ht="11.25" hidden="1" customHeight="1" x14ac:dyDescent="0.2">
      <c r="B1979" s="36" t="s">
        <v>1268</v>
      </c>
      <c r="C1979" s="3"/>
      <c r="D1979" s="3"/>
      <c r="E1979" s="3"/>
      <c r="F1979" s="4"/>
    </row>
    <row r="1980" spans="2:6" ht="11.25" hidden="1" customHeight="1" x14ac:dyDescent="0.2">
      <c r="B1980" s="36" t="s">
        <v>4016</v>
      </c>
      <c r="C1980" s="3"/>
      <c r="D1980" s="3"/>
      <c r="E1980" s="3"/>
      <c r="F1980" s="4"/>
    </row>
    <row r="1981" spans="2:6" ht="11.25" hidden="1" customHeight="1" x14ac:dyDescent="0.2">
      <c r="B1981" s="36" t="s">
        <v>1531</v>
      </c>
      <c r="C1981" s="3"/>
      <c r="D1981" s="3"/>
      <c r="E1981" s="3"/>
      <c r="F1981" s="4"/>
    </row>
    <row r="1982" spans="2:6" ht="11.25" hidden="1" customHeight="1" x14ac:dyDescent="0.2">
      <c r="B1982" s="36" t="s">
        <v>2201</v>
      </c>
      <c r="C1982" s="3"/>
      <c r="D1982" s="3"/>
      <c r="E1982" s="3"/>
      <c r="F1982" s="4"/>
    </row>
    <row r="1983" spans="2:6" ht="11.25" hidden="1" customHeight="1" x14ac:dyDescent="0.2">
      <c r="B1983" s="36" t="s">
        <v>3171</v>
      </c>
      <c r="C1983" s="3"/>
      <c r="D1983" s="3"/>
      <c r="E1983" s="3"/>
      <c r="F1983" s="4"/>
    </row>
    <row r="1984" spans="2:6" ht="11.25" hidden="1" customHeight="1" x14ac:dyDescent="0.2">
      <c r="B1984" s="36" t="s">
        <v>4016</v>
      </c>
      <c r="C1984" s="3"/>
      <c r="D1984" s="3"/>
      <c r="E1984" s="3"/>
      <c r="F1984" s="4"/>
    </row>
    <row r="1985" spans="2:6" ht="11.25" hidden="1" customHeight="1" x14ac:dyDescent="0.2">
      <c r="B1985" s="36" t="s">
        <v>922</v>
      </c>
      <c r="C1985" s="3"/>
      <c r="D1985" s="3"/>
      <c r="E1985" s="3"/>
      <c r="F1985" s="4"/>
    </row>
    <row r="1986" spans="2:6" ht="11.25" hidden="1" customHeight="1" x14ac:dyDescent="0.2">
      <c r="B1986" s="36" t="s">
        <v>3529</v>
      </c>
      <c r="C1986" s="3"/>
      <c r="D1986" s="3"/>
      <c r="E1986" s="3"/>
      <c r="F1986" s="4"/>
    </row>
    <row r="1987" spans="2:6" ht="11.25" hidden="1" customHeight="1" x14ac:dyDescent="0.2">
      <c r="B1987" s="36" t="s">
        <v>3949</v>
      </c>
      <c r="C1987" s="3"/>
      <c r="D1987" s="3"/>
      <c r="E1987" s="3"/>
      <c r="F1987" s="4"/>
    </row>
    <row r="1988" spans="2:6" ht="11.25" hidden="1" customHeight="1" x14ac:dyDescent="0.2">
      <c r="B1988" s="36" t="s">
        <v>2223</v>
      </c>
      <c r="C1988" s="37">
        <f>D1988+E1988+F1988</f>
        <v>11804</v>
      </c>
      <c r="D1988" s="3">
        <v>4200</v>
      </c>
      <c r="E1988" s="3">
        <v>4904</v>
      </c>
      <c r="F1988" s="4">
        <v>2700</v>
      </c>
    </row>
    <row r="1989" spans="2:6" ht="11.25" hidden="1" customHeight="1" x14ac:dyDescent="0.2">
      <c r="B1989" s="36" t="s">
        <v>4016</v>
      </c>
      <c r="C1989" s="3"/>
      <c r="D1989" s="3"/>
      <c r="E1989" s="3"/>
      <c r="F1989" s="4"/>
    </row>
    <row r="1990" spans="2:6" ht="11.25" hidden="1" customHeight="1" x14ac:dyDescent="0.2">
      <c r="B1990" s="36" t="s">
        <v>3882</v>
      </c>
      <c r="C1990" s="3"/>
      <c r="D1990" s="3"/>
      <c r="E1990" s="3"/>
      <c r="F1990" s="4"/>
    </row>
    <row r="1991" spans="2:6" ht="11.25" hidden="1" customHeight="1" x14ac:dyDescent="0.2">
      <c r="B1991" s="36" t="s">
        <v>4016</v>
      </c>
      <c r="C1991" s="3"/>
      <c r="D1991" s="3"/>
      <c r="E1991" s="3"/>
      <c r="F1991" s="4"/>
    </row>
    <row r="1992" spans="2:6" ht="11.25" hidden="1" customHeight="1" x14ac:dyDescent="0.2">
      <c r="B1992" s="36" t="s">
        <v>223</v>
      </c>
      <c r="C1992" s="3"/>
      <c r="D1992" s="3"/>
      <c r="E1992" s="3"/>
      <c r="F1992" s="4"/>
    </row>
    <row r="1993" spans="2:6" ht="11.25" hidden="1" customHeight="1" x14ac:dyDescent="0.2">
      <c r="B1993" s="36" t="s">
        <v>4016</v>
      </c>
      <c r="C1993" s="3"/>
      <c r="D1993" s="3"/>
      <c r="E1993" s="3"/>
      <c r="F1993" s="4"/>
    </row>
    <row r="1994" spans="2:6" ht="11.25" hidden="1" customHeight="1" x14ac:dyDescent="0.2">
      <c r="B1994" s="36" t="s">
        <v>2607</v>
      </c>
      <c r="C1994" s="3"/>
      <c r="D1994" s="3"/>
      <c r="E1994" s="3"/>
      <c r="F1994" s="4"/>
    </row>
    <row r="1995" spans="2:6" ht="11.25" hidden="1" customHeight="1" x14ac:dyDescent="0.2">
      <c r="B1995" s="36" t="s">
        <v>4016</v>
      </c>
      <c r="C1995" s="3"/>
      <c r="D1995" s="3"/>
      <c r="E1995" s="3"/>
      <c r="F1995" s="4"/>
    </row>
    <row r="1996" spans="2:6" ht="11.25" hidden="1" customHeight="1" x14ac:dyDescent="0.2">
      <c r="B1996" s="36" t="s">
        <v>1949</v>
      </c>
      <c r="C1996" s="3"/>
      <c r="D1996" s="3"/>
      <c r="E1996" s="3"/>
      <c r="F1996" s="4"/>
    </row>
    <row r="1997" spans="2:6" ht="11.25" hidden="1" customHeight="1" x14ac:dyDescent="0.2">
      <c r="B1997" s="36" t="s">
        <v>4016</v>
      </c>
      <c r="C1997" s="3"/>
      <c r="D1997" s="3"/>
      <c r="E1997" s="3"/>
      <c r="F1997" s="4"/>
    </row>
    <row r="1998" spans="2:6" ht="11.25" hidden="1" customHeight="1" x14ac:dyDescent="0.2">
      <c r="B1998" s="36" t="s">
        <v>2067</v>
      </c>
      <c r="C1998" s="3"/>
      <c r="D1998" s="3"/>
      <c r="E1998" s="3"/>
      <c r="F1998" s="4"/>
    </row>
    <row r="1999" spans="2:6" ht="11.25" hidden="1" customHeight="1" x14ac:dyDescent="0.2">
      <c r="B1999" s="36" t="s">
        <v>2016</v>
      </c>
      <c r="C1999" s="3"/>
      <c r="D1999" s="3"/>
      <c r="E1999" s="3"/>
      <c r="F1999" s="4"/>
    </row>
    <row r="2000" spans="2:6" ht="11.25" hidden="1" customHeight="1" x14ac:dyDescent="0.2">
      <c r="B2000" s="36" t="s">
        <v>1648</v>
      </c>
      <c r="C2000" s="3"/>
      <c r="D2000" s="3"/>
      <c r="E2000" s="3"/>
      <c r="F2000" s="4"/>
    </row>
    <row r="2001" spans="2:6" ht="11.25" hidden="1" customHeight="1" x14ac:dyDescent="0.2">
      <c r="B2001" s="36" t="s">
        <v>4016</v>
      </c>
      <c r="C2001" s="3"/>
      <c r="D2001" s="3"/>
      <c r="E2001" s="3"/>
      <c r="F2001" s="4"/>
    </row>
    <row r="2002" spans="2:6" ht="11.25" hidden="1" customHeight="1" x14ac:dyDescent="0.2">
      <c r="B2002" s="36" t="s">
        <v>1531</v>
      </c>
      <c r="C2002" s="3"/>
      <c r="D2002" s="3"/>
      <c r="E2002" s="3"/>
      <c r="F2002" s="4"/>
    </row>
    <row r="2003" spans="2:6" ht="11.25" hidden="1" customHeight="1" x14ac:dyDescent="0.2">
      <c r="B2003" s="36" t="s">
        <v>3521</v>
      </c>
      <c r="C2003" s="3"/>
      <c r="D2003" s="3"/>
      <c r="E2003" s="3"/>
      <c r="F2003" s="4"/>
    </row>
    <row r="2004" spans="2:6" ht="11.25" hidden="1" customHeight="1" x14ac:dyDescent="0.2">
      <c r="B2004" s="36" t="s">
        <v>3290</v>
      </c>
      <c r="C2004" s="3"/>
      <c r="D2004" s="3"/>
      <c r="E2004" s="3"/>
      <c r="F2004" s="4"/>
    </row>
    <row r="2005" spans="2:6" ht="11.25" hidden="1" customHeight="1" x14ac:dyDescent="0.2">
      <c r="B2005" s="36" t="s">
        <v>4016</v>
      </c>
      <c r="C2005" s="3"/>
      <c r="D2005" s="3"/>
      <c r="E2005" s="3"/>
      <c r="F2005" s="4"/>
    </row>
    <row r="2006" spans="2:6" ht="11.25" hidden="1" customHeight="1" x14ac:dyDescent="0.2">
      <c r="B2006" s="36" t="s">
        <v>1190</v>
      </c>
      <c r="C2006" s="3"/>
      <c r="D2006" s="3"/>
      <c r="E2006" s="3"/>
      <c r="F2006" s="4"/>
    </row>
    <row r="2007" spans="2:6" ht="11.25" hidden="1" customHeight="1" x14ac:dyDescent="0.2">
      <c r="B2007" s="36" t="s">
        <v>4004</v>
      </c>
      <c r="C2007" s="3"/>
      <c r="D2007" s="3"/>
      <c r="E2007" s="3"/>
      <c r="F2007" s="4"/>
    </row>
    <row r="2008" spans="2:6" ht="11.25" hidden="1" customHeight="1" x14ac:dyDescent="0.2">
      <c r="B2008" s="36" t="s">
        <v>2023</v>
      </c>
      <c r="C2008" s="3"/>
      <c r="D2008" s="3"/>
      <c r="E2008" s="3"/>
      <c r="F2008" s="4"/>
    </row>
    <row r="2009" spans="2:6" ht="11.25" hidden="1" customHeight="1" x14ac:dyDescent="0.2">
      <c r="B2009" s="36" t="s">
        <v>3656</v>
      </c>
      <c r="C2009" s="37">
        <f>D2009+E2009+F2009</f>
        <v>356</v>
      </c>
      <c r="D2009" s="3">
        <v>131</v>
      </c>
      <c r="E2009" s="3">
        <v>140</v>
      </c>
      <c r="F2009" s="4">
        <v>85</v>
      </c>
    </row>
    <row r="2010" spans="2:6" ht="11.25" hidden="1" customHeight="1" x14ac:dyDescent="0.2">
      <c r="B2010" s="36" t="s">
        <v>4016</v>
      </c>
      <c r="C2010" s="3"/>
      <c r="D2010" s="3"/>
      <c r="E2010" s="3"/>
      <c r="F2010" s="4"/>
    </row>
    <row r="2011" spans="2:6" ht="11.25" hidden="1" customHeight="1" x14ac:dyDescent="0.2">
      <c r="B2011" s="36" t="s">
        <v>2889</v>
      </c>
      <c r="C2011" s="3"/>
      <c r="D2011" s="3"/>
      <c r="E2011" s="3"/>
      <c r="F2011" s="4"/>
    </row>
    <row r="2012" spans="2:6" ht="11.25" hidden="1" customHeight="1" x14ac:dyDescent="0.2">
      <c r="B2012" s="36" t="s">
        <v>4016</v>
      </c>
      <c r="C2012" s="3"/>
      <c r="D2012" s="3"/>
      <c r="E2012" s="3"/>
      <c r="F2012" s="4"/>
    </row>
    <row r="2013" spans="2:6" ht="11.25" hidden="1" customHeight="1" x14ac:dyDescent="0.2">
      <c r="B2013" s="36" t="s">
        <v>373</v>
      </c>
      <c r="C2013" s="3"/>
      <c r="D2013" s="3"/>
      <c r="E2013" s="3"/>
      <c r="F2013" s="4"/>
    </row>
    <row r="2014" spans="2:6" ht="11.25" hidden="1" customHeight="1" x14ac:dyDescent="0.2">
      <c r="B2014" s="36" t="s">
        <v>1089</v>
      </c>
      <c r="C2014" s="3"/>
      <c r="D2014" s="3"/>
      <c r="E2014" s="3"/>
      <c r="F2014" s="4"/>
    </row>
    <row r="2015" spans="2:6" ht="11.25" hidden="1" customHeight="1" x14ac:dyDescent="0.2">
      <c r="B2015" s="36" t="s">
        <v>1528</v>
      </c>
      <c r="C2015" s="3"/>
      <c r="D2015" s="3"/>
      <c r="E2015" s="3"/>
      <c r="F2015" s="4"/>
    </row>
    <row r="2016" spans="2:6" ht="11.25" hidden="1" customHeight="1" x14ac:dyDescent="0.2">
      <c r="B2016" s="36" t="s">
        <v>3708</v>
      </c>
      <c r="C2016" s="37">
        <f>D2016+E2016+F2016</f>
        <v>25690</v>
      </c>
      <c r="D2016" s="3">
        <v>11012</v>
      </c>
      <c r="E2016" s="3">
        <v>7349</v>
      </c>
      <c r="F2016" s="4">
        <v>7329</v>
      </c>
    </row>
    <row r="2017" spans="2:6" ht="11.25" hidden="1" customHeight="1" x14ac:dyDescent="0.2">
      <c r="B2017" s="36" t="s">
        <v>4016</v>
      </c>
      <c r="C2017" s="3"/>
      <c r="D2017" s="3"/>
      <c r="E2017" s="3"/>
      <c r="F2017" s="4"/>
    </row>
    <row r="2018" spans="2:6" ht="11.25" hidden="1" customHeight="1" x14ac:dyDescent="0.2">
      <c r="B2018" s="30" t="s">
        <v>526</v>
      </c>
      <c r="C2018" s="38">
        <v>1760</v>
      </c>
      <c r="D2018" s="38">
        <v>721</v>
      </c>
      <c r="E2018" s="38">
        <v>631</v>
      </c>
      <c r="F2018" s="39">
        <v>408</v>
      </c>
    </row>
    <row r="2019" spans="2:6" ht="11.25" hidden="1" customHeight="1" x14ac:dyDescent="0.2">
      <c r="B2019" s="36" t="s">
        <v>4016</v>
      </c>
      <c r="C2019" s="3"/>
      <c r="D2019" s="3"/>
      <c r="E2019" s="3"/>
      <c r="F2019" s="4"/>
    </row>
    <row r="2020" spans="2:6" ht="11.25" hidden="1" customHeight="1" x14ac:dyDescent="0.2">
      <c r="B2020" s="36" t="s">
        <v>429</v>
      </c>
      <c r="C2020" s="3"/>
      <c r="D2020" s="3"/>
      <c r="E2020" s="3"/>
      <c r="F2020" s="4"/>
    </row>
    <row r="2021" spans="2:6" ht="11.25" hidden="1" customHeight="1" x14ac:dyDescent="0.2">
      <c r="B2021" s="36" t="s">
        <v>4016</v>
      </c>
      <c r="C2021" s="3"/>
      <c r="D2021" s="3"/>
      <c r="E2021" s="3"/>
      <c r="F2021" s="4"/>
    </row>
    <row r="2022" spans="2:6" ht="11.25" hidden="1" customHeight="1" x14ac:dyDescent="0.2">
      <c r="B2022" s="36" t="s">
        <v>1997</v>
      </c>
      <c r="C2022" s="3"/>
      <c r="D2022" s="3"/>
      <c r="E2022" s="3"/>
      <c r="F2022" s="4"/>
    </row>
    <row r="2023" spans="2:6" ht="11.25" hidden="1" customHeight="1" x14ac:dyDescent="0.2">
      <c r="B2023" s="36" t="s">
        <v>4016</v>
      </c>
      <c r="C2023" s="3"/>
      <c r="D2023" s="3"/>
      <c r="E2023" s="3"/>
      <c r="F2023" s="4"/>
    </row>
    <row r="2024" spans="2:6" ht="11.25" hidden="1" customHeight="1" x14ac:dyDescent="0.2">
      <c r="B2024" s="36" t="s">
        <v>2451</v>
      </c>
      <c r="C2024" s="3"/>
      <c r="D2024" s="3"/>
      <c r="E2024" s="3"/>
      <c r="F2024" s="4"/>
    </row>
    <row r="2025" spans="2:6" ht="11.25" hidden="1" customHeight="1" x14ac:dyDescent="0.2">
      <c r="B2025" s="36" t="s">
        <v>4016</v>
      </c>
      <c r="C2025" s="3"/>
      <c r="D2025" s="3"/>
      <c r="E2025" s="3"/>
      <c r="F2025" s="4"/>
    </row>
    <row r="2026" spans="2:6" ht="11.25" hidden="1" customHeight="1" x14ac:dyDescent="0.2">
      <c r="B2026" s="36" t="s">
        <v>1080</v>
      </c>
      <c r="C2026" s="3"/>
      <c r="D2026" s="3"/>
      <c r="E2026" s="3"/>
      <c r="F2026" s="4"/>
    </row>
    <row r="2027" spans="2:6" ht="11.25" hidden="1" customHeight="1" x14ac:dyDescent="0.2">
      <c r="B2027" s="36" t="s">
        <v>3069</v>
      </c>
      <c r="C2027" s="3"/>
      <c r="D2027" s="3"/>
      <c r="E2027" s="3"/>
      <c r="F2027" s="4"/>
    </row>
    <row r="2028" spans="2:6" ht="11.25" hidden="1" customHeight="1" x14ac:dyDescent="0.2">
      <c r="B2028" s="36" t="s">
        <v>3759</v>
      </c>
      <c r="C2028" s="3"/>
      <c r="D2028" s="3"/>
      <c r="E2028" s="3"/>
      <c r="F2028" s="4"/>
    </row>
    <row r="2029" spans="2:6" ht="11.25" hidden="1" customHeight="1" x14ac:dyDescent="0.2">
      <c r="B2029" s="36" t="s">
        <v>4016</v>
      </c>
      <c r="C2029" s="3"/>
      <c r="D2029" s="3"/>
      <c r="E2029" s="3"/>
      <c r="F2029" s="4"/>
    </row>
    <row r="2030" spans="2:6" ht="11.25" hidden="1" customHeight="1" x14ac:dyDescent="0.2">
      <c r="B2030" s="36" t="s">
        <v>4011</v>
      </c>
      <c r="C2030" s="3"/>
      <c r="D2030" s="3"/>
      <c r="E2030" s="3"/>
      <c r="F2030" s="4"/>
    </row>
    <row r="2031" spans="2:6" ht="11.25" hidden="1" customHeight="1" x14ac:dyDescent="0.2">
      <c r="B2031" s="36" t="s">
        <v>2557</v>
      </c>
      <c r="C2031" s="3"/>
      <c r="D2031" s="3"/>
      <c r="E2031" s="3"/>
      <c r="F2031" s="4"/>
    </row>
    <row r="2032" spans="2:6" ht="11.25" hidden="1" customHeight="1" x14ac:dyDescent="0.2">
      <c r="B2032" s="36" t="s">
        <v>2591</v>
      </c>
      <c r="C2032" s="3"/>
      <c r="D2032" s="3"/>
      <c r="E2032" s="3"/>
      <c r="F2032" s="4"/>
    </row>
    <row r="2033" spans="2:6" ht="11.25" hidden="1" customHeight="1" x14ac:dyDescent="0.2">
      <c r="B2033" s="36" t="s">
        <v>3250</v>
      </c>
      <c r="C2033" s="37">
        <f>D2033+E2033+F2033</f>
        <v>1760</v>
      </c>
      <c r="D2033" s="3">
        <v>721</v>
      </c>
      <c r="E2033" s="3">
        <v>631</v>
      </c>
      <c r="F2033" s="4">
        <v>408</v>
      </c>
    </row>
    <row r="2034" spans="2:6" ht="11.25" hidden="1" customHeight="1" x14ac:dyDescent="0.2">
      <c r="B2034" s="36" t="s">
        <v>4016</v>
      </c>
      <c r="C2034" s="3"/>
      <c r="D2034" s="3"/>
      <c r="E2034" s="3"/>
      <c r="F2034" s="4"/>
    </row>
    <row r="2035" spans="2:6" ht="11.25" hidden="1" customHeight="1" x14ac:dyDescent="0.2">
      <c r="B2035" s="33" t="s">
        <v>3613</v>
      </c>
      <c r="C2035" s="34">
        <v>13940</v>
      </c>
      <c r="D2035" s="34">
        <v>6365</v>
      </c>
      <c r="E2035" s="34">
        <v>3594</v>
      </c>
      <c r="F2035" s="35">
        <v>3981</v>
      </c>
    </row>
    <row r="2036" spans="2:6" ht="11.25" hidden="1" customHeight="1" x14ac:dyDescent="0.2">
      <c r="B2036" s="36" t="s">
        <v>4016</v>
      </c>
      <c r="C2036" s="3"/>
      <c r="D2036" s="3"/>
      <c r="E2036" s="3"/>
      <c r="F2036" s="4"/>
    </row>
    <row r="2037" spans="2:6" ht="11.25" hidden="1" customHeight="1" x14ac:dyDescent="0.2">
      <c r="B2037" s="36" t="s">
        <v>3398</v>
      </c>
      <c r="C2037" s="3"/>
      <c r="D2037" s="3"/>
      <c r="E2037" s="3"/>
      <c r="F2037" s="4"/>
    </row>
    <row r="2038" spans="2:6" ht="11.25" hidden="1" customHeight="1" x14ac:dyDescent="0.2">
      <c r="B2038" s="36" t="s">
        <v>4016</v>
      </c>
      <c r="C2038" s="3"/>
      <c r="D2038" s="3"/>
      <c r="E2038" s="3"/>
      <c r="F2038" s="4"/>
    </row>
    <row r="2039" spans="2:6" ht="11.25" hidden="1" customHeight="1" x14ac:dyDescent="0.2">
      <c r="B2039" s="36" t="s">
        <v>2559</v>
      </c>
      <c r="C2039" s="3"/>
      <c r="D2039" s="3"/>
      <c r="E2039" s="3"/>
      <c r="F2039" s="4"/>
    </row>
    <row r="2040" spans="2:6" ht="11.25" hidden="1" customHeight="1" x14ac:dyDescent="0.2">
      <c r="B2040" s="36" t="s">
        <v>920</v>
      </c>
      <c r="C2040" s="3"/>
      <c r="D2040" s="3"/>
      <c r="E2040" s="3"/>
      <c r="F2040" s="4"/>
    </row>
    <row r="2041" spans="2:6" ht="11.25" hidden="1" customHeight="1" x14ac:dyDescent="0.2">
      <c r="B2041" s="36" t="s">
        <v>4016</v>
      </c>
      <c r="C2041" s="3"/>
      <c r="D2041" s="3"/>
      <c r="E2041" s="3"/>
      <c r="F2041" s="4"/>
    </row>
    <row r="2042" spans="2:6" ht="11.25" hidden="1" customHeight="1" x14ac:dyDescent="0.2">
      <c r="B2042" s="36" t="s">
        <v>2499</v>
      </c>
      <c r="C2042" s="3"/>
      <c r="D2042" s="3"/>
      <c r="E2042" s="3"/>
      <c r="F2042" s="4"/>
    </row>
    <row r="2043" spans="2:6" ht="11.25" hidden="1" customHeight="1" x14ac:dyDescent="0.2">
      <c r="B2043" s="36" t="s">
        <v>4016</v>
      </c>
      <c r="C2043" s="3"/>
      <c r="D2043" s="3"/>
      <c r="E2043" s="3"/>
      <c r="F2043" s="4"/>
    </row>
    <row r="2044" spans="2:6" ht="11.25" hidden="1" customHeight="1" x14ac:dyDescent="0.2">
      <c r="B2044" s="36" t="s">
        <v>3603</v>
      </c>
      <c r="C2044" s="3"/>
      <c r="D2044" s="3"/>
      <c r="E2044" s="3"/>
      <c r="F2044" s="4"/>
    </row>
    <row r="2045" spans="2:6" ht="11.25" hidden="1" customHeight="1" x14ac:dyDescent="0.2">
      <c r="B2045" s="36" t="s">
        <v>4016</v>
      </c>
      <c r="C2045" s="3"/>
      <c r="D2045" s="3"/>
      <c r="E2045" s="3"/>
      <c r="F2045" s="4"/>
    </row>
    <row r="2046" spans="2:6" ht="11.25" hidden="1" customHeight="1" x14ac:dyDescent="0.2">
      <c r="B2046" s="36" t="s">
        <v>2371</v>
      </c>
      <c r="C2046" s="3"/>
      <c r="D2046" s="3"/>
      <c r="E2046" s="3"/>
      <c r="F2046" s="4"/>
    </row>
    <row r="2047" spans="2:6" ht="11.25" hidden="1" customHeight="1" x14ac:dyDescent="0.2">
      <c r="B2047" s="36" t="s">
        <v>4016</v>
      </c>
      <c r="C2047" s="3"/>
      <c r="D2047" s="3"/>
      <c r="E2047" s="3"/>
      <c r="F2047" s="4"/>
    </row>
    <row r="2048" spans="2:6" ht="11.25" hidden="1" customHeight="1" x14ac:dyDescent="0.2">
      <c r="B2048" s="36" t="s">
        <v>929</v>
      </c>
      <c r="C2048" s="3"/>
      <c r="D2048" s="3"/>
      <c r="E2048" s="3"/>
      <c r="F2048" s="4"/>
    </row>
    <row r="2049" spans="2:6" ht="11.25" hidden="1" customHeight="1" x14ac:dyDescent="0.2">
      <c r="B2049" s="36" t="s">
        <v>4016</v>
      </c>
      <c r="C2049" s="3"/>
      <c r="D2049" s="3"/>
      <c r="E2049" s="3"/>
      <c r="F2049" s="4"/>
    </row>
    <row r="2050" spans="2:6" ht="11.25" hidden="1" customHeight="1" x14ac:dyDescent="0.2">
      <c r="B2050" s="36" t="s">
        <v>1192</v>
      </c>
      <c r="C2050" s="3"/>
      <c r="D2050" s="3"/>
      <c r="E2050" s="3"/>
      <c r="F2050" s="4"/>
    </row>
    <row r="2051" spans="2:6" ht="11.25" hidden="1" customHeight="1" x14ac:dyDescent="0.2">
      <c r="B2051" s="36" t="s">
        <v>4016</v>
      </c>
      <c r="C2051" s="3"/>
      <c r="D2051" s="3"/>
      <c r="E2051" s="3"/>
      <c r="F2051" s="4"/>
    </row>
    <row r="2052" spans="2:6" ht="11.25" hidden="1" customHeight="1" x14ac:dyDescent="0.2">
      <c r="B2052" s="36" t="s">
        <v>1087</v>
      </c>
      <c r="C2052" s="3"/>
      <c r="D2052" s="3"/>
      <c r="E2052" s="3"/>
      <c r="F2052" s="4"/>
    </row>
    <row r="2053" spans="2:6" ht="11.25" hidden="1" customHeight="1" x14ac:dyDescent="0.2">
      <c r="B2053" s="36" t="s">
        <v>4016</v>
      </c>
      <c r="C2053" s="3"/>
      <c r="D2053" s="3"/>
      <c r="E2053" s="3"/>
      <c r="F2053" s="4"/>
    </row>
    <row r="2054" spans="2:6" ht="11.25" hidden="1" customHeight="1" x14ac:dyDescent="0.2">
      <c r="B2054" s="36" t="s">
        <v>3004</v>
      </c>
      <c r="C2054" s="3"/>
      <c r="D2054" s="3"/>
      <c r="E2054" s="3"/>
      <c r="F2054" s="4"/>
    </row>
    <row r="2055" spans="2:6" ht="11.25" hidden="1" customHeight="1" x14ac:dyDescent="0.2">
      <c r="B2055" s="36" t="s">
        <v>4016</v>
      </c>
      <c r="C2055" s="3"/>
      <c r="D2055" s="3"/>
      <c r="E2055" s="3"/>
      <c r="F2055" s="4"/>
    </row>
    <row r="2056" spans="2:6" ht="11.25" hidden="1" customHeight="1" x14ac:dyDescent="0.2">
      <c r="B2056" s="36" t="s">
        <v>281</v>
      </c>
      <c r="C2056" s="3"/>
      <c r="D2056" s="3"/>
      <c r="E2056" s="3"/>
      <c r="F2056" s="4"/>
    </row>
    <row r="2057" spans="2:6" ht="11.25" hidden="1" customHeight="1" x14ac:dyDescent="0.2">
      <c r="B2057" s="36" t="s">
        <v>4016</v>
      </c>
      <c r="C2057" s="3"/>
      <c r="D2057" s="3"/>
      <c r="E2057" s="3"/>
      <c r="F2057" s="4"/>
    </row>
    <row r="2058" spans="2:6" ht="11.25" hidden="1" customHeight="1" x14ac:dyDescent="0.2">
      <c r="B2058" s="36" t="s">
        <v>3612</v>
      </c>
      <c r="C2058" s="3"/>
      <c r="D2058" s="3"/>
      <c r="E2058" s="3"/>
      <c r="F2058" s="4"/>
    </row>
    <row r="2059" spans="2:6" ht="11.25" hidden="1" customHeight="1" x14ac:dyDescent="0.2">
      <c r="B2059" s="36" t="s">
        <v>4016</v>
      </c>
      <c r="C2059" s="3"/>
      <c r="D2059" s="3"/>
      <c r="E2059" s="3"/>
      <c r="F2059" s="4"/>
    </row>
    <row r="2060" spans="2:6" ht="11.25" hidden="1" customHeight="1" x14ac:dyDescent="0.2">
      <c r="B2060" s="36" t="s">
        <v>1889</v>
      </c>
      <c r="C2060" s="3"/>
      <c r="D2060" s="3"/>
      <c r="E2060" s="3"/>
      <c r="F2060" s="4"/>
    </row>
    <row r="2061" spans="2:6" ht="11.25" hidden="1" customHeight="1" x14ac:dyDescent="0.2">
      <c r="B2061" s="36" t="s">
        <v>4016</v>
      </c>
      <c r="C2061" s="3"/>
      <c r="D2061" s="3"/>
      <c r="E2061" s="3"/>
      <c r="F2061" s="4"/>
    </row>
    <row r="2062" spans="2:6" ht="11.25" hidden="1" customHeight="1" x14ac:dyDescent="0.2">
      <c r="B2062" s="36" t="s">
        <v>335</v>
      </c>
      <c r="C2062" s="3"/>
      <c r="D2062" s="3"/>
      <c r="E2062" s="3"/>
      <c r="F2062" s="4"/>
    </row>
    <row r="2063" spans="2:6" ht="11.25" hidden="1" customHeight="1" x14ac:dyDescent="0.2">
      <c r="B2063" s="36" t="s">
        <v>4016</v>
      </c>
      <c r="C2063" s="3"/>
      <c r="D2063" s="3"/>
      <c r="E2063" s="3"/>
      <c r="F2063" s="4"/>
    </row>
    <row r="2064" spans="2:6" ht="11.25" hidden="1" customHeight="1" x14ac:dyDescent="0.2">
      <c r="B2064" s="36" t="s">
        <v>2001</v>
      </c>
      <c r="C2064" s="3"/>
      <c r="D2064" s="3"/>
      <c r="E2064" s="3"/>
      <c r="F2064" s="4"/>
    </row>
    <row r="2065" spans="2:6" ht="11.25" hidden="1" customHeight="1" x14ac:dyDescent="0.2">
      <c r="B2065" s="36" t="s">
        <v>4016</v>
      </c>
      <c r="C2065" s="3"/>
      <c r="D2065" s="3"/>
      <c r="E2065" s="3"/>
      <c r="F2065" s="4"/>
    </row>
    <row r="2066" spans="2:6" ht="11.25" hidden="1" customHeight="1" x14ac:dyDescent="0.2">
      <c r="B2066" s="36" t="s">
        <v>432</v>
      </c>
      <c r="C2066" s="3"/>
      <c r="D2066" s="3"/>
      <c r="E2066" s="3"/>
      <c r="F2066" s="4"/>
    </row>
    <row r="2067" spans="2:6" ht="11.25" hidden="1" customHeight="1" x14ac:dyDescent="0.2">
      <c r="B2067" s="36" t="s">
        <v>4016</v>
      </c>
      <c r="C2067" s="3"/>
      <c r="D2067" s="3"/>
      <c r="E2067" s="3"/>
      <c r="F2067" s="4"/>
    </row>
    <row r="2068" spans="2:6" ht="11.25" hidden="1" customHeight="1" x14ac:dyDescent="0.2">
      <c r="B2068" s="36" t="s">
        <v>3587</v>
      </c>
      <c r="C2068" s="3"/>
      <c r="D2068" s="3"/>
      <c r="E2068" s="3"/>
      <c r="F2068" s="4"/>
    </row>
    <row r="2069" spans="2:6" ht="11.25" hidden="1" customHeight="1" x14ac:dyDescent="0.2">
      <c r="B2069" s="36" t="s">
        <v>4016</v>
      </c>
      <c r="C2069" s="3"/>
      <c r="D2069" s="3"/>
      <c r="E2069" s="3"/>
      <c r="F2069" s="4"/>
    </row>
    <row r="2070" spans="2:6" ht="11.25" hidden="1" customHeight="1" x14ac:dyDescent="0.2">
      <c r="B2070" s="36" t="s">
        <v>3959</v>
      </c>
      <c r="C2070" s="3"/>
      <c r="D2070" s="3"/>
      <c r="E2070" s="3"/>
      <c r="F2070" s="4"/>
    </row>
    <row r="2071" spans="2:6" ht="11.25" hidden="1" customHeight="1" x14ac:dyDescent="0.2">
      <c r="B2071" s="28" t="s">
        <v>4016</v>
      </c>
      <c r="C2071" s="6"/>
      <c r="D2071" s="6"/>
      <c r="E2071" s="6"/>
      <c r="F2071" s="7"/>
    </row>
    <row r="2072" spans="2:6" ht="11.25" hidden="1" customHeight="1" x14ac:dyDescent="0.2">
      <c r="B2072" s="36" t="s">
        <v>1981</v>
      </c>
      <c r="C2072" s="3"/>
      <c r="D2072" s="3"/>
      <c r="E2072" s="3"/>
      <c r="F2072" s="4"/>
    </row>
    <row r="2073" spans="2:6" ht="11.25" hidden="1" customHeight="1" x14ac:dyDescent="0.2">
      <c r="B2073" s="36" t="s">
        <v>4016</v>
      </c>
      <c r="C2073" s="3"/>
      <c r="D2073" s="3"/>
      <c r="E2073" s="3"/>
      <c r="F2073" s="4"/>
    </row>
    <row r="2074" spans="2:6" ht="11.25" hidden="1" customHeight="1" x14ac:dyDescent="0.2">
      <c r="B2074" s="36" t="s">
        <v>1494</v>
      </c>
      <c r="C2074" s="3"/>
      <c r="D2074" s="3"/>
      <c r="E2074" s="3"/>
      <c r="F2074" s="4"/>
    </row>
    <row r="2075" spans="2:6" ht="11.25" hidden="1" customHeight="1" x14ac:dyDescent="0.2">
      <c r="B2075" s="36" t="s">
        <v>4016</v>
      </c>
      <c r="C2075" s="3"/>
      <c r="D2075" s="3"/>
      <c r="E2075" s="3"/>
      <c r="F2075" s="4"/>
    </row>
    <row r="2076" spans="2:6" ht="11.25" hidden="1" customHeight="1" x14ac:dyDescent="0.2">
      <c r="B2076" s="36" t="s">
        <v>1134</v>
      </c>
      <c r="C2076" s="3"/>
      <c r="D2076" s="3"/>
      <c r="E2076" s="3"/>
      <c r="F2076" s="4"/>
    </row>
    <row r="2077" spans="2:6" ht="11.25" hidden="1" customHeight="1" x14ac:dyDescent="0.2">
      <c r="B2077" s="36" t="s">
        <v>4016</v>
      </c>
      <c r="C2077" s="3"/>
      <c r="D2077" s="3"/>
      <c r="E2077" s="3"/>
      <c r="F2077" s="4"/>
    </row>
    <row r="2078" spans="2:6" ht="11.25" hidden="1" customHeight="1" x14ac:dyDescent="0.2">
      <c r="B2078" s="36" t="s">
        <v>3910</v>
      </c>
      <c r="C2078" s="3"/>
      <c r="D2078" s="3"/>
      <c r="E2078" s="3"/>
      <c r="F2078" s="4"/>
    </row>
    <row r="2079" spans="2:6" ht="11.25" hidden="1" customHeight="1" x14ac:dyDescent="0.2">
      <c r="B2079" s="36" t="s">
        <v>4016</v>
      </c>
      <c r="C2079" s="3"/>
      <c r="D2079" s="3"/>
      <c r="E2079" s="3"/>
      <c r="F2079" s="4"/>
    </row>
    <row r="2080" spans="2:6" ht="11.25" hidden="1" customHeight="1" x14ac:dyDescent="0.2">
      <c r="B2080" s="36" t="s">
        <v>1889</v>
      </c>
      <c r="C2080" s="3"/>
      <c r="D2080" s="3"/>
      <c r="E2080" s="3"/>
      <c r="F2080" s="4"/>
    </row>
    <row r="2081" spans="2:6" ht="11.25" hidden="1" customHeight="1" x14ac:dyDescent="0.2">
      <c r="B2081" s="36" t="s">
        <v>4016</v>
      </c>
      <c r="C2081" s="3"/>
      <c r="D2081" s="3"/>
      <c r="E2081" s="3"/>
      <c r="F2081" s="4"/>
    </row>
    <row r="2082" spans="2:6" ht="11.25" hidden="1" customHeight="1" x14ac:dyDescent="0.2">
      <c r="B2082" s="36" t="s">
        <v>335</v>
      </c>
      <c r="C2082" s="3"/>
      <c r="D2082" s="3"/>
      <c r="E2082" s="3"/>
      <c r="F2082" s="4"/>
    </row>
    <row r="2083" spans="2:6" ht="11.25" hidden="1" customHeight="1" x14ac:dyDescent="0.2">
      <c r="B2083" s="36" t="s">
        <v>4016</v>
      </c>
      <c r="C2083" s="3"/>
      <c r="D2083" s="3"/>
      <c r="E2083" s="3"/>
      <c r="F2083" s="4"/>
    </row>
    <row r="2084" spans="2:6" ht="11.25" hidden="1" customHeight="1" x14ac:dyDescent="0.2">
      <c r="B2084" s="36" t="s">
        <v>2001</v>
      </c>
      <c r="C2084" s="3"/>
      <c r="D2084" s="3"/>
      <c r="E2084" s="3"/>
      <c r="F2084" s="4"/>
    </row>
    <row r="2085" spans="2:6" ht="11.25" hidden="1" customHeight="1" x14ac:dyDescent="0.2">
      <c r="B2085" s="36" t="s">
        <v>4016</v>
      </c>
      <c r="C2085" s="3"/>
      <c r="D2085" s="3"/>
      <c r="E2085" s="3"/>
      <c r="F2085" s="4"/>
    </row>
    <row r="2086" spans="2:6" ht="11.25" hidden="1" customHeight="1" x14ac:dyDescent="0.2">
      <c r="B2086" s="36" t="s">
        <v>14</v>
      </c>
      <c r="C2086" s="3"/>
      <c r="D2086" s="3"/>
      <c r="E2086" s="3"/>
      <c r="F2086" s="4"/>
    </row>
    <row r="2087" spans="2:6" ht="11.25" hidden="1" customHeight="1" x14ac:dyDescent="0.2">
      <c r="B2087" s="36" t="s">
        <v>4016</v>
      </c>
      <c r="C2087" s="3"/>
      <c r="D2087" s="3"/>
      <c r="E2087" s="3"/>
      <c r="F2087" s="4"/>
    </row>
    <row r="2088" spans="2:6" ht="11.25" hidden="1" customHeight="1" x14ac:dyDescent="0.2">
      <c r="B2088" s="36" t="s">
        <v>1693</v>
      </c>
      <c r="C2088" s="3"/>
      <c r="D2088" s="3"/>
      <c r="E2088" s="3"/>
      <c r="F2088" s="4"/>
    </row>
    <row r="2089" spans="2:6" ht="11.25" hidden="1" customHeight="1" x14ac:dyDescent="0.2">
      <c r="B2089" s="36" t="s">
        <v>4016</v>
      </c>
      <c r="C2089" s="3"/>
      <c r="D2089" s="3"/>
      <c r="E2089" s="3"/>
      <c r="F2089" s="4"/>
    </row>
    <row r="2090" spans="2:6" ht="11.25" hidden="1" customHeight="1" x14ac:dyDescent="0.2">
      <c r="B2090" s="36" t="s">
        <v>3357</v>
      </c>
      <c r="C2090" s="3"/>
      <c r="D2090" s="3"/>
      <c r="E2090" s="3"/>
      <c r="F2090" s="4"/>
    </row>
    <row r="2091" spans="2:6" ht="11.25" hidden="1" customHeight="1" x14ac:dyDescent="0.2">
      <c r="B2091" s="36" t="s">
        <v>4016</v>
      </c>
      <c r="C2091" s="3"/>
      <c r="D2091" s="3"/>
      <c r="E2091" s="3"/>
      <c r="F2091" s="4"/>
    </row>
    <row r="2092" spans="2:6" ht="11.25" hidden="1" customHeight="1" x14ac:dyDescent="0.2">
      <c r="B2092" s="36" t="s">
        <v>1477</v>
      </c>
      <c r="C2092" s="3"/>
      <c r="D2092" s="3"/>
      <c r="E2092" s="3"/>
      <c r="F2092" s="4"/>
    </row>
    <row r="2093" spans="2:6" ht="11.25" hidden="1" customHeight="1" x14ac:dyDescent="0.2">
      <c r="B2093" s="36" t="s">
        <v>4016</v>
      </c>
      <c r="C2093" s="3"/>
      <c r="D2093" s="3"/>
      <c r="E2093" s="3"/>
      <c r="F2093" s="4"/>
    </row>
    <row r="2094" spans="2:6" ht="11.25" hidden="1" customHeight="1" x14ac:dyDescent="0.2">
      <c r="B2094" s="36" t="s">
        <v>597</v>
      </c>
      <c r="C2094" s="3"/>
      <c r="D2094" s="3"/>
      <c r="E2094" s="3"/>
      <c r="F2094" s="4"/>
    </row>
    <row r="2095" spans="2:6" ht="11.25" hidden="1" customHeight="1" x14ac:dyDescent="0.2">
      <c r="B2095" s="36" t="s">
        <v>4016</v>
      </c>
      <c r="C2095" s="3"/>
      <c r="D2095" s="3"/>
      <c r="E2095" s="3"/>
      <c r="F2095" s="4"/>
    </row>
    <row r="2096" spans="2:6" ht="11.25" hidden="1" customHeight="1" x14ac:dyDescent="0.2">
      <c r="B2096" s="36" t="s">
        <v>2367</v>
      </c>
      <c r="C2096" s="3"/>
      <c r="D2096" s="3"/>
      <c r="E2096" s="3"/>
      <c r="F2096" s="4"/>
    </row>
    <row r="2097" spans="2:6" ht="11.25" hidden="1" customHeight="1" x14ac:dyDescent="0.2">
      <c r="B2097" s="36" t="s">
        <v>4016</v>
      </c>
      <c r="C2097" s="3"/>
      <c r="D2097" s="3"/>
      <c r="E2097" s="3"/>
      <c r="F2097" s="4"/>
    </row>
    <row r="2098" spans="2:6" ht="11.25" hidden="1" customHeight="1" x14ac:dyDescent="0.2">
      <c r="B2098" s="36" t="s">
        <v>1204</v>
      </c>
      <c r="C2098" s="3"/>
      <c r="D2098" s="3"/>
      <c r="E2098" s="3"/>
      <c r="F2098" s="4"/>
    </row>
    <row r="2099" spans="2:6" ht="11.25" hidden="1" customHeight="1" x14ac:dyDescent="0.2">
      <c r="B2099" s="36" t="s">
        <v>4016</v>
      </c>
      <c r="C2099" s="3"/>
      <c r="D2099" s="3"/>
      <c r="E2099" s="3"/>
      <c r="F2099" s="4"/>
    </row>
    <row r="2100" spans="2:6" ht="11.25" hidden="1" customHeight="1" x14ac:dyDescent="0.2">
      <c r="B2100" s="36" t="s">
        <v>3707</v>
      </c>
      <c r="C2100" s="3"/>
      <c r="D2100" s="3"/>
      <c r="E2100" s="3"/>
      <c r="F2100" s="4"/>
    </row>
    <row r="2101" spans="2:6" ht="11.25" hidden="1" customHeight="1" x14ac:dyDescent="0.2">
      <c r="B2101" s="36" t="s">
        <v>4016</v>
      </c>
      <c r="C2101" s="3"/>
      <c r="D2101" s="3"/>
      <c r="E2101" s="3"/>
      <c r="F2101" s="4"/>
    </row>
    <row r="2102" spans="2:6" ht="11.25" hidden="1" customHeight="1" x14ac:dyDescent="0.2">
      <c r="B2102" s="36" t="s">
        <v>2221</v>
      </c>
      <c r="C2102" s="3"/>
      <c r="D2102" s="3"/>
      <c r="E2102" s="3"/>
      <c r="F2102" s="4"/>
    </row>
    <row r="2103" spans="2:6" ht="11.25" hidden="1" customHeight="1" x14ac:dyDescent="0.2">
      <c r="B2103" s="36" t="s">
        <v>273</v>
      </c>
      <c r="C2103" s="3"/>
      <c r="D2103" s="3"/>
      <c r="E2103" s="3"/>
      <c r="F2103" s="4"/>
    </row>
    <row r="2104" spans="2:6" ht="11.25" hidden="1" customHeight="1" x14ac:dyDescent="0.2">
      <c r="B2104" s="36" t="s">
        <v>908</v>
      </c>
      <c r="C2104" s="3"/>
      <c r="D2104" s="3"/>
      <c r="E2104" s="3"/>
      <c r="F2104" s="4"/>
    </row>
    <row r="2105" spans="2:6" ht="11.25" hidden="1" customHeight="1" x14ac:dyDescent="0.2">
      <c r="B2105" s="36" t="s">
        <v>3866</v>
      </c>
      <c r="C2105" s="37">
        <f>D2105+E2105+F2105</f>
        <v>7336</v>
      </c>
      <c r="D2105" s="3">
        <v>1722</v>
      </c>
      <c r="E2105" s="3">
        <v>1816</v>
      </c>
      <c r="F2105" s="4">
        <v>3798</v>
      </c>
    </row>
    <row r="2106" spans="2:6" ht="11.25" hidden="1" customHeight="1" x14ac:dyDescent="0.2">
      <c r="B2106" s="36" t="s">
        <v>4016</v>
      </c>
      <c r="C2106" s="3"/>
      <c r="D2106" s="3"/>
      <c r="E2106" s="3"/>
      <c r="F2106" s="4"/>
    </row>
    <row r="2107" spans="2:6" ht="11.25" hidden="1" customHeight="1" x14ac:dyDescent="0.2">
      <c r="B2107" s="36" t="s">
        <v>3824</v>
      </c>
      <c r="C2107" s="3"/>
      <c r="D2107" s="3"/>
      <c r="E2107" s="3"/>
      <c r="F2107" s="4"/>
    </row>
    <row r="2108" spans="2:6" ht="11.25" hidden="1" customHeight="1" x14ac:dyDescent="0.2">
      <c r="B2108" s="36" t="s">
        <v>4016</v>
      </c>
      <c r="C2108" s="3"/>
      <c r="D2108" s="3"/>
      <c r="E2108" s="3"/>
      <c r="F2108" s="4"/>
    </row>
    <row r="2109" spans="2:6" ht="11.25" hidden="1" customHeight="1" x14ac:dyDescent="0.2">
      <c r="B2109" s="36" t="s">
        <v>1477</v>
      </c>
      <c r="C2109" s="3"/>
      <c r="D2109" s="3"/>
      <c r="E2109" s="3"/>
      <c r="F2109" s="4"/>
    </row>
    <row r="2110" spans="2:6" ht="11.25" hidden="1" customHeight="1" x14ac:dyDescent="0.2">
      <c r="B2110" s="36" t="s">
        <v>4016</v>
      </c>
      <c r="C2110" s="3"/>
      <c r="D2110" s="3"/>
      <c r="E2110" s="3"/>
      <c r="F2110" s="4"/>
    </row>
    <row r="2111" spans="2:6" ht="11.25" hidden="1" customHeight="1" x14ac:dyDescent="0.2">
      <c r="B2111" s="36" t="s">
        <v>597</v>
      </c>
      <c r="C2111" s="3"/>
      <c r="D2111" s="3"/>
      <c r="E2111" s="3"/>
      <c r="F2111" s="4"/>
    </row>
    <row r="2112" spans="2:6" ht="11.25" hidden="1" customHeight="1" x14ac:dyDescent="0.2">
      <c r="B2112" s="36" t="s">
        <v>4016</v>
      </c>
      <c r="C2112" s="3"/>
      <c r="D2112" s="3"/>
      <c r="E2112" s="3"/>
      <c r="F2112" s="4"/>
    </row>
    <row r="2113" spans="2:6" ht="11.25" hidden="1" customHeight="1" x14ac:dyDescent="0.2">
      <c r="B2113" s="36" t="s">
        <v>2367</v>
      </c>
      <c r="C2113" s="3"/>
      <c r="D2113" s="3"/>
      <c r="E2113" s="3"/>
      <c r="F2113" s="4"/>
    </row>
    <row r="2114" spans="2:6" ht="11.25" hidden="1" customHeight="1" x14ac:dyDescent="0.2">
      <c r="B2114" s="36" t="s">
        <v>4016</v>
      </c>
      <c r="C2114" s="3"/>
      <c r="D2114" s="3"/>
      <c r="E2114" s="3"/>
      <c r="F2114" s="4"/>
    </row>
    <row r="2115" spans="2:6" ht="11.25" hidden="1" customHeight="1" x14ac:dyDescent="0.2">
      <c r="B2115" s="36" t="s">
        <v>1717</v>
      </c>
      <c r="C2115" s="3"/>
      <c r="D2115" s="3"/>
      <c r="E2115" s="3"/>
      <c r="F2115" s="4"/>
    </row>
    <row r="2116" spans="2:6" ht="11.25" hidden="1" customHeight="1" x14ac:dyDescent="0.2">
      <c r="B2116" s="36" t="s">
        <v>4016</v>
      </c>
      <c r="C2116" s="3"/>
      <c r="D2116" s="3"/>
      <c r="E2116" s="3"/>
      <c r="F2116" s="4"/>
    </row>
    <row r="2117" spans="2:6" ht="11.25" hidden="1" customHeight="1" x14ac:dyDescent="0.2">
      <c r="B2117" s="36" t="s">
        <v>170</v>
      </c>
      <c r="C2117" s="3"/>
      <c r="D2117" s="3"/>
      <c r="E2117" s="3"/>
      <c r="F2117" s="4"/>
    </row>
    <row r="2118" spans="2:6" ht="11.25" hidden="1" customHeight="1" x14ac:dyDescent="0.2">
      <c r="B2118" s="36" t="s">
        <v>4016</v>
      </c>
      <c r="C2118" s="3"/>
      <c r="D2118" s="3"/>
      <c r="E2118" s="3"/>
      <c r="F2118" s="4"/>
    </row>
    <row r="2119" spans="2:6" ht="11.25" hidden="1" customHeight="1" x14ac:dyDescent="0.2">
      <c r="B2119" s="36" t="s">
        <v>152</v>
      </c>
      <c r="C2119" s="3"/>
      <c r="D2119" s="3"/>
      <c r="E2119" s="3"/>
      <c r="F2119" s="4"/>
    </row>
    <row r="2120" spans="2:6" ht="11.25" hidden="1" customHeight="1" x14ac:dyDescent="0.2">
      <c r="B2120" s="36" t="s">
        <v>2255</v>
      </c>
      <c r="C2120" s="3"/>
      <c r="D2120" s="3"/>
      <c r="E2120" s="3"/>
      <c r="F2120" s="4"/>
    </row>
    <row r="2121" spans="2:6" ht="11.25" hidden="1" customHeight="1" x14ac:dyDescent="0.2">
      <c r="B2121" s="36" t="s">
        <v>1149</v>
      </c>
      <c r="C2121" s="3"/>
      <c r="D2121" s="3"/>
      <c r="E2121" s="3"/>
      <c r="F2121" s="4"/>
    </row>
    <row r="2122" spans="2:6" ht="11.25" hidden="1" customHeight="1" x14ac:dyDescent="0.2">
      <c r="B2122" s="36" t="s">
        <v>1809</v>
      </c>
      <c r="C2122" s="37">
        <f>D2122+E2122+F2122</f>
        <v>4777</v>
      </c>
      <c r="D2122" s="3">
        <v>3501</v>
      </c>
      <c r="E2122" s="3">
        <v>1270</v>
      </c>
      <c r="F2122" s="4">
        <v>6</v>
      </c>
    </row>
    <row r="2123" spans="2:6" ht="11.25" hidden="1" customHeight="1" x14ac:dyDescent="0.2">
      <c r="B2123" s="36" t="s">
        <v>4016</v>
      </c>
      <c r="C2123" s="3"/>
      <c r="D2123" s="3"/>
      <c r="E2123" s="3"/>
      <c r="F2123" s="4"/>
    </row>
    <row r="2124" spans="2:6" ht="11.25" hidden="1" customHeight="1" x14ac:dyDescent="0.2">
      <c r="B2124" s="28" t="s">
        <v>3133</v>
      </c>
      <c r="C2124" s="6"/>
      <c r="D2124" s="6"/>
      <c r="E2124" s="6"/>
      <c r="F2124" s="7"/>
    </row>
    <row r="2125" spans="2:6" ht="11.25" hidden="1" customHeight="1" x14ac:dyDescent="0.2">
      <c r="B2125" s="36" t="s">
        <v>4016</v>
      </c>
      <c r="C2125" s="3"/>
      <c r="D2125" s="3"/>
      <c r="E2125" s="3"/>
      <c r="F2125" s="4"/>
    </row>
    <row r="2126" spans="2:6" ht="11.25" hidden="1" customHeight="1" x14ac:dyDescent="0.2">
      <c r="B2126" s="36" t="s">
        <v>170</v>
      </c>
      <c r="C2126" s="3"/>
      <c r="D2126" s="3"/>
      <c r="E2126" s="3"/>
      <c r="F2126" s="4"/>
    </row>
    <row r="2127" spans="2:6" ht="11.25" hidden="1" customHeight="1" x14ac:dyDescent="0.2">
      <c r="B2127" s="36" t="s">
        <v>4016</v>
      </c>
      <c r="C2127" s="3"/>
      <c r="D2127" s="3"/>
      <c r="E2127" s="3"/>
      <c r="F2127" s="4"/>
    </row>
    <row r="2128" spans="2:6" ht="11.25" hidden="1" customHeight="1" x14ac:dyDescent="0.2">
      <c r="B2128" s="36" t="s">
        <v>3497</v>
      </c>
      <c r="C2128" s="3"/>
      <c r="D2128" s="3"/>
      <c r="E2128" s="3"/>
      <c r="F2128" s="4"/>
    </row>
    <row r="2129" spans="2:6" ht="11.25" hidden="1" customHeight="1" x14ac:dyDescent="0.2">
      <c r="B2129" s="36" t="s">
        <v>4016</v>
      </c>
      <c r="C2129" s="3"/>
      <c r="D2129" s="3"/>
      <c r="E2129" s="3"/>
      <c r="F2129" s="4"/>
    </row>
    <row r="2130" spans="2:6" ht="11.25" hidden="1" customHeight="1" x14ac:dyDescent="0.2">
      <c r="B2130" s="36" t="s">
        <v>2826</v>
      </c>
      <c r="C2130" s="3"/>
      <c r="D2130" s="3"/>
      <c r="E2130" s="3"/>
      <c r="F2130" s="4"/>
    </row>
    <row r="2131" spans="2:6" ht="11.25" hidden="1" customHeight="1" x14ac:dyDescent="0.2">
      <c r="B2131" s="36" t="s">
        <v>1383</v>
      </c>
      <c r="C2131" s="3"/>
      <c r="D2131" s="3"/>
      <c r="E2131" s="3"/>
      <c r="F2131" s="4"/>
    </row>
    <row r="2132" spans="2:6" ht="11.25" hidden="1" customHeight="1" x14ac:dyDescent="0.2">
      <c r="B2132" s="36" t="s">
        <v>283</v>
      </c>
      <c r="C2132" s="3"/>
      <c r="D2132" s="3"/>
      <c r="E2132" s="3"/>
      <c r="F2132" s="4"/>
    </row>
    <row r="2133" spans="2:6" ht="11.25" hidden="1" customHeight="1" x14ac:dyDescent="0.2">
      <c r="B2133" s="36" t="s">
        <v>3893</v>
      </c>
      <c r="C2133" s="37">
        <f>D2133+E2133+F2133</f>
        <v>822</v>
      </c>
      <c r="D2133" s="3">
        <v>603</v>
      </c>
      <c r="E2133" s="3">
        <v>218</v>
      </c>
      <c r="F2133" s="4">
        <v>1</v>
      </c>
    </row>
    <row r="2134" spans="2:6" ht="11.25" hidden="1" customHeight="1" x14ac:dyDescent="0.2">
      <c r="B2134" s="36" t="s">
        <v>4016</v>
      </c>
      <c r="C2134" s="3"/>
      <c r="D2134" s="3"/>
      <c r="E2134" s="3"/>
      <c r="F2134" s="4"/>
    </row>
    <row r="2135" spans="2:6" ht="11.25" hidden="1" customHeight="1" x14ac:dyDescent="0.2">
      <c r="B2135" s="36" t="s">
        <v>1525</v>
      </c>
      <c r="C2135" s="3"/>
      <c r="D2135" s="3"/>
      <c r="E2135" s="3"/>
      <c r="F2135" s="4"/>
    </row>
    <row r="2136" spans="2:6" ht="11.25" hidden="1" customHeight="1" x14ac:dyDescent="0.2">
      <c r="B2136" s="36" t="s">
        <v>4016</v>
      </c>
      <c r="C2136" s="3"/>
      <c r="D2136" s="3"/>
      <c r="E2136" s="3"/>
      <c r="F2136" s="4"/>
    </row>
    <row r="2137" spans="2:6" ht="11.25" hidden="1" customHeight="1" x14ac:dyDescent="0.2">
      <c r="B2137" s="36" t="s">
        <v>1477</v>
      </c>
      <c r="C2137" s="3"/>
      <c r="D2137" s="3"/>
      <c r="E2137" s="3"/>
      <c r="F2137" s="4"/>
    </row>
    <row r="2138" spans="2:6" ht="11.25" hidden="1" customHeight="1" x14ac:dyDescent="0.2">
      <c r="B2138" s="36" t="s">
        <v>4016</v>
      </c>
      <c r="C2138" s="3"/>
      <c r="D2138" s="3"/>
      <c r="E2138" s="3"/>
      <c r="F2138" s="4"/>
    </row>
    <row r="2139" spans="2:6" ht="11.25" hidden="1" customHeight="1" x14ac:dyDescent="0.2">
      <c r="B2139" s="36" t="s">
        <v>597</v>
      </c>
      <c r="C2139" s="3"/>
      <c r="D2139" s="3"/>
      <c r="E2139" s="3"/>
      <c r="F2139" s="4"/>
    </row>
    <row r="2140" spans="2:6" ht="11.25" hidden="1" customHeight="1" x14ac:dyDescent="0.2">
      <c r="B2140" s="36" t="s">
        <v>4016</v>
      </c>
      <c r="C2140" s="3"/>
      <c r="D2140" s="3"/>
      <c r="E2140" s="3"/>
      <c r="F2140" s="4"/>
    </row>
    <row r="2141" spans="2:6" ht="11.25" hidden="1" customHeight="1" x14ac:dyDescent="0.2">
      <c r="B2141" s="36" t="s">
        <v>2900</v>
      </c>
      <c r="C2141" s="3"/>
      <c r="D2141" s="3"/>
      <c r="E2141" s="3"/>
      <c r="F2141" s="4"/>
    </row>
    <row r="2142" spans="2:6" ht="11.25" hidden="1" customHeight="1" x14ac:dyDescent="0.2">
      <c r="B2142" s="36" t="s">
        <v>4016</v>
      </c>
      <c r="C2142" s="3"/>
      <c r="D2142" s="3"/>
      <c r="E2142" s="3"/>
      <c r="F2142" s="4"/>
    </row>
    <row r="2143" spans="2:6" ht="11.25" hidden="1" customHeight="1" x14ac:dyDescent="0.2">
      <c r="B2143" s="36" t="s">
        <v>4002</v>
      </c>
      <c r="C2143" s="3"/>
      <c r="D2143" s="3"/>
      <c r="E2143" s="3"/>
      <c r="F2143" s="4"/>
    </row>
    <row r="2144" spans="2:6" ht="11.25" hidden="1" customHeight="1" x14ac:dyDescent="0.2">
      <c r="B2144" s="36" t="s">
        <v>1391</v>
      </c>
      <c r="C2144" s="3"/>
      <c r="D2144" s="3"/>
      <c r="E2144" s="3"/>
      <c r="F2144" s="4"/>
    </row>
    <row r="2145" spans="2:6" ht="11.25" hidden="1" customHeight="1" x14ac:dyDescent="0.2">
      <c r="B2145" s="36" t="s">
        <v>3928</v>
      </c>
      <c r="C2145" s="3"/>
      <c r="D2145" s="3"/>
      <c r="E2145" s="3"/>
      <c r="F2145" s="4"/>
    </row>
    <row r="2146" spans="2:6" ht="11.25" hidden="1" customHeight="1" x14ac:dyDescent="0.2">
      <c r="B2146" s="36" t="s">
        <v>346</v>
      </c>
      <c r="C2146" s="3"/>
      <c r="D2146" s="3"/>
      <c r="E2146" s="3"/>
      <c r="F2146" s="4"/>
    </row>
    <row r="2147" spans="2:6" ht="11.25" hidden="1" customHeight="1" x14ac:dyDescent="0.2">
      <c r="B2147" s="36" t="s">
        <v>2279</v>
      </c>
      <c r="C2147" s="37">
        <f>D2147+E2147+F2147</f>
        <v>267</v>
      </c>
      <c r="D2147" s="3">
        <v>267</v>
      </c>
      <c r="E2147" s="3"/>
      <c r="F2147" s="4"/>
    </row>
    <row r="2148" spans="2:6" ht="11.25" hidden="1" customHeight="1" x14ac:dyDescent="0.2">
      <c r="B2148" s="36" t="s">
        <v>4016</v>
      </c>
      <c r="C2148" s="3"/>
      <c r="D2148" s="3"/>
      <c r="E2148" s="3"/>
      <c r="F2148" s="4"/>
    </row>
    <row r="2149" spans="2:6" ht="11.25" hidden="1" customHeight="1" x14ac:dyDescent="0.2">
      <c r="B2149" s="36" t="s">
        <v>698</v>
      </c>
      <c r="C2149" s="3"/>
      <c r="D2149" s="3"/>
      <c r="E2149" s="3"/>
      <c r="F2149" s="4"/>
    </row>
    <row r="2150" spans="2:6" ht="11.25" hidden="1" customHeight="1" x14ac:dyDescent="0.2">
      <c r="B2150" s="36" t="s">
        <v>4016</v>
      </c>
      <c r="C2150" s="3"/>
      <c r="D2150" s="3"/>
      <c r="E2150" s="3"/>
      <c r="F2150" s="4"/>
    </row>
    <row r="2151" spans="2:6" ht="11.25" hidden="1" customHeight="1" x14ac:dyDescent="0.2">
      <c r="B2151" s="36" t="s">
        <v>3227</v>
      </c>
      <c r="C2151" s="3"/>
      <c r="D2151" s="3"/>
      <c r="E2151" s="3"/>
      <c r="F2151" s="4"/>
    </row>
    <row r="2152" spans="2:6" ht="11.25" hidden="1" customHeight="1" x14ac:dyDescent="0.2">
      <c r="B2152" s="36" t="s">
        <v>4016</v>
      </c>
      <c r="C2152" s="3"/>
      <c r="D2152" s="3"/>
      <c r="E2152" s="3"/>
      <c r="F2152" s="4"/>
    </row>
    <row r="2153" spans="2:6" ht="11.25" hidden="1" customHeight="1" x14ac:dyDescent="0.2">
      <c r="B2153" s="36" t="s">
        <v>787</v>
      </c>
      <c r="C2153" s="3"/>
      <c r="D2153" s="3"/>
      <c r="E2153" s="3"/>
      <c r="F2153" s="4"/>
    </row>
    <row r="2154" spans="2:6" ht="11.25" hidden="1" customHeight="1" x14ac:dyDescent="0.2">
      <c r="B2154" s="36" t="s">
        <v>4016</v>
      </c>
      <c r="C2154" s="3"/>
      <c r="D2154" s="3"/>
      <c r="E2154" s="3"/>
      <c r="F2154" s="4"/>
    </row>
    <row r="2155" spans="2:6" ht="11.25" hidden="1" customHeight="1" x14ac:dyDescent="0.2">
      <c r="B2155" s="36" t="s">
        <v>2029</v>
      </c>
      <c r="C2155" s="3"/>
      <c r="D2155" s="3"/>
      <c r="E2155" s="3"/>
      <c r="F2155" s="4"/>
    </row>
    <row r="2156" spans="2:6" ht="11.25" hidden="1" customHeight="1" x14ac:dyDescent="0.2">
      <c r="B2156" s="36" t="s">
        <v>4016</v>
      </c>
      <c r="C2156" s="3"/>
      <c r="D2156" s="3"/>
      <c r="E2156" s="3"/>
      <c r="F2156" s="4"/>
    </row>
    <row r="2157" spans="2:6" ht="11.25" hidden="1" customHeight="1" x14ac:dyDescent="0.2">
      <c r="B2157" s="36" t="s">
        <v>2708</v>
      </c>
      <c r="C2157" s="3"/>
      <c r="D2157" s="3"/>
      <c r="E2157" s="3"/>
      <c r="F2157" s="4"/>
    </row>
    <row r="2158" spans="2:6" ht="11.25" hidden="1" customHeight="1" x14ac:dyDescent="0.2">
      <c r="B2158" s="36" t="s">
        <v>4016</v>
      </c>
      <c r="C2158" s="3"/>
      <c r="D2158" s="3"/>
      <c r="E2158" s="3"/>
      <c r="F2158" s="4"/>
    </row>
    <row r="2159" spans="2:6" ht="11.25" hidden="1" customHeight="1" x14ac:dyDescent="0.2">
      <c r="B2159" s="36" t="s">
        <v>3194</v>
      </c>
      <c r="C2159" s="3"/>
      <c r="D2159" s="3"/>
      <c r="E2159" s="3"/>
      <c r="F2159" s="4"/>
    </row>
    <row r="2160" spans="2:6" ht="11.25" hidden="1" customHeight="1" x14ac:dyDescent="0.2">
      <c r="B2160" s="36" t="s">
        <v>3564</v>
      </c>
      <c r="C2160" s="3"/>
      <c r="D2160" s="3"/>
      <c r="E2160" s="3"/>
      <c r="F2160" s="4"/>
    </row>
    <row r="2161" spans="2:6" ht="11.25" hidden="1" customHeight="1" x14ac:dyDescent="0.2">
      <c r="B2161" s="36" t="s">
        <v>290</v>
      </c>
      <c r="C2161" s="3"/>
      <c r="D2161" s="3"/>
      <c r="E2161" s="3"/>
      <c r="F2161" s="4"/>
    </row>
    <row r="2162" spans="2:6" ht="11.25" hidden="1" customHeight="1" x14ac:dyDescent="0.2">
      <c r="B2162" s="36" t="s">
        <v>4016</v>
      </c>
      <c r="C2162" s="3"/>
      <c r="D2162" s="3"/>
      <c r="E2162" s="3"/>
      <c r="F2162" s="4"/>
    </row>
    <row r="2163" spans="2:6" ht="11.25" hidden="1" customHeight="1" x14ac:dyDescent="0.2">
      <c r="B2163" s="36" t="s">
        <v>862</v>
      </c>
      <c r="C2163" s="3"/>
      <c r="D2163" s="3"/>
      <c r="E2163" s="3"/>
      <c r="F2163" s="4"/>
    </row>
    <row r="2164" spans="2:6" ht="11.25" hidden="1" customHeight="1" x14ac:dyDescent="0.2">
      <c r="B2164" s="36" t="s">
        <v>474</v>
      </c>
      <c r="C2164" s="3"/>
      <c r="D2164" s="3"/>
      <c r="E2164" s="3"/>
      <c r="F2164" s="4"/>
    </row>
    <row r="2165" spans="2:6" ht="11.25" hidden="1" customHeight="1" x14ac:dyDescent="0.2">
      <c r="B2165" s="36" t="s">
        <v>1826</v>
      </c>
      <c r="C2165" s="3"/>
      <c r="D2165" s="3"/>
      <c r="E2165" s="3"/>
      <c r="F2165" s="4"/>
    </row>
    <row r="2166" spans="2:6" ht="11.25" hidden="1" customHeight="1" x14ac:dyDescent="0.2">
      <c r="B2166" s="36" t="s">
        <v>4016</v>
      </c>
      <c r="C2166" s="3"/>
      <c r="D2166" s="3"/>
      <c r="E2166" s="3"/>
      <c r="F2166" s="4"/>
    </row>
    <row r="2167" spans="2:6" ht="11.25" hidden="1" customHeight="1" x14ac:dyDescent="0.2">
      <c r="B2167" s="36" t="s">
        <v>2031</v>
      </c>
      <c r="C2167" s="3"/>
      <c r="D2167" s="3"/>
      <c r="E2167" s="3"/>
      <c r="F2167" s="4"/>
    </row>
    <row r="2168" spans="2:6" ht="11.25" hidden="1" customHeight="1" x14ac:dyDescent="0.2">
      <c r="B2168" s="36" t="s">
        <v>1006</v>
      </c>
      <c r="C2168" s="3"/>
      <c r="D2168" s="3"/>
      <c r="E2168" s="3"/>
      <c r="F2168" s="4"/>
    </row>
    <row r="2169" spans="2:6" ht="11.25" hidden="1" customHeight="1" x14ac:dyDescent="0.2">
      <c r="B2169" s="36" t="s">
        <v>3095</v>
      </c>
      <c r="C2169" s="3"/>
      <c r="D2169" s="3"/>
      <c r="E2169" s="3"/>
      <c r="F2169" s="4"/>
    </row>
    <row r="2170" spans="2:6" ht="11.25" hidden="1" customHeight="1" x14ac:dyDescent="0.2">
      <c r="B2170" s="36" t="s">
        <v>2722</v>
      </c>
      <c r="C2170" s="37">
        <f>D2170+E2170+F2170</f>
        <v>738</v>
      </c>
      <c r="D2170" s="3">
        <v>272</v>
      </c>
      <c r="E2170" s="3">
        <v>290</v>
      </c>
      <c r="F2170" s="4">
        <v>176</v>
      </c>
    </row>
    <row r="2171" spans="2:6" ht="11.25" hidden="1" customHeight="1" x14ac:dyDescent="0.2">
      <c r="B2171" s="36" t="s">
        <v>4016</v>
      </c>
      <c r="C2171" s="3"/>
      <c r="D2171" s="3"/>
      <c r="E2171" s="3"/>
      <c r="F2171" s="4"/>
    </row>
    <row r="2172" spans="2:6" ht="11.25" hidden="1" customHeight="1" x14ac:dyDescent="0.2">
      <c r="B2172" s="36" t="s">
        <v>727</v>
      </c>
      <c r="C2172" s="3"/>
      <c r="D2172" s="3"/>
      <c r="E2172" s="3"/>
      <c r="F2172" s="4"/>
    </row>
    <row r="2173" spans="2:6" ht="11.25" hidden="1" customHeight="1" x14ac:dyDescent="0.2">
      <c r="B2173" s="36" t="s">
        <v>4016</v>
      </c>
      <c r="C2173" s="3"/>
      <c r="D2173" s="3"/>
      <c r="E2173" s="3"/>
      <c r="F2173" s="4"/>
    </row>
    <row r="2174" spans="2:6" ht="11.25" hidden="1" customHeight="1" x14ac:dyDescent="0.2">
      <c r="B2174" s="36" t="s">
        <v>249</v>
      </c>
      <c r="C2174" s="3"/>
      <c r="D2174" s="3"/>
      <c r="E2174" s="3"/>
      <c r="F2174" s="4"/>
    </row>
    <row r="2175" spans="2:6" ht="11.25" hidden="1" customHeight="1" x14ac:dyDescent="0.2">
      <c r="B2175" s="36" t="s">
        <v>1444</v>
      </c>
      <c r="C2175" s="3"/>
      <c r="D2175" s="3"/>
      <c r="E2175" s="3"/>
      <c r="F2175" s="4"/>
    </row>
    <row r="2176" spans="2:6" ht="11.25" hidden="1" customHeight="1" x14ac:dyDescent="0.2">
      <c r="B2176" s="36" t="s">
        <v>1211</v>
      </c>
      <c r="C2176" s="3"/>
      <c r="D2176" s="3"/>
      <c r="E2176" s="3"/>
      <c r="F2176" s="4"/>
    </row>
    <row r="2177" spans="2:6" ht="11.25" hidden="1" customHeight="1" x14ac:dyDescent="0.2">
      <c r="B2177" s="28" t="s">
        <v>1322</v>
      </c>
      <c r="C2177" s="32">
        <f>D2177+E2177+F2177</f>
        <v>13940</v>
      </c>
      <c r="D2177" s="6">
        <v>6365</v>
      </c>
      <c r="E2177" s="6">
        <v>3594</v>
      </c>
      <c r="F2177" s="7">
        <v>3981</v>
      </c>
    </row>
    <row r="2178" spans="2:6" ht="11.25" hidden="1" customHeight="1" x14ac:dyDescent="0.2">
      <c r="B2178" s="36" t="s">
        <v>4016</v>
      </c>
      <c r="C2178" s="3"/>
      <c r="D2178" s="3"/>
      <c r="E2178" s="3"/>
      <c r="F2178" s="4"/>
    </row>
    <row r="2179" spans="2:6" ht="11.25" hidden="1" customHeight="1" x14ac:dyDescent="0.2">
      <c r="B2179" s="33" t="s">
        <v>3818</v>
      </c>
      <c r="C2179" s="34">
        <v>28282</v>
      </c>
      <c r="D2179" s="34">
        <v>12703</v>
      </c>
      <c r="E2179" s="34">
        <v>7160</v>
      </c>
      <c r="F2179" s="35">
        <v>8419</v>
      </c>
    </row>
    <row r="2180" spans="2:6" ht="11.25" hidden="1" customHeight="1" x14ac:dyDescent="0.2">
      <c r="B2180" s="36" t="s">
        <v>4016</v>
      </c>
      <c r="C2180" s="3"/>
      <c r="D2180" s="3"/>
      <c r="E2180" s="3"/>
      <c r="F2180" s="4"/>
    </row>
    <row r="2181" spans="2:6" ht="11.25" hidden="1" customHeight="1" x14ac:dyDescent="0.2">
      <c r="B2181" s="36" t="s">
        <v>3398</v>
      </c>
      <c r="C2181" s="3"/>
      <c r="D2181" s="3"/>
      <c r="E2181" s="3"/>
      <c r="F2181" s="4"/>
    </row>
    <row r="2182" spans="2:6" ht="11.25" hidden="1" customHeight="1" x14ac:dyDescent="0.2">
      <c r="B2182" s="36" t="s">
        <v>4016</v>
      </c>
      <c r="C2182" s="3"/>
      <c r="D2182" s="3"/>
      <c r="E2182" s="3"/>
      <c r="F2182" s="4"/>
    </row>
    <row r="2183" spans="2:6" ht="11.25" hidden="1" customHeight="1" x14ac:dyDescent="0.2">
      <c r="B2183" s="36" t="s">
        <v>2559</v>
      </c>
      <c r="C2183" s="3"/>
      <c r="D2183" s="3"/>
      <c r="E2183" s="3"/>
      <c r="F2183" s="4"/>
    </row>
    <row r="2184" spans="2:6" ht="11.25" hidden="1" customHeight="1" x14ac:dyDescent="0.2">
      <c r="B2184" s="36" t="s">
        <v>920</v>
      </c>
      <c r="C2184" s="3"/>
      <c r="D2184" s="3"/>
      <c r="E2184" s="3"/>
      <c r="F2184" s="4"/>
    </row>
    <row r="2185" spans="2:6" ht="11.25" hidden="1" customHeight="1" x14ac:dyDescent="0.2">
      <c r="B2185" s="36" t="s">
        <v>4016</v>
      </c>
      <c r="C2185" s="3"/>
      <c r="D2185" s="3"/>
      <c r="E2185" s="3"/>
      <c r="F2185" s="4"/>
    </row>
    <row r="2186" spans="2:6" ht="11.25" hidden="1" customHeight="1" x14ac:dyDescent="0.2">
      <c r="B2186" s="36" t="s">
        <v>2499</v>
      </c>
      <c r="C2186" s="3"/>
      <c r="D2186" s="3"/>
      <c r="E2186" s="3"/>
      <c r="F2186" s="4"/>
    </row>
    <row r="2187" spans="2:6" ht="11.25" hidden="1" customHeight="1" x14ac:dyDescent="0.2">
      <c r="B2187" s="36" t="s">
        <v>4016</v>
      </c>
      <c r="C2187" s="3"/>
      <c r="D2187" s="3"/>
      <c r="E2187" s="3"/>
      <c r="F2187" s="4"/>
    </row>
    <row r="2188" spans="2:6" ht="11.25" hidden="1" customHeight="1" x14ac:dyDescent="0.2">
      <c r="B2188" s="36" t="s">
        <v>523</v>
      </c>
      <c r="C2188" s="3"/>
      <c r="D2188" s="3"/>
      <c r="E2188" s="3"/>
      <c r="F2188" s="4"/>
    </row>
    <row r="2189" spans="2:6" ht="11.25" hidden="1" customHeight="1" x14ac:dyDescent="0.2">
      <c r="B2189" s="36" t="s">
        <v>4016</v>
      </c>
      <c r="C2189" s="3"/>
      <c r="D2189" s="3"/>
      <c r="E2189" s="3"/>
      <c r="F2189" s="4"/>
    </row>
    <row r="2190" spans="2:6" ht="11.25" hidden="1" customHeight="1" x14ac:dyDescent="0.2">
      <c r="B2190" s="36" t="s">
        <v>1331</v>
      </c>
      <c r="C2190" s="3"/>
      <c r="D2190" s="3"/>
      <c r="E2190" s="3"/>
      <c r="F2190" s="4"/>
    </row>
    <row r="2191" spans="2:6" ht="11.25" hidden="1" customHeight="1" x14ac:dyDescent="0.2">
      <c r="B2191" s="36" t="s">
        <v>4016</v>
      </c>
      <c r="C2191" s="3"/>
      <c r="D2191" s="3"/>
      <c r="E2191" s="3"/>
      <c r="F2191" s="4"/>
    </row>
    <row r="2192" spans="2:6" ht="11.25" hidden="1" customHeight="1" x14ac:dyDescent="0.2">
      <c r="B2192" s="36" t="s">
        <v>2573</v>
      </c>
      <c r="C2192" s="3"/>
      <c r="D2192" s="3"/>
      <c r="E2192" s="3"/>
      <c r="F2192" s="4"/>
    </row>
    <row r="2193" spans="2:6" ht="11.25" hidden="1" customHeight="1" x14ac:dyDescent="0.2">
      <c r="B2193" s="36" t="s">
        <v>4016</v>
      </c>
      <c r="C2193" s="3"/>
      <c r="D2193" s="3"/>
      <c r="E2193" s="3"/>
      <c r="F2193" s="4"/>
    </row>
    <row r="2194" spans="2:6" ht="11.25" hidden="1" customHeight="1" x14ac:dyDescent="0.2">
      <c r="B2194" s="36" t="s">
        <v>929</v>
      </c>
      <c r="C2194" s="3"/>
      <c r="D2194" s="3"/>
      <c r="E2194" s="3"/>
      <c r="F2194" s="4"/>
    </row>
    <row r="2195" spans="2:6" ht="11.25" hidden="1" customHeight="1" x14ac:dyDescent="0.2">
      <c r="B2195" s="36" t="s">
        <v>4016</v>
      </c>
      <c r="C2195" s="3"/>
      <c r="D2195" s="3"/>
      <c r="E2195" s="3"/>
      <c r="F2195" s="4"/>
    </row>
    <row r="2196" spans="2:6" ht="11.25" hidden="1" customHeight="1" x14ac:dyDescent="0.2">
      <c r="B2196" s="36" t="s">
        <v>1192</v>
      </c>
      <c r="C2196" s="3"/>
      <c r="D2196" s="3"/>
      <c r="E2196" s="3"/>
      <c r="F2196" s="4"/>
    </row>
    <row r="2197" spans="2:6" ht="11.25" hidden="1" customHeight="1" x14ac:dyDescent="0.2">
      <c r="B2197" s="36" t="s">
        <v>4016</v>
      </c>
      <c r="C2197" s="3"/>
      <c r="D2197" s="3"/>
      <c r="E2197" s="3"/>
      <c r="F2197" s="4"/>
    </row>
    <row r="2198" spans="2:6" ht="11.25" hidden="1" customHeight="1" x14ac:dyDescent="0.2">
      <c r="B2198" s="36" t="s">
        <v>1087</v>
      </c>
      <c r="C2198" s="3"/>
      <c r="D2198" s="3"/>
      <c r="E2198" s="3"/>
      <c r="F2198" s="4"/>
    </row>
    <row r="2199" spans="2:6" ht="11.25" hidden="1" customHeight="1" x14ac:dyDescent="0.2">
      <c r="B2199" s="36" t="s">
        <v>4016</v>
      </c>
      <c r="C2199" s="3"/>
      <c r="D2199" s="3"/>
      <c r="E2199" s="3"/>
      <c r="F2199" s="4"/>
    </row>
    <row r="2200" spans="2:6" ht="11.25" hidden="1" customHeight="1" x14ac:dyDescent="0.2">
      <c r="B2200" s="36" t="s">
        <v>3004</v>
      </c>
      <c r="C2200" s="3"/>
      <c r="D2200" s="3"/>
      <c r="E2200" s="3"/>
      <c r="F2200" s="4"/>
    </row>
    <row r="2201" spans="2:6" ht="11.25" hidden="1" customHeight="1" x14ac:dyDescent="0.2">
      <c r="B2201" s="36" t="s">
        <v>4016</v>
      </c>
      <c r="C2201" s="3"/>
      <c r="D2201" s="3"/>
      <c r="E2201" s="3"/>
      <c r="F2201" s="4"/>
    </row>
    <row r="2202" spans="2:6" ht="11.25" hidden="1" customHeight="1" x14ac:dyDescent="0.2">
      <c r="B2202" s="36" t="s">
        <v>281</v>
      </c>
      <c r="C2202" s="3"/>
      <c r="D2202" s="3"/>
      <c r="E2202" s="3"/>
      <c r="F2202" s="4"/>
    </row>
    <row r="2203" spans="2:6" ht="11.25" hidden="1" customHeight="1" x14ac:dyDescent="0.2">
      <c r="B2203" s="36" t="s">
        <v>4016</v>
      </c>
      <c r="C2203" s="3"/>
      <c r="D2203" s="3"/>
      <c r="E2203" s="3"/>
      <c r="F2203" s="4"/>
    </row>
    <row r="2204" spans="2:6" ht="11.25" hidden="1" customHeight="1" x14ac:dyDescent="0.2">
      <c r="B2204" s="36" t="s">
        <v>3612</v>
      </c>
      <c r="C2204" s="3"/>
      <c r="D2204" s="3"/>
      <c r="E2204" s="3"/>
      <c r="F2204" s="4"/>
    </row>
    <row r="2205" spans="2:6" ht="11.25" hidden="1" customHeight="1" x14ac:dyDescent="0.2">
      <c r="B2205" s="36" t="s">
        <v>4016</v>
      </c>
      <c r="C2205" s="3"/>
      <c r="D2205" s="3"/>
      <c r="E2205" s="3"/>
      <c r="F2205" s="4"/>
    </row>
    <row r="2206" spans="2:6" ht="11.25" hidden="1" customHeight="1" x14ac:dyDescent="0.2">
      <c r="B2206" s="36" t="s">
        <v>1889</v>
      </c>
      <c r="C2206" s="3"/>
      <c r="D2206" s="3"/>
      <c r="E2206" s="3"/>
      <c r="F2206" s="4"/>
    </row>
    <row r="2207" spans="2:6" ht="11.25" hidden="1" customHeight="1" x14ac:dyDescent="0.2">
      <c r="B2207" s="36" t="s">
        <v>4016</v>
      </c>
      <c r="C2207" s="3"/>
      <c r="D2207" s="3"/>
      <c r="E2207" s="3"/>
      <c r="F2207" s="4"/>
    </row>
    <row r="2208" spans="2:6" ht="11.25" hidden="1" customHeight="1" x14ac:dyDescent="0.2">
      <c r="B2208" s="36" t="s">
        <v>335</v>
      </c>
      <c r="C2208" s="3"/>
      <c r="D2208" s="3"/>
      <c r="E2208" s="3"/>
      <c r="F2208" s="4"/>
    </row>
    <row r="2209" spans="2:6" ht="11.25" hidden="1" customHeight="1" x14ac:dyDescent="0.2">
      <c r="B2209" s="36" t="s">
        <v>4016</v>
      </c>
      <c r="C2209" s="3"/>
      <c r="D2209" s="3"/>
      <c r="E2209" s="3"/>
      <c r="F2209" s="4"/>
    </row>
    <row r="2210" spans="2:6" ht="11.25" hidden="1" customHeight="1" x14ac:dyDescent="0.2">
      <c r="B2210" s="36" t="s">
        <v>2001</v>
      </c>
      <c r="C2210" s="3"/>
      <c r="D2210" s="3"/>
      <c r="E2210" s="3"/>
      <c r="F2210" s="4"/>
    </row>
    <row r="2211" spans="2:6" ht="11.25" hidden="1" customHeight="1" x14ac:dyDescent="0.2">
      <c r="B2211" s="36" t="s">
        <v>4016</v>
      </c>
      <c r="C2211" s="3"/>
      <c r="D2211" s="3"/>
      <c r="E2211" s="3"/>
      <c r="F2211" s="4"/>
    </row>
    <row r="2212" spans="2:6" ht="11.25" hidden="1" customHeight="1" x14ac:dyDescent="0.2">
      <c r="B2212" s="36" t="s">
        <v>432</v>
      </c>
      <c r="C2212" s="3"/>
      <c r="D2212" s="3"/>
      <c r="E2212" s="3"/>
      <c r="F2212" s="4"/>
    </row>
    <row r="2213" spans="2:6" ht="11.25" hidden="1" customHeight="1" x14ac:dyDescent="0.2">
      <c r="B2213" s="36" t="s">
        <v>4016</v>
      </c>
      <c r="C2213" s="3"/>
      <c r="D2213" s="3"/>
      <c r="E2213" s="3"/>
      <c r="F2213" s="4"/>
    </row>
    <row r="2214" spans="2:6" ht="11.25" hidden="1" customHeight="1" x14ac:dyDescent="0.2">
      <c r="B2214" s="36" t="s">
        <v>3587</v>
      </c>
      <c r="C2214" s="3"/>
      <c r="D2214" s="3"/>
      <c r="E2214" s="3"/>
      <c r="F2214" s="4"/>
    </row>
    <row r="2215" spans="2:6" ht="11.25" hidden="1" customHeight="1" x14ac:dyDescent="0.2">
      <c r="B2215" s="36" t="s">
        <v>4016</v>
      </c>
      <c r="C2215" s="3"/>
      <c r="D2215" s="3"/>
      <c r="E2215" s="3"/>
      <c r="F2215" s="4"/>
    </row>
    <row r="2216" spans="2:6" ht="11.25" hidden="1" customHeight="1" x14ac:dyDescent="0.2">
      <c r="B2216" s="36" t="s">
        <v>3536</v>
      </c>
      <c r="C2216" s="3"/>
      <c r="D2216" s="3"/>
      <c r="E2216" s="3"/>
      <c r="F2216" s="4"/>
    </row>
    <row r="2217" spans="2:6" ht="11.25" hidden="1" customHeight="1" x14ac:dyDescent="0.2">
      <c r="B2217" s="36" t="s">
        <v>4016</v>
      </c>
      <c r="C2217" s="3"/>
      <c r="D2217" s="3"/>
      <c r="E2217" s="3"/>
      <c r="F2217" s="4"/>
    </row>
    <row r="2218" spans="2:6" ht="11.25" hidden="1" customHeight="1" x14ac:dyDescent="0.2">
      <c r="B2218" s="36" t="s">
        <v>1087</v>
      </c>
      <c r="C2218" s="3"/>
      <c r="D2218" s="3"/>
      <c r="E2218" s="3"/>
      <c r="F2218" s="4"/>
    </row>
    <row r="2219" spans="2:6" ht="11.25" hidden="1" customHeight="1" x14ac:dyDescent="0.2">
      <c r="B2219" s="36" t="s">
        <v>4016</v>
      </c>
      <c r="C2219" s="3"/>
      <c r="D2219" s="3"/>
      <c r="E2219" s="3"/>
      <c r="F2219" s="4"/>
    </row>
    <row r="2220" spans="2:6" ht="11.25" hidden="1" customHeight="1" x14ac:dyDescent="0.2">
      <c r="B2220" s="36" t="s">
        <v>3004</v>
      </c>
      <c r="C2220" s="3"/>
      <c r="D2220" s="3"/>
      <c r="E2220" s="3"/>
      <c r="F2220" s="4"/>
    </row>
    <row r="2221" spans="2:6" ht="11.25" hidden="1" customHeight="1" x14ac:dyDescent="0.2">
      <c r="B2221" s="36" t="s">
        <v>4016</v>
      </c>
      <c r="C2221" s="3"/>
      <c r="D2221" s="3"/>
      <c r="E2221" s="3"/>
      <c r="F2221" s="4"/>
    </row>
    <row r="2222" spans="2:6" ht="11.25" hidden="1" customHeight="1" x14ac:dyDescent="0.2">
      <c r="B2222" s="36" t="s">
        <v>281</v>
      </c>
      <c r="C2222" s="3"/>
      <c r="D2222" s="3"/>
      <c r="E2222" s="3"/>
      <c r="F2222" s="4"/>
    </row>
    <row r="2223" spans="2:6" ht="11.25" hidden="1" customHeight="1" x14ac:dyDescent="0.2">
      <c r="B2223" s="36" t="s">
        <v>4016</v>
      </c>
      <c r="C2223" s="3"/>
      <c r="D2223" s="3"/>
      <c r="E2223" s="3"/>
      <c r="F2223" s="4"/>
    </row>
    <row r="2224" spans="2:6" ht="11.25" hidden="1" customHeight="1" x14ac:dyDescent="0.2">
      <c r="B2224" s="36" t="s">
        <v>3612</v>
      </c>
      <c r="C2224" s="3"/>
      <c r="D2224" s="3"/>
      <c r="E2224" s="3"/>
      <c r="F2224" s="4"/>
    </row>
    <row r="2225" spans="2:6" ht="11.25" hidden="1" customHeight="1" x14ac:dyDescent="0.2">
      <c r="B2225" s="36" t="s">
        <v>4016</v>
      </c>
      <c r="C2225" s="3"/>
      <c r="D2225" s="3"/>
      <c r="E2225" s="3"/>
      <c r="F2225" s="4"/>
    </row>
    <row r="2226" spans="2:6" ht="11.25" hidden="1" customHeight="1" x14ac:dyDescent="0.2">
      <c r="B2226" s="36" t="s">
        <v>1889</v>
      </c>
      <c r="C2226" s="3"/>
      <c r="D2226" s="3"/>
      <c r="E2226" s="3"/>
      <c r="F2226" s="4"/>
    </row>
    <row r="2227" spans="2:6" ht="11.25" hidden="1" customHeight="1" x14ac:dyDescent="0.2">
      <c r="B2227" s="36" t="s">
        <v>4016</v>
      </c>
      <c r="C2227" s="3"/>
      <c r="D2227" s="3"/>
      <c r="E2227" s="3"/>
      <c r="F2227" s="4"/>
    </row>
    <row r="2228" spans="2:6" ht="11.25" hidden="1" customHeight="1" x14ac:dyDescent="0.2">
      <c r="B2228" s="36" t="s">
        <v>335</v>
      </c>
      <c r="C2228" s="3"/>
      <c r="D2228" s="3"/>
      <c r="E2228" s="3"/>
      <c r="F2228" s="4"/>
    </row>
    <row r="2229" spans="2:6" ht="11.25" hidden="1" customHeight="1" x14ac:dyDescent="0.2">
      <c r="B2229" s="36" t="s">
        <v>4016</v>
      </c>
      <c r="C2229" s="3"/>
      <c r="D2229" s="3"/>
      <c r="E2229" s="3"/>
      <c r="F2229" s="4"/>
    </row>
    <row r="2230" spans="2:6" ht="11.25" hidden="1" customHeight="1" x14ac:dyDescent="0.2">
      <c r="B2230" s="28" t="s">
        <v>2001</v>
      </c>
      <c r="C2230" s="6"/>
      <c r="D2230" s="6"/>
      <c r="E2230" s="6"/>
      <c r="F2230" s="7"/>
    </row>
    <row r="2231" spans="2:6" ht="11.25" hidden="1" customHeight="1" x14ac:dyDescent="0.2">
      <c r="B2231" s="36" t="s">
        <v>4016</v>
      </c>
      <c r="C2231" s="3"/>
      <c r="D2231" s="3"/>
      <c r="E2231" s="3"/>
      <c r="F2231" s="4"/>
    </row>
    <row r="2232" spans="2:6" ht="11.25" hidden="1" customHeight="1" x14ac:dyDescent="0.2">
      <c r="B2232" s="36" t="s">
        <v>432</v>
      </c>
      <c r="C2232" s="3"/>
      <c r="D2232" s="3"/>
      <c r="E2232" s="3"/>
      <c r="F2232" s="4"/>
    </row>
    <row r="2233" spans="2:6" ht="11.25" hidden="1" customHeight="1" x14ac:dyDescent="0.2">
      <c r="B2233" s="36" t="s">
        <v>4016</v>
      </c>
      <c r="C2233" s="3"/>
      <c r="D2233" s="3"/>
      <c r="E2233" s="3"/>
      <c r="F2233" s="4"/>
    </row>
    <row r="2234" spans="2:6" ht="11.25" hidden="1" customHeight="1" x14ac:dyDescent="0.2">
      <c r="B2234" s="36" t="s">
        <v>1964</v>
      </c>
      <c r="C2234" s="3"/>
      <c r="D2234" s="3"/>
      <c r="E2234" s="3"/>
      <c r="F2234" s="4"/>
    </row>
    <row r="2235" spans="2:6" ht="11.25" hidden="1" customHeight="1" x14ac:dyDescent="0.2">
      <c r="B2235" s="36" t="s">
        <v>4016</v>
      </c>
      <c r="C2235" s="3"/>
      <c r="D2235" s="3"/>
      <c r="E2235" s="3"/>
      <c r="F2235" s="4"/>
    </row>
    <row r="2236" spans="2:6" ht="11.25" hidden="1" customHeight="1" x14ac:dyDescent="0.2">
      <c r="B2236" s="36" t="s">
        <v>2339</v>
      </c>
      <c r="C2236" s="3"/>
      <c r="D2236" s="3"/>
      <c r="E2236" s="3"/>
      <c r="F2236" s="4"/>
    </row>
    <row r="2237" spans="2:6" ht="11.25" hidden="1" customHeight="1" x14ac:dyDescent="0.2">
      <c r="B2237" s="36" t="s">
        <v>4016</v>
      </c>
      <c r="C2237" s="3"/>
      <c r="D2237" s="3"/>
      <c r="E2237" s="3"/>
      <c r="F2237" s="4"/>
    </row>
    <row r="2238" spans="2:6" ht="11.25" hidden="1" customHeight="1" x14ac:dyDescent="0.2">
      <c r="B2238" s="36" t="s">
        <v>1981</v>
      </c>
      <c r="C2238" s="3"/>
      <c r="D2238" s="3"/>
      <c r="E2238" s="3"/>
      <c r="F2238" s="4"/>
    </row>
    <row r="2239" spans="2:6" ht="11.25" hidden="1" customHeight="1" x14ac:dyDescent="0.2">
      <c r="B2239" s="36" t="s">
        <v>4016</v>
      </c>
      <c r="C2239" s="3"/>
      <c r="D2239" s="3"/>
      <c r="E2239" s="3"/>
      <c r="F2239" s="4"/>
    </row>
    <row r="2240" spans="2:6" ht="11.25" hidden="1" customHeight="1" x14ac:dyDescent="0.2">
      <c r="B2240" s="36" t="s">
        <v>1494</v>
      </c>
      <c r="C2240" s="3"/>
      <c r="D2240" s="3"/>
      <c r="E2240" s="3"/>
      <c r="F2240" s="4"/>
    </row>
    <row r="2241" spans="2:6" ht="11.25" hidden="1" customHeight="1" x14ac:dyDescent="0.2">
      <c r="B2241" s="36" t="s">
        <v>4016</v>
      </c>
      <c r="C2241" s="3"/>
      <c r="D2241" s="3"/>
      <c r="E2241" s="3"/>
      <c r="F2241" s="4"/>
    </row>
    <row r="2242" spans="2:6" ht="11.25" hidden="1" customHeight="1" x14ac:dyDescent="0.2">
      <c r="B2242" s="36" t="s">
        <v>1134</v>
      </c>
      <c r="C2242" s="3"/>
      <c r="D2242" s="3"/>
      <c r="E2242" s="3"/>
      <c r="F2242" s="4"/>
    </row>
    <row r="2243" spans="2:6" ht="11.25" hidden="1" customHeight="1" x14ac:dyDescent="0.2">
      <c r="B2243" s="36" t="s">
        <v>4016</v>
      </c>
      <c r="C2243" s="3"/>
      <c r="D2243" s="3"/>
      <c r="E2243" s="3"/>
      <c r="F2243" s="4"/>
    </row>
    <row r="2244" spans="2:6" ht="11.25" hidden="1" customHeight="1" x14ac:dyDescent="0.2">
      <c r="B2244" s="36" t="s">
        <v>3910</v>
      </c>
      <c r="C2244" s="3"/>
      <c r="D2244" s="3"/>
      <c r="E2244" s="3"/>
      <c r="F2244" s="4"/>
    </row>
    <row r="2245" spans="2:6" ht="11.25" hidden="1" customHeight="1" x14ac:dyDescent="0.2">
      <c r="B2245" s="36" t="s">
        <v>4016</v>
      </c>
      <c r="C2245" s="3"/>
      <c r="D2245" s="3"/>
      <c r="E2245" s="3"/>
      <c r="F2245" s="4"/>
    </row>
    <row r="2246" spans="2:6" ht="11.25" hidden="1" customHeight="1" x14ac:dyDescent="0.2">
      <c r="B2246" s="36" t="s">
        <v>1889</v>
      </c>
      <c r="C2246" s="3"/>
      <c r="D2246" s="3"/>
      <c r="E2246" s="3"/>
      <c r="F2246" s="4"/>
    </row>
    <row r="2247" spans="2:6" ht="11.25" hidden="1" customHeight="1" x14ac:dyDescent="0.2">
      <c r="B2247" s="36" t="s">
        <v>4016</v>
      </c>
      <c r="C2247" s="3"/>
      <c r="D2247" s="3"/>
      <c r="E2247" s="3"/>
      <c r="F2247" s="4"/>
    </row>
    <row r="2248" spans="2:6" ht="11.25" hidden="1" customHeight="1" x14ac:dyDescent="0.2">
      <c r="B2248" s="36" t="s">
        <v>335</v>
      </c>
      <c r="C2248" s="3"/>
      <c r="D2248" s="3"/>
      <c r="E2248" s="3"/>
      <c r="F2248" s="4"/>
    </row>
    <row r="2249" spans="2:6" ht="11.25" hidden="1" customHeight="1" x14ac:dyDescent="0.2">
      <c r="B2249" s="36" t="s">
        <v>4016</v>
      </c>
      <c r="C2249" s="3"/>
      <c r="D2249" s="3"/>
      <c r="E2249" s="3"/>
      <c r="F2249" s="4"/>
    </row>
    <row r="2250" spans="2:6" ht="11.25" hidden="1" customHeight="1" x14ac:dyDescent="0.2">
      <c r="B2250" s="36" t="s">
        <v>2001</v>
      </c>
      <c r="C2250" s="3"/>
      <c r="D2250" s="3"/>
      <c r="E2250" s="3"/>
      <c r="F2250" s="4"/>
    </row>
    <row r="2251" spans="2:6" ht="11.25" hidden="1" customHeight="1" x14ac:dyDescent="0.2">
      <c r="B2251" s="36" t="s">
        <v>4016</v>
      </c>
      <c r="C2251" s="3"/>
      <c r="D2251" s="3"/>
      <c r="E2251" s="3"/>
      <c r="F2251" s="4"/>
    </row>
    <row r="2252" spans="2:6" ht="11.25" hidden="1" customHeight="1" x14ac:dyDescent="0.2">
      <c r="B2252" s="36" t="s">
        <v>14</v>
      </c>
      <c r="C2252" s="3"/>
      <c r="D2252" s="3"/>
      <c r="E2252" s="3"/>
      <c r="F2252" s="4"/>
    </row>
    <row r="2253" spans="2:6" ht="11.25" hidden="1" customHeight="1" x14ac:dyDescent="0.2">
      <c r="B2253" s="36" t="s">
        <v>4016</v>
      </c>
      <c r="C2253" s="3"/>
      <c r="D2253" s="3"/>
      <c r="E2253" s="3"/>
      <c r="F2253" s="4"/>
    </row>
    <row r="2254" spans="2:6" ht="11.25" hidden="1" customHeight="1" x14ac:dyDescent="0.2">
      <c r="B2254" s="36" t="s">
        <v>2941</v>
      </c>
      <c r="C2254" s="3"/>
      <c r="D2254" s="3"/>
      <c r="E2254" s="3"/>
      <c r="F2254" s="4"/>
    </row>
    <row r="2255" spans="2:6" ht="11.25" hidden="1" customHeight="1" x14ac:dyDescent="0.2">
      <c r="B2255" s="36" t="s">
        <v>4016</v>
      </c>
      <c r="C2255" s="3"/>
      <c r="D2255" s="3"/>
      <c r="E2255" s="3"/>
      <c r="F2255" s="4"/>
    </row>
    <row r="2256" spans="2:6" ht="11.25" hidden="1" customHeight="1" x14ac:dyDescent="0.2">
      <c r="B2256" s="36" t="s">
        <v>3357</v>
      </c>
      <c r="C2256" s="3"/>
      <c r="D2256" s="3"/>
      <c r="E2256" s="3"/>
      <c r="F2256" s="4"/>
    </row>
    <row r="2257" spans="2:6" ht="11.25" hidden="1" customHeight="1" x14ac:dyDescent="0.2">
      <c r="B2257" s="36" t="s">
        <v>4016</v>
      </c>
      <c r="C2257" s="3"/>
      <c r="D2257" s="3"/>
      <c r="E2257" s="3"/>
      <c r="F2257" s="4"/>
    </row>
    <row r="2258" spans="2:6" ht="11.25" hidden="1" customHeight="1" x14ac:dyDescent="0.2">
      <c r="B2258" s="36" t="s">
        <v>1477</v>
      </c>
      <c r="C2258" s="3"/>
      <c r="D2258" s="3"/>
      <c r="E2258" s="3"/>
      <c r="F2258" s="4"/>
    </row>
    <row r="2259" spans="2:6" ht="11.25" hidden="1" customHeight="1" x14ac:dyDescent="0.2">
      <c r="B2259" s="36" t="s">
        <v>4016</v>
      </c>
      <c r="C2259" s="3"/>
      <c r="D2259" s="3"/>
      <c r="E2259" s="3"/>
      <c r="F2259" s="4"/>
    </row>
    <row r="2260" spans="2:6" ht="11.25" hidden="1" customHeight="1" x14ac:dyDescent="0.2">
      <c r="B2260" s="36" t="s">
        <v>3449</v>
      </c>
      <c r="C2260" s="3"/>
      <c r="D2260" s="3"/>
      <c r="E2260" s="3"/>
      <c r="F2260" s="4"/>
    </row>
    <row r="2261" spans="2:6" ht="11.25" hidden="1" customHeight="1" x14ac:dyDescent="0.2">
      <c r="B2261" s="36" t="s">
        <v>4016</v>
      </c>
      <c r="C2261" s="3"/>
      <c r="D2261" s="3"/>
      <c r="E2261" s="3"/>
      <c r="F2261" s="4"/>
    </row>
    <row r="2262" spans="2:6" ht="11.25" hidden="1" customHeight="1" x14ac:dyDescent="0.2">
      <c r="B2262" s="36" t="s">
        <v>3461</v>
      </c>
      <c r="C2262" s="3"/>
      <c r="D2262" s="3"/>
      <c r="E2262" s="3"/>
      <c r="F2262" s="4"/>
    </row>
    <row r="2263" spans="2:6" ht="11.25" hidden="1" customHeight="1" x14ac:dyDescent="0.2">
      <c r="B2263" s="36" t="s">
        <v>4016</v>
      </c>
      <c r="C2263" s="3"/>
      <c r="D2263" s="3"/>
      <c r="E2263" s="3"/>
      <c r="F2263" s="4"/>
    </row>
    <row r="2264" spans="2:6" ht="11.25" hidden="1" customHeight="1" x14ac:dyDescent="0.2">
      <c r="B2264" s="36" t="s">
        <v>2046</v>
      </c>
      <c r="C2264" s="3"/>
      <c r="D2264" s="3"/>
      <c r="E2264" s="3"/>
      <c r="F2264" s="4"/>
    </row>
    <row r="2265" spans="2:6" ht="11.25" hidden="1" customHeight="1" x14ac:dyDescent="0.2">
      <c r="B2265" s="36" t="s">
        <v>4016</v>
      </c>
      <c r="C2265" s="3"/>
      <c r="D2265" s="3"/>
      <c r="E2265" s="3"/>
      <c r="F2265" s="4"/>
    </row>
    <row r="2266" spans="2:6" ht="11.25" hidden="1" customHeight="1" x14ac:dyDescent="0.2">
      <c r="B2266" s="36" t="s">
        <v>2044</v>
      </c>
      <c r="C2266" s="3"/>
      <c r="D2266" s="3"/>
      <c r="E2266" s="3"/>
      <c r="F2266" s="4"/>
    </row>
    <row r="2267" spans="2:6" ht="11.25" hidden="1" customHeight="1" x14ac:dyDescent="0.2">
      <c r="B2267" s="36" t="s">
        <v>4016</v>
      </c>
      <c r="C2267" s="3"/>
      <c r="D2267" s="3"/>
      <c r="E2267" s="3"/>
      <c r="F2267" s="4"/>
    </row>
    <row r="2268" spans="2:6" ht="11.25" hidden="1" customHeight="1" x14ac:dyDescent="0.2">
      <c r="B2268" s="36" t="s">
        <v>1280</v>
      </c>
      <c r="C2268" s="3"/>
      <c r="D2268" s="3"/>
      <c r="E2268" s="3"/>
      <c r="F2268" s="4"/>
    </row>
    <row r="2269" spans="2:6" ht="11.25" hidden="1" customHeight="1" x14ac:dyDescent="0.2">
      <c r="B2269" s="36" t="s">
        <v>4016</v>
      </c>
      <c r="C2269" s="3"/>
      <c r="D2269" s="3"/>
      <c r="E2269" s="3"/>
      <c r="F2269" s="4"/>
    </row>
    <row r="2270" spans="2:6" ht="11.25" hidden="1" customHeight="1" x14ac:dyDescent="0.2">
      <c r="B2270" s="36" t="s">
        <v>3929</v>
      </c>
      <c r="C2270" s="3"/>
      <c r="D2270" s="3"/>
      <c r="E2270" s="3"/>
      <c r="F2270" s="4"/>
    </row>
    <row r="2271" spans="2:6" ht="11.25" hidden="1" customHeight="1" x14ac:dyDescent="0.2">
      <c r="B2271" s="36" t="s">
        <v>1707</v>
      </c>
      <c r="C2271" s="3"/>
      <c r="D2271" s="3"/>
      <c r="E2271" s="3"/>
      <c r="F2271" s="4"/>
    </row>
    <row r="2272" spans="2:6" ht="11.25" hidden="1" customHeight="1" x14ac:dyDescent="0.2">
      <c r="B2272" s="36" t="s">
        <v>877</v>
      </c>
      <c r="C2272" s="3"/>
      <c r="D2272" s="3"/>
      <c r="E2272" s="3"/>
      <c r="F2272" s="4"/>
    </row>
    <row r="2273" spans="2:6" ht="11.25" hidden="1" customHeight="1" x14ac:dyDescent="0.2">
      <c r="B2273" s="36" t="s">
        <v>3785</v>
      </c>
      <c r="C2273" s="37">
        <f>D2273+E2273+F2273</f>
        <v>15899</v>
      </c>
      <c r="D2273" s="3">
        <v>3732</v>
      </c>
      <c r="E2273" s="3">
        <v>3937</v>
      </c>
      <c r="F2273" s="4">
        <v>8230</v>
      </c>
    </row>
    <row r="2274" spans="2:6" ht="11.25" hidden="1" customHeight="1" x14ac:dyDescent="0.2">
      <c r="B2274" s="36" t="s">
        <v>4016</v>
      </c>
      <c r="C2274" s="3"/>
      <c r="D2274" s="3"/>
      <c r="E2274" s="3"/>
      <c r="F2274" s="4"/>
    </row>
    <row r="2275" spans="2:6" ht="11.25" hidden="1" customHeight="1" x14ac:dyDescent="0.2">
      <c r="B2275" s="36" t="s">
        <v>3832</v>
      </c>
      <c r="C2275" s="3"/>
      <c r="D2275" s="3"/>
      <c r="E2275" s="3"/>
      <c r="F2275" s="4"/>
    </row>
    <row r="2276" spans="2:6" ht="11.25" hidden="1" customHeight="1" x14ac:dyDescent="0.2">
      <c r="B2276" s="36" t="s">
        <v>4016</v>
      </c>
      <c r="C2276" s="3"/>
      <c r="D2276" s="3"/>
      <c r="E2276" s="3"/>
      <c r="F2276" s="4"/>
    </row>
    <row r="2277" spans="2:6" ht="11.25" hidden="1" customHeight="1" x14ac:dyDescent="0.2">
      <c r="B2277" s="36" t="s">
        <v>1477</v>
      </c>
      <c r="C2277" s="3"/>
      <c r="D2277" s="3"/>
      <c r="E2277" s="3"/>
      <c r="F2277" s="4"/>
    </row>
    <row r="2278" spans="2:6" ht="11.25" hidden="1" customHeight="1" x14ac:dyDescent="0.2">
      <c r="B2278" s="36" t="s">
        <v>4016</v>
      </c>
      <c r="C2278" s="3"/>
      <c r="D2278" s="3"/>
      <c r="E2278" s="3"/>
      <c r="F2278" s="4"/>
    </row>
    <row r="2279" spans="2:6" ht="11.25" hidden="1" customHeight="1" x14ac:dyDescent="0.2">
      <c r="B2279" s="36" t="s">
        <v>3449</v>
      </c>
      <c r="C2279" s="3"/>
      <c r="D2279" s="3"/>
      <c r="E2279" s="3"/>
      <c r="F2279" s="4"/>
    </row>
    <row r="2280" spans="2:6" ht="11.25" hidden="1" customHeight="1" x14ac:dyDescent="0.2">
      <c r="B2280" s="36" t="s">
        <v>4016</v>
      </c>
      <c r="C2280" s="3"/>
      <c r="D2280" s="3"/>
      <c r="E2280" s="3"/>
      <c r="F2280" s="4"/>
    </row>
    <row r="2281" spans="2:6" ht="11.25" hidden="1" customHeight="1" x14ac:dyDescent="0.2">
      <c r="B2281" s="36" t="s">
        <v>3461</v>
      </c>
      <c r="C2281" s="3"/>
      <c r="D2281" s="3"/>
      <c r="E2281" s="3"/>
      <c r="F2281" s="4"/>
    </row>
    <row r="2282" spans="2:6" ht="11.25" hidden="1" customHeight="1" x14ac:dyDescent="0.2">
      <c r="B2282" s="36" t="s">
        <v>4016</v>
      </c>
      <c r="C2282" s="3"/>
      <c r="D2282" s="3"/>
      <c r="E2282" s="3"/>
      <c r="F2282" s="4"/>
    </row>
    <row r="2283" spans="2:6" ht="11.25" hidden="1" customHeight="1" x14ac:dyDescent="0.2">
      <c r="B2283" s="28" t="s">
        <v>2050</v>
      </c>
      <c r="C2283" s="6"/>
      <c r="D2283" s="6"/>
      <c r="E2283" s="6"/>
      <c r="F2283" s="7"/>
    </row>
    <row r="2284" spans="2:6" ht="11.25" hidden="1" customHeight="1" x14ac:dyDescent="0.2">
      <c r="B2284" s="36" t="s">
        <v>4016</v>
      </c>
      <c r="C2284" s="3"/>
      <c r="D2284" s="3"/>
      <c r="E2284" s="3"/>
      <c r="F2284" s="4"/>
    </row>
    <row r="2285" spans="2:6" ht="11.25" hidden="1" customHeight="1" x14ac:dyDescent="0.2">
      <c r="B2285" s="36" t="s">
        <v>3597</v>
      </c>
      <c r="C2285" s="3"/>
      <c r="D2285" s="3"/>
      <c r="E2285" s="3"/>
      <c r="F2285" s="4"/>
    </row>
    <row r="2286" spans="2:6" ht="11.25" hidden="1" customHeight="1" x14ac:dyDescent="0.2">
      <c r="B2286" s="36" t="s">
        <v>4016</v>
      </c>
      <c r="C2286" s="3"/>
      <c r="D2286" s="3"/>
      <c r="E2286" s="3"/>
      <c r="F2286" s="4"/>
    </row>
    <row r="2287" spans="2:6" ht="11.25" hidden="1" customHeight="1" x14ac:dyDescent="0.2">
      <c r="B2287" s="36" t="s">
        <v>170</v>
      </c>
      <c r="C2287" s="3"/>
      <c r="D2287" s="3"/>
      <c r="E2287" s="3"/>
      <c r="F2287" s="4"/>
    </row>
    <row r="2288" spans="2:6" ht="11.25" hidden="1" customHeight="1" x14ac:dyDescent="0.2">
      <c r="B2288" s="36" t="s">
        <v>4016</v>
      </c>
      <c r="C2288" s="3"/>
      <c r="D2288" s="3"/>
      <c r="E2288" s="3"/>
      <c r="F2288" s="4"/>
    </row>
    <row r="2289" spans="2:6" ht="11.25" hidden="1" customHeight="1" x14ac:dyDescent="0.2">
      <c r="B2289" s="36" t="s">
        <v>3174</v>
      </c>
      <c r="C2289" s="3"/>
      <c r="D2289" s="3"/>
      <c r="E2289" s="3"/>
      <c r="F2289" s="4"/>
    </row>
    <row r="2290" spans="2:6" ht="11.25" hidden="1" customHeight="1" x14ac:dyDescent="0.2">
      <c r="B2290" s="36" t="s">
        <v>2231</v>
      </c>
      <c r="C2290" s="3"/>
      <c r="D2290" s="3"/>
      <c r="E2290" s="3"/>
      <c r="F2290" s="4"/>
    </row>
    <row r="2291" spans="2:6" ht="11.25" hidden="1" customHeight="1" x14ac:dyDescent="0.2">
      <c r="B2291" s="36" t="s">
        <v>1102</v>
      </c>
      <c r="C2291" s="3"/>
      <c r="D2291" s="3"/>
      <c r="E2291" s="3"/>
      <c r="F2291" s="4"/>
    </row>
    <row r="2292" spans="2:6" ht="11.25" hidden="1" customHeight="1" x14ac:dyDescent="0.2">
      <c r="B2292" s="36" t="s">
        <v>1423</v>
      </c>
      <c r="C2292" s="37">
        <f>D2292+E2292+F2292</f>
        <v>10213</v>
      </c>
      <c r="D2292" s="3">
        <v>7486</v>
      </c>
      <c r="E2292" s="3">
        <v>2715</v>
      </c>
      <c r="F2292" s="4">
        <v>12</v>
      </c>
    </row>
    <row r="2293" spans="2:6" ht="11.25" hidden="1" customHeight="1" x14ac:dyDescent="0.2">
      <c r="B2293" s="36" t="s">
        <v>4016</v>
      </c>
      <c r="C2293" s="3"/>
      <c r="D2293" s="3"/>
      <c r="E2293" s="3"/>
      <c r="F2293" s="4"/>
    </row>
    <row r="2294" spans="2:6" ht="11.25" hidden="1" customHeight="1" x14ac:dyDescent="0.2">
      <c r="B2294" s="36" t="s">
        <v>3133</v>
      </c>
      <c r="C2294" s="3"/>
      <c r="D2294" s="3"/>
      <c r="E2294" s="3"/>
      <c r="F2294" s="4"/>
    </row>
    <row r="2295" spans="2:6" ht="11.25" hidden="1" customHeight="1" x14ac:dyDescent="0.2">
      <c r="B2295" s="36" t="s">
        <v>4016</v>
      </c>
      <c r="C2295" s="3"/>
      <c r="D2295" s="3"/>
      <c r="E2295" s="3"/>
      <c r="F2295" s="4"/>
    </row>
    <row r="2296" spans="2:6" ht="11.25" hidden="1" customHeight="1" x14ac:dyDescent="0.2">
      <c r="B2296" s="36" t="s">
        <v>170</v>
      </c>
      <c r="C2296" s="3"/>
      <c r="D2296" s="3"/>
      <c r="E2296" s="3"/>
      <c r="F2296" s="4"/>
    </row>
    <row r="2297" spans="2:6" ht="11.25" hidden="1" customHeight="1" x14ac:dyDescent="0.2">
      <c r="B2297" s="36" t="s">
        <v>4016</v>
      </c>
      <c r="C2297" s="3"/>
      <c r="D2297" s="3"/>
      <c r="E2297" s="3"/>
      <c r="F2297" s="4"/>
    </row>
    <row r="2298" spans="2:6" ht="11.25" hidden="1" customHeight="1" x14ac:dyDescent="0.2">
      <c r="B2298" s="36" t="s">
        <v>3497</v>
      </c>
      <c r="C2298" s="3"/>
      <c r="D2298" s="3"/>
      <c r="E2298" s="3"/>
      <c r="F2298" s="4"/>
    </row>
    <row r="2299" spans="2:6" ht="11.25" hidden="1" customHeight="1" x14ac:dyDescent="0.2">
      <c r="B2299" s="36" t="s">
        <v>4016</v>
      </c>
      <c r="C2299" s="3"/>
      <c r="D2299" s="3"/>
      <c r="E2299" s="3"/>
      <c r="F2299" s="4"/>
    </row>
    <row r="2300" spans="2:6" ht="11.25" hidden="1" customHeight="1" x14ac:dyDescent="0.2">
      <c r="B2300" s="36" t="s">
        <v>2826</v>
      </c>
      <c r="C2300" s="3"/>
      <c r="D2300" s="3"/>
      <c r="E2300" s="3"/>
      <c r="F2300" s="4"/>
    </row>
    <row r="2301" spans="2:6" ht="11.25" hidden="1" customHeight="1" x14ac:dyDescent="0.2">
      <c r="B2301" s="36" t="s">
        <v>1383</v>
      </c>
      <c r="C2301" s="3"/>
      <c r="D2301" s="3"/>
      <c r="E2301" s="3"/>
      <c r="F2301" s="4"/>
    </row>
    <row r="2302" spans="2:6" ht="11.25" hidden="1" customHeight="1" x14ac:dyDescent="0.2">
      <c r="B2302" s="36" t="s">
        <v>283</v>
      </c>
      <c r="C2302" s="3"/>
      <c r="D2302" s="3"/>
      <c r="E2302" s="3"/>
      <c r="F2302" s="4"/>
    </row>
    <row r="2303" spans="2:6" ht="11.25" hidden="1" customHeight="1" x14ac:dyDescent="0.2">
      <c r="B2303" s="36" t="s">
        <v>3893</v>
      </c>
      <c r="C2303" s="37">
        <f>D2303+E2303+F2303</f>
        <v>822</v>
      </c>
      <c r="D2303" s="3">
        <v>603</v>
      </c>
      <c r="E2303" s="3">
        <v>218</v>
      </c>
      <c r="F2303" s="4">
        <v>1</v>
      </c>
    </row>
    <row r="2304" spans="2:6" ht="11.25" hidden="1" customHeight="1" x14ac:dyDescent="0.2">
      <c r="B2304" s="36" t="s">
        <v>4016</v>
      </c>
      <c r="C2304" s="3"/>
      <c r="D2304" s="3"/>
      <c r="E2304" s="3"/>
      <c r="F2304" s="4"/>
    </row>
    <row r="2305" spans="2:6" ht="11.25" hidden="1" customHeight="1" x14ac:dyDescent="0.2">
      <c r="B2305" s="36" t="s">
        <v>1525</v>
      </c>
      <c r="C2305" s="3"/>
      <c r="D2305" s="3"/>
      <c r="E2305" s="3"/>
      <c r="F2305" s="4"/>
    </row>
    <row r="2306" spans="2:6" ht="11.25" hidden="1" customHeight="1" x14ac:dyDescent="0.2">
      <c r="B2306" s="36" t="s">
        <v>4016</v>
      </c>
      <c r="C2306" s="3"/>
      <c r="D2306" s="3"/>
      <c r="E2306" s="3"/>
      <c r="F2306" s="4"/>
    </row>
    <row r="2307" spans="2:6" ht="11.25" hidden="1" customHeight="1" x14ac:dyDescent="0.2">
      <c r="B2307" s="36" t="s">
        <v>1477</v>
      </c>
      <c r="C2307" s="3"/>
      <c r="D2307" s="3"/>
      <c r="E2307" s="3"/>
      <c r="F2307" s="4"/>
    </row>
    <row r="2308" spans="2:6" ht="11.25" hidden="1" customHeight="1" x14ac:dyDescent="0.2">
      <c r="B2308" s="36" t="s">
        <v>4016</v>
      </c>
      <c r="C2308" s="3"/>
      <c r="D2308" s="3"/>
      <c r="E2308" s="3"/>
      <c r="F2308" s="4"/>
    </row>
    <row r="2309" spans="2:6" ht="11.25" hidden="1" customHeight="1" x14ac:dyDescent="0.2">
      <c r="B2309" s="36" t="s">
        <v>3449</v>
      </c>
      <c r="C2309" s="3"/>
      <c r="D2309" s="3"/>
      <c r="E2309" s="3"/>
      <c r="F2309" s="4"/>
    </row>
    <row r="2310" spans="2:6" ht="11.25" hidden="1" customHeight="1" x14ac:dyDescent="0.2">
      <c r="B2310" s="36" t="s">
        <v>4016</v>
      </c>
      <c r="C2310" s="3"/>
      <c r="D2310" s="3"/>
      <c r="E2310" s="3"/>
      <c r="F2310" s="4"/>
    </row>
    <row r="2311" spans="2:6" ht="11.25" hidden="1" customHeight="1" x14ac:dyDescent="0.2">
      <c r="B2311" s="36" t="s">
        <v>3461</v>
      </c>
      <c r="C2311" s="3"/>
      <c r="D2311" s="3"/>
      <c r="E2311" s="3"/>
      <c r="F2311" s="4"/>
    </row>
    <row r="2312" spans="2:6" ht="11.25" hidden="1" customHeight="1" x14ac:dyDescent="0.2">
      <c r="B2312" s="36" t="s">
        <v>4016</v>
      </c>
      <c r="C2312" s="3"/>
      <c r="D2312" s="3"/>
      <c r="E2312" s="3"/>
      <c r="F2312" s="4"/>
    </row>
    <row r="2313" spans="2:6" ht="11.25" hidden="1" customHeight="1" x14ac:dyDescent="0.2">
      <c r="B2313" s="36" t="s">
        <v>3941</v>
      </c>
      <c r="C2313" s="3"/>
      <c r="D2313" s="3"/>
      <c r="E2313" s="3"/>
      <c r="F2313" s="4"/>
    </row>
    <row r="2314" spans="2:6" ht="11.25" hidden="1" customHeight="1" x14ac:dyDescent="0.2">
      <c r="B2314" s="36" t="s">
        <v>4016</v>
      </c>
      <c r="C2314" s="3"/>
      <c r="D2314" s="3"/>
      <c r="E2314" s="3"/>
      <c r="F2314" s="4"/>
    </row>
    <row r="2315" spans="2:6" ht="11.25" hidden="1" customHeight="1" x14ac:dyDescent="0.2">
      <c r="B2315" s="36" t="s">
        <v>1184</v>
      </c>
      <c r="C2315" s="3"/>
      <c r="D2315" s="3"/>
      <c r="E2315" s="3"/>
      <c r="F2315" s="4"/>
    </row>
    <row r="2316" spans="2:6" ht="11.25" hidden="1" customHeight="1" x14ac:dyDescent="0.2">
      <c r="B2316" s="36" t="s">
        <v>264</v>
      </c>
      <c r="C2316" s="3"/>
      <c r="D2316" s="3"/>
      <c r="E2316" s="3"/>
      <c r="F2316" s="4"/>
    </row>
    <row r="2317" spans="2:6" ht="11.25" hidden="1" customHeight="1" x14ac:dyDescent="0.2">
      <c r="B2317" s="36" t="s">
        <v>410</v>
      </c>
      <c r="C2317" s="3"/>
      <c r="D2317" s="3"/>
      <c r="E2317" s="3"/>
      <c r="F2317" s="4"/>
    </row>
    <row r="2318" spans="2:6" ht="11.25" hidden="1" customHeight="1" x14ac:dyDescent="0.2">
      <c r="B2318" s="36" t="s">
        <v>3770</v>
      </c>
      <c r="C2318" s="3"/>
      <c r="D2318" s="3"/>
      <c r="E2318" s="3"/>
      <c r="F2318" s="4"/>
    </row>
    <row r="2319" spans="2:6" ht="11.25" hidden="1" customHeight="1" x14ac:dyDescent="0.2">
      <c r="B2319" s="36" t="s">
        <v>3927</v>
      </c>
      <c r="C2319" s="37">
        <f>D2319+E2319+F2319</f>
        <v>610</v>
      </c>
      <c r="D2319" s="3">
        <v>610</v>
      </c>
      <c r="E2319" s="3"/>
      <c r="F2319" s="4"/>
    </row>
    <row r="2320" spans="2:6" ht="11.25" hidden="1" customHeight="1" x14ac:dyDescent="0.2">
      <c r="B2320" s="36" t="s">
        <v>4016</v>
      </c>
      <c r="C2320" s="3"/>
      <c r="D2320" s="3"/>
      <c r="E2320" s="3"/>
      <c r="F2320" s="4"/>
    </row>
    <row r="2321" spans="2:6" ht="11.25" hidden="1" customHeight="1" x14ac:dyDescent="0.2">
      <c r="B2321" s="36" t="s">
        <v>698</v>
      </c>
      <c r="C2321" s="3"/>
      <c r="D2321" s="3"/>
      <c r="E2321" s="3"/>
      <c r="F2321" s="4"/>
    </row>
    <row r="2322" spans="2:6" ht="11.25" hidden="1" customHeight="1" x14ac:dyDescent="0.2">
      <c r="B2322" s="36" t="s">
        <v>4016</v>
      </c>
      <c r="C2322" s="3"/>
      <c r="D2322" s="3"/>
      <c r="E2322" s="3"/>
      <c r="F2322" s="4"/>
    </row>
    <row r="2323" spans="2:6" ht="11.25" hidden="1" customHeight="1" x14ac:dyDescent="0.2">
      <c r="B2323" s="36" t="s">
        <v>3227</v>
      </c>
      <c r="C2323" s="3"/>
      <c r="D2323" s="3"/>
      <c r="E2323" s="3"/>
      <c r="F2323" s="4"/>
    </row>
    <row r="2324" spans="2:6" ht="11.25" hidden="1" customHeight="1" x14ac:dyDescent="0.2">
      <c r="B2324" s="36" t="s">
        <v>4016</v>
      </c>
      <c r="C2324" s="3"/>
      <c r="D2324" s="3"/>
      <c r="E2324" s="3"/>
      <c r="F2324" s="4"/>
    </row>
    <row r="2325" spans="2:6" ht="11.25" hidden="1" customHeight="1" x14ac:dyDescent="0.2">
      <c r="B2325" s="36" t="s">
        <v>787</v>
      </c>
      <c r="C2325" s="3"/>
      <c r="D2325" s="3"/>
      <c r="E2325" s="3"/>
      <c r="F2325" s="4"/>
    </row>
    <row r="2326" spans="2:6" ht="11.25" hidden="1" customHeight="1" x14ac:dyDescent="0.2">
      <c r="B2326" s="36" t="s">
        <v>4016</v>
      </c>
      <c r="C2326" s="3"/>
      <c r="D2326" s="3"/>
      <c r="E2326" s="3"/>
      <c r="F2326" s="4"/>
    </row>
    <row r="2327" spans="2:6" ht="11.25" hidden="1" customHeight="1" x14ac:dyDescent="0.2">
      <c r="B2327" s="36" t="s">
        <v>2029</v>
      </c>
      <c r="C2327" s="3"/>
      <c r="D2327" s="3"/>
      <c r="E2327" s="3"/>
      <c r="F2327" s="4"/>
    </row>
    <row r="2328" spans="2:6" ht="11.25" hidden="1" customHeight="1" x14ac:dyDescent="0.2">
      <c r="B2328" s="36" t="s">
        <v>4016</v>
      </c>
      <c r="C2328" s="3"/>
      <c r="D2328" s="3"/>
      <c r="E2328" s="3"/>
      <c r="F2328" s="4"/>
    </row>
    <row r="2329" spans="2:6" ht="11.25" hidden="1" customHeight="1" x14ac:dyDescent="0.2">
      <c r="B2329" s="36" t="s">
        <v>2708</v>
      </c>
      <c r="C2329" s="3"/>
      <c r="D2329" s="3"/>
      <c r="E2329" s="3"/>
      <c r="F2329" s="4"/>
    </row>
    <row r="2330" spans="2:6" ht="11.25" hidden="1" customHeight="1" x14ac:dyDescent="0.2">
      <c r="B2330" s="36" t="s">
        <v>4016</v>
      </c>
      <c r="C2330" s="3"/>
      <c r="D2330" s="3"/>
      <c r="E2330" s="3"/>
      <c r="F2330" s="4"/>
    </row>
    <row r="2331" spans="2:6" ht="11.25" hidden="1" customHeight="1" x14ac:dyDescent="0.2">
      <c r="B2331" s="36" t="s">
        <v>3194</v>
      </c>
      <c r="C2331" s="3"/>
      <c r="D2331" s="3"/>
      <c r="E2331" s="3"/>
      <c r="F2331" s="4"/>
    </row>
    <row r="2332" spans="2:6" ht="11.25" hidden="1" customHeight="1" x14ac:dyDescent="0.2">
      <c r="B2332" s="36" t="s">
        <v>3564</v>
      </c>
      <c r="C2332" s="3"/>
      <c r="D2332" s="3"/>
      <c r="E2332" s="3"/>
      <c r="F2332" s="4"/>
    </row>
    <row r="2333" spans="2:6" ht="11.25" hidden="1" customHeight="1" x14ac:dyDescent="0.2">
      <c r="B2333" s="36" t="s">
        <v>290</v>
      </c>
      <c r="C2333" s="3"/>
      <c r="D2333" s="3"/>
      <c r="E2333" s="3"/>
      <c r="F2333" s="4"/>
    </row>
    <row r="2334" spans="2:6" ht="11.25" hidden="1" customHeight="1" x14ac:dyDescent="0.2">
      <c r="B2334" s="36" t="s">
        <v>4016</v>
      </c>
      <c r="C2334" s="3"/>
      <c r="D2334" s="3"/>
      <c r="E2334" s="3"/>
      <c r="F2334" s="4"/>
    </row>
    <row r="2335" spans="2:6" ht="11.25" hidden="1" customHeight="1" x14ac:dyDescent="0.2">
      <c r="B2335" s="36" t="s">
        <v>862</v>
      </c>
      <c r="C2335" s="3"/>
      <c r="D2335" s="3"/>
      <c r="E2335" s="3"/>
      <c r="F2335" s="4"/>
    </row>
    <row r="2336" spans="2:6" ht="11.25" hidden="1" customHeight="1" x14ac:dyDescent="0.2">
      <c r="B2336" s="28" t="s">
        <v>474</v>
      </c>
      <c r="C2336" s="6"/>
      <c r="D2336" s="6"/>
      <c r="E2336" s="6"/>
      <c r="F2336" s="7"/>
    </row>
    <row r="2337" spans="2:6" ht="11.25" hidden="1" customHeight="1" x14ac:dyDescent="0.2">
      <c r="B2337" s="36" t="s">
        <v>1826</v>
      </c>
      <c r="C2337" s="3"/>
      <c r="D2337" s="3"/>
      <c r="E2337" s="3"/>
      <c r="F2337" s="4"/>
    </row>
    <row r="2338" spans="2:6" ht="11.25" hidden="1" customHeight="1" x14ac:dyDescent="0.2">
      <c r="B2338" s="36" t="s">
        <v>4016</v>
      </c>
      <c r="C2338" s="3"/>
      <c r="D2338" s="3"/>
      <c r="E2338" s="3"/>
      <c r="F2338" s="4"/>
    </row>
    <row r="2339" spans="2:6" ht="11.25" hidden="1" customHeight="1" x14ac:dyDescent="0.2">
      <c r="B2339" s="36" t="s">
        <v>2031</v>
      </c>
      <c r="C2339" s="3"/>
      <c r="D2339" s="3"/>
      <c r="E2339" s="3"/>
      <c r="F2339" s="4"/>
    </row>
    <row r="2340" spans="2:6" ht="11.25" hidden="1" customHeight="1" x14ac:dyDescent="0.2">
      <c r="B2340" s="36" t="s">
        <v>1006</v>
      </c>
      <c r="C2340" s="3"/>
      <c r="D2340" s="3"/>
      <c r="E2340" s="3"/>
      <c r="F2340" s="4"/>
    </row>
    <row r="2341" spans="2:6" ht="11.25" hidden="1" customHeight="1" x14ac:dyDescent="0.2">
      <c r="B2341" s="36" t="s">
        <v>3095</v>
      </c>
      <c r="C2341" s="3"/>
      <c r="D2341" s="3"/>
      <c r="E2341" s="3"/>
      <c r="F2341" s="4"/>
    </row>
    <row r="2342" spans="2:6" ht="11.25" hidden="1" customHeight="1" x14ac:dyDescent="0.2">
      <c r="B2342" s="36" t="s">
        <v>2722</v>
      </c>
      <c r="C2342" s="37">
        <f>D2342+E2342+F2342</f>
        <v>738</v>
      </c>
      <c r="D2342" s="3">
        <v>272</v>
      </c>
      <c r="E2342" s="3">
        <v>290</v>
      </c>
      <c r="F2342" s="4">
        <v>176</v>
      </c>
    </row>
    <row r="2343" spans="2:6" ht="11.25" hidden="1" customHeight="1" x14ac:dyDescent="0.2">
      <c r="B2343" s="36" t="s">
        <v>4016</v>
      </c>
      <c r="C2343" s="3"/>
      <c r="D2343" s="3"/>
      <c r="E2343" s="3"/>
      <c r="F2343" s="4"/>
    </row>
    <row r="2344" spans="2:6" ht="11.25" hidden="1" customHeight="1" x14ac:dyDescent="0.2">
      <c r="B2344" s="36" t="s">
        <v>727</v>
      </c>
      <c r="C2344" s="3"/>
      <c r="D2344" s="3"/>
      <c r="E2344" s="3"/>
      <c r="F2344" s="4"/>
    </row>
    <row r="2345" spans="2:6" ht="11.25" hidden="1" customHeight="1" x14ac:dyDescent="0.2">
      <c r="B2345" s="36" t="s">
        <v>4016</v>
      </c>
      <c r="C2345" s="3"/>
      <c r="D2345" s="3"/>
      <c r="E2345" s="3"/>
      <c r="F2345" s="4"/>
    </row>
    <row r="2346" spans="2:6" ht="11.25" hidden="1" customHeight="1" x14ac:dyDescent="0.2">
      <c r="B2346" s="36" t="s">
        <v>3256</v>
      </c>
      <c r="C2346" s="3"/>
      <c r="D2346" s="3"/>
      <c r="E2346" s="3"/>
      <c r="F2346" s="4"/>
    </row>
    <row r="2347" spans="2:6" ht="11.25" hidden="1" customHeight="1" x14ac:dyDescent="0.2">
      <c r="B2347" s="36" t="s">
        <v>3838</v>
      </c>
      <c r="C2347" s="3"/>
      <c r="D2347" s="3"/>
      <c r="E2347" s="3"/>
      <c r="F2347" s="4"/>
    </row>
    <row r="2348" spans="2:6" ht="11.25" hidden="1" customHeight="1" x14ac:dyDescent="0.2">
      <c r="B2348" s="36" t="s">
        <v>738</v>
      </c>
      <c r="C2348" s="3"/>
      <c r="D2348" s="3"/>
      <c r="E2348" s="3"/>
      <c r="F2348" s="4"/>
    </row>
    <row r="2349" spans="2:6" ht="11.25" hidden="1" customHeight="1" x14ac:dyDescent="0.2">
      <c r="B2349" s="36" t="s">
        <v>2654</v>
      </c>
      <c r="C2349" s="37">
        <f>D2349+E2349+F2349</f>
        <v>28282</v>
      </c>
      <c r="D2349" s="3">
        <v>12703</v>
      </c>
      <c r="E2349" s="3">
        <v>7160</v>
      </c>
      <c r="F2349" s="4">
        <v>8419</v>
      </c>
    </row>
    <row r="2350" spans="2:6" ht="11.25" customHeight="1" x14ac:dyDescent="0.2">
      <c r="B2350" s="224"/>
      <c r="C2350" s="225"/>
      <c r="D2350" s="226"/>
      <c r="E2350" s="226"/>
      <c r="F2350" s="227"/>
    </row>
    <row r="2351" spans="2:6" ht="11.25" customHeight="1" x14ac:dyDescent="0.2">
      <c r="B2351" s="33" t="s">
        <v>4140</v>
      </c>
      <c r="C2351" s="34">
        <f>C2521</f>
        <v>38974</v>
      </c>
      <c r="D2351" s="34">
        <f t="shared" ref="D2351:E2351" si="0">D2521</f>
        <v>17457</v>
      </c>
      <c r="E2351" s="34">
        <f t="shared" si="0"/>
        <v>9821</v>
      </c>
      <c r="F2351" s="35">
        <f>F2521</f>
        <v>11696</v>
      </c>
    </row>
    <row r="2352" spans="2:6" ht="11.25" customHeight="1" x14ac:dyDescent="0.2">
      <c r="B2352" s="36" t="s">
        <v>4016</v>
      </c>
      <c r="C2352" s="3"/>
      <c r="D2352" s="3"/>
      <c r="E2352" s="3"/>
      <c r="F2352" s="4"/>
    </row>
    <row r="2353" spans="2:6" ht="11.25" customHeight="1" x14ac:dyDescent="0.2">
      <c r="B2353" s="36" t="s">
        <v>3392</v>
      </c>
      <c r="C2353" s="3"/>
      <c r="D2353" s="3"/>
      <c r="E2353" s="3"/>
      <c r="F2353" s="4"/>
    </row>
    <row r="2354" spans="2:6" ht="11.25" customHeight="1" x14ac:dyDescent="0.2">
      <c r="B2354" s="36" t="s">
        <v>4016</v>
      </c>
      <c r="C2354" s="3"/>
      <c r="D2354" s="3"/>
      <c r="E2354" s="3"/>
      <c r="F2354" s="4"/>
    </row>
    <row r="2355" spans="2:6" ht="11.25" customHeight="1" x14ac:dyDescent="0.2">
      <c r="B2355" s="36" t="s">
        <v>2559</v>
      </c>
      <c r="C2355" s="3"/>
      <c r="D2355" s="3"/>
      <c r="E2355" s="3"/>
      <c r="F2355" s="4"/>
    </row>
    <row r="2356" spans="2:6" ht="11.25" customHeight="1" x14ac:dyDescent="0.2">
      <c r="B2356" s="36" t="s">
        <v>920</v>
      </c>
      <c r="C2356" s="3"/>
      <c r="D2356" s="3"/>
      <c r="E2356" s="3"/>
      <c r="F2356" s="4"/>
    </row>
    <row r="2357" spans="2:6" ht="11.25" customHeight="1" x14ac:dyDescent="0.2">
      <c r="B2357" s="36" t="s">
        <v>4016</v>
      </c>
      <c r="C2357" s="3"/>
      <c r="D2357" s="3"/>
      <c r="E2357" s="3"/>
      <c r="F2357" s="4"/>
    </row>
    <row r="2358" spans="2:6" ht="11.25" customHeight="1" x14ac:dyDescent="0.2">
      <c r="B2358" s="36" t="s">
        <v>4141</v>
      </c>
      <c r="C2358" s="3"/>
      <c r="D2358" s="3"/>
      <c r="E2358" s="3"/>
      <c r="F2358" s="4"/>
    </row>
    <row r="2359" spans="2:6" ht="11.25" customHeight="1" x14ac:dyDescent="0.2">
      <c r="B2359" s="36" t="s">
        <v>4016</v>
      </c>
      <c r="C2359" s="3"/>
      <c r="D2359" s="3"/>
      <c r="E2359" s="3"/>
      <c r="F2359" s="4"/>
    </row>
    <row r="2360" spans="2:6" ht="11.25" customHeight="1" x14ac:dyDescent="0.2">
      <c r="B2360" s="36" t="s">
        <v>4142</v>
      </c>
      <c r="C2360" s="3"/>
      <c r="D2360" s="3"/>
      <c r="E2360" s="3"/>
      <c r="F2360" s="4"/>
    </row>
    <row r="2361" spans="2:6" ht="11.25" customHeight="1" x14ac:dyDescent="0.2">
      <c r="B2361" s="36" t="s">
        <v>4016</v>
      </c>
      <c r="C2361" s="3"/>
      <c r="D2361" s="3"/>
      <c r="E2361" s="3"/>
      <c r="F2361" s="4"/>
    </row>
    <row r="2362" spans="2:6" ht="11.25" customHeight="1" x14ac:dyDescent="0.2">
      <c r="B2362" s="36" t="s">
        <v>1331</v>
      </c>
      <c r="C2362" s="3"/>
      <c r="D2362" s="3"/>
      <c r="E2362" s="3"/>
      <c r="F2362" s="4"/>
    </row>
    <row r="2363" spans="2:6" ht="11.25" customHeight="1" x14ac:dyDescent="0.2">
      <c r="B2363" s="36" t="s">
        <v>4016</v>
      </c>
      <c r="C2363" s="3"/>
      <c r="D2363" s="3"/>
      <c r="E2363" s="3"/>
      <c r="F2363" s="4"/>
    </row>
    <row r="2364" spans="2:6" ht="11.25" customHeight="1" x14ac:dyDescent="0.2">
      <c r="B2364" s="36" t="s">
        <v>4143</v>
      </c>
      <c r="C2364" s="3"/>
      <c r="D2364" s="3"/>
      <c r="E2364" s="3"/>
      <c r="F2364" s="4"/>
    </row>
    <row r="2365" spans="2:6" ht="11.25" customHeight="1" x14ac:dyDescent="0.2">
      <c r="B2365" s="36" t="s">
        <v>4016</v>
      </c>
      <c r="C2365" s="3"/>
      <c r="D2365" s="3"/>
      <c r="E2365" s="3"/>
      <c r="F2365" s="4"/>
    </row>
    <row r="2366" spans="2:6" ht="11.25" customHeight="1" x14ac:dyDescent="0.2">
      <c r="B2366" s="36" t="s">
        <v>929</v>
      </c>
      <c r="C2366" s="3"/>
      <c r="D2366" s="3"/>
      <c r="E2366" s="3"/>
      <c r="F2366" s="4"/>
    </row>
    <row r="2367" spans="2:6" ht="11.25" customHeight="1" x14ac:dyDescent="0.2">
      <c r="B2367" s="36" t="s">
        <v>4016</v>
      </c>
      <c r="C2367" s="3"/>
      <c r="D2367" s="3"/>
      <c r="E2367" s="3"/>
      <c r="F2367" s="4"/>
    </row>
    <row r="2368" spans="2:6" ht="11.25" customHeight="1" x14ac:dyDescent="0.2">
      <c r="B2368" s="36" t="s">
        <v>1192</v>
      </c>
      <c r="C2368" s="3"/>
      <c r="D2368" s="3"/>
      <c r="E2368" s="3"/>
      <c r="F2368" s="4"/>
    </row>
    <row r="2369" spans="2:6" ht="11.25" customHeight="1" x14ac:dyDescent="0.2">
      <c r="B2369" s="36" t="s">
        <v>4016</v>
      </c>
      <c r="C2369" s="3"/>
      <c r="D2369" s="3"/>
      <c r="E2369" s="3"/>
      <c r="F2369" s="4"/>
    </row>
    <row r="2370" spans="2:6" ht="11.25" customHeight="1" x14ac:dyDescent="0.2">
      <c r="B2370" s="36" t="s">
        <v>1087</v>
      </c>
      <c r="C2370" s="3"/>
      <c r="D2370" s="3"/>
      <c r="E2370" s="3"/>
      <c r="F2370" s="4"/>
    </row>
    <row r="2371" spans="2:6" ht="11.25" customHeight="1" x14ac:dyDescent="0.2">
      <c r="B2371" s="36" t="s">
        <v>4016</v>
      </c>
      <c r="C2371" s="3"/>
      <c r="D2371" s="3"/>
      <c r="E2371" s="3"/>
      <c r="F2371" s="4"/>
    </row>
    <row r="2372" spans="2:6" ht="11.25" customHeight="1" x14ac:dyDescent="0.2">
      <c r="B2372" s="36" t="s">
        <v>3004</v>
      </c>
      <c r="C2372" s="3"/>
      <c r="D2372" s="3"/>
      <c r="E2372" s="3"/>
      <c r="F2372" s="4"/>
    </row>
    <row r="2373" spans="2:6" ht="11.25" customHeight="1" x14ac:dyDescent="0.2">
      <c r="B2373" s="36" t="s">
        <v>4016</v>
      </c>
      <c r="C2373" s="3"/>
      <c r="D2373" s="3"/>
      <c r="E2373" s="3"/>
      <c r="F2373" s="4"/>
    </row>
    <row r="2374" spans="2:6" ht="11.25" customHeight="1" x14ac:dyDescent="0.2">
      <c r="B2374" s="36" t="s">
        <v>281</v>
      </c>
      <c r="C2374" s="3"/>
      <c r="D2374" s="3"/>
      <c r="E2374" s="3"/>
      <c r="F2374" s="4"/>
    </row>
    <row r="2375" spans="2:6" ht="11.25" customHeight="1" x14ac:dyDescent="0.2">
      <c r="B2375" s="36" t="s">
        <v>4016</v>
      </c>
      <c r="C2375" s="3"/>
      <c r="D2375" s="3"/>
      <c r="E2375" s="3"/>
      <c r="F2375" s="4"/>
    </row>
    <row r="2376" spans="2:6" ht="11.25" customHeight="1" x14ac:dyDescent="0.2">
      <c r="B2376" s="36" t="s">
        <v>3612</v>
      </c>
      <c r="C2376" s="3"/>
      <c r="D2376" s="3"/>
      <c r="E2376" s="3"/>
      <c r="F2376" s="4"/>
    </row>
    <row r="2377" spans="2:6" ht="11.25" customHeight="1" x14ac:dyDescent="0.2">
      <c r="B2377" s="36" t="s">
        <v>4016</v>
      </c>
      <c r="C2377" s="3"/>
      <c r="D2377" s="3"/>
      <c r="E2377" s="3"/>
      <c r="F2377" s="4"/>
    </row>
    <row r="2378" spans="2:6" ht="11.25" customHeight="1" x14ac:dyDescent="0.2">
      <c r="B2378" s="36" t="s">
        <v>1889</v>
      </c>
      <c r="C2378" s="3"/>
      <c r="D2378" s="3"/>
      <c r="E2378" s="3"/>
      <c r="F2378" s="4"/>
    </row>
    <row r="2379" spans="2:6" ht="11.25" customHeight="1" x14ac:dyDescent="0.2">
      <c r="B2379" s="36" t="s">
        <v>4016</v>
      </c>
      <c r="C2379" s="3"/>
      <c r="D2379" s="3"/>
      <c r="E2379" s="3"/>
      <c r="F2379" s="4"/>
    </row>
    <row r="2380" spans="2:6" ht="11.25" customHeight="1" x14ac:dyDescent="0.2">
      <c r="B2380" s="36" t="s">
        <v>335</v>
      </c>
      <c r="C2380" s="3"/>
      <c r="D2380" s="3"/>
      <c r="E2380" s="3"/>
      <c r="F2380" s="4"/>
    </row>
    <row r="2381" spans="2:6" ht="11.25" customHeight="1" x14ac:dyDescent="0.2">
      <c r="B2381" s="36" t="s">
        <v>4016</v>
      </c>
      <c r="C2381" s="3"/>
      <c r="D2381" s="3"/>
      <c r="E2381" s="3"/>
      <c r="F2381" s="4"/>
    </row>
    <row r="2382" spans="2:6" ht="11.25" customHeight="1" x14ac:dyDescent="0.2">
      <c r="B2382" s="36" t="s">
        <v>2001</v>
      </c>
      <c r="C2382" s="3"/>
      <c r="D2382" s="3"/>
      <c r="E2382" s="3"/>
      <c r="F2382" s="4"/>
    </row>
    <row r="2383" spans="2:6" ht="11.25" customHeight="1" x14ac:dyDescent="0.2">
      <c r="B2383" s="36" t="s">
        <v>4016</v>
      </c>
      <c r="C2383" s="3"/>
      <c r="D2383" s="3"/>
      <c r="E2383" s="3"/>
      <c r="F2383" s="4"/>
    </row>
    <row r="2384" spans="2:6" ht="11.25" customHeight="1" x14ac:dyDescent="0.2">
      <c r="B2384" s="36" t="s">
        <v>426</v>
      </c>
      <c r="C2384" s="3"/>
      <c r="D2384" s="3"/>
      <c r="E2384" s="3"/>
      <c r="F2384" s="4"/>
    </row>
    <row r="2385" spans="2:6" ht="11.25" customHeight="1" x14ac:dyDescent="0.2">
      <c r="B2385" s="36" t="s">
        <v>4016</v>
      </c>
      <c r="C2385" s="3"/>
      <c r="D2385" s="3"/>
      <c r="E2385" s="3"/>
      <c r="F2385" s="4"/>
    </row>
    <row r="2386" spans="2:6" ht="11.25" customHeight="1" x14ac:dyDescent="0.2">
      <c r="B2386" s="36" t="s">
        <v>3587</v>
      </c>
      <c r="C2386" s="3"/>
      <c r="D2386" s="3"/>
      <c r="E2386" s="3"/>
      <c r="F2386" s="4"/>
    </row>
    <row r="2387" spans="2:6" ht="11.25" customHeight="1" x14ac:dyDescent="0.2">
      <c r="B2387" s="36" t="s">
        <v>4016</v>
      </c>
      <c r="C2387" s="3"/>
      <c r="D2387" s="3"/>
      <c r="E2387" s="3"/>
      <c r="F2387" s="4"/>
    </row>
    <row r="2388" spans="2:6" ht="11.25" customHeight="1" x14ac:dyDescent="0.2">
      <c r="B2388" s="36" t="s">
        <v>3536</v>
      </c>
      <c r="C2388" s="3"/>
      <c r="D2388" s="3"/>
      <c r="E2388" s="3"/>
      <c r="F2388" s="4"/>
    </row>
    <row r="2389" spans="2:6" ht="11.25" customHeight="1" x14ac:dyDescent="0.2">
      <c r="B2389" s="36" t="s">
        <v>4016</v>
      </c>
      <c r="C2389" s="3"/>
      <c r="D2389" s="3"/>
      <c r="E2389" s="3"/>
      <c r="F2389" s="4"/>
    </row>
    <row r="2390" spans="2:6" ht="11.25" customHeight="1" x14ac:dyDescent="0.2">
      <c r="B2390" s="36" t="s">
        <v>1087</v>
      </c>
      <c r="C2390" s="3"/>
      <c r="D2390" s="3"/>
      <c r="E2390" s="3"/>
      <c r="F2390" s="4"/>
    </row>
    <row r="2391" spans="2:6" ht="11.25" customHeight="1" x14ac:dyDescent="0.2">
      <c r="B2391" s="36" t="s">
        <v>4016</v>
      </c>
      <c r="C2391" s="3"/>
      <c r="D2391" s="3"/>
      <c r="E2391" s="3"/>
      <c r="F2391" s="4"/>
    </row>
    <row r="2392" spans="2:6" ht="11.25" customHeight="1" x14ac:dyDescent="0.2">
      <c r="B2392" s="36" t="s">
        <v>3004</v>
      </c>
      <c r="C2392" s="3"/>
      <c r="D2392" s="3"/>
      <c r="E2392" s="3"/>
      <c r="F2392" s="4"/>
    </row>
    <row r="2393" spans="2:6" ht="11.25" customHeight="1" x14ac:dyDescent="0.2">
      <c r="B2393" s="36" t="s">
        <v>4016</v>
      </c>
      <c r="C2393" s="3"/>
      <c r="D2393" s="3"/>
      <c r="E2393" s="3"/>
      <c r="F2393" s="4"/>
    </row>
    <row r="2394" spans="2:6" ht="11.25" customHeight="1" x14ac:dyDescent="0.2">
      <c r="B2394" s="36" t="s">
        <v>281</v>
      </c>
      <c r="C2394" s="3"/>
      <c r="D2394" s="3"/>
      <c r="E2394" s="3"/>
      <c r="F2394" s="4"/>
    </row>
    <row r="2395" spans="2:6" ht="11.25" customHeight="1" x14ac:dyDescent="0.2">
      <c r="B2395" s="36" t="s">
        <v>4016</v>
      </c>
      <c r="C2395" s="3"/>
      <c r="D2395" s="3"/>
      <c r="E2395" s="3"/>
      <c r="F2395" s="4"/>
    </row>
    <row r="2396" spans="2:6" ht="11.25" customHeight="1" x14ac:dyDescent="0.2">
      <c r="B2396" s="36" t="s">
        <v>3612</v>
      </c>
      <c r="C2396" s="3"/>
      <c r="D2396" s="3"/>
      <c r="E2396" s="3"/>
      <c r="F2396" s="4"/>
    </row>
    <row r="2397" spans="2:6" ht="11.25" customHeight="1" x14ac:dyDescent="0.2">
      <c r="B2397" s="36" t="s">
        <v>4016</v>
      </c>
      <c r="C2397" s="3"/>
      <c r="D2397" s="3"/>
      <c r="E2397" s="3"/>
      <c r="F2397" s="4"/>
    </row>
    <row r="2398" spans="2:6" ht="11.25" customHeight="1" x14ac:dyDescent="0.2">
      <c r="B2398" s="36" t="s">
        <v>1889</v>
      </c>
      <c r="C2398" s="3"/>
      <c r="D2398" s="3"/>
      <c r="E2398" s="3"/>
      <c r="F2398" s="4"/>
    </row>
    <row r="2399" spans="2:6" ht="11.25" customHeight="1" x14ac:dyDescent="0.2">
      <c r="B2399" s="36" t="s">
        <v>4016</v>
      </c>
      <c r="C2399" s="3"/>
      <c r="D2399" s="3"/>
      <c r="E2399" s="3"/>
      <c r="F2399" s="4"/>
    </row>
    <row r="2400" spans="2:6" ht="11.25" customHeight="1" x14ac:dyDescent="0.2">
      <c r="B2400" s="36" t="s">
        <v>335</v>
      </c>
      <c r="C2400" s="3"/>
      <c r="D2400" s="3"/>
      <c r="E2400" s="3"/>
      <c r="F2400" s="4"/>
    </row>
    <row r="2401" spans="2:6" ht="11.25" customHeight="1" x14ac:dyDescent="0.2">
      <c r="B2401" s="36" t="s">
        <v>4016</v>
      </c>
      <c r="C2401" s="3"/>
      <c r="D2401" s="3"/>
      <c r="E2401" s="3"/>
      <c r="F2401" s="4"/>
    </row>
    <row r="2402" spans="2:6" ht="11.25" customHeight="1" x14ac:dyDescent="0.2">
      <c r="B2402" s="36" t="s">
        <v>2001</v>
      </c>
      <c r="C2402" s="3"/>
      <c r="D2402" s="3"/>
      <c r="E2402" s="3"/>
      <c r="F2402" s="4"/>
    </row>
    <row r="2403" spans="2:6" ht="11.25" customHeight="1" x14ac:dyDescent="0.2">
      <c r="B2403" s="36" t="s">
        <v>4016</v>
      </c>
      <c r="C2403" s="3"/>
      <c r="D2403" s="3"/>
      <c r="E2403" s="3"/>
      <c r="F2403" s="4"/>
    </row>
    <row r="2404" spans="2:6" ht="11.25" customHeight="1" x14ac:dyDescent="0.2">
      <c r="B2404" s="36" t="s">
        <v>426</v>
      </c>
      <c r="C2404" s="3"/>
      <c r="D2404" s="3"/>
      <c r="E2404" s="3"/>
      <c r="F2404" s="4"/>
    </row>
    <row r="2405" spans="2:6" ht="11.25" customHeight="1" x14ac:dyDescent="0.2">
      <c r="B2405" s="28" t="s">
        <v>4016</v>
      </c>
      <c r="C2405" s="6"/>
      <c r="D2405" s="6"/>
      <c r="E2405" s="6"/>
      <c r="F2405" s="7"/>
    </row>
    <row r="2406" spans="2:6" ht="11.25" customHeight="1" x14ac:dyDescent="0.2">
      <c r="B2406" s="36" t="s">
        <v>4144</v>
      </c>
      <c r="C2406" s="3"/>
      <c r="D2406" s="3"/>
      <c r="E2406" s="3"/>
      <c r="F2406" s="4"/>
    </row>
    <row r="2407" spans="2:6" ht="11.25" customHeight="1" x14ac:dyDescent="0.2">
      <c r="B2407" s="36" t="s">
        <v>4016</v>
      </c>
      <c r="C2407" s="3"/>
      <c r="D2407" s="3"/>
      <c r="E2407" s="3"/>
      <c r="F2407" s="4"/>
    </row>
    <row r="2408" spans="2:6" ht="11.25" customHeight="1" x14ac:dyDescent="0.2">
      <c r="B2408" s="36" t="s">
        <v>2339</v>
      </c>
      <c r="C2408" s="3"/>
      <c r="D2408" s="3"/>
      <c r="E2408" s="3"/>
      <c r="F2408" s="4"/>
    </row>
    <row r="2409" spans="2:6" ht="11.25" customHeight="1" x14ac:dyDescent="0.2">
      <c r="B2409" s="36" t="s">
        <v>4016</v>
      </c>
      <c r="C2409" s="3"/>
      <c r="D2409" s="3"/>
      <c r="E2409" s="3"/>
      <c r="F2409" s="4"/>
    </row>
    <row r="2410" spans="2:6" ht="11.25" customHeight="1" x14ac:dyDescent="0.2">
      <c r="B2410" s="36" t="s">
        <v>1981</v>
      </c>
      <c r="C2410" s="3"/>
      <c r="D2410" s="3"/>
      <c r="E2410" s="3"/>
      <c r="F2410" s="4"/>
    </row>
    <row r="2411" spans="2:6" ht="11.25" customHeight="1" x14ac:dyDescent="0.2">
      <c r="B2411" s="36" t="s">
        <v>4016</v>
      </c>
      <c r="C2411" s="3"/>
      <c r="D2411" s="3"/>
      <c r="E2411" s="3"/>
      <c r="F2411" s="4"/>
    </row>
    <row r="2412" spans="2:6" ht="11.25" customHeight="1" x14ac:dyDescent="0.2">
      <c r="B2412" s="36" t="s">
        <v>1494</v>
      </c>
      <c r="C2412" s="3"/>
      <c r="D2412" s="3"/>
      <c r="E2412" s="3"/>
      <c r="F2412" s="4"/>
    </row>
    <row r="2413" spans="2:6" ht="11.25" customHeight="1" x14ac:dyDescent="0.2">
      <c r="B2413" s="36" t="s">
        <v>4016</v>
      </c>
      <c r="C2413" s="3"/>
      <c r="D2413" s="3"/>
      <c r="E2413" s="3"/>
      <c r="F2413" s="4"/>
    </row>
    <row r="2414" spans="2:6" ht="11.25" customHeight="1" x14ac:dyDescent="0.2">
      <c r="B2414" s="36" t="s">
        <v>1134</v>
      </c>
      <c r="C2414" s="3"/>
      <c r="D2414" s="3"/>
      <c r="E2414" s="3"/>
      <c r="F2414" s="4"/>
    </row>
    <row r="2415" spans="2:6" ht="11.25" customHeight="1" x14ac:dyDescent="0.2">
      <c r="B2415" s="36" t="s">
        <v>4016</v>
      </c>
      <c r="C2415" s="3"/>
      <c r="D2415" s="3"/>
      <c r="E2415" s="3"/>
      <c r="F2415" s="4"/>
    </row>
    <row r="2416" spans="2:6" ht="11.25" customHeight="1" x14ac:dyDescent="0.2">
      <c r="B2416" s="36" t="s">
        <v>3910</v>
      </c>
      <c r="C2416" s="3"/>
      <c r="D2416" s="3"/>
      <c r="E2416" s="3"/>
      <c r="F2416" s="4"/>
    </row>
    <row r="2417" spans="2:6" ht="11.25" hidden="1" customHeight="1" x14ac:dyDescent="0.2">
      <c r="B2417" s="36" t="s">
        <v>4016</v>
      </c>
      <c r="C2417" s="3"/>
      <c r="D2417" s="3"/>
      <c r="E2417" s="3"/>
      <c r="F2417" s="4"/>
    </row>
    <row r="2418" spans="2:6" ht="11.25" customHeight="1" x14ac:dyDescent="0.2">
      <c r="B2418" s="36" t="s">
        <v>1889</v>
      </c>
      <c r="C2418" s="3"/>
      <c r="D2418" s="3"/>
      <c r="E2418" s="3"/>
      <c r="F2418" s="4"/>
    </row>
    <row r="2419" spans="2:6" ht="11.25" hidden="1" customHeight="1" x14ac:dyDescent="0.2">
      <c r="B2419" s="36" t="s">
        <v>4016</v>
      </c>
      <c r="C2419" s="3"/>
      <c r="D2419" s="3"/>
      <c r="E2419" s="3"/>
      <c r="F2419" s="4"/>
    </row>
    <row r="2420" spans="2:6" ht="11.25" customHeight="1" x14ac:dyDescent="0.2">
      <c r="B2420" s="36" t="s">
        <v>335</v>
      </c>
      <c r="C2420" s="3"/>
      <c r="D2420" s="3"/>
      <c r="E2420" s="3"/>
      <c r="F2420" s="4"/>
    </row>
    <row r="2421" spans="2:6" ht="11.25" hidden="1" customHeight="1" x14ac:dyDescent="0.2">
      <c r="B2421" s="36" t="s">
        <v>4016</v>
      </c>
      <c r="C2421" s="3"/>
      <c r="D2421" s="3"/>
      <c r="E2421" s="3"/>
      <c r="F2421" s="4"/>
    </row>
    <row r="2422" spans="2:6" ht="11.25" customHeight="1" x14ac:dyDescent="0.2">
      <c r="B2422" s="36" t="s">
        <v>2001</v>
      </c>
      <c r="C2422" s="3"/>
      <c r="D2422" s="3"/>
      <c r="E2422" s="3"/>
      <c r="F2422" s="4"/>
    </row>
    <row r="2423" spans="2:6" ht="11.25" hidden="1" customHeight="1" x14ac:dyDescent="0.2">
      <c r="B2423" s="36" t="s">
        <v>4016</v>
      </c>
      <c r="C2423" s="3"/>
      <c r="D2423" s="3"/>
      <c r="E2423" s="3"/>
      <c r="F2423" s="4"/>
    </row>
    <row r="2424" spans="2:6" ht="11.25" customHeight="1" x14ac:dyDescent="0.2">
      <c r="B2424" s="36" t="s">
        <v>14</v>
      </c>
      <c r="C2424" s="3"/>
      <c r="D2424" s="3"/>
      <c r="E2424" s="3"/>
      <c r="F2424" s="4"/>
    </row>
    <row r="2425" spans="2:6" ht="11.25" customHeight="1" x14ac:dyDescent="0.2">
      <c r="B2425" s="36" t="s">
        <v>4016</v>
      </c>
      <c r="C2425" s="3"/>
      <c r="D2425" s="3"/>
      <c r="E2425" s="3"/>
      <c r="F2425" s="4"/>
    </row>
    <row r="2426" spans="2:6" ht="11.25" customHeight="1" x14ac:dyDescent="0.2">
      <c r="B2426" s="36" t="s">
        <v>2941</v>
      </c>
      <c r="C2426" s="3"/>
      <c r="D2426" s="3"/>
      <c r="E2426" s="3"/>
      <c r="F2426" s="4"/>
    </row>
    <row r="2427" spans="2:6" ht="11.25" customHeight="1" x14ac:dyDescent="0.2">
      <c r="B2427" s="36" t="s">
        <v>4016</v>
      </c>
      <c r="C2427" s="3"/>
      <c r="D2427" s="3"/>
      <c r="E2427" s="3"/>
      <c r="F2427" s="4"/>
    </row>
    <row r="2428" spans="2:6" ht="11.25" customHeight="1" x14ac:dyDescent="0.2">
      <c r="B2428" s="36" t="s">
        <v>3351</v>
      </c>
      <c r="C2428" s="3"/>
      <c r="D2428" s="3"/>
      <c r="E2428" s="3"/>
      <c r="F2428" s="4"/>
    </row>
    <row r="2429" spans="2:6" ht="11.25" customHeight="1" x14ac:dyDescent="0.2">
      <c r="B2429" s="36" t="s">
        <v>4016</v>
      </c>
      <c r="C2429" s="3"/>
      <c r="D2429" s="3"/>
      <c r="E2429" s="3"/>
      <c r="F2429" s="4"/>
    </row>
    <row r="2430" spans="2:6" ht="11.25" customHeight="1" x14ac:dyDescent="0.2">
      <c r="B2430" s="171" t="s">
        <v>4145</v>
      </c>
      <c r="C2430" s="3"/>
      <c r="D2430" s="3"/>
      <c r="E2430" s="3"/>
      <c r="F2430" s="4"/>
    </row>
    <row r="2431" spans="2:6" ht="11.25" customHeight="1" x14ac:dyDescent="0.2">
      <c r="B2431" s="36" t="s">
        <v>4016</v>
      </c>
      <c r="C2431" s="3"/>
      <c r="D2431" s="3"/>
      <c r="E2431" s="3"/>
      <c r="F2431" s="4"/>
    </row>
    <row r="2432" spans="2:6" ht="11.25" customHeight="1" x14ac:dyDescent="0.2">
      <c r="B2432" s="36" t="s">
        <v>4146</v>
      </c>
      <c r="C2432" s="3"/>
      <c r="D2432" s="3"/>
      <c r="E2432" s="3"/>
      <c r="F2432" s="4"/>
    </row>
    <row r="2433" spans="2:6" ht="11.25" customHeight="1" x14ac:dyDescent="0.2">
      <c r="B2433" s="36" t="s">
        <v>4016</v>
      </c>
      <c r="C2433" s="3"/>
      <c r="D2433" s="3"/>
      <c r="E2433" s="3"/>
      <c r="F2433" s="4"/>
    </row>
    <row r="2434" spans="2:6" ht="11.25" customHeight="1" x14ac:dyDescent="0.2">
      <c r="B2434" s="174" t="s">
        <v>3461</v>
      </c>
      <c r="C2434" s="3"/>
      <c r="D2434" s="3"/>
      <c r="E2434" s="3"/>
      <c r="F2434" s="4"/>
    </row>
    <row r="2435" spans="2:6" ht="11.25" customHeight="1" x14ac:dyDescent="0.2">
      <c r="B2435" s="36" t="s">
        <v>4016</v>
      </c>
      <c r="C2435" s="3"/>
      <c r="D2435" s="3"/>
      <c r="E2435" s="3"/>
      <c r="F2435" s="4"/>
    </row>
    <row r="2436" spans="2:6" ht="11.25" customHeight="1" x14ac:dyDescent="0.2">
      <c r="B2436" s="36" t="s">
        <v>4147</v>
      </c>
      <c r="C2436" s="3"/>
      <c r="D2436" s="3"/>
      <c r="E2436" s="3"/>
      <c r="F2436" s="4"/>
    </row>
    <row r="2437" spans="2:6" ht="11.25" customHeight="1" x14ac:dyDescent="0.2">
      <c r="B2437" s="36" t="s">
        <v>4016</v>
      </c>
      <c r="C2437" s="3"/>
      <c r="D2437" s="3"/>
      <c r="E2437" s="3"/>
      <c r="F2437" s="4"/>
    </row>
    <row r="2438" spans="2:6" ht="11.25" customHeight="1" x14ac:dyDescent="0.2">
      <c r="B2438" s="36" t="s">
        <v>4148</v>
      </c>
      <c r="C2438" s="3"/>
      <c r="D2438" s="3"/>
      <c r="E2438" s="3"/>
      <c r="F2438" s="4"/>
    </row>
    <row r="2439" spans="2:6" ht="11.25" customHeight="1" x14ac:dyDescent="0.2">
      <c r="B2439" s="36" t="s">
        <v>4016</v>
      </c>
      <c r="C2439" s="3"/>
      <c r="D2439" s="3"/>
      <c r="E2439" s="3"/>
      <c r="F2439" s="4"/>
    </row>
    <row r="2440" spans="2:6" ht="11.25" customHeight="1" x14ac:dyDescent="0.2">
      <c r="B2440" s="36" t="s">
        <v>4149</v>
      </c>
      <c r="C2440" s="3"/>
      <c r="D2440" s="3"/>
      <c r="E2440" s="3"/>
      <c r="F2440" s="4"/>
    </row>
    <row r="2441" spans="2:6" ht="11.25" customHeight="1" x14ac:dyDescent="0.2">
      <c r="B2441" s="36" t="s">
        <v>4016</v>
      </c>
      <c r="C2441" s="3"/>
      <c r="D2441" s="3"/>
      <c r="E2441" s="3"/>
      <c r="F2441" s="4"/>
    </row>
    <row r="2442" spans="2:6" ht="11.25" customHeight="1" x14ac:dyDescent="0.2">
      <c r="B2442" s="36" t="s">
        <v>4150</v>
      </c>
      <c r="C2442" s="3"/>
      <c r="D2442" s="3"/>
      <c r="E2442" s="3"/>
      <c r="F2442" s="4"/>
    </row>
    <row r="2443" spans="2:6" ht="11.25" customHeight="1" x14ac:dyDescent="0.2">
      <c r="B2443" s="36" t="s">
        <v>4151</v>
      </c>
      <c r="C2443" s="3"/>
      <c r="D2443" s="3"/>
      <c r="E2443" s="3"/>
      <c r="F2443" s="4"/>
    </row>
    <row r="2444" spans="2:6" ht="11.25" customHeight="1" x14ac:dyDescent="0.2">
      <c r="B2444" s="36" t="s">
        <v>4152</v>
      </c>
      <c r="C2444" s="3"/>
      <c r="D2444" s="3"/>
      <c r="E2444" s="3"/>
      <c r="F2444" s="4"/>
    </row>
    <row r="2445" spans="2:6" ht="11.25" customHeight="1" x14ac:dyDescent="0.2">
      <c r="B2445" s="36" t="s">
        <v>4153</v>
      </c>
      <c r="C2445" s="37">
        <f>D2445+E2445+F2445</f>
        <v>22219</v>
      </c>
      <c r="D2445" s="3">
        <v>5216</v>
      </c>
      <c r="E2445" s="3">
        <v>5502</v>
      </c>
      <c r="F2445" s="4">
        <v>11501</v>
      </c>
    </row>
    <row r="2446" spans="2:6" ht="11.25" customHeight="1" x14ac:dyDescent="0.2">
      <c r="B2446" s="36" t="s">
        <v>4016</v>
      </c>
      <c r="C2446" s="3"/>
      <c r="D2446" s="3"/>
      <c r="E2446" s="3"/>
      <c r="F2446" s="4"/>
    </row>
    <row r="2447" spans="2:6" ht="11.25" customHeight="1" x14ac:dyDescent="0.2">
      <c r="B2447" s="36" t="s">
        <v>3824</v>
      </c>
      <c r="C2447" s="3"/>
      <c r="D2447" s="3"/>
      <c r="E2447" s="3"/>
      <c r="F2447" s="4"/>
    </row>
    <row r="2448" spans="2:6" ht="11.25" customHeight="1" x14ac:dyDescent="0.2">
      <c r="B2448" s="36" t="s">
        <v>4016</v>
      </c>
      <c r="C2448" s="3"/>
      <c r="D2448" s="3"/>
      <c r="E2448" s="3"/>
      <c r="F2448" s="4"/>
    </row>
    <row r="2449" spans="2:6" ht="11.25" customHeight="1" x14ac:dyDescent="0.2">
      <c r="B2449" s="171" t="s">
        <v>4145</v>
      </c>
      <c r="C2449" s="3"/>
      <c r="D2449" s="3"/>
      <c r="E2449" s="3"/>
      <c r="F2449" s="4"/>
    </row>
    <row r="2450" spans="2:6" ht="11.25" customHeight="1" x14ac:dyDescent="0.2">
      <c r="B2450" s="36" t="s">
        <v>4016</v>
      </c>
      <c r="C2450" s="3"/>
      <c r="D2450" s="3"/>
      <c r="E2450" s="3"/>
      <c r="F2450" s="4"/>
    </row>
    <row r="2451" spans="2:6" ht="11.25" customHeight="1" x14ac:dyDescent="0.2">
      <c r="B2451" s="36" t="s">
        <v>4146</v>
      </c>
      <c r="C2451" s="3"/>
      <c r="D2451" s="3"/>
      <c r="E2451" s="3"/>
      <c r="F2451" s="4"/>
    </row>
    <row r="2452" spans="2:6" ht="11.25" customHeight="1" x14ac:dyDescent="0.2">
      <c r="B2452" s="36" t="s">
        <v>4016</v>
      </c>
      <c r="C2452" s="3"/>
      <c r="D2452" s="3"/>
      <c r="E2452" s="3"/>
      <c r="F2452" s="4"/>
    </row>
    <row r="2453" spans="2:6" ht="11.25" customHeight="1" x14ac:dyDescent="0.2">
      <c r="B2453" s="174" t="s">
        <v>3461</v>
      </c>
      <c r="C2453" s="3"/>
      <c r="D2453" s="3"/>
      <c r="E2453" s="3"/>
      <c r="F2453" s="4"/>
    </row>
    <row r="2454" spans="2:6" ht="11.25" customHeight="1" x14ac:dyDescent="0.2">
      <c r="B2454" s="36" t="s">
        <v>4016</v>
      </c>
      <c r="C2454" s="3"/>
      <c r="D2454" s="3"/>
      <c r="E2454" s="3"/>
      <c r="F2454" s="4"/>
    </row>
    <row r="2455" spans="2:6" ht="11.25" customHeight="1" x14ac:dyDescent="0.2">
      <c r="B2455" s="36" t="s">
        <v>4147</v>
      </c>
      <c r="C2455" s="3"/>
      <c r="D2455" s="3"/>
      <c r="E2455" s="3"/>
      <c r="F2455" s="4"/>
    </row>
    <row r="2456" spans="2:6" ht="11.25" customHeight="1" x14ac:dyDescent="0.2">
      <c r="B2456" s="36" t="s">
        <v>4016</v>
      </c>
      <c r="C2456" s="3"/>
      <c r="D2456" s="3"/>
      <c r="E2456" s="3"/>
      <c r="F2456" s="4"/>
    </row>
    <row r="2457" spans="2:6" ht="11.25" customHeight="1" x14ac:dyDescent="0.2">
      <c r="B2457" s="36" t="s">
        <v>4154</v>
      </c>
      <c r="C2457" s="3"/>
      <c r="D2457" s="3"/>
      <c r="E2457" s="3"/>
      <c r="F2457" s="4"/>
    </row>
    <row r="2458" spans="2:6" ht="11.25" customHeight="1" x14ac:dyDescent="0.2">
      <c r="B2458" s="36" t="s">
        <v>4016</v>
      </c>
      <c r="C2458" s="3"/>
      <c r="D2458" s="3"/>
      <c r="E2458" s="3"/>
      <c r="F2458" s="4"/>
    </row>
    <row r="2459" spans="2:6" ht="11.25" customHeight="1" x14ac:dyDescent="0.2">
      <c r="B2459" s="36" t="s">
        <v>170</v>
      </c>
      <c r="C2459" s="3"/>
      <c r="D2459" s="3"/>
      <c r="E2459" s="3"/>
      <c r="F2459" s="4"/>
    </row>
    <row r="2460" spans="2:6" ht="11.25" customHeight="1" x14ac:dyDescent="0.2">
      <c r="B2460" s="36" t="s">
        <v>4016</v>
      </c>
      <c r="C2460" s="3"/>
      <c r="D2460" s="3"/>
      <c r="E2460" s="3"/>
      <c r="F2460" s="4"/>
    </row>
    <row r="2461" spans="2:6" ht="11.25" customHeight="1" x14ac:dyDescent="0.2">
      <c r="B2461" s="36" t="s">
        <v>4155</v>
      </c>
      <c r="C2461" s="3"/>
      <c r="D2461" s="3"/>
      <c r="E2461" s="3"/>
      <c r="F2461" s="4"/>
    </row>
    <row r="2462" spans="2:6" ht="11.25" customHeight="1" x14ac:dyDescent="0.2">
      <c r="B2462" s="36" t="s">
        <v>4156</v>
      </c>
      <c r="C2462" s="3"/>
      <c r="D2462" s="3"/>
      <c r="E2462" s="3"/>
      <c r="F2462" s="4"/>
    </row>
    <row r="2463" spans="2:6" ht="11.25" customHeight="1" x14ac:dyDescent="0.2">
      <c r="B2463" s="36" t="s">
        <v>4157</v>
      </c>
      <c r="C2463" s="3"/>
      <c r="D2463" s="3"/>
      <c r="E2463" s="3"/>
      <c r="F2463" s="4"/>
    </row>
    <row r="2464" spans="2:6" ht="11.25" customHeight="1" x14ac:dyDescent="0.2">
      <c r="B2464" s="36" t="s">
        <v>4158</v>
      </c>
      <c r="C2464" s="37">
        <f>D2464+E2464+F2464</f>
        <v>14334</v>
      </c>
      <c r="D2464" s="3">
        <v>10505</v>
      </c>
      <c r="E2464" s="3">
        <v>3811</v>
      </c>
      <c r="F2464" s="4">
        <v>18</v>
      </c>
    </row>
    <row r="2465" spans="2:6" ht="11.25" customHeight="1" x14ac:dyDescent="0.2">
      <c r="B2465" s="28" t="s">
        <v>4016</v>
      </c>
      <c r="C2465" s="6"/>
      <c r="D2465" s="6"/>
      <c r="E2465" s="6"/>
      <c r="F2465" s="7"/>
    </row>
    <row r="2466" spans="2:6" ht="11.25" customHeight="1" x14ac:dyDescent="0.2">
      <c r="B2466" s="36" t="s">
        <v>3133</v>
      </c>
      <c r="C2466" s="3"/>
      <c r="D2466" s="3"/>
      <c r="E2466" s="3"/>
      <c r="F2466" s="4"/>
    </row>
    <row r="2467" spans="2:6" ht="11.25" customHeight="1" x14ac:dyDescent="0.2">
      <c r="B2467" s="36" t="s">
        <v>4016</v>
      </c>
      <c r="C2467" s="3"/>
      <c r="D2467" s="3"/>
      <c r="E2467" s="3"/>
      <c r="F2467" s="4"/>
    </row>
    <row r="2468" spans="2:6" ht="11.25" customHeight="1" x14ac:dyDescent="0.2">
      <c r="B2468" s="36" t="s">
        <v>170</v>
      </c>
      <c r="C2468" s="3"/>
      <c r="D2468" s="3"/>
      <c r="E2468" s="3"/>
      <c r="F2468" s="4"/>
    </row>
    <row r="2469" spans="2:6" ht="11.25" customHeight="1" x14ac:dyDescent="0.2">
      <c r="B2469" s="36" t="s">
        <v>4016</v>
      </c>
      <c r="C2469" s="3"/>
      <c r="D2469" s="3"/>
      <c r="E2469" s="3"/>
      <c r="F2469" s="4"/>
    </row>
    <row r="2470" spans="2:6" ht="11.25" customHeight="1" x14ac:dyDescent="0.2">
      <c r="B2470" s="36" t="s">
        <v>3497</v>
      </c>
      <c r="C2470" s="3"/>
      <c r="D2470" s="3"/>
      <c r="E2470" s="3"/>
      <c r="F2470" s="4"/>
    </row>
    <row r="2471" spans="2:6" ht="11.25" customHeight="1" x14ac:dyDescent="0.2">
      <c r="B2471" s="36" t="s">
        <v>4016</v>
      </c>
      <c r="C2471" s="3"/>
      <c r="D2471" s="3"/>
      <c r="E2471" s="3"/>
      <c r="F2471" s="4"/>
    </row>
    <row r="2472" spans="2:6" ht="11.25" customHeight="1" x14ac:dyDescent="0.2">
      <c r="B2472" s="36" t="s">
        <v>2826</v>
      </c>
      <c r="C2472" s="3"/>
      <c r="D2472" s="3"/>
      <c r="E2472" s="3"/>
      <c r="F2472" s="4"/>
    </row>
    <row r="2473" spans="2:6" ht="11.25" customHeight="1" x14ac:dyDescent="0.2">
      <c r="B2473" s="36" t="s">
        <v>1383</v>
      </c>
      <c r="C2473" s="3"/>
      <c r="D2473" s="3"/>
      <c r="E2473" s="3"/>
      <c r="F2473" s="4"/>
    </row>
    <row r="2474" spans="2:6" ht="11.25" customHeight="1" x14ac:dyDescent="0.2">
      <c r="B2474" s="36" t="s">
        <v>283</v>
      </c>
      <c r="C2474" s="3"/>
      <c r="D2474" s="3"/>
      <c r="E2474" s="3"/>
      <c r="F2474" s="4"/>
    </row>
    <row r="2475" spans="2:6" ht="11.25" customHeight="1" x14ac:dyDescent="0.2">
      <c r="B2475" s="36" t="s">
        <v>3893</v>
      </c>
      <c r="C2475" s="37">
        <f>D2475+E2475+F2475</f>
        <v>822</v>
      </c>
      <c r="D2475" s="3">
        <v>603</v>
      </c>
      <c r="E2475" s="3">
        <v>218</v>
      </c>
      <c r="F2475" s="4">
        <v>1</v>
      </c>
    </row>
    <row r="2476" spans="2:6" ht="11.25" customHeight="1" x14ac:dyDescent="0.2">
      <c r="B2476" s="36" t="s">
        <v>4016</v>
      </c>
      <c r="C2476" s="3"/>
      <c r="D2476" s="3"/>
      <c r="E2476" s="3"/>
      <c r="F2476" s="4"/>
    </row>
    <row r="2477" spans="2:6" ht="11.25" customHeight="1" x14ac:dyDescent="0.2">
      <c r="B2477" s="36" t="s">
        <v>1525</v>
      </c>
      <c r="C2477" s="3"/>
      <c r="D2477" s="3"/>
      <c r="E2477" s="3"/>
      <c r="F2477" s="4"/>
    </row>
    <row r="2478" spans="2:6" ht="11.25" customHeight="1" x14ac:dyDescent="0.2">
      <c r="B2478" s="36" t="s">
        <v>4016</v>
      </c>
      <c r="C2478" s="3"/>
      <c r="D2478" s="3"/>
      <c r="E2478" s="3"/>
      <c r="F2478" s="4"/>
    </row>
    <row r="2479" spans="2:6" ht="11.25" customHeight="1" x14ac:dyDescent="0.2">
      <c r="B2479" s="171" t="s">
        <v>4145</v>
      </c>
      <c r="C2479" s="3"/>
      <c r="D2479" s="3"/>
      <c r="E2479" s="3"/>
      <c r="F2479" s="4"/>
    </row>
    <row r="2480" spans="2:6" ht="11.25" hidden="1" customHeight="1" x14ac:dyDescent="0.2">
      <c r="B2480" s="36" t="s">
        <v>4016</v>
      </c>
      <c r="C2480" s="3"/>
      <c r="D2480" s="3"/>
      <c r="E2480" s="3"/>
      <c r="F2480" s="4"/>
    </row>
    <row r="2481" spans="2:6" ht="11.25" customHeight="1" x14ac:dyDescent="0.2">
      <c r="B2481" s="36" t="s">
        <v>4146</v>
      </c>
      <c r="C2481" s="3"/>
      <c r="D2481" s="3"/>
      <c r="E2481" s="3"/>
      <c r="F2481" s="4"/>
    </row>
    <row r="2482" spans="2:6" ht="11.25" hidden="1" customHeight="1" x14ac:dyDescent="0.2">
      <c r="B2482" s="36" t="s">
        <v>4016</v>
      </c>
      <c r="C2482" s="3"/>
      <c r="D2482" s="3"/>
      <c r="E2482" s="3"/>
      <c r="F2482" s="4"/>
    </row>
    <row r="2483" spans="2:6" ht="11.25" customHeight="1" x14ac:dyDescent="0.2">
      <c r="B2483" s="174" t="s">
        <v>3461</v>
      </c>
      <c r="C2483" s="3"/>
      <c r="D2483" s="3"/>
      <c r="E2483" s="3"/>
      <c r="F2483" s="4"/>
    </row>
    <row r="2484" spans="2:6" ht="11.25" customHeight="1" x14ac:dyDescent="0.2">
      <c r="B2484" s="36" t="s">
        <v>4016</v>
      </c>
      <c r="C2484" s="3"/>
      <c r="D2484" s="3"/>
      <c r="E2484" s="3"/>
      <c r="F2484" s="4"/>
    </row>
    <row r="2485" spans="2:6" ht="11.25" customHeight="1" x14ac:dyDescent="0.2">
      <c r="B2485" s="36" t="s">
        <v>4159</v>
      </c>
      <c r="C2485" s="3"/>
      <c r="D2485" s="3"/>
      <c r="E2485" s="3"/>
      <c r="F2485" s="4"/>
    </row>
    <row r="2486" spans="2:6" ht="11.25" customHeight="1" x14ac:dyDescent="0.2">
      <c r="B2486" s="36" t="s">
        <v>4016</v>
      </c>
      <c r="C2486" s="3"/>
      <c r="D2486" s="3"/>
      <c r="E2486" s="3"/>
      <c r="F2486" s="4"/>
    </row>
    <row r="2487" spans="2:6" ht="11.25" customHeight="1" x14ac:dyDescent="0.2">
      <c r="B2487" s="36" t="s">
        <v>4160</v>
      </c>
      <c r="C2487" s="3"/>
      <c r="D2487" s="3"/>
      <c r="E2487" s="3"/>
      <c r="F2487" s="4"/>
    </row>
    <row r="2488" spans="2:6" ht="11.25" customHeight="1" x14ac:dyDescent="0.2">
      <c r="B2488" s="36" t="s">
        <v>4161</v>
      </c>
      <c r="C2488" s="3"/>
      <c r="D2488" s="3"/>
      <c r="E2488" s="3"/>
      <c r="F2488" s="4"/>
    </row>
    <row r="2489" spans="2:6" ht="11.25" customHeight="1" x14ac:dyDescent="0.2">
      <c r="B2489" s="36" t="s">
        <v>4162</v>
      </c>
      <c r="C2489" s="3"/>
      <c r="D2489" s="3"/>
      <c r="E2489" s="3"/>
      <c r="F2489" s="4"/>
    </row>
    <row r="2490" spans="2:6" ht="11.25" customHeight="1" x14ac:dyDescent="0.2">
      <c r="B2490" s="36" t="s">
        <v>4163</v>
      </c>
      <c r="C2490" s="3"/>
      <c r="D2490" s="3"/>
      <c r="E2490" s="3"/>
      <c r="F2490" s="4"/>
    </row>
    <row r="2491" spans="2:6" ht="11.25" customHeight="1" x14ac:dyDescent="0.2">
      <c r="B2491" s="36" t="s">
        <v>4164</v>
      </c>
      <c r="C2491" s="37">
        <v>861</v>
      </c>
      <c r="D2491" s="3">
        <v>861</v>
      </c>
      <c r="E2491" s="3"/>
      <c r="F2491" s="4"/>
    </row>
    <row r="2492" spans="2:6" ht="11.25" customHeight="1" x14ac:dyDescent="0.2">
      <c r="B2492" s="36" t="s">
        <v>4016</v>
      </c>
      <c r="C2492" s="3"/>
      <c r="D2492" s="3"/>
      <c r="E2492" s="3"/>
      <c r="F2492" s="4"/>
    </row>
    <row r="2493" spans="2:6" ht="11.25" customHeight="1" x14ac:dyDescent="0.2">
      <c r="B2493" s="36" t="s">
        <v>698</v>
      </c>
      <c r="C2493" s="3"/>
      <c r="D2493" s="3"/>
      <c r="E2493" s="3"/>
      <c r="F2493" s="4"/>
    </row>
    <row r="2494" spans="2:6" ht="11.25" customHeight="1" x14ac:dyDescent="0.2">
      <c r="B2494" s="36" t="s">
        <v>4016</v>
      </c>
      <c r="C2494" s="3"/>
      <c r="D2494" s="3"/>
      <c r="E2494" s="3"/>
      <c r="F2494" s="4"/>
    </row>
    <row r="2495" spans="2:6" ht="11.25" customHeight="1" x14ac:dyDescent="0.2">
      <c r="B2495" s="36" t="s">
        <v>3227</v>
      </c>
      <c r="C2495" s="3"/>
      <c r="D2495" s="3"/>
      <c r="E2495" s="3"/>
      <c r="F2495" s="4"/>
    </row>
    <row r="2496" spans="2:6" ht="11.25" customHeight="1" x14ac:dyDescent="0.2">
      <c r="B2496" s="36" t="s">
        <v>4016</v>
      </c>
      <c r="C2496" s="3"/>
      <c r="D2496" s="3"/>
      <c r="E2496" s="3"/>
      <c r="F2496" s="4"/>
    </row>
    <row r="2497" spans="2:6" ht="11.25" customHeight="1" x14ac:dyDescent="0.2">
      <c r="B2497" s="36" t="s">
        <v>787</v>
      </c>
      <c r="C2497" s="3"/>
      <c r="D2497" s="3"/>
      <c r="E2497" s="3"/>
      <c r="F2497" s="4"/>
    </row>
    <row r="2498" spans="2:6" ht="11.25" customHeight="1" x14ac:dyDescent="0.2">
      <c r="B2498" s="36" t="s">
        <v>4016</v>
      </c>
      <c r="C2498" s="3"/>
      <c r="D2498" s="3"/>
      <c r="E2498" s="3"/>
      <c r="F2498" s="4"/>
    </row>
    <row r="2499" spans="2:6" ht="11.25" customHeight="1" x14ac:dyDescent="0.2">
      <c r="B2499" s="36" t="s">
        <v>2029</v>
      </c>
      <c r="C2499" s="3"/>
      <c r="D2499" s="3"/>
      <c r="E2499" s="3"/>
      <c r="F2499" s="4"/>
    </row>
    <row r="2500" spans="2:6" ht="11.25" customHeight="1" x14ac:dyDescent="0.2">
      <c r="B2500" s="36" t="s">
        <v>4016</v>
      </c>
      <c r="C2500" s="3"/>
      <c r="D2500" s="3"/>
      <c r="E2500" s="3"/>
      <c r="F2500" s="4"/>
    </row>
    <row r="2501" spans="2:6" ht="11.25" customHeight="1" x14ac:dyDescent="0.2">
      <c r="B2501" s="36" t="s">
        <v>2708</v>
      </c>
      <c r="C2501" s="3"/>
      <c r="D2501" s="3"/>
      <c r="E2501" s="3"/>
      <c r="F2501" s="4"/>
    </row>
    <row r="2502" spans="2:6" ht="11.25" customHeight="1" x14ac:dyDescent="0.2">
      <c r="B2502" s="36" t="s">
        <v>4016</v>
      </c>
      <c r="C2502" s="3"/>
      <c r="D2502" s="3"/>
      <c r="E2502" s="3"/>
      <c r="F2502" s="4"/>
    </row>
    <row r="2503" spans="2:6" ht="11.25" customHeight="1" x14ac:dyDescent="0.2">
      <c r="B2503" s="36" t="s">
        <v>3188</v>
      </c>
      <c r="C2503" s="3"/>
      <c r="D2503" s="3"/>
      <c r="E2503" s="3"/>
      <c r="F2503" s="4"/>
    </row>
    <row r="2504" spans="2:6" ht="11.25" customHeight="1" x14ac:dyDescent="0.2">
      <c r="B2504" s="36" t="s">
        <v>3564</v>
      </c>
      <c r="C2504" s="3"/>
      <c r="D2504" s="3"/>
      <c r="E2504" s="3"/>
      <c r="F2504" s="4"/>
    </row>
    <row r="2505" spans="2:6" ht="11.25" customHeight="1" x14ac:dyDescent="0.2">
      <c r="B2505" s="36" t="s">
        <v>290</v>
      </c>
      <c r="C2505" s="3"/>
      <c r="D2505" s="3"/>
      <c r="E2505" s="3"/>
      <c r="F2505" s="4"/>
    </row>
    <row r="2506" spans="2:6" ht="11.25" customHeight="1" x14ac:dyDescent="0.2">
      <c r="B2506" s="36" t="s">
        <v>4016</v>
      </c>
      <c r="C2506" s="3"/>
      <c r="D2506" s="3"/>
      <c r="E2506" s="3"/>
      <c r="F2506" s="4"/>
    </row>
    <row r="2507" spans="2:6" ht="11.25" customHeight="1" x14ac:dyDescent="0.2">
      <c r="B2507" s="36" t="s">
        <v>862</v>
      </c>
      <c r="C2507" s="3"/>
      <c r="D2507" s="3"/>
      <c r="E2507" s="3"/>
      <c r="F2507" s="4"/>
    </row>
    <row r="2508" spans="2:6" ht="11.25" customHeight="1" x14ac:dyDescent="0.2">
      <c r="B2508" s="36" t="s">
        <v>474</v>
      </c>
      <c r="C2508" s="3"/>
      <c r="D2508" s="3"/>
      <c r="E2508" s="3"/>
      <c r="F2508" s="4"/>
    </row>
    <row r="2509" spans="2:6" ht="11.25" customHeight="1" x14ac:dyDescent="0.2">
      <c r="B2509" s="36" t="s">
        <v>1826</v>
      </c>
      <c r="C2509" s="3"/>
      <c r="D2509" s="3"/>
      <c r="E2509" s="3"/>
      <c r="F2509" s="4"/>
    </row>
    <row r="2510" spans="2:6" ht="11.25" customHeight="1" x14ac:dyDescent="0.2">
      <c r="B2510" s="36" t="s">
        <v>4016</v>
      </c>
      <c r="C2510" s="3"/>
      <c r="D2510" s="3"/>
      <c r="E2510" s="3"/>
      <c r="F2510" s="4"/>
    </row>
    <row r="2511" spans="2:6" ht="11.25" customHeight="1" x14ac:dyDescent="0.2">
      <c r="B2511" s="36" t="s">
        <v>2031</v>
      </c>
      <c r="C2511" s="3"/>
      <c r="D2511" s="3"/>
      <c r="E2511" s="3"/>
      <c r="F2511" s="4"/>
    </row>
    <row r="2512" spans="2:6" ht="11.25" customHeight="1" x14ac:dyDescent="0.2">
      <c r="B2512" s="36" t="s">
        <v>1006</v>
      </c>
      <c r="C2512" s="3"/>
      <c r="D2512" s="3"/>
      <c r="E2512" s="3"/>
      <c r="F2512" s="4"/>
    </row>
    <row r="2513" spans="2:6" ht="11.25" customHeight="1" x14ac:dyDescent="0.2">
      <c r="B2513" s="36" t="s">
        <v>3095</v>
      </c>
      <c r="C2513" s="3"/>
      <c r="D2513" s="3"/>
      <c r="E2513" s="3"/>
      <c r="F2513" s="4"/>
    </row>
    <row r="2514" spans="2:6" ht="11.25" customHeight="1" x14ac:dyDescent="0.2">
      <c r="B2514" s="36" t="s">
        <v>2722</v>
      </c>
      <c r="C2514" s="37">
        <f>D2514+E2514+F2514</f>
        <v>738</v>
      </c>
      <c r="D2514" s="3">
        <v>272</v>
      </c>
      <c r="E2514" s="3">
        <v>290</v>
      </c>
      <c r="F2514" s="4">
        <v>176</v>
      </c>
    </row>
    <row r="2515" spans="2:6" ht="11.25" customHeight="1" x14ac:dyDescent="0.2">
      <c r="B2515" s="36" t="s">
        <v>4016</v>
      </c>
      <c r="C2515" s="3"/>
      <c r="D2515" s="3"/>
      <c r="E2515" s="3"/>
      <c r="F2515" s="4"/>
    </row>
    <row r="2516" spans="2:6" ht="11.25" customHeight="1" x14ac:dyDescent="0.2">
      <c r="B2516" s="36" t="s">
        <v>726</v>
      </c>
      <c r="C2516" s="3"/>
      <c r="D2516" s="3"/>
      <c r="E2516" s="3"/>
      <c r="F2516" s="4"/>
    </row>
    <row r="2517" spans="2:6" ht="11.25" customHeight="1" x14ac:dyDescent="0.2">
      <c r="B2517" s="36" t="s">
        <v>4016</v>
      </c>
      <c r="C2517" s="3"/>
      <c r="D2517" s="3"/>
      <c r="E2517" s="3"/>
      <c r="F2517" s="4"/>
    </row>
    <row r="2518" spans="2:6" ht="11.25" customHeight="1" x14ac:dyDescent="0.2">
      <c r="B2518" s="36" t="s">
        <v>4165</v>
      </c>
      <c r="C2518" s="3"/>
      <c r="D2518" s="3"/>
      <c r="E2518" s="3"/>
      <c r="F2518" s="4"/>
    </row>
    <row r="2519" spans="2:6" ht="11.25" customHeight="1" x14ac:dyDescent="0.2">
      <c r="B2519" s="36" t="s">
        <v>4166</v>
      </c>
      <c r="C2519" s="3"/>
      <c r="D2519" s="3"/>
      <c r="E2519" s="3"/>
      <c r="F2519" s="4"/>
    </row>
    <row r="2520" spans="2:6" ht="11.25" customHeight="1" x14ac:dyDescent="0.2">
      <c r="B2520" s="36" t="s">
        <v>4167</v>
      </c>
      <c r="C2520" s="3"/>
      <c r="D2520" s="3"/>
      <c r="E2520" s="3"/>
      <c r="F2520" s="4"/>
    </row>
    <row r="2521" spans="2:6" ht="11.25" customHeight="1" x14ac:dyDescent="0.2">
      <c r="B2521" s="36" t="s">
        <v>4168</v>
      </c>
      <c r="C2521" s="37">
        <f>D2521+E2521+F2521</f>
        <v>38974</v>
      </c>
      <c r="D2521" s="3">
        <f>SUM(D2352:D2514)</f>
        <v>17457</v>
      </c>
      <c r="E2521" s="3">
        <f>SUM(E2352:E2514)</f>
        <v>9821</v>
      </c>
      <c r="F2521" s="4">
        <f>SUM(F2352:F2515)</f>
        <v>11696</v>
      </c>
    </row>
    <row r="2522" spans="2:6" ht="11.25" customHeight="1" x14ac:dyDescent="0.2">
      <c r="B2522" s="36"/>
      <c r="C2522" s="37"/>
      <c r="D2522" s="3"/>
      <c r="E2522" s="3"/>
      <c r="F2522" s="4"/>
    </row>
    <row r="2523" spans="2:6" ht="11.25" customHeight="1" x14ac:dyDescent="0.2">
      <c r="B2523" s="28"/>
      <c r="C2523" s="6"/>
      <c r="D2523" s="6"/>
      <c r="E2523" s="6"/>
      <c r="F2523" s="7"/>
    </row>
    <row r="2524" spans="2:6" ht="11.25" customHeight="1" x14ac:dyDescent="0.2">
      <c r="B2524" s="36"/>
      <c r="C2524" s="3"/>
      <c r="D2524" s="3"/>
      <c r="E2524" s="3"/>
      <c r="F2524" s="4"/>
    </row>
    <row r="2525" spans="2:6" ht="11.25" customHeight="1" x14ac:dyDescent="0.2">
      <c r="B2525" s="197" t="s">
        <v>4179</v>
      </c>
      <c r="C2525" s="34">
        <f>C2695</f>
        <v>38619</v>
      </c>
      <c r="D2525" s="34">
        <f t="shared" ref="D2525:E2525" si="1">D2695</f>
        <v>17289</v>
      </c>
      <c r="E2525" s="34">
        <f t="shared" si="1"/>
        <v>9730</v>
      </c>
      <c r="F2525" s="35">
        <f>F2695</f>
        <v>11600</v>
      </c>
    </row>
    <row r="2526" spans="2:6" ht="11.25" customHeight="1" x14ac:dyDescent="0.2">
      <c r="B2526" s="174" t="s">
        <v>4016</v>
      </c>
      <c r="C2526" s="3"/>
      <c r="D2526" s="3"/>
      <c r="E2526" s="3"/>
      <c r="F2526" s="4"/>
    </row>
    <row r="2527" spans="2:6" ht="11.25" customHeight="1" x14ac:dyDescent="0.2">
      <c r="B2527" s="174" t="s">
        <v>3392</v>
      </c>
      <c r="C2527" s="3"/>
      <c r="D2527" s="3"/>
      <c r="E2527" s="3"/>
      <c r="F2527" s="4"/>
    </row>
    <row r="2528" spans="2:6" ht="11.25" customHeight="1" x14ac:dyDescent="0.2">
      <c r="B2528" s="174" t="s">
        <v>4016</v>
      </c>
      <c r="C2528" s="3"/>
      <c r="D2528" s="3"/>
      <c r="E2528" s="3"/>
      <c r="F2528" s="4"/>
    </row>
    <row r="2529" spans="2:6" ht="11.25" customHeight="1" x14ac:dyDescent="0.2">
      <c r="B2529" s="174" t="s">
        <v>2559</v>
      </c>
      <c r="C2529" s="3"/>
      <c r="D2529" s="3"/>
      <c r="E2529" s="3"/>
      <c r="F2529" s="4"/>
    </row>
    <row r="2530" spans="2:6" ht="11.25" customHeight="1" x14ac:dyDescent="0.2">
      <c r="B2530" s="174" t="s">
        <v>920</v>
      </c>
      <c r="C2530" s="3"/>
      <c r="D2530" s="3"/>
      <c r="E2530" s="3"/>
      <c r="F2530" s="4"/>
    </row>
    <row r="2531" spans="2:6" ht="11.25" customHeight="1" x14ac:dyDescent="0.2">
      <c r="B2531" s="174" t="s">
        <v>4016</v>
      </c>
      <c r="C2531" s="3"/>
      <c r="D2531" s="3"/>
      <c r="E2531" s="3"/>
      <c r="F2531" s="4"/>
    </row>
    <row r="2532" spans="2:6" ht="11.25" customHeight="1" x14ac:dyDescent="0.2">
      <c r="B2532" s="174" t="s">
        <v>2499</v>
      </c>
      <c r="C2532" s="3"/>
      <c r="D2532" s="3"/>
      <c r="E2532" s="3"/>
      <c r="F2532" s="4"/>
    </row>
    <row r="2533" spans="2:6" ht="11.25" hidden="1" customHeight="1" x14ac:dyDescent="0.2">
      <c r="B2533" s="174" t="s">
        <v>4016</v>
      </c>
      <c r="C2533" s="3"/>
      <c r="D2533" s="3"/>
      <c r="E2533" s="3"/>
      <c r="F2533" s="4"/>
    </row>
    <row r="2534" spans="2:6" ht="11.25" customHeight="1" x14ac:dyDescent="0.2">
      <c r="B2534" s="174" t="s">
        <v>4205</v>
      </c>
      <c r="C2534" s="3"/>
      <c r="D2534" s="3"/>
      <c r="E2534" s="3"/>
      <c r="F2534" s="4"/>
    </row>
    <row r="2535" spans="2:6" ht="11.25" hidden="1" customHeight="1" x14ac:dyDescent="0.2">
      <c r="B2535" s="174" t="s">
        <v>4016</v>
      </c>
      <c r="C2535" s="3"/>
      <c r="D2535" s="3"/>
      <c r="E2535" s="3"/>
      <c r="F2535" s="4"/>
    </row>
    <row r="2536" spans="2:6" ht="11.25" customHeight="1" x14ac:dyDescent="0.2">
      <c r="B2536" s="174" t="s">
        <v>1331</v>
      </c>
      <c r="C2536" s="3"/>
      <c r="D2536" s="3"/>
      <c r="E2536" s="3"/>
      <c r="F2536" s="4"/>
    </row>
    <row r="2537" spans="2:6" ht="11.25" customHeight="1" x14ac:dyDescent="0.2">
      <c r="B2537" s="174" t="s">
        <v>4016</v>
      </c>
      <c r="C2537" s="3"/>
      <c r="D2537" s="3"/>
      <c r="E2537" s="3"/>
      <c r="F2537" s="4"/>
    </row>
    <row r="2538" spans="2:6" ht="11.25" customHeight="1" x14ac:dyDescent="0.2">
      <c r="B2538" s="174" t="s">
        <v>4206</v>
      </c>
      <c r="C2538" s="3"/>
      <c r="D2538" s="3"/>
      <c r="E2538" s="3"/>
      <c r="F2538" s="4"/>
    </row>
    <row r="2539" spans="2:6" ht="11.25" customHeight="1" x14ac:dyDescent="0.2">
      <c r="B2539" s="174" t="s">
        <v>4016</v>
      </c>
      <c r="C2539" s="3"/>
      <c r="D2539" s="3"/>
      <c r="E2539" s="3"/>
      <c r="F2539" s="4"/>
    </row>
    <row r="2540" spans="2:6" ht="11.25" customHeight="1" x14ac:dyDescent="0.2">
      <c r="B2540" s="174" t="s">
        <v>929</v>
      </c>
      <c r="C2540" s="3"/>
      <c r="D2540" s="3"/>
      <c r="E2540" s="3"/>
      <c r="F2540" s="4"/>
    </row>
    <row r="2541" spans="2:6" ht="11.25" customHeight="1" x14ac:dyDescent="0.2">
      <c r="B2541" s="174" t="s">
        <v>4016</v>
      </c>
      <c r="C2541" s="3"/>
      <c r="D2541" s="3"/>
      <c r="E2541" s="3"/>
      <c r="F2541" s="4"/>
    </row>
    <row r="2542" spans="2:6" ht="11.25" customHeight="1" x14ac:dyDescent="0.2">
      <c r="B2542" s="174" t="s">
        <v>1192</v>
      </c>
      <c r="C2542" s="3"/>
      <c r="D2542" s="3"/>
      <c r="E2542" s="3"/>
      <c r="F2542" s="4"/>
    </row>
    <row r="2543" spans="2:6" ht="11.25" customHeight="1" x14ac:dyDescent="0.2">
      <c r="B2543" s="174" t="s">
        <v>4016</v>
      </c>
      <c r="C2543" s="3"/>
      <c r="D2543" s="3"/>
      <c r="E2543" s="3"/>
      <c r="F2543" s="4"/>
    </row>
    <row r="2544" spans="2:6" ht="11.25" customHeight="1" x14ac:dyDescent="0.2">
      <c r="B2544" s="174" t="s">
        <v>1087</v>
      </c>
      <c r="C2544" s="3"/>
      <c r="D2544" s="3"/>
      <c r="E2544" s="3"/>
      <c r="F2544" s="4"/>
    </row>
    <row r="2545" spans="2:6" ht="11.25" customHeight="1" x14ac:dyDescent="0.2">
      <c r="B2545" s="174" t="s">
        <v>4016</v>
      </c>
      <c r="C2545" s="3"/>
      <c r="D2545" s="3"/>
      <c r="E2545" s="3"/>
      <c r="F2545" s="4"/>
    </row>
    <row r="2546" spans="2:6" ht="11.25" customHeight="1" x14ac:dyDescent="0.2">
      <c r="B2546" s="174" t="s">
        <v>3004</v>
      </c>
      <c r="C2546" s="3"/>
      <c r="D2546" s="3"/>
      <c r="E2546" s="3"/>
      <c r="F2546" s="4"/>
    </row>
    <row r="2547" spans="2:6" ht="11.25" customHeight="1" x14ac:dyDescent="0.2">
      <c r="B2547" s="174" t="s">
        <v>4016</v>
      </c>
      <c r="C2547" s="3"/>
      <c r="D2547" s="3"/>
      <c r="E2547" s="3"/>
      <c r="F2547" s="4"/>
    </row>
    <row r="2548" spans="2:6" ht="11.25" customHeight="1" x14ac:dyDescent="0.2">
      <c r="B2548" s="174" t="s">
        <v>281</v>
      </c>
      <c r="C2548" s="3"/>
      <c r="D2548" s="3"/>
      <c r="E2548" s="3"/>
      <c r="F2548" s="4"/>
    </row>
    <row r="2549" spans="2:6" ht="11.25" customHeight="1" x14ac:dyDescent="0.2">
      <c r="B2549" s="174" t="s">
        <v>4016</v>
      </c>
      <c r="C2549" s="3"/>
      <c r="D2549" s="3"/>
      <c r="E2549" s="3"/>
      <c r="F2549" s="4"/>
    </row>
    <row r="2550" spans="2:6" ht="11.25" customHeight="1" x14ac:dyDescent="0.2">
      <c r="B2550" s="174" t="s">
        <v>3612</v>
      </c>
      <c r="C2550" s="3"/>
      <c r="D2550" s="3"/>
      <c r="E2550" s="3"/>
      <c r="F2550" s="4"/>
    </row>
    <row r="2551" spans="2:6" ht="11.25" customHeight="1" x14ac:dyDescent="0.2">
      <c r="B2551" s="174" t="s">
        <v>4016</v>
      </c>
      <c r="C2551" s="3"/>
      <c r="D2551" s="3"/>
      <c r="E2551" s="3"/>
      <c r="F2551" s="4"/>
    </row>
    <row r="2552" spans="2:6" ht="11.25" customHeight="1" x14ac:dyDescent="0.2">
      <c r="B2552" s="174" t="s">
        <v>1889</v>
      </c>
      <c r="C2552" s="3"/>
      <c r="D2552" s="3"/>
      <c r="E2552" s="3"/>
      <c r="F2552" s="4"/>
    </row>
    <row r="2553" spans="2:6" ht="11.25" customHeight="1" x14ac:dyDescent="0.2">
      <c r="B2553" s="174" t="s">
        <v>4016</v>
      </c>
      <c r="C2553" s="3"/>
      <c r="D2553" s="3"/>
      <c r="E2553" s="3"/>
      <c r="F2553" s="4"/>
    </row>
    <row r="2554" spans="2:6" ht="11.25" customHeight="1" x14ac:dyDescent="0.2">
      <c r="B2554" s="174" t="s">
        <v>335</v>
      </c>
      <c r="C2554" s="3"/>
      <c r="D2554" s="3"/>
      <c r="E2554" s="3"/>
      <c r="F2554" s="4"/>
    </row>
    <row r="2555" spans="2:6" ht="11.25" customHeight="1" x14ac:dyDescent="0.2">
      <c r="B2555" s="174" t="s">
        <v>4016</v>
      </c>
      <c r="C2555" s="3"/>
      <c r="D2555" s="3"/>
      <c r="E2555" s="3"/>
      <c r="F2555" s="4"/>
    </row>
    <row r="2556" spans="2:6" ht="11.25" customHeight="1" x14ac:dyDescent="0.2">
      <c r="B2556" s="174" t="s">
        <v>2001</v>
      </c>
      <c r="C2556" s="3"/>
      <c r="D2556" s="3"/>
      <c r="E2556" s="3"/>
      <c r="F2556" s="4"/>
    </row>
    <row r="2557" spans="2:6" ht="11.25" customHeight="1" x14ac:dyDescent="0.2">
      <c r="B2557" s="174" t="s">
        <v>4016</v>
      </c>
      <c r="C2557" s="3"/>
      <c r="D2557" s="3"/>
      <c r="E2557" s="3"/>
      <c r="F2557" s="4"/>
    </row>
    <row r="2558" spans="2:6" ht="11.25" customHeight="1" x14ac:dyDescent="0.2">
      <c r="B2558" s="174" t="s">
        <v>426</v>
      </c>
      <c r="C2558" s="3"/>
      <c r="D2558" s="3"/>
      <c r="E2558" s="3"/>
      <c r="F2558" s="4"/>
    </row>
    <row r="2559" spans="2:6" ht="11.25" customHeight="1" x14ac:dyDescent="0.2">
      <c r="B2559" s="174" t="s">
        <v>4016</v>
      </c>
      <c r="C2559" s="3"/>
      <c r="D2559" s="3"/>
      <c r="E2559" s="3"/>
      <c r="F2559" s="4"/>
    </row>
    <row r="2560" spans="2:6" ht="11.25" customHeight="1" x14ac:dyDescent="0.2">
      <c r="B2560" s="174" t="s">
        <v>3587</v>
      </c>
      <c r="C2560" s="3"/>
      <c r="D2560" s="3"/>
      <c r="E2560" s="3"/>
      <c r="F2560" s="4"/>
    </row>
    <row r="2561" spans="2:6" ht="11.25" customHeight="1" x14ac:dyDescent="0.2">
      <c r="B2561" s="174" t="s">
        <v>4016</v>
      </c>
      <c r="C2561" s="3"/>
      <c r="D2561" s="3"/>
      <c r="E2561" s="3"/>
      <c r="F2561" s="4"/>
    </row>
    <row r="2562" spans="2:6" ht="11.25" customHeight="1" x14ac:dyDescent="0.2">
      <c r="B2562" s="174" t="s">
        <v>3536</v>
      </c>
      <c r="C2562" s="3"/>
      <c r="D2562" s="3"/>
      <c r="E2562" s="3"/>
      <c r="F2562" s="4"/>
    </row>
    <row r="2563" spans="2:6" ht="11.25" customHeight="1" x14ac:dyDescent="0.2">
      <c r="B2563" s="174" t="s">
        <v>4016</v>
      </c>
      <c r="C2563" s="3"/>
      <c r="D2563" s="3"/>
      <c r="E2563" s="3"/>
      <c r="F2563" s="4"/>
    </row>
    <row r="2564" spans="2:6" ht="11.25" customHeight="1" x14ac:dyDescent="0.2">
      <c r="B2564" s="174" t="s">
        <v>1087</v>
      </c>
      <c r="C2564" s="3"/>
      <c r="D2564" s="3"/>
      <c r="E2564" s="3"/>
      <c r="F2564" s="4"/>
    </row>
    <row r="2565" spans="2:6" ht="11.25" customHeight="1" x14ac:dyDescent="0.2">
      <c r="B2565" s="174" t="s">
        <v>4016</v>
      </c>
      <c r="C2565" s="3"/>
      <c r="D2565" s="3"/>
      <c r="E2565" s="3"/>
      <c r="F2565" s="4"/>
    </row>
    <row r="2566" spans="2:6" ht="11.25" customHeight="1" x14ac:dyDescent="0.2">
      <c r="B2566" s="174" t="s">
        <v>3004</v>
      </c>
      <c r="C2566" s="3"/>
      <c r="D2566" s="3"/>
      <c r="E2566" s="3"/>
      <c r="F2566" s="4"/>
    </row>
    <row r="2567" spans="2:6" ht="11.25" customHeight="1" x14ac:dyDescent="0.2">
      <c r="B2567" s="174" t="s">
        <v>4016</v>
      </c>
      <c r="C2567" s="3"/>
      <c r="D2567" s="3"/>
      <c r="E2567" s="3"/>
      <c r="F2567" s="4"/>
    </row>
    <row r="2568" spans="2:6" ht="11.25" customHeight="1" x14ac:dyDescent="0.2">
      <c r="B2568" s="174" t="s">
        <v>281</v>
      </c>
      <c r="C2568" s="3"/>
      <c r="D2568" s="3"/>
      <c r="E2568" s="3"/>
      <c r="F2568" s="4"/>
    </row>
    <row r="2569" spans="2:6" ht="11.25" customHeight="1" x14ac:dyDescent="0.2">
      <c r="B2569" s="174" t="s">
        <v>4016</v>
      </c>
      <c r="C2569" s="3"/>
      <c r="D2569" s="3"/>
      <c r="E2569" s="3"/>
      <c r="F2569" s="4"/>
    </row>
    <row r="2570" spans="2:6" ht="11.25" customHeight="1" x14ac:dyDescent="0.2">
      <c r="B2570" s="174" t="s">
        <v>3612</v>
      </c>
      <c r="C2570" s="3"/>
      <c r="D2570" s="3"/>
      <c r="E2570" s="3"/>
      <c r="F2570" s="4"/>
    </row>
    <row r="2571" spans="2:6" ht="11.25" customHeight="1" x14ac:dyDescent="0.2">
      <c r="B2571" s="174" t="s">
        <v>4016</v>
      </c>
      <c r="C2571" s="3"/>
      <c r="D2571" s="3"/>
      <c r="E2571" s="3"/>
      <c r="F2571" s="4"/>
    </row>
    <row r="2572" spans="2:6" ht="11.25" customHeight="1" x14ac:dyDescent="0.2">
      <c r="B2572" s="174" t="s">
        <v>1889</v>
      </c>
      <c r="C2572" s="3"/>
      <c r="D2572" s="3"/>
      <c r="E2572" s="3"/>
      <c r="F2572" s="4"/>
    </row>
    <row r="2573" spans="2:6" ht="11.25" customHeight="1" x14ac:dyDescent="0.2">
      <c r="B2573" s="174" t="s">
        <v>4016</v>
      </c>
      <c r="C2573" s="3"/>
      <c r="D2573" s="3"/>
      <c r="E2573" s="3"/>
      <c r="F2573" s="4"/>
    </row>
    <row r="2574" spans="2:6" ht="11.25" customHeight="1" x14ac:dyDescent="0.2">
      <c r="B2574" s="174" t="s">
        <v>335</v>
      </c>
      <c r="C2574" s="3"/>
      <c r="D2574" s="3"/>
      <c r="E2574" s="3"/>
      <c r="F2574" s="4"/>
    </row>
    <row r="2575" spans="2:6" ht="11.25" customHeight="1" x14ac:dyDescent="0.2">
      <c r="B2575" s="174" t="s">
        <v>4016</v>
      </c>
      <c r="C2575" s="3"/>
      <c r="D2575" s="3"/>
      <c r="E2575" s="3"/>
      <c r="F2575" s="4"/>
    </row>
    <row r="2576" spans="2:6" ht="11.25" customHeight="1" x14ac:dyDescent="0.2">
      <c r="B2576" s="174" t="s">
        <v>2001</v>
      </c>
      <c r="C2576" s="3"/>
      <c r="D2576" s="3"/>
      <c r="E2576" s="3"/>
      <c r="F2576" s="4"/>
    </row>
    <row r="2577" spans="2:6" ht="11.25" customHeight="1" x14ac:dyDescent="0.2">
      <c r="B2577" s="174" t="s">
        <v>4016</v>
      </c>
      <c r="C2577" s="3"/>
      <c r="D2577" s="3"/>
      <c r="E2577" s="3"/>
      <c r="F2577" s="4"/>
    </row>
    <row r="2578" spans="2:6" ht="11.25" customHeight="1" x14ac:dyDescent="0.2">
      <c r="B2578" s="174" t="s">
        <v>426</v>
      </c>
      <c r="C2578" s="3"/>
      <c r="D2578" s="3"/>
      <c r="E2578" s="3"/>
      <c r="F2578" s="4"/>
    </row>
    <row r="2579" spans="2:6" ht="11.25" customHeight="1" x14ac:dyDescent="0.2">
      <c r="B2579" s="174" t="s">
        <v>4016</v>
      </c>
      <c r="C2579" s="3"/>
      <c r="D2579" s="3"/>
      <c r="E2579" s="3"/>
      <c r="F2579" s="4"/>
    </row>
    <row r="2580" spans="2:6" ht="11.25" customHeight="1" x14ac:dyDescent="0.2">
      <c r="B2580" s="174" t="s">
        <v>4180</v>
      </c>
      <c r="C2580" s="3"/>
      <c r="D2580" s="3"/>
      <c r="E2580" s="3"/>
      <c r="F2580" s="4"/>
    </row>
    <row r="2581" spans="2:6" ht="11.25" customHeight="1" x14ac:dyDescent="0.2">
      <c r="B2581" s="199" t="s">
        <v>4016</v>
      </c>
      <c r="C2581" s="6"/>
      <c r="D2581" s="6"/>
      <c r="E2581" s="6"/>
      <c r="F2581" s="7"/>
    </row>
    <row r="2582" spans="2:6" ht="11.25" customHeight="1" x14ac:dyDescent="0.2">
      <c r="B2582" s="174" t="s">
        <v>2339</v>
      </c>
      <c r="C2582" s="3"/>
      <c r="D2582" s="3"/>
      <c r="E2582" s="3"/>
      <c r="F2582" s="4"/>
    </row>
    <row r="2583" spans="2:6" ht="11.25" customHeight="1" x14ac:dyDescent="0.2">
      <c r="B2583" s="174" t="s">
        <v>4016</v>
      </c>
      <c r="C2583" s="3"/>
      <c r="D2583" s="3"/>
      <c r="E2583" s="3"/>
      <c r="F2583" s="4"/>
    </row>
    <row r="2584" spans="2:6" ht="11.25" customHeight="1" x14ac:dyDescent="0.2">
      <c r="B2584" s="174" t="s">
        <v>1981</v>
      </c>
      <c r="C2584" s="3"/>
      <c r="D2584" s="3"/>
      <c r="E2584" s="3"/>
      <c r="F2584" s="4"/>
    </row>
    <row r="2585" spans="2:6" ht="11.25" customHeight="1" x14ac:dyDescent="0.2">
      <c r="B2585" s="174" t="s">
        <v>4016</v>
      </c>
      <c r="C2585" s="3"/>
      <c r="D2585" s="3"/>
      <c r="E2585" s="3"/>
      <c r="F2585" s="4"/>
    </row>
    <row r="2586" spans="2:6" ht="11.25" customHeight="1" x14ac:dyDescent="0.2">
      <c r="B2586" s="174" t="s">
        <v>1494</v>
      </c>
      <c r="C2586" s="3"/>
      <c r="D2586" s="3"/>
      <c r="E2586" s="3"/>
      <c r="F2586" s="4"/>
    </row>
    <row r="2587" spans="2:6" ht="11.25" customHeight="1" x14ac:dyDescent="0.2">
      <c r="B2587" s="174" t="s">
        <v>4016</v>
      </c>
      <c r="C2587" s="3"/>
      <c r="D2587" s="3"/>
      <c r="E2587" s="3"/>
      <c r="F2587" s="4"/>
    </row>
    <row r="2588" spans="2:6" ht="11.25" customHeight="1" x14ac:dyDescent="0.2">
      <c r="B2588" s="174" t="s">
        <v>1134</v>
      </c>
      <c r="C2588" s="3"/>
      <c r="D2588" s="3"/>
      <c r="E2588" s="3"/>
      <c r="F2588" s="4"/>
    </row>
    <row r="2589" spans="2:6" ht="11.25" customHeight="1" x14ac:dyDescent="0.2">
      <c r="B2589" s="174" t="s">
        <v>4016</v>
      </c>
      <c r="C2589" s="3"/>
      <c r="D2589" s="3"/>
      <c r="E2589" s="3"/>
      <c r="F2589" s="4"/>
    </row>
    <row r="2590" spans="2:6" ht="11.25" customHeight="1" x14ac:dyDescent="0.2">
      <c r="B2590" s="174" t="s">
        <v>3910</v>
      </c>
      <c r="C2590" s="3"/>
      <c r="D2590" s="3"/>
      <c r="E2590" s="3"/>
      <c r="F2590" s="4"/>
    </row>
    <row r="2591" spans="2:6" ht="11.25" customHeight="1" x14ac:dyDescent="0.2">
      <c r="B2591" s="174" t="s">
        <v>4016</v>
      </c>
      <c r="C2591" s="3"/>
      <c r="D2591" s="3"/>
      <c r="E2591" s="3"/>
      <c r="F2591" s="4"/>
    </row>
    <row r="2592" spans="2:6" ht="11.25" customHeight="1" x14ac:dyDescent="0.2">
      <c r="B2592" s="174" t="s">
        <v>1889</v>
      </c>
      <c r="C2592" s="3"/>
      <c r="D2592" s="3"/>
      <c r="E2592" s="3"/>
      <c r="F2592" s="4"/>
    </row>
    <row r="2593" spans="2:6" ht="11.25" customHeight="1" x14ac:dyDescent="0.2">
      <c r="B2593" s="174" t="s">
        <v>4016</v>
      </c>
      <c r="C2593" s="3"/>
      <c r="D2593" s="3"/>
      <c r="E2593" s="3"/>
      <c r="F2593" s="4"/>
    </row>
    <row r="2594" spans="2:6" ht="11.25" customHeight="1" x14ac:dyDescent="0.2">
      <c r="B2594" s="174" t="s">
        <v>335</v>
      </c>
      <c r="C2594" s="3"/>
      <c r="D2594" s="3"/>
      <c r="E2594" s="3"/>
      <c r="F2594" s="4"/>
    </row>
    <row r="2595" spans="2:6" ht="11.25" customHeight="1" x14ac:dyDescent="0.2">
      <c r="B2595" s="174" t="s">
        <v>4016</v>
      </c>
      <c r="C2595" s="3"/>
      <c r="D2595" s="3"/>
      <c r="E2595" s="3"/>
      <c r="F2595" s="4"/>
    </row>
    <row r="2596" spans="2:6" ht="11.25" customHeight="1" x14ac:dyDescent="0.2">
      <c r="B2596" s="174" t="s">
        <v>2001</v>
      </c>
      <c r="C2596" s="3"/>
      <c r="D2596" s="3"/>
      <c r="E2596" s="3"/>
      <c r="F2596" s="4"/>
    </row>
    <row r="2597" spans="2:6" ht="11.25" customHeight="1" x14ac:dyDescent="0.2">
      <c r="B2597" s="174" t="s">
        <v>4016</v>
      </c>
      <c r="C2597" s="3"/>
      <c r="D2597" s="3"/>
      <c r="E2597" s="3"/>
      <c r="F2597" s="4"/>
    </row>
    <row r="2598" spans="2:6" ht="11.25" customHeight="1" x14ac:dyDescent="0.2">
      <c r="B2598" s="174" t="s">
        <v>14</v>
      </c>
      <c r="C2598" s="3"/>
      <c r="D2598" s="3"/>
      <c r="E2598" s="3"/>
      <c r="F2598" s="4"/>
    </row>
    <row r="2599" spans="2:6" ht="11.25" customHeight="1" x14ac:dyDescent="0.2">
      <c r="B2599" s="174" t="s">
        <v>4016</v>
      </c>
      <c r="C2599" s="3"/>
      <c r="D2599" s="3"/>
      <c r="E2599" s="3"/>
      <c r="F2599" s="4"/>
    </row>
    <row r="2600" spans="2:6" ht="11.25" customHeight="1" x14ac:dyDescent="0.2">
      <c r="B2600" s="174" t="s">
        <v>2941</v>
      </c>
      <c r="C2600" s="3"/>
      <c r="D2600" s="3"/>
      <c r="E2600" s="3"/>
      <c r="F2600" s="4"/>
    </row>
    <row r="2601" spans="2:6" ht="11.25" customHeight="1" x14ac:dyDescent="0.2">
      <c r="B2601" s="174" t="s">
        <v>4016</v>
      </c>
      <c r="C2601" s="3"/>
      <c r="D2601" s="3"/>
      <c r="E2601" s="3"/>
      <c r="F2601" s="4"/>
    </row>
    <row r="2602" spans="2:6" ht="11.25" customHeight="1" x14ac:dyDescent="0.2">
      <c r="B2602" s="174" t="s">
        <v>3351</v>
      </c>
      <c r="C2602" s="3"/>
      <c r="D2602" s="3"/>
      <c r="E2602" s="3"/>
      <c r="F2602" s="4"/>
    </row>
    <row r="2603" spans="2:6" ht="11.25" customHeight="1" x14ac:dyDescent="0.2">
      <c r="B2603" s="174" t="s">
        <v>4016</v>
      </c>
      <c r="C2603" s="3"/>
      <c r="D2603" s="3"/>
      <c r="E2603" s="3"/>
      <c r="F2603" s="4"/>
    </row>
    <row r="2604" spans="2:6" ht="11.25" customHeight="1" x14ac:dyDescent="0.2">
      <c r="B2604" s="174" t="s">
        <v>1477</v>
      </c>
      <c r="C2604" s="3"/>
      <c r="D2604" s="3"/>
      <c r="E2604" s="3"/>
      <c r="F2604" s="4"/>
    </row>
    <row r="2605" spans="2:6" ht="11.25" customHeight="1" x14ac:dyDescent="0.2">
      <c r="B2605" s="174" t="s">
        <v>4016</v>
      </c>
      <c r="C2605" s="3"/>
      <c r="D2605" s="3"/>
      <c r="E2605" s="3"/>
      <c r="F2605" s="4"/>
    </row>
    <row r="2606" spans="2:6" ht="11.25" customHeight="1" x14ac:dyDescent="0.2">
      <c r="B2606" s="174" t="s">
        <v>4181</v>
      </c>
      <c r="C2606" s="3"/>
      <c r="D2606" s="3"/>
      <c r="E2606" s="3"/>
      <c r="F2606" s="4"/>
    </row>
    <row r="2607" spans="2:6" ht="11.25" customHeight="1" x14ac:dyDescent="0.2">
      <c r="B2607" s="174" t="s">
        <v>4016</v>
      </c>
      <c r="C2607" s="3"/>
      <c r="D2607" s="3"/>
      <c r="E2607" s="3"/>
      <c r="F2607" s="4"/>
    </row>
    <row r="2608" spans="2:6" ht="11.25" customHeight="1" x14ac:dyDescent="0.2">
      <c r="B2608" s="174" t="s">
        <v>4204</v>
      </c>
      <c r="C2608" s="3"/>
      <c r="D2608" s="3"/>
      <c r="E2608" s="3"/>
      <c r="F2608" s="4"/>
    </row>
    <row r="2609" spans="2:6" ht="11.25" customHeight="1" x14ac:dyDescent="0.2">
      <c r="B2609" s="174" t="s">
        <v>4016</v>
      </c>
      <c r="C2609" s="3"/>
      <c r="D2609" s="3"/>
      <c r="E2609" s="3"/>
      <c r="F2609" s="4"/>
    </row>
    <row r="2610" spans="2:6" ht="11.25" customHeight="1" x14ac:dyDescent="0.2">
      <c r="B2610" s="174" t="s">
        <v>4183</v>
      </c>
      <c r="C2610" s="3"/>
      <c r="D2610" s="3"/>
      <c r="E2610" s="3"/>
      <c r="F2610" s="4"/>
    </row>
    <row r="2611" spans="2:6" ht="11.25" customHeight="1" x14ac:dyDescent="0.2">
      <c r="B2611" s="174" t="s">
        <v>4016</v>
      </c>
      <c r="C2611" s="3"/>
      <c r="D2611" s="3"/>
      <c r="E2611" s="3"/>
      <c r="F2611" s="4"/>
    </row>
    <row r="2612" spans="2:6" ht="11.25" customHeight="1" x14ac:dyDescent="0.2">
      <c r="B2612" s="174" t="s">
        <v>4184</v>
      </c>
      <c r="C2612" s="3"/>
      <c r="D2612" s="3"/>
      <c r="E2612" s="3"/>
      <c r="F2612" s="4"/>
    </row>
    <row r="2613" spans="2:6" ht="11.25" customHeight="1" x14ac:dyDescent="0.2">
      <c r="B2613" s="174" t="s">
        <v>4016</v>
      </c>
      <c r="C2613" s="3"/>
      <c r="D2613" s="3"/>
      <c r="E2613" s="3"/>
      <c r="F2613" s="4"/>
    </row>
    <row r="2614" spans="2:6" ht="11.25" customHeight="1" x14ac:dyDescent="0.2">
      <c r="B2614" s="174" t="s">
        <v>4185</v>
      </c>
      <c r="C2614" s="3"/>
      <c r="D2614" s="3"/>
      <c r="E2614" s="3"/>
      <c r="F2614" s="4"/>
    </row>
    <row r="2615" spans="2:6" ht="11.25" customHeight="1" x14ac:dyDescent="0.2">
      <c r="B2615" s="174" t="s">
        <v>4016</v>
      </c>
      <c r="C2615" s="3"/>
      <c r="D2615" s="3"/>
      <c r="E2615" s="3"/>
      <c r="F2615" s="4"/>
    </row>
    <row r="2616" spans="2:6" ht="11.25" customHeight="1" x14ac:dyDescent="0.2">
      <c r="B2616" s="174" t="s">
        <v>4186</v>
      </c>
      <c r="C2616" s="3"/>
      <c r="D2616" s="3"/>
      <c r="E2616" s="3"/>
      <c r="F2616" s="4"/>
    </row>
    <row r="2617" spans="2:6" ht="11.25" customHeight="1" x14ac:dyDescent="0.2">
      <c r="B2617" s="174" t="s">
        <v>4187</v>
      </c>
      <c r="C2617" s="3"/>
      <c r="D2617" s="3"/>
      <c r="E2617" s="3"/>
      <c r="F2617" s="4"/>
    </row>
    <row r="2618" spans="2:6" ht="11.25" customHeight="1" x14ac:dyDescent="0.2">
      <c r="B2618" s="174" t="s">
        <v>4188</v>
      </c>
      <c r="C2618" s="3"/>
      <c r="D2618" s="3"/>
      <c r="E2618" s="3"/>
      <c r="F2618" s="4"/>
    </row>
    <row r="2619" spans="2:6" ht="11.25" customHeight="1" x14ac:dyDescent="0.2">
      <c r="B2619" s="174" t="s">
        <v>4189</v>
      </c>
      <c r="C2619" s="37">
        <f>D2619+E2619+F2619</f>
        <v>22034</v>
      </c>
      <c r="D2619" s="3">
        <v>5172</v>
      </c>
      <c r="E2619" s="3">
        <v>5456</v>
      </c>
      <c r="F2619" s="4">
        <v>11406</v>
      </c>
    </row>
    <row r="2620" spans="2:6" ht="11.25" customHeight="1" x14ac:dyDescent="0.2">
      <c r="B2620" s="174" t="s">
        <v>4016</v>
      </c>
      <c r="C2620" s="3"/>
      <c r="D2620" s="3"/>
      <c r="E2620" s="3"/>
      <c r="F2620" s="4"/>
    </row>
    <row r="2621" spans="2:6" ht="11.25" customHeight="1" x14ac:dyDescent="0.2">
      <c r="B2621" s="174" t="s">
        <v>3824</v>
      </c>
      <c r="C2621" s="3"/>
      <c r="D2621" s="3"/>
      <c r="E2621" s="3"/>
      <c r="F2621" s="4"/>
    </row>
    <row r="2622" spans="2:6" ht="11.25" hidden="1" customHeight="1" x14ac:dyDescent="0.2">
      <c r="B2622" s="174" t="s">
        <v>4016</v>
      </c>
      <c r="C2622" s="3"/>
      <c r="D2622" s="3"/>
      <c r="E2622" s="3"/>
      <c r="F2622" s="4"/>
    </row>
    <row r="2623" spans="2:6" ht="11.25" customHeight="1" x14ac:dyDescent="0.2">
      <c r="B2623" s="174" t="s">
        <v>1477</v>
      </c>
      <c r="C2623" s="3"/>
      <c r="D2623" s="3"/>
      <c r="E2623" s="3"/>
      <c r="F2623" s="4"/>
    </row>
    <row r="2624" spans="2:6" ht="11.25" customHeight="1" x14ac:dyDescent="0.2">
      <c r="B2624" s="174" t="s">
        <v>4016</v>
      </c>
      <c r="C2624" s="3"/>
      <c r="D2624" s="3"/>
      <c r="E2624" s="3"/>
      <c r="F2624" s="4"/>
    </row>
    <row r="2625" spans="2:6" ht="11.25" customHeight="1" x14ac:dyDescent="0.2">
      <c r="B2625" s="174" t="s">
        <v>4181</v>
      </c>
      <c r="C2625" s="3"/>
      <c r="D2625" s="3"/>
      <c r="E2625" s="3"/>
      <c r="F2625" s="4"/>
    </row>
    <row r="2626" spans="2:6" ht="11.25" customHeight="1" x14ac:dyDescent="0.2">
      <c r="B2626" s="174" t="s">
        <v>4016</v>
      </c>
      <c r="C2626" s="3"/>
      <c r="D2626" s="3"/>
      <c r="E2626" s="3"/>
      <c r="F2626" s="4"/>
    </row>
    <row r="2627" spans="2:6" ht="11.25" customHeight="1" x14ac:dyDescent="0.2">
      <c r="B2627" s="174" t="s">
        <v>4182</v>
      </c>
      <c r="C2627" s="3"/>
      <c r="D2627" s="3"/>
      <c r="E2627" s="3"/>
      <c r="F2627" s="4"/>
    </row>
    <row r="2628" spans="2:6" ht="11.25" customHeight="1" x14ac:dyDescent="0.2">
      <c r="B2628" s="174" t="s">
        <v>4016</v>
      </c>
      <c r="C2628" s="3"/>
      <c r="D2628" s="3"/>
      <c r="E2628" s="3"/>
      <c r="F2628" s="4"/>
    </row>
    <row r="2629" spans="2:6" ht="11.25" customHeight="1" x14ac:dyDescent="0.2">
      <c r="B2629" s="174" t="s">
        <v>4183</v>
      </c>
      <c r="C2629" s="3"/>
      <c r="D2629" s="3"/>
      <c r="E2629" s="3"/>
      <c r="F2629" s="4"/>
    </row>
    <row r="2630" spans="2:6" ht="11.25" customHeight="1" x14ac:dyDescent="0.2">
      <c r="B2630" s="174" t="s">
        <v>4016</v>
      </c>
      <c r="C2630" s="3"/>
      <c r="D2630" s="3"/>
      <c r="E2630" s="3"/>
      <c r="F2630" s="4"/>
    </row>
    <row r="2631" spans="2:6" ht="11.25" customHeight="1" x14ac:dyDescent="0.2">
      <c r="B2631" s="174" t="s">
        <v>4190</v>
      </c>
      <c r="C2631" s="3"/>
      <c r="D2631" s="3"/>
      <c r="E2631" s="3"/>
      <c r="F2631" s="4"/>
    </row>
    <row r="2632" spans="2:6" ht="11.25" customHeight="1" x14ac:dyDescent="0.2">
      <c r="B2632" s="174" t="s">
        <v>4016</v>
      </c>
      <c r="C2632" s="3"/>
      <c r="D2632" s="3"/>
      <c r="E2632" s="3"/>
      <c r="F2632" s="4"/>
    </row>
    <row r="2633" spans="2:6" ht="11.25" customHeight="1" x14ac:dyDescent="0.2">
      <c r="B2633" s="174" t="s">
        <v>170</v>
      </c>
      <c r="C2633" s="3"/>
      <c r="D2633" s="3"/>
      <c r="E2633" s="3"/>
      <c r="F2633" s="4"/>
    </row>
    <row r="2634" spans="2:6" ht="11.25" customHeight="1" x14ac:dyDescent="0.2">
      <c r="B2634" s="174" t="s">
        <v>4016</v>
      </c>
      <c r="C2634" s="3"/>
      <c r="D2634" s="3"/>
      <c r="E2634" s="3"/>
      <c r="F2634" s="4"/>
    </row>
    <row r="2635" spans="2:6" ht="11.25" customHeight="1" x14ac:dyDescent="0.2">
      <c r="B2635" s="174" t="s">
        <v>4191</v>
      </c>
      <c r="C2635" s="3"/>
      <c r="D2635" s="3"/>
      <c r="E2635" s="3"/>
      <c r="F2635" s="4"/>
    </row>
    <row r="2636" spans="2:6" ht="11.25" customHeight="1" x14ac:dyDescent="0.2">
      <c r="B2636" s="174" t="s">
        <v>4192</v>
      </c>
      <c r="C2636" s="3"/>
      <c r="D2636" s="3"/>
      <c r="E2636" s="3"/>
      <c r="F2636" s="4"/>
    </row>
    <row r="2637" spans="2:6" ht="11.25" customHeight="1" x14ac:dyDescent="0.2">
      <c r="B2637" s="174" t="s">
        <v>4193</v>
      </c>
      <c r="C2637" s="3"/>
      <c r="D2637" s="3"/>
      <c r="E2637" s="3"/>
      <c r="F2637" s="4"/>
    </row>
    <row r="2638" spans="2:6" ht="11.25" customHeight="1" x14ac:dyDescent="0.2">
      <c r="B2638" s="199" t="s">
        <v>4194</v>
      </c>
      <c r="C2638" s="29">
        <f>D2638+E2638+F2638</f>
        <v>14167</v>
      </c>
      <c r="D2638" s="6">
        <v>10384</v>
      </c>
      <c r="E2638" s="6">
        <v>3766</v>
      </c>
      <c r="F2638" s="7">
        <v>17</v>
      </c>
    </row>
    <row r="2639" spans="2:6" ht="11.25" customHeight="1" x14ac:dyDescent="0.2">
      <c r="B2639" s="174" t="s">
        <v>4016</v>
      </c>
      <c r="C2639" s="3"/>
      <c r="D2639" s="3"/>
      <c r="E2639" s="3"/>
      <c r="F2639" s="4"/>
    </row>
    <row r="2640" spans="2:6" ht="11.25" customHeight="1" x14ac:dyDescent="0.2">
      <c r="B2640" s="174" t="s">
        <v>3133</v>
      </c>
      <c r="C2640" s="3"/>
      <c r="D2640" s="3"/>
      <c r="E2640" s="3"/>
      <c r="F2640" s="4"/>
    </row>
    <row r="2641" spans="2:6" ht="11.25" customHeight="1" x14ac:dyDescent="0.2">
      <c r="B2641" s="174" t="s">
        <v>4016</v>
      </c>
      <c r="C2641" s="3"/>
      <c r="D2641" s="3"/>
      <c r="E2641" s="3"/>
      <c r="F2641" s="4"/>
    </row>
    <row r="2642" spans="2:6" ht="11.25" customHeight="1" x14ac:dyDescent="0.2">
      <c r="B2642" s="174" t="s">
        <v>170</v>
      </c>
      <c r="C2642" s="3"/>
      <c r="D2642" s="3"/>
      <c r="E2642" s="3"/>
      <c r="F2642" s="4"/>
    </row>
    <row r="2643" spans="2:6" ht="11.25" customHeight="1" x14ac:dyDescent="0.2">
      <c r="B2643" s="174" t="s">
        <v>4016</v>
      </c>
      <c r="C2643" s="3"/>
      <c r="D2643" s="3"/>
      <c r="E2643" s="3"/>
      <c r="F2643" s="4"/>
    </row>
    <row r="2644" spans="2:6" ht="11.25" customHeight="1" x14ac:dyDescent="0.2">
      <c r="B2644" s="174" t="s">
        <v>3497</v>
      </c>
      <c r="C2644" s="3"/>
      <c r="D2644" s="3"/>
      <c r="E2644" s="3"/>
      <c r="F2644" s="4"/>
    </row>
    <row r="2645" spans="2:6" ht="11.25" hidden="1" customHeight="1" x14ac:dyDescent="0.2">
      <c r="B2645" s="174" t="s">
        <v>4016</v>
      </c>
      <c r="C2645" s="3"/>
      <c r="D2645" s="3"/>
      <c r="E2645" s="3"/>
      <c r="F2645" s="4"/>
    </row>
    <row r="2646" spans="2:6" ht="11.25" customHeight="1" x14ac:dyDescent="0.2">
      <c r="B2646" s="174" t="s">
        <v>2826</v>
      </c>
      <c r="C2646" s="3"/>
      <c r="D2646" s="3"/>
      <c r="E2646" s="3"/>
      <c r="F2646" s="4"/>
    </row>
    <row r="2647" spans="2:6" ht="11.25" customHeight="1" x14ac:dyDescent="0.2">
      <c r="B2647" s="174" t="s">
        <v>1383</v>
      </c>
      <c r="C2647" s="3"/>
      <c r="D2647" s="3"/>
      <c r="E2647" s="3"/>
      <c r="F2647" s="4"/>
    </row>
    <row r="2648" spans="2:6" ht="11.25" customHeight="1" x14ac:dyDescent="0.2">
      <c r="B2648" s="174" t="s">
        <v>283</v>
      </c>
      <c r="C2648" s="3"/>
      <c r="D2648" s="3"/>
      <c r="E2648" s="3"/>
      <c r="F2648" s="4"/>
    </row>
    <row r="2649" spans="2:6" ht="11.25" customHeight="1" x14ac:dyDescent="0.2">
      <c r="B2649" s="174" t="s">
        <v>3893</v>
      </c>
      <c r="C2649" s="37">
        <f>D2649+E2649+F2649</f>
        <v>822</v>
      </c>
      <c r="D2649" s="3">
        <v>603</v>
      </c>
      <c r="E2649" s="3">
        <v>218</v>
      </c>
      <c r="F2649" s="4">
        <v>1</v>
      </c>
    </row>
    <row r="2650" spans="2:6" ht="11.25" customHeight="1" x14ac:dyDescent="0.2">
      <c r="B2650" s="174" t="s">
        <v>4016</v>
      </c>
      <c r="C2650" s="3"/>
      <c r="D2650" s="3"/>
      <c r="E2650" s="3"/>
      <c r="F2650" s="4"/>
    </row>
    <row r="2651" spans="2:6" ht="11.25" customHeight="1" x14ac:dyDescent="0.2">
      <c r="B2651" s="174" t="s">
        <v>1525</v>
      </c>
      <c r="C2651" s="3"/>
      <c r="D2651" s="3"/>
      <c r="E2651" s="3"/>
      <c r="F2651" s="4"/>
    </row>
    <row r="2652" spans="2:6" ht="11.25" hidden="1" customHeight="1" x14ac:dyDescent="0.2">
      <c r="B2652" s="174" t="s">
        <v>4016</v>
      </c>
      <c r="C2652" s="3"/>
      <c r="D2652" s="3"/>
      <c r="E2652" s="3"/>
      <c r="F2652" s="4"/>
    </row>
    <row r="2653" spans="2:6" ht="11.25" customHeight="1" x14ac:dyDescent="0.2">
      <c r="B2653" s="174" t="s">
        <v>1477</v>
      </c>
      <c r="C2653" s="3"/>
      <c r="D2653" s="3"/>
      <c r="E2653" s="3"/>
      <c r="F2653" s="4"/>
    </row>
    <row r="2654" spans="2:6" ht="11.25" customHeight="1" x14ac:dyDescent="0.2">
      <c r="B2654" s="174" t="s">
        <v>4016</v>
      </c>
      <c r="C2654" s="3"/>
      <c r="D2654" s="3"/>
      <c r="E2654" s="3"/>
      <c r="F2654" s="4"/>
    </row>
    <row r="2655" spans="2:6" ht="11.25" customHeight="1" x14ac:dyDescent="0.2">
      <c r="B2655" s="174" t="s">
        <v>4181</v>
      </c>
      <c r="C2655" s="3"/>
      <c r="D2655" s="3"/>
      <c r="E2655" s="3"/>
      <c r="F2655" s="4"/>
    </row>
    <row r="2656" spans="2:6" ht="11.25" customHeight="1" x14ac:dyDescent="0.2">
      <c r="B2656" s="174" t="s">
        <v>4016</v>
      </c>
      <c r="C2656" s="3"/>
      <c r="D2656" s="3"/>
      <c r="E2656" s="3"/>
      <c r="F2656" s="4"/>
    </row>
    <row r="2657" spans="2:6" ht="11.25" customHeight="1" x14ac:dyDescent="0.2">
      <c r="B2657" s="174" t="s">
        <v>4204</v>
      </c>
      <c r="C2657" s="3"/>
      <c r="D2657" s="3"/>
      <c r="E2657" s="3"/>
      <c r="F2657" s="4"/>
    </row>
    <row r="2658" spans="2:6" ht="11.25" customHeight="1" x14ac:dyDescent="0.2">
      <c r="B2658" s="174" t="s">
        <v>4016</v>
      </c>
      <c r="C2658" s="3"/>
      <c r="D2658" s="3"/>
      <c r="E2658" s="3"/>
      <c r="F2658" s="4"/>
    </row>
    <row r="2659" spans="2:6" ht="11.25" customHeight="1" x14ac:dyDescent="0.2">
      <c r="B2659" s="174" t="s">
        <v>4195</v>
      </c>
      <c r="C2659" s="3"/>
      <c r="D2659" s="3"/>
      <c r="E2659" s="3"/>
      <c r="F2659" s="4"/>
    </row>
    <row r="2660" spans="2:6" ht="11.25" customHeight="1" x14ac:dyDescent="0.2">
      <c r="B2660" s="174" t="s">
        <v>4016</v>
      </c>
      <c r="C2660" s="3"/>
      <c r="D2660" s="3"/>
      <c r="E2660" s="3"/>
      <c r="F2660" s="4"/>
    </row>
    <row r="2661" spans="2:6" ht="11.25" customHeight="1" x14ac:dyDescent="0.2">
      <c r="B2661" s="174" t="s">
        <v>4196</v>
      </c>
      <c r="C2661" s="3"/>
      <c r="D2661" s="3"/>
      <c r="E2661" s="3"/>
      <c r="F2661" s="4"/>
    </row>
    <row r="2662" spans="2:6" ht="11.25" customHeight="1" x14ac:dyDescent="0.2">
      <c r="B2662" s="174" t="s">
        <v>4161</v>
      </c>
      <c r="C2662" s="3"/>
      <c r="D2662" s="3"/>
      <c r="E2662" s="3"/>
      <c r="F2662" s="4"/>
    </row>
    <row r="2663" spans="2:6" ht="11.25" customHeight="1" x14ac:dyDescent="0.2">
      <c r="B2663" s="174" t="s">
        <v>4197</v>
      </c>
      <c r="C2663" s="3"/>
      <c r="D2663" s="3"/>
      <c r="E2663" s="3"/>
      <c r="F2663" s="4"/>
    </row>
    <row r="2664" spans="2:6" ht="11.25" customHeight="1" x14ac:dyDescent="0.2">
      <c r="B2664" s="174" t="s">
        <v>4198</v>
      </c>
      <c r="C2664" s="3"/>
      <c r="D2664" s="3"/>
      <c r="E2664" s="3"/>
      <c r="F2664" s="4"/>
    </row>
    <row r="2665" spans="2:6" ht="11.25" customHeight="1" x14ac:dyDescent="0.2">
      <c r="B2665" s="174" t="s">
        <v>4199</v>
      </c>
      <c r="C2665" s="37">
        <v>858</v>
      </c>
      <c r="D2665" s="3">
        <v>858</v>
      </c>
      <c r="E2665" s="3"/>
      <c r="F2665" s="4"/>
    </row>
    <row r="2666" spans="2:6" ht="11.25" customHeight="1" x14ac:dyDescent="0.2">
      <c r="B2666" s="174" t="s">
        <v>4016</v>
      </c>
      <c r="C2666" s="3"/>
      <c r="D2666" s="3"/>
      <c r="E2666" s="3"/>
      <c r="F2666" s="4"/>
    </row>
    <row r="2667" spans="2:6" ht="11.25" customHeight="1" x14ac:dyDescent="0.2">
      <c r="B2667" s="174" t="s">
        <v>698</v>
      </c>
      <c r="C2667" s="3"/>
      <c r="D2667" s="3"/>
      <c r="E2667" s="3"/>
      <c r="F2667" s="4"/>
    </row>
    <row r="2668" spans="2:6" ht="11.25" customHeight="1" x14ac:dyDescent="0.2">
      <c r="B2668" s="174" t="s">
        <v>4016</v>
      </c>
      <c r="C2668" s="3"/>
      <c r="D2668" s="3"/>
      <c r="E2668" s="3"/>
      <c r="F2668" s="4"/>
    </row>
    <row r="2669" spans="2:6" ht="11.25" customHeight="1" x14ac:dyDescent="0.2">
      <c r="B2669" s="174" t="s">
        <v>3227</v>
      </c>
      <c r="C2669" s="3"/>
      <c r="D2669" s="3"/>
      <c r="E2669" s="3"/>
      <c r="F2669" s="4"/>
    </row>
    <row r="2670" spans="2:6" ht="11.25" customHeight="1" x14ac:dyDescent="0.2">
      <c r="B2670" s="174" t="s">
        <v>4016</v>
      </c>
      <c r="C2670" s="3"/>
      <c r="D2670" s="3"/>
      <c r="E2670" s="3"/>
      <c r="F2670" s="4"/>
    </row>
    <row r="2671" spans="2:6" ht="11.25" customHeight="1" x14ac:dyDescent="0.2">
      <c r="B2671" s="174" t="s">
        <v>787</v>
      </c>
      <c r="C2671" s="3"/>
      <c r="D2671" s="3"/>
      <c r="E2671" s="3"/>
      <c r="F2671" s="4"/>
    </row>
    <row r="2672" spans="2:6" ht="11.25" customHeight="1" x14ac:dyDescent="0.2">
      <c r="B2672" s="174" t="s">
        <v>4016</v>
      </c>
      <c r="C2672" s="3"/>
      <c r="D2672" s="3"/>
      <c r="E2672" s="3"/>
      <c r="F2672" s="4"/>
    </row>
    <row r="2673" spans="2:6" ht="11.25" customHeight="1" x14ac:dyDescent="0.2">
      <c r="B2673" s="174" t="s">
        <v>2029</v>
      </c>
      <c r="C2673" s="3"/>
      <c r="D2673" s="3"/>
      <c r="E2673" s="3"/>
      <c r="F2673" s="4"/>
    </row>
    <row r="2674" spans="2:6" ht="11.25" customHeight="1" x14ac:dyDescent="0.2">
      <c r="B2674" s="174" t="s">
        <v>4016</v>
      </c>
      <c r="C2674" s="3"/>
      <c r="D2674" s="3"/>
      <c r="E2674" s="3"/>
      <c r="F2674" s="4"/>
    </row>
    <row r="2675" spans="2:6" ht="11.25" customHeight="1" x14ac:dyDescent="0.2">
      <c r="B2675" s="174" t="s">
        <v>2708</v>
      </c>
      <c r="C2675" s="3"/>
      <c r="D2675" s="3"/>
      <c r="E2675" s="3"/>
      <c r="F2675" s="4"/>
    </row>
    <row r="2676" spans="2:6" ht="11.25" customHeight="1" x14ac:dyDescent="0.2">
      <c r="B2676" s="174" t="s">
        <v>4016</v>
      </c>
      <c r="C2676" s="3"/>
      <c r="D2676" s="3"/>
      <c r="E2676" s="3"/>
      <c r="F2676" s="4"/>
    </row>
    <row r="2677" spans="2:6" ht="11.25" customHeight="1" x14ac:dyDescent="0.2">
      <c r="B2677" s="174" t="s">
        <v>3188</v>
      </c>
      <c r="C2677" s="3"/>
      <c r="D2677" s="3"/>
      <c r="E2677" s="3"/>
      <c r="F2677" s="4"/>
    </row>
    <row r="2678" spans="2:6" ht="11.25" customHeight="1" x14ac:dyDescent="0.2">
      <c r="B2678" s="174" t="s">
        <v>3564</v>
      </c>
      <c r="C2678" s="3"/>
      <c r="D2678" s="3"/>
      <c r="E2678" s="3"/>
      <c r="F2678" s="4"/>
    </row>
    <row r="2679" spans="2:6" ht="11.25" customHeight="1" x14ac:dyDescent="0.2">
      <c r="B2679" s="174" t="s">
        <v>290</v>
      </c>
      <c r="C2679" s="3"/>
      <c r="D2679" s="3"/>
      <c r="E2679" s="3"/>
      <c r="F2679" s="4"/>
    </row>
    <row r="2680" spans="2:6" ht="11.25" customHeight="1" x14ac:dyDescent="0.2">
      <c r="B2680" s="174" t="s">
        <v>4016</v>
      </c>
      <c r="C2680" s="3"/>
      <c r="D2680" s="3"/>
      <c r="E2680" s="3"/>
      <c r="F2680" s="4"/>
    </row>
    <row r="2681" spans="2:6" ht="11.25" customHeight="1" x14ac:dyDescent="0.2">
      <c r="B2681" s="174" t="s">
        <v>862</v>
      </c>
      <c r="C2681" s="3"/>
      <c r="D2681" s="3"/>
      <c r="E2681" s="3"/>
      <c r="F2681" s="4"/>
    </row>
    <row r="2682" spans="2:6" ht="11.25" customHeight="1" x14ac:dyDescent="0.2">
      <c r="B2682" s="174" t="s">
        <v>474</v>
      </c>
      <c r="C2682" s="3"/>
      <c r="D2682" s="3"/>
      <c r="E2682" s="3"/>
      <c r="F2682" s="4"/>
    </row>
    <row r="2683" spans="2:6" ht="11.25" customHeight="1" x14ac:dyDescent="0.2">
      <c r="B2683" s="174" t="s">
        <v>1826</v>
      </c>
      <c r="C2683" s="3"/>
      <c r="D2683" s="3"/>
      <c r="E2683" s="3"/>
      <c r="F2683" s="4"/>
    </row>
    <row r="2684" spans="2:6" ht="11.25" customHeight="1" x14ac:dyDescent="0.2">
      <c r="B2684" s="174" t="s">
        <v>4016</v>
      </c>
      <c r="C2684" s="3"/>
      <c r="D2684" s="3"/>
      <c r="E2684" s="3"/>
      <c r="F2684" s="4"/>
    </row>
    <row r="2685" spans="2:6" ht="11.25" customHeight="1" x14ac:dyDescent="0.2">
      <c r="B2685" s="174" t="s">
        <v>2031</v>
      </c>
      <c r="C2685" s="3"/>
      <c r="D2685" s="3"/>
      <c r="E2685" s="3"/>
      <c r="F2685" s="4"/>
    </row>
    <row r="2686" spans="2:6" ht="11.25" customHeight="1" x14ac:dyDescent="0.2">
      <c r="B2686" s="174" t="s">
        <v>1006</v>
      </c>
      <c r="C2686" s="3"/>
      <c r="D2686" s="3"/>
      <c r="E2686" s="3"/>
      <c r="F2686" s="4"/>
    </row>
    <row r="2687" spans="2:6" ht="11.25" customHeight="1" x14ac:dyDescent="0.2">
      <c r="B2687" s="174" t="s">
        <v>3095</v>
      </c>
      <c r="C2687" s="3"/>
      <c r="D2687" s="3"/>
      <c r="E2687" s="3"/>
      <c r="F2687" s="4"/>
    </row>
    <row r="2688" spans="2:6" ht="11.25" customHeight="1" x14ac:dyDescent="0.2">
      <c r="B2688" s="174" t="s">
        <v>2722</v>
      </c>
      <c r="C2688" s="37">
        <f>D2688+E2688+F2688</f>
        <v>738</v>
      </c>
      <c r="D2688" s="3">
        <v>272</v>
      </c>
      <c r="E2688" s="3">
        <v>290</v>
      </c>
      <c r="F2688" s="4">
        <v>176</v>
      </c>
    </row>
    <row r="2689" spans="2:6" ht="11.25" customHeight="1" x14ac:dyDescent="0.2">
      <c r="B2689" s="174" t="s">
        <v>4016</v>
      </c>
      <c r="C2689" s="3"/>
      <c r="D2689" s="3"/>
      <c r="E2689" s="3"/>
      <c r="F2689" s="4"/>
    </row>
    <row r="2690" spans="2:6" ht="11.25" customHeight="1" x14ac:dyDescent="0.2">
      <c r="B2690" s="174" t="s">
        <v>726</v>
      </c>
      <c r="C2690" s="3"/>
      <c r="D2690" s="3"/>
      <c r="E2690" s="3"/>
      <c r="F2690" s="4"/>
    </row>
    <row r="2691" spans="2:6" ht="11.25" customHeight="1" x14ac:dyDescent="0.2">
      <c r="B2691" s="174" t="s">
        <v>4016</v>
      </c>
      <c r="C2691" s="3"/>
      <c r="D2691" s="3"/>
      <c r="E2691" s="3"/>
      <c r="F2691" s="4"/>
    </row>
    <row r="2692" spans="2:6" ht="11.25" customHeight="1" x14ac:dyDescent="0.2">
      <c r="B2692" s="174" t="s">
        <v>4200</v>
      </c>
      <c r="C2692" s="3"/>
      <c r="D2692" s="3"/>
      <c r="E2692" s="3"/>
      <c r="F2692" s="4"/>
    </row>
    <row r="2693" spans="2:6" ht="11.25" customHeight="1" x14ac:dyDescent="0.2">
      <c r="B2693" s="174" t="s">
        <v>4201</v>
      </c>
      <c r="C2693" s="3"/>
      <c r="D2693" s="3"/>
      <c r="E2693" s="3"/>
      <c r="F2693" s="4"/>
    </row>
    <row r="2694" spans="2:6" ht="11.25" customHeight="1" x14ac:dyDescent="0.2">
      <c r="B2694" s="174" t="s">
        <v>4202</v>
      </c>
      <c r="C2694" s="3"/>
      <c r="D2694" s="3"/>
      <c r="E2694" s="3"/>
      <c r="F2694" s="4"/>
    </row>
    <row r="2695" spans="2:6" ht="11.25" customHeight="1" x14ac:dyDescent="0.2">
      <c r="B2695" s="198" t="s">
        <v>4203</v>
      </c>
      <c r="C2695" s="37">
        <f>D2695+E2695+F2695</f>
        <v>38619</v>
      </c>
      <c r="D2695" s="3">
        <f>SUM(D2526:D2688)</f>
        <v>17289</v>
      </c>
      <c r="E2695" s="3">
        <f>SUM(E2526:E2688)</f>
        <v>9730</v>
      </c>
      <c r="F2695" s="4">
        <f>SUM(F2526:F2689)</f>
        <v>11600</v>
      </c>
    </row>
    <row r="2696" spans="2:6" ht="11.25" hidden="1" customHeight="1" x14ac:dyDescent="0.2">
      <c r="B2696" s="36"/>
      <c r="C2696" s="3"/>
      <c r="D2696" s="3"/>
      <c r="E2696" s="3"/>
      <c r="F2696" s="4"/>
    </row>
    <row r="2697" spans="2:6" ht="11.25" customHeight="1" x14ac:dyDescent="0.2">
      <c r="B2697" s="28"/>
      <c r="C2697" s="6"/>
      <c r="D2697" s="6"/>
      <c r="E2697" s="6"/>
      <c r="F2697" s="7"/>
    </row>
    <row r="2698" spans="2:6" ht="11.25" customHeight="1" x14ac:dyDescent="0.2">
      <c r="B2698" s="36"/>
      <c r="C2698" s="3"/>
      <c r="D2698" s="3"/>
      <c r="E2698" s="3"/>
      <c r="F2698" s="4"/>
    </row>
    <row r="2699" spans="2:6" ht="11.25" customHeight="1" x14ac:dyDescent="0.2">
      <c r="B2699" s="36"/>
      <c r="C2699" s="3"/>
      <c r="D2699" s="3"/>
      <c r="E2699" s="3"/>
      <c r="F2699" s="4"/>
    </row>
    <row r="2700" spans="2:6" ht="11.25" customHeight="1" x14ac:dyDescent="0.2">
      <c r="B2700" s="36"/>
      <c r="C2700" s="3"/>
      <c r="D2700" s="3"/>
      <c r="E2700" s="3"/>
      <c r="F2700" s="4"/>
    </row>
    <row r="2701" spans="2:6" ht="11.25" customHeight="1" x14ac:dyDescent="0.2">
      <c r="B2701" s="33" t="s">
        <v>3259</v>
      </c>
      <c r="C2701" s="34">
        <v>20816</v>
      </c>
      <c r="D2701" s="34">
        <v>9419</v>
      </c>
      <c r="E2701" s="34">
        <v>5304</v>
      </c>
      <c r="F2701" s="35">
        <v>6093</v>
      </c>
    </row>
    <row r="2702" spans="2:6" ht="11.25" customHeight="1" x14ac:dyDescent="0.2">
      <c r="B2702" s="36" t="s">
        <v>4016</v>
      </c>
      <c r="C2702" s="3"/>
      <c r="D2702" s="3"/>
      <c r="E2702" s="3"/>
      <c r="F2702" s="4"/>
    </row>
    <row r="2703" spans="2:6" ht="11.25" customHeight="1" x14ac:dyDescent="0.2">
      <c r="B2703" s="36" t="s">
        <v>3398</v>
      </c>
      <c r="C2703" s="3"/>
      <c r="D2703" s="3"/>
      <c r="E2703" s="3"/>
      <c r="F2703" s="4"/>
    </row>
    <row r="2704" spans="2:6" ht="11.25" customHeight="1" x14ac:dyDescent="0.2">
      <c r="B2704" s="36" t="s">
        <v>4016</v>
      </c>
      <c r="C2704" s="3"/>
      <c r="D2704" s="3"/>
      <c r="E2704" s="3"/>
      <c r="F2704" s="4"/>
    </row>
    <row r="2705" spans="2:6" ht="11.25" customHeight="1" x14ac:dyDescent="0.2">
      <c r="B2705" s="36" t="s">
        <v>2559</v>
      </c>
      <c r="C2705" s="3"/>
      <c r="D2705" s="3"/>
      <c r="E2705" s="3"/>
      <c r="F2705" s="4"/>
    </row>
    <row r="2706" spans="2:6" ht="11.25" customHeight="1" x14ac:dyDescent="0.2">
      <c r="B2706" s="36" t="s">
        <v>920</v>
      </c>
      <c r="C2706" s="3"/>
      <c r="D2706" s="3"/>
      <c r="E2706" s="3"/>
      <c r="F2706" s="4"/>
    </row>
    <row r="2707" spans="2:6" ht="11.25" customHeight="1" x14ac:dyDescent="0.2">
      <c r="B2707" s="36" t="s">
        <v>4016</v>
      </c>
      <c r="C2707" s="3"/>
      <c r="D2707" s="3"/>
      <c r="E2707" s="3"/>
      <c r="F2707" s="4"/>
    </row>
    <row r="2708" spans="2:6" ht="11.25" customHeight="1" x14ac:dyDescent="0.2">
      <c r="B2708" s="36" t="s">
        <v>3547</v>
      </c>
      <c r="C2708" s="3"/>
      <c r="D2708" s="3"/>
      <c r="E2708" s="3"/>
      <c r="F2708" s="4"/>
    </row>
    <row r="2709" spans="2:6" ht="11.25" customHeight="1" x14ac:dyDescent="0.2">
      <c r="B2709" s="36" t="s">
        <v>4016</v>
      </c>
      <c r="C2709" s="3"/>
      <c r="D2709" s="3"/>
      <c r="E2709" s="3"/>
      <c r="F2709" s="4"/>
    </row>
    <row r="2710" spans="2:6" ht="11.25" customHeight="1" x14ac:dyDescent="0.2">
      <c r="B2710" s="36" t="s">
        <v>3603</v>
      </c>
      <c r="C2710" s="3"/>
      <c r="D2710" s="3"/>
      <c r="E2710" s="3"/>
      <c r="F2710" s="4"/>
    </row>
    <row r="2711" spans="2:6" ht="11.25" customHeight="1" x14ac:dyDescent="0.2">
      <c r="B2711" s="36" t="s">
        <v>4016</v>
      </c>
      <c r="C2711" s="3"/>
      <c r="D2711" s="3"/>
      <c r="E2711" s="3"/>
      <c r="F2711" s="4"/>
    </row>
    <row r="2712" spans="2:6" ht="11.25" customHeight="1" x14ac:dyDescent="0.2">
      <c r="B2712" s="36" t="s">
        <v>2323</v>
      </c>
      <c r="C2712" s="3"/>
      <c r="D2712" s="3"/>
      <c r="E2712" s="3"/>
      <c r="F2712" s="4"/>
    </row>
    <row r="2713" spans="2:6" ht="11.25" customHeight="1" x14ac:dyDescent="0.2">
      <c r="B2713" s="36" t="s">
        <v>4016</v>
      </c>
      <c r="C2713" s="3"/>
      <c r="D2713" s="3"/>
      <c r="E2713" s="3"/>
      <c r="F2713" s="4"/>
    </row>
    <row r="2714" spans="2:6" ht="11.25" customHeight="1" x14ac:dyDescent="0.2">
      <c r="B2714" s="36" t="s">
        <v>929</v>
      </c>
      <c r="C2714" s="3"/>
      <c r="D2714" s="3"/>
      <c r="E2714" s="3"/>
      <c r="F2714" s="4"/>
    </row>
    <row r="2715" spans="2:6" ht="11.25" customHeight="1" x14ac:dyDescent="0.2">
      <c r="B2715" s="36" t="s">
        <v>4016</v>
      </c>
      <c r="C2715" s="3"/>
      <c r="D2715" s="3"/>
      <c r="E2715" s="3"/>
      <c r="F2715" s="4"/>
    </row>
    <row r="2716" spans="2:6" ht="11.25" customHeight="1" x14ac:dyDescent="0.2">
      <c r="B2716" s="36" t="s">
        <v>1192</v>
      </c>
      <c r="C2716" s="3"/>
      <c r="D2716" s="3"/>
      <c r="E2716" s="3"/>
      <c r="F2716" s="4"/>
    </row>
    <row r="2717" spans="2:6" ht="11.25" customHeight="1" x14ac:dyDescent="0.2">
      <c r="B2717" s="36" t="s">
        <v>4016</v>
      </c>
      <c r="C2717" s="3"/>
      <c r="D2717" s="3"/>
      <c r="E2717" s="3"/>
      <c r="F2717" s="4"/>
    </row>
    <row r="2718" spans="2:6" ht="11.25" customHeight="1" x14ac:dyDescent="0.2">
      <c r="B2718" s="36" t="s">
        <v>1087</v>
      </c>
      <c r="C2718" s="3"/>
      <c r="D2718" s="3"/>
      <c r="E2718" s="3"/>
      <c r="F2718" s="4"/>
    </row>
    <row r="2719" spans="2:6" ht="11.25" customHeight="1" x14ac:dyDescent="0.2">
      <c r="B2719" s="36" t="s">
        <v>4016</v>
      </c>
      <c r="C2719" s="3"/>
      <c r="D2719" s="3"/>
      <c r="E2719" s="3"/>
      <c r="F2719" s="4"/>
    </row>
    <row r="2720" spans="2:6" ht="11.25" customHeight="1" x14ac:dyDescent="0.2">
      <c r="B2720" s="36" t="s">
        <v>3004</v>
      </c>
      <c r="C2720" s="3"/>
      <c r="D2720" s="3"/>
      <c r="E2720" s="3"/>
      <c r="F2720" s="4"/>
    </row>
    <row r="2721" spans="2:6" ht="11.25" customHeight="1" x14ac:dyDescent="0.2">
      <c r="B2721" s="36" t="s">
        <v>4016</v>
      </c>
      <c r="C2721" s="3"/>
      <c r="D2721" s="3"/>
      <c r="E2721" s="3"/>
      <c r="F2721" s="4"/>
    </row>
    <row r="2722" spans="2:6" ht="11.25" customHeight="1" x14ac:dyDescent="0.2">
      <c r="B2722" s="36" t="s">
        <v>281</v>
      </c>
      <c r="C2722" s="3"/>
      <c r="D2722" s="3"/>
      <c r="E2722" s="3"/>
      <c r="F2722" s="4"/>
    </row>
    <row r="2723" spans="2:6" ht="11.25" customHeight="1" x14ac:dyDescent="0.2">
      <c r="B2723" s="36" t="s">
        <v>4016</v>
      </c>
      <c r="C2723" s="3"/>
      <c r="D2723" s="3"/>
      <c r="E2723" s="3"/>
      <c r="F2723" s="4"/>
    </row>
    <row r="2724" spans="2:6" ht="11.25" customHeight="1" x14ac:dyDescent="0.2">
      <c r="B2724" s="36" t="s">
        <v>3612</v>
      </c>
      <c r="C2724" s="3"/>
      <c r="D2724" s="3"/>
      <c r="E2724" s="3"/>
      <c r="F2724" s="4"/>
    </row>
    <row r="2725" spans="2:6" ht="11.25" customHeight="1" x14ac:dyDescent="0.2">
      <c r="B2725" s="36" t="s">
        <v>4016</v>
      </c>
      <c r="C2725" s="3"/>
      <c r="D2725" s="3"/>
      <c r="E2725" s="3"/>
      <c r="F2725" s="4"/>
    </row>
    <row r="2726" spans="2:6" ht="11.25" customHeight="1" x14ac:dyDescent="0.2">
      <c r="B2726" s="36" t="s">
        <v>1889</v>
      </c>
      <c r="C2726" s="3"/>
      <c r="D2726" s="3"/>
      <c r="E2726" s="3"/>
      <c r="F2726" s="4"/>
    </row>
    <row r="2727" spans="2:6" ht="11.25" customHeight="1" x14ac:dyDescent="0.2">
      <c r="B2727" s="36" t="s">
        <v>4016</v>
      </c>
      <c r="C2727" s="3"/>
      <c r="D2727" s="3"/>
      <c r="E2727" s="3"/>
      <c r="F2727" s="4"/>
    </row>
    <row r="2728" spans="2:6" ht="11.25" customHeight="1" x14ac:dyDescent="0.2">
      <c r="B2728" s="36" t="s">
        <v>335</v>
      </c>
      <c r="C2728" s="3"/>
      <c r="D2728" s="3"/>
      <c r="E2728" s="3"/>
      <c r="F2728" s="4"/>
    </row>
    <row r="2729" spans="2:6" ht="11.25" customHeight="1" x14ac:dyDescent="0.2">
      <c r="B2729" s="36" t="s">
        <v>4016</v>
      </c>
      <c r="C2729" s="3"/>
      <c r="D2729" s="3"/>
      <c r="E2729" s="3"/>
      <c r="F2729" s="4"/>
    </row>
    <row r="2730" spans="2:6" ht="11.25" customHeight="1" x14ac:dyDescent="0.2">
      <c r="B2730" s="36" t="s">
        <v>2001</v>
      </c>
      <c r="C2730" s="3"/>
      <c r="D2730" s="3"/>
      <c r="E2730" s="3"/>
      <c r="F2730" s="4"/>
    </row>
    <row r="2731" spans="2:6" ht="11.25" customHeight="1" x14ac:dyDescent="0.2">
      <c r="B2731" s="36" t="s">
        <v>4016</v>
      </c>
      <c r="C2731" s="3"/>
      <c r="D2731" s="3"/>
      <c r="E2731" s="3"/>
      <c r="F2731" s="4"/>
    </row>
    <row r="2732" spans="2:6" ht="11.25" customHeight="1" x14ac:dyDescent="0.2">
      <c r="B2732" s="36" t="s">
        <v>432</v>
      </c>
      <c r="C2732" s="3"/>
      <c r="D2732" s="3"/>
      <c r="E2732" s="3"/>
      <c r="F2732" s="4"/>
    </row>
    <row r="2733" spans="2:6" ht="11.25" customHeight="1" x14ac:dyDescent="0.2">
      <c r="B2733" s="36" t="s">
        <v>4016</v>
      </c>
      <c r="C2733" s="3"/>
      <c r="D2733" s="3"/>
      <c r="E2733" s="3"/>
      <c r="F2733" s="4"/>
    </row>
    <row r="2734" spans="2:6" ht="11.25" customHeight="1" x14ac:dyDescent="0.2">
      <c r="B2734" s="36" t="s">
        <v>3106</v>
      </c>
      <c r="C2734" s="3"/>
      <c r="D2734" s="3"/>
      <c r="E2734" s="3"/>
      <c r="F2734" s="4"/>
    </row>
    <row r="2735" spans="2:6" ht="11.25" customHeight="1" x14ac:dyDescent="0.2">
      <c r="B2735" s="36" t="s">
        <v>4016</v>
      </c>
      <c r="C2735" s="3"/>
      <c r="D2735" s="3"/>
      <c r="E2735" s="3"/>
      <c r="F2735" s="4"/>
    </row>
    <row r="2736" spans="2:6" ht="11.25" customHeight="1" x14ac:dyDescent="0.2">
      <c r="B2736" s="36" t="s">
        <v>3959</v>
      </c>
      <c r="C2736" s="3"/>
      <c r="D2736" s="3"/>
      <c r="E2736" s="3"/>
      <c r="F2736" s="4"/>
    </row>
    <row r="2737" spans="2:6" ht="11.25" customHeight="1" x14ac:dyDescent="0.2">
      <c r="B2737" s="36" t="s">
        <v>4016</v>
      </c>
      <c r="C2737" s="3"/>
      <c r="D2737" s="3"/>
      <c r="E2737" s="3"/>
      <c r="F2737" s="4"/>
    </row>
    <row r="2738" spans="2:6" ht="11.25" customHeight="1" x14ac:dyDescent="0.2">
      <c r="B2738" s="36" t="s">
        <v>1981</v>
      </c>
      <c r="C2738" s="3"/>
      <c r="D2738" s="3"/>
      <c r="E2738" s="3"/>
      <c r="F2738" s="4"/>
    </row>
    <row r="2739" spans="2:6" ht="11.25" customHeight="1" x14ac:dyDescent="0.2">
      <c r="B2739" s="28" t="s">
        <v>4016</v>
      </c>
      <c r="C2739" s="6"/>
      <c r="D2739" s="6"/>
      <c r="E2739" s="6"/>
      <c r="F2739" s="7"/>
    </row>
    <row r="2740" spans="2:6" ht="11.25" customHeight="1" x14ac:dyDescent="0.2">
      <c r="B2740" s="36" t="s">
        <v>1494</v>
      </c>
      <c r="C2740" s="3"/>
      <c r="D2740" s="3"/>
      <c r="E2740" s="3"/>
      <c r="F2740" s="4"/>
    </row>
    <row r="2741" spans="2:6" ht="11.25" customHeight="1" x14ac:dyDescent="0.2">
      <c r="B2741" s="36" t="s">
        <v>4016</v>
      </c>
      <c r="C2741" s="3"/>
      <c r="D2741" s="3"/>
      <c r="E2741" s="3"/>
      <c r="F2741" s="4"/>
    </row>
    <row r="2742" spans="2:6" ht="11.25" customHeight="1" x14ac:dyDescent="0.2">
      <c r="B2742" s="36" t="s">
        <v>1134</v>
      </c>
      <c r="C2742" s="3"/>
      <c r="D2742" s="3"/>
      <c r="E2742" s="3"/>
      <c r="F2742" s="4"/>
    </row>
    <row r="2743" spans="2:6" ht="11.25" customHeight="1" x14ac:dyDescent="0.2">
      <c r="B2743" s="36" t="s">
        <v>4016</v>
      </c>
      <c r="C2743" s="3"/>
      <c r="D2743" s="3"/>
      <c r="E2743" s="3"/>
      <c r="F2743" s="4"/>
    </row>
    <row r="2744" spans="2:6" ht="11.25" customHeight="1" x14ac:dyDescent="0.2">
      <c r="B2744" s="36" t="s">
        <v>3910</v>
      </c>
      <c r="C2744" s="3"/>
      <c r="D2744" s="3"/>
      <c r="E2744" s="3"/>
      <c r="F2744" s="4"/>
    </row>
    <row r="2745" spans="2:6" ht="11.25" customHeight="1" x14ac:dyDescent="0.2">
      <c r="B2745" s="36" t="s">
        <v>4016</v>
      </c>
      <c r="C2745" s="3"/>
      <c r="D2745" s="3"/>
      <c r="E2745" s="3"/>
      <c r="F2745" s="4"/>
    </row>
    <row r="2746" spans="2:6" ht="11.25" customHeight="1" x14ac:dyDescent="0.2">
      <c r="B2746" s="36" t="s">
        <v>1889</v>
      </c>
      <c r="C2746" s="3"/>
      <c r="D2746" s="3"/>
      <c r="E2746" s="3"/>
      <c r="F2746" s="4"/>
    </row>
    <row r="2747" spans="2:6" ht="11.25" customHeight="1" x14ac:dyDescent="0.2">
      <c r="B2747" s="36" t="s">
        <v>4016</v>
      </c>
      <c r="C2747" s="3"/>
      <c r="D2747" s="3"/>
      <c r="E2747" s="3"/>
      <c r="F2747" s="4"/>
    </row>
    <row r="2748" spans="2:6" ht="11.25" customHeight="1" x14ac:dyDescent="0.2">
      <c r="B2748" s="36" t="s">
        <v>335</v>
      </c>
      <c r="C2748" s="3"/>
      <c r="D2748" s="3"/>
      <c r="E2748" s="3"/>
      <c r="F2748" s="4"/>
    </row>
    <row r="2749" spans="2:6" ht="11.25" customHeight="1" x14ac:dyDescent="0.2">
      <c r="B2749" s="36" t="s">
        <v>4016</v>
      </c>
      <c r="C2749" s="3"/>
      <c r="D2749" s="3"/>
      <c r="E2749" s="3"/>
      <c r="F2749" s="4"/>
    </row>
    <row r="2750" spans="2:6" ht="11.25" customHeight="1" x14ac:dyDescent="0.2">
      <c r="B2750" s="36" t="s">
        <v>2001</v>
      </c>
      <c r="C2750" s="3"/>
      <c r="D2750" s="3"/>
      <c r="E2750" s="3"/>
      <c r="F2750" s="4"/>
    </row>
    <row r="2751" spans="2:6" ht="11.25" customHeight="1" x14ac:dyDescent="0.2">
      <c r="B2751" s="36" t="s">
        <v>4016</v>
      </c>
      <c r="C2751" s="3"/>
      <c r="D2751" s="3"/>
      <c r="E2751" s="3"/>
      <c r="F2751" s="4"/>
    </row>
    <row r="2752" spans="2:6" ht="11.25" customHeight="1" x14ac:dyDescent="0.2">
      <c r="B2752" s="36" t="s">
        <v>14</v>
      </c>
      <c r="C2752" s="3"/>
      <c r="D2752" s="3"/>
      <c r="E2752" s="3"/>
      <c r="F2752" s="4"/>
    </row>
    <row r="2753" spans="2:6" ht="11.25" customHeight="1" x14ac:dyDescent="0.2">
      <c r="B2753" s="36" t="s">
        <v>4016</v>
      </c>
      <c r="C2753" s="3"/>
      <c r="D2753" s="3"/>
      <c r="E2753" s="3"/>
      <c r="F2753" s="4"/>
    </row>
    <row r="2754" spans="2:6" ht="11.25" customHeight="1" x14ac:dyDescent="0.2">
      <c r="B2754" s="36" t="s">
        <v>1693</v>
      </c>
      <c r="C2754" s="3"/>
      <c r="D2754" s="3"/>
      <c r="E2754" s="3"/>
      <c r="F2754" s="4"/>
    </row>
    <row r="2755" spans="2:6" ht="11.25" customHeight="1" x14ac:dyDescent="0.2">
      <c r="B2755" s="36" t="s">
        <v>4016</v>
      </c>
      <c r="C2755" s="3"/>
      <c r="D2755" s="3"/>
      <c r="E2755" s="3"/>
      <c r="F2755" s="4"/>
    </row>
    <row r="2756" spans="2:6" ht="11.25" customHeight="1" x14ac:dyDescent="0.2">
      <c r="B2756" s="36" t="s">
        <v>3357</v>
      </c>
      <c r="C2756" s="3"/>
      <c r="D2756" s="3"/>
      <c r="E2756" s="3"/>
      <c r="F2756" s="4"/>
    </row>
    <row r="2757" spans="2:6" ht="11.25" customHeight="1" x14ac:dyDescent="0.2">
      <c r="B2757" s="36" t="s">
        <v>4016</v>
      </c>
      <c r="C2757" s="3"/>
      <c r="D2757" s="3"/>
      <c r="E2757" s="3"/>
      <c r="F2757" s="4"/>
    </row>
    <row r="2758" spans="2:6" ht="11.25" customHeight="1" x14ac:dyDescent="0.2">
      <c r="B2758" s="36" t="s">
        <v>2487</v>
      </c>
      <c r="C2758" s="3"/>
      <c r="D2758" s="3"/>
      <c r="E2758" s="3"/>
      <c r="F2758" s="4"/>
    </row>
    <row r="2759" spans="2:6" ht="11.25" customHeight="1" x14ac:dyDescent="0.2">
      <c r="B2759" s="36" t="s">
        <v>4016</v>
      </c>
      <c r="C2759" s="3"/>
      <c r="D2759" s="3"/>
      <c r="E2759" s="3"/>
      <c r="F2759" s="4"/>
    </row>
    <row r="2760" spans="2:6" ht="11.25" customHeight="1" x14ac:dyDescent="0.2">
      <c r="B2760" s="36" t="s">
        <v>597</v>
      </c>
      <c r="C2760" s="3"/>
      <c r="D2760" s="3"/>
      <c r="E2760" s="3"/>
      <c r="F2760" s="4"/>
    </row>
    <row r="2761" spans="2:6" ht="11.25" customHeight="1" x14ac:dyDescent="0.2">
      <c r="B2761" s="36" t="s">
        <v>4016</v>
      </c>
      <c r="C2761" s="3"/>
      <c r="D2761" s="3"/>
      <c r="E2761" s="3"/>
      <c r="F2761" s="4"/>
    </row>
    <row r="2762" spans="2:6" ht="11.25" customHeight="1" x14ac:dyDescent="0.2">
      <c r="B2762" s="36" t="s">
        <v>3067</v>
      </c>
      <c r="C2762" s="3"/>
      <c r="D2762" s="3"/>
      <c r="E2762" s="3"/>
      <c r="F2762" s="4"/>
    </row>
    <row r="2763" spans="2:6" ht="11.25" customHeight="1" x14ac:dyDescent="0.2">
      <c r="B2763" s="36" t="s">
        <v>4016</v>
      </c>
      <c r="C2763" s="3"/>
      <c r="D2763" s="3"/>
      <c r="E2763" s="3"/>
      <c r="F2763" s="4"/>
    </row>
    <row r="2764" spans="2:6" ht="11.25" customHeight="1" x14ac:dyDescent="0.2">
      <c r="B2764" s="36" t="s">
        <v>2733</v>
      </c>
      <c r="C2764" s="3"/>
      <c r="D2764" s="3"/>
      <c r="E2764" s="3"/>
      <c r="F2764" s="4"/>
    </row>
    <row r="2765" spans="2:6" ht="11.25" customHeight="1" x14ac:dyDescent="0.2">
      <c r="B2765" s="36" t="s">
        <v>4016</v>
      </c>
      <c r="C2765" s="3"/>
      <c r="D2765" s="3"/>
      <c r="E2765" s="3"/>
      <c r="F2765" s="4"/>
    </row>
    <row r="2766" spans="2:6" ht="11.25" customHeight="1" x14ac:dyDescent="0.2">
      <c r="B2766" s="36" t="s">
        <v>3183</v>
      </c>
      <c r="C2766" s="3"/>
      <c r="D2766" s="3"/>
      <c r="E2766" s="3"/>
      <c r="F2766" s="4"/>
    </row>
    <row r="2767" spans="2:6" ht="11.25" customHeight="1" x14ac:dyDescent="0.2">
      <c r="B2767" s="36" t="s">
        <v>4016</v>
      </c>
      <c r="C2767" s="3"/>
      <c r="D2767" s="3"/>
      <c r="E2767" s="3"/>
      <c r="F2767" s="4"/>
    </row>
    <row r="2768" spans="2:6" ht="11.25" customHeight="1" x14ac:dyDescent="0.2">
      <c r="B2768" s="36" t="s">
        <v>2066</v>
      </c>
      <c r="C2768" s="3"/>
      <c r="D2768" s="3"/>
      <c r="E2768" s="3"/>
      <c r="F2768" s="4"/>
    </row>
    <row r="2769" spans="2:6" ht="11.25" customHeight="1" x14ac:dyDescent="0.2">
      <c r="B2769" s="36" t="s">
        <v>2715</v>
      </c>
      <c r="C2769" s="3"/>
      <c r="D2769" s="3"/>
      <c r="E2769" s="3"/>
      <c r="F2769" s="4"/>
    </row>
    <row r="2770" spans="2:6" ht="11.25" customHeight="1" x14ac:dyDescent="0.2">
      <c r="B2770" s="36" t="s">
        <v>438</v>
      </c>
      <c r="C2770" s="3"/>
      <c r="D2770" s="3"/>
      <c r="E2770" s="3"/>
      <c r="F2770" s="4"/>
    </row>
    <row r="2771" spans="2:6" ht="11.25" customHeight="1" x14ac:dyDescent="0.2">
      <c r="B2771" s="36" t="s">
        <v>3336</v>
      </c>
      <c r="C2771" s="37">
        <f>D2771+E2771+F2771</f>
        <v>11412</v>
      </c>
      <c r="D2771" s="3">
        <v>2679</v>
      </c>
      <c r="E2771" s="3">
        <v>2826</v>
      </c>
      <c r="F2771" s="4">
        <v>5907</v>
      </c>
    </row>
    <row r="2772" spans="2:6" ht="11.25" customHeight="1" x14ac:dyDescent="0.2">
      <c r="B2772" s="36" t="s">
        <v>4016</v>
      </c>
      <c r="C2772" s="3"/>
      <c r="D2772" s="3"/>
      <c r="E2772" s="3"/>
      <c r="F2772" s="4"/>
    </row>
    <row r="2773" spans="2:6" ht="11.25" customHeight="1" x14ac:dyDescent="0.2">
      <c r="B2773" s="36" t="s">
        <v>3832</v>
      </c>
      <c r="C2773" s="3"/>
      <c r="D2773" s="3"/>
      <c r="E2773" s="3"/>
      <c r="F2773" s="4"/>
    </row>
    <row r="2774" spans="2:6" ht="11.25" customHeight="1" x14ac:dyDescent="0.2">
      <c r="B2774" s="36" t="s">
        <v>4016</v>
      </c>
      <c r="C2774" s="3"/>
      <c r="D2774" s="3"/>
      <c r="E2774" s="3"/>
      <c r="F2774" s="4"/>
    </row>
    <row r="2775" spans="2:6" ht="11.25" customHeight="1" x14ac:dyDescent="0.2">
      <c r="B2775" s="36" t="s">
        <v>2487</v>
      </c>
      <c r="C2775" s="3"/>
      <c r="D2775" s="3"/>
      <c r="E2775" s="3"/>
      <c r="F2775" s="4"/>
    </row>
    <row r="2776" spans="2:6" ht="11.25" customHeight="1" x14ac:dyDescent="0.2">
      <c r="B2776" s="36" t="s">
        <v>4016</v>
      </c>
      <c r="C2776" s="3"/>
      <c r="D2776" s="3"/>
      <c r="E2776" s="3"/>
      <c r="F2776" s="4"/>
    </row>
    <row r="2777" spans="2:6" ht="11.25" customHeight="1" x14ac:dyDescent="0.2">
      <c r="B2777" s="36" t="s">
        <v>597</v>
      </c>
      <c r="C2777" s="3"/>
      <c r="D2777" s="3"/>
      <c r="E2777" s="3"/>
      <c r="F2777" s="4"/>
    </row>
    <row r="2778" spans="2:6" ht="11.25" customHeight="1" x14ac:dyDescent="0.2">
      <c r="B2778" s="36" t="s">
        <v>4016</v>
      </c>
      <c r="C2778" s="3"/>
      <c r="D2778" s="3"/>
      <c r="E2778" s="3"/>
      <c r="F2778" s="4"/>
    </row>
    <row r="2779" spans="2:6" ht="11.25" customHeight="1" x14ac:dyDescent="0.2">
      <c r="B2779" s="36" t="s">
        <v>3067</v>
      </c>
      <c r="C2779" s="3"/>
      <c r="D2779" s="3"/>
      <c r="E2779" s="3"/>
      <c r="F2779" s="4"/>
    </row>
    <row r="2780" spans="2:6" ht="11.25" customHeight="1" x14ac:dyDescent="0.2">
      <c r="B2780" s="36" t="s">
        <v>4016</v>
      </c>
      <c r="C2780" s="3"/>
      <c r="D2780" s="3"/>
      <c r="E2780" s="3"/>
      <c r="F2780" s="4"/>
    </row>
    <row r="2781" spans="2:6" ht="11.25" customHeight="1" x14ac:dyDescent="0.2">
      <c r="B2781" s="36" t="s">
        <v>70</v>
      </c>
      <c r="C2781" s="3"/>
      <c r="D2781" s="3"/>
      <c r="E2781" s="3"/>
      <c r="F2781" s="4"/>
    </row>
    <row r="2782" spans="2:6" ht="11.25" customHeight="1" x14ac:dyDescent="0.2">
      <c r="B2782" s="36" t="s">
        <v>4016</v>
      </c>
      <c r="C2782" s="3"/>
      <c r="D2782" s="3"/>
      <c r="E2782" s="3"/>
      <c r="F2782" s="4"/>
    </row>
    <row r="2783" spans="2:6" ht="11.25" customHeight="1" x14ac:dyDescent="0.2">
      <c r="B2783" s="36" t="s">
        <v>170</v>
      </c>
      <c r="C2783" s="3"/>
      <c r="D2783" s="3"/>
      <c r="E2783" s="3"/>
      <c r="F2783" s="4"/>
    </row>
    <row r="2784" spans="2:6" ht="11.25" customHeight="1" x14ac:dyDescent="0.2">
      <c r="B2784" s="36" t="s">
        <v>4016</v>
      </c>
      <c r="C2784" s="3"/>
      <c r="D2784" s="3"/>
      <c r="E2784" s="3"/>
      <c r="F2784" s="4"/>
    </row>
    <row r="2785" spans="2:6" ht="11.25" customHeight="1" x14ac:dyDescent="0.2">
      <c r="B2785" s="36" t="s">
        <v>1393</v>
      </c>
      <c r="C2785" s="3"/>
      <c r="D2785" s="3"/>
      <c r="E2785" s="3"/>
      <c r="F2785" s="4"/>
    </row>
    <row r="2786" spans="2:6" ht="11.25" customHeight="1" x14ac:dyDescent="0.2">
      <c r="B2786" s="36" t="s">
        <v>2213</v>
      </c>
      <c r="C2786" s="3"/>
      <c r="D2786" s="3"/>
      <c r="E2786" s="3"/>
      <c r="F2786" s="4"/>
    </row>
    <row r="2787" spans="2:6" ht="11.25" customHeight="1" x14ac:dyDescent="0.2">
      <c r="B2787" s="36" t="s">
        <v>3689</v>
      </c>
      <c r="C2787" s="3"/>
      <c r="D2787" s="3"/>
      <c r="E2787" s="3"/>
      <c r="F2787" s="4"/>
    </row>
    <row r="2788" spans="2:6" ht="11.25" customHeight="1" x14ac:dyDescent="0.2">
      <c r="B2788" s="36" t="s">
        <v>1094</v>
      </c>
      <c r="C2788" s="37">
        <f>D2788+E2788+F2788</f>
        <v>7412</v>
      </c>
      <c r="D2788" s="3">
        <v>5433</v>
      </c>
      <c r="E2788" s="3">
        <v>1970</v>
      </c>
      <c r="F2788" s="4">
        <v>9</v>
      </c>
    </row>
    <row r="2789" spans="2:6" ht="11.25" customHeight="1" x14ac:dyDescent="0.2">
      <c r="B2789" s="36" t="s">
        <v>4016</v>
      </c>
      <c r="C2789" s="3"/>
      <c r="D2789" s="3"/>
      <c r="E2789" s="3"/>
      <c r="F2789" s="4"/>
    </row>
    <row r="2790" spans="2:6" ht="11.25" customHeight="1" x14ac:dyDescent="0.2">
      <c r="B2790" s="36" t="s">
        <v>3133</v>
      </c>
      <c r="C2790" s="3"/>
      <c r="D2790" s="3"/>
      <c r="E2790" s="3"/>
      <c r="F2790" s="4"/>
    </row>
    <row r="2791" spans="2:6" ht="11.25" customHeight="1" x14ac:dyDescent="0.2">
      <c r="B2791" s="36" t="s">
        <v>4016</v>
      </c>
      <c r="C2791" s="3"/>
      <c r="D2791" s="3"/>
      <c r="E2791" s="3"/>
      <c r="F2791" s="4"/>
    </row>
    <row r="2792" spans="2:6" ht="11.25" customHeight="1" x14ac:dyDescent="0.2">
      <c r="B2792" s="28" t="s">
        <v>170</v>
      </c>
      <c r="C2792" s="6"/>
      <c r="D2792" s="6"/>
      <c r="E2792" s="6"/>
      <c r="F2792" s="7"/>
    </row>
    <row r="2793" spans="2:6" ht="11.25" customHeight="1" x14ac:dyDescent="0.2">
      <c r="B2793" s="36" t="s">
        <v>4016</v>
      </c>
      <c r="C2793" s="3"/>
      <c r="D2793" s="3"/>
      <c r="E2793" s="3"/>
      <c r="F2793" s="4"/>
    </row>
    <row r="2794" spans="2:6" ht="11.25" customHeight="1" x14ac:dyDescent="0.2">
      <c r="B2794" s="36" t="s">
        <v>3497</v>
      </c>
      <c r="C2794" s="3"/>
      <c r="D2794" s="3"/>
      <c r="E2794" s="3"/>
      <c r="F2794" s="4"/>
    </row>
    <row r="2795" spans="2:6" ht="11.25" customHeight="1" x14ac:dyDescent="0.2">
      <c r="B2795" s="36" t="s">
        <v>4016</v>
      </c>
      <c r="C2795" s="3"/>
      <c r="D2795" s="3"/>
      <c r="E2795" s="3"/>
      <c r="F2795" s="4"/>
    </row>
    <row r="2796" spans="2:6" ht="11.25" customHeight="1" x14ac:dyDescent="0.2">
      <c r="B2796" s="36" t="s">
        <v>2826</v>
      </c>
      <c r="C2796" s="3"/>
      <c r="D2796" s="3"/>
      <c r="E2796" s="3"/>
      <c r="F2796" s="4"/>
    </row>
    <row r="2797" spans="2:6" ht="11.25" customHeight="1" x14ac:dyDescent="0.2">
      <c r="B2797" s="36" t="s">
        <v>1383</v>
      </c>
      <c r="C2797" s="3"/>
      <c r="D2797" s="3"/>
      <c r="E2797" s="3"/>
      <c r="F2797" s="4"/>
    </row>
    <row r="2798" spans="2:6" ht="11.25" customHeight="1" x14ac:dyDescent="0.2">
      <c r="B2798" s="36" t="s">
        <v>283</v>
      </c>
      <c r="C2798" s="3"/>
      <c r="D2798" s="3"/>
      <c r="E2798" s="3"/>
      <c r="F2798" s="4"/>
    </row>
    <row r="2799" spans="2:6" ht="11.25" customHeight="1" x14ac:dyDescent="0.2">
      <c r="B2799" s="36" t="s">
        <v>3893</v>
      </c>
      <c r="C2799" s="37">
        <f>D2799+E2799+F2799</f>
        <v>822</v>
      </c>
      <c r="D2799" s="3">
        <v>603</v>
      </c>
      <c r="E2799" s="3">
        <v>218</v>
      </c>
      <c r="F2799" s="4">
        <v>1</v>
      </c>
    </row>
    <row r="2800" spans="2:6" ht="11.25" customHeight="1" x14ac:dyDescent="0.2">
      <c r="B2800" s="36" t="s">
        <v>4016</v>
      </c>
      <c r="C2800" s="3"/>
      <c r="D2800" s="3"/>
      <c r="E2800" s="3"/>
      <c r="F2800" s="4"/>
    </row>
    <row r="2801" spans="2:6" ht="11.25" customHeight="1" x14ac:dyDescent="0.2">
      <c r="B2801" s="36" t="s">
        <v>1525</v>
      </c>
      <c r="C2801" s="3"/>
      <c r="D2801" s="3"/>
      <c r="E2801" s="3"/>
      <c r="F2801" s="4"/>
    </row>
    <row r="2802" spans="2:6" ht="11.25" customHeight="1" x14ac:dyDescent="0.2">
      <c r="B2802" s="36" t="s">
        <v>4016</v>
      </c>
      <c r="C2802" s="3"/>
      <c r="D2802" s="3"/>
      <c r="E2802" s="3"/>
      <c r="F2802" s="4"/>
    </row>
    <row r="2803" spans="2:6" ht="11.25" customHeight="1" x14ac:dyDescent="0.2">
      <c r="B2803" s="36" t="s">
        <v>2487</v>
      </c>
      <c r="C2803" s="3"/>
      <c r="D2803" s="3"/>
      <c r="E2803" s="3"/>
      <c r="F2803" s="4"/>
    </row>
    <row r="2804" spans="2:6" ht="11.25" customHeight="1" x14ac:dyDescent="0.2">
      <c r="B2804" s="36" t="s">
        <v>4016</v>
      </c>
      <c r="C2804" s="3"/>
      <c r="D2804" s="3"/>
      <c r="E2804" s="3"/>
      <c r="F2804" s="4"/>
    </row>
    <row r="2805" spans="2:6" ht="11.25" customHeight="1" x14ac:dyDescent="0.2">
      <c r="B2805" s="36" t="s">
        <v>597</v>
      </c>
      <c r="C2805" s="3"/>
      <c r="D2805" s="3"/>
      <c r="E2805" s="3"/>
      <c r="F2805" s="4"/>
    </row>
    <row r="2806" spans="2:6" ht="11.25" customHeight="1" x14ac:dyDescent="0.2">
      <c r="B2806" s="36" t="s">
        <v>4016</v>
      </c>
      <c r="C2806" s="3"/>
      <c r="D2806" s="3"/>
      <c r="E2806" s="3"/>
      <c r="F2806" s="4"/>
    </row>
    <row r="2807" spans="2:6" ht="11.25" customHeight="1" x14ac:dyDescent="0.2">
      <c r="B2807" s="36" t="s">
        <v>3712</v>
      </c>
      <c r="C2807" s="3"/>
      <c r="D2807" s="3"/>
      <c r="E2807" s="3"/>
      <c r="F2807" s="4"/>
    </row>
    <row r="2808" spans="2:6" ht="11.25" customHeight="1" x14ac:dyDescent="0.2">
      <c r="B2808" s="36" t="s">
        <v>4016</v>
      </c>
      <c r="C2808" s="3"/>
      <c r="D2808" s="3"/>
      <c r="E2808" s="3"/>
      <c r="F2808" s="4"/>
    </row>
    <row r="2809" spans="2:6" ht="11.25" customHeight="1" x14ac:dyDescent="0.2">
      <c r="B2809" s="36" t="s">
        <v>22</v>
      </c>
      <c r="C2809" s="3"/>
      <c r="D2809" s="3"/>
      <c r="E2809" s="3"/>
      <c r="F2809" s="4"/>
    </row>
    <row r="2810" spans="2:6" ht="11.25" customHeight="1" x14ac:dyDescent="0.2">
      <c r="B2810" s="36" t="s">
        <v>2449</v>
      </c>
      <c r="C2810" s="3"/>
      <c r="D2810" s="3"/>
      <c r="E2810" s="3"/>
      <c r="F2810" s="4"/>
    </row>
    <row r="2811" spans="2:6" ht="11.25" customHeight="1" x14ac:dyDescent="0.2">
      <c r="B2811" s="36" t="s">
        <v>2276</v>
      </c>
      <c r="C2811" s="3"/>
      <c r="D2811" s="3"/>
      <c r="E2811" s="3"/>
      <c r="F2811" s="4"/>
    </row>
    <row r="2812" spans="2:6" ht="11.25" customHeight="1" x14ac:dyDescent="0.2">
      <c r="B2812" s="36" t="s">
        <v>2321</v>
      </c>
      <c r="C2812" s="3"/>
      <c r="D2812" s="3"/>
      <c r="E2812" s="3"/>
      <c r="F2812" s="4"/>
    </row>
    <row r="2813" spans="2:6" ht="11.25" customHeight="1" x14ac:dyDescent="0.2">
      <c r="B2813" s="36" t="s">
        <v>3891</v>
      </c>
      <c r="C2813" s="37">
        <f>D2813+E2813+F2813</f>
        <v>432</v>
      </c>
      <c r="D2813" s="3">
        <v>432</v>
      </c>
      <c r="E2813" s="3"/>
      <c r="F2813" s="4"/>
    </row>
    <row r="2814" spans="2:6" ht="11.25" customHeight="1" x14ac:dyDescent="0.2">
      <c r="B2814" s="36" t="s">
        <v>4016</v>
      </c>
      <c r="C2814" s="3"/>
      <c r="D2814" s="3"/>
      <c r="E2814" s="3"/>
      <c r="F2814" s="4"/>
    </row>
    <row r="2815" spans="2:6" ht="11.25" customHeight="1" x14ac:dyDescent="0.2">
      <c r="B2815" s="36" t="s">
        <v>698</v>
      </c>
      <c r="C2815" s="3"/>
      <c r="D2815" s="3"/>
      <c r="E2815" s="3"/>
      <c r="F2815" s="4"/>
    </row>
    <row r="2816" spans="2:6" ht="11.25" customHeight="1" x14ac:dyDescent="0.2">
      <c r="B2816" s="36" t="s">
        <v>4016</v>
      </c>
      <c r="C2816" s="3"/>
      <c r="D2816" s="3"/>
      <c r="E2816" s="3"/>
      <c r="F2816" s="4"/>
    </row>
    <row r="2817" spans="2:6" ht="11.25" customHeight="1" x14ac:dyDescent="0.2">
      <c r="B2817" s="36" t="s">
        <v>3227</v>
      </c>
      <c r="C2817" s="3"/>
      <c r="D2817" s="3"/>
      <c r="E2817" s="3"/>
      <c r="F2817" s="4"/>
    </row>
    <row r="2818" spans="2:6" ht="11.25" customHeight="1" x14ac:dyDescent="0.2">
      <c r="B2818" s="36" t="s">
        <v>4016</v>
      </c>
      <c r="C2818" s="3"/>
      <c r="D2818" s="3"/>
      <c r="E2818" s="3"/>
      <c r="F2818" s="4"/>
    </row>
    <row r="2819" spans="2:6" ht="11.25" customHeight="1" x14ac:dyDescent="0.2">
      <c r="B2819" s="36" t="s">
        <v>787</v>
      </c>
      <c r="C2819" s="3"/>
      <c r="D2819" s="3"/>
      <c r="E2819" s="3"/>
      <c r="F2819" s="4"/>
    </row>
    <row r="2820" spans="2:6" ht="11.25" customHeight="1" x14ac:dyDescent="0.2">
      <c r="B2820" s="36" t="s">
        <v>4016</v>
      </c>
      <c r="C2820" s="3"/>
      <c r="D2820" s="3"/>
      <c r="E2820" s="3"/>
      <c r="F2820" s="4"/>
    </row>
    <row r="2821" spans="2:6" ht="11.25" customHeight="1" x14ac:dyDescent="0.2">
      <c r="B2821" s="36" t="s">
        <v>2029</v>
      </c>
      <c r="C2821" s="3"/>
      <c r="D2821" s="3"/>
      <c r="E2821" s="3"/>
      <c r="F2821" s="4"/>
    </row>
    <row r="2822" spans="2:6" ht="11.25" customHeight="1" x14ac:dyDescent="0.2">
      <c r="B2822" s="36" t="s">
        <v>4016</v>
      </c>
      <c r="C2822" s="3"/>
      <c r="D2822" s="3"/>
      <c r="E2822" s="3"/>
      <c r="F2822" s="4"/>
    </row>
    <row r="2823" spans="2:6" ht="11.25" customHeight="1" x14ac:dyDescent="0.2">
      <c r="B2823" s="36" t="s">
        <v>2708</v>
      </c>
      <c r="C2823" s="3"/>
      <c r="D2823" s="3"/>
      <c r="E2823" s="3"/>
      <c r="F2823" s="4"/>
    </row>
    <row r="2824" spans="2:6" ht="11.25" customHeight="1" x14ac:dyDescent="0.2">
      <c r="B2824" s="36" t="s">
        <v>4016</v>
      </c>
      <c r="C2824" s="3"/>
      <c r="D2824" s="3"/>
      <c r="E2824" s="3"/>
      <c r="F2824" s="4"/>
    </row>
    <row r="2825" spans="2:6" ht="11.25" customHeight="1" x14ac:dyDescent="0.2">
      <c r="B2825" s="36" t="s">
        <v>3194</v>
      </c>
      <c r="C2825" s="3"/>
      <c r="D2825" s="3"/>
      <c r="E2825" s="3"/>
      <c r="F2825" s="4"/>
    </row>
    <row r="2826" spans="2:6" ht="11.25" customHeight="1" x14ac:dyDescent="0.2">
      <c r="B2826" s="36" t="s">
        <v>3564</v>
      </c>
      <c r="C2826" s="3"/>
      <c r="D2826" s="3"/>
      <c r="E2826" s="3"/>
      <c r="F2826" s="4"/>
    </row>
    <row r="2827" spans="2:6" ht="11.25" customHeight="1" x14ac:dyDescent="0.2">
      <c r="B2827" s="36" t="s">
        <v>290</v>
      </c>
      <c r="C2827" s="3"/>
      <c r="D2827" s="3"/>
      <c r="E2827" s="3"/>
      <c r="F2827" s="4"/>
    </row>
    <row r="2828" spans="2:6" ht="11.25" customHeight="1" x14ac:dyDescent="0.2">
      <c r="B2828" s="36" t="s">
        <v>4016</v>
      </c>
      <c r="C2828" s="3"/>
      <c r="D2828" s="3"/>
      <c r="E2828" s="3"/>
      <c r="F2828" s="4"/>
    </row>
    <row r="2829" spans="2:6" ht="11.25" customHeight="1" x14ac:dyDescent="0.2">
      <c r="B2829" s="36" t="s">
        <v>862</v>
      </c>
      <c r="C2829" s="3"/>
      <c r="D2829" s="3"/>
      <c r="E2829" s="3"/>
      <c r="F2829" s="4"/>
    </row>
    <row r="2830" spans="2:6" ht="11.25" customHeight="1" x14ac:dyDescent="0.2">
      <c r="B2830" s="36" t="s">
        <v>474</v>
      </c>
      <c r="C2830" s="3"/>
      <c r="D2830" s="3"/>
      <c r="E2830" s="3"/>
      <c r="F2830" s="4"/>
    </row>
    <row r="2831" spans="2:6" ht="11.25" customHeight="1" x14ac:dyDescent="0.2">
      <c r="B2831" s="36" t="s">
        <v>1826</v>
      </c>
      <c r="C2831" s="3"/>
      <c r="D2831" s="3"/>
      <c r="E2831" s="3"/>
      <c r="F2831" s="4"/>
    </row>
    <row r="2832" spans="2:6" ht="11.25" customHeight="1" x14ac:dyDescent="0.2">
      <c r="B2832" s="36" t="s">
        <v>4016</v>
      </c>
      <c r="C2832" s="3"/>
      <c r="D2832" s="3"/>
      <c r="E2832" s="3"/>
      <c r="F2832" s="4"/>
    </row>
    <row r="2833" spans="2:6" ht="11.25" customHeight="1" x14ac:dyDescent="0.2">
      <c r="B2833" s="36" t="s">
        <v>2031</v>
      </c>
      <c r="C2833" s="3"/>
      <c r="D2833" s="3"/>
      <c r="E2833" s="3"/>
      <c r="F2833" s="4"/>
    </row>
    <row r="2834" spans="2:6" ht="11.25" customHeight="1" x14ac:dyDescent="0.2">
      <c r="B2834" s="36" t="s">
        <v>1006</v>
      </c>
      <c r="C2834" s="3"/>
      <c r="D2834" s="3"/>
      <c r="E2834" s="3"/>
      <c r="F2834" s="4"/>
    </row>
    <row r="2835" spans="2:6" ht="11.25" customHeight="1" x14ac:dyDescent="0.2">
      <c r="B2835" s="36" t="s">
        <v>3101</v>
      </c>
      <c r="C2835" s="3"/>
      <c r="D2835" s="3"/>
      <c r="E2835" s="3"/>
      <c r="F2835" s="4"/>
    </row>
    <row r="2836" spans="2:6" ht="11.25" customHeight="1" x14ac:dyDescent="0.2">
      <c r="B2836" s="36" t="s">
        <v>2722</v>
      </c>
      <c r="C2836" s="37">
        <f>D2836+E2836+F2836</f>
        <v>738</v>
      </c>
      <c r="D2836" s="3">
        <v>272</v>
      </c>
      <c r="E2836" s="3">
        <v>290</v>
      </c>
      <c r="F2836" s="4">
        <v>176</v>
      </c>
    </row>
    <row r="2837" spans="2:6" ht="11.25" customHeight="1" x14ac:dyDescent="0.2">
      <c r="B2837" s="36" t="s">
        <v>4016</v>
      </c>
      <c r="C2837" s="3"/>
      <c r="D2837" s="3"/>
      <c r="E2837" s="3"/>
      <c r="F2837" s="4"/>
    </row>
    <row r="2838" spans="2:6" ht="11.25" customHeight="1" x14ac:dyDescent="0.2">
      <c r="B2838" s="36" t="s">
        <v>727</v>
      </c>
      <c r="C2838" s="3"/>
      <c r="D2838" s="3"/>
      <c r="E2838" s="3"/>
      <c r="F2838" s="4"/>
    </row>
    <row r="2839" spans="2:6" ht="11.25" customHeight="1" x14ac:dyDescent="0.2">
      <c r="B2839" s="36" t="s">
        <v>4016</v>
      </c>
      <c r="C2839" s="3"/>
      <c r="D2839" s="3"/>
      <c r="E2839" s="3"/>
      <c r="F2839" s="4"/>
    </row>
    <row r="2840" spans="2:6" ht="11.25" customHeight="1" x14ac:dyDescent="0.2">
      <c r="B2840" s="36" t="s">
        <v>3571</v>
      </c>
      <c r="C2840" s="3"/>
      <c r="D2840" s="3"/>
      <c r="E2840" s="3"/>
      <c r="F2840" s="4"/>
    </row>
    <row r="2841" spans="2:6" ht="11.25" customHeight="1" x14ac:dyDescent="0.2">
      <c r="B2841" s="36" t="s">
        <v>3309</v>
      </c>
      <c r="C2841" s="3"/>
      <c r="D2841" s="3"/>
      <c r="E2841" s="3"/>
      <c r="F2841" s="4"/>
    </row>
    <row r="2842" spans="2:6" ht="11.25" customHeight="1" x14ac:dyDescent="0.2">
      <c r="B2842" s="36" t="s">
        <v>1466</v>
      </c>
      <c r="C2842" s="3"/>
      <c r="D2842" s="3"/>
      <c r="E2842" s="3"/>
      <c r="F2842" s="4"/>
    </row>
    <row r="2843" spans="2:6" ht="11.25" customHeight="1" x14ac:dyDescent="0.2">
      <c r="B2843" s="36" t="s">
        <v>2866</v>
      </c>
      <c r="C2843" s="37">
        <f>D2843+E2843+F2843</f>
        <v>20816</v>
      </c>
      <c r="D2843" s="3">
        <v>9419</v>
      </c>
      <c r="E2843" s="3">
        <v>5304</v>
      </c>
      <c r="F2843" s="4">
        <v>6093</v>
      </c>
    </row>
    <row r="2844" spans="2:6" ht="11.25" customHeight="1" x14ac:dyDescent="0.2">
      <c r="B2844" s="36" t="s">
        <v>4016</v>
      </c>
      <c r="C2844" s="3"/>
      <c r="D2844" s="3"/>
      <c r="E2844" s="3"/>
      <c r="F2844" s="4"/>
    </row>
    <row r="2845" spans="2:6" ht="11.25" customHeight="1" x14ac:dyDescent="0.2">
      <c r="B2845" s="30" t="s">
        <v>2386</v>
      </c>
      <c r="C2845" s="38">
        <v>45484</v>
      </c>
      <c r="D2845" s="38">
        <v>20340</v>
      </c>
      <c r="E2845" s="38">
        <v>11437</v>
      </c>
      <c r="F2845" s="39">
        <v>13707</v>
      </c>
    </row>
    <row r="2846" spans="2:6" ht="11.25" customHeight="1" x14ac:dyDescent="0.2">
      <c r="B2846" s="36" t="s">
        <v>4016</v>
      </c>
      <c r="C2846" s="3"/>
      <c r="D2846" s="3"/>
      <c r="E2846" s="3"/>
      <c r="F2846" s="4"/>
    </row>
    <row r="2847" spans="2:6" ht="11.25" customHeight="1" x14ac:dyDescent="0.2">
      <c r="B2847" s="36" t="s">
        <v>3398</v>
      </c>
      <c r="C2847" s="3"/>
      <c r="D2847" s="3"/>
      <c r="E2847" s="3"/>
      <c r="F2847" s="4"/>
    </row>
    <row r="2848" spans="2:6" ht="11.25" customHeight="1" x14ac:dyDescent="0.2">
      <c r="B2848" s="36" t="s">
        <v>4016</v>
      </c>
      <c r="C2848" s="3"/>
      <c r="D2848" s="3"/>
      <c r="E2848" s="3"/>
      <c r="F2848" s="4"/>
    </row>
    <row r="2849" spans="2:6" ht="11.25" customHeight="1" x14ac:dyDescent="0.2">
      <c r="B2849" s="36" t="s">
        <v>2559</v>
      </c>
      <c r="C2849" s="3"/>
      <c r="D2849" s="3"/>
      <c r="E2849" s="3"/>
      <c r="F2849" s="4"/>
    </row>
    <row r="2850" spans="2:6" ht="11.25" customHeight="1" x14ac:dyDescent="0.2">
      <c r="B2850" s="36" t="s">
        <v>920</v>
      </c>
      <c r="C2850" s="3"/>
      <c r="D2850" s="3"/>
      <c r="E2850" s="3"/>
      <c r="F2850" s="4"/>
    </row>
    <row r="2851" spans="2:6" ht="11.25" customHeight="1" x14ac:dyDescent="0.2">
      <c r="B2851" s="36" t="s">
        <v>4016</v>
      </c>
      <c r="C2851" s="3"/>
      <c r="D2851" s="3"/>
      <c r="E2851" s="3"/>
      <c r="F2851" s="4"/>
    </row>
    <row r="2852" spans="2:6" ht="11.25" customHeight="1" x14ac:dyDescent="0.2">
      <c r="B2852" s="36" t="s">
        <v>725</v>
      </c>
      <c r="C2852" s="3"/>
      <c r="D2852" s="3"/>
      <c r="E2852" s="3"/>
      <c r="F2852" s="4"/>
    </row>
    <row r="2853" spans="2:6" ht="11.25" customHeight="1" x14ac:dyDescent="0.2">
      <c r="B2853" s="36" t="s">
        <v>4016</v>
      </c>
      <c r="C2853" s="3"/>
      <c r="D2853" s="3"/>
      <c r="E2853" s="3"/>
      <c r="F2853" s="4"/>
    </row>
    <row r="2854" spans="2:6" ht="11.25" customHeight="1" x14ac:dyDescent="0.2">
      <c r="B2854" s="36" t="s">
        <v>1965</v>
      </c>
      <c r="C2854" s="3"/>
      <c r="D2854" s="3"/>
      <c r="E2854" s="3"/>
      <c r="F2854" s="4"/>
    </row>
    <row r="2855" spans="2:6" ht="11.25" customHeight="1" x14ac:dyDescent="0.2">
      <c r="B2855" s="36" t="s">
        <v>4016</v>
      </c>
      <c r="C2855" s="3"/>
      <c r="D2855" s="3"/>
      <c r="E2855" s="3"/>
      <c r="F2855" s="4"/>
    </row>
    <row r="2856" spans="2:6" ht="11.25" customHeight="1" x14ac:dyDescent="0.2">
      <c r="B2856" s="36" t="s">
        <v>1331</v>
      </c>
      <c r="C2856" s="3"/>
      <c r="D2856" s="3"/>
      <c r="E2856" s="3"/>
      <c r="F2856" s="4"/>
    </row>
    <row r="2857" spans="2:6" ht="11.25" customHeight="1" x14ac:dyDescent="0.2">
      <c r="B2857" s="36" t="s">
        <v>4016</v>
      </c>
      <c r="C2857" s="3"/>
      <c r="D2857" s="3"/>
      <c r="E2857" s="3"/>
      <c r="F2857" s="4"/>
    </row>
    <row r="2858" spans="2:6" ht="11.25" customHeight="1" x14ac:dyDescent="0.2">
      <c r="B2858" s="36" t="s">
        <v>2119</v>
      </c>
      <c r="C2858" s="3"/>
      <c r="D2858" s="3"/>
      <c r="E2858" s="3"/>
      <c r="F2858" s="4"/>
    </row>
    <row r="2859" spans="2:6" ht="11.25" customHeight="1" x14ac:dyDescent="0.2">
      <c r="B2859" s="36" t="s">
        <v>4016</v>
      </c>
      <c r="C2859" s="3"/>
      <c r="D2859" s="3"/>
      <c r="E2859" s="3"/>
      <c r="F2859" s="4"/>
    </row>
    <row r="2860" spans="2:6" ht="11.25" customHeight="1" x14ac:dyDescent="0.2">
      <c r="B2860" s="36" t="s">
        <v>929</v>
      </c>
      <c r="C2860" s="3"/>
      <c r="D2860" s="3"/>
      <c r="E2860" s="3"/>
      <c r="F2860" s="4"/>
    </row>
    <row r="2861" spans="2:6" ht="11.25" customHeight="1" x14ac:dyDescent="0.2">
      <c r="B2861" s="36" t="s">
        <v>4016</v>
      </c>
      <c r="C2861" s="3"/>
      <c r="D2861" s="3"/>
      <c r="E2861" s="3"/>
      <c r="F2861" s="4"/>
    </row>
    <row r="2862" spans="2:6" ht="11.25" customHeight="1" x14ac:dyDescent="0.2">
      <c r="B2862" s="36" t="s">
        <v>1192</v>
      </c>
      <c r="C2862" s="3"/>
      <c r="D2862" s="3"/>
      <c r="E2862" s="3"/>
      <c r="F2862" s="4"/>
    </row>
    <row r="2863" spans="2:6" ht="11.25" customHeight="1" x14ac:dyDescent="0.2">
      <c r="B2863" s="36" t="s">
        <v>4016</v>
      </c>
      <c r="C2863" s="3"/>
      <c r="D2863" s="3"/>
      <c r="E2863" s="3"/>
      <c r="F2863" s="4"/>
    </row>
    <row r="2864" spans="2:6" ht="11.25" customHeight="1" x14ac:dyDescent="0.2">
      <c r="B2864" s="36" t="s">
        <v>1087</v>
      </c>
      <c r="C2864" s="3"/>
      <c r="D2864" s="3"/>
      <c r="E2864" s="3"/>
      <c r="F2864" s="4"/>
    </row>
    <row r="2865" spans="2:6" ht="11.25" customHeight="1" x14ac:dyDescent="0.2">
      <c r="B2865" s="36" t="s">
        <v>4016</v>
      </c>
      <c r="C2865" s="3"/>
      <c r="D2865" s="3"/>
      <c r="E2865" s="3"/>
      <c r="F2865" s="4"/>
    </row>
    <row r="2866" spans="2:6" ht="11.25" customHeight="1" x14ac:dyDescent="0.2">
      <c r="B2866" s="36" t="s">
        <v>3004</v>
      </c>
      <c r="C2866" s="3"/>
      <c r="D2866" s="3"/>
      <c r="E2866" s="3"/>
      <c r="F2866" s="4"/>
    </row>
    <row r="2867" spans="2:6" ht="11.25" customHeight="1" x14ac:dyDescent="0.2">
      <c r="B2867" s="36" t="s">
        <v>4016</v>
      </c>
      <c r="C2867" s="3"/>
      <c r="D2867" s="3"/>
      <c r="E2867" s="3"/>
      <c r="F2867" s="4"/>
    </row>
    <row r="2868" spans="2:6" ht="11.25" customHeight="1" x14ac:dyDescent="0.2">
      <c r="B2868" s="36" t="s">
        <v>281</v>
      </c>
      <c r="C2868" s="3"/>
      <c r="D2868" s="3"/>
      <c r="E2868" s="3"/>
      <c r="F2868" s="4"/>
    </row>
    <row r="2869" spans="2:6" ht="11.25" customHeight="1" x14ac:dyDescent="0.2">
      <c r="B2869" s="36" t="s">
        <v>4016</v>
      </c>
      <c r="C2869" s="3"/>
      <c r="D2869" s="3"/>
      <c r="E2869" s="3"/>
      <c r="F2869" s="4"/>
    </row>
    <row r="2870" spans="2:6" ht="11.25" customHeight="1" x14ac:dyDescent="0.2">
      <c r="B2870" s="36" t="s">
        <v>3612</v>
      </c>
      <c r="C2870" s="3"/>
      <c r="D2870" s="3"/>
      <c r="E2870" s="3"/>
      <c r="F2870" s="4"/>
    </row>
    <row r="2871" spans="2:6" ht="11.25" customHeight="1" x14ac:dyDescent="0.2">
      <c r="B2871" s="36" t="s">
        <v>4016</v>
      </c>
      <c r="C2871" s="3"/>
      <c r="D2871" s="3"/>
      <c r="E2871" s="3"/>
      <c r="F2871" s="4"/>
    </row>
    <row r="2872" spans="2:6" ht="11.25" customHeight="1" x14ac:dyDescent="0.2">
      <c r="B2872" s="36" t="s">
        <v>1889</v>
      </c>
      <c r="C2872" s="3"/>
      <c r="D2872" s="3"/>
      <c r="E2872" s="3"/>
      <c r="F2872" s="4"/>
    </row>
    <row r="2873" spans="2:6" ht="11.25" customHeight="1" x14ac:dyDescent="0.2">
      <c r="B2873" s="36" t="s">
        <v>4016</v>
      </c>
      <c r="C2873" s="3"/>
      <c r="D2873" s="3"/>
      <c r="E2873" s="3"/>
      <c r="F2873" s="4"/>
    </row>
    <row r="2874" spans="2:6" ht="11.25" customHeight="1" x14ac:dyDescent="0.2">
      <c r="B2874" s="36" t="s">
        <v>335</v>
      </c>
      <c r="C2874" s="3"/>
      <c r="D2874" s="3"/>
      <c r="E2874" s="3"/>
      <c r="F2874" s="4"/>
    </row>
    <row r="2875" spans="2:6" ht="11.25" customHeight="1" x14ac:dyDescent="0.2">
      <c r="B2875" s="36" t="s">
        <v>4016</v>
      </c>
      <c r="C2875" s="3"/>
      <c r="D2875" s="3"/>
      <c r="E2875" s="3"/>
      <c r="F2875" s="4"/>
    </row>
    <row r="2876" spans="2:6" ht="11.25" customHeight="1" x14ac:dyDescent="0.2">
      <c r="B2876" s="36" t="s">
        <v>2001</v>
      </c>
      <c r="C2876" s="3"/>
      <c r="D2876" s="3"/>
      <c r="E2876" s="3"/>
      <c r="F2876" s="4"/>
    </row>
    <row r="2877" spans="2:6" ht="11.25" customHeight="1" x14ac:dyDescent="0.2">
      <c r="B2877" s="36" t="s">
        <v>4016</v>
      </c>
      <c r="C2877" s="3"/>
      <c r="D2877" s="3"/>
      <c r="E2877" s="3"/>
      <c r="F2877" s="4"/>
    </row>
    <row r="2878" spans="2:6" ht="11.25" customHeight="1" x14ac:dyDescent="0.2">
      <c r="B2878" s="36" t="s">
        <v>432</v>
      </c>
      <c r="C2878" s="3"/>
      <c r="D2878" s="3"/>
      <c r="E2878" s="3"/>
      <c r="F2878" s="4"/>
    </row>
    <row r="2879" spans="2:6" ht="11.25" customHeight="1" x14ac:dyDescent="0.2">
      <c r="B2879" s="36" t="s">
        <v>4016</v>
      </c>
      <c r="C2879" s="3"/>
      <c r="D2879" s="3"/>
      <c r="E2879" s="3"/>
      <c r="F2879" s="4"/>
    </row>
    <row r="2880" spans="2:6" ht="11.25" customHeight="1" x14ac:dyDescent="0.2">
      <c r="B2880" s="36" t="s">
        <v>1606</v>
      </c>
      <c r="C2880" s="3"/>
      <c r="D2880" s="3"/>
      <c r="E2880" s="3"/>
      <c r="F2880" s="4"/>
    </row>
    <row r="2881" spans="2:6" ht="11.25" customHeight="1" x14ac:dyDescent="0.2">
      <c r="B2881" s="36" t="s">
        <v>4016</v>
      </c>
      <c r="C2881" s="3"/>
      <c r="D2881" s="3"/>
      <c r="E2881" s="3"/>
      <c r="F2881" s="4"/>
    </row>
    <row r="2882" spans="2:6" ht="11.25" customHeight="1" x14ac:dyDescent="0.2">
      <c r="B2882" s="36" t="s">
        <v>3536</v>
      </c>
      <c r="C2882" s="3"/>
      <c r="D2882" s="3"/>
      <c r="E2882" s="3"/>
      <c r="F2882" s="4"/>
    </row>
    <row r="2883" spans="2:6" ht="11.25" customHeight="1" x14ac:dyDescent="0.2">
      <c r="B2883" s="36" t="s">
        <v>4016</v>
      </c>
      <c r="C2883" s="3"/>
      <c r="D2883" s="3"/>
      <c r="E2883" s="3"/>
      <c r="F2883" s="4"/>
    </row>
    <row r="2884" spans="2:6" ht="11.25" customHeight="1" x14ac:dyDescent="0.2">
      <c r="B2884" s="36" t="s">
        <v>1087</v>
      </c>
      <c r="C2884" s="3"/>
      <c r="D2884" s="3"/>
      <c r="E2884" s="3"/>
      <c r="F2884" s="4"/>
    </row>
    <row r="2885" spans="2:6" ht="11.25" customHeight="1" x14ac:dyDescent="0.2">
      <c r="B2885" s="36" t="s">
        <v>4016</v>
      </c>
      <c r="C2885" s="3"/>
      <c r="D2885" s="3"/>
      <c r="E2885" s="3"/>
      <c r="F2885" s="4"/>
    </row>
    <row r="2886" spans="2:6" ht="11.25" customHeight="1" x14ac:dyDescent="0.2">
      <c r="B2886" s="36" t="s">
        <v>3004</v>
      </c>
      <c r="C2886" s="3"/>
      <c r="D2886" s="3"/>
      <c r="E2886" s="3"/>
      <c r="F2886" s="4"/>
    </row>
    <row r="2887" spans="2:6" ht="11.25" customHeight="1" x14ac:dyDescent="0.2">
      <c r="B2887" s="36" t="s">
        <v>4016</v>
      </c>
      <c r="C2887" s="3"/>
      <c r="D2887" s="3"/>
      <c r="E2887" s="3"/>
      <c r="F2887" s="4"/>
    </row>
    <row r="2888" spans="2:6" ht="11.25" customHeight="1" x14ac:dyDescent="0.2">
      <c r="B2888" s="36" t="s">
        <v>281</v>
      </c>
      <c r="C2888" s="3"/>
      <c r="D2888" s="3"/>
      <c r="E2888" s="3"/>
      <c r="F2888" s="4"/>
    </row>
    <row r="2889" spans="2:6" ht="11.25" customHeight="1" x14ac:dyDescent="0.2">
      <c r="B2889" s="36" t="s">
        <v>4016</v>
      </c>
      <c r="C2889" s="3"/>
      <c r="D2889" s="3"/>
      <c r="E2889" s="3"/>
      <c r="F2889" s="4"/>
    </row>
    <row r="2890" spans="2:6" ht="11.25" customHeight="1" x14ac:dyDescent="0.2">
      <c r="B2890" s="36" t="s">
        <v>3612</v>
      </c>
      <c r="C2890" s="3"/>
      <c r="D2890" s="3"/>
      <c r="E2890" s="3"/>
      <c r="F2890" s="4"/>
    </row>
    <row r="2891" spans="2:6" ht="11.25" customHeight="1" x14ac:dyDescent="0.2">
      <c r="B2891" s="36" t="s">
        <v>4016</v>
      </c>
      <c r="C2891" s="3"/>
      <c r="D2891" s="3"/>
      <c r="E2891" s="3"/>
      <c r="F2891" s="4"/>
    </row>
    <row r="2892" spans="2:6" ht="11.25" customHeight="1" x14ac:dyDescent="0.2">
      <c r="B2892" s="36" t="s">
        <v>1889</v>
      </c>
      <c r="C2892" s="3"/>
      <c r="D2892" s="3"/>
      <c r="E2892" s="3"/>
      <c r="F2892" s="4"/>
    </row>
    <row r="2893" spans="2:6" ht="11.25" customHeight="1" x14ac:dyDescent="0.2">
      <c r="B2893" s="36" t="s">
        <v>4016</v>
      </c>
      <c r="C2893" s="3"/>
      <c r="D2893" s="3"/>
      <c r="E2893" s="3"/>
      <c r="F2893" s="4"/>
    </row>
    <row r="2894" spans="2:6" ht="11.25" customHeight="1" x14ac:dyDescent="0.2">
      <c r="B2894" s="36" t="s">
        <v>335</v>
      </c>
      <c r="C2894" s="3"/>
      <c r="D2894" s="3"/>
      <c r="E2894" s="3"/>
      <c r="F2894" s="4"/>
    </row>
    <row r="2895" spans="2:6" ht="11.25" customHeight="1" x14ac:dyDescent="0.2">
      <c r="B2895" s="36" t="s">
        <v>4016</v>
      </c>
      <c r="C2895" s="3"/>
      <c r="D2895" s="3"/>
      <c r="E2895" s="3"/>
      <c r="F2895" s="4"/>
    </row>
    <row r="2896" spans="2:6" ht="11.25" customHeight="1" x14ac:dyDescent="0.2">
      <c r="B2896" s="36" t="s">
        <v>2001</v>
      </c>
      <c r="C2896" s="3"/>
      <c r="D2896" s="3"/>
      <c r="E2896" s="3"/>
      <c r="F2896" s="4"/>
    </row>
    <row r="2897" spans="2:6" ht="11.25" customHeight="1" x14ac:dyDescent="0.2">
      <c r="B2897" s="36" t="s">
        <v>4016</v>
      </c>
      <c r="C2897" s="3"/>
      <c r="D2897" s="3"/>
      <c r="E2897" s="3"/>
      <c r="F2897" s="4"/>
    </row>
    <row r="2898" spans="2:6" ht="11.25" customHeight="1" x14ac:dyDescent="0.2">
      <c r="B2898" s="28" t="s">
        <v>432</v>
      </c>
      <c r="C2898" s="6"/>
      <c r="D2898" s="6"/>
      <c r="E2898" s="6"/>
      <c r="F2898" s="7"/>
    </row>
    <row r="2899" spans="2:6" ht="11.25" customHeight="1" x14ac:dyDescent="0.2">
      <c r="B2899" s="36" t="s">
        <v>4016</v>
      </c>
      <c r="C2899" s="3"/>
      <c r="D2899" s="3"/>
      <c r="E2899" s="3"/>
      <c r="F2899" s="4"/>
    </row>
    <row r="2900" spans="2:6" ht="11.25" customHeight="1" x14ac:dyDescent="0.2">
      <c r="B2900" s="36" t="s">
        <v>3984</v>
      </c>
      <c r="C2900" s="3"/>
      <c r="D2900" s="3"/>
      <c r="E2900" s="3"/>
      <c r="F2900" s="4"/>
    </row>
    <row r="2901" spans="2:6" ht="11.25" customHeight="1" x14ac:dyDescent="0.2">
      <c r="B2901" s="36" t="s">
        <v>4016</v>
      </c>
      <c r="C2901" s="3"/>
      <c r="D2901" s="3"/>
      <c r="E2901" s="3"/>
      <c r="F2901" s="4"/>
    </row>
    <row r="2902" spans="2:6" ht="11.25" customHeight="1" x14ac:dyDescent="0.2">
      <c r="B2902" s="36" t="s">
        <v>2339</v>
      </c>
      <c r="C2902" s="3"/>
      <c r="D2902" s="3"/>
      <c r="E2902" s="3"/>
      <c r="F2902" s="4"/>
    </row>
    <row r="2903" spans="2:6" ht="11.25" customHeight="1" x14ac:dyDescent="0.2">
      <c r="B2903" s="36" t="s">
        <v>4016</v>
      </c>
      <c r="C2903" s="3"/>
      <c r="D2903" s="3"/>
      <c r="E2903" s="3"/>
      <c r="F2903" s="4"/>
    </row>
    <row r="2904" spans="2:6" ht="11.25" customHeight="1" x14ac:dyDescent="0.2">
      <c r="B2904" s="36" t="s">
        <v>1981</v>
      </c>
      <c r="C2904" s="3"/>
      <c r="D2904" s="3"/>
      <c r="E2904" s="3"/>
      <c r="F2904" s="4"/>
    </row>
    <row r="2905" spans="2:6" ht="11.25" customHeight="1" x14ac:dyDescent="0.2">
      <c r="B2905" s="36" t="s">
        <v>4016</v>
      </c>
      <c r="C2905" s="3"/>
      <c r="D2905" s="3"/>
      <c r="E2905" s="3"/>
      <c r="F2905" s="4"/>
    </row>
    <row r="2906" spans="2:6" ht="11.25" customHeight="1" x14ac:dyDescent="0.2">
      <c r="B2906" s="36" t="s">
        <v>1494</v>
      </c>
      <c r="C2906" s="3"/>
      <c r="D2906" s="3"/>
      <c r="E2906" s="3"/>
      <c r="F2906" s="4"/>
    </row>
    <row r="2907" spans="2:6" ht="11.25" customHeight="1" x14ac:dyDescent="0.2">
      <c r="B2907" s="36" t="s">
        <v>4016</v>
      </c>
      <c r="C2907" s="3"/>
      <c r="D2907" s="3"/>
      <c r="E2907" s="3"/>
      <c r="F2907" s="4"/>
    </row>
    <row r="2908" spans="2:6" ht="11.25" customHeight="1" x14ac:dyDescent="0.2">
      <c r="B2908" s="36" t="s">
        <v>1134</v>
      </c>
      <c r="C2908" s="3"/>
      <c r="D2908" s="3"/>
      <c r="E2908" s="3"/>
      <c r="F2908" s="4"/>
    </row>
    <row r="2909" spans="2:6" ht="11.25" customHeight="1" x14ac:dyDescent="0.2">
      <c r="B2909" s="36" t="s">
        <v>4016</v>
      </c>
      <c r="C2909" s="3"/>
      <c r="D2909" s="3"/>
      <c r="E2909" s="3"/>
      <c r="F2909" s="4"/>
    </row>
    <row r="2910" spans="2:6" ht="11.25" customHeight="1" x14ac:dyDescent="0.2">
      <c r="B2910" s="36" t="s">
        <v>3910</v>
      </c>
      <c r="C2910" s="3"/>
      <c r="D2910" s="3"/>
      <c r="E2910" s="3"/>
      <c r="F2910" s="4"/>
    </row>
    <row r="2911" spans="2:6" ht="11.25" customHeight="1" x14ac:dyDescent="0.2">
      <c r="B2911" s="36" t="s">
        <v>4016</v>
      </c>
      <c r="C2911" s="3"/>
      <c r="D2911" s="3"/>
      <c r="E2911" s="3"/>
      <c r="F2911" s="4"/>
    </row>
    <row r="2912" spans="2:6" ht="11.25" customHeight="1" x14ac:dyDescent="0.2">
      <c r="B2912" s="36" t="s">
        <v>1889</v>
      </c>
      <c r="C2912" s="3"/>
      <c r="D2912" s="3"/>
      <c r="E2912" s="3"/>
      <c r="F2912" s="4"/>
    </row>
    <row r="2913" spans="2:6" ht="11.25" customHeight="1" x14ac:dyDescent="0.2">
      <c r="B2913" s="36" t="s">
        <v>4016</v>
      </c>
      <c r="C2913" s="3"/>
      <c r="D2913" s="3"/>
      <c r="E2913" s="3"/>
      <c r="F2913" s="4"/>
    </row>
    <row r="2914" spans="2:6" ht="11.25" customHeight="1" x14ac:dyDescent="0.2">
      <c r="B2914" s="36" t="s">
        <v>335</v>
      </c>
      <c r="C2914" s="3"/>
      <c r="D2914" s="3"/>
      <c r="E2914" s="3"/>
      <c r="F2914" s="4"/>
    </row>
    <row r="2915" spans="2:6" ht="11.25" customHeight="1" x14ac:dyDescent="0.2">
      <c r="B2915" s="36" t="s">
        <v>4016</v>
      </c>
      <c r="C2915" s="3"/>
      <c r="D2915" s="3"/>
      <c r="E2915" s="3"/>
      <c r="F2915" s="4"/>
    </row>
    <row r="2916" spans="2:6" ht="11.25" customHeight="1" x14ac:dyDescent="0.2">
      <c r="B2916" s="36" t="s">
        <v>2001</v>
      </c>
      <c r="C2916" s="3"/>
      <c r="D2916" s="3"/>
      <c r="E2916" s="3"/>
      <c r="F2916" s="4"/>
    </row>
    <row r="2917" spans="2:6" ht="11.25" customHeight="1" x14ac:dyDescent="0.2">
      <c r="B2917" s="36" t="s">
        <v>4016</v>
      </c>
      <c r="C2917" s="3"/>
      <c r="D2917" s="3"/>
      <c r="E2917" s="3"/>
      <c r="F2917" s="4"/>
    </row>
    <row r="2918" spans="2:6" ht="11.25" customHeight="1" x14ac:dyDescent="0.2">
      <c r="B2918" s="36" t="s">
        <v>14</v>
      </c>
      <c r="C2918" s="3"/>
      <c r="D2918" s="3"/>
      <c r="E2918" s="3"/>
      <c r="F2918" s="4"/>
    </row>
    <row r="2919" spans="2:6" ht="11.25" customHeight="1" x14ac:dyDescent="0.2">
      <c r="B2919" s="36" t="s">
        <v>4016</v>
      </c>
      <c r="C2919" s="3"/>
      <c r="D2919" s="3"/>
      <c r="E2919" s="3"/>
      <c r="F2919" s="4"/>
    </row>
    <row r="2920" spans="2:6" ht="11.25" customHeight="1" x14ac:dyDescent="0.2">
      <c r="B2920" s="36" t="s">
        <v>2941</v>
      </c>
      <c r="C2920" s="3"/>
      <c r="D2920" s="3"/>
      <c r="E2920" s="3"/>
      <c r="F2920" s="4"/>
    </row>
    <row r="2921" spans="2:6" ht="11.25" customHeight="1" x14ac:dyDescent="0.2">
      <c r="B2921" s="36" t="s">
        <v>4016</v>
      </c>
      <c r="C2921" s="3"/>
      <c r="D2921" s="3"/>
      <c r="E2921" s="3"/>
      <c r="F2921" s="4"/>
    </row>
    <row r="2922" spans="2:6" ht="11.25" customHeight="1" x14ac:dyDescent="0.2">
      <c r="B2922" s="36" t="s">
        <v>3357</v>
      </c>
      <c r="C2922" s="3"/>
      <c r="D2922" s="3"/>
      <c r="E2922" s="3"/>
      <c r="F2922" s="4"/>
    </row>
    <row r="2923" spans="2:6" ht="11.25" customHeight="1" x14ac:dyDescent="0.2">
      <c r="B2923" s="36" t="s">
        <v>4016</v>
      </c>
      <c r="C2923" s="3"/>
      <c r="D2923" s="3"/>
      <c r="E2923" s="3"/>
      <c r="F2923" s="4"/>
    </row>
    <row r="2924" spans="2:6" ht="11.25" customHeight="1" x14ac:dyDescent="0.2">
      <c r="B2924" s="36" t="s">
        <v>1339</v>
      </c>
      <c r="C2924" s="3"/>
      <c r="D2924" s="3"/>
      <c r="E2924" s="3"/>
      <c r="F2924" s="4"/>
    </row>
    <row r="2925" spans="2:6" ht="11.25" customHeight="1" x14ac:dyDescent="0.2">
      <c r="B2925" s="36" t="s">
        <v>4016</v>
      </c>
      <c r="C2925" s="3"/>
      <c r="D2925" s="3"/>
      <c r="E2925" s="3"/>
      <c r="F2925" s="4"/>
    </row>
    <row r="2926" spans="2:6" ht="11.25" customHeight="1" x14ac:dyDescent="0.2">
      <c r="B2926" s="36" t="s">
        <v>3366</v>
      </c>
      <c r="C2926" s="3"/>
      <c r="D2926" s="3"/>
      <c r="E2926" s="3"/>
      <c r="F2926" s="4"/>
    </row>
    <row r="2927" spans="2:6" ht="11.25" customHeight="1" x14ac:dyDescent="0.2">
      <c r="B2927" s="36" t="s">
        <v>4016</v>
      </c>
      <c r="C2927" s="3"/>
      <c r="D2927" s="3"/>
      <c r="E2927" s="3"/>
      <c r="F2927" s="4"/>
    </row>
    <row r="2928" spans="2:6" ht="11.25" customHeight="1" x14ac:dyDescent="0.2">
      <c r="B2928" s="36" t="s">
        <v>3461</v>
      </c>
      <c r="C2928" s="3"/>
      <c r="D2928" s="3"/>
      <c r="E2928" s="3"/>
      <c r="F2928" s="4"/>
    </row>
    <row r="2929" spans="2:6" ht="11.25" customHeight="1" x14ac:dyDescent="0.2">
      <c r="B2929" s="36" t="s">
        <v>4016</v>
      </c>
      <c r="C2929" s="3"/>
      <c r="D2929" s="3"/>
      <c r="E2929" s="3"/>
      <c r="F2929" s="4"/>
    </row>
    <row r="2930" spans="2:6" ht="11.25" customHeight="1" x14ac:dyDescent="0.2">
      <c r="B2930" s="36" t="s">
        <v>3414</v>
      </c>
      <c r="C2930" s="3"/>
      <c r="D2930" s="3"/>
      <c r="E2930" s="3"/>
      <c r="F2930" s="4"/>
    </row>
    <row r="2931" spans="2:6" ht="11.25" customHeight="1" x14ac:dyDescent="0.2">
      <c r="B2931" s="36" t="s">
        <v>4016</v>
      </c>
      <c r="C2931" s="3"/>
      <c r="D2931" s="3"/>
      <c r="E2931" s="3"/>
      <c r="F2931" s="4"/>
    </row>
    <row r="2932" spans="2:6" ht="11.25" customHeight="1" x14ac:dyDescent="0.2">
      <c r="B2932" s="36" t="s">
        <v>3630</v>
      </c>
      <c r="C2932" s="3"/>
      <c r="D2932" s="3"/>
      <c r="E2932" s="3"/>
      <c r="F2932" s="4"/>
    </row>
    <row r="2933" spans="2:6" ht="11.25" customHeight="1" x14ac:dyDescent="0.2">
      <c r="B2933" s="36" t="s">
        <v>4016</v>
      </c>
      <c r="C2933" s="3"/>
      <c r="D2933" s="3"/>
      <c r="E2933" s="3"/>
      <c r="F2933" s="4"/>
    </row>
    <row r="2934" spans="2:6" ht="11.25" customHeight="1" x14ac:dyDescent="0.2">
      <c r="B2934" s="36" t="s">
        <v>3270</v>
      </c>
      <c r="C2934" s="3"/>
      <c r="D2934" s="3"/>
      <c r="E2934" s="3"/>
      <c r="F2934" s="4"/>
    </row>
    <row r="2935" spans="2:6" ht="11.25" customHeight="1" x14ac:dyDescent="0.2">
      <c r="B2935" s="36" t="s">
        <v>4016</v>
      </c>
      <c r="C2935" s="3"/>
      <c r="D2935" s="3"/>
      <c r="E2935" s="3"/>
      <c r="F2935" s="4"/>
    </row>
    <row r="2936" spans="2:6" ht="11.25" customHeight="1" x14ac:dyDescent="0.2">
      <c r="B2936" s="36" t="s">
        <v>3224</v>
      </c>
      <c r="C2936" s="3"/>
      <c r="D2936" s="3"/>
      <c r="E2936" s="3"/>
      <c r="F2936" s="4"/>
    </row>
    <row r="2937" spans="2:6" ht="11.25" customHeight="1" x14ac:dyDescent="0.2">
      <c r="B2937" s="36" t="s">
        <v>2734</v>
      </c>
      <c r="C2937" s="3"/>
      <c r="D2937" s="3"/>
      <c r="E2937" s="3"/>
      <c r="F2937" s="4"/>
    </row>
    <row r="2938" spans="2:6" ht="11.25" customHeight="1" x14ac:dyDescent="0.2">
      <c r="B2938" s="36" t="s">
        <v>1798</v>
      </c>
      <c r="C2938" s="3"/>
      <c r="D2938" s="3"/>
      <c r="E2938" s="3"/>
      <c r="F2938" s="4"/>
    </row>
    <row r="2939" spans="2:6" ht="11.25" customHeight="1" x14ac:dyDescent="0.2">
      <c r="B2939" s="36" t="s">
        <v>3545</v>
      </c>
      <c r="C2939" s="37">
        <f>D2939+E2939+F2939</f>
        <v>26097</v>
      </c>
      <c r="D2939" s="3">
        <v>6126</v>
      </c>
      <c r="E2939" s="3">
        <v>6462</v>
      </c>
      <c r="F2939" s="4">
        <v>13509</v>
      </c>
    </row>
    <row r="2940" spans="2:6" ht="11.25" customHeight="1" x14ac:dyDescent="0.2">
      <c r="B2940" s="36" t="s">
        <v>4016</v>
      </c>
      <c r="C2940" s="3"/>
      <c r="D2940" s="3"/>
      <c r="E2940" s="3"/>
      <c r="F2940" s="4"/>
    </row>
    <row r="2941" spans="2:6" ht="11.25" customHeight="1" x14ac:dyDescent="0.2">
      <c r="B2941" s="36" t="s">
        <v>3832</v>
      </c>
      <c r="C2941" s="3"/>
      <c r="D2941" s="3"/>
      <c r="E2941" s="3"/>
      <c r="F2941" s="4"/>
    </row>
    <row r="2942" spans="2:6" ht="11.25" customHeight="1" x14ac:dyDescent="0.2">
      <c r="B2942" s="36" t="s">
        <v>4016</v>
      </c>
      <c r="C2942" s="3"/>
      <c r="D2942" s="3"/>
      <c r="E2942" s="3"/>
      <c r="F2942" s="4"/>
    </row>
    <row r="2943" spans="2:6" ht="11.25" customHeight="1" x14ac:dyDescent="0.2">
      <c r="B2943" s="36" t="s">
        <v>1339</v>
      </c>
      <c r="C2943" s="3"/>
      <c r="D2943" s="3"/>
      <c r="E2943" s="3"/>
      <c r="F2943" s="4"/>
    </row>
    <row r="2944" spans="2:6" ht="11.25" customHeight="1" x14ac:dyDescent="0.2">
      <c r="B2944" s="36" t="s">
        <v>4016</v>
      </c>
      <c r="C2944" s="3"/>
      <c r="D2944" s="3"/>
      <c r="E2944" s="3"/>
      <c r="F2944" s="4"/>
    </row>
    <row r="2945" spans="2:6" ht="11.25" customHeight="1" x14ac:dyDescent="0.2">
      <c r="B2945" s="36" t="s">
        <v>3366</v>
      </c>
      <c r="C2945" s="3"/>
      <c r="D2945" s="3"/>
      <c r="E2945" s="3"/>
      <c r="F2945" s="4"/>
    </row>
    <row r="2946" spans="2:6" ht="11.25" customHeight="1" x14ac:dyDescent="0.2">
      <c r="B2946" s="36" t="s">
        <v>4016</v>
      </c>
      <c r="C2946" s="3"/>
      <c r="D2946" s="3"/>
      <c r="E2946" s="3"/>
      <c r="F2946" s="4"/>
    </row>
    <row r="2947" spans="2:6" ht="11.25" customHeight="1" x14ac:dyDescent="0.2">
      <c r="B2947" s="36" t="s">
        <v>3461</v>
      </c>
      <c r="C2947" s="3"/>
      <c r="D2947" s="3"/>
      <c r="E2947" s="3"/>
      <c r="F2947" s="4"/>
    </row>
    <row r="2948" spans="2:6" ht="11.25" customHeight="1" x14ac:dyDescent="0.2">
      <c r="B2948" s="36" t="s">
        <v>4016</v>
      </c>
      <c r="C2948" s="3"/>
      <c r="D2948" s="3"/>
      <c r="E2948" s="3"/>
      <c r="F2948" s="4"/>
    </row>
    <row r="2949" spans="2:6" ht="11.25" customHeight="1" x14ac:dyDescent="0.2">
      <c r="B2949" s="36" t="s">
        <v>3414</v>
      </c>
      <c r="C2949" s="3"/>
      <c r="D2949" s="3"/>
      <c r="E2949" s="3"/>
      <c r="F2949" s="4"/>
    </row>
    <row r="2950" spans="2:6" ht="11.25" customHeight="1" x14ac:dyDescent="0.2">
      <c r="B2950" s="36" t="s">
        <v>4016</v>
      </c>
      <c r="C2950" s="3"/>
      <c r="D2950" s="3"/>
      <c r="E2950" s="3"/>
      <c r="F2950" s="4"/>
    </row>
    <row r="2951" spans="2:6" ht="11.25" customHeight="1" x14ac:dyDescent="0.2">
      <c r="B2951" s="28" t="s">
        <v>1806</v>
      </c>
      <c r="C2951" s="6"/>
      <c r="D2951" s="6"/>
      <c r="E2951" s="6"/>
      <c r="F2951" s="7"/>
    </row>
    <row r="2952" spans="2:6" ht="11.25" customHeight="1" x14ac:dyDescent="0.2">
      <c r="B2952" s="36" t="s">
        <v>4016</v>
      </c>
      <c r="C2952" s="3"/>
      <c r="D2952" s="3"/>
      <c r="E2952" s="3"/>
      <c r="F2952" s="4"/>
    </row>
    <row r="2953" spans="2:6" ht="11.25" customHeight="1" x14ac:dyDescent="0.2">
      <c r="B2953" s="36" t="s">
        <v>170</v>
      </c>
      <c r="C2953" s="3"/>
      <c r="D2953" s="3"/>
      <c r="E2953" s="3"/>
      <c r="F2953" s="4"/>
    </row>
    <row r="2954" spans="2:6" ht="11.25" customHeight="1" x14ac:dyDescent="0.2">
      <c r="B2954" s="36" t="s">
        <v>4016</v>
      </c>
      <c r="C2954" s="3"/>
      <c r="D2954" s="3"/>
      <c r="E2954" s="3"/>
      <c r="F2954" s="4"/>
    </row>
    <row r="2955" spans="2:6" ht="11.25" customHeight="1" x14ac:dyDescent="0.2">
      <c r="B2955" s="36" t="s">
        <v>2457</v>
      </c>
      <c r="C2955" s="3"/>
      <c r="D2955" s="3"/>
      <c r="E2955" s="3"/>
      <c r="F2955" s="4"/>
    </row>
    <row r="2956" spans="2:6" ht="11.25" customHeight="1" x14ac:dyDescent="0.2">
      <c r="B2956" s="36" t="s">
        <v>1142</v>
      </c>
      <c r="C2956" s="3"/>
      <c r="D2956" s="3"/>
      <c r="E2956" s="3"/>
      <c r="F2956" s="4"/>
    </row>
    <row r="2957" spans="2:6" ht="11.25" customHeight="1" x14ac:dyDescent="0.2">
      <c r="B2957" s="36" t="s">
        <v>1212</v>
      </c>
      <c r="C2957" s="3"/>
      <c r="D2957" s="3"/>
      <c r="E2957" s="3"/>
      <c r="F2957" s="4"/>
    </row>
    <row r="2958" spans="2:6" ht="11.25" customHeight="1" x14ac:dyDescent="0.2">
      <c r="B2958" s="36" t="s">
        <v>3438</v>
      </c>
      <c r="C2958" s="37">
        <f>D2958+E2958+F2958</f>
        <v>16804</v>
      </c>
      <c r="D2958" s="3">
        <v>12316</v>
      </c>
      <c r="E2958" s="3">
        <v>4467</v>
      </c>
      <c r="F2958" s="4">
        <v>21</v>
      </c>
    </row>
    <row r="2959" spans="2:6" ht="11.25" customHeight="1" x14ac:dyDescent="0.2">
      <c r="B2959" s="36" t="s">
        <v>4016</v>
      </c>
      <c r="C2959" s="3"/>
      <c r="D2959" s="3"/>
      <c r="E2959" s="3"/>
      <c r="F2959" s="4"/>
    </row>
    <row r="2960" spans="2:6" ht="11.25" customHeight="1" x14ac:dyDescent="0.2">
      <c r="B2960" s="36" t="s">
        <v>3133</v>
      </c>
      <c r="C2960" s="3"/>
      <c r="D2960" s="3"/>
      <c r="E2960" s="3"/>
      <c r="F2960" s="4"/>
    </row>
    <row r="2961" spans="2:6" ht="11.25" customHeight="1" x14ac:dyDescent="0.2">
      <c r="B2961" s="36" t="s">
        <v>4016</v>
      </c>
      <c r="C2961" s="3"/>
      <c r="D2961" s="3"/>
      <c r="E2961" s="3"/>
      <c r="F2961" s="4"/>
    </row>
    <row r="2962" spans="2:6" ht="11.25" customHeight="1" x14ac:dyDescent="0.2">
      <c r="B2962" s="36" t="s">
        <v>170</v>
      </c>
      <c r="C2962" s="3"/>
      <c r="D2962" s="3"/>
      <c r="E2962" s="3"/>
      <c r="F2962" s="4"/>
    </row>
    <row r="2963" spans="2:6" ht="11.25" customHeight="1" x14ac:dyDescent="0.2">
      <c r="B2963" s="36" t="s">
        <v>4016</v>
      </c>
      <c r="C2963" s="3"/>
      <c r="D2963" s="3"/>
      <c r="E2963" s="3"/>
      <c r="F2963" s="4"/>
    </row>
    <row r="2964" spans="2:6" ht="11.25" customHeight="1" x14ac:dyDescent="0.2">
      <c r="B2964" s="36" t="s">
        <v>3497</v>
      </c>
      <c r="C2964" s="3"/>
      <c r="D2964" s="3"/>
      <c r="E2964" s="3"/>
      <c r="F2964" s="4"/>
    </row>
    <row r="2965" spans="2:6" ht="11.25" customHeight="1" x14ac:dyDescent="0.2">
      <c r="B2965" s="36" t="s">
        <v>4016</v>
      </c>
      <c r="C2965" s="3"/>
      <c r="D2965" s="3"/>
      <c r="E2965" s="3"/>
      <c r="F2965" s="4"/>
    </row>
    <row r="2966" spans="2:6" ht="11.25" customHeight="1" x14ac:dyDescent="0.2">
      <c r="B2966" s="36" t="s">
        <v>2826</v>
      </c>
      <c r="C2966" s="3"/>
      <c r="D2966" s="3"/>
      <c r="E2966" s="3"/>
      <c r="F2966" s="4"/>
    </row>
    <row r="2967" spans="2:6" ht="11.25" customHeight="1" x14ac:dyDescent="0.2">
      <c r="B2967" s="36" t="s">
        <v>1383</v>
      </c>
      <c r="C2967" s="3"/>
      <c r="D2967" s="3"/>
      <c r="E2967" s="3"/>
      <c r="F2967" s="4"/>
    </row>
    <row r="2968" spans="2:6" ht="11.25" customHeight="1" x14ac:dyDescent="0.2">
      <c r="B2968" s="36" t="s">
        <v>283</v>
      </c>
      <c r="C2968" s="3"/>
      <c r="D2968" s="3"/>
      <c r="E2968" s="3"/>
      <c r="F2968" s="4"/>
    </row>
    <row r="2969" spans="2:6" ht="11.25" customHeight="1" x14ac:dyDescent="0.2">
      <c r="B2969" s="36" t="s">
        <v>3893</v>
      </c>
      <c r="C2969" s="37">
        <f>D2969+E2969+F2969</f>
        <v>822</v>
      </c>
      <c r="D2969" s="3">
        <v>603</v>
      </c>
      <c r="E2969" s="3">
        <v>218</v>
      </c>
      <c r="F2969" s="4">
        <v>1</v>
      </c>
    </row>
    <row r="2970" spans="2:6" ht="11.25" customHeight="1" x14ac:dyDescent="0.2">
      <c r="B2970" s="36" t="s">
        <v>4016</v>
      </c>
      <c r="C2970" s="3"/>
      <c r="D2970" s="3"/>
      <c r="E2970" s="3"/>
      <c r="F2970" s="4"/>
    </row>
    <row r="2971" spans="2:6" ht="11.25" customHeight="1" x14ac:dyDescent="0.2">
      <c r="B2971" s="36" t="s">
        <v>1525</v>
      </c>
      <c r="C2971" s="3"/>
      <c r="D2971" s="3"/>
      <c r="E2971" s="3"/>
      <c r="F2971" s="4"/>
    </row>
    <row r="2972" spans="2:6" ht="11.25" customHeight="1" x14ac:dyDescent="0.2">
      <c r="B2972" s="36" t="s">
        <v>4016</v>
      </c>
      <c r="C2972" s="3"/>
      <c r="D2972" s="3"/>
      <c r="E2972" s="3"/>
      <c r="F2972" s="4"/>
    </row>
    <row r="2973" spans="2:6" ht="11.25" customHeight="1" x14ac:dyDescent="0.2">
      <c r="B2973" s="36" t="s">
        <v>1339</v>
      </c>
      <c r="C2973" s="3"/>
      <c r="D2973" s="3"/>
      <c r="E2973" s="3"/>
      <c r="F2973" s="4"/>
    </row>
    <row r="2974" spans="2:6" ht="11.25" customHeight="1" x14ac:dyDescent="0.2">
      <c r="B2974" s="36" t="s">
        <v>4016</v>
      </c>
      <c r="C2974" s="3"/>
      <c r="D2974" s="3"/>
      <c r="E2974" s="3"/>
      <c r="F2974" s="4"/>
    </row>
    <row r="2975" spans="2:6" ht="11.25" customHeight="1" x14ac:dyDescent="0.2">
      <c r="B2975" s="36" t="s">
        <v>3366</v>
      </c>
      <c r="C2975" s="3"/>
      <c r="D2975" s="3"/>
      <c r="E2975" s="3"/>
      <c r="F2975" s="4"/>
    </row>
    <row r="2976" spans="2:6" ht="11.25" customHeight="1" x14ac:dyDescent="0.2">
      <c r="B2976" s="36" t="s">
        <v>4016</v>
      </c>
      <c r="C2976" s="3"/>
      <c r="D2976" s="3"/>
      <c r="E2976" s="3"/>
      <c r="F2976" s="4"/>
    </row>
    <row r="2977" spans="2:6" ht="11.25" customHeight="1" x14ac:dyDescent="0.2">
      <c r="B2977" s="36" t="s">
        <v>3461</v>
      </c>
      <c r="C2977" s="3"/>
      <c r="D2977" s="3"/>
      <c r="E2977" s="3"/>
      <c r="F2977" s="4"/>
    </row>
    <row r="2978" spans="2:6" ht="11.25" customHeight="1" x14ac:dyDescent="0.2">
      <c r="B2978" s="36" t="s">
        <v>4016</v>
      </c>
      <c r="C2978" s="3"/>
      <c r="D2978" s="3"/>
      <c r="E2978" s="3"/>
      <c r="F2978" s="4"/>
    </row>
    <row r="2979" spans="2:6" ht="11.25" customHeight="1" x14ac:dyDescent="0.2">
      <c r="B2979" s="36" t="s">
        <v>3132</v>
      </c>
      <c r="C2979" s="3"/>
      <c r="D2979" s="3"/>
      <c r="E2979" s="3"/>
      <c r="F2979" s="4"/>
    </row>
    <row r="2980" spans="2:6" ht="11.25" customHeight="1" x14ac:dyDescent="0.2">
      <c r="B2980" s="36" t="s">
        <v>4016</v>
      </c>
      <c r="C2980" s="3"/>
      <c r="D2980" s="3"/>
      <c r="E2980" s="3"/>
      <c r="F2980" s="4"/>
    </row>
    <row r="2981" spans="2:6" ht="11.25" customHeight="1" x14ac:dyDescent="0.2">
      <c r="B2981" s="36" t="s">
        <v>2799</v>
      </c>
      <c r="C2981" s="3"/>
      <c r="D2981" s="3"/>
      <c r="E2981" s="3"/>
      <c r="F2981" s="4"/>
    </row>
    <row r="2982" spans="2:6" ht="11.25" customHeight="1" x14ac:dyDescent="0.2">
      <c r="B2982" s="36" t="s">
        <v>91</v>
      </c>
      <c r="C2982" s="3"/>
      <c r="D2982" s="3"/>
      <c r="E2982" s="3"/>
      <c r="F2982" s="4"/>
    </row>
    <row r="2983" spans="2:6" ht="11.25" customHeight="1" x14ac:dyDescent="0.2">
      <c r="B2983" s="36" t="s">
        <v>3446</v>
      </c>
      <c r="C2983" s="3"/>
      <c r="D2983" s="3"/>
      <c r="E2983" s="3"/>
      <c r="F2983" s="4"/>
    </row>
    <row r="2984" spans="2:6" ht="11.25" customHeight="1" x14ac:dyDescent="0.2">
      <c r="B2984" s="36" t="s">
        <v>1563</v>
      </c>
      <c r="C2984" s="3"/>
      <c r="D2984" s="3"/>
      <c r="E2984" s="3"/>
      <c r="F2984" s="4"/>
    </row>
    <row r="2985" spans="2:6" ht="11.25" customHeight="1" x14ac:dyDescent="0.2">
      <c r="B2985" s="36" t="s">
        <v>2990</v>
      </c>
      <c r="C2985" s="37">
        <f>D2985+E2985+F2985</f>
        <v>1023</v>
      </c>
      <c r="D2985" s="3">
        <v>1023</v>
      </c>
      <c r="E2985" s="3"/>
      <c r="F2985" s="4"/>
    </row>
    <row r="2986" spans="2:6" ht="11.25" customHeight="1" x14ac:dyDescent="0.2">
      <c r="B2986" s="36" t="s">
        <v>4016</v>
      </c>
      <c r="C2986" s="3"/>
      <c r="D2986" s="3"/>
      <c r="E2986" s="3"/>
      <c r="F2986" s="4"/>
    </row>
    <row r="2987" spans="2:6" ht="11.25" customHeight="1" x14ac:dyDescent="0.2">
      <c r="B2987" s="36" t="s">
        <v>698</v>
      </c>
      <c r="C2987" s="3"/>
      <c r="D2987" s="3"/>
      <c r="E2987" s="3"/>
      <c r="F2987" s="4"/>
    </row>
    <row r="2988" spans="2:6" ht="11.25" customHeight="1" x14ac:dyDescent="0.2">
      <c r="B2988" s="36" t="s">
        <v>4016</v>
      </c>
      <c r="C2988" s="3"/>
      <c r="D2988" s="3"/>
      <c r="E2988" s="3"/>
      <c r="F2988" s="4"/>
    </row>
    <row r="2989" spans="2:6" ht="11.25" customHeight="1" x14ac:dyDescent="0.2">
      <c r="B2989" s="36" t="s">
        <v>3227</v>
      </c>
      <c r="C2989" s="3"/>
      <c r="D2989" s="3"/>
      <c r="E2989" s="3"/>
      <c r="F2989" s="4"/>
    </row>
    <row r="2990" spans="2:6" ht="11.25" customHeight="1" x14ac:dyDescent="0.2">
      <c r="B2990" s="36" t="s">
        <v>4016</v>
      </c>
      <c r="C2990" s="3"/>
      <c r="D2990" s="3"/>
      <c r="E2990" s="3"/>
      <c r="F2990" s="4"/>
    </row>
    <row r="2991" spans="2:6" ht="11.25" customHeight="1" x14ac:dyDescent="0.2">
      <c r="B2991" s="36" t="s">
        <v>787</v>
      </c>
      <c r="C2991" s="3"/>
      <c r="D2991" s="3"/>
      <c r="E2991" s="3"/>
      <c r="F2991" s="4"/>
    </row>
    <row r="2992" spans="2:6" ht="11.25" customHeight="1" x14ac:dyDescent="0.2">
      <c r="B2992" s="36" t="s">
        <v>4016</v>
      </c>
      <c r="C2992" s="3"/>
      <c r="D2992" s="3"/>
      <c r="E2992" s="3"/>
      <c r="F2992" s="4"/>
    </row>
    <row r="2993" spans="2:6" ht="11.25" customHeight="1" x14ac:dyDescent="0.2">
      <c r="B2993" s="36" t="s">
        <v>2029</v>
      </c>
      <c r="C2993" s="3"/>
      <c r="D2993" s="3"/>
      <c r="E2993" s="3"/>
      <c r="F2993" s="4"/>
    </row>
    <row r="2994" spans="2:6" ht="11.25" customHeight="1" x14ac:dyDescent="0.2">
      <c r="B2994" s="36" t="s">
        <v>4016</v>
      </c>
      <c r="C2994" s="3"/>
      <c r="D2994" s="3"/>
      <c r="E2994" s="3"/>
      <c r="F2994" s="4"/>
    </row>
    <row r="2995" spans="2:6" ht="11.25" customHeight="1" x14ac:dyDescent="0.2">
      <c r="B2995" s="36" t="s">
        <v>2708</v>
      </c>
      <c r="C2995" s="3"/>
      <c r="D2995" s="3"/>
      <c r="E2995" s="3"/>
      <c r="F2995" s="4"/>
    </row>
    <row r="2996" spans="2:6" ht="11.25" customHeight="1" x14ac:dyDescent="0.2">
      <c r="B2996" s="36" t="s">
        <v>4016</v>
      </c>
      <c r="C2996" s="3"/>
      <c r="D2996" s="3"/>
      <c r="E2996" s="3"/>
      <c r="F2996" s="4"/>
    </row>
    <row r="2997" spans="2:6" ht="11.25" customHeight="1" x14ac:dyDescent="0.2">
      <c r="B2997" s="36" t="s">
        <v>3194</v>
      </c>
      <c r="C2997" s="3"/>
      <c r="D2997" s="3"/>
      <c r="E2997" s="3"/>
      <c r="F2997" s="4"/>
    </row>
    <row r="2998" spans="2:6" ht="11.25" customHeight="1" x14ac:dyDescent="0.2">
      <c r="B2998" s="36" t="s">
        <v>3564</v>
      </c>
      <c r="C2998" s="3"/>
      <c r="D2998" s="3"/>
      <c r="E2998" s="3"/>
      <c r="F2998" s="4"/>
    </row>
    <row r="2999" spans="2:6" ht="11.25" customHeight="1" x14ac:dyDescent="0.2">
      <c r="B2999" s="36" t="s">
        <v>290</v>
      </c>
      <c r="C2999" s="3"/>
      <c r="D2999" s="3"/>
      <c r="E2999" s="3"/>
      <c r="F2999" s="4"/>
    </row>
    <row r="3000" spans="2:6" ht="11.25" customHeight="1" x14ac:dyDescent="0.2">
      <c r="B3000" s="36" t="s">
        <v>4016</v>
      </c>
      <c r="C3000" s="3"/>
      <c r="D3000" s="3"/>
      <c r="E3000" s="3"/>
      <c r="F3000" s="4"/>
    </row>
    <row r="3001" spans="2:6" ht="11.25" customHeight="1" x14ac:dyDescent="0.2">
      <c r="B3001" s="36" t="s">
        <v>862</v>
      </c>
      <c r="C3001" s="3"/>
      <c r="D3001" s="3"/>
      <c r="E3001" s="3"/>
      <c r="F3001" s="4"/>
    </row>
    <row r="3002" spans="2:6" ht="11.25" customHeight="1" x14ac:dyDescent="0.2">
      <c r="B3002" s="36" t="s">
        <v>474</v>
      </c>
      <c r="C3002" s="3"/>
      <c r="D3002" s="3"/>
      <c r="E3002" s="3"/>
      <c r="F3002" s="4"/>
    </row>
    <row r="3003" spans="2:6" ht="11.25" customHeight="1" x14ac:dyDescent="0.2">
      <c r="B3003" s="36" t="s">
        <v>1826</v>
      </c>
      <c r="C3003" s="3"/>
      <c r="D3003" s="3"/>
      <c r="E3003" s="3"/>
      <c r="F3003" s="4"/>
    </row>
    <row r="3004" spans="2:6" ht="11.25" customHeight="1" x14ac:dyDescent="0.2">
      <c r="B3004" s="28" t="s">
        <v>4016</v>
      </c>
      <c r="C3004" s="6"/>
      <c r="D3004" s="6"/>
      <c r="E3004" s="6"/>
      <c r="F3004" s="7"/>
    </row>
    <row r="3005" spans="2:6" ht="11.25" customHeight="1" x14ac:dyDescent="0.2">
      <c r="B3005" s="36" t="s">
        <v>2031</v>
      </c>
      <c r="C3005" s="3"/>
      <c r="D3005" s="3"/>
      <c r="E3005" s="3"/>
      <c r="F3005" s="4"/>
    </row>
    <row r="3006" spans="2:6" ht="11.25" customHeight="1" x14ac:dyDescent="0.2">
      <c r="B3006" s="36" t="s">
        <v>1006</v>
      </c>
      <c r="C3006" s="3"/>
      <c r="D3006" s="3"/>
      <c r="E3006" s="3"/>
      <c r="F3006" s="4"/>
    </row>
    <row r="3007" spans="2:6" ht="11.25" customHeight="1" x14ac:dyDescent="0.2">
      <c r="B3007" s="36" t="s">
        <v>3101</v>
      </c>
      <c r="C3007" s="3"/>
      <c r="D3007" s="3"/>
      <c r="E3007" s="3"/>
      <c r="F3007" s="4"/>
    </row>
    <row r="3008" spans="2:6" ht="11.25" customHeight="1" x14ac:dyDescent="0.2">
      <c r="B3008" s="36" t="s">
        <v>2722</v>
      </c>
      <c r="C3008" s="37">
        <f>D3008+E3008+F3008</f>
        <v>738</v>
      </c>
      <c r="D3008" s="3">
        <v>272</v>
      </c>
      <c r="E3008" s="3">
        <v>290</v>
      </c>
      <c r="F3008" s="4">
        <v>176</v>
      </c>
    </row>
    <row r="3009" spans="2:6" ht="11.25" customHeight="1" x14ac:dyDescent="0.2">
      <c r="B3009" s="36" t="s">
        <v>4016</v>
      </c>
      <c r="C3009" s="3"/>
      <c r="D3009" s="3"/>
      <c r="E3009" s="3"/>
      <c r="F3009" s="4"/>
    </row>
    <row r="3010" spans="2:6" ht="11.25" customHeight="1" x14ac:dyDescent="0.2">
      <c r="B3010" s="36" t="s">
        <v>726</v>
      </c>
      <c r="C3010" s="3"/>
      <c r="D3010" s="3"/>
      <c r="E3010" s="3"/>
      <c r="F3010" s="4"/>
    </row>
    <row r="3011" spans="2:6" ht="11.25" customHeight="1" x14ac:dyDescent="0.2">
      <c r="B3011" s="36" t="s">
        <v>4016</v>
      </c>
      <c r="C3011" s="3"/>
      <c r="D3011" s="3"/>
      <c r="E3011" s="3"/>
      <c r="F3011" s="4"/>
    </row>
    <row r="3012" spans="2:6" ht="11.25" customHeight="1" x14ac:dyDescent="0.2">
      <c r="B3012" s="36" t="s">
        <v>3662</v>
      </c>
      <c r="C3012" s="3"/>
      <c r="D3012" s="3"/>
      <c r="E3012" s="3"/>
      <c r="F3012" s="4"/>
    </row>
    <row r="3013" spans="2:6" ht="11.25" customHeight="1" x14ac:dyDescent="0.2">
      <c r="B3013" s="36" t="s">
        <v>1243</v>
      </c>
      <c r="C3013" s="3"/>
      <c r="D3013" s="3"/>
      <c r="E3013" s="3"/>
      <c r="F3013" s="4"/>
    </row>
    <row r="3014" spans="2:6" ht="11.25" customHeight="1" x14ac:dyDescent="0.2">
      <c r="B3014" s="36" t="s">
        <v>1206</v>
      </c>
      <c r="C3014" s="3"/>
      <c r="D3014" s="3"/>
      <c r="E3014" s="3"/>
      <c r="F3014" s="4"/>
    </row>
    <row r="3015" spans="2:6" ht="11.25" customHeight="1" x14ac:dyDescent="0.2">
      <c r="B3015" s="36" t="s">
        <v>1520</v>
      </c>
      <c r="C3015" s="37">
        <f>D3015+E3015+F3015</f>
        <v>45484</v>
      </c>
      <c r="D3015" s="3">
        <v>20340</v>
      </c>
      <c r="E3015" s="3">
        <v>11437</v>
      </c>
      <c r="F3015" s="4">
        <v>13707</v>
      </c>
    </row>
    <row r="3016" spans="2:6" ht="11.25" customHeight="1" x14ac:dyDescent="0.2">
      <c r="B3016" s="36" t="s">
        <v>4016</v>
      </c>
      <c r="C3016" s="3"/>
      <c r="D3016" s="3"/>
      <c r="E3016" s="3"/>
      <c r="F3016" s="4"/>
    </row>
    <row r="3017" spans="2:6" ht="11.25" customHeight="1" x14ac:dyDescent="0.2">
      <c r="B3017" s="33" t="s">
        <v>742</v>
      </c>
      <c r="C3017" s="34">
        <v>23871</v>
      </c>
      <c r="D3017" s="34">
        <v>12822</v>
      </c>
      <c r="E3017" s="34">
        <v>5900</v>
      </c>
      <c r="F3017" s="35">
        <v>5149</v>
      </c>
    </row>
    <row r="3018" spans="2:6" ht="11.25" customHeight="1" x14ac:dyDescent="0.2">
      <c r="B3018" s="36" t="s">
        <v>4016</v>
      </c>
      <c r="C3018" s="3"/>
      <c r="D3018" s="3"/>
      <c r="E3018" s="3"/>
      <c r="F3018" s="4"/>
    </row>
    <row r="3019" spans="2:6" ht="11.25" customHeight="1" x14ac:dyDescent="0.2">
      <c r="B3019" s="36" t="s">
        <v>3398</v>
      </c>
      <c r="C3019" s="3"/>
      <c r="D3019" s="3"/>
      <c r="E3019" s="3"/>
      <c r="F3019" s="4"/>
    </row>
    <row r="3020" spans="2:6" ht="11.25" customHeight="1" x14ac:dyDescent="0.2">
      <c r="B3020" s="36" t="s">
        <v>4016</v>
      </c>
      <c r="C3020" s="3"/>
      <c r="D3020" s="3"/>
      <c r="E3020" s="3"/>
      <c r="F3020" s="4"/>
    </row>
    <row r="3021" spans="2:6" ht="11.25" customHeight="1" x14ac:dyDescent="0.2">
      <c r="B3021" s="36" t="s">
        <v>2559</v>
      </c>
      <c r="C3021" s="3"/>
      <c r="D3021" s="3"/>
      <c r="E3021" s="3"/>
      <c r="F3021" s="4"/>
    </row>
    <row r="3022" spans="2:6" ht="11.25" customHeight="1" x14ac:dyDescent="0.2">
      <c r="B3022" s="36" t="s">
        <v>920</v>
      </c>
      <c r="C3022" s="3"/>
      <c r="D3022" s="3"/>
      <c r="E3022" s="3"/>
      <c r="F3022" s="4"/>
    </row>
    <row r="3023" spans="2:6" ht="11.25" customHeight="1" x14ac:dyDescent="0.2">
      <c r="B3023" s="36" t="s">
        <v>4016</v>
      </c>
      <c r="C3023" s="3"/>
      <c r="D3023" s="3"/>
      <c r="E3023" s="3"/>
      <c r="F3023" s="4"/>
    </row>
    <row r="3024" spans="2:6" ht="11.25" customHeight="1" x14ac:dyDescent="0.2">
      <c r="B3024" s="36" t="s">
        <v>775</v>
      </c>
      <c r="C3024" s="3"/>
      <c r="D3024" s="3"/>
      <c r="E3024" s="3"/>
      <c r="F3024" s="4"/>
    </row>
    <row r="3025" spans="2:6" ht="11.25" customHeight="1" x14ac:dyDescent="0.2">
      <c r="B3025" s="36" t="s">
        <v>4016</v>
      </c>
      <c r="C3025" s="3"/>
      <c r="D3025" s="3"/>
      <c r="E3025" s="3"/>
      <c r="F3025" s="4"/>
    </row>
    <row r="3026" spans="2:6" ht="11.25" customHeight="1" x14ac:dyDescent="0.2">
      <c r="B3026" s="36" t="s">
        <v>3019</v>
      </c>
      <c r="C3026" s="3"/>
      <c r="D3026" s="3"/>
      <c r="E3026" s="3"/>
      <c r="F3026" s="4"/>
    </row>
    <row r="3027" spans="2:6" ht="11.25" customHeight="1" x14ac:dyDescent="0.2">
      <c r="B3027" s="36" t="s">
        <v>4016</v>
      </c>
      <c r="C3027" s="3"/>
      <c r="D3027" s="3"/>
      <c r="E3027" s="3"/>
      <c r="F3027" s="4"/>
    </row>
    <row r="3028" spans="2:6" ht="11.25" customHeight="1" x14ac:dyDescent="0.2">
      <c r="B3028" s="36" t="s">
        <v>1156</v>
      </c>
      <c r="C3028" s="3"/>
      <c r="D3028" s="3"/>
      <c r="E3028" s="3"/>
      <c r="F3028" s="4"/>
    </row>
    <row r="3029" spans="2:6" ht="11.25" customHeight="1" x14ac:dyDescent="0.2">
      <c r="B3029" s="36" t="s">
        <v>4016</v>
      </c>
      <c r="C3029" s="3"/>
      <c r="D3029" s="3"/>
      <c r="E3029" s="3"/>
      <c r="F3029" s="4"/>
    </row>
    <row r="3030" spans="2:6" ht="11.25" customHeight="1" x14ac:dyDescent="0.2">
      <c r="B3030" s="36" t="s">
        <v>929</v>
      </c>
      <c r="C3030" s="3"/>
      <c r="D3030" s="3"/>
      <c r="E3030" s="3"/>
      <c r="F3030" s="4"/>
    </row>
    <row r="3031" spans="2:6" ht="11.25" customHeight="1" x14ac:dyDescent="0.2">
      <c r="B3031" s="36" t="s">
        <v>4016</v>
      </c>
      <c r="C3031" s="3"/>
      <c r="D3031" s="3"/>
      <c r="E3031" s="3"/>
      <c r="F3031" s="4"/>
    </row>
    <row r="3032" spans="2:6" ht="11.25" customHeight="1" x14ac:dyDescent="0.2">
      <c r="B3032" s="36" t="s">
        <v>848</v>
      </c>
      <c r="C3032" s="3"/>
      <c r="D3032" s="3"/>
      <c r="E3032" s="3"/>
      <c r="F3032" s="4"/>
    </row>
    <row r="3033" spans="2:6" ht="11.25" customHeight="1" x14ac:dyDescent="0.2">
      <c r="B3033" s="36" t="s">
        <v>4016</v>
      </c>
      <c r="C3033" s="3"/>
      <c r="D3033" s="3"/>
      <c r="E3033" s="3"/>
      <c r="F3033" s="4"/>
    </row>
    <row r="3034" spans="2:6" ht="11.25" customHeight="1" x14ac:dyDescent="0.2">
      <c r="B3034" s="36" t="s">
        <v>1087</v>
      </c>
      <c r="C3034" s="3"/>
      <c r="D3034" s="3"/>
      <c r="E3034" s="3"/>
      <c r="F3034" s="4"/>
    </row>
    <row r="3035" spans="2:6" ht="11.25" customHeight="1" x14ac:dyDescent="0.2">
      <c r="B3035" s="36" t="s">
        <v>4016</v>
      </c>
      <c r="C3035" s="3"/>
      <c r="D3035" s="3"/>
      <c r="E3035" s="3"/>
      <c r="F3035" s="4"/>
    </row>
    <row r="3036" spans="2:6" ht="11.25" customHeight="1" x14ac:dyDescent="0.2">
      <c r="B3036" s="36" t="s">
        <v>3004</v>
      </c>
      <c r="C3036" s="3"/>
      <c r="D3036" s="3"/>
      <c r="E3036" s="3"/>
      <c r="F3036" s="4"/>
    </row>
    <row r="3037" spans="2:6" ht="11.25" customHeight="1" x14ac:dyDescent="0.2">
      <c r="B3037" s="36" t="s">
        <v>4016</v>
      </c>
      <c r="C3037" s="3"/>
      <c r="D3037" s="3"/>
      <c r="E3037" s="3"/>
      <c r="F3037" s="4"/>
    </row>
    <row r="3038" spans="2:6" ht="11.25" customHeight="1" x14ac:dyDescent="0.2">
      <c r="B3038" s="36" t="s">
        <v>281</v>
      </c>
      <c r="C3038" s="3"/>
      <c r="D3038" s="3"/>
      <c r="E3038" s="3"/>
      <c r="F3038" s="4"/>
    </row>
    <row r="3039" spans="2:6" ht="11.25" customHeight="1" x14ac:dyDescent="0.2">
      <c r="B3039" s="36" t="s">
        <v>4016</v>
      </c>
      <c r="C3039" s="3"/>
      <c r="D3039" s="3"/>
      <c r="E3039" s="3"/>
      <c r="F3039" s="4"/>
    </row>
    <row r="3040" spans="2:6" ht="11.25" customHeight="1" x14ac:dyDescent="0.2">
      <c r="B3040" s="36" t="s">
        <v>909</v>
      </c>
      <c r="C3040" s="3"/>
      <c r="D3040" s="3"/>
      <c r="E3040" s="3"/>
      <c r="F3040" s="4"/>
    </row>
    <row r="3041" spans="2:6" ht="11.25" customHeight="1" x14ac:dyDescent="0.2">
      <c r="B3041" s="36" t="s">
        <v>4016</v>
      </c>
      <c r="C3041" s="3"/>
      <c r="D3041" s="3"/>
      <c r="E3041" s="3"/>
      <c r="F3041" s="4"/>
    </row>
    <row r="3042" spans="2:6" ht="11.25" customHeight="1" x14ac:dyDescent="0.2">
      <c r="B3042" s="36" t="s">
        <v>1889</v>
      </c>
      <c r="C3042" s="3"/>
      <c r="D3042" s="3"/>
      <c r="E3042" s="3"/>
      <c r="F3042" s="4"/>
    </row>
    <row r="3043" spans="2:6" ht="11.25" customHeight="1" x14ac:dyDescent="0.2">
      <c r="B3043" s="36" t="s">
        <v>4016</v>
      </c>
      <c r="C3043" s="3"/>
      <c r="D3043" s="3"/>
      <c r="E3043" s="3"/>
      <c r="F3043" s="4"/>
    </row>
    <row r="3044" spans="2:6" ht="11.25" customHeight="1" x14ac:dyDescent="0.2">
      <c r="B3044" s="36" t="s">
        <v>335</v>
      </c>
      <c r="C3044" s="3"/>
      <c r="D3044" s="3"/>
      <c r="E3044" s="3"/>
      <c r="F3044" s="4"/>
    </row>
    <row r="3045" spans="2:6" ht="11.25" customHeight="1" x14ac:dyDescent="0.2">
      <c r="B3045" s="36" t="s">
        <v>4016</v>
      </c>
      <c r="C3045" s="3"/>
      <c r="D3045" s="3"/>
      <c r="E3045" s="3"/>
      <c r="F3045" s="4"/>
    </row>
    <row r="3046" spans="2:6" ht="11.25" customHeight="1" x14ac:dyDescent="0.2">
      <c r="B3046" s="36" t="s">
        <v>2001</v>
      </c>
      <c r="C3046" s="3"/>
      <c r="D3046" s="3"/>
      <c r="E3046" s="3"/>
      <c r="F3046" s="4"/>
    </row>
    <row r="3047" spans="2:6" ht="11.25" customHeight="1" x14ac:dyDescent="0.2">
      <c r="B3047" s="36" t="s">
        <v>4016</v>
      </c>
      <c r="C3047" s="3"/>
      <c r="D3047" s="3"/>
      <c r="E3047" s="3"/>
      <c r="F3047" s="4"/>
    </row>
    <row r="3048" spans="2:6" ht="11.25" customHeight="1" x14ac:dyDescent="0.2">
      <c r="B3048" s="36" t="s">
        <v>1659</v>
      </c>
      <c r="C3048" s="3"/>
      <c r="D3048" s="3"/>
      <c r="E3048" s="3"/>
      <c r="F3048" s="4"/>
    </row>
    <row r="3049" spans="2:6" ht="11.25" customHeight="1" x14ac:dyDescent="0.2">
      <c r="B3049" s="36" t="s">
        <v>4016</v>
      </c>
      <c r="C3049" s="3"/>
      <c r="D3049" s="3"/>
      <c r="E3049" s="3"/>
      <c r="F3049" s="4"/>
    </row>
    <row r="3050" spans="2:6" ht="11.25" customHeight="1" x14ac:dyDescent="0.2">
      <c r="B3050" s="36" t="s">
        <v>26</v>
      </c>
      <c r="C3050" s="3"/>
      <c r="D3050" s="3"/>
      <c r="E3050" s="3"/>
      <c r="F3050" s="4"/>
    </row>
    <row r="3051" spans="2:6" ht="11.25" customHeight="1" x14ac:dyDescent="0.2">
      <c r="B3051" s="36" t="s">
        <v>4016</v>
      </c>
      <c r="C3051" s="3"/>
      <c r="D3051" s="3"/>
      <c r="E3051" s="3"/>
      <c r="F3051" s="4"/>
    </row>
    <row r="3052" spans="2:6" ht="11.25" customHeight="1" x14ac:dyDescent="0.2">
      <c r="B3052" s="36" t="s">
        <v>1752</v>
      </c>
      <c r="C3052" s="3"/>
      <c r="D3052" s="3"/>
      <c r="E3052" s="3"/>
      <c r="F3052" s="4"/>
    </row>
    <row r="3053" spans="2:6" ht="11.25" customHeight="1" x14ac:dyDescent="0.2">
      <c r="B3053" s="36" t="s">
        <v>4016</v>
      </c>
      <c r="C3053" s="3"/>
      <c r="D3053" s="3"/>
      <c r="E3053" s="3"/>
      <c r="F3053" s="4"/>
    </row>
    <row r="3054" spans="2:6" ht="11.25" customHeight="1" x14ac:dyDescent="0.2">
      <c r="B3054" s="36" t="s">
        <v>1981</v>
      </c>
      <c r="C3054" s="3"/>
      <c r="D3054" s="3"/>
      <c r="E3054" s="3"/>
      <c r="F3054" s="4"/>
    </row>
    <row r="3055" spans="2:6" ht="11.25" customHeight="1" x14ac:dyDescent="0.2">
      <c r="B3055" s="36" t="s">
        <v>4016</v>
      </c>
      <c r="C3055" s="3"/>
      <c r="D3055" s="3"/>
      <c r="E3055" s="3"/>
      <c r="F3055" s="4"/>
    </row>
    <row r="3056" spans="2:6" ht="11.25" customHeight="1" x14ac:dyDescent="0.2">
      <c r="B3056" s="36" t="s">
        <v>1494</v>
      </c>
      <c r="C3056" s="3"/>
      <c r="D3056" s="3"/>
      <c r="E3056" s="3"/>
      <c r="F3056" s="4"/>
    </row>
    <row r="3057" spans="2:6" ht="11.25" customHeight="1" x14ac:dyDescent="0.2">
      <c r="B3057" s="28" t="s">
        <v>4016</v>
      </c>
      <c r="C3057" s="6"/>
      <c r="D3057" s="6"/>
      <c r="E3057" s="6"/>
      <c r="F3057" s="7"/>
    </row>
    <row r="3058" spans="2:6" ht="11.25" customHeight="1" x14ac:dyDescent="0.2">
      <c r="B3058" s="36" t="s">
        <v>1134</v>
      </c>
      <c r="C3058" s="3"/>
      <c r="D3058" s="3"/>
      <c r="E3058" s="3"/>
      <c r="F3058" s="4"/>
    </row>
    <row r="3059" spans="2:6" ht="11.25" customHeight="1" x14ac:dyDescent="0.2">
      <c r="B3059" s="36" t="s">
        <v>4016</v>
      </c>
      <c r="C3059" s="3"/>
      <c r="D3059" s="3"/>
      <c r="E3059" s="3"/>
      <c r="F3059" s="4"/>
    </row>
    <row r="3060" spans="2:6" ht="11.25" customHeight="1" x14ac:dyDescent="0.2">
      <c r="B3060" s="36" t="s">
        <v>3910</v>
      </c>
      <c r="C3060" s="3"/>
      <c r="D3060" s="3"/>
      <c r="E3060" s="3"/>
      <c r="F3060" s="4"/>
    </row>
    <row r="3061" spans="2:6" ht="11.25" customHeight="1" x14ac:dyDescent="0.2">
      <c r="B3061" s="36" t="s">
        <v>4016</v>
      </c>
      <c r="C3061" s="3"/>
      <c r="D3061" s="3"/>
      <c r="E3061" s="3"/>
      <c r="F3061" s="4"/>
    </row>
    <row r="3062" spans="2:6" ht="11.25" customHeight="1" x14ac:dyDescent="0.2">
      <c r="B3062" s="36" t="s">
        <v>1889</v>
      </c>
      <c r="C3062" s="3"/>
      <c r="D3062" s="3"/>
      <c r="E3062" s="3"/>
      <c r="F3062" s="4"/>
    </row>
    <row r="3063" spans="2:6" ht="11.25" customHeight="1" x14ac:dyDescent="0.2">
      <c r="B3063" s="36" t="s">
        <v>4016</v>
      </c>
      <c r="C3063" s="3"/>
      <c r="D3063" s="3"/>
      <c r="E3063" s="3"/>
      <c r="F3063" s="4"/>
    </row>
    <row r="3064" spans="2:6" ht="11.25" customHeight="1" x14ac:dyDescent="0.2">
      <c r="B3064" s="36" t="s">
        <v>335</v>
      </c>
      <c r="C3064" s="3"/>
      <c r="D3064" s="3"/>
      <c r="E3064" s="3"/>
      <c r="F3064" s="4"/>
    </row>
    <row r="3065" spans="2:6" ht="11.25" customHeight="1" x14ac:dyDescent="0.2">
      <c r="B3065" s="36" t="s">
        <v>4016</v>
      </c>
      <c r="C3065" s="3"/>
      <c r="D3065" s="3"/>
      <c r="E3065" s="3"/>
      <c r="F3065" s="4"/>
    </row>
    <row r="3066" spans="2:6" ht="11.25" customHeight="1" x14ac:dyDescent="0.2">
      <c r="B3066" s="36" t="s">
        <v>2001</v>
      </c>
      <c r="C3066" s="3"/>
      <c r="D3066" s="3"/>
      <c r="E3066" s="3"/>
      <c r="F3066" s="4"/>
    </row>
    <row r="3067" spans="2:6" ht="11.25" customHeight="1" x14ac:dyDescent="0.2">
      <c r="B3067" s="36" t="s">
        <v>4016</v>
      </c>
      <c r="C3067" s="3"/>
      <c r="D3067" s="3"/>
      <c r="E3067" s="3"/>
      <c r="F3067" s="4"/>
    </row>
    <row r="3068" spans="2:6" ht="11.25" customHeight="1" x14ac:dyDescent="0.2">
      <c r="B3068" s="36" t="s">
        <v>14</v>
      </c>
      <c r="C3068" s="3"/>
      <c r="D3068" s="3"/>
      <c r="E3068" s="3"/>
      <c r="F3068" s="4"/>
    </row>
    <row r="3069" spans="2:6" ht="11.25" customHeight="1" x14ac:dyDescent="0.2">
      <c r="B3069" s="36" t="s">
        <v>4016</v>
      </c>
      <c r="C3069" s="3"/>
      <c r="D3069" s="3"/>
      <c r="E3069" s="3"/>
      <c r="F3069" s="4"/>
    </row>
    <row r="3070" spans="2:6" ht="11.25" customHeight="1" x14ac:dyDescent="0.2">
      <c r="B3070" s="36" t="s">
        <v>1693</v>
      </c>
      <c r="C3070" s="3"/>
      <c r="D3070" s="3"/>
      <c r="E3070" s="3"/>
      <c r="F3070" s="4"/>
    </row>
    <row r="3071" spans="2:6" ht="11.25" customHeight="1" x14ac:dyDescent="0.2">
      <c r="B3071" s="36" t="s">
        <v>4016</v>
      </c>
      <c r="C3071" s="3"/>
      <c r="D3071" s="3"/>
      <c r="E3071" s="3"/>
      <c r="F3071" s="4"/>
    </row>
    <row r="3072" spans="2:6" ht="11.25" customHeight="1" x14ac:dyDescent="0.2">
      <c r="B3072" s="36" t="s">
        <v>3357</v>
      </c>
      <c r="C3072" s="3"/>
      <c r="D3072" s="3"/>
      <c r="E3072" s="3"/>
      <c r="F3072" s="4"/>
    </row>
    <row r="3073" spans="2:6" ht="11.25" customHeight="1" x14ac:dyDescent="0.2">
      <c r="B3073" s="36" t="s">
        <v>4016</v>
      </c>
      <c r="C3073" s="3"/>
      <c r="D3073" s="3"/>
      <c r="E3073" s="3"/>
      <c r="F3073" s="4"/>
    </row>
    <row r="3074" spans="2:6" ht="11.25" customHeight="1" x14ac:dyDescent="0.2">
      <c r="B3074" s="36" t="s">
        <v>2148</v>
      </c>
      <c r="C3074" s="3"/>
      <c r="D3074" s="3"/>
      <c r="E3074" s="3"/>
      <c r="F3074" s="4"/>
    </row>
    <row r="3075" spans="2:6" ht="11.25" customHeight="1" x14ac:dyDescent="0.2">
      <c r="B3075" s="36" t="s">
        <v>4016</v>
      </c>
      <c r="C3075" s="3"/>
      <c r="D3075" s="3"/>
      <c r="E3075" s="3"/>
      <c r="F3075" s="4"/>
    </row>
    <row r="3076" spans="2:6" ht="11.25" customHeight="1" x14ac:dyDescent="0.2">
      <c r="B3076" s="36" t="s">
        <v>597</v>
      </c>
      <c r="C3076" s="3"/>
      <c r="D3076" s="3"/>
      <c r="E3076" s="3"/>
      <c r="F3076" s="4"/>
    </row>
    <row r="3077" spans="2:6" ht="11.25" customHeight="1" x14ac:dyDescent="0.2">
      <c r="B3077" s="36" t="s">
        <v>4016</v>
      </c>
      <c r="C3077" s="3"/>
      <c r="D3077" s="3"/>
      <c r="E3077" s="3"/>
      <c r="F3077" s="4"/>
    </row>
    <row r="3078" spans="2:6" ht="11.25" customHeight="1" x14ac:dyDescent="0.2">
      <c r="B3078" s="36" t="s">
        <v>1788</v>
      </c>
      <c r="C3078" s="3"/>
      <c r="D3078" s="3"/>
      <c r="E3078" s="3"/>
      <c r="F3078" s="4"/>
    </row>
    <row r="3079" spans="2:6" ht="11.25" customHeight="1" x14ac:dyDescent="0.2">
      <c r="B3079" s="36" t="s">
        <v>4016</v>
      </c>
      <c r="C3079" s="3"/>
      <c r="D3079" s="3"/>
      <c r="E3079" s="3"/>
      <c r="F3079" s="4"/>
    </row>
    <row r="3080" spans="2:6" ht="11.25" customHeight="1" x14ac:dyDescent="0.2">
      <c r="B3080" s="36" t="s">
        <v>3971</v>
      </c>
      <c r="C3080" s="3"/>
      <c r="D3080" s="3"/>
      <c r="E3080" s="3"/>
      <c r="F3080" s="4"/>
    </row>
    <row r="3081" spans="2:6" ht="11.25" customHeight="1" x14ac:dyDescent="0.2">
      <c r="B3081" s="36" t="s">
        <v>4016</v>
      </c>
      <c r="C3081" s="3"/>
      <c r="D3081" s="3"/>
      <c r="E3081" s="3"/>
      <c r="F3081" s="4"/>
    </row>
    <row r="3082" spans="2:6" ht="11.25" customHeight="1" x14ac:dyDescent="0.2">
      <c r="B3082" s="36" t="s">
        <v>55</v>
      </c>
      <c r="C3082" s="3"/>
      <c r="D3082" s="3"/>
      <c r="E3082" s="3"/>
      <c r="F3082" s="4"/>
    </row>
    <row r="3083" spans="2:6" ht="11.25" customHeight="1" x14ac:dyDescent="0.2">
      <c r="B3083" s="36" t="s">
        <v>4016</v>
      </c>
      <c r="C3083" s="3"/>
      <c r="D3083" s="3"/>
      <c r="E3083" s="3"/>
      <c r="F3083" s="4"/>
    </row>
    <row r="3084" spans="2:6" ht="11.25" customHeight="1" x14ac:dyDescent="0.2">
      <c r="B3084" s="36" t="s">
        <v>549</v>
      </c>
      <c r="C3084" s="3"/>
      <c r="D3084" s="3"/>
      <c r="E3084" s="3"/>
      <c r="F3084" s="4"/>
    </row>
    <row r="3085" spans="2:6" ht="11.25" customHeight="1" x14ac:dyDescent="0.2">
      <c r="B3085" s="36" t="s">
        <v>2113</v>
      </c>
      <c r="C3085" s="3"/>
      <c r="D3085" s="3"/>
      <c r="E3085" s="3"/>
      <c r="F3085" s="4"/>
    </row>
    <row r="3086" spans="2:6" ht="11.25" customHeight="1" x14ac:dyDescent="0.2">
      <c r="B3086" s="36" t="s">
        <v>3051</v>
      </c>
      <c r="C3086" s="3"/>
      <c r="D3086" s="3"/>
      <c r="E3086" s="3"/>
      <c r="F3086" s="4"/>
    </row>
    <row r="3087" spans="2:6" ht="11.25" customHeight="1" x14ac:dyDescent="0.2">
      <c r="B3087" s="36" t="s">
        <v>1252</v>
      </c>
      <c r="C3087" s="37">
        <f>D3087+E3087+F3087</f>
        <v>9577</v>
      </c>
      <c r="D3087" s="3">
        <v>2248</v>
      </c>
      <c r="E3087" s="3">
        <v>2371</v>
      </c>
      <c r="F3087" s="4">
        <v>4958</v>
      </c>
    </row>
    <row r="3088" spans="2:6" ht="11.25" customHeight="1" x14ac:dyDescent="0.2">
      <c r="B3088" s="36" t="s">
        <v>4016</v>
      </c>
      <c r="C3088" s="3"/>
      <c r="D3088" s="3"/>
      <c r="E3088" s="3"/>
      <c r="F3088" s="4"/>
    </row>
    <row r="3089" spans="2:6" ht="11.25" customHeight="1" x14ac:dyDescent="0.2">
      <c r="B3089" s="36" t="s">
        <v>3832</v>
      </c>
      <c r="C3089" s="3"/>
      <c r="D3089" s="3"/>
      <c r="E3089" s="3"/>
      <c r="F3089" s="4"/>
    </row>
    <row r="3090" spans="2:6" ht="11.25" customHeight="1" x14ac:dyDescent="0.2">
      <c r="B3090" s="36" t="s">
        <v>4016</v>
      </c>
      <c r="C3090" s="3"/>
      <c r="D3090" s="3"/>
      <c r="E3090" s="3"/>
      <c r="F3090" s="4"/>
    </row>
    <row r="3091" spans="2:6" ht="11.25" customHeight="1" x14ac:dyDescent="0.2">
      <c r="B3091" s="36" t="s">
        <v>2148</v>
      </c>
      <c r="C3091" s="3"/>
      <c r="D3091" s="3"/>
      <c r="E3091" s="3"/>
      <c r="F3091" s="4"/>
    </row>
    <row r="3092" spans="2:6" ht="11.25" customHeight="1" x14ac:dyDescent="0.2">
      <c r="B3092" s="36" t="s">
        <v>4016</v>
      </c>
      <c r="C3092" s="3"/>
      <c r="D3092" s="3"/>
      <c r="E3092" s="3"/>
      <c r="F3092" s="4"/>
    </row>
    <row r="3093" spans="2:6" ht="11.25" customHeight="1" x14ac:dyDescent="0.2">
      <c r="B3093" s="36" t="s">
        <v>597</v>
      </c>
      <c r="C3093" s="3"/>
      <c r="D3093" s="3"/>
      <c r="E3093" s="3"/>
      <c r="F3093" s="4"/>
    </row>
    <row r="3094" spans="2:6" ht="11.25" customHeight="1" x14ac:dyDescent="0.2">
      <c r="B3094" s="36" t="s">
        <v>4016</v>
      </c>
      <c r="C3094" s="3"/>
      <c r="D3094" s="3"/>
      <c r="E3094" s="3"/>
      <c r="F3094" s="4"/>
    </row>
    <row r="3095" spans="2:6" ht="11.25" customHeight="1" x14ac:dyDescent="0.2">
      <c r="B3095" s="36" t="s">
        <v>1788</v>
      </c>
      <c r="C3095" s="3"/>
      <c r="D3095" s="3"/>
      <c r="E3095" s="3"/>
      <c r="F3095" s="4"/>
    </row>
    <row r="3096" spans="2:6" ht="11.25" customHeight="1" x14ac:dyDescent="0.2">
      <c r="B3096" s="36" t="s">
        <v>4016</v>
      </c>
      <c r="C3096" s="3"/>
      <c r="D3096" s="3"/>
      <c r="E3096" s="3"/>
      <c r="F3096" s="4"/>
    </row>
    <row r="3097" spans="2:6" ht="11.25" customHeight="1" x14ac:dyDescent="0.2">
      <c r="B3097" s="36" t="s">
        <v>903</v>
      </c>
      <c r="C3097" s="3"/>
      <c r="D3097" s="3"/>
      <c r="E3097" s="3"/>
      <c r="F3097" s="4"/>
    </row>
    <row r="3098" spans="2:6" ht="11.25" customHeight="1" x14ac:dyDescent="0.2">
      <c r="B3098" s="36" t="s">
        <v>4016</v>
      </c>
      <c r="C3098" s="3"/>
      <c r="D3098" s="3"/>
      <c r="E3098" s="3"/>
      <c r="F3098" s="4"/>
    </row>
    <row r="3099" spans="2:6" ht="11.25" customHeight="1" x14ac:dyDescent="0.2">
      <c r="B3099" s="36" t="s">
        <v>2615</v>
      </c>
      <c r="C3099" s="3"/>
      <c r="D3099" s="3"/>
      <c r="E3099" s="3"/>
      <c r="F3099" s="4"/>
    </row>
    <row r="3100" spans="2:6" ht="11.25" customHeight="1" x14ac:dyDescent="0.2">
      <c r="B3100" s="36" t="s">
        <v>4016</v>
      </c>
      <c r="C3100" s="3"/>
      <c r="D3100" s="3"/>
      <c r="E3100" s="3"/>
      <c r="F3100" s="4"/>
    </row>
    <row r="3101" spans="2:6" ht="11.25" customHeight="1" x14ac:dyDescent="0.2">
      <c r="B3101" s="36" t="s">
        <v>2658</v>
      </c>
      <c r="C3101" s="3"/>
      <c r="D3101" s="3"/>
      <c r="E3101" s="3"/>
      <c r="F3101" s="4"/>
    </row>
    <row r="3102" spans="2:6" ht="11.25" customHeight="1" x14ac:dyDescent="0.2">
      <c r="B3102" s="36" t="s">
        <v>791</v>
      </c>
      <c r="C3102" s="3"/>
      <c r="D3102" s="3"/>
      <c r="E3102" s="3"/>
      <c r="F3102" s="4"/>
    </row>
    <row r="3103" spans="2:6" ht="11.25" customHeight="1" x14ac:dyDescent="0.2">
      <c r="B3103" s="36" t="s">
        <v>3507</v>
      </c>
      <c r="C3103" s="3"/>
      <c r="D3103" s="3"/>
      <c r="E3103" s="3"/>
      <c r="F3103" s="4"/>
    </row>
    <row r="3104" spans="2:6" ht="11.25" customHeight="1" x14ac:dyDescent="0.2">
      <c r="B3104" s="36" t="s">
        <v>13</v>
      </c>
      <c r="C3104" s="37">
        <f>D3104+E3104+F3104</f>
        <v>11668</v>
      </c>
      <c r="D3104" s="3">
        <v>8791</v>
      </c>
      <c r="E3104" s="3">
        <v>2863</v>
      </c>
      <c r="F3104" s="4">
        <v>14</v>
      </c>
    </row>
    <row r="3105" spans="2:6" ht="11.25" customHeight="1" x14ac:dyDescent="0.2">
      <c r="B3105" s="36" t="s">
        <v>4016</v>
      </c>
      <c r="C3105" s="3"/>
      <c r="D3105" s="3"/>
      <c r="E3105" s="3"/>
      <c r="F3105" s="4"/>
    </row>
    <row r="3106" spans="2:6" ht="11.25" customHeight="1" x14ac:dyDescent="0.2">
      <c r="B3106" s="36" t="s">
        <v>3144</v>
      </c>
      <c r="C3106" s="3"/>
      <c r="D3106" s="3"/>
      <c r="E3106" s="3"/>
      <c r="F3106" s="4"/>
    </row>
    <row r="3107" spans="2:6" ht="11.25" customHeight="1" x14ac:dyDescent="0.2">
      <c r="B3107" s="36" t="s">
        <v>4016</v>
      </c>
      <c r="C3107" s="3"/>
      <c r="D3107" s="3"/>
      <c r="E3107" s="3"/>
      <c r="F3107" s="4"/>
    </row>
    <row r="3108" spans="2:6" ht="11.25" customHeight="1" x14ac:dyDescent="0.2">
      <c r="B3108" s="36" t="s">
        <v>2615</v>
      </c>
      <c r="C3108" s="3"/>
      <c r="D3108" s="3"/>
      <c r="E3108" s="3"/>
      <c r="F3108" s="4"/>
    </row>
    <row r="3109" spans="2:6" ht="11.25" customHeight="1" x14ac:dyDescent="0.2">
      <c r="B3109" s="36" t="s">
        <v>4016</v>
      </c>
      <c r="C3109" s="3"/>
      <c r="D3109" s="3"/>
      <c r="E3109" s="3"/>
      <c r="F3109" s="4"/>
    </row>
    <row r="3110" spans="2:6" ht="11.25" customHeight="1" x14ac:dyDescent="0.2">
      <c r="B3110" s="28" t="s">
        <v>3497</v>
      </c>
      <c r="C3110" s="6"/>
      <c r="D3110" s="6"/>
      <c r="E3110" s="6"/>
      <c r="F3110" s="7"/>
    </row>
    <row r="3111" spans="2:6" ht="11.25" customHeight="1" x14ac:dyDescent="0.2">
      <c r="B3111" s="36" t="s">
        <v>4016</v>
      </c>
      <c r="C3111" s="3"/>
      <c r="D3111" s="3"/>
      <c r="E3111" s="3"/>
      <c r="F3111" s="4"/>
    </row>
    <row r="3112" spans="2:6" ht="11.25" customHeight="1" x14ac:dyDescent="0.2">
      <c r="B3112" s="36" t="s">
        <v>3531</v>
      </c>
      <c r="C3112" s="3"/>
      <c r="D3112" s="3"/>
      <c r="E3112" s="3"/>
      <c r="F3112" s="4"/>
    </row>
    <row r="3113" spans="2:6" ht="11.25" customHeight="1" x14ac:dyDescent="0.2">
      <c r="B3113" s="36" t="s">
        <v>1871</v>
      </c>
      <c r="C3113" s="3"/>
      <c r="D3113" s="3"/>
      <c r="E3113" s="3"/>
      <c r="F3113" s="4"/>
    </row>
    <row r="3114" spans="2:6" ht="11.25" customHeight="1" x14ac:dyDescent="0.2">
      <c r="B3114" s="36" t="s">
        <v>1688</v>
      </c>
      <c r="C3114" s="3"/>
      <c r="D3114" s="3"/>
      <c r="E3114" s="3"/>
      <c r="F3114" s="4"/>
    </row>
    <row r="3115" spans="2:6" ht="11.25" customHeight="1" x14ac:dyDescent="0.2">
      <c r="B3115" s="36" t="s">
        <v>3425</v>
      </c>
      <c r="C3115" s="37">
        <f>D3115+E3115+F3115</f>
        <v>1533</v>
      </c>
      <c r="D3115" s="3">
        <v>1156</v>
      </c>
      <c r="E3115" s="3">
        <v>376</v>
      </c>
      <c r="F3115" s="4">
        <v>1</v>
      </c>
    </row>
    <row r="3116" spans="2:6" ht="11.25" customHeight="1" x14ac:dyDescent="0.2">
      <c r="B3116" s="36" t="s">
        <v>4016</v>
      </c>
      <c r="C3116" s="3"/>
      <c r="D3116" s="3"/>
      <c r="E3116" s="3"/>
      <c r="F3116" s="4"/>
    </row>
    <row r="3117" spans="2:6" ht="11.25" customHeight="1" x14ac:dyDescent="0.2">
      <c r="B3117" s="36" t="s">
        <v>1525</v>
      </c>
      <c r="C3117" s="3"/>
      <c r="D3117" s="3"/>
      <c r="E3117" s="3"/>
      <c r="F3117" s="4"/>
    </row>
    <row r="3118" spans="2:6" ht="11.25" customHeight="1" x14ac:dyDescent="0.2">
      <c r="B3118" s="36" t="s">
        <v>4016</v>
      </c>
      <c r="C3118" s="3"/>
      <c r="D3118" s="3"/>
      <c r="E3118" s="3"/>
      <c r="F3118" s="4"/>
    </row>
    <row r="3119" spans="2:6" ht="11.25" customHeight="1" x14ac:dyDescent="0.2">
      <c r="B3119" s="36" t="s">
        <v>2148</v>
      </c>
      <c r="C3119" s="3"/>
      <c r="D3119" s="3"/>
      <c r="E3119" s="3"/>
      <c r="F3119" s="4"/>
    </row>
    <row r="3120" spans="2:6" ht="11.25" customHeight="1" x14ac:dyDescent="0.2">
      <c r="B3120" s="36" t="s">
        <v>4016</v>
      </c>
      <c r="C3120" s="3"/>
      <c r="D3120" s="3"/>
      <c r="E3120" s="3"/>
      <c r="F3120" s="4"/>
    </row>
    <row r="3121" spans="2:6" ht="11.25" customHeight="1" x14ac:dyDescent="0.2">
      <c r="B3121" s="36" t="s">
        <v>597</v>
      </c>
      <c r="C3121" s="3"/>
      <c r="D3121" s="3"/>
      <c r="E3121" s="3"/>
      <c r="F3121" s="4"/>
    </row>
    <row r="3122" spans="2:6" ht="11.25" customHeight="1" x14ac:dyDescent="0.2">
      <c r="B3122" s="36" t="s">
        <v>4016</v>
      </c>
      <c r="C3122" s="3"/>
      <c r="D3122" s="3"/>
      <c r="E3122" s="3"/>
      <c r="F3122" s="4"/>
    </row>
    <row r="3123" spans="2:6" ht="11.25" customHeight="1" x14ac:dyDescent="0.2">
      <c r="B3123" s="36" t="s">
        <v>1481</v>
      </c>
      <c r="C3123" s="3"/>
      <c r="D3123" s="3"/>
      <c r="E3123" s="3"/>
      <c r="F3123" s="4"/>
    </row>
    <row r="3124" spans="2:6" ht="11.25" customHeight="1" x14ac:dyDescent="0.2">
      <c r="B3124" s="36" t="s">
        <v>4016</v>
      </c>
      <c r="C3124" s="3"/>
      <c r="D3124" s="3"/>
      <c r="E3124" s="3"/>
      <c r="F3124" s="4"/>
    </row>
    <row r="3125" spans="2:6" ht="11.25" customHeight="1" x14ac:dyDescent="0.2">
      <c r="B3125" s="36" t="s">
        <v>344</v>
      </c>
      <c r="C3125" s="3"/>
      <c r="D3125" s="3"/>
      <c r="E3125" s="3"/>
      <c r="F3125" s="4"/>
    </row>
    <row r="3126" spans="2:6" ht="11.25" customHeight="1" x14ac:dyDescent="0.2">
      <c r="B3126" s="36" t="s">
        <v>2290</v>
      </c>
      <c r="C3126" s="3"/>
      <c r="D3126" s="3"/>
      <c r="E3126" s="3"/>
      <c r="F3126" s="4"/>
    </row>
    <row r="3127" spans="2:6" ht="11.25" customHeight="1" x14ac:dyDescent="0.2">
      <c r="B3127" s="36" t="s">
        <v>345</v>
      </c>
      <c r="C3127" s="3"/>
      <c r="D3127" s="3"/>
      <c r="E3127" s="3"/>
      <c r="F3127" s="4"/>
    </row>
    <row r="3128" spans="2:6" ht="11.25" customHeight="1" x14ac:dyDescent="0.2">
      <c r="B3128" s="36" t="s">
        <v>1198</v>
      </c>
      <c r="C3128" s="3"/>
      <c r="D3128" s="3"/>
      <c r="E3128" s="3"/>
      <c r="F3128" s="4"/>
    </row>
    <row r="3129" spans="2:6" ht="11.25" customHeight="1" x14ac:dyDescent="0.2">
      <c r="B3129" s="36" t="s">
        <v>1433</v>
      </c>
      <c r="C3129" s="37">
        <f>D3129+E3129+F3129</f>
        <v>355</v>
      </c>
      <c r="D3129" s="3">
        <v>355</v>
      </c>
      <c r="E3129" s="3"/>
      <c r="F3129" s="4"/>
    </row>
    <row r="3130" spans="2:6" ht="11.25" customHeight="1" x14ac:dyDescent="0.2">
      <c r="B3130" s="36" t="s">
        <v>4016</v>
      </c>
      <c r="C3130" s="3"/>
      <c r="D3130" s="3"/>
      <c r="E3130" s="3"/>
      <c r="F3130" s="4"/>
    </row>
    <row r="3131" spans="2:6" ht="11.25" customHeight="1" x14ac:dyDescent="0.2">
      <c r="B3131" s="36" t="s">
        <v>698</v>
      </c>
      <c r="C3131" s="3"/>
      <c r="D3131" s="3"/>
      <c r="E3131" s="3"/>
      <c r="F3131" s="4"/>
    </row>
    <row r="3132" spans="2:6" ht="11.25" customHeight="1" x14ac:dyDescent="0.2">
      <c r="B3132" s="36" t="s">
        <v>4016</v>
      </c>
      <c r="C3132" s="3"/>
      <c r="D3132" s="3"/>
      <c r="E3132" s="3"/>
      <c r="F3132" s="4"/>
    </row>
    <row r="3133" spans="2:6" ht="11.25" customHeight="1" x14ac:dyDescent="0.2">
      <c r="B3133" s="36" t="s">
        <v>3227</v>
      </c>
      <c r="C3133" s="3"/>
      <c r="D3133" s="3"/>
      <c r="E3133" s="3"/>
      <c r="F3133" s="4"/>
    </row>
    <row r="3134" spans="2:6" ht="11.25" customHeight="1" x14ac:dyDescent="0.2">
      <c r="B3134" s="36" t="s">
        <v>4016</v>
      </c>
      <c r="C3134" s="3"/>
      <c r="D3134" s="3"/>
      <c r="E3134" s="3"/>
      <c r="F3134" s="4"/>
    </row>
    <row r="3135" spans="2:6" ht="11.25" customHeight="1" x14ac:dyDescent="0.2">
      <c r="B3135" s="36" t="s">
        <v>787</v>
      </c>
      <c r="C3135" s="3"/>
      <c r="D3135" s="3"/>
      <c r="E3135" s="3"/>
      <c r="F3135" s="4"/>
    </row>
    <row r="3136" spans="2:6" ht="11.25" customHeight="1" x14ac:dyDescent="0.2">
      <c r="B3136" s="36" t="s">
        <v>4016</v>
      </c>
      <c r="C3136" s="3"/>
      <c r="D3136" s="3"/>
      <c r="E3136" s="3"/>
      <c r="F3136" s="4"/>
    </row>
    <row r="3137" spans="2:6" ht="11.25" customHeight="1" x14ac:dyDescent="0.2">
      <c r="B3137" s="36" t="s">
        <v>2029</v>
      </c>
      <c r="C3137" s="3"/>
      <c r="D3137" s="3"/>
      <c r="E3137" s="3"/>
      <c r="F3137" s="4"/>
    </row>
    <row r="3138" spans="2:6" ht="11.25" customHeight="1" x14ac:dyDescent="0.2">
      <c r="B3138" s="36" t="s">
        <v>4016</v>
      </c>
      <c r="C3138" s="3"/>
      <c r="D3138" s="3"/>
      <c r="E3138" s="3"/>
      <c r="F3138" s="4"/>
    </row>
    <row r="3139" spans="2:6" ht="11.25" customHeight="1" x14ac:dyDescent="0.2">
      <c r="B3139" s="36" t="s">
        <v>2708</v>
      </c>
      <c r="C3139" s="3"/>
      <c r="D3139" s="3"/>
      <c r="E3139" s="3"/>
      <c r="F3139" s="4"/>
    </row>
    <row r="3140" spans="2:6" ht="11.25" customHeight="1" x14ac:dyDescent="0.2">
      <c r="B3140" s="36" t="s">
        <v>4016</v>
      </c>
      <c r="C3140" s="3"/>
      <c r="D3140" s="3"/>
      <c r="E3140" s="3"/>
      <c r="F3140" s="4"/>
    </row>
    <row r="3141" spans="2:6" ht="11.25" customHeight="1" x14ac:dyDescent="0.2">
      <c r="B3141" s="36" t="s">
        <v>3194</v>
      </c>
      <c r="C3141" s="3"/>
      <c r="D3141" s="3"/>
      <c r="E3141" s="3"/>
      <c r="F3141" s="4"/>
    </row>
    <row r="3142" spans="2:6" ht="11.25" customHeight="1" x14ac:dyDescent="0.2">
      <c r="B3142" s="36" t="s">
        <v>3564</v>
      </c>
      <c r="C3142" s="3"/>
      <c r="D3142" s="3"/>
      <c r="E3142" s="3"/>
      <c r="F3142" s="4"/>
    </row>
    <row r="3143" spans="2:6" ht="11.25" customHeight="1" x14ac:dyDescent="0.2">
      <c r="B3143" s="36" t="s">
        <v>290</v>
      </c>
      <c r="C3143" s="3"/>
      <c r="D3143" s="3"/>
      <c r="E3143" s="3"/>
      <c r="F3143" s="4"/>
    </row>
    <row r="3144" spans="2:6" ht="11.25" customHeight="1" x14ac:dyDescent="0.2">
      <c r="B3144" s="36" t="s">
        <v>4016</v>
      </c>
      <c r="C3144" s="3"/>
      <c r="D3144" s="3"/>
      <c r="E3144" s="3"/>
      <c r="F3144" s="4"/>
    </row>
    <row r="3145" spans="2:6" ht="11.25" customHeight="1" x14ac:dyDescent="0.2">
      <c r="B3145" s="36" t="s">
        <v>862</v>
      </c>
      <c r="C3145" s="3"/>
      <c r="D3145" s="3"/>
      <c r="E3145" s="3"/>
      <c r="F3145" s="4"/>
    </row>
    <row r="3146" spans="2:6" ht="11.25" customHeight="1" x14ac:dyDescent="0.2">
      <c r="B3146" s="36" t="s">
        <v>474</v>
      </c>
      <c r="C3146" s="3"/>
      <c r="D3146" s="3"/>
      <c r="E3146" s="3"/>
      <c r="F3146" s="4"/>
    </row>
    <row r="3147" spans="2:6" ht="11.25" customHeight="1" x14ac:dyDescent="0.2">
      <c r="B3147" s="36" t="s">
        <v>1826</v>
      </c>
      <c r="C3147" s="3"/>
      <c r="D3147" s="3"/>
      <c r="E3147" s="3"/>
      <c r="F3147" s="4"/>
    </row>
    <row r="3148" spans="2:6" ht="11.25" customHeight="1" x14ac:dyDescent="0.2">
      <c r="B3148" s="36" t="s">
        <v>4016</v>
      </c>
      <c r="C3148" s="3"/>
      <c r="D3148" s="3"/>
      <c r="E3148" s="3"/>
      <c r="F3148" s="4"/>
    </row>
    <row r="3149" spans="2:6" ht="11.25" customHeight="1" x14ac:dyDescent="0.2">
      <c r="B3149" s="36" t="s">
        <v>2031</v>
      </c>
      <c r="C3149" s="3"/>
      <c r="D3149" s="3"/>
      <c r="E3149" s="3"/>
      <c r="F3149" s="4"/>
    </row>
    <row r="3150" spans="2:6" ht="11.25" customHeight="1" x14ac:dyDescent="0.2">
      <c r="B3150" s="36" t="s">
        <v>1006</v>
      </c>
      <c r="C3150" s="3"/>
      <c r="D3150" s="3"/>
      <c r="E3150" s="3"/>
      <c r="F3150" s="4"/>
    </row>
    <row r="3151" spans="2:6" ht="11.25" customHeight="1" x14ac:dyDescent="0.2">
      <c r="B3151" s="36" t="s">
        <v>3101</v>
      </c>
      <c r="C3151" s="3"/>
      <c r="D3151" s="3"/>
      <c r="E3151" s="3"/>
      <c r="F3151" s="4"/>
    </row>
    <row r="3152" spans="2:6" ht="11.25" customHeight="1" x14ac:dyDescent="0.2">
      <c r="B3152" s="36" t="s">
        <v>2722</v>
      </c>
      <c r="C3152" s="37">
        <f>D3152+E3152+F3152</f>
        <v>738</v>
      </c>
      <c r="D3152" s="3">
        <v>272</v>
      </c>
      <c r="E3152" s="3">
        <v>290</v>
      </c>
      <c r="F3152" s="4">
        <v>176</v>
      </c>
    </row>
    <row r="3153" spans="2:6" ht="11.25" customHeight="1" x14ac:dyDescent="0.2">
      <c r="B3153" s="36" t="s">
        <v>4016</v>
      </c>
      <c r="C3153" s="3"/>
      <c r="D3153" s="3"/>
      <c r="E3153" s="3"/>
      <c r="F3153" s="4"/>
    </row>
    <row r="3154" spans="2:6" ht="11.25" customHeight="1" x14ac:dyDescent="0.2">
      <c r="B3154" s="36" t="s">
        <v>726</v>
      </c>
      <c r="C3154" s="3"/>
      <c r="D3154" s="3"/>
      <c r="E3154" s="3"/>
      <c r="F3154" s="4"/>
    </row>
    <row r="3155" spans="2:6" ht="11.25" customHeight="1" x14ac:dyDescent="0.2">
      <c r="B3155" s="36" t="s">
        <v>4016</v>
      </c>
      <c r="C3155" s="3"/>
      <c r="D3155" s="3"/>
      <c r="E3155" s="3"/>
      <c r="F3155" s="4"/>
    </row>
    <row r="3156" spans="2:6" ht="11.25" customHeight="1" x14ac:dyDescent="0.2">
      <c r="B3156" s="36" t="s">
        <v>391</v>
      </c>
      <c r="C3156" s="3"/>
      <c r="D3156" s="3"/>
      <c r="E3156" s="3"/>
      <c r="F3156" s="4"/>
    </row>
    <row r="3157" spans="2:6" ht="11.25" customHeight="1" x14ac:dyDescent="0.2">
      <c r="B3157" s="36" t="s">
        <v>1098</v>
      </c>
      <c r="C3157" s="3"/>
      <c r="D3157" s="3"/>
      <c r="E3157" s="3"/>
      <c r="F3157" s="4"/>
    </row>
    <row r="3158" spans="2:6" ht="11.25" customHeight="1" x14ac:dyDescent="0.2">
      <c r="B3158" s="36" t="s">
        <v>3300</v>
      </c>
      <c r="C3158" s="3"/>
      <c r="D3158" s="3"/>
      <c r="E3158" s="3"/>
      <c r="F3158" s="4"/>
    </row>
    <row r="3159" spans="2:6" ht="11.25" customHeight="1" x14ac:dyDescent="0.2">
      <c r="B3159" s="36" t="s">
        <v>2749</v>
      </c>
      <c r="C3159" s="37">
        <f>D3159+E3159+F3159</f>
        <v>23871</v>
      </c>
      <c r="D3159" s="3">
        <v>12822</v>
      </c>
      <c r="E3159" s="3">
        <v>5900</v>
      </c>
      <c r="F3159" s="4">
        <v>5149</v>
      </c>
    </row>
    <row r="3160" spans="2:6" ht="11.25" customHeight="1" x14ac:dyDescent="0.2">
      <c r="B3160" s="36" t="s">
        <v>4016</v>
      </c>
      <c r="C3160" s="3"/>
      <c r="D3160" s="3"/>
      <c r="E3160" s="3"/>
      <c r="F3160" s="4"/>
    </row>
    <row r="3161" spans="2:6" ht="11.25" customHeight="1" x14ac:dyDescent="0.2">
      <c r="B3161" s="33" t="s">
        <v>1319</v>
      </c>
      <c r="C3161" s="34">
        <v>54359</v>
      </c>
      <c r="D3161" s="34">
        <v>28839</v>
      </c>
      <c r="E3161" s="34">
        <v>13278</v>
      </c>
      <c r="F3161" s="35">
        <v>12242</v>
      </c>
    </row>
    <row r="3162" spans="2:6" ht="11.25" customHeight="1" x14ac:dyDescent="0.2">
      <c r="B3162" s="36" t="s">
        <v>4016</v>
      </c>
      <c r="C3162" s="3"/>
      <c r="D3162" s="3"/>
      <c r="E3162" s="3"/>
      <c r="F3162" s="4"/>
    </row>
    <row r="3163" spans="2:6" ht="11.25" customHeight="1" x14ac:dyDescent="0.2">
      <c r="B3163" s="28" t="s">
        <v>3398</v>
      </c>
      <c r="C3163" s="6"/>
      <c r="D3163" s="6"/>
      <c r="E3163" s="6"/>
      <c r="F3163" s="7"/>
    </row>
    <row r="3164" spans="2:6" ht="11.25" customHeight="1" x14ac:dyDescent="0.2">
      <c r="B3164" s="36" t="s">
        <v>4016</v>
      </c>
      <c r="C3164" s="3"/>
      <c r="D3164" s="3"/>
      <c r="E3164" s="3"/>
      <c r="F3164" s="4"/>
    </row>
    <row r="3165" spans="2:6" ht="11.25" customHeight="1" x14ac:dyDescent="0.2">
      <c r="B3165" s="36" t="s">
        <v>2559</v>
      </c>
      <c r="C3165" s="3"/>
      <c r="D3165" s="3"/>
      <c r="E3165" s="3"/>
      <c r="F3165" s="4"/>
    </row>
    <row r="3166" spans="2:6" ht="11.25" customHeight="1" x14ac:dyDescent="0.2">
      <c r="B3166" s="36" t="s">
        <v>920</v>
      </c>
      <c r="C3166" s="3"/>
      <c r="D3166" s="3"/>
      <c r="E3166" s="3"/>
      <c r="F3166" s="4"/>
    </row>
    <row r="3167" spans="2:6" ht="11.25" customHeight="1" x14ac:dyDescent="0.2">
      <c r="B3167" s="36" t="s">
        <v>4016</v>
      </c>
      <c r="C3167" s="3"/>
      <c r="D3167" s="3"/>
      <c r="E3167" s="3"/>
      <c r="F3167" s="4"/>
    </row>
    <row r="3168" spans="2:6" ht="11.25" customHeight="1" x14ac:dyDescent="0.2">
      <c r="B3168" s="36" t="s">
        <v>2706</v>
      </c>
      <c r="C3168" s="3"/>
      <c r="D3168" s="3"/>
      <c r="E3168" s="3"/>
      <c r="F3168" s="4"/>
    </row>
    <row r="3169" spans="2:6" ht="11.25" customHeight="1" x14ac:dyDescent="0.2">
      <c r="B3169" s="36" t="s">
        <v>4016</v>
      </c>
      <c r="C3169" s="3"/>
      <c r="D3169" s="3"/>
      <c r="E3169" s="3"/>
      <c r="F3169" s="4"/>
    </row>
    <row r="3170" spans="2:6" ht="11.25" customHeight="1" x14ac:dyDescent="0.2">
      <c r="B3170" s="36" t="s">
        <v>144</v>
      </c>
      <c r="C3170" s="3"/>
      <c r="D3170" s="3"/>
      <c r="E3170" s="3"/>
      <c r="F3170" s="4"/>
    </row>
    <row r="3171" spans="2:6" ht="11.25" customHeight="1" x14ac:dyDescent="0.2">
      <c r="B3171" s="36" t="s">
        <v>4016</v>
      </c>
      <c r="C3171" s="3"/>
      <c r="D3171" s="3"/>
      <c r="E3171" s="3"/>
      <c r="F3171" s="4"/>
    </row>
    <row r="3172" spans="2:6" ht="11.25" customHeight="1" x14ac:dyDescent="0.2">
      <c r="B3172" s="36" t="s">
        <v>977</v>
      </c>
      <c r="C3172" s="3"/>
      <c r="D3172" s="3"/>
      <c r="E3172" s="3"/>
      <c r="F3172" s="4"/>
    </row>
    <row r="3173" spans="2:6" ht="11.25" customHeight="1" x14ac:dyDescent="0.2">
      <c r="B3173" s="36" t="s">
        <v>4016</v>
      </c>
      <c r="C3173" s="3"/>
      <c r="D3173" s="3"/>
      <c r="E3173" s="3"/>
      <c r="F3173" s="4"/>
    </row>
    <row r="3174" spans="2:6" ht="11.25" customHeight="1" x14ac:dyDescent="0.2">
      <c r="B3174" s="36" t="s">
        <v>3006</v>
      </c>
      <c r="C3174" s="3"/>
      <c r="D3174" s="3"/>
      <c r="E3174" s="3"/>
      <c r="F3174" s="4"/>
    </row>
    <row r="3175" spans="2:6" ht="11.25" customHeight="1" x14ac:dyDescent="0.2">
      <c r="B3175" s="36" t="s">
        <v>4016</v>
      </c>
      <c r="C3175" s="3"/>
      <c r="D3175" s="3"/>
      <c r="E3175" s="3"/>
      <c r="F3175" s="4"/>
    </row>
    <row r="3176" spans="2:6" ht="11.25" customHeight="1" x14ac:dyDescent="0.2">
      <c r="B3176" s="36" t="s">
        <v>929</v>
      </c>
      <c r="C3176" s="3"/>
      <c r="D3176" s="3"/>
      <c r="E3176" s="3"/>
      <c r="F3176" s="4"/>
    </row>
    <row r="3177" spans="2:6" ht="11.25" customHeight="1" x14ac:dyDescent="0.2">
      <c r="B3177" s="36" t="s">
        <v>4016</v>
      </c>
      <c r="C3177" s="3"/>
      <c r="D3177" s="3"/>
      <c r="E3177" s="3"/>
      <c r="F3177" s="4"/>
    </row>
    <row r="3178" spans="2:6" ht="11.25" customHeight="1" x14ac:dyDescent="0.2">
      <c r="B3178" s="36" t="s">
        <v>848</v>
      </c>
      <c r="C3178" s="3"/>
      <c r="D3178" s="3"/>
      <c r="E3178" s="3"/>
      <c r="F3178" s="4"/>
    </row>
    <row r="3179" spans="2:6" ht="11.25" customHeight="1" x14ac:dyDescent="0.2">
      <c r="B3179" s="36" t="s">
        <v>4016</v>
      </c>
      <c r="C3179" s="3"/>
      <c r="D3179" s="3"/>
      <c r="E3179" s="3"/>
      <c r="F3179" s="4"/>
    </row>
    <row r="3180" spans="2:6" ht="11.25" customHeight="1" x14ac:dyDescent="0.2">
      <c r="B3180" s="36" t="s">
        <v>1087</v>
      </c>
      <c r="C3180" s="3"/>
      <c r="D3180" s="3"/>
      <c r="E3180" s="3"/>
      <c r="F3180" s="4"/>
    </row>
    <row r="3181" spans="2:6" ht="11.25" customHeight="1" x14ac:dyDescent="0.2">
      <c r="B3181" s="36" t="s">
        <v>4016</v>
      </c>
      <c r="C3181" s="3"/>
      <c r="D3181" s="3"/>
      <c r="E3181" s="3"/>
      <c r="F3181" s="4"/>
    </row>
    <row r="3182" spans="2:6" ht="11.25" customHeight="1" x14ac:dyDescent="0.2">
      <c r="B3182" s="36" t="s">
        <v>3004</v>
      </c>
      <c r="C3182" s="3"/>
      <c r="D3182" s="3"/>
      <c r="E3182" s="3"/>
      <c r="F3182" s="4"/>
    </row>
    <row r="3183" spans="2:6" ht="11.25" customHeight="1" x14ac:dyDescent="0.2">
      <c r="B3183" s="36" t="s">
        <v>4016</v>
      </c>
      <c r="C3183" s="3"/>
      <c r="D3183" s="3"/>
      <c r="E3183" s="3"/>
      <c r="F3183" s="4"/>
    </row>
    <row r="3184" spans="2:6" ht="11.25" customHeight="1" x14ac:dyDescent="0.2">
      <c r="B3184" s="36" t="s">
        <v>281</v>
      </c>
      <c r="C3184" s="3"/>
      <c r="D3184" s="3"/>
      <c r="E3184" s="3"/>
      <c r="F3184" s="4"/>
    </row>
    <row r="3185" spans="2:6" ht="11.25" customHeight="1" x14ac:dyDescent="0.2">
      <c r="B3185" s="36" t="s">
        <v>4016</v>
      </c>
      <c r="C3185" s="3"/>
      <c r="D3185" s="3"/>
      <c r="E3185" s="3"/>
      <c r="F3185" s="4"/>
    </row>
    <row r="3186" spans="2:6" ht="11.25" customHeight="1" x14ac:dyDescent="0.2">
      <c r="B3186" s="36" t="s">
        <v>909</v>
      </c>
      <c r="C3186" s="3"/>
      <c r="D3186" s="3"/>
      <c r="E3186" s="3"/>
      <c r="F3186" s="4"/>
    </row>
    <row r="3187" spans="2:6" ht="11.25" customHeight="1" x14ac:dyDescent="0.2">
      <c r="B3187" s="36" t="s">
        <v>4016</v>
      </c>
      <c r="C3187" s="3"/>
      <c r="D3187" s="3"/>
      <c r="E3187" s="3"/>
      <c r="F3187" s="4"/>
    </row>
    <row r="3188" spans="2:6" ht="11.25" customHeight="1" x14ac:dyDescent="0.2">
      <c r="B3188" s="36" t="s">
        <v>1889</v>
      </c>
      <c r="C3188" s="3"/>
      <c r="D3188" s="3"/>
      <c r="E3188" s="3"/>
      <c r="F3188" s="4"/>
    </row>
    <row r="3189" spans="2:6" ht="11.25" customHeight="1" x14ac:dyDescent="0.2">
      <c r="B3189" s="36" t="s">
        <v>4016</v>
      </c>
      <c r="C3189" s="3"/>
      <c r="D3189" s="3"/>
      <c r="E3189" s="3"/>
      <c r="F3189" s="4"/>
    </row>
    <row r="3190" spans="2:6" ht="11.25" customHeight="1" x14ac:dyDescent="0.2">
      <c r="B3190" s="36" t="s">
        <v>335</v>
      </c>
      <c r="C3190" s="3"/>
      <c r="D3190" s="3"/>
      <c r="E3190" s="3"/>
      <c r="F3190" s="4"/>
    </row>
    <row r="3191" spans="2:6" ht="11.25" customHeight="1" x14ac:dyDescent="0.2">
      <c r="B3191" s="36" t="s">
        <v>4016</v>
      </c>
      <c r="C3191" s="3"/>
      <c r="D3191" s="3"/>
      <c r="E3191" s="3"/>
      <c r="F3191" s="4"/>
    </row>
    <row r="3192" spans="2:6" ht="11.25" customHeight="1" x14ac:dyDescent="0.2">
      <c r="B3192" s="36" t="s">
        <v>2001</v>
      </c>
      <c r="C3192" s="3"/>
      <c r="D3192" s="3"/>
      <c r="E3192" s="3"/>
      <c r="F3192" s="4"/>
    </row>
    <row r="3193" spans="2:6" ht="11.25" customHeight="1" x14ac:dyDescent="0.2">
      <c r="B3193" s="36" t="s">
        <v>4016</v>
      </c>
      <c r="C3193" s="3"/>
      <c r="D3193" s="3"/>
      <c r="E3193" s="3"/>
      <c r="F3193" s="4"/>
    </row>
    <row r="3194" spans="2:6" ht="11.25" customHeight="1" x14ac:dyDescent="0.2">
      <c r="B3194" s="36" t="s">
        <v>1659</v>
      </c>
      <c r="C3194" s="3"/>
      <c r="D3194" s="3"/>
      <c r="E3194" s="3"/>
      <c r="F3194" s="4"/>
    </row>
    <row r="3195" spans="2:6" ht="11.25" customHeight="1" x14ac:dyDescent="0.2">
      <c r="B3195" s="36" t="s">
        <v>4016</v>
      </c>
      <c r="C3195" s="3"/>
      <c r="D3195" s="3"/>
      <c r="E3195" s="3"/>
      <c r="F3195" s="4"/>
    </row>
    <row r="3196" spans="2:6" ht="11.25" customHeight="1" x14ac:dyDescent="0.2">
      <c r="B3196" s="36" t="s">
        <v>1103</v>
      </c>
      <c r="C3196" s="3"/>
      <c r="D3196" s="3"/>
      <c r="E3196" s="3"/>
      <c r="F3196" s="4"/>
    </row>
    <row r="3197" spans="2:6" ht="11.25" customHeight="1" x14ac:dyDescent="0.2">
      <c r="B3197" s="36" t="s">
        <v>4016</v>
      </c>
      <c r="C3197" s="3"/>
      <c r="D3197" s="3"/>
      <c r="E3197" s="3"/>
      <c r="F3197" s="4"/>
    </row>
    <row r="3198" spans="2:6" ht="11.25" customHeight="1" x14ac:dyDescent="0.2">
      <c r="B3198" s="36" t="s">
        <v>2646</v>
      </c>
      <c r="C3198" s="3"/>
      <c r="D3198" s="3"/>
      <c r="E3198" s="3"/>
      <c r="F3198" s="4"/>
    </row>
    <row r="3199" spans="2:6" ht="11.25" customHeight="1" x14ac:dyDescent="0.2">
      <c r="B3199" s="36" t="s">
        <v>4016</v>
      </c>
      <c r="C3199" s="3"/>
      <c r="D3199" s="3"/>
      <c r="E3199" s="3"/>
      <c r="F3199" s="4"/>
    </row>
    <row r="3200" spans="2:6" ht="11.25" customHeight="1" x14ac:dyDescent="0.2">
      <c r="B3200" s="36" t="s">
        <v>1087</v>
      </c>
      <c r="C3200" s="3"/>
      <c r="D3200" s="3"/>
      <c r="E3200" s="3"/>
      <c r="F3200" s="4"/>
    </row>
    <row r="3201" spans="2:6" ht="11.25" customHeight="1" x14ac:dyDescent="0.2">
      <c r="B3201" s="36" t="s">
        <v>4016</v>
      </c>
      <c r="C3201" s="3"/>
      <c r="D3201" s="3"/>
      <c r="E3201" s="3"/>
      <c r="F3201" s="4"/>
    </row>
    <row r="3202" spans="2:6" ht="11.25" customHeight="1" x14ac:dyDescent="0.2">
      <c r="B3202" s="36" t="s">
        <v>3004</v>
      </c>
      <c r="C3202" s="3"/>
      <c r="D3202" s="3"/>
      <c r="E3202" s="3"/>
      <c r="F3202" s="4"/>
    </row>
    <row r="3203" spans="2:6" ht="11.25" customHeight="1" x14ac:dyDescent="0.2">
      <c r="B3203" s="36" t="s">
        <v>4016</v>
      </c>
      <c r="C3203" s="3"/>
      <c r="D3203" s="3"/>
      <c r="E3203" s="3"/>
      <c r="F3203" s="4"/>
    </row>
    <row r="3204" spans="2:6" ht="11.25" customHeight="1" x14ac:dyDescent="0.2">
      <c r="B3204" s="36" t="s">
        <v>281</v>
      </c>
      <c r="C3204" s="3"/>
      <c r="D3204" s="3"/>
      <c r="E3204" s="3"/>
      <c r="F3204" s="4"/>
    </row>
    <row r="3205" spans="2:6" ht="11.25" customHeight="1" x14ac:dyDescent="0.2">
      <c r="B3205" s="36" t="s">
        <v>4016</v>
      </c>
      <c r="C3205" s="3"/>
      <c r="D3205" s="3"/>
      <c r="E3205" s="3"/>
      <c r="F3205" s="4"/>
    </row>
    <row r="3206" spans="2:6" ht="11.25" customHeight="1" x14ac:dyDescent="0.2">
      <c r="B3206" s="36" t="s">
        <v>909</v>
      </c>
      <c r="C3206" s="3"/>
      <c r="D3206" s="3"/>
      <c r="E3206" s="3"/>
      <c r="F3206" s="4"/>
    </row>
    <row r="3207" spans="2:6" ht="11.25" customHeight="1" x14ac:dyDescent="0.2">
      <c r="B3207" s="36" t="s">
        <v>4016</v>
      </c>
      <c r="C3207" s="3"/>
      <c r="D3207" s="3"/>
      <c r="E3207" s="3"/>
      <c r="F3207" s="4"/>
    </row>
    <row r="3208" spans="2:6" ht="11.25" customHeight="1" x14ac:dyDescent="0.2">
      <c r="B3208" s="36" t="s">
        <v>1889</v>
      </c>
      <c r="C3208" s="3"/>
      <c r="D3208" s="3"/>
      <c r="E3208" s="3"/>
      <c r="F3208" s="4"/>
    </row>
    <row r="3209" spans="2:6" ht="11.25" customHeight="1" x14ac:dyDescent="0.2">
      <c r="B3209" s="36" t="s">
        <v>4016</v>
      </c>
      <c r="C3209" s="3"/>
      <c r="D3209" s="3"/>
      <c r="E3209" s="3"/>
      <c r="F3209" s="4"/>
    </row>
    <row r="3210" spans="2:6" ht="11.25" customHeight="1" x14ac:dyDescent="0.2">
      <c r="B3210" s="36" t="s">
        <v>335</v>
      </c>
      <c r="C3210" s="3"/>
      <c r="D3210" s="3"/>
      <c r="E3210" s="3"/>
      <c r="F3210" s="4"/>
    </row>
    <row r="3211" spans="2:6" ht="11.25" customHeight="1" x14ac:dyDescent="0.2">
      <c r="B3211" s="36" t="s">
        <v>4016</v>
      </c>
      <c r="C3211" s="3"/>
      <c r="D3211" s="3"/>
      <c r="E3211" s="3"/>
      <c r="F3211" s="4"/>
    </row>
    <row r="3212" spans="2:6" ht="11.25" customHeight="1" x14ac:dyDescent="0.2">
      <c r="B3212" s="36" t="s">
        <v>2001</v>
      </c>
      <c r="C3212" s="3"/>
      <c r="D3212" s="3"/>
      <c r="E3212" s="3"/>
      <c r="F3212" s="4"/>
    </row>
    <row r="3213" spans="2:6" ht="11.25" customHeight="1" x14ac:dyDescent="0.2">
      <c r="B3213" s="36" t="s">
        <v>4016</v>
      </c>
      <c r="C3213" s="3"/>
      <c r="D3213" s="3"/>
      <c r="E3213" s="3"/>
      <c r="F3213" s="4"/>
    </row>
    <row r="3214" spans="2:6" ht="11.25" customHeight="1" x14ac:dyDescent="0.2">
      <c r="B3214" s="36" t="s">
        <v>1659</v>
      </c>
      <c r="C3214" s="3"/>
      <c r="D3214" s="3"/>
      <c r="E3214" s="3"/>
      <c r="F3214" s="4"/>
    </row>
    <row r="3215" spans="2:6" ht="11.25" customHeight="1" x14ac:dyDescent="0.2">
      <c r="B3215" s="36" t="s">
        <v>4016</v>
      </c>
      <c r="C3215" s="3"/>
      <c r="D3215" s="3"/>
      <c r="E3215" s="3"/>
      <c r="F3215" s="4"/>
    </row>
    <row r="3216" spans="2:6" ht="11.25" customHeight="1" x14ac:dyDescent="0.2">
      <c r="B3216" s="28" t="s">
        <v>2735</v>
      </c>
      <c r="C3216" s="6"/>
      <c r="D3216" s="6"/>
      <c r="E3216" s="6"/>
      <c r="F3216" s="7"/>
    </row>
    <row r="3217" spans="2:6" ht="11.25" customHeight="1" x14ac:dyDescent="0.2">
      <c r="B3217" s="36" t="s">
        <v>4016</v>
      </c>
      <c r="C3217" s="3"/>
      <c r="D3217" s="3"/>
      <c r="E3217" s="3"/>
      <c r="F3217" s="4"/>
    </row>
    <row r="3218" spans="2:6" ht="11.25" customHeight="1" x14ac:dyDescent="0.2">
      <c r="B3218" s="36" t="s">
        <v>87</v>
      </c>
      <c r="C3218" s="3"/>
      <c r="D3218" s="3"/>
      <c r="E3218" s="3"/>
      <c r="F3218" s="4"/>
    </row>
    <row r="3219" spans="2:6" ht="11.25" customHeight="1" x14ac:dyDescent="0.2">
      <c r="B3219" s="36" t="s">
        <v>4016</v>
      </c>
      <c r="C3219" s="3"/>
      <c r="D3219" s="3"/>
      <c r="E3219" s="3"/>
      <c r="F3219" s="4"/>
    </row>
    <row r="3220" spans="2:6" ht="11.25" customHeight="1" x14ac:dyDescent="0.2">
      <c r="B3220" s="36" t="s">
        <v>1981</v>
      </c>
      <c r="C3220" s="3"/>
      <c r="D3220" s="3"/>
      <c r="E3220" s="3"/>
      <c r="F3220" s="4"/>
    </row>
    <row r="3221" spans="2:6" ht="11.25" customHeight="1" x14ac:dyDescent="0.2">
      <c r="B3221" s="36" t="s">
        <v>4016</v>
      </c>
      <c r="C3221" s="3"/>
      <c r="D3221" s="3"/>
      <c r="E3221" s="3"/>
      <c r="F3221" s="4"/>
    </row>
    <row r="3222" spans="2:6" ht="11.25" customHeight="1" x14ac:dyDescent="0.2">
      <c r="B3222" s="36" t="s">
        <v>1494</v>
      </c>
      <c r="C3222" s="3"/>
      <c r="D3222" s="3"/>
      <c r="E3222" s="3"/>
      <c r="F3222" s="4"/>
    </row>
    <row r="3223" spans="2:6" ht="11.25" customHeight="1" x14ac:dyDescent="0.2">
      <c r="B3223" s="36" t="s">
        <v>4016</v>
      </c>
      <c r="C3223" s="3"/>
      <c r="D3223" s="3"/>
      <c r="E3223" s="3"/>
      <c r="F3223" s="4"/>
    </row>
    <row r="3224" spans="2:6" ht="11.25" customHeight="1" x14ac:dyDescent="0.2">
      <c r="B3224" s="36" t="s">
        <v>1134</v>
      </c>
      <c r="C3224" s="3"/>
      <c r="D3224" s="3"/>
      <c r="E3224" s="3"/>
      <c r="F3224" s="4"/>
    </row>
    <row r="3225" spans="2:6" ht="11.25" customHeight="1" x14ac:dyDescent="0.2">
      <c r="B3225" s="36" t="s">
        <v>4016</v>
      </c>
      <c r="C3225" s="3"/>
      <c r="D3225" s="3"/>
      <c r="E3225" s="3"/>
      <c r="F3225" s="4"/>
    </row>
    <row r="3226" spans="2:6" ht="11.25" customHeight="1" x14ac:dyDescent="0.2">
      <c r="B3226" s="36" t="s">
        <v>3910</v>
      </c>
      <c r="C3226" s="3"/>
      <c r="D3226" s="3"/>
      <c r="E3226" s="3"/>
      <c r="F3226" s="4"/>
    </row>
    <row r="3227" spans="2:6" ht="11.25" customHeight="1" x14ac:dyDescent="0.2">
      <c r="B3227" s="36" t="s">
        <v>4016</v>
      </c>
      <c r="C3227" s="3"/>
      <c r="D3227" s="3"/>
      <c r="E3227" s="3"/>
      <c r="F3227" s="4"/>
    </row>
    <row r="3228" spans="2:6" ht="11.25" customHeight="1" x14ac:dyDescent="0.2">
      <c r="B3228" s="36" t="s">
        <v>1889</v>
      </c>
      <c r="C3228" s="3"/>
      <c r="D3228" s="3"/>
      <c r="E3228" s="3"/>
      <c r="F3228" s="4"/>
    </row>
    <row r="3229" spans="2:6" ht="11.25" customHeight="1" x14ac:dyDescent="0.2">
      <c r="B3229" s="36" t="s">
        <v>4016</v>
      </c>
      <c r="C3229" s="3"/>
      <c r="D3229" s="3"/>
      <c r="E3229" s="3"/>
      <c r="F3229" s="4"/>
    </row>
    <row r="3230" spans="2:6" ht="11.25" customHeight="1" x14ac:dyDescent="0.2">
      <c r="B3230" s="36" t="s">
        <v>335</v>
      </c>
      <c r="C3230" s="3"/>
      <c r="D3230" s="3"/>
      <c r="E3230" s="3"/>
      <c r="F3230" s="4"/>
    </row>
    <row r="3231" spans="2:6" ht="11.25" customHeight="1" x14ac:dyDescent="0.2">
      <c r="B3231" s="36" t="s">
        <v>4016</v>
      </c>
      <c r="C3231" s="3"/>
      <c r="D3231" s="3"/>
      <c r="E3231" s="3"/>
      <c r="F3231" s="4"/>
    </row>
    <row r="3232" spans="2:6" ht="11.25" customHeight="1" x14ac:dyDescent="0.2">
      <c r="B3232" s="36" t="s">
        <v>2001</v>
      </c>
      <c r="C3232" s="3"/>
      <c r="D3232" s="3"/>
      <c r="E3232" s="3"/>
      <c r="F3232" s="4"/>
    </row>
    <row r="3233" spans="2:6" ht="11.25" customHeight="1" x14ac:dyDescent="0.2">
      <c r="B3233" s="36" t="s">
        <v>4016</v>
      </c>
      <c r="C3233" s="3"/>
      <c r="D3233" s="3"/>
      <c r="E3233" s="3"/>
      <c r="F3233" s="4"/>
    </row>
    <row r="3234" spans="2:6" ht="11.25" customHeight="1" x14ac:dyDescent="0.2">
      <c r="B3234" s="36" t="s">
        <v>14</v>
      </c>
      <c r="C3234" s="3"/>
      <c r="D3234" s="3"/>
      <c r="E3234" s="3"/>
      <c r="F3234" s="4"/>
    </row>
    <row r="3235" spans="2:6" ht="11.25" customHeight="1" x14ac:dyDescent="0.2">
      <c r="B3235" s="36" t="s">
        <v>4016</v>
      </c>
      <c r="C3235" s="3"/>
      <c r="D3235" s="3"/>
      <c r="E3235" s="3"/>
      <c r="F3235" s="4"/>
    </row>
    <row r="3236" spans="2:6" ht="11.25" customHeight="1" x14ac:dyDescent="0.2">
      <c r="B3236" s="36" t="s">
        <v>2941</v>
      </c>
      <c r="C3236" s="3"/>
      <c r="D3236" s="3"/>
      <c r="E3236" s="3"/>
      <c r="F3236" s="4"/>
    </row>
    <row r="3237" spans="2:6" ht="11.25" customHeight="1" x14ac:dyDescent="0.2">
      <c r="B3237" s="36" t="s">
        <v>4016</v>
      </c>
      <c r="C3237" s="3"/>
      <c r="D3237" s="3"/>
      <c r="E3237" s="3"/>
      <c r="F3237" s="4"/>
    </row>
    <row r="3238" spans="2:6" ht="11.25" customHeight="1" x14ac:dyDescent="0.2">
      <c r="B3238" s="36" t="s">
        <v>3357</v>
      </c>
      <c r="C3238" s="3"/>
      <c r="D3238" s="3"/>
      <c r="E3238" s="3"/>
      <c r="F3238" s="4"/>
    </row>
    <row r="3239" spans="2:6" ht="11.25" customHeight="1" x14ac:dyDescent="0.2">
      <c r="B3239" s="36" t="s">
        <v>4016</v>
      </c>
      <c r="C3239" s="3"/>
      <c r="D3239" s="3"/>
      <c r="E3239" s="3"/>
      <c r="F3239" s="4"/>
    </row>
    <row r="3240" spans="2:6" ht="11.25" customHeight="1" x14ac:dyDescent="0.2">
      <c r="B3240" s="36" t="s">
        <v>3932</v>
      </c>
      <c r="C3240" s="3"/>
      <c r="D3240" s="3"/>
      <c r="E3240" s="3"/>
      <c r="F3240" s="4"/>
    </row>
    <row r="3241" spans="2:6" ht="11.25" customHeight="1" x14ac:dyDescent="0.2">
      <c r="B3241" s="36" t="s">
        <v>4016</v>
      </c>
      <c r="C3241" s="3"/>
      <c r="D3241" s="3"/>
      <c r="E3241" s="3"/>
      <c r="F3241" s="4"/>
    </row>
    <row r="3242" spans="2:6" ht="11.25" customHeight="1" x14ac:dyDescent="0.2">
      <c r="B3242" s="36" t="s">
        <v>654</v>
      </c>
      <c r="C3242" s="3"/>
      <c r="D3242" s="3"/>
      <c r="E3242" s="3"/>
      <c r="F3242" s="4"/>
    </row>
    <row r="3243" spans="2:6" ht="11.25" customHeight="1" x14ac:dyDescent="0.2">
      <c r="B3243" s="36" t="s">
        <v>4016</v>
      </c>
      <c r="C3243" s="3"/>
      <c r="D3243" s="3"/>
      <c r="E3243" s="3"/>
      <c r="F3243" s="4"/>
    </row>
    <row r="3244" spans="2:6" ht="11.25" customHeight="1" x14ac:dyDescent="0.2">
      <c r="B3244" s="36" t="s">
        <v>3461</v>
      </c>
      <c r="C3244" s="3"/>
      <c r="D3244" s="3"/>
      <c r="E3244" s="3"/>
      <c r="F3244" s="4"/>
    </row>
    <row r="3245" spans="2:6" ht="11.25" customHeight="1" x14ac:dyDescent="0.2">
      <c r="B3245" s="36" t="s">
        <v>4016</v>
      </c>
      <c r="C3245" s="3"/>
      <c r="D3245" s="3"/>
      <c r="E3245" s="3"/>
      <c r="F3245" s="4"/>
    </row>
    <row r="3246" spans="2:6" ht="11.25" customHeight="1" x14ac:dyDescent="0.2">
      <c r="B3246" s="36" t="s">
        <v>939</v>
      </c>
      <c r="C3246" s="3"/>
      <c r="D3246" s="3"/>
      <c r="E3246" s="3"/>
      <c r="F3246" s="4"/>
    </row>
    <row r="3247" spans="2:6" ht="11.25" customHeight="1" x14ac:dyDescent="0.2">
      <c r="B3247" s="36" t="s">
        <v>4016</v>
      </c>
      <c r="C3247" s="3"/>
      <c r="D3247" s="3"/>
      <c r="E3247" s="3"/>
      <c r="F3247" s="4"/>
    </row>
    <row r="3248" spans="2:6" ht="11.25" customHeight="1" x14ac:dyDescent="0.2">
      <c r="B3248" s="36" t="s">
        <v>2389</v>
      </c>
      <c r="C3248" s="3"/>
      <c r="D3248" s="3"/>
      <c r="E3248" s="3"/>
      <c r="F3248" s="4"/>
    </row>
    <row r="3249" spans="2:6" ht="11.25" customHeight="1" x14ac:dyDescent="0.2">
      <c r="B3249" s="36" t="s">
        <v>4016</v>
      </c>
      <c r="C3249" s="3"/>
      <c r="D3249" s="3"/>
      <c r="E3249" s="3"/>
      <c r="F3249" s="4"/>
    </row>
    <row r="3250" spans="2:6" ht="11.25" customHeight="1" x14ac:dyDescent="0.2">
      <c r="B3250" s="36" t="s">
        <v>2751</v>
      </c>
      <c r="C3250" s="3"/>
      <c r="D3250" s="3"/>
      <c r="E3250" s="3"/>
      <c r="F3250" s="4"/>
    </row>
    <row r="3251" spans="2:6" ht="11.25" customHeight="1" x14ac:dyDescent="0.2">
      <c r="B3251" s="36" t="s">
        <v>4016</v>
      </c>
      <c r="C3251" s="3"/>
      <c r="D3251" s="3"/>
      <c r="E3251" s="3"/>
      <c r="F3251" s="4"/>
    </row>
    <row r="3252" spans="2:6" ht="11.25" customHeight="1" x14ac:dyDescent="0.2">
      <c r="B3252" s="36" t="s">
        <v>1678</v>
      </c>
      <c r="C3252" s="3"/>
      <c r="D3252" s="3"/>
      <c r="E3252" s="3"/>
      <c r="F3252" s="4"/>
    </row>
    <row r="3253" spans="2:6" ht="11.25" customHeight="1" x14ac:dyDescent="0.2">
      <c r="B3253" s="36" t="s">
        <v>1059</v>
      </c>
      <c r="C3253" s="3"/>
      <c r="D3253" s="3"/>
      <c r="E3253" s="3"/>
      <c r="F3253" s="4"/>
    </row>
    <row r="3254" spans="2:6" ht="11.25" customHeight="1" x14ac:dyDescent="0.2">
      <c r="B3254" s="36" t="s">
        <v>1377</v>
      </c>
      <c r="C3254" s="3"/>
      <c r="D3254" s="3"/>
      <c r="E3254" s="3"/>
      <c r="F3254" s="4"/>
    </row>
    <row r="3255" spans="2:6" ht="11.25" customHeight="1" x14ac:dyDescent="0.2">
      <c r="B3255" s="36" t="s">
        <v>2832</v>
      </c>
      <c r="C3255" s="37">
        <f>D3255+E3255+F3255</f>
        <v>23240</v>
      </c>
      <c r="D3255" s="3">
        <v>5455</v>
      </c>
      <c r="E3255" s="3">
        <v>5755</v>
      </c>
      <c r="F3255" s="4">
        <v>12030</v>
      </c>
    </row>
    <row r="3256" spans="2:6" ht="11.25" customHeight="1" x14ac:dyDescent="0.2">
      <c r="B3256" s="36" t="s">
        <v>4016</v>
      </c>
      <c r="C3256" s="3"/>
      <c r="D3256" s="3"/>
      <c r="E3256" s="3"/>
      <c r="F3256" s="4"/>
    </row>
    <row r="3257" spans="2:6" ht="11.25" customHeight="1" x14ac:dyDescent="0.2">
      <c r="B3257" s="36" t="s">
        <v>3832</v>
      </c>
      <c r="C3257" s="3"/>
      <c r="D3257" s="3"/>
      <c r="E3257" s="3"/>
      <c r="F3257" s="4"/>
    </row>
    <row r="3258" spans="2:6" ht="11.25" customHeight="1" x14ac:dyDescent="0.2">
      <c r="B3258" s="36" t="s">
        <v>4016</v>
      </c>
      <c r="C3258" s="3"/>
      <c r="D3258" s="3"/>
      <c r="E3258" s="3"/>
      <c r="F3258" s="4"/>
    </row>
    <row r="3259" spans="2:6" ht="11.25" customHeight="1" x14ac:dyDescent="0.2">
      <c r="B3259" s="36" t="s">
        <v>3932</v>
      </c>
      <c r="C3259" s="3"/>
      <c r="D3259" s="3"/>
      <c r="E3259" s="3"/>
      <c r="F3259" s="4"/>
    </row>
    <row r="3260" spans="2:6" ht="11.25" customHeight="1" x14ac:dyDescent="0.2">
      <c r="B3260" s="36" t="s">
        <v>4016</v>
      </c>
      <c r="C3260" s="3"/>
      <c r="D3260" s="3"/>
      <c r="E3260" s="3"/>
      <c r="F3260" s="4"/>
    </row>
    <row r="3261" spans="2:6" ht="11.25" customHeight="1" x14ac:dyDescent="0.2">
      <c r="B3261" s="36" t="s">
        <v>654</v>
      </c>
      <c r="C3261" s="3"/>
      <c r="D3261" s="3"/>
      <c r="E3261" s="3"/>
      <c r="F3261" s="4"/>
    </row>
    <row r="3262" spans="2:6" ht="11.25" customHeight="1" x14ac:dyDescent="0.2">
      <c r="B3262" s="36" t="s">
        <v>4016</v>
      </c>
      <c r="C3262" s="3"/>
      <c r="D3262" s="3"/>
      <c r="E3262" s="3"/>
      <c r="F3262" s="4"/>
    </row>
    <row r="3263" spans="2:6" ht="11.25" customHeight="1" x14ac:dyDescent="0.2">
      <c r="B3263" s="36" t="s">
        <v>3461</v>
      </c>
      <c r="C3263" s="3"/>
      <c r="D3263" s="3"/>
      <c r="E3263" s="3"/>
      <c r="F3263" s="4"/>
    </row>
    <row r="3264" spans="2:6" ht="11.25" customHeight="1" x14ac:dyDescent="0.2">
      <c r="B3264" s="36" t="s">
        <v>4016</v>
      </c>
      <c r="C3264" s="3"/>
      <c r="D3264" s="3"/>
      <c r="E3264" s="3"/>
      <c r="F3264" s="4"/>
    </row>
    <row r="3265" spans="2:6" ht="11.25" customHeight="1" x14ac:dyDescent="0.2">
      <c r="B3265" s="36" t="s">
        <v>939</v>
      </c>
      <c r="C3265" s="3"/>
      <c r="D3265" s="3"/>
      <c r="E3265" s="3"/>
      <c r="F3265" s="4"/>
    </row>
    <row r="3266" spans="2:6" ht="11.25" customHeight="1" x14ac:dyDescent="0.2">
      <c r="B3266" s="36" t="s">
        <v>4016</v>
      </c>
      <c r="C3266" s="3"/>
      <c r="D3266" s="3"/>
      <c r="E3266" s="3"/>
      <c r="F3266" s="4"/>
    </row>
    <row r="3267" spans="2:6" ht="11.25" customHeight="1" x14ac:dyDescent="0.2">
      <c r="B3267" s="36" t="s">
        <v>2357</v>
      </c>
      <c r="C3267" s="3"/>
      <c r="D3267" s="3"/>
      <c r="E3267" s="3"/>
      <c r="F3267" s="4"/>
    </row>
    <row r="3268" spans="2:6" ht="11.25" customHeight="1" x14ac:dyDescent="0.2">
      <c r="B3268" s="36" t="s">
        <v>4016</v>
      </c>
      <c r="C3268" s="3"/>
      <c r="D3268" s="3"/>
      <c r="E3268" s="3"/>
      <c r="F3268" s="4"/>
    </row>
    <row r="3269" spans="2:6" ht="11.25" customHeight="1" x14ac:dyDescent="0.2">
      <c r="B3269" s="28" t="s">
        <v>2615</v>
      </c>
      <c r="C3269" s="6"/>
      <c r="D3269" s="6"/>
      <c r="E3269" s="6"/>
      <c r="F3269" s="7"/>
    </row>
    <row r="3270" spans="2:6" ht="11.25" customHeight="1" x14ac:dyDescent="0.2">
      <c r="B3270" s="36" t="s">
        <v>4016</v>
      </c>
      <c r="C3270" s="3"/>
      <c r="D3270" s="3"/>
      <c r="E3270" s="3"/>
      <c r="F3270" s="4"/>
    </row>
    <row r="3271" spans="2:6" ht="11.25" customHeight="1" x14ac:dyDescent="0.2">
      <c r="B3271" s="36" t="s">
        <v>3875</v>
      </c>
      <c r="C3271" s="3"/>
      <c r="D3271" s="3"/>
      <c r="E3271" s="3"/>
      <c r="F3271" s="4"/>
    </row>
    <row r="3272" spans="2:6" ht="11.25" customHeight="1" x14ac:dyDescent="0.2">
      <c r="B3272" s="36" t="s">
        <v>1863</v>
      </c>
      <c r="C3272" s="3"/>
      <c r="D3272" s="3"/>
      <c r="E3272" s="3"/>
      <c r="F3272" s="4"/>
    </row>
    <row r="3273" spans="2:6" ht="11.25" customHeight="1" x14ac:dyDescent="0.2">
      <c r="B3273" s="36" t="s">
        <v>434</v>
      </c>
      <c r="C3273" s="3"/>
      <c r="D3273" s="3"/>
      <c r="E3273" s="3"/>
      <c r="F3273" s="4"/>
    </row>
    <row r="3274" spans="2:6" ht="11.25" customHeight="1" x14ac:dyDescent="0.2">
      <c r="B3274" s="36" t="s">
        <v>3593</v>
      </c>
      <c r="C3274" s="37">
        <f>D3274+E3274+F3274</f>
        <v>27944</v>
      </c>
      <c r="D3274" s="3">
        <v>21052</v>
      </c>
      <c r="E3274" s="3">
        <v>6857</v>
      </c>
      <c r="F3274" s="4">
        <v>35</v>
      </c>
    </row>
    <row r="3275" spans="2:6" ht="11.25" customHeight="1" x14ac:dyDescent="0.2">
      <c r="B3275" s="36" t="s">
        <v>4016</v>
      </c>
      <c r="C3275" s="3"/>
      <c r="D3275" s="3"/>
      <c r="E3275" s="3"/>
      <c r="F3275" s="4"/>
    </row>
    <row r="3276" spans="2:6" ht="11.25" customHeight="1" x14ac:dyDescent="0.2">
      <c r="B3276" s="36" t="s">
        <v>3144</v>
      </c>
      <c r="C3276" s="3"/>
      <c r="D3276" s="3"/>
      <c r="E3276" s="3"/>
      <c r="F3276" s="4"/>
    </row>
    <row r="3277" spans="2:6" ht="11.25" customHeight="1" x14ac:dyDescent="0.2">
      <c r="B3277" s="36" t="s">
        <v>4016</v>
      </c>
      <c r="C3277" s="3"/>
      <c r="D3277" s="3"/>
      <c r="E3277" s="3"/>
      <c r="F3277" s="4"/>
    </row>
    <row r="3278" spans="2:6" ht="11.25" customHeight="1" x14ac:dyDescent="0.2">
      <c r="B3278" s="36" t="s">
        <v>2615</v>
      </c>
      <c r="C3278" s="3"/>
      <c r="D3278" s="3"/>
      <c r="E3278" s="3"/>
      <c r="F3278" s="4"/>
    </row>
    <row r="3279" spans="2:6" ht="11.25" customHeight="1" x14ac:dyDescent="0.2">
      <c r="B3279" s="36" t="s">
        <v>4016</v>
      </c>
      <c r="C3279" s="3"/>
      <c r="D3279" s="3"/>
      <c r="E3279" s="3"/>
      <c r="F3279" s="4"/>
    </row>
    <row r="3280" spans="2:6" ht="11.25" customHeight="1" x14ac:dyDescent="0.2">
      <c r="B3280" s="36" t="s">
        <v>3497</v>
      </c>
      <c r="C3280" s="3"/>
      <c r="D3280" s="3"/>
      <c r="E3280" s="3"/>
      <c r="F3280" s="4"/>
    </row>
    <row r="3281" spans="2:6" ht="11.25" customHeight="1" x14ac:dyDescent="0.2">
      <c r="B3281" s="36" t="s">
        <v>4016</v>
      </c>
      <c r="C3281" s="3"/>
      <c r="D3281" s="3"/>
      <c r="E3281" s="3"/>
      <c r="F3281" s="4"/>
    </row>
    <row r="3282" spans="2:6" ht="11.25" customHeight="1" x14ac:dyDescent="0.2">
      <c r="B3282" s="36" t="s">
        <v>3531</v>
      </c>
      <c r="C3282" s="3"/>
      <c r="D3282" s="3"/>
      <c r="E3282" s="3"/>
      <c r="F3282" s="4"/>
    </row>
    <row r="3283" spans="2:6" ht="11.25" customHeight="1" x14ac:dyDescent="0.2">
      <c r="B3283" s="36" t="s">
        <v>1871</v>
      </c>
      <c r="C3283" s="3"/>
      <c r="D3283" s="3"/>
      <c r="E3283" s="3"/>
      <c r="F3283" s="4"/>
    </row>
    <row r="3284" spans="2:6" ht="11.25" customHeight="1" x14ac:dyDescent="0.2">
      <c r="B3284" s="36" t="s">
        <v>1688</v>
      </c>
      <c r="C3284" s="3"/>
      <c r="D3284" s="3"/>
      <c r="E3284" s="3"/>
      <c r="F3284" s="4"/>
    </row>
    <row r="3285" spans="2:6" ht="11.25" customHeight="1" x14ac:dyDescent="0.2">
      <c r="B3285" s="36" t="s">
        <v>3425</v>
      </c>
      <c r="C3285" s="37">
        <f>D3285+E3285+F3285</f>
        <v>1533</v>
      </c>
      <c r="D3285" s="3">
        <v>1156</v>
      </c>
      <c r="E3285" s="3">
        <v>376</v>
      </c>
      <c r="F3285" s="4">
        <v>1</v>
      </c>
    </row>
    <row r="3286" spans="2:6" ht="11.25" customHeight="1" x14ac:dyDescent="0.2">
      <c r="B3286" s="36" t="s">
        <v>4016</v>
      </c>
      <c r="C3286" s="3"/>
      <c r="D3286" s="3"/>
      <c r="E3286" s="3"/>
      <c r="F3286" s="4"/>
    </row>
    <row r="3287" spans="2:6" ht="11.25" customHeight="1" x14ac:dyDescent="0.2">
      <c r="B3287" s="36" t="s">
        <v>1525</v>
      </c>
      <c r="C3287" s="3"/>
      <c r="D3287" s="3"/>
      <c r="E3287" s="3"/>
      <c r="F3287" s="4"/>
    </row>
    <row r="3288" spans="2:6" ht="11.25" customHeight="1" x14ac:dyDescent="0.2">
      <c r="B3288" s="36" t="s">
        <v>4016</v>
      </c>
      <c r="C3288" s="3"/>
      <c r="D3288" s="3"/>
      <c r="E3288" s="3"/>
      <c r="F3288" s="4"/>
    </row>
    <row r="3289" spans="2:6" ht="11.25" customHeight="1" x14ac:dyDescent="0.2">
      <c r="B3289" s="36" t="s">
        <v>3932</v>
      </c>
      <c r="C3289" s="3"/>
      <c r="D3289" s="3"/>
      <c r="E3289" s="3"/>
      <c r="F3289" s="4"/>
    </row>
    <row r="3290" spans="2:6" ht="11.25" customHeight="1" x14ac:dyDescent="0.2">
      <c r="B3290" s="36" t="s">
        <v>4016</v>
      </c>
      <c r="C3290" s="3"/>
      <c r="D3290" s="3"/>
      <c r="E3290" s="3"/>
      <c r="F3290" s="4"/>
    </row>
    <row r="3291" spans="2:6" ht="11.25" customHeight="1" x14ac:dyDescent="0.2">
      <c r="B3291" s="36" t="s">
        <v>654</v>
      </c>
      <c r="C3291" s="3"/>
      <c r="D3291" s="3"/>
      <c r="E3291" s="3"/>
      <c r="F3291" s="4"/>
    </row>
    <row r="3292" spans="2:6" ht="11.25" customHeight="1" x14ac:dyDescent="0.2">
      <c r="B3292" s="36" t="s">
        <v>4016</v>
      </c>
      <c r="C3292" s="3"/>
      <c r="D3292" s="3"/>
      <c r="E3292" s="3"/>
      <c r="F3292" s="4"/>
    </row>
    <row r="3293" spans="2:6" ht="11.25" customHeight="1" x14ac:dyDescent="0.2">
      <c r="B3293" s="36" t="s">
        <v>3461</v>
      </c>
      <c r="C3293" s="3"/>
      <c r="D3293" s="3"/>
      <c r="E3293" s="3"/>
      <c r="F3293" s="4"/>
    </row>
    <row r="3294" spans="2:6" ht="11.25" customHeight="1" x14ac:dyDescent="0.2">
      <c r="B3294" s="36" t="s">
        <v>4016</v>
      </c>
      <c r="C3294" s="3"/>
      <c r="D3294" s="3"/>
      <c r="E3294" s="3"/>
      <c r="F3294" s="4"/>
    </row>
    <row r="3295" spans="2:6" ht="11.25" customHeight="1" x14ac:dyDescent="0.2">
      <c r="B3295" s="36" t="s">
        <v>1297</v>
      </c>
      <c r="C3295" s="3"/>
      <c r="D3295" s="3"/>
      <c r="E3295" s="3"/>
      <c r="F3295" s="4"/>
    </row>
    <row r="3296" spans="2:6" ht="11.25" customHeight="1" x14ac:dyDescent="0.2">
      <c r="B3296" s="36" t="s">
        <v>4016</v>
      </c>
      <c r="C3296" s="3"/>
      <c r="D3296" s="3"/>
      <c r="E3296" s="3"/>
      <c r="F3296" s="4"/>
    </row>
    <row r="3297" spans="2:6" ht="11.25" customHeight="1" x14ac:dyDescent="0.2">
      <c r="B3297" s="36" t="s">
        <v>3090</v>
      </c>
      <c r="C3297" s="3"/>
      <c r="D3297" s="3"/>
      <c r="E3297" s="3"/>
      <c r="F3297" s="4"/>
    </row>
    <row r="3298" spans="2:6" ht="11.25" customHeight="1" x14ac:dyDescent="0.2">
      <c r="B3298" s="36" t="s">
        <v>1159</v>
      </c>
      <c r="C3298" s="3"/>
      <c r="D3298" s="3"/>
      <c r="E3298" s="3"/>
      <c r="F3298" s="4"/>
    </row>
    <row r="3299" spans="2:6" ht="11.25" customHeight="1" x14ac:dyDescent="0.2">
      <c r="B3299" s="36" t="s">
        <v>2887</v>
      </c>
      <c r="C3299" s="3"/>
      <c r="D3299" s="3"/>
      <c r="E3299" s="3"/>
      <c r="F3299" s="4"/>
    </row>
    <row r="3300" spans="2:6" ht="11.25" customHeight="1" x14ac:dyDescent="0.2">
      <c r="B3300" s="36" t="s">
        <v>1896</v>
      </c>
      <c r="C3300" s="3"/>
      <c r="D3300" s="3"/>
      <c r="E3300" s="3"/>
      <c r="F3300" s="4"/>
    </row>
    <row r="3301" spans="2:6" ht="11.25" customHeight="1" x14ac:dyDescent="0.2">
      <c r="B3301" s="36" t="s">
        <v>1227</v>
      </c>
      <c r="C3301" s="37">
        <f>D3301+E3301+F3301</f>
        <v>904</v>
      </c>
      <c r="D3301" s="3">
        <v>904</v>
      </c>
      <c r="E3301" s="3"/>
      <c r="F3301" s="4"/>
    </row>
    <row r="3302" spans="2:6" ht="11.25" customHeight="1" x14ac:dyDescent="0.2">
      <c r="B3302" s="36" t="s">
        <v>4016</v>
      </c>
      <c r="C3302" s="3"/>
      <c r="D3302" s="3"/>
      <c r="E3302" s="3"/>
      <c r="F3302" s="4"/>
    </row>
    <row r="3303" spans="2:6" ht="11.25" customHeight="1" x14ac:dyDescent="0.2">
      <c r="B3303" s="36" t="s">
        <v>698</v>
      </c>
      <c r="C3303" s="3"/>
      <c r="D3303" s="3"/>
      <c r="E3303" s="3"/>
      <c r="F3303" s="4"/>
    </row>
    <row r="3304" spans="2:6" ht="11.25" customHeight="1" x14ac:dyDescent="0.2">
      <c r="B3304" s="36" t="s">
        <v>4016</v>
      </c>
      <c r="C3304" s="3"/>
      <c r="D3304" s="3"/>
      <c r="E3304" s="3"/>
      <c r="F3304" s="4"/>
    </row>
    <row r="3305" spans="2:6" ht="11.25" customHeight="1" x14ac:dyDescent="0.2">
      <c r="B3305" s="36" t="s">
        <v>3227</v>
      </c>
      <c r="C3305" s="3"/>
      <c r="D3305" s="3"/>
      <c r="E3305" s="3"/>
      <c r="F3305" s="4"/>
    </row>
    <row r="3306" spans="2:6" ht="11.25" customHeight="1" x14ac:dyDescent="0.2">
      <c r="B3306" s="36" t="s">
        <v>4016</v>
      </c>
      <c r="C3306" s="3"/>
      <c r="D3306" s="3"/>
      <c r="E3306" s="3"/>
      <c r="F3306" s="4"/>
    </row>
    <row r="3307" spans="2:6" ht="11.25" customHeight="1" x14ac:dyDescent="0.2">
      <c r="B3307" s="36" t="s">
        <v>787</v>
      </c>
      <c r="C3307" s="3"/>
      <c r="D3307" s="3"/>
      <c r="E3307" s="3"/>
      <c r="F3307" s="4"/>
    </row>
    <row r="3308" spans="2:6" ht="11.25" customHeight="1" x14ac:dyDescent="0.2">
      <c r="B3308" s="36" t="s">
        <v>4016</v>
      </c>
      <c r="C3308" s="3"/>
      <c r="D3308" s="3"/>
      <c r="E3308" s="3"/>
      <c r="F3308" s="4"/>
    </row>
    <row r="3309" spans="2:6" ht="11.25" customHeight="1" x14ac:dyDescent="0.2">
      <c r="B3309" s="36" t="s">
        <v>2029</v>
      </c>
      <c r="C3309" s="3"/>
      <c r="D3309" s="3"/>
      <c r="E3309" s="3"/>
      <c r="F3309" s="4"/>
    </row>
    <row r="3310" spans="2:6" ht="11.25" customHeight="1" x14ac:dyDescent="0.2">
      <c r="B3310" s="36" t="s">
        <v>4016</v>
      </c>
      <c r="C3310" s="3"/>
      <c r="D3310" s="3"/>
      <c r="E3310" s="3"/>
      <c r="F3310" s="4"/>
    </row>
    <row r="3311" spans="2:6" ht="11.25" customHeight="1" x14ac:dyDescent="0.2">
      <c r="B3311" s="36" t="s">
        <v>2708</v>
      </c>
      <c r="C3311" s="3"/>
      <c r="D3311" s="3"/>
      <c r="E3311" s="3"/>
      <c r="F3311" s="4"/>
    </row>
    <row r="3312" spans="2:6" ht="11.25" customHeight="1" x14ac:dyDescent="0.2">
      <c r="B3312" s="36" t="s">
        <v>4016</v>
      </c>
      <c r="C3312" s="3"/>
      <c r="D3312" s="3"/>
      <c r="E3312" s="3"/>
      <c r="F3312" s="4"/>
    </row>
    <row r="3313" spans="2:6" ht="11.25" customHeight="1" x14ac:dyDescent="0.2">
      <c r="B3313" s="36" t="s">
        <v>3194</v>
      </c>
      <c r="C3313" s="3"/>
      <c r="D3313" s="3"/>
      <c r="E3313" s="3"/>
      <c r="F3313" s="4"/>
    </row>
    <row r="3314" spans="2:6" ht="11.25" customHeight="1" x14ac:dyDescent="0.2">
      <c r="B3314" s="36" t="s">
        <v>3564</v>
      </c>
      <c r="C3314" s="3"/>
      <c r="D3314" s="3"/>
      <c r="E3314" s="3"/>
      <c r="F3314" s="4"/>
    </row>
    <row r="3315" spans="2:6" ht="11.25" customHeight="1" x14ac:dyDescent="0.2">
      <c r="B3315" s="36" t="s">
        <v>290</v>
      </c>
      <c r="C3315" s="3"/>
      <c r="D3315" s="3"/>
      <c r="E3315" s="3"/>
      <c r="F3315" s="4"/>
    </row>
    <row r="3316" spans="2:6" ht="11.25" customHeight="1" x14ac:dyDescent="0.2">
      <c r="B3316" s="36" t="s">
        <v>4016</v>
      </c>
      <c r="C3316" s="3"/>
      <c r="D3316" s="3"/>
      <c r="E3316" s="3"/>
      <c r="F3316" s="4"/>
    </row>
    <row r="3317" spans="2:6" ht="11.25" customHeight="1" x14ac:dyDescent="0.2">
      <c r="B3317" s="36" t="s">
        <v>862</v>
      </c>
      <c r="C3317" s="3"/>
      <c r="D3317" s="3"/>
      <c r="E3317" s="3"/>
      <c r="F3317" s="4"/>
    </row>
    <row r="3318" spans="2:6" ht="11.25" customHeight="1" x14ac:dyDescent="0.2">
      <c r="B3318" s="36" t="s">
        <v>474</v>
      </c>
      <c r="C3318" s="3"/>
      <c r="D3318" s="3"/>
      <c r="E3318" s="3"/>
      <c r="F3318" s="4"/>
    </row>
    <row r="3319" spans="2:6" ht="11.25" customHeight="1" x14ac:dyDescent="0.2">
      <c r="B3319" s="36" t="s">
        <v>1826</v>
      </c>
      <c r="C3319" s="3"/>
      <c r="D3319" s="3"/>
      <c r="E3319" s="3"/>
      <c r="F3319" s="4"/>
    </row>
    <row r="3320" spans="2:6" ht="11.25" customHeight="1" x14ac:dyDescent="0.2">
      <c r="B3320" s="36" t="s">
        <v>4016</v>
      </c>
      <c r="C3320" s="3"/>
      <c r="D3320" s="3"/>
      <c r="E3320" s="3"/>
      <c r="F3320" s="4"/>
    </row>
    <row r="3321" spans="2:6" ht="11.25" customHeight="1" x14ac:dyDescent="0.2">
      <c r="B3321" s="36" t="s">
        <v>2031</v>
      </c>
      <c r="C3321" s="3"/>
      <c r="D3321" s="3"/>
      <c r="E3321" s="3"/>
      <c r="F3321" s="4"/>
    </row>
    <row r="3322" spans="2:6" ht="11.25" customHeight="1" x14ac:dyDescent="0.2">
      <c r="B3322" s="28" t="s">
        <v>1006</v>
      </c>
      <c r="C3322" s="6"/>
      <c r="D3322" s="6"/>
      <c r="E3322" s="6"/>
      <c r="F3322" s="7"/>
    </row>
    <row r="3323" spans="2:6" ht="11.25" customHeight="1" x14ac:dyDescent="0.2">
      <c r="B3323" s="36" t="s">
        <v>3101</v>
      </c>
      <c r="C3323" s="3"/>
      <c r="D3323" s="3"/>
      <c r="E3323" s="3"/>
      <c r="F3323" s="4"/>
    </row>
    <row r="3324" spans="2:6" ht="11.25" customHeight="1" x14ac:dyDescent="0.2">
      <c r="B3324" s="36" t="s">
        <v>2722</v>
      </c>
      <c r="C3324" s="37">
        <f>D3324+E3324+F3324</f>
        <v>738</v>
      </c>
      <c r="D3324" s="3">
        <v>272</v>
      </c>
      <c r="E3324" s="3">
        <v>290</v>
      </c>
      <c r="F3324" s="4">
        <v>176</v>
      </c>
    </row>
    <row r="3325" spans="2:6" ht="11.25" customHeight="1" x14ac:dyDescent="0.2">
      <c r="B3325" s="36" t="s">
        <v>4016</v>
      </c>
      <c r="C3325" s="3"/>
      <c r="D3325" s="3"/>
      <c r="E3325" s="3"/>
      <c r="F3325" s="4"/>
    </row>
    <row r="3326" spans="2:6" ht="11.25" customHeight="1" x14ac:dyDescent="0.2">
      <c r="B3326" s="36" t="s">
        <v>726</v>
      </c>
      <c r="C3326" s="3"/>
      <c r="D3326" s="3"/>
      <c r="E3326" s="3"/>
      <c r="F3326" s="4"/>
    </row>
    <row r="3327" spans="2:6" ht="11.25" customHeight="1" x14ac:dyDescent="0.2">
      <c r="B3327" s="36" t="s">
        <v>4016</v>
      </c>
      <c r="C3327" s="3"/>
      <c r="D3327" s="3"/>
      <c r="E3327" s="3"/>
      <c r="F3327" s="4"/>
    </row>
    <row r="3328" spans="2:6" ht="11.25" customHeight="1" x14ac:dyDescent="0.2">
      <c r="B3328" s="36" t="s">
        <v>3793</v>
      </c>
      <c r="C3328" s="3"/>
      <c r="D3328" s="3"/>
      <c r="E3328" s="3"/>
      <c r="F3328" s="4"/>
    </row>
    <row r="3329" spans="2:6" ht="11.25" customHeight="1" x14ac:dyDescent="0.2">
      <c r="B3329" s="36" t="s">
        <v>3581</v>
      </c>
      <c r="C3329" s="3"/>
      <c r="D3329" s="3"/>
      <c r="E3329" s="3"/>
      <c r="F3329" s="4"/>
    </row>
    <row r="3330" spans="2:6" ht="11.25" customHeight="1" x14ac:dyDescent="0.2">
      <c r="B3330" s="36" t="s">
        <v>3849</v>
      </c>
      <c r="C3330" s="3"/>
      <c r="D3330" s="3"/>
      <c r="E3330" s="3"/>
      <c r="F3330" s="4"/>
    </row>
    <row r="3331" spans="2:6" ht="11.25" customHeight="1" x14ac:dyDescent="0.2">
      <c r="B3331" s="36" t="s">
        <v>364</v>
      </c>
      <c r="C3331" s="37">
        <f>D3331+E3331+F3331</f>
        <v>54359</v>
      </c>
      <c r="D3331" s="3">
        <v>28839</v>
      </c>
      <c r="E3331" s="3">
        <v>13278</v>
      </c>
      <c r="F3331" s="4">
        <v>12242</v>
      </c>
    </row>
    <row r="3332" spans="2:6" ht="11.25" customHeight="1" x14ac:dyDescent="0.2">
      <c r="B3332" s="36" t="s">
        <v>4016</v>
      </c>
      <c r="C3332" s="3"/>
      <c r="D3332" s="3"/>
      <c r="E3332" s="3"/>
      <c r="F3332" s="4"/>
    </row>
    <row r="3333" spans="2:6" ht="11.25" customHeight="1" x14ac:dyDescent="0.2">
      <c r="B3333" s="33" t="s">
        <v>289</v>
      </c>
      <c r="C3333" s="34">
        <v>20816</v>
      </c>
      <c r="D3333" s="34">
        <v>9419</v>
      </c>
      <c r="E3333" s="34">
        <v>5304</v>
      </c>
      <c r="F3333" s="35">
        <v>6093</v>
      </c>
    </row>
    <row r="3334" spans="2:6" ht="11.25" customHeight="1" x14ac:dyDescent="0.2">
      <c r="B3334" s="36" t="s">
        <v>4016</v>
      </c>
      <c r="C3334" s="3"/>
      <c r="D3334" s="3"/>
      <c r="E3334" s="3"/>
      <c r="F3334" s="4"/>
    </row>
    <row r="3335" spans="2:6" ht="11.25" customHeight="1" x14ac:dyDescent="0.2">
      <c r="B3335" s="36" t="s">
        <v>3398</v>
      </c>
      <c r="C3335" s="3"/>
      <c r="D3335" s="3"/>
      <c r="E3335" s="3"/>
      <c r="F3335" s="4"/>
    </row>
    <row r="3336" spans="2:6" ht="11.25" customHeight="1" x14ac:dyDescent="0.2">
      <c r="B3336" s="36" t="s">
        <v>4016</v>
      </c>
      <c r="C3336" s="3"/>
      <c r="D3336" s="3"/>
      <c r="E3336" s="3"/>
      <c r="F3336" s="4"/>
    </row>
    <row r="3337" spans="2:6" ht="11.25" customHeight="1" x14ac:dyDescent="0.2">
      <c r="B3337" s="36" t="s">
        <v>2559</v>
      </c>
      <c r="C3337" s="3"/>
      <c r="D3337" s="3"/>
      <c r="E3337" s="3"/>
      <c r="F3337" s="4"/>
    </row>
    <row r="3338" spans="2:6" ht="11.25" customHeight="1" x14ac:dyDescent="0.2">
      <c r="B3338" s="36" t="s">
        <v>920</v>
      </c>
      <c r="C3338" s="3"/>
      <c r="D3338" s="3"/>
      <c r="E3338" s="3"/>
      <c r="F3338" s="4"/>
    </row>
    <row r="3339" spans="2:6" ht="11.25" customHeight="1" x14ac:dyDescent="0.2">
      <c r="B3339" s="36" t="s">
        <v>4016</v>
      </c>
      <c r="C3339" s="3"/>
      <c r="D3339" s="3"/>
      <c r="E3339" s="3"/>
      <c r="F3339" s="4"/>
    </row>
    <row r="3340" spans="2:6" ht="11.25" customHeight="1" x14ac:dyDescent="0.2">
      <c r="B3340" s="36" t="s">
        <v>1584</v>
      </c>
      <c r="C3340" s="3"/>
      <c r="D3340" s="3"/>
      <c r="E3340" s="3"/>
      <c r="F3340" s="4"/>
    </row>
    <row r="3341" spans="2:6" ht="11.25" customHeight="1" x14ac:dyDescent="0.2">
      <c r="B3341" s="36" t="s">
        <v>4016</v>
      </c>
      <c r="C3341" s="3"/>
      <c r="D3341" s="3"/>
      <c r="E3341" s="3"/>
      <c r="F3341" s="4"/>
    </row>
    <row r="3342" spans="2:6" ht="11.25" customHeight="1" x14ac:dyDescent="0.2">
      <c r="B3342" s="36" t="s">
        <v>3603</v>
      </c>
      <c r="C3342" s="3"/>
      <c r="D3342" s="3"/>
      <c r="E3342" s="3"/>
      <c r="F3342" s="4"/>
    </row>
    <row r="3343" spans="2:6" ht="11.25" customHeight="1" x14ac:dyDescent="0.2">
      <c r="B3343" s="36" t="s">
        <v>4016</v>
      </c>
      <c r="C3343" s="3"/>
      <c r="D3343" s="3"/>
      <c r="E3343" s="3"/>
      <c r="F3343" s="4"/>
    </row>
    <row r="3344" spans="2:6" ht="11.25" customHeight="1" x14ac:dyDescent="0.2">
      <c r="B3344" s="36" t="s">
        <v>3823</v>
      </c>
      <c r="C3344" s="3"/>
      <c r="D3344" s="3"/>
      <c r="E3344" s="3"/>
      <c r="F3344" s="4"/>
    </row>
    <row r="3345" spans="2:6" ht="11.25" customHeight="1" x14ac:dyDescent="0.2">
      <c r="B3345" s="36" t="s">
        <v>4016</v>
      </c>
      <c r="C3345" s="3"/>
      <c r="D3345" s="3"/>
      <c r="E3345" s="3"/>
      <c r="F3345" s="4"/>
    </row>
    <row r="3346" spans="2:6" ht="11.25" customHeight="1" x14ac:dyDescent="0.2">
      <c r="B3346" s="36" t="s">
        <v>929</v>
      </c>
      <c r="C3346" s="3"/>
      <c r="D3346" s="3"/>
      <c r="E3346" s="3"/>
      <c r="F3346" s="4"/>
    </row>
    <row r="3347" spans="2:6" ht="11.25" customHeight="1" x14ac:dyDescent="0.2">
      <c r="B3347" s="36" t="s">
        <v>4016</v>
      </c>
      <c r="C3347" s="3"/>
      <c r="D3347" s="3"/>
      <c r="E3347" s="3"/>
      <c r="F3347" s="4"/>
    </row>
    <row r="3348" spans="2:6" ht="11.25" customHeight="1" x14ac:dyDescent="0.2">
      <c r="B3348" s="36" t="s">
        <v>1192</v>
      </c>
      <c r="C3348" s="3"/>
      <c r="D3348" s="3"/>
      <c r="E3348" s="3"/>
      <c r="F3348" s="4"/>
    </row>
    <row r="3349" spans="2:6" ht="11.25" customHeight="1" x14ac:dyDescent="0.2">
      <c r="B3349" s="36" t="s">
        <v>4016</v>
      </c>
      <c r="C3349" s="3"/>
      <c r="D3349" s="3"/>
      <c r="E3349" s="3"/>
      <c r="F3349" s="4"/>
    </row>
    <row r="3350" spans="2:6" ht="11.25" customHeight="1" x14ac:dyDescent="0.2">
      <c r="B3350" s="36" t="s">
        <v>1087</v>
      </c>
      <c r="C3350" s="3"/>
      <c r="D3350" s="3"/>
      <c r="E3350" s="3"/>
      <c r="F3350" s="4"/>
    </row>
    <row r="3351" spans="2:6" ht="11.25" customHeight="1" x14ac:dyDescent="0.2">
      <c r="B3351" s="36" t="s">
        <v>4016</v>
      </c>
      <c r="C3351" s="3"/>
      <c r="D3351" s="3"/>
      <c r="E3351" s="3"/>
      <c r="F3351" s="4"/>
    </row>
    <row r="3352" spans="2:6" ht="11.25" customHeight="1" x14ac:dyDescent="0.2">
      <c r="B3352" s="36" t="s">
        <v>3004</v>
      </c>
      <c r="C3352" s="3"/>
      <c r="D3352" s="3"/>
      <c r="E3352" s="3"/>
      <c r="F3352" s="4"/>
    </row>
    <row r="3353" spans="2:6" ht="11.25" customHeight="1" x14ac:dyDescent="0.2">
      <c r="B3353" s="36" t="s">
        <v>4016</v>
      </c>
      <c r="C3353" s="3"/>
      <c r="D3353" s="3"/>
      <c r="E3353" s="3"/>
      <c r="F3353" s="4"/>
    </row>
    <row r="3354" spans="2:6" ht="11.25" customHeight="1" x14ac:dyDescent="0.2">
      <c r="B3354" s="36" t="s">
        <v>281</v>
      </c>
      <c r="C3354" s="3"/>
      <c r="D3354" s="3"/>
      <c r="E3354" s="3"/>
      <c r="F3354" s="4"/>
    </row>
    <row r="3355" spans="2:6" ht="11.25" customHeight="1" x14ac:dyDescent="0.2">
      <c r="B3355" s="36" t="s">
        <v>4016</v>
      </c>
      <c r="C3355" s="3"/>
      <c r="D3355" s="3"/>
      <c r="E3355" s="3"/>
      <c r="F3355" s="4"/>
    </row>
    <row r="3356" spans="2:6" ht="11.25" customHeight="1" x14ac:dyDescent="0.2">
      <c r="B3356" s="36" t="s">
        <v>3612</v>
      </c>
      <c r="C3356" s="3"/>
      <c r="D3356" s="3"/>
      <c r="E3356" s="3"/>
      <c r="F3356" s="4"/>
    </row>
    <row r="3357" spans="2:6" ht="11.25" customHeight="1" x14ac:dyDescent="0.2">
      <c r="B3357" s="36" t="s">
        <v>4016</v>
      </c>
      <c r="C3357" s="3"/>
      <c r="D3357" s="3"/>
      <c r="E3357" s="3"/>
      <c r="F3357" s="4"/>
    </row>
    <row r="3358" spans="2:6" ht="11.25" customHeight="1" x14ac:dyDescent="0.2">
      <c r="B3358" s="36" t="s">
        <v>1889</v>
      </c>
      <c r="C3358" s="3"/>
      <c r="D3358" s="3"/>
      <c r="E3358" s="3"/>
      <c r="F3358" s="4"/>
    </row>
    <row r="3359" spans="2:6" ht="11.25" customHeight="1" x14ac:dyDescent="0.2">
      <c r="B3359" s="36" t="s">
        <v>4016</v>
      </c>
      <c r="C3359" s="3"/>
      <c r="D3359" s="3"/>
      <c r="E3359" s="3"/>
      <c r="F3359" s="4"/>
    </row>
    <row r="3360" spans="2:6" ht="11.25" customHeight="1" x14ac:dyDescent="0.2">
      <c r="B3360" s="36" t="s">
        <v>335</v>
      </c>
      <c r="C3360" s="3"/>
      <c r="D3360" s="3"/>
      <c r="E3360" s="3"/>
      <c r="F3360" s="4"/>
    </row>
    <row r="3361" spans="2:6" ht="11.25" customHeight="1" x14ac:dyDescent="0.2">
      <c r="B3361" s="36" t="s">
        <v>4016</v>
      </c>
      <c r="C3361" s="3"/>
      <c r="D3361" s="3"/>
      <c r="E3361" s="3"/>
      <c r="F3361" s="4"/>
    </row>
    <row r="3362" spans="2:6" ht="11.25" customHeight="1" x14ac:dyDescent="0.2">
      <c r="B3362" s="36" t="s">
        <v>2001</v>
      </c>
      <c r="C3362" s="3"/>
      <c r="D3362" s="3"/>
      <c r="E3362" s="3"/>
      <c r="F3362" s="4"/>
    </row>
    <row r="3363" spans="2:6" ht="11.25" customHeight="1" x14ac:dyDescent="0.2">
      <c r="B3363" s="36" t="s">
        <v>4016</v>
      </c>
      <c r="C3363" s="3"/>
      <c r="D3363" s="3"/>
      <c r="E3363" s="3"/>
      <c r="F3363" s="4"/>
    </row>
    <row r="3364" spans="2:6" ht="11.25" customHeight="1" x14ac:dyDescent="0.2">
      <c r="B3364" s="36" t="s">
        <v>426</v>
      </c>
      <c r="C3364" s="3"/>
      <c r="D3364" s="3"/>
      <c r="E3364" s="3"/>
      <c r="F3364" s="4"/>
    </row>
    <row r="3365" spans="2:6" ht="11.25" customHeight="1" x14ac:dyDescent="0.2">
      <c r="B3365" s="36" t="s">
        <v>4016</v>
      </c>
      <c r="C3365" s="3"/>
      <c r="D3365" s="3"/>
      <c r="E3365" s="3"/>
      <c r="F3365" s="4"/>
    </row>
    <row r="3366" spans="2:6" ht="11.25" customHeight="1" x14ac:dyDescent="0.2">
      <c r="B3366" s="36" t="s">
        <v>3106</v>
      </c>
      <c r="C3366" s="3"/>
      <c r="D3366" s="3"/>
      <c r="E3366" s="3"/>
      <c r="F3366" s="4"/>
    </row>
    <row r="3367" spans="2:6" ht="11.25" customHeight="1" x14ac:dyDescent="0.2">
      <c r="B3367" s="36" t="s">
        <v>4016</v>
      </c>
      <c r="C3367" s="3"/>
      <c r="D3367" s="3"/>
      <c r="E3367" s="3"/>
      <c r="F3367" s="4"/>
    </row>
    <row r="3368" spans="2:6" ht="11.25" customHeight="1" x14ac:dyDescent="0.2">
      <c r="B3368" s="36" t="s">
        <v>3959</v>
      </c>
      <c r="C3368" s="3"/>
      <c r="D3368" s="3"/>
      <c r="E3368" s="3"/>
      <c r="F3368" s="4"/>
    </row>
    <row r="3369" spans="2:6" ht="11.25" customHeight="1" x14ac:dyDescent="0.2">
      <c r="B3369" s="36" t="s">
        <v>4016</v>
      </c>
      <c r="C3369" s="3"/>
      <c r="D3369" s="3"/>
      <c r="E3369" s="3"/>
      <c r="F3369" s="4"/>
    </row>
    <row r="3370" spans="2:6" ht="11.25" customHeight="1" x14ac:dyDescent="0.2">
      <c r="B3370" s="36" t="s">
        <v>1981</v>
      </c>
      <c r="C3370" s="3"/>
      <c r="D3370" s="3"/>
      <c r="E3370" s="3"/>
      <c r="F3370" s="4"/>
    </row>
    <row r="3371" spans="2:6" ht="11.25" customHeight="1" x14ac:dyDescent="0.2">
      <c r="B3371" s="36" t="s">
        <v>4016</v>
      </c>
      <c r="C3371" s="3"/>
      <c r="D3371" s="3"/>
      <c r="E3371" s="3"/>
      <c r="F3371" s="4"/>
    </row>
    <row r="3372" spans="2:6" ht="11.25" customHeight="1" x14ac:dyDescent="0.2">
      <c r="B3372" s="36" t="s">
        <v>1494</v>
      </c>
      <c r="C3372" s="3"/>
      <c r="D3372" s="3"/>
      <c r="E3372" s="3"/>
      <c r="F3372" s="4"/>
    </row>
    <row r="3373" spans="2:6" ht="11.25" customHeight="1" x14ac:dyDescent="0.2">
      <c r="B3373" s="36" t="s">
        <v>4016</v>
      </c>
      <c r="C3373" s="3"/>
      <c r="D3373" s="3"/>
      <c r="E3373" s="3"/>
      <c r="F3373" s="4"/>
    </row>
    <row r="3374" spans="2:6" ht="11.25" customHeight="1" x14ac:dyDescent="0.2">
      <c r="B3374" s="36" t="s">
        <v>1134</v>
      </c>
      <c r="C3374" s="3"/>
      <c r="D3374" s="3"/>
      <c r="E3374" s="3"/>
      <c r="F3374" s="4"/>
    </row>
    <row r="3375" spans="2:6" ht="11.25" customHeight="1" x14ac:dyDescent="0.2">
      <c r="B3375" s="28" t="s">
        <v>4016</v>
      </c>
      <c r="C3375" s="6"/>
      <c r="D3375" s="6"/>
      <c r="E3375" s="6"/>
      <c r="F3375" s="7"/>
    </row>
    <row r="3376" spans="2:6" ht="11.25" customHeight="1" x14ac:dyDescent="0.2">
      <c r="B3376" s="36" t="s">
        <v>3910</v>
      </c>
      <c r="C3376" s="3"/>
      <c r="D3376" s="3"/>
      <c r="E3376" s="3"/>
      <c r="F3376" s="4"/>
    </row>
    <row r="3377" spans="2:6" ht="11.25" customHeight="1" x14ac:dyDescent="0.2">
      <c r="B3377" s="36" t="s">
        <v>4016</v>
      </c>
      <c r="C3377" s="3"/>
      <c r="D3377" s="3"/>
      <c r="E3377" s="3"/>
      <c r="F3377" s="4"/>
    </row>
    <row r="3378" spans="2:6" ht="11.25" customHeight="1" x14ac:dyDescent="0.2">
      <c r="B3378" s="36" t="s">
        <v>1889</v>
      </c>
      <c r="C3378" s="3"/>
      <c r="D3378" s="3"/>
      <c r="E3378" s="3"/>
      <c r="F3378" s="4"/>
    </row>
    <row r="3379" spans="2:6" ht="11.25" customHeight="1" x14ac:dyDescent="0.2">
      <c r="B3379" s="36" t="s">
        <v>4016</v>
      </c>
      <c r="C3379" s="3"/>
      <c r="D3379" s="3"/>
      <c r="E3379" s="3"/>
      <c r="F3379" s="4"/>
    </row>
    <row r="3380" spans="2:6" ht="11.25" customHeight="1" x14ac:dyDescent="0.2">
      <c r="B3380" s="36" t="s">
        <v>335</v>
      </c>
      <c r="C3380" s="3"/>
      <c r="D3380" s="3"/>
      <c r="E3380" s="3"/>
      <c r="F3380" s="4"/>
    </row>
    <row r="3381" spans="2:6" ht="11.25" customHeight="1" x14ac:dyDescent="0.2">
      <c r="B3381" s="36" t="s">
        <v>4016</v>
      </c>
      <c r="C3381" s="3"/>
      <c r="D3381" s="3"/>
      <c r="E3381" s="3"/>
      <c r="F3381" s="4"/>
    </row>
    <row r="3382" spans="2:6" ht="11.25" customHeight="1" x14ac:dyDescent="0.2">
      <c r="B3382" s="36" t="s">
        <v>2001</v>
      </c>
      <c r="C3382" s="3"/>
      <c r="D3382" s="3"/>
      <c r="E3382" s="3"/>
      <c r="F3382" s="4"/>
    </row>
    <row r="3383" spans="2:6" ht="11.25" customHeight="1" x14ac:dyDescent="0.2">
      <c r="B3383" s="36" t="s">
        <v>4016</v>
      </c>
      <c r="C3383" s="3"/>
      <c r="D3383" s="3"/>
      <c r="E3383" s="3"/>
      <c r="F3383" s="4"/>
    </row>
    <row r="3384" spans="2:6" ht="11.25" customHeight="1" x14ac:dyDescent="0.2">
      <c r="B3384" s="36" t="s">
        <v>14</v>
      </c>
      <c r="C3384" s="3"/>
      <c r="D3384" s="3"/>
      <c r="E3384" s="3"/>
      <c r="F3384" s="4"/>
    </row>
    <row r="3385" spans="2:6" ht="11.25" customHeight="1" x14ac:dyDescent="0.2">
      <c r="B3385" s="36" t="s">
        <v>4016</v>
      </c>
      <c r="C3385" s="3"/>
      <c r="D3385" s="3"/>
      <c r="E3385" s="3"/>
      <c r="F3385" s="4"/>
    </row>
    <row r="3386" spans="2:6" ht="11.25" customHeight="1" x14ac:dyDescent="0.2">
      <c r="B3386" s="36" t="s">
        <v>1693</v>
      </c>
      <c r="C3386" s="3"/>
      <c r="D3386" s="3"/>
      <c r="E3386" s="3"/>
      <c r="F3386" s="4"/>
    </row>
    <row r="3387" spans="2:6" ht="11.25" customHeight="1" x14ac:dyDescent="0.2">
      <c r="B3387" s="36" t="s">
        <v>4016</v>
      </c>
      <c r="C3387" s="3"/>
      <c r="D3387" s="3"/>
      <c r="E3387" s="3"/>
      <c r="F3387" s="4"/>
    </row>
    <row r="3388" spans="2:6" ht="11.25" customHeight="1" x14ac:dyDescent="0.2">
      <c r="B3388" s="36" t="s">
        <v>3357</v>
      </c>
      <c r="C3388" s="3"/>
      <c r="D3388" s="3"/>
      <c r="E3388" s="3"/>
      <c r="F3388" s="4"/>
    </row>
    <row r="3389" spans="2:6" ht="11.25" customHeight="1" x14ac:dyDescent="0.2">
      <c r="B3389" s="36" t="s">
        <v>4016</v>
      </c>
      <c r="C3389" s="3"/>
      <c r="D3389" s="3"/>
      <c r="E3389" s="3"/>
      <c r="F3389" s="4"/>
    </row>
    <row r="3390" spans="2:6" ht="11.25" customHeight="1" x14ac:dyDescent="0.2">
      <c r="B3390" s="36" t="s">
        <v>2487</v>
      </c>
      <c r="C3390" s="3"/>
      <c r="D3390" s="3"/>
      <c r="E3390" s="3"/>
      <c r="F3390" s="4"/>
    </row>
    <row r="3391" spans="2:6" ht="11.25" customHeight="1" x14ac:dyDescent="0.2">
      <c r="B3391" s="36" t="s">
        <v>4016</v>
      </c>
      <c r="C3391" s="3"/>
      <c r="D3391" s="3"/>
      <c r="E3391" s="3"/>
      <c r="F3391" s="4"/>
    </row>
    <row r="3392" spans="2:6" ht="11.25" customHeight="1" x14ac:dyDescent="0.2">
      <c r="B3392" s="36" t="s">
        <v>597</v>
      </c>
      <c r="C3392" s="3"/>
      <c r="D3392" s="3"/>
      <c r="E3392" s="3"/>
      <c r="F3392" s="4"/>
    </row>
    <row r="3393" spans="2:6" ht="11.25" customHeight="1" x14ac:dyDescent="0.2">
      <c r="B3393" s="36" t="s">
        <v>4016</v>
      </c>
      <c r="C3393" s="3"/>
      <c r="D3393" s="3"/>
      <c r="E3393" s="3"/>
      <c r="F3393" s="4"/>
    </row>
    <row r="3394" spans="2:6" ht="11.25" customHeight="1" x14ac:dyDescent="0.2">
      <c r="B3394" s="36" t="s">
        <v>3067</v>
      </c>
      <c r="C3394" s="3"/>
      <c r="D3394" s="3"/>
      <c r="E3394" s="3"/>
      <c r="F3394" s="4"/>
    </row>
    <row r="3395" spans="2:6" ht="11.25" customHeight="1" x14ac:dyDescent="0.2">
      <c r="B3395" s="36" t="s">
        <v>4016</v>
      </c>
      <c r="C3395" s="3"/>
      <c r="D3395" s="3"/>
      <c r="E3395" s="3"/>
      <c r="F3395" s="4"/>
    </row>
    <row r="3396" spans="2:6" ht="11.25" customHeight="1" x14ac:dyDescent="0.2">
      <c r="B3396" s="36" t="s">
        <v>2733</v>
      </c>
      <c r="C3396" s="3"/>
      <c r="D3396" s="3"/>
      <c r="E3396" s="3"/>
      <c r="F3396" s="4"/>
    </row>
    <row r="3397" spans="2:6" ht="11.25" customHeight="1" x14ac:dyDescent="0.2">
      <c r="B3397" s="36" t="s">
        <v>4016</v>
      </c>
      <c r="C3397" s="3"/>
      <c r="D3397" s="3"/>
      <c r="E3397" s="3"/>
      <c r="F3397" s="4"/>
    </row>
    <row r="3398" spans="2:6" ht="11.25" customHeight="1" x14ac:dyDescent="0.2">
      <c r="B3398" s="36" t="s">
        <v>3183</v>
      </c>
      <c r="C3398" s="3"/>
      <c r="D3398" s="3"/>
      <c r="E3398" s="3"/>
      <c r="F3398" s="4"/>
    </row>
    <row r="3399" spans="2:6" ht="11.25" customHeight="1" x14ac:dyDescent="0.2">
      <c r="B3399" s="36" t="s">
        <v>4016</v>
      </c>
      <c r="C3399" s="3"/>
      <c r="D3399" s="3"/>
      <c r="E3399" s="3"/>
      <c r="F3399" s="4"/>
    </row>
    <row r="3400" spans="2:6" ht="11.25" customHeight="1" x14ac:dyDescent="0.2">
      <c r="B3400" s="36" t="s">
        <v>2066</v>
      </c>
      <c r="C3400" s="3"/>
      <c r="D3400" s="3"/>
      <c r="E3400" s="3"/>
      <c r="F3400" s="4"/>
    </row>
    <row r="3401" spans="2:6" ht="11.25" customHeight="1" x14ac:dyDescent="0.2">
      <c r="B3401" s="36" t="s">
        <v>2715</v>
      </c>
      <c r="C3401" s="3"/>
      <c r="D3401" s="3"/>
      <c r="E3401" s="3"/>
      <c r="F3401" s="4"/>
    </row>
    <row r="3402" spans="2:6" ht="11.25" customHeight="1" x14ac:dyDescent="0.2">
      <c r="B3402" s="36" t="s">
        <v>438</v>
      </c>
      <c r="C3402" s="3"/>
      <c r="D3402" s="3"/>
      <c r="E3402" s="3"/>
      <c r="F3402" s="4"/>
    </row>
    <row r="3403" spans="2:6" ht="11.25" customHeight="1" x14ac:dyDescent="0.2">
      <c r="B3403" s="36" t="s">
        <v>3336</v>
      </c>
      <c r="C3403" s="37">
        <f>D3403+E3403+F3403</f>
        <v>11412</v>
      </c>
      <c r="D3403" s="3">
        <v>2679</v>
      </c>
      <c r="E3403" s="3">
        <v>2826</v>
      </c>
      <c r="F3403" s="4">
        <v>5907</v>
      </c>
    </row>
    <row r="3404" spans="2:6" ht="11.25" customHeight="1" x14ac:dyDescent="0.2">
      <c r="B3404" s="36" t="s">
        <v>4016</v>
      </c>
      <c r="C3404" s="3"/>
      <c r="D3404" s="3"/>
      <c r="E3404" s="3"/>
      <c r="F3404" s="4"/>
    </row>
    <row r="3405" spans="2:6" ht="11.25" customHeight="1" x14ac:dyDescent="0.2">
      <c r="B3405" s="36" t="s">
        <v>3832</v>
      </c>
      <c r="C3405" s="3"/>
      <c r="D3405" s="3"/>
      <c r="E3405" s="3"/>
      <c r="F3405" s="4"/>
    </row>
    <row r="3406" spans="2:6" ht="11.25" customHeight="1" x14ac:dyDescent="0.2">
      <c r="B3406" s="36" t="s">
        <v>4016</v>
      </c>
      <c r="C3406" s="3"/>
      <c r="D3406" s="3"/>
      <c r="E3406" s="3"/>
      <c r="F3406" s="4"/>
    </row>
    <row r="3407" spans="2:6" ht="11.25" customHeight="1" x14ac:dyDescent="0.2">
      <c r="B3407" s="36" t="s">
        <v>2487</v>
      </c>
      <c r="C3407" s="3"/>
      <c r="D3407" s="3"/>
      <c r="E3407" s="3"/>
      <c r="F3407" s="4"/>
    </row>
    <row r="3408" spans="2:6" ht="11.25" customHeight="1" x14ac:dyDescent="0.2">
      <c r="B3408" s="36" t="s">
        <v>4016</v>
      </c>
      <c r="C3408" s="3"/>
      <c r="D3408" s="3"/>
      <c r="E3408" s="3"/>
      <c r="F3408" s="4"/>
    </row>
    <row r="3409" spans="2:6" ht="11.25" customHeight="1" x14ac:dyDescent="0.2">
      <c r="B3409" s="36" t="s">
        <v>597</v>
      </c>
      <c r="C3409" s="3"/>
      <c r="D3409" s="3"/>
      <c r="E3409" s="3"/>
      <c r="F3409" s="4"/>
    </row>
    <row r="3410" spans="2:6" ht="11.25" customHeight="1" x14ac:dyDescent="0.2">
      <c r="B3410" s="36" t="s">
        <v>4016</v>
      </c>
      <c r="C3410" s="3"/>
      <c r="D3410" s="3"/>
      <c r="E3410" s="3"/>
      <c r="F3410" s="4"/>
    </row>
    <row r="3411" spans="2:6" ht="11.25" customHeight="1" x14ac:dyDescent="0.2">
      <c r="B3411" s="36" t="s">
        <v>3067</v>
      </c>
      <c r="C3411" s="3"/>
      <c r="D3411" s="3"/>
      <c r="E3411" s="3"/>
      <c r="F3411" s="4"/>
    </row>
    <row r="3412" spans="2:6" ht="11.25" customHeight="1" x14ac:dyDescent="0.2">
      <c r="B3412" s="36" t="s">
        <v>4016</v>
      </c>
      <c r="C3412" s="3"/>
      <c r="D3412" s="3"/>
      <c r="E3412" s="3"/>
      <c r="F3412" s="4"/>
    </row>
    <row r="3413" spans="2:6" ht="11.25" customHeight="1" x14ac:dyDescent="0.2">
      <c r="B3413" s="36" t="s">
        <v>70</v>
      </c>
      <c r="C3413" s="3"/>
      <c r="D3413" s="3"/>
      <c r="E3413" s="3"/>
      <c r="F3413" s="4"/>
    </row>
    <row r="3414" spans="2:6" ht="11.25" customHeight="1" x14ac:dyDescent="0.2">
      <c r="B3414" s="36" t="s">
        <v>4016</v>
      </c>
      <c r="C3414" s="3"/>
      <c r="D3414" s="3"/>
      <c r="E3414" s="3"/>
      <c r="F3414" s="4"/>
    </row>
    <row r="3415" spans="2:6" ht="11.25" customHeight="1" x14ac:dyDescent="0.2">
      <c r="B3415" s="36" t="s">
        <v>170</v>
      </c>
      <c r="C3415" s="3"/>
      <c r="D3415" s="3"/>
      <c r="E3415" s="3"/>
      <c r="F3415" s="4"/>
    </row>
    <row r="3416" spans="2:6" ht="11.25" customHeight="1" x14ac:dyDescent="0.2">
      <c r="B3416" s="36" t="s">
        <v>4016</v>
      </c>
      <c r="C3416" s="3"/>
      <c r="D3416" s="3"/>
      <c r="E3416" s="3"/>
      <c r="F3416" s="4"/>
    </row>
    <row r="3417" spans="2:6" ht="11.25" customHeight="1" x14ac:dyDescent="0.2">
      <c r="B3417" s="36" t="s">
        <v>1393</v>
      </c>
      <c r="C3417" s="3"/>
      <c r="D3417" s="3"/>
      <c r="E3417" s="3"/>
      <c r="F3417" s="4"/>
    </row>
    <row r="3418" spans="2:6" ht="11.25" customHeight="1" x14ac:dyDescent="0.2">
      <c r="B3418" s="36" t="s">
        <v>2213</v>
      </c>
      <c r="C3418" s="3"/>
      <c r="D3418" s="3"/>
      <c r="E3418" s="3"/>
      <c r="F3418" s="4"/>
    </row>
    <row r="3419" spans="2:6" ht="11.25" customHeight="1" x14ac:dyDescent="0.2">
      <c r="B3419" s="36" t="s">
        <v>3689</v>
      </c>
      <c r="C3419" s="3"/>
      <c r="D3419" s="3"/>
      <c r="E3419" s="3"/>
      <c r="F3419" s="4"/>
    </row>
    <row r="3420" spans="2:6" ht="11.25" customHeight="1" x14ac:dyDescent="0.2">
      <c r="B3420" s="36" t="s">
        <v>1094</v>
      </c>
      <c r="C3420" s="37">
        <f>D3420+E3420+F3420</f>
        <v>7412</v>
      </c>
      <c r="D3420" s="3">
        <v>5433</v>
      </c>
      <c r="E3420" s="3">
        <v>1970</v>
      </c>
      <c r="F3420" s="4">
        <v>9</v>
      </c>
    </row>
    <row r="3421" spans="2:6" ht="11.25" customHeight="1" x14ac:dyDescent="0.2">
      <c r="B3421" s="36" t="s">
        <v>4016</v>
      </c>
      <c r="C3421" s="3"/>
      <c r="D3421" s="3"/>
      <c r="E3421" s="3"/>
      <c r="F3421" s="4"/>
    </row>
    <row r="3422" spans="2:6" ht="11.25" customHeight="1" x14ac:dyDescent="0.2">
      <c r="B3422" s="36" t="s">
        <v>3144</v>
      </c>
      <c r="C3422" s="3"/>
      <c r="D3422" s="3"/>
      <c r="E3422" s="3"/>
      <c r="F3422" s="4"/>
    </row>
    <row r="3423" spans="2:6" ht="11.25" customHeight="1" x14ac:dyDescent="0.2">
      <c r="B3423" s="36" t="s">
        <v>4016</v>
      </c>
      <c r="C3423" s="3"/>
      <c r="D3423" s="3"/>
      <c r="E3423" s="3"/>
      <c r="F3423" s="4"/>
    </row>
    <row r="3424" spans="2:6" ht="11.25" customHeight="1" x14ac:dyDescent="0.2">
      <c r="B3424" s="36" t="s">
        <v>170</v>
      </c>
      <c r="C3424" s="3"/>
      <c r="D3424" s="3"/>
      <c r="E3424" s="3"/>
      <c r="F3424" s="4"/>
    </row>
    <row r="3425" spans="2:6" ht="11.25" customHeight="1" x14ac:dyDescent="0.2">
      <c r="B3425" s="36" t="s">
        <v>4016</v>
      </c>
      <c r="C3425" s="3"/>
      <c r="D3425" s="3"/>
      <c r="E3425" s="3"/>
      <c r="F3425" s="4"/>
    </row>
    <row r="3426" spans="2:6" ht="11.25" customHeight="1" x14ac:dyDescent="0.2">
      <c r="B3426" s="36" t="s">
        <v>3497</v>
      </c>
      <c r="C3426" s="3"/>
      <c r="D3426" s="3"/>
      <c r="E3426" s="3"/>
      <c r="F3426" s="4"/>
    </row>
    <row r="3427" spans="2:6" ht="11.25" customHeight="1" x14ac:dyDescent="0.2">
      <c r="B3427" s="36" t="s">
        <v>4016</v>
      </c>
      <c r="C3427" s="3"/>
      <c r="D3427" s="3"/>
      <c r="E3427" s="3"/>
      <c r="F3427" s="4"/>
    </row>
    <row r="3428" spans="2:6" ht="11.25" customHeight="1" x14ac:dyDescent="0.2">
      <c r="B3428" s="28" t="s">
        <v>2826</v>
      </c>
      <c r="C3428" s="6"/>
      <c r="D3428" s="6"/>
      <c r="E3428" s="6"/>
      <c r="F3428" s="7"/>
    </row>
    <row r="3429" spans="2:6" ht="11.25" customHeight="1" x14ac:dyDescent="0.2">
      <c r="B3429" s="36" t="s">
        <v>1383</v>
      </c>
      <c r="C3429" s="3"/>
      <c r="D3429" s="3"/>
      <c r="E3429" s="3"/>
      <c r="F3429" s="4"/>
    </row>
    <row r="3430" spans="2:6" ht="11.25" customHeight="1" x14ac:dyDescent="0.2">
      <c r="B3430" s="36" t="s">
        <v>283</v>
      </c>
      <c r="C3430" s="3"/>
      <c r="D3430" s="3"/>
      <c r="E3430" s="3"/>
      <c r="F3430" s="4"/>
    </row>
    <row r="3431" spans="2:6" ht="11.25" customHeight="1" x14ac:dyDescent="0.2">
      <c r="B3431" s="36" t="s">
        <v>3893</v>
      </c>
      <c r="C3431" s="37">
        <f>D3431+E3431+F3431</f>
        <v>822</v>
      </c>
      <c r="D3431" s="3">
        <v>603</v>
      </c>
      <c r="E3431" s="3">
        <v>218</v>
      </c>
      <c r="F3431" s="4">
        <v>1</v>
      </c>
    </row>
    <row r="3432" spans="2:6" ht="11.25" customHeight="1" x14ac:dyDescent="0.2">
      <c r="B3432" s="36" t="s">
        <v>4016</v>
      </c>
      <c r="C3432" s="3"/>
      <c r="D3432" s="3"/>
      <c r="E3432" s="3"/>
      <c r="F3432" s="4"/>
    </row>
    <row r="3433" spans="2:6" ht="11.25" customHeight="1" x14ac:dyDescent="0.2">
      <c r="B3433" s="36" t="s">
        <v>1525</v>
      </c>
      <c r="C3433" s="3"/>
      <c r="D3433" s="3"/>
      <c r="E3433" s="3"/>
      <c r="F3433" s="4"/>
    </row>
    <row r="3434" spans="2:6" ht="11.25" customHeight="1" x14ac:dyDescent="0.2">
      <c r="B3434" s="36" t="s">
        <v>4016</v>
      </c>
      <c r="C3434" s="3"/>
      <c r="D3434" s="3"/>
      <c r="E3434" s="3"/>
      <c r="F3434" s="4"/>
    </row>
    <row r="3435" spans="2:6" ht="11.25" customHeight="1" x14ac:dyDescent="0.2">
      <c r="B3435" s="36" t="s">
        <v>2487</v>
      </c>
      <c r="C3435" s="3"/>
      <c r="D3435" s="3"/>
      <c r="E3435" s="3"/>
      <c r="F3435" s="4"/>
    </row>
    <row r="3436" spans="2:6" ht="11.25" customHeight="1" x14ac:dyDescent="0.2">
      <c r="B3436" s="36" t="s">
        <v>4016</v>
      </c>
      <c r="C3436" s="3"/>
      <c r="D3436" s="3"/>
      <c r="E3436" s="3"/>
      <c r="F3436" s="4"/>
    </row>
    <row r="3437" spans="2:6" ht="11.25" customHeight="1" x14ac:dyDescent="0.2">
      <c r="B3437" s="36" t="s">
        <v>597</v>
      </c>
      <c r="C3437" s="3"/>
      <c r="D3437" s="3"/>
      <c r="E3437" s="3"/>
      <c r="F3437" s="4"/>
    </row>
    <row r="3438" spans="2:6" ht="11.25" customHeight="1" x14ac:dyDescent="0.2">
      <c r="B3438" s="36" t="s">
        <v>4016</v>
      </c>
      <c r="C3438" s="3"/>
      <c r="D3438" s="3"/>
      <c r="E3438" s="3"/>
      <c r="F3438" s="4"/>
    </row>
    <row r="3439" spans="2:6" ht="11.25" customHeight="1" x14ac:dyDescent="0.2">
      <c r="B3439" s="36" t="s">
        <v>3712</v>
      </c>
      <c r="C3439" s="3"/>
      <c r="D3439" s="3"/>
      <c r="E3439" s="3"/>
      <c r="F3439" s="4"/>
    </row>
    <row r="3440" spans="2:6" ht="11.25" customHeight="1" x14ac:dyDescent="0.2">
      <c r="B3440" s="36" t="s">
        <v>4016</v>
      </c>
      <c r="C3440" s="3"/>
      <c r="D3440" s="3"/>
      <c r="E3440" s="3"/>
      <c r="F3440" s="4"/>
    </row>
    <row r="3441" spans="2:6" ht="11.25" customHeight="1" x14ac:dyDescent="0.2">
      <c r="B3441" s="36" t="s">
        <v>22</v>
      </c>
      <c r="C3441" s="3"/>
      <c r="D3441" s="3"/>
      <c r="E3441" s="3"/>
      <c r="F3441" s="4"/>
    </row>
    <row r="3442" spans="2:6" ht="11.25" customHeight="1" x14ac:dyDescent="0.2">
      <c r="B3442" s="36" t="s">
        <v>2449</v>
      </c>
      <c r="C3442" s="3"/>
      <c r="D3442" s="3"/>
      <c r="E3442" s="3"/>
      <c r="F3442" s="4"/>
    </row>
    <row r="3443" spans="2:6" ht="11.25" customHeight="1" x14ac:dyDescent="0.2">
      <c r="B3443" s="36" t="s">
        <v>2276</v>
      </c>
      <c r="C3443" s="3"/>
      <c r="D3443" s="3"/>
      <c r="E3443" s="3"/>
      <c r="F3443" s="4"/>
    </row>
    <row r="3444" spans="2:6" ht="11.25" customHeight="1" x14ac:dyDescent="0.2">
      <c r="B3444" s="36" t="s">
        <v>2321</v>
      </c>
      <c r="C3444" s="3"/>
      <c r="D3444" s="3"/>
      <c r="E3444" s="3"/>
      <c r="F3444" s="4"/>
    </row>
    <row r="3445" spans="2:6" ht="11.25" customHeight="1" x14ac:dyDescent="0.2">
      <c r="B3445" s="36" t="s">
        <v>3891</v>
      </c>
      <c r="C3445" s="37">
        <f>D3445+E3445+F3445</f>
        <v>432</v>
      </c>
      <c r="D3445" s="3">
        <v>432</v>
      </c>
      <c r="E3445" s="3"/>
      <c r="F3445" s="4"/>
    </row>
    <row r="3446" spans="2:6" ht="11.25" customHeight="1" x14ac:dyDescent="0.2">
      <c r="B3446" s="36" t="s">
        <v>4016</v>
      </c>
      <c r="C3446" s="3"/>
      <c r="D3446" s="3"/>
      <c r="E3446" s="3"/>
      <c r="F3446" s="4"/>
    </row>
    <row r="3447" spans="2:6" ht="11.25" customHeight="1" x14ac:dyDescent="0.2">
      <c r="B3447" s="36" t="s">
        <v>698</v>
      </c>
      <c r="C3447" s="3"/>
      <c r="D3447" s="3"/>
      <c r="E3447" s="3"/>
      <c r="F3447" s="4"/>
    </row>
    <row r="3448" spans="2:6" ht="11.25" customHeight="1" x14ac:dyDescent="0.2">
      <c r="B3448" s="36" t="s">
        <v>4016</v>
      </c>
      <c r="C3448" s="3"/>
      <c r="D3448" s="3"/>
      <c r="E3448" s="3"/>
      <c r="F3448" s="4"/>
    </row>
    <row r="3449" spans="2:6" ht="11.25" customHeight="1" x14ac:dyDescent="0.2">
      <c r="B3449" s="36" t="s">
        <v>3227</v>
      </c>
      <c r="C3449" s="3"/>
      <c r="D3449" s="3"/>
      <c r="E3449" s="3"/>
      <c r="F3449" s="4"/>
    </row>
    <row r="3450" spans="2:6" ht="11.25" customHeight="1" x14ac:dyDescent="0.2">
      <c r="B3450" s="36" t="s">
        <v>4016</v>
      </c>
      <c r="C3450" s="3"/>
      <c r="D3450" s="3"/>
      <c r="E3450" s="3"/>
      <c r="F3450" s="4"/>
    </row>
    <row r="3451" spans="2:6" ht="11.25" customHeight="1" x14ac:dyDescent="0.2">
      <c r="B3451" s="36" t="s">
        <v>787</v>
      </c>
      <c r="C3451" s="3"/>
      <c r="D3451" s="3"/>
      <c r="E3451" s="3"/>
      <c r="F3451" s="4"/>
    </row>
    <row r="3452" spans="2:6" ht="11.25" customHeight="1" x14ac:dyDescent="0.2">
      <c r="B3452" s="36" t="s">
        <v>4016</v>
      </c>
      <c r="C3452" s="3"/>
      <c r="D3452" s="3"/>
      <c r="E3452" s="3"/>
      <c r="F3452" s="4"/>
    </row>
    <row r="3453" spans="2:6" ht="11.25" customHeight="1" x14ac:dyDescent="0.2">
      <c r="B3453" s="36" t="s">
        <v>2029</v>
      </c>
      <c r="C3453" s="3"/>
      <c r="D3453" s="3"/>
      <c r="E3453" s="3"/>
      <c r="F3453" s="4"/>
    </row>
    <row r="3454" spans="2:6" ht="11.25" customHeight="1" x14ac:dyDescent="0.2">
      <c r="B3454" s="36" t="s">
        <v>4016</v>
      </c>
      <c r="C3454" s="3"/>
      <c r="D3454" s="3"/>
      <c r="E3454" s="3"/>
      <c r="F3454" s="4"/>
    </row>
    <row r="3455" spans="2:6" ht="11.25" customHeight="1" x14ac:dyDescent="0.2">
      <c r="B3455" s="36" t="s">
        <v>2708</v>
      </c>
      <c r="C3455" s="3"/>
      <c r="D3455" s="3"/>
      <c r="E3455" s="3"/>
      <c r="F3455" s="4"/>
    </row>
    <row r="3456" spans="2:6" ht="11.25" customHeight="1" x14ac:dyDescent="0.2">
      <c r="B3456" s="36" t="s">
        <v>4016</v>
      </c>
      <c r="C3456" s="3"/>
      <c r="D3456" s="3"/>
      <c r="E3456" s="3"/>
      <c r="F3456" s="4"/>
    </row>
    <row r="3457" spans="2:6" ht="11.25" customHeight="1" x14ac:dyDescent="0.2">
      <c r="B3457" s="36" t="s">
        <v>3194</v>
      </c>
      <c r="C3457" s="3"/>
      <c r="D3457" s="3"/>
      <c r="E3457" s="3"/>
      <c r="F3457" s="4"/>
    </row>
    <row r="3458" spans="2:6" ht="11.25" customHeight="1" x14ac:dyDescent="0.2">
      <c r="B3458" s="36" t="s">
        <v>3564</v>
      </c>
      <c r="C3458" s="3"/>
      <c r="D3458" s="3"/>
      <c r="E3458" s="3"/>
      <c r="F3458" s="4"/>
    </row>
    <row r="3459" spans="2:6" ht="11.25" customHeight="1" x14ac:dyDescent="0.2">
      <c r="B3459" s="36" t="s">
        <v>290</v>
      </c>
      <c r="C3459" s="3"/>
      <c r="D3459" s="3"/>
      <c r="E3459" s="3"/>
      <c r="F3459" s="4"/>
    </row>
    <row r="3460" spans="2:6" ht="11.25" customHeight="1" x14ac:dyDescent="0.2">
      <c r="B3460" s="36" t="s">
        <v>4016</v>
      </c>
      <c r="C3460" s="3"/>
      <c r="D3460" s="3"/>
      <c r="E3460" s="3"/>
      <c r="F3460" s="4"/>
    </row>
    <row r="3461" spans="2:6" ht="11.25" customHeight="1" x14ac:dyDescent="0.2">
      <c r="B3461" s="36" t="s">
        <v>862</v>
      </c>
      <c r="C3461" s="3"/>
      <c r="D3461" s="3"/>
      <c r="E3461" s="3"/>
      <c r="F3461" s="4"/>
    </row>
    <row r="3462" spans="2:6" ht="11.25" customHeight="1" x14ac:dyDescent="0.2">
      <c r="B3462" s="36" t="s">
        <v>474</v>
      </c>
      <c r="C3462" s="3"/>
      <c r="D3462" s="3"/>
      <c r="E3462" s="3"/>
      <c r="F3462" s="4"/>
    </row>
    <row r="3463" spans="2:6" ht="11.25" customHeight="1" x14ac:dyDescent="0.2">
      <c r="B3463" s="36" t="s">
        <v>1826</v>
      </c>
      <c r="C3463" s="3"/>
      <c r="D3463" s="3"/>
      <c r="E3463" s="3"/>
      <c r="F3463" s="4"/>
    </row>
    <row r="3464" spans="2:6" ht="11.25" customHeight="1" x14ac:dyDescent="0.2">
      <c r="B3464" s="36" t="s">
        <v>4016</v>
      </c>
      <c r="C3464" s="3"/>
      <c r="D3464" s="3"/>
      <c r="E3464" s="3"/>
      <c r="F3464" s="4"/>
    </row>
    <row r="3465" spans="2:6" ht="11.25" customHeight="1" x14ac:dyDescent="0.2">
      <c r="B3465" s="36" t="s">
        <v>2031</v>
      </c>
      <c r="C3465" s="3"/>
      <c r="D3465" s="3"/>
      <c r="E3465" s="3"/>
      <c r="F3465" s="4"/>
    </row>
    <row r="3466" spans="2:6" ht="11.25" customHeight="1" x14ac:dyDescent="0.2">
      <c r="B3466" s="36" t="s">
        <v>1006</v>
      </c>
      <c r="C3466" s="3"/>
      <c r="D3466" s="3"/>
      <c r="E3466" s="3"/>
      <c r="F3466" s="4"/>
    </row>
    <row r="3467" spans="2:6" ht="11.25" customHeight="1" x14ac:dyDescent="0.2">
      <c r="B3467" s="36" t="s">
        <v>3101</v>
      </c>
      <c r="C3467" s="3"/>
      <c r="D3467" s="3"/>
      <c r="E3467" s="3"/>
      <c r="F3467" s="4"/>
    </row>
    <row r="3468" spans="2:6" ht="11.25" customHeight="1" x14ac:dyDescent="0.2">
      <c r="B3468" s="36" t="s">
        <v>2722</v>
      </c>
      <c r="C3468" s="37">
        <f>D3468+E3468+F3468</f>
        <v>738</v>
      </c>
      <c r="D3468" s="3">
        <v>272</v>
      </c>
      <c r="E3468" s="3">
        <v>290</v>
      </c>
      <c r="F3468" s="4">
        <v>176</v>
      </c>
    </row>
    <row r="3469" spans="2:6" ht="11.25" customHeight="1" x14ac:dyDescent="0.2">
      <c r="B3469" s="36" t="s">
        <v>4016</v>
      </c>
      <c r="C3469" s="3"/>
      <c r="D3469" s="3"/>
      <c r="E3469" s="3"/>
      <c r="F3469" s="4"/>
    </row>
    <row r="3470" spans="2:6" ht="11.25" customHeight="1" x14ac:dyDescent="0.2">
      <c r="B3470" s="36" t="s">
        <v>726</v>
      </c>
      <c r="C3470" s="3"/>
      <c r="D3470" s="3"/>
      <c r="E3470" s="3"/>
      <c r="F3470" s="4"/>
    </row>
    <row r="3471" spans="2:6" ht="11.25" customHeight="1" x14ac:dyDescent="0.2">
      <c r="B3471" s="36" t="s">
        <v>4016</v>
      </c>
      <c r="C3471" s="3"/>
      <c r="D3471" s="3"/>
      <c r="E3471" s="3"/>
      <c r="F3471" s="4"/>
    </row>
    <row r="3472" spans="2:6" ht="11.25" customHeight="1" x14ac:dyDescent="0.2">
      <c r="B3472" s="36" t="s">
        <v>3571</v>
      </c>
      <c r="C3472" s="3"/>
      <c r="D3472" s="3"/>
      <c r="E3472" s="3"/>
      <c r="F3472" s="4"/>
    </row>
    <row r="3473" spans="2:6" ht="11.25" customHeight="1" x14ac:dyDescent="0.2">
      <c r="B3473" s="36" t="s">
        <v>3309</v>
      </c>
      <c r="C3473" s="3"/>
      <c r="D3473" s="3"/>
      <c r="E3473" s="3"/>
      <c r="F3473" s="4"/>
    </row>
    <row r="3474" spans="2:6" ht="11.25" customHeight="1" x14ac:dyDescent="0.2">
      <c r="B3474" s="36" t="s">
        <v>1466</v>
      </c>
      <c r="C3474" s="3"/>
      <c r="D3474" s="3"/>
      <c r="E3474" s="3"/>
      <c r="F3474" s="4"/>
    </row>
    <row r="3475" spans="2:6" ht="11.25" customHeight="1" x14ac:dyDescent="0.2">
      <c r="B3475" s="36" t="s">
        <v>2866</v>
      </c>
      <c r="C3475" s="37">
        <f>D3475+E3475+F3475</f>
        <v>20816</v>
      </c>
      <c r="D3475" s="3">
        <v>9419</v>
      </c>
      <c r="E3475" s="3">
        <v>5304</v>
      </c>
      <c r="F3475" s="4">
        <v>6093</v>
      </c>
    </row>
    <row r="3476" spans="2:6" ht="11.25" customHeight="1" x14ac:dyDescent="0.2">
      <c r="B3476" s="36" t="s">
        <v>4016</v>
      </c>
      <c r="C3476" s="3"/>
      <c r="D3476" s="3"/>
      <c r="E3476" s="3"/>
      <c r="F3476" s="4"/>
    </row>
    <row r="3477" spans="2:6" ht="11.25" customHeight="1" x14ac:dyDescent="0.2">
      <c r="B3477" s="33" t="s">
        <v>16</v>
      </c>
      <c r="C3477" s="34">
        <v>35169</v>
      </c>
      <c r="D3477" s="34">
        <v>15760</v>
      </c>
      <c r="E3477" s="34">
        <v>8872</v>
      </c>
      <c r="F3477" s="35">
        <v>10537</v>
      </c>
    </row>
    <row r="3478" spans="2:6" ht="11.25" customHeight="1" x14ac:dyDescent="0.2">
      <c r="B3478" s="36" t="s">
        <v>4016</v>
      </c>
      <c r="C3478" s="3"/>
      <c r="D3478" s="3"/>
      <c r="E3478" s="3"/>
      <c r="F3478" s="4"/>
    </row>
    <row r="3479" spans="2:6" ht="11.25" customHeight="1" x14ac:dyDescent="0.2">
      <c r="B3479" s="36" t="s">
        <v>3398</v>
      </c>
      <c r="C3479" s="3"/>
      <c r="D3479" s="3"/>
      <c r="E3479" s="3"/>
      <c r="F3479" s="4"/>
    </row>
    <row r="3480" spans="2:6" ht="11.25" customHeight="1" x14ac:dyDescent="0.2">
      <c r="B3480" s="36" t="s">
        <v>4016</v>
      </c>
      <c r="C3480" s="3"/>
      <c r="D3480" s="3"/>
      <c r="E3480" s="3"/>
      <c r="F3480" s="4"/>
    </row>
    <row r="3481" spans="2:6" ht="11.25" customHeight="1" x14ac:dyDescent="0.2">
      <c r="B3481" s="28" t="s">
        <v>2559</v>
      </c>
      <c r="C3481" s="6"/>
      <c r="D3481" s="6"/>
      <c r="E3481" s="6"/>
      <c r="F3481" s="7"/>
    </row>
    <row r="3482" spans="2:6" ht="11.25" customHeight="1" x14ac:dyDescent="0.2">
      <c r="B3482" s="36" t="s">
        <v>920</v>
      </c>
      <c r="C3482" s="3"/>
      <c r="D3482" s="3"/>
      <c r="E3482" s="3"/>
      <c r="F3482" s="4"/>
    </row>
    <row r="3483" spans="2:6" ht="11.25" customHeight="1" x14ac:dyDescent="0.2">
      <c r="B3483" s="36" t="s">
        <v>4016</v>
      </c>
      <c r="C3483" s="3"/>
      <c r="D3483" s="3"/>
      <c r="E3483" s="3"/>
      <c r="F3483" s="4"/>
    </row>
    <row r="3484" spans="2:6" ht="11.25" customHeight="1" x14ac:dyDescent="0.2">
      <c r="B3484" s="36" t="s">
        <v>1408</v>
      </c>
      <c r="C3484" s="3"/>
      <c r="D3484" s="3"/>
      <c r="E3484" s="3"/>
      <c r="F3484" s="4"/>
    </row>
    <row r="3485" spans="2:6" ht="11.25" customHeight="1" x14ac:dyDescent="0.2">
      <c r="B3485" s="36" t="s">
        <v>4016</v>
      </c>
      <c r="C3485" s="3"/>
      <c r="D3485" s="3"/>
      <c r="E3485" s="3"/>
      <c r="F3485" s="4"/>
    </row>
    <row r="3486" spans="2:6" ht="11.25" customHeight="1" x14ac:dyDescent="0.2">
      <c r="B3486" s="36" t="s">
        <v>2395</v>
      </c>
      <c r="C3486" s="3"/>
      <c r="D3486" s="3"/>
      <c r="E3486" s="3"/>
      <c r="F3486" s="4"/>
    </row>
    <row r="3487" spans="2:6" ht="11.25" customHeight="1" x14ac:dyDescent="0.2">
      <c r="B3487" s="36" t="s">
        <v>4016</v>
      </c>
      <c r="C3487" s="3"/>
      <c r="D3487" s="3"/>
      <c r="E3487" s="3"/>
      <c r="F3487" s="4"/>
    </row>
    <row r="3488" spans="2:6" ht="11.25" customHeight="1" x14ac:dyDescent="0.2">
      <c r="B3488" s="36" t="s">
        <v>1331</v>
      </c>
      <c r="C3488" s="3"/>
      <c r="D3488" s="3"/>
      <c r="E3488" s="3"/>
      <c r="F3488" s="4"/>
    </row>
    <row r="3489" spans="2:6" ht="11.25" customHeight="1" x14ac:dyDescent="0.2">
      <c r="B3489" s="36" t="s">
        <v>4016</v>
      </c>
      <c r="C3489" s="3"/>
      <c r="D3489" s="3"/>
      <c r="E3489" s="3"/>
      <c r="F3489" s="4"/>
    </row>
    <row r="3490" spans="2:6" ht="11.25" customHeight="1" x14ac:dyDescent="0.2">
      <c r="B3490" s="36" t="s">
        <v>521</v>
      </c>
      <c r="C3490" s="3"/>
      <c r="D3490" s="3"/>
      <c r="E3490" s="3"/>
      <c r="F3490" s="4"/>
    </row>
    <row r="3491" spans="2:6" ht="11.25" customHeight="1" x14ac:dyDescent="0.2">
      <c r="B3491" s="36" t="s">
        <v>4016</v>
      </c>
      <c r="C3491" s="3"/>
      <c r="D3491" s="3"/>
      <c r="E3491" s="3"/>
      <c r="F3491" s="4"/>
    </row>
    <row r="3492" spans="2:6" ht="11.25" customHeight="1" x14ac:dyDescent="0.2">
      <c r="B3492" s="36" t="s">
        <v>929</v>
      </c>
      <c r="C3492" s="3"/>
      <c r="D3492" s="3"/>
      <c r="E3492" s="3"/>
      <c r="F3492" s="4"/>
    </row>
    <row r="3493" spans="2:6" ht="11.25" customHeight="1" x14ac:dyDescent="0.2">
      <c r="B3493" s="36" t="s">
        <v>4016</v>
      </c>
      <c r="C3493" s="3"/>
      <c r="D3493" s="3"/>
      <c r="E3493" s="3"/>
      <c r="F3493" s="4"/>
    </row>
    <row r="3494" spans="2:6" ht="11.25" customHeight="1" x14ac:dyDescent="0.2">
      <c r="B3494" s="36" t="s">
        <v>1192</v>
      </c>
      <c r="C3494" s="3"/>
      <c r="D3494" s="3"/>
      <c r="E3494" s="3"/>
      <c r="F3494" s="4"/>
    </row>
    <row r="3495" spans="2:6" ht="11.25" customHeight="1" x14ac:dyDescent="0.2">
      <c r="B3495" s="36" t="s">
        <v>4016</v>
      </c>
      <c r="C3495" s="3"/>
      <c r="D3495" s="3"/>
      <c r="E3495" s="3"/>
      <c r="F3495" s="4"/>
    </row>
    <row r="3496" spans="2:6" ht="11.25" customHeight="1" x14ac:dyDescent="0.2">
      <c r="B3496" s="36" t="s">
        <v>1087</v>
      </c>
      <c r="C3496" s="3"/>
      <c r="D3496" s="3"/>
      <c r="E3496" s="3"/>
      <c r="F3496" s="4"/>
    </row>
    <row r="3497" spans="2:6" ht="11.25" customHeight="1" x14ac:dyDescent="0.2">
      <c r="B3497" s="36" t="s">
        <v>4016</v>
      </c>
      <c r="C3497" s="3"/>
      <c r="D3497" s="3"/>
      <c r="E3497" s="3"/>
      <c r="F3497" s="4"/>
    </row>
    <row r="3498" spans="2:6" ht="11.25" customHeight="1" x14ac:dyDescent="0.2">
      <c r="B3498" s="36" t="s">
        <v>3004</v>
      </c>
      <c r="C3498" s="3"/>
      <c r="D3498" s="3"/>
      <c r="E3498" s="3"/>
      <c r="F3498" s="4"/>
    </row>
    <row r="3499" spans="2:6" ht="11.25" customHeight="1" x14ac:dyDescent="0.2">
      <c r="B3499" s="36" t="s">
        <v>4016</v>
      </c>
      <c r="C3499" s="3"/>
      <c r="D3499" s="3"/>
      <c r="E3499" s="3"/>
      <c r="F3499" s="4"/>
    </row>
    <row r="3500" spans="2:6" ht="11.25" customHeight="1" x14ac:dyDescent="0.2">
      <c r="B3500" s="36" t="s">
        <v>281</v>
      </c>
      <c r="C3500" s="3"/>
      <c r="D3500" s="3"/>
      <c r="E3500" s="3"/>
      <c r="F3500" s="4"/>
    </row>
    <row r="3501" spans="2:6" ht="11.25" customHeight="1" x14ac:dyDescent="0.2">
      <c r="B3501" s="36" t="s">
        <v>4016</v>
      </c>
      <c r="C3501" s="3"/>
      <c r="D3501" s="3"/>
      <c r="E3501" s="3"/>
      <c r="F3501" s="4"/>
    </row>
    <row r="3502" spans="2:6" ht="11.25" customHeight="1" x14ac:dyDescent="0.2">
      <c r="B3502" s="36" t="s">
        <v>3612</v>
      </c>
      <c r="C3502" s="3"/>
      <c r="D3502" s="3"/>
      <c r="E3502" s="3"/>
      <c r="F3502" s="4"/>
    </row>
    <row r="3503" spans="2:6" ht="11.25" customHeight="1" x14ac:dyDescent="0.2">
      <c r="B3503" s="36" t="s">
        <v>4016</v>
      </c>
      <c r="C3503" s="3"/>
      <c r="D3503" s="3"/>
      <c r="E3503" s="3"/>
      <c r="F3503" s="4"/>
    </row>
    <row r="3504" spans="2:6" ht="11.25" customHeight="1" x14ac:dyDescent="0.2">
      <c r="B3504" s="36" t="s">
        <v>1889</v>
      </c>
      <c r="C3504" s="3"/>
      <c r="D3504" s="3"/>
      <c r="E3504" s="3"/>
      <c r="F3504" s="4"/>
    </row>
    <row r="3505" spans="2:6" ht="11.25" customHeight="1" x14ac:dyDescent="0.2">
      <c r="B3505" s="36" t="s">
        <v>4016</v>
      </c>
      <c r="C3505" s="3"/>
      <c r="D3505" s="3"/>
      <c r="E3505" s="3"/>
      <c r="F3505" s="4"/>
    </row>
    <row r="3506" spans="2:6" ht="11.25" customHeight="1" x14ac:dyDescent="0.2">
      <c r="B3506" s="36" t="s">
        <v>335</v>
      </c>
      <c r="C3506" s="3"/>
      <c r="D3506" s="3"/>
      <c r="E3506" s="3"/>
      <c r="F3506" s="4"/>
    </row>
    <row r="3507" spans="2:6" ht="11.25" customHeight="1" x14ac:dyDescent="0.2">
      <c r="B3507" s="36" t="s">
        <v>4016</v>
      </c>
      <c r="C3507" s="3"/>
      <c r="D3507" s="3"/>
      <c r="E3507" s="3"/>
      <c r="F3507" s="4"/>
    </row>
    <row r="3508" spans="2:6" ht="11.25" customHeight="1" x14ac:dyDescent="0.2">
      <c r="B3508" s="36" t="s">
        <v>2001</v>
      </c>
      <c r="C3508" s="3"/>
      <c r="D3508" s="3"/>
      <c r="E3508" s="3"/>
      <c r="F3508" s="4"/>
    </row>
    <row r="3509" spans="2:6" ht="11.25" customHeight="1" x14ac:dyDescent="0.2">
      <c r="B3509" s="36" t="s">
        <v>4016</v>
      </c>
      <c r="C3509" s="3"/>
      <c r="D3509" s="3"/>
      <c r="E3509" s="3"/>
      <c r="F3509" s="4"/>
    </row>
    <row r="3510" spans="2:6" ht="11.25" customHeight="1" x14ac:dyDescent="0.2">
      <c r="B3510" s="36" t="s">
        <v>426</v>
      </c>
      <c r="C3510" s="3"/>
      <c r="D3510" s="3"/>
      <c r="E3510" s="3"/>
      <c r="F3510" s="4"/>
    </row>
    <row r="3511" spans="2:6" ht="11.25" customHeight="1" x14ac:dyDescent="0.2">
      <c r="B3511" s="36" t="s">
        <v>4016</v>
      </c>
      <c r="C3511" s="3"/>
      <c r="D3511" s="3"/>
      <c r="E3511" s="3"/>
      <c r="F3511" s="4"/>
    </row>
    <row r="3512" spans="2:6" ht="11.25" customHeight="1" x14ac:dyDescent="0.2">
      <c r="B3512" s="36" t="s">
        <v>3180</v>
      </c>
      <c r="C3512" s="3"/>
      <c r="D3512" s="3"/>
      <c r="E3512" s="3"/>
      <c r="F3512" s="4"/>
    </row>
    <row r="3513" spans="2:6" ht="11.25" customHeight="1" x14ac:dyDescent="0.2">
      <c r="B3513" s="36" t="s">
        <v>4016</v>
      </c>
      <c r="C3513" s="3"/>
      <c r="D3513" s="3"/>
      <c r="E3513" s="3"/>
      <c r="F3513" s="4"/>
    </row>
    <row r="3514" spans="2:6" ht="11.25" customHeight="1" x14ac:dyDescent="0.2">
      <c r="B3514" s="36" t="s">
        <v>3536</v>
      </c>
      <c r="C3514" s="3"/>
      <c r="D3514" s="3"/>
      <c r="E3514" s="3"/>
      <c r="F3514" s="4"/>
    </row>
    <row r="3515" spans="2:6" ht="11.25" customHeight="1" x14ac:dyDescent="0.2">
      <c r="B3515" s="36" t="s">
        <v>4016</v>
      </c>
      <c r="C3515" s="3"/>
      <c r="D3515" s="3"/>
      <c r="E3515" s="3"/>
      <c r="F3515" s="4"/>
    </row>
    <row r="3516" spans="2:6" ht="11.25" customHeight="1" x14ac:dyDescent="0.2">
      <c r="B3516" s="36" t="s">
        <v>1087</v>
      </c>
      <c r="C3516" s="3"/>
      <c r="D3516" s="3"/>
      <c r="E3516" s="3"/>
      <c r="F3516" s="4"/>
    </row>
    <row r="3517" spans="2:6" ht="11.25" customHeight="1" x14ac:dyDescent="0.2">
      <c r="B3517" s="36" t="s">
        <v>4016</v>
      </c>
      <c r="C3517" s="3"/>
      <c r="D3517" s="3"/>
      <c r="E3517" s="3"/>
      <c r="F3517" s="4"/>
    </row>
    <row r="3518" spans="2:6" ht="11.25" customHeight="1" x14ac:dyDescent="0.2">
      <c r="B3518" s="36" t="s">
        <v>3004</v>
      </c>
      <c r="C3518" s="3"/>
      <c r="D3518" s="3"/>
      <c r="E3518" s="3"/>
      <c r="F3518" s="4"/>
    </row>
    <row r="3519" spans="2:6" ht="11.25" customHeight="1" x14ac:dyDescent="0.2">
      <c r="B3519" s="36" t="s">
        <v>4016</v>
      </c>
      <c r="C3519" s="3"/>
      <c r="D3519" s="3"/>
      <c r="E3519" s="3"/>
      <c r="F3519" s="4"/>
    </row>
    <row r="3520" spans="2:6" ht="11.25" customHeight="1" x14ac:dyDescent="0.2">
      <c r="B3520" s="36" t="s">
        <v>281</v>
      </c>
      <c r="C3520" s="3"/>
      <c r="D3520" s="3"/>
      <c r="E3520" s="3"/>
      <c r="F3520" s="4"/>
    </row>
    <row r="3521" spans="2:6" ht="11.25" customHeight="1" x14ac:dyDescent="0.2">
      <c r="B3521" s="36" t="s">
        <v>4016</v>
      </c>
      <c r="C3521" s="3"/>
      <c r="D3521" s="3"/>
      <c r="E3521" s="3"/>
      <c r="F3521" s="4"/>
    </row>
    <row r="3522" spans="2:6" ht="11.25" customHeight="1" x14ac:dyDescent="0.2">
      <c r="B3522" s="36" t="s">
        <v>3612</v>
      </c>
      <c r="C3522" s="3"/>
      <c r="D3522" s="3"/>
      <c r="E3522" s="3"/>
      <c r="F3522" s="4"/>
    </row>
    <row r="3523" spans="2:6" ht="11.25" customHeight="1" x14ac:dyDescent="0.2">
      <c r="B3523" s="36" t="s">
        <v>4016</v>
      </c>
      <c r="C3523" s="3"/>
      <c r="D3523" s="3"/>
      <c r="E3523" s="3"/>
      <c r="F3523" s="4"/>
    </row>
    <row r="3524" spans="2:6" ht="11.25" customHeight="1" x14ac:dyDescent="0.2">
      <c r="B3524" s="36" t="s">
        <v>1889</v>
      </c>
      <c r="C3524" s="3"/>
      <c r="D3524" s="3"/>
      <c r="E3524" s="3"/>
      <c r="F3524" s="4"/>
    </row>
    <row r="3525" spans="2:6" ht="11.25" customHeight="1" x14ac:dyDescent="0.2">
      <c r="B3525" s="36" t="s">
        <v>4016</v>
      </c>
      <c r="C3525" s="3"/>
      <c r="D3525" s="3"/>
      <c r="E3525" s="3"/>
      <c r="F3525" s="4"/>
    </row>
    <row r="3526" spans="2:6" ht="11.25" customHeight="1" x14ac:dyDescent="0.2">
      <c r="B3526" s="36" t="s">
        <v>335</v>
      </c>
      <c r="C3526" s="3"/>
      <c r="D3526" s="3"/>
      <c r="E3526" s="3"/>
      <c r="F3526" s="4"/>
    </row>
    <row r="3527" spans="2:6" ht="11.25" customHeight="1" x14ac:dyDescent="0.2">
      <c r="B3527" s="36" t="s">
        <v>4016</v>
      </c>
      <c r="C3527" s="3"/>
      <c r="D3527" s="3"/>
      <c r="E3527" s="3"/>
      <c r="F3527" s="4"/>
    </row>
    <row r="3528" spans="2:6" ht="11.25" customHeight="1" x14ac:dyDescent="0.2">
      <c r="B3528" s="36" t="s">
        <v>2001</v>
      </c>
      <c r="C3528" s="3"/>
      <c r="D3528" s="3"/>
      <c r="E3528" s="3"/>
      <c r="F3528" s="4"/>
    </row>
    <row r="3529" spans="2:6" ht="11.25" customHeight="1" x14ac:dyDescent="0.2">
      <c r="B3529" s="36" t="s">
        <v>4016</v>
      </c>
      <c r="C3529" s="3"/>
      <c r="D3529" s="3"/>
      <c r="E3529" s="3"/>
      <c r="F3529" s="4"/>
    </row>
    <row r="3530" spans="2:6" ht="11.25" customHeight="1" x14ac:dyDescent="0.2">
      <c r="B3530" s="36" t="s">
        <v>426</v>
      </c>
      <c r="C3530" s="3"/>
      <c r="D3530" s="3"/>
      <c r="E3530" s="3"/>
      <c r="F3530" s="4"/>
    </row>
    <row r="3531" spans="2:6" ht="11.25" customHeight="1" x14ac:dyDescent="0.2">
      <c r="B3531" s="36" t="s">
        <v>4016</v>
      </c>
      <c r="C3531" s="3"/>
      <c r="D3531" s="3"/>
      <c r="E3531" s="3"/>
      <c r="F3531" s="4"/>
    </row>
    <row r="3532" spans="2:6" ht="11.25" customHeight="1" x14ac:dyDescent="0.2">
      <c r="B3532" s="36" t="s">
        <v>1763</v>
      </c>
      <c r="C3532" s="3"/>
      <c r="D3532" s="3"/>
      <c r="E3532" s="3"/>
      <c r="F3532" s="4"/>
    </row>
    <row r="3533" spans="2:6" ht="11.25" customHeight="1" x14ac:dyDescent="0.2">
      <c r="B3533" s="36" t="s">
        <v>4016</v>
      </c>
      <c r="C3533" s="3"/>
      <c r="D3533" s="3"/>
      <c r="E3533" s="3"/>
      <c r="F3533" s="4"/>
    </row>
    <row r="3534" spans="2:6" ht="11.25" customHeight="1" x14ac:dyDescent="0.2">
      <c r="B3534" s="28" t="s">
        <v>2339</v>
      </c>
      <c r="C3534" s="6"/>
      <c r="D3534" s="6"/>
      <c r="E3534" s="6"/>
      <c r="F3534" s="7"/>
    </row>
    <row r="3535" spans="2:6" ht="11.25" customHeight="1" x14ac:dyDescent="0.2">
      <c r="B3535" s="36" t="s">
        <v>4016</v>
      </c>
      <c r="C3535" s="3"/>
      <c r="D3535" s="3"/>
      <c r="E3535" s="3"/>
      <c r="F3535" s="4"/>
    </row>
    <row r="3536" spans="2:6" ht="11.25" customHeight="1" x14ac:dyDescent="0.2">
      <c r="B3536" s="36" t="s">
        <v>1981</v>
      </c>
      <c r="C3536" s="3"/>
      <c r="D3536" s="3"/>
      <c r="E3536" s="3"/>
      <c r="F3536" s="4"/>
    </row>
    <row r="3537" spans="2:6" ht="11.25" customHeight="1" x14ac:dyDescent="0.2">
      <c r="B3537" s="36" t="s">
        <v>4016</v>
      </c>
      <c r="C3537" s="3"/>
      <c r="D3537" s="3"/>
      <c r="E3537" s="3"/>
      <c r="F3537" s="4"/>
    </row>
    <row r="3538" spans="2:6" ht="11.25" customHeight="1" x14ac:dyDescent="0.2">
      <c r="B3538" s="36" t="s">
        <v>1494</v>
      </c>
      <c r="C3538" s="3"/>
      <c r="D3538" s="3"/>
      <c r="E3538" s="3"/>
      <c r="F3538" s="4"/>
    </row>
    <row r="3539" spans="2:6" ht="11.25" customHeight="1" x14ac:dyDescent="0.2">
      <c r="B3539" s="36" t="s">
        <v>4016</v>
      </c>
      <c r="C3539" s="3"/>
      <c r="D3539" s="3"/>
      <c r="E3539" s="3"/>
      <c r="F3539" s="4"/>
    </row>
    <row r="3540" spans="2:6" ht="11.25" customHeight="1" x14ac:dyDescent="0.2">
      <c r="B3540" s="36" t="s">
        <v>1134</v>
      </c>
      <c r="C3540" s="3"/>
      <c r="D3540" s="3"/>
      <c r="E3540" s="3"/>
      <c r="F3540" s="4"/>
    </row>
    <row r="3541" spans="2:6" ht="11.25" customHeight="1" x14ac:dyDescent="0.2">
      <c r="B3541" s="36" t="s">
        <v>4016</v>
      </c>
      <c r="C3541" s="3"/>
      <c r="D3541" s="3"/>
      <c r="E3541" s="3"/>
      <c r="F3541" s="4"/>
    </row>
    <row r="3542" spans="2:6" ht="11.25" customHeight="1" x14ac:dyDescent="0.2">
      <c r="B3542" s="36" t="s">
        <v>3910</v>
      </c>
      <c r="C3542" s="3"/>
      <c r="D3542" s="3"/>
      <c r="E3542" s="3"/>
      <c r="F3542" s="4"/>
    </row>
    <row r="3543" spans="2:6" ht="11.25" customHeight="1" x14ac:dyDescent="0.2">
      <c r="B3543" s="36" t="s">
        <v>4016</v>
      </c>
      <c r="C3543" s="3"/>
      <c r="D3543" s="3"/>
      <c r="E3543" s="3"/>
      <c r="F3543" s="4"/>
    </row>
    <row r="3544" spans="2:6" ht="11.25" customHeight="1" x14ac:dyDescent="0.2">
      <c r="B3544" s="36" t="s">
        <v>1889</v>
      </c>
      <c r="C3544" s="3"/>
      <c r="D3544" s="3"/>
      <c r="E3544" s="3"/>
      <c r="F3544" s="4"/>
    </row>
    <row r="3545" spans="2:6" ht="11.25" customHeight="1" x14ac:dyDescent="0.2">
      <c r="B3545" s="36" t="s">
        <v>4016</v>
      </c>
      <c r="C3545" s="3"/>
      <c r="D3545" s="3"/>
      <c r="E3545" s="3"/>
      <c r="F3545" s="4"/>
    </row>
    <row r="3546" spans="2:6" ht="11.25" customHeight="1" x14ac:dyDescent="0.2">
      <c r="B3546" s="36" t="s">
        <v>335</v>
      </c>
      <c r="C3546" s="3"/>
      <c r="D3546" s="3"/>
      <c r="E3546" s="3"/>
      <c r="F3546" s="4"/>
    </row>
    <row r="3547" spans="2:6" ht="11.25" customHeight="1" x14ac:dyDescent="0.2">
      <c r="B3547" s="36" t="s">
        <v>4016</v>
      </c>
      <c r="C3547" s="3"/>
      <c r="D3547" s="3"/>
      <c r="E3547" s="3"/>
      <c r="F3547" s="4"/>
    </row>
    <row r="3548" spans="2:6" ht="11.25" customHeight="1" x14ac:dyDescent="0.2">
      <c r="B3548" s="36" t="s">
        <v>2001</v>
      </c>
      <c r="C3548" s="3"/>
      <c r="D3548" s="3"/>
      <c r="E3548" s="3"/>
      <c r="F3548" s="4"/>
    </row>
    <row r="3549" spans="2:6" ht="11.25" customHeight="1" x14ac:dyDescent="0.2">
      <c r="B3549" s="36" t="s">
        <v>4016</v>
      </c>
      <c r="C3549" s="3"/>
      <c r="D3549" s="3"/>
      <c r="E3549" s="3"/>
      <c r="F3549" s="4"/>
    </row>
    <row r="3550" spans="2:6" ht="11.25" customHeight="1" x14ac:dyDescent="0.2">
      <c r="B3550" s="36" t="s">
        <v>14</v>
      </c>
      <c r="C3550" s="3"/>
      <c r="D3550" s="3"/>
      <c r="E3550" s="3"/>
      <c r="F3550" s="4"/>
    </row>
    <row r="3551" spans="2:6" ht="11.25" customHeight="1" x14ac:dyDescent="0.2">
      <c r="B3551" s="36" t="s">
        <v>4016</v>
      </c>
      <c r="C3551" s="3"/>
      <c r="D3551" s="3"/>
      <c r="E3551" s="3"/>
      <c r="F3551" s="4"/>
    </row>
    <row r="3552" spans="2:6" ht="11.25" customHeight="1" x14ac:dyDescent="0.2">
      <c r="B3552" s="36" t="s">
        <v>2941</v>
      </c>
      <c r="C3552" s="3"/>
      <c r="D3552" s="3"/>
      <c r="E3552" s="3"/>
      <c r="F3552" s="4"/>
    </row>
    <row r="3553" spans="2:6" ht="11.25" customHeight="1" x14ac:dyDescent="0.2">
      <c r="B3553" s="36" t="s">
        <v>4016</v>
      </c>
      <c r="C3553" s="3"/>
      <c r="D3553" s="3"/>
      <c r="E3553" s="3"/>
      <c r="F3553" s="4"/>
    </row>
    <row r="3554" spans="2:6" ht="11.25" customHeight="1" x14ac:dyDescent="0.2">
      <c r="B3554" s="36" t="s">
        <v>3357</v>
      </c>
      <c r="C3554" s="3"/>
      <c r="D3554" s="3"/>
      <c r="E3554" s="3"/>
      <c r="F3554" s="4"/>
    </row>
    <row r="3555" spans="2:6" ht="11.25" customHeight="1" x14ac:dyDescent="0.2">
      <c r="B3555" s="36" t="s">
        <v>4016</v>
      </c>
      <c r="C3555" s="3"/>
      <c r="D3555" s="3"/>
      <c r="E3555" s="3"/>
      <c r="F3555" s="4"/>
    </row>
    <row r="3556" spans="2:6" ht="11.25" customHeight="1" x14ac:dyDescent="0.2">
      <c r="B3556" s="36" t="s">
        <v>1279</v>
      </c>
      <c r="C3556" s="3"/>
      <c r="D3556" s="3"/>
      <c r="E3556" s="3"/>
      <c r="F3556" s="4"/>
    </row>
    <row r="3557" spans="2:6" ht="11.25" customHeight="1" x14ac:dyDescent="0.2">
      <c r="B3557" s="36" t="s">
        <v>4016</v>
      </c>
      <c r="C3557" s="3"/>
      <c r="D3557" s="3"/>
      <c r="E3557" s="3"/>
      <c r="F3557" s="4"/>
    </row>
    <row r="3558" spans="2:6" ht="11.25" customHeight="1" x14ac:dyDescent="0.2">
      <c r="B3558" s="36" t="s">
        <v>3447</v>
      </c>
      <c r="C3558" s="3"/>
      <c r="D3558" s="3"/>
      <c r="E3558" s="3"/>
      <c r="F3558" s="4"/>
    </row>
    <row r="3559" spans="2:6" ht="11.25" customHeight="1" x14ac:dyDescent="0.2">
      <c r="B3559" s="36" t="s">
        <v>4016</v>
      </c>
      <c r="C3559" s="3"/>
      <c r="D3559" s="3"/>
      <c r="E3559" s="3"/>
      <c r="F3559" s="4"/>
    </row>
    <row r="3560" spans="2:6" ht="11.25" customHeight="1" x14ac:dyDescent="0.2">
      <c r="B3560" s="36" t="s">
        <v>3461</v>
      </c>
      <c r="C3560" s="3"/>
      <c r="D3560" s="3"/>
      <c r="E3560" s="3"/>
      <c r="F3560" s="4"/>
    </row>
    <row r="3561" spans="2:6" ht="11.25" customHeight="1" x14ac:dyDescent="0.2">
      <c r="B3561" s="36" t="s">
        <v>4016</v>
      </c>
      <c r="C3561" s="3"/>
      <c r="D3561" s="3"/>
      <c r="E3561" s="3"/>
      <c r="F3561" s="4"/>
    </row>
    <row r="3562" spans="2:6" ht="11.25" customHeight="1" x14ac:dyDescent="0.2">
      <c r="B3562" s="36" t="s">
        <v>2756</v>
      </c>
      <c r="C3562" s="3"/>
      <c r="D3562" s="3"/>
      <c r="E3562" s="3"/>
      <c r="F3562" s="4"/>
    </row>
    <row r="3563" spans="2:6" ht="11.25" customHeight="1" x14ac:dyDescent="0.2">
      <c r="B3563" s="36" t="s">
        <v>4016</v>
      </c>
      <c r="C3563" s="3"/>
      <c r="D3563" s="3"/>
      <c r="E3563" s="3"/>
      <c r="F3563" s="4"/>
    </row>
    <row r="3564" spans="2:6" ht="11.25" customHeight="1" x14ac:dyDescent="0.2">
      <c r="B3564" s="36" t="s">
        <v>2492</v>
      </c>
      <c r="C3564" s="3"/>
      <c r="D3564" s="3"/>
      <c r="E3564" s="3"/>
      <c r="F3564" s="4"/>
    </row>
    <row r="3565" spans="2:6" ht="11.25" customHeight="1" x14ac:dyDescent="0.2">
      <c r="B3565" s="36" t="s">
        <v>4016</v>
      </c>
      <c r="C3565" s="3"/>
      <c r="D3565" s="3"/>
      <c r="E3565" s="3"/>
      <c r="F3565" s="4"/>
    </row>
    <row r="3566" spans="2:6" ht="11.25" customHeight="1" x14ac:dyDescent="0.2">
      <c r="B3566" s="36" t="s">
        <v>1152</v>
      </c>
      <c r="C3566" s="3"/>
      <c r="D3566" s="3"/>
      <c r="E3566" s="3"/>
      <c r="F3566" s="4"/>
    </row>
    <row r="3567" spans="2:6" ht="11.25" customHeight="1" x14ac:dyDescent="0.2">
      <c r="B3567" s="36" t="s">
        <v>4016</v>
      </c>
      <c r="C3567" s="3"/>
      <c r="D3567" s="3"/>
      <c r="E3567" s="3"/>
      <c r="F3567" s="4"/>
    </row>
    <row r="3568" spans="2:6" ht="11.25" customHeight="1" x14ac:dyDescent="0.2">
      <c r="B3568" s="36" t="s">
        <v>2218</v>
      </c>
      <c r="C3568" s="3"/>
      <c r="D3568" s="3"/>
      <c r="E3568" s="3"/>
      <c r="F3568" s="4"/>
    </row>
    <row r="3569" spans="2:6" ht="11.25" customHeight="1" x14ac:dyDescent="0.2">
      <c r="B3569" s="36" t="s">
        <v>1186</v>
      </c>
      <c r="C3569" s="3"/>
      <c r="D3569" s="3"/>
      <c r="E3569" s="3"/>
      <c r="F3569" s="4"/>
    </row>
    <row r="3570" spans="2:6" ht="11.25" customHeight="1" x14ac:dyDescent="0.2">
      <c r="B3570" s="36" t="s">
        <v>456</v>
      </c>
      <c r="C3570" s="3"/>
      <c r="D3570" s="3"/>
      <c r="E3570" s="3"/>
      <c r="F3570" s="4"/>
    </row>
    <row r="3571" spans="2:6" ht="11.25" customHeight="1" x14ac:dyDescent="0.2">
      <c r="B3571" s="36" t="s">
        <v>792</v>
      </c>
      <c r="C3571" s="37">
        <f>D3571+E3571+F3571</f>
        <v>19983</v>
      </c>
      <c r="D3571" s="3">
        <v>4691</v>
      </c>
      <c r="E3571" s="3">
        <v>4948</v>
      </c>
      <c r="F3571" s="4">
        <v>10344</v>
      </c>
    </row>
    <row r="3572" spans="2:6" ht="11.25" customHeight="1" x14ac:dyDescent="0.2">
      <c r="B3572" s="36" t="s">
        <v>4016</v>
      </c>
      <c r="C3572" s="3"/>
      <c r="D3572" s="3"/>
      <c r="E3572" s="3"/>
      <c r="F3572" s="4"/>
    </row>
    <row r="3573" spans="2:6" ht="11.25" customHeight="1" x14ac:dyDescent="0.2">
      <c r="B3573" s="36" t="s">
        <v>3832</v>
      </c>
      <c r="C3573" s="3"/>
      <c r="D3573" s="3"/>
      <c r="E3573" s="3"/>
      <c r="F3573" s="4"/>
    </row>
    <row r="3574" spans="2:6" ht="11.25" customHeight="1" x14ac:dyDescent="0.2">
      <c r="B3574" s="36" t="s">
        <v>4016</v>
      </c>
      <c r="C3574" s="3"/>
      <c r="D3574" s="3"/>
      <c r="E3574" s="3"/>
      <c r="F3574" s="4"/>
    </row>
    <row r="3575" spans="2:6" ht="11.25" customHeight="1" x14ac:dyDescent="0.2">
      <c r="B3575" s="36" t="s">
        <v>1279</v>
      </c>
      <c r="C3575" s="3"/>
      <c r="D3575" s="3"/>
      <c r="E3575" s="3"/>
      <c r="F3575" s="4"/>
    </row>
    <row r="3576" spans="2:6" ht="11.25" customHeight="1" x14ac:dyDescent="0.2">
      <c r="B3576" s="36" t="s">
        <v>4016</v>
      </c>
      <c r="C3576" s="3"/>
      <c r="D3576" s="3"/>
      <c r="E3576" s="3"/>
      <c r="F3576" s="4"/>
    </row>
    <row r="3577" spans="2:6" ht="11.25" customHeight="1" x14ac:dyDescent="0.2">
      <c r="B3577" s="36" t="s">
        <v>3447</v>
      </c>
      <c r="C3577" s="3"/>
      <c r="D3577" s="3"/>
      <c r="E3577" s="3"/>
      <c r="F3577" s="4"/>
    </row>
    <row r="3578" spans="2:6" ht="11.25" customHeight="1" x14ac:dyDescent="0.2">
      <c r="B3578" s="36" t="s">
        <v>4016</v>
      </c>
      <c r="C3578" s="3"/>
      <c r="D3578" s="3"/>
      <c r="E3578" s="3"/>
      <c r="F3578" s="4"/>
    </row>
    <row r="3579" spans="2:6" ht="11.25" customHeight="1" x14ac:dyDescent="0.2">
      <c r="B3579" s="36" t="s">
        <v>3461</v>
      </c>
      <c r="C3579" s="3"/>
      <c r="D3579" s="3"/>
      <c r="E3579" s="3"/>
      <c r="F3579" s="4"/>
    </row>
    <row r="3580" spans="2:6" ht="11.25" customHeight="1" x14ac:dyDescent="0.2">
      <c r="B3580" s="36" t="s">
        <v>4016</v>
      </c>
      <c r="C3580" s="3"/>
      <c r="D3580" s="3"/>
      <c r="E3580" s="3"/>
      <c r="F3580" s="4"/>
    </row>
    <row r="3581" spans="2:6" ht="11.25" customHeight="1" x14ac:dyDescent="0.2">
      <c r="B3581" s="36" t="s">
        <v>2756</v>
      </c>
      <c r="C3581" s="3"/>
      <c r="D3581" s="3"/>
      <c r="E3581" s="3"/>
      <c r="F3581" s="4"/>
    </row>
    <row r="3582" spans="2:6" ht="11.25" customHeight="1" x14ac:dyDescent="0.2">
      <c r="B3582" s="36" t="s">
        <v>4016</v>
      </c>
      <c r="C3582" s="3"/>
      <c r="D3582" s="3"/>
      <c r="E3582" s="3"/>
      <c r="F3582" s="4"/>
    </row>
    <row r="3583" spans="2:6" ht="11.25" customHeight="1" x14ac:dyDescent="0.2">
      <c r="B3583" s="36" t="s">
        <v>1034</v>
      </c>
      <c r="C3583" s="3"/>
      <c r="D3583" s="3"/>
      <c r="E3583" s="3"/>
      <c r="F3583" s="4"/>
    </row>
    <row r="3584" spans="2:6" ht="11.25" customHeight="1" x14ac:dyDescent="0.2">
      <c r="B3584" s="36" t="s">
        <v>4016</v>
      </c>
      <c r="C3584" s="3"/>
      <c r="D3584" s="3"/>
      <c r="E3584" s="3"/>
      <c r="F3584" s="4"/>
    </row>
    <row r="3585" spans="2:6" ht="11.25" customHeight="1" x14ac:dyDescent="0.2">
      <c r="B3585" s="36" t="s">
        <v>170</v>
      </c>
      <c r="C3585" s="3"/>
      <c r="D3585" s="3"/>
      <c r="E3585" s="3"/>
      <c r="F3585" s="4"/>
    </row>
    <row r="3586" spans="2:6" ht="11.25" customHeight="1" x14ac:dyDescent="0.2">
      <c r="B3586" s="36" t="s">
        <v>4016</v>
      </c>
      <c r="C3586" s="3"/>
      <c r="D3586" s="3"/>
      <c r="E3586" s="3"/>
      <c r="F3586" s="4"/>
    </row>
    <row r="3587" spans="2:6" ht="11.25" customHeight="1" x14ac:dyDescent="0.2">
      <c r="B3587" s="28" t="s">
        <v>2883</v>
      </c>
      <c r="C3587" s="6"/>
      <c r="D3587" s="6"/>
      <c r="E3587" s="6"/>
      <c r="F3587" s="7"/>
    </row>
    <row r="3588" spans="2:6" ht="11.25" customHeight="1" x14ac:dyDescent="0.2">
      <c r="B3588" s="36" t="s">
        <v>314</v>
      </c>
      <c r="C3588" s="3"/>
      <c r="D3588" s="3"/>
      <c r="E3588" s="3"/>
      <c r="F3588" s="4"/>
    </row>
    <row r="3589" spans="2:6" ht="11.25" customHeight="1" x14ac:dyDescent="0.2">
      <c r="B3589" s="36" t="s">
        <v>1317</v>
      </c>
      <c r="C3589" s="3"/>
      <c r="D3589" s="3"/>
      <c r="E3589" s="3"/>
      <c r="F3589" s="4"/>
    </row>
    <row r="3590" spans="2:6" ht="11.25" customHeight="1" x14ac:dyDescent="0.2">
      <c r="B3590" s="36" t="s">
        <v>2325</v>
      </c>
      <c r="C3590" s="37">
        <f>D3590+E3590+F3590</f>
        <v>12850</v>
      </c>
      <c r="D3590" s="3">
        <v>9418</v>
      </c>
      <c r="E3590" s="3">
        <v>3416</v>
      </c>
      <c r="F3590" s="4">
        <v>16</v>
      </c>
    </row>
    <row r="3591" spans="2:6" ht="11.25" customHeight="1" x14ac:dyDescent="0.2">
      <c r="B3591" s="36" t="s">
        <v>4016</v>
      </c>
      <c r="C3591" s="3"/>
      <c r="D3591" s="3"/>
      <c r="E3591" s="3"/>
      <c r="F3591" s="4"/>
    </row>
    <row r="3592" spans="2:6" ht="11.25" customHeight="1" x14ac:dyDescent="0.2">
      <c r="B3592" s="36" t="s">
        <v>3144</v>
      </c>
      <c r="C3592" s="3"/>
      <c r="D3592" s="3"/>
      <c r="E3592" s="3"/>
      <c r="F3592" s="4"/>
    </row>
    <row r="3593" spans="2:6" ht="11.25" customHeight="1" x14ac:dyDescent="0.2">
      <c r="B3593" s="36" t="s">
        <v>4016</v>
      </c>
      <c r="C3593" s="3"/>
      <c r="D3593" s="3"/>
      <c r="E3593" s="3"/>
      <c r="F3593" s="4"/>
    </row>
    <row r="3594" spans="2:6" ht="11.25" customHeight="1" x14ac:dyDescent="0.2">
      <c r="B3594" s="36" t="s">
        <v>170</v>
      </c>
      <c r="C3594" s="3"/>
      <c r="D3594" s="3"/>
      <c r="E3594" s="3"/>
      <c r="F3594" s="4"/>
    </row>
    <row r="3595" spans="2:6" ht="11.25" customHeight="1" x14ac:dyDescent="0.2">
      <c r="B3595" s="36" t="s">
        <v>4016</v>
      </c>
      <c r="C3595" s="3"/>
      <c r="D3595" s="3"/>
      <c r="E3595" s="3"/>
      <c r="F3595" s="4"/>
    </row>
    <row r="3596" spans="2:6" ht="11.25" customHeight="1" x14ac:dyDescent="0.2">
      <c r="B3596" s="36" t="s">
        <v>3497</v>
      </c>
      <c r="C3596" s="3"/>
      <c r="D3596" s="3"/>
      <c r="E3596" s="3"/>
      <c r="F3596" s="4"/>
    </row>
    <row r="3597" spans="2:6" ht="11.25" customHeight="1" x14ac:dyDescent="0.2">
      <c r="B3597" s="36" t="s">
        <v>4016</v>
      </c>
      <c r="C3597" s="3"/>
      <c r="D3597" s="3"/>
      <c r="E3597" s="3"/>
      <c r="F3597" s="4"/>
    </row>
    <row r="3598" spans="2:6" ht="11.25" customHeight="1" x14ac:dyDescent="0.2">
      <c r="B3598" s="36" t="s">
        <v>2826</v>
      </c>
      <c r="C3598" s="3"/>
      <c r="D3598" s="3"/>
      <c r="E3598" s="3"/>
      <c r="F3598" s="4"/>
    </row>
    <row r="3599" spans="2:6" ht="11.25" customHeight="1" x14ac:dyDescent="0.2">
      <c r="B3599" s="36" t="s">
        <v>1383</v>
      </c>
      <c r="C3599" s="3"/>
      <c r="D3599" s="3"/>
      <c r="E3599" s="3"/>
      <c r="F3599" s="4"/>
    </row>
    <row r="3600" spans="2:6" ht="11.25" customHeight="1" x14ac:dyDescent="0.2">
      <c r="B3600" s="36" t="s">
        <v>283</v>
      </c>
      <c r="C3600" s="3"/>
      <c r="D3600" s="3"/>
      <c r="E3600" s="3"/>
      <c r="F3600" s="4"/>
    </row>
    <row r="3601" spans="2:6" ht="11.25" customHeight="1" x14ac:dyDescent="0.2">
      <c r="B3601" s="36" t="s">
        <v>3893</v>
      </c>
      <c r="C3601" s="37">
        <f>D3601+E3601+F3601</f>
        <v>822</v>
      </c>
      <c r="D3601" s="3">
        <v>603</v>
      </c>
      <c r="E3601" s="3">
        <v>218</v>
      </c>
      <c r="F3601" s="4">
        <v>1</v>
      </c>
    </row>
    <row r="3602" spans="2:6" ht="11.25" customHeight="1" x14ac:dyDescent="0.2">
      <c r="B3602" s="36" t="s">
        <v>4016</v>
      </c>
      <c r="C3602" s="3"/>
      <c r="D3602" s="3"/>
      <c r="E3602" s="3"/>
      <c r="F3602" s="4"/>
    </row>
    <row r="3603" spans="2:6" ht="11.25" customHeight="1" x14ac:dyDescent="0.2">
      <c r="B3603" s="36" t="s">
        <v>1525</v>
      </c>
      <c r="C3603" s="3"/>
      <c r="D3603" s="3"/>
      <c r="E3603" s="3"/>
      <c r="F3603" s="4"/>
    </row>
    <row r="3604" spans="2:6" ht="11.25" customHeight="1" x14ac:dyDescent="0.2">
      <c r="B3604" s="36" t="s">
        <v>4016</v>
      </c>
      <c r="C3604" s="3"/>
      <c r="D3604" s="3"/>
      <c r="E3604" s="3"/>
      <c r="F3604" s="4"/>
    </row>
    <row r="3605" spans="2:6" ht="11.25" customHeight="1" x14ac:dyDescent="0.2">
      <c r="B3605" s="36" t="s">
        <v>1279</v>
      </c>
      <c r="C3605" s="3"/>
      <c r="D3605" s="3"/>
      <c r="E3605" s="3"/>
      <c r="F3605" s="4"/>
    </row>
    <row r="3606" spans="2:6" ht="11.25" customHeight="1" x14ac:dyDescent="0.2">
      <c r="B3606" s="36" t="s">
        <v>4016</v>
      </c>
      <c r="C3606" s="3"/>
      <c r="D3606" s="3"/>
      <c r="E3606" s="3"/>
      <c r="F3606" s="4"/>
    </row>
    <row r="3607" spans="2:6" ht="11.25" customHeight="1" x14ac:dyDescent="0.2">
      <c r="B3607" s="36" t="s">
        <v>3447</v>
      </c>
      <c r="C3607" s="3"/>
      <c r="D3607" s="3"/>
      <c r="E3607" s="3"/>
      <c r="F3607" s="4"/>
    </row>
    <row r="3608" spans="2:6" ht="11.25" customHeight="1" x14ac:dyDescent="0.2">
      <c r="B3608" s="36" t="s">
        <v>4016</v>
      </c>
      <c r="C3608" s="3"/>
      <c r="D3608" s="3"/>
      <c r="E3608" s="3"/>
      <c r="F3608" s="4"/>
    </row>
    <row r="3609" spans="2:6" ht="11.25" customHeight="1" x14ac:dyDescent="0.2">
      <c r="B3609" s="36" t="s">
        <v>3461</v>
      </c>
      <c r="C3609" s="3"/>
      <c r="D3609" s="3"/>
      <c r="E3609" s="3"/>
      <c r="F3609" s="4"/>
    </row>
    <row r="3610" spans="2:6" ht="11.25" customHeight="1" x14ac:dyDescent="0.2">
      <c r="B3610" s="36" t="s">
        <v>4016</v>
      </c>
      <c r="C3610" s="3"/>
      <c r="D3610" s="3"/>
      <c r="E3610" s="3"/>
      <c r="F3610" s="4"/>
    </row>
    <row r="3611" spans="2:6" ht="11.25" customHeight="1" x14ac:dyDescent="0.2">
      <c r="B3611" s="36" t="s">
        <v>3354</v>
      </c>
      <c r="C3611" s="3"/>
      <c r="D3611" s="3"/>
      <c r="E3611" s="3"/>
      <c r="F3611" s="4"/>
    </row>
    <row r="3612" spans="2:6" ht="11.25" customHeight="1" x14ac:dyDescent="0.2">
      <c r="B3612" s="36" t="s">
        <v>4016</v>
      </c>
      <c r="C3612" s="3"/>
      <c r="D3612" s="3"/>
      <c r="E3612" s="3"/>
      <c r="F3612" s="4"/>
    </row>
    <row r="3613" spans="2:6" ht="11.25" customHeight="1" x14ac:dyDescent="0.2">
      <c r="B3613" s="36" t="s">
        <v>3909</v>
      </c>
      <c r="C3613" s="3"/>
      <c r="D3613" s="3"/>
      <c r="E3613" s="3"/>
      <c r="F3613" s="4"/>
    </row>
    <row r="3614" spans="2:6" ht="11.25" customHeight="1" x14ac:dyDescent="0.2">
      <c r="B3614" s="36" t="s">
        <v>580</v>
      </c>
      <c r="C3614" s="3"/>
      <c r="D3614" s="3"/>
      <c r="E3614" s="3"/>
      <c r="F3614" s="4"/>
    </row>
    <row r="3615" spans="2:6" ht="11.25" customHeight="1" x14ac:dyDescent="0.2">
      <c r="B3615" s="36" t="s">
        <v>2863</v>
      </c>
      <c r="C3615" s="3"/>
      <c r="D3615" s="3"/>
      <c r="E3615" s="3"/>
      <c r="F3615" s="4"/>
    </row>
    <row r="3616" spans="2:6" ht="11.25" customHeight="1" x14ac:dyDescent="0.2">
      <c r="B3616" s="36" t="s">
        <v>199</v>
      </c>
      <c r="C3616" s="3"/>
      <c r="D3616" s="3"/>
      <c r="E3616" s="3"/>
      <c r="F3616" s="4"/>
    </row>
    <row r="3617" spans="2:6" ht="11.25" customHeight="1" x14ac:dyDescent="0.2">
      <c r="B3617" s="36" t="s">
        <v>98</v>
      </c>
      <c r="C3617" s="37">
        <f>D3617+E3617+F3617</f>
        <v>776</v>
      </c>
      <c r="D3617" s="3">
        <v>776</v>
      </c>
      <c r="E3617" s="3"/>
      <c r="F3617" s="4"/>
    </row>
    <row r="3618" spans="2:6" ht="11.25" customHeight="1" x14ac:dyDescent="0.2">
      <c r="B3618" s="36" t="s">
        <v>4016</v>
      </c>
      <c r="C3618" s="3"/>
      <c r="D3618" s="3"/>
      <c r="E3618" s="3"/>
      <c r="F3618" s="4"/>
    </row>
    <row r="3619" spans="2:6" ht="11.25" customHeight="1" x14ac:dyDescent="0.2">
      <c r="B3619" s="36" t="s">
        <v>698</v>
      </c>
      <c r="C3619" s="3"/>
      <c r="D3619" s="3"/>
      <c r="E3619" s="3"/>
      <c r="F3619" s="4"/>
    </row>
    <row r="3620" spans="2:6" ht="11.25" customHeight="1" x14ac:dyDescent="0.2">
      <c r="B3620" s="36" t="s">
        <v>4016</v>
      </c>
      <c r="C3620" s="3"/>
      <c r="D3620" s="3"/>
      <c r="E3620" s="3"/>
      <c r="F3620" s="4"/>
    </row>
    <row r="3621" spans="2:6" ht="11.25" customHeight="1" x14ac:dyDescent="0.2">
      <c r="B3621" s="36" t="s">
        <v>3227</v>
      </c>
      <c r="C3621" s="3"/>
      <c r="D3621" s="3"/>
      <c r="E3621" s="3"/>
      <c r="F3621" s="4"/>
    </row>
    <row r="3622" spans="2:6" ht="11.25" customHeight="1" x14ac:dyDescent="0.2">
      <c r="B3622" s="36" t="s">
        <v>4016</v>
      </c>
      <c r="C3622" s="3"/>
      <c r="D3622" s="3"/>
      <c r="E3622" s="3"/>
      <c r="F3622" s="4"/>
    </row>
    <row r="3623" spans="2:6" ht="11.25" customHeight="1" x14ac:dyDescent="0.2">
      <c r="B3623" s="36" t="s">
        <v>787</v>
      </c>
      <c r="C3623" s="3"/>
      <c r="D3623" s="3"/>
      <c r="E3623" s="3"/>
      <c r="F3623" s="4"/>
    </row>
    <row r="3624" spans="2:6" ht="11.25" customHeight="1" x14ac:dyDescent="0.2">
      <c r="B3624" s="36" t="s">
        <v>4016</v>
      </c>
      <c r="C3624" s="3"/>
      <c r="D3624" s="3"/>
      <c r="E3624" s="3"/>
      <c r="F3624" s="4"/>
    </row>
    <row r="3625" spans="2:6" ht="11.25" customHeight="1" x14ac:dyDescent="0.2">
      <c r="B3625" s="36" t="s">
        <v>2029</v>
      </c>
      <c r="C3625" s="3"/>
      <c r="D3625" s="3"/>
      <c r="E3625" s="3"/>
      <c r="F3625" s="4"/>
    </row>
    <row r="3626" spans="2:6" ht="11.25" customHeight="1" x14ac:dyDescent="0.2">
      <c r="B3626" s="36" t="s">
        <v>4016</v>
      </c>
      <c r="C3626" s="3"/>
      <c r="D3626" s="3"/>
      <c r="E3626" s="3"/>
      <c r="F3626" s="4"/>
    </row>
    <row r="3627" spans="2:6" ht="11.25" customHeight="1" x14ac:dyDescent="0.2">
      <c r="B3627" s="36" t="s">
        <v>2708</v>
      </c>
      <c r="C3627" s="3"/>
      <c r="D3627" s="3"/>
      <c r="E3627" s="3"/>
      <c r="F3627" s="4"/>
    </row>
    <row r="3628" spans="2:6" ht="11.25" customHeight="1" x14ac:dyDescent="0.2">
      <c r="B3628" s="36" t="s">
        <v>4016</v>
      </c>
      <c r="C3628" s="3"/>
      <c r="D3628" s="3"/>
      <c r="E3628" s="3"/>
      <c r="F3628" s="4"/>
    </row>
    <row r="3629" spans="2:6" ht="11.25" customHeight="1" x14ac:dyDescent="0.2">
      <c r="B3629" s="36" t="s">
        <v>3194</v>
      </c>
      <c r="C3629" s="3"/>
      <c r="D3629" s="3"/>
      <c r="E3629" s="3"/>
      <c r="F3629" s="4"/>
    </row>
    <row r="3630" spans="2:6" ht="11.25" customHeight="1" x14ac:dyDescent="0.2">
      <c r="B3630" s="36" t="s">
        <v>3564</v>
      </c>
      <c r="C3630" s="3"/>
      <c r="D3630" s="3"/>
      <c r="E3630" s="3"/>
      <c r="F3630" s="4"/>
    </row>
    <row r="3631" spans="2:6" ht="11.25" customHeight="1" x14ac:dyDescent="0.2">
      <c r="B3631" s="36" t="s">
        <v>290</v>
      </c>
      <c r="C3631" s="3"/>
      <c r="D3631" s="3"/>
      <c r="E3631" s="3"/>
      <c r="F3631" s="4"/>
    </row>
    <row r="3632" spans="2:6" ht="11.25" customHeight="1" x14ac:dyDescent="0.2">
      <c r="B3632" s="36" t="s">
        <v>4016</v>
      </c>
      <c r="C3632" s="3"/>
      <c r="D3632" s="3"/>
      <c r="E3632" s="3"/>
      <c r="F3632" s="4"/>
    </row>
    <row r="3633" spans="2:6" ht="11.25" customHeight="1" x14ac:dyDescent="0.2">
      <c r="B3633" s="36" t="s">
        <v>862</v>
      </c>
      <c r="C3633" s="3"/>
      <c r="D3633" s="3"/>
      <c r="E3633" s="3"/>
      <c r="F3633" s="4"/>
    </row>
    <row r="3634" spans="2:6" ht="11.25" customHeight="1" x14ac:dyDescent="0.2">
      <c r="B3634" s="36" t="s">
        <v>474</v>
      </c>
      <c r="C3634" s="3"/>
      <c r="D3634" s="3"/>
      <c r="E3634" s="3"/>
      <c r="F3634" s="4"/>
    </row>
    <row r="3635" spans="2:6" ht="11.25" customHeight="1" x14ac:dyDescent="0.2">
      <c r="B3635" s="36" t="s">
        <v>1826</v>
      </c>
      <c r="C3635" s="3"/>
      <c r="D3635" s="3"/>
      <c r="E3635" s="3"/>
      <c r="F3635" s="4"/>
    </row>
    <row r="3636" spans="2:6" ht="11.25" customHeight="1" x14ac:dyDescent="0.2">
      <c r="B3636" s="36" t="s">
        <v>4016</v>
      </c>
      <c r="C3636" s="3"/>
      <c r="D3636" s="3"/>
      <c r="E3636" s="3"/>
      <c r="F3636" s="4"/>
    </row>
    <row r="3637" spans="2:6" ht="11.25" customHeight="1" x14ac:dyDescent="0.2">
      <c r="B3637" s="36" t="s">
        <v>2031</v>
      </c>
      <c r="C3637" s="3"/>
      <c r="D3637" s="3"/>
      <c r="E3637" s="3"/>
      <c r="F3637" s="4"/>
    </row>
    <row r="3638" spans="2:6" ht="11.25" customHeight="1" x14ac:dyDescent="0.2">
      <c r="B3638" s="36" t="s">
        <v>1006</v>
      </c>
      <c r="C3638" s="3"/>
      <c r="D3638" s="3"/>
      <c r="E3638" s="3"/>
      <c r="F3638" s="4"/>
    </row>
    <row r="3639" spans="2:6" ht="11.25" customHeight="1" x14ac:dyDescent="0.2">
      <c r="B3639" s="36" t="s">
        <v>3101</v>
      </c>
      <c r="C3639" s="3"/>
      <c r="D3639" s="3"/>
      <c r="E3639" s="3"/>
      <c r="F3639" s="4"/>
    </row>
    <row r="3640" spans="2:6" ht="11.25" customHeight="1" x14ac:dyDescent="0.2">
      <c r="B3640" s="28" t="s">
        <v>2722</v>
      </c>
      <c r="C3640" s="32">
        <f>D3640+E3640+F3640</f>
        <v>738</v>
      </c>
      <c r="D3640" s="6">
        <v>272</v>
      </c>
      <c r="E3640" s="6">
        <v>290</v>
      </c>
      <c r="F3640" s="7">
        <v>176</v>
      </c>
    </row>
    <row r="3641" spans="2:6" ht="11.25" customHeight="1" x14ac:dyDescent="0.2">
      <c r="B3641" s="36" t="s">
        <v>4016</v>
      </c>
      <c r="C3641" s="3"/>
      <c r="D3641" s="3"/>
      <c r="E3641" s="3"/>
      <c r="F3641" s="4"/>
    </row>
    <row r="3642" spans="2:6" ht="11.25" customHeight="1" x14ac:dyDescent="0.2">
      <c r="B3642" s="36" t="s">
        <v>726</v>
      </c>
      <c r="C3642" s="3"/>
      <c r="D3642" s="3"/>
      <c r="E3642" s="3"/>
      <c r="F3642" s="4"/>
    </row>
    <row r="3643" spans="2:6" ht="11.25" customHeight="1" x14ac:dyDescent="0.2">
      <c r="B3643" s="36" t="s">
        <v>4016</v>
      </c>
      <c r="C3643" s="3"/>
      <c r="D3643" s="3"/>
      <c r="E3643" s="3"/>
      <c r="F3643" s="4"/>
    </row>
    <row r="3644" spans="2:6" ht="11.25" customHeight="1" x14ac:dyDescent="0.2">
      <c r="B3644" s="36" t="s">
        <v>1589</v>
      </c>
      <c r="C3644" s="3"/>
      <c r="D3644" s="3"/>
      <c r="E3644" s="3"/>
      <c r="F3644" s="4"/>
    </row>
    <row r="3645" spans="2:6" ht="11.25" customHeight="1" x14ac:dyDescent="0.2">
      <c r="B3645" s="36" t="s">
        <v>3784</v>
      </c>
      <c r="C3645" s="3"/>
      <c r="D3645" s="3"/>
      <c r="E3645" s="3"/>
      <c r="F3645" s="4"/>
    </row>
    <row r="3646" spans="2:6" ht="11.25" customHeight="1" x14ac:dyDescent="0.2">
      <c r="B3646" s="36" t="s">
        <v>72</v>
      </c>
      <c r="C3646" s="3"/>
      <c r="D3646" s="3"/>
      <c r="E3646" s="3"/>
      <c r="F3646" s="4"/>
    </row>
    <row r="3647" spans="2:6" ht="11.25" customHeight="1" x14ac:dyDescent="0.2">
      <c r="B3647" s="36" t="s">
        <v>530</v>
      </c>
      <c r="C3647" s="37">
        <f>D3647+E3647+F3647</f>
        <v>35169</v>
      </c>
      <c r="D3647" s="3">
        <v>15760</v>
      </c>
      <c r="E3647" s="3">
        <v>8872</v>
      </c>
      <c r="F3647" s="4">
        <v>10537</v>
      </c>
    </row>
    <row r="3648" spans="2:6" ht="11.25" customHeight="1" x14ac:dyDescent="0.2">
      <c r="B3648" s="36" t="s">
        <v>4016</v>
      </c>
      <c r="C3648" s="3"/>
      <c r="D3648" s="3"/>
      <c r="E3648" s="3"/>
      <c r="F3648" s="4"/>
    </row>
    <row r="3649" spans="2:6" ht="11.25" customHeight="1" x14ac:dyDescent="0.2">
      <c r="B3649" s="33" t="s">
        <v>901</v>
      </c>
      <c r="C3649" s="34">
        <v>13940</v>
      </c>
      <c r="D3649" s="34">
        <v>6365</v>
      </c>
      <c r="E3649" s="34">
        <v>3594</v>
      </c>
      <c r="F3649" s="35">
        <v>3981</v>
      </c>
    </row>
    <row r="3650" spans="2:6" ht="11.25" customHeight="1" x14ac:dyDescent="0.2">
      <c r="B3650" s="36" t="s">
        <v>4016</v>
      </c>
      <c r="C3650" s="3"/>
      <c r="D3650" s="3"/>
      <c r="E3650" s="3"/>
      <c r="F3650" s="4"/>
    </row>
    <row r="3651" spans="2:6" ht="11.25" customHeight="1" x14ac:dyDescent="0.2">
      <c r="B3651" s="36" t="s">
        <v>3398</v>
      </c>
      <c r="C3651" s="3"/>
      <c r="D3651" s="3"/>
      <c r="E3651" s="3"/>
      <c r="F3651" s="4"/>
    </row>
    <row r="3652" spans="2:6" ht="11.25" customHeight="1" x14ac:dyDescent="0.2">
      <c r="B3652" s="36" t="s">
        <v>4016</v>
      </c>
      <c r="C3652" s="3"/>
      <c r="D3652" s="3"/>
      <c r="E3652" s="3"/>
      <c r="F3652" s="4"/>
    </row>
    <row r="3653" spans="2:6" ht="11.25" customHeight="1" x14ac:dyDescent="0.2">
      <c r="B3653" s="36" t="s">
        <v>2559</v>
      </c>
      <c r="C3653" s="3"/>
      <c r="D3653" s="3"/>
      <c r="E3653" s="3"/>
      <c r="F3653" s="4"/>
    </row>
    <row r="3654" spans="2:6" ht="11.25" customHeight="1" x14ac:dyDescent="0.2">
      <c r="B3654" s="36" t="s">
        <v>920</v>
      </c>
      <c r="C3654" s="3"/>
      <c r="D3654" s="3"/>
      <c r="E3654" s="3"/>
      <c r="F3654" s="4"/>
    </row>
    <row r="3655" spans="2:6" ht="11.25" customHeight="1" x14ac:dyDescent="0.2">
      <c r="B3655" s="36" t="s">
        <v>4016</v>
      </c>
      <c r="C3655" s="3"/>
      <c r="D3655" s="3"/>
      <c r="E3655" s="3"/>
      <c r="F3655" s="4"/>
    </row>
    <row r="3656" spans="2:6" ht="11.25" customHeight="1" x14ac:dyDescent="0.2">
      <c r="B3656" s="36" t="s">
        <v>2556</v>
      </c>
      <c r="C3656" s="3"/>
      <c r="D3656" s="3"/>
      <c r="E3656" s="3"/>
      <c r="F3656" s="4"/>
    </row>
    <row r="3657" spans="2:6" ht="11.25" customHeight="1" x14ac:dyDescent="0.2">
      <c r="B3657" s="36" t="s">
        <v>4016</v>
      </c>
      <c r="C3657" s="3"/>
      <c r="D3657" s="3"/>
      <c r="E3657" s="3"/>
      <c r="F3657" s="4"/>
    </row>
    <row r="3658" spans="2:6" ht="11.25" customHeight="1" x14ac:dyDescent="0.2">
      <c r="B3658" s="36" t="s">
        <v>3603</v>
      </c>
      <c r="C3658" s="3"/>
      <c r="D3658" s="3"/>
      <c r="E3658" s="3"/>
      <c r="F3658" s="4"/>
    </row>
    <row r="3659" spans="2:6" ht="11.25" customHeight="1" x14ac:dyDescent="0.2">
      <c r="B3659" s="36" t="s">
        <v>4016</v>
      </c>
      <c r="C3659" s="3"/>
      <c r="D3659" s="3"/>
      <c r="E3659" s="3"/>
      <c r="F3659" s="4"/>
    </row>
    <row r="3660" spans="2:6" ht="11.25" customHeight="1" x14ac:dyDescent="0.2">
      <c r="B3660" s="36" t="s">
        <v>2371</v>
      </c>
      <c r="C3660" s="3"/>
      <c r="D3660" s="3"/>
      <c r="E3660" s="3"/>
      <c r="F3660" s="4"/>
    </row>
    <row r="3661" spans="2:6" ht="11.25" customHeight="1" x14ac:dyDescent="0.2">
      <c r="B3661" s="36" t="s">
        <v>4016</v>
      </c>
      <c r="C3661" s="3"/>
      <c r="D3661" s="3"/>
      <c r="E3661" s="3"/>
      <c r="F3661" s="4"/>
    </row>
    <row r="3662" spans="2:6" ht="11.25" customHeight="1" x14ac:dyDescent="0.2">
      <c r="B3662" s="36" t="s">
        <v>929</v>
      </c>
      <c r="C3662" s="3"/>
      <c r="D3662" s="3"/>
      <c r="E3662" s="3"/>
      <c r="F3662" s="4"/>
    </row>
    <row r="3663" spans="2:6" ht="11.25" customHeight="1" x14ac:dyDescent="0.2">
      <c r="B3663" s="36" t="s">
        <v>4016</v>
      </c>
      <c r="C3663" s="3"/>
      <c r="D3663" s="3"/>
      <c r="E3663" s="3"/>
      <c r="F3663" s="4"/>
    </row>
    <row r="3664" spans="2:6" ht="11.25" customHeight="1" x14ac:dyDescent="0.2">
      <c r="B3664" s="36" t="s">
        <v>1192</v>
      </c>
      <c r="C3664" s="3"/>
      <c r="D3664" s="3"/>
      <c r="E3664" s="3"/>
      <c r="F3664" s="4"/>
    </row>
    <row r="3665" spans="2:6" ht="11.25" customHeight="1" x14ac:dyDescent="0.2">
      <c r="B3665" s="36" t="s">
        <v>4016</v>
      </c>
      <c r="C3665" s="3"/>
      <c r="D3665" s="3"/>
      <c r="E3665" s="3"/>
      <c r="F3665" s="4"/>
    </row>
    <row r="3666" spans="2:6" ht="11.25" customHeight="1" x14ac:dyDescent="0.2">
      <c r="B3666" s="36" t="s">
        <v>1087</v>
      </c>
      <c r="C3666" s="3"/>
      <c r="D3666" s="3"/>
      <c r="E3666" s="3"/>
      <c r="F3666" s="4"/>
    </row>
    <row r="3667" spans="2:6" ht="11.25" customHeight="1" x14ac:dyDescent="0.2">
      <c r="B3667" s="36" t="s">
        <v>4016</v>
      </c>
      <c r="C3667" s="3"/>
      <c r="D3667" s="3"/>
      <c r="E3667" s="3"/>
      <c r="F3667" s="4"/>
    </row>
    <row r="3668" spans="2:6" ht="11.25" customHeight="1" x14ac:dyDescent="0.2">
      <c r="B3668" s="36" t="s">
        <v>3004</v>
      </c>
      <c r="C3668" s="3"/>
      <c r="D3668" s="3"/>
      <c r="E3668" s="3"/>
      <c r="F3668" s="4"/>
    </row>
    <row r="3669" spans="2:6" ht="11.25" customHeight="1" x14ac:dyDescent="0.2">
      <c r="B3669" s="36" t="s">
        <v>4016</v>
      </c>
      <c r="C3669" s="3"/>
      <c r="D3669" s="3"/>
      <c r="E3669" s="3"/>
      <c r="F3669" s="4"/>
    </row>
    <row r="3670" spans="2:6" ht="11.25" customHeight="1" x14ac:dyDescent="0.2">
      <c r="B3670" s="36" t="s">
        <v>281</v>
      </c>
      <c r="C3670" s="3"/>
      <c r="D3670" s="3"/>
      <c r="E3670" s="3"/>
      <c r="F3670" s="4"/>
    </row>
    <row r="3671" spans="2:6" ht="11.25" customHeight="1" x14ac:dyDescent="0.2">
      <c r="B3671" s="36" t="s">
        <v>4016</v>
      </c>
      <c r="C3671" s="3"/>
      <c r="D3671" s="3"/>
      <c r="E3671" s="3"/>
      <c r="F3671" s="4"/>
    </row>
    <row r="3672" spans="2:6" ht="11.25" customHeight="1" x14ac:dyDescent="0.2">
      <c r="B3672" s="36" t="s">
        <v>3612</v>
      </c>
      <c r="C3672" s="3"/>
      <c r="D3672" s="3"/>
      <c r="E3672" s="3"/>
      <c r="F3672" s="4"/>
    </row>
    <row r="3673" spans="2:6" ht="11.25" customHeight="1" x14ac:dyDescent="0.2">
      <c r="B3673" s="36" t="s">
        <v>4016</v>
      </c>
      <c r="C3673" s="3"/>
      <c r="D3673" s="3"/>
      <c r="E3673" s="3"/>
      <c r="F3673" s="4"/>
    </row>
    <row r="3674" spans="2:6" ht="11.25" customHeight="1" x14ac:dyDescent="0.2">
      <c r="B3674" s="36" t="s">
        <v>1889</v>
      </c>
      <c r="C3674" s="3"/>
      <c r="D3674" s="3"/>
      <c r="E3674" s="3"/>
      <c r="F3674" s="4"/>
    </row>
    <row r="3675" spans="2:6" ht="11.25" customHeight="1" x14ac:dyDescent="0.2">
      <c r="B3675" s="36" t="s">
        <v>4016</v>
      </c>
      <c r="C3675" s="3"/>
      <c r="D3675" s="3"/>
      <c r="E3675" s="3"/>
      <c r="F3675" s="4"/>
    </row>
    <row r="3676" spans="2:6" ht="11.25" customHeight="1" x14ac:dyDescent="0.2">
      <c r="B3676" s="36" t="s">
        <v>335</v>
      </c>
      <c r="C3676" s="3"/>
      <c r="D3676" s="3"/>
      <c r="E3676" s="3"/>
      <c r="F3676" s="4"/>
    </row>
    <row r="3677" spans="2:6" ht="11.25" customHeight="1" x14ac:dyDescent="0.2">
      <c r="B3677" s="36" t="s">
        <v>4016</v>
      </c>
      <c r="C3677" s="3"/>
      <c r="D3677" s="3"/>
      <c r="E3677" s="3"/>
      <c r="F3677" s="4"/>
    </row>
    <row r="3678" spans="2:6" ht="11.25" customHeight="1" x14ac:dyDescent="0.2">
      <c r="B3678" s="36" t="s">
        <v>2001</v>
      </c>
      <c r="C3678" s="3"/>
      <c r="D3678" s="3"/>
      <c r="E3678" s="3"/>
      <c r="F3678" s="4"/>
    </row>
    <row r="3679" spans="2:6" ht="11.25" customHeight="1" x14ac:dyDescent="0.2">
      <c r="B3679" s="36" t="s">
        <v>4016</v>
      </c>
      <c r="C3679" s="3"/>
      <c r="D3679" s="3"/>
      <c r="E3679" s="3"/>
      <c r="F3679" s="4"/>
    </row>
    <row r="3680" spans="2:6" ht="11.25" customHeight="1" x14ac:dyDescent="0.2">
      <c r="B3680" s="36" t="s">
        <v>426</v>
      </c>
      <c r="C3680" s="3"/>
      <c r="D3680" s="3"/>
      <c r="E3680" s="3"/>
      <c r="F3680" s="4"/>
    </row>
    <row r="3681" spans="2:6" ht="11.25" customHeight="1" x14ac:dyDescent="0.2">
      <c r="B3681" s="36" t="s">
        <v>4016</v>
      </c>
      <c r="C3681" s="3"/>
      <c r="D3681" s="3"/>
      <c r="E3681" s="3"/>
      <c r="F3681" s="4"/>
    </row>
    <row r="3682" spans="2:6" ht="11.25" customHeight="1" x14ac:dyDescent="0.2">
      <c r="B3682" s="36" t="s">
        <v>3587</v>
      </c>
      <c r="C3682" s="3"/>
      <c r="D3682" s="3"/>
      <c r="E3682" s="3"/>
      <c r="F3682" s="4"/>
    </row>
    <row r="3683" spans="2:6" ht="11.25" customHeight="1" x14ac:dyDescent="0.2">
      <c r="B3683" s="36" t="s">
        <v>4016</v>
      </c>
      <c r="C3683" s="3"/>
      <c r="D3683" s="3"/>
      <c r="E3683" s="3"/>
      <c r="F3683" s="4"/>
    </row>
    <row r="3684" spans="2:6" ht="11.25" customHeight="1" x14ac:dyDescent="0.2">
      <c r="B3684" s="36" t="s">
        <v>3959</v>
      </c>
      <c r="C3684" s="3"/>
      <c r="D3684" s="3"/>
      <c r="E3684" s="3"/>
      <c r="F3684" s="4"/>
    </row>
    <row r="3685" spans="2:6" ht="11.25" customHeight="1" x14ac:dyDescent="0.2">
      <c r="B3685" s="36" t="s">
        <v>4016</v>
      </c>
      <c r="C3685" s="3"/>
      <c r="D3685" s="3"/>
      <c r="E3685" s="3"/>
      <c r="F3685" s="4"/>
    </row>
    <row r="3686" spans="2:6" ht="11.25" customHeight="1" x14ac:dyDescent="0.2">
      <c r="B3686" s="36" t="s">
        <v>1981</v>
      </c>
      <c r="C3686" s="3"/>
      <c r="D3686" s="3"/>
      <c r="E3686" s="3"/>
      <c r="F3686" s="4"/>
    </row>
    <row r="3687" spans="2:6" ht="11.25" customHeight="1" x14ac:dyDescent="0.2">
      <c r="B3687" s="36" t="s">
        <v>4016</v>
      </c>
      <c r="C3687" s="3"/>
      <c r="D3687" s="3"/>
      <c r="E3687" s="3"/>
      <c r="F3687" s="4"/>
    </row>
    <row r="3688" spans="2:6" ht="11.25" customHeight="1" x14ac:dyDescent="0.2">
      <c r="B3688" s="36" t="s">
        <v>1494</v>
      </c>
      <c r="C3688" s="3"/>
      <c r="D3688" s="3"/>
      <c r="E3688" s="3"/>
      <c r="F3688" s="4"/>
    </row>
    <row r="3689" spans="2:6" ht="11.25" customHeight="1" x14ac:dyDescent="0.2">
      <c r="B3689" s="36" t="s">
        <v>4016</v>
      </c>
      <c r="C3689" s="3"/>
      <c r="D3689" s="3"/>
      <c r="E3689" s="3"/>
      <c r="F3689" s="4"/>
    </row>
    <row r="3690" spans="2:6" ht="11.25" customHeight="1" x14ac:dyDescent="0.2">
      <c r="B3690" s="36" t="s">
        <v>1134</v>
      </c>
      <c r="C3690" s="3"/>
      <c r="D3690" s="3"/>
      <c r="E3690" s="3"/>
      <c r="F3690" s="4"/>
    </row>
    <row r="3691" spans="2:6" ht="11.25" customHeight="1" x14ac:dyDescent="0.2">
      <c r="B3691" s="36" t="s">
        <v>4016</v>
      </c>
      <c r="C3691" s="3"/>
      <c r="D3691" s="3"/>
      <c r="E3691" s="3"/>
      <c r="F3691" s="4"/>
    </row>
    <row r="3692" spans="2:6" ht="11.25" customHeight="1" x14ac:dyDescent="0.2">
      <c r="B3692" s="36" t="s">
        <v>3910</v>
      </c>
      <c r="C3692" s="3"/>
      <c r="D3692" s="3"/>
      <c r="E3692" s="3"/>
      <c r="F3692" s="4"/>
    </row>
    <row r="3693" spans="2:6" ht="11.25" customHeight="1" x14ac:dyDescent="0.2">
      <c r="B3693" s="28" t="s">
        <v>4016</v>
      </c>
      <c r="C3693" s="6"/>
      <c r="D3693" s="6"/>
      <c r="E3693" s="6"/>
      <c r="F3693" s="7"/>
    </row>
    <row r="3694" spans="2:6" ht="11.25" customHeight="1" x14ac:dyDescent="0.2">
      <c r="B3694" s="36" t="s">
        <v>1889</v>
      </c>
      <c r="C3694" s="3"/>
      <c r="D3694" s="3"/>
      <c r="E3694" s="3"/>
      <c r="F3694" s="4"/>
    </row>
    <row r="3695" spans="2:6" ht="11.25" customHeight="1" x14ac:dyDescent="0.2">
      <c r="B3695" s="36" t="s">
        <v>4016</v>
      </c>
      <c r="C3695" s="3"/>
      <c r="D3695" s="3"/>
      <c r="E3695" s="3"/>
      <c r="F3695" s="4"/>
    </row>
    <row r="3696" spans="2:6" ht="11.25" customHeight="1" x14ac:dyDescent="0.2">
      <c r="B3696" s="36" t="s">
        <v>335</v>
      </c>
      <c r="C3696" s="3"/>
      <c r="D3696" s="3"/>
      <c r="E3696" s="3"/>
      <c r="F3696" s="4"/>
    </row>
    <row r="3697" spans="2:6" ht="11.25" customHeight="1" x14ac:dyDescent="0.2">
      <c r="B3697" s="36" t="s">
        <v>4016</v>
      </c>
      <c r="C3697" s="3"/>
      <c r="D3697" s="3"/>
      <c r="E3697" s="3"/>
      <c r="F3697" s="4"/>
    </row>
    <row r="3698" spans="2:6" ht="11.25" customHeight="1" x14ac:dyDescent="0.2">
      <c r="B3698" s="36" t="s">
        <v>2001</v>
      </c>
      <c r="C3698" s="3"/>
      <c r="D3698" s="3"/>
      <c r="E3698" s="3"/>
      <c r="F3698" s="4"/>
    </row>
    <row r="3699" spans="2:6" ht="11.25" customHeight="1" x14ac:dyDescent="0.2">
      <c r="B3699" s="36" t="s">
        <v>4016</v>
      </c>
      <c r="C3699" s="3"/>
      <c r="D3699" s="3"/>
      <c r="E3699" s="3"/>
      <c r="F3699" s="4"/>
    </row>
    <row r="3700" spans="2:6" ht="11.25" customHeight="1" x14ac:dyDescent="0.2">
      <c r="B3700" s="36" t="s">
        <v>14</v>
      </c>
      <c r="C3700" s="3"/>
      <c r="D3700" s="3"/>
      <c r="E3700" s="3"/>
      <c r="F3700" s="4"/>
    </row>
    <row r="3701" spans="2:6" ht="11.25" customHeight="1" x14ac:dyDescent="0.2">
      <c r="B3701" s="36" t="s">
        <v>4016</v>
      </c>
      <c r="C3701" s="3"/>
      <c r="D3701" s="3"/>
      <c r="E3701" s="3"/>
      <c r="F3701" s="4"/>
    </row>
    <row r="3702" spans="2:6" ht="11.25" customHeight="1" x14ac:dyDescent="0.2">
      <c r="B3702" s="36" t="s">
        <v>1693</v>
      </c>
      <c r="C3702" s="3"/>
      <c r="D3702" s="3"/>
      <c r="E3702" s="3"/>
      <c r="F3702" s="4"/>
    </row>
    <row r="3703" spans="2:6" ht="11.25" customHeight="1" x14ac:dyDescent="0.2">
      <c r="B3703" s="36" t="s">
        <v>4016</v>
      </c>
      <c r="C3703" s="3"/>
      <c r="D3703" s="3"/>
      <c r="E3703" s="3"/>
      <c r="F3703" s="4"/>
    </row>
    <row r="3704" spans="2:6" ht="11.25" customHeight="1" x14ac:dyDescent="0.2">
      <c r="B3704" s="36" t="s">
        <v>3357</v>
      </c>
      <c r="C3704" s="3"/>
      <c r="D3704" s="3"/>
      <c r="E3704" s="3"/>
      <c r="F3704" s="4"/>
    </row>
    <row r="3705" spans="2:6" ht="11.25" customHeight="1" x14ac:dyDescent="0.2">
      <c r="B3705" s="36" t="s">
        <v>4016</v>
      </c>
      <c r="C3705" s="3"/>
      <c r="D3705" s="3"/>
      <c r="E3705" s="3"/>
      <c r="F3705" s="4"/>
    </row>
    <row r="3706" spans="2:6" ht="11.25" customHeight="1" x14ac:dyDescent="0.2">
      <c r="B3706" s="36" t="s">
        <v>1477</v>
      </c>
      <c r="C3706" s="3"/>
      <c r="D3706" s="3"/>
      <c r="E3706" s="3"/>
      <c r="F3706" s="4"/>
    </row>
    <row r="3707" spans="2:6" ht="11.25" customHeight="1" x14ac:dyDescent="0.2">
      <c r="B3707" s="36" t="s">
        <v>4016</v>
      </c>
      <c r="C3707" s="3"/>
      <c r="D3707" s="3"/>
      <c r="E3707" s="3"/>
      <c r="F3707" s="4"/>
    </row>
    <row r="3708" spans="2:6" ht="11.25" customHeight="1" x14ac:dyDescent="0.2">
      <c r="B3708" s="36" t="s">
        <v>597</v>
      </c>
      <c r="C3708" s="3"/>
      <c r="D3708" s="3"/>
      <c r="E3708" s="3"/>
      <c r="F3708" s="4"/>
    </row>
    <row r="3709" spans="2:6" ht="11.25" customHeight="1" x14ac:dyDescent="0.2">
      <c r="B3709" s="36" t="s">
        <v>4016</v>
      </c>
      <c r="C3709" s="3"/>
      <c r="D3709" s="3"/>
      <c r="E3709" s="3"/>
      <c r="F3709" s="4"/>
    </row>
    <row r="3710" spans="2:6" ht="11.25" customHeight="1" x14ac:dyDescent="0.2">
      <c r="B3710" s="36" t="s">
        <v>2367</v>
      </c>
      <c r="C3710" s="3"/>
      <c r="D3710" s="3"/>
      <c r="E3710" s="3"/>
      <c r="F3710" s="4"/>
    </row>
    <row r="3711" spans="2:6" ht="11.25" customHeight="1" x14ac:dyDescent="0.2">
      <c r="B3711" s="36" t="s">
        <v>4016</v>
      </c>
      <c r="C3711" s="3"/>
      <c r="D3711" s="3"/>
      <c r="E3711" s="3"/>
      <c r="F3711" s="4"/>
    </row>
    <row r="3712" spans="2:6" ht="11.25" customHeight="1" x14ac:dyDescent="0.2">
      <c r="B3712" s="36" t="s">
        <v>1204</v>
      </c>
      <c r="C3712" s="3"/>
      <c r="D3712" s="3"/>
      <c r="E3712" s="3"/>
      <c r="F3712" s="4"/>
    </row>
    <row r="3713" spans="2:6" ht="11.25" customHeight="1" x14ac:dyDescent="0.2">
      <c r="B3713" s="36" t="s">
        <v>4016</v>
      </c>
      <c r="C3713" s="3"/>
      <c r="D3713" s="3"/>
      <c r="E3713" s="3"/>
      <c r="F3713" s="4"/>
    </row>
    <row r="3714" spans="2:6" ht="11.25" customHeight="1" x14ac:dyDescent="0.2">
      <c r="B3714" s="36" t="s">
        <v>3707</v>
      </c>
      <c r="C3714" s="3"/>
      <c r="D3714" s="3"/>
      <c r="E3714" s="3"/>
      <c r="F3714" s="4"/>
    </row>
    <row r="3715" spans="2:6" ht="11.25" customHeight="1" x14ac:dyDescent="0.2">
      <c r="B3715" s="36" t="s">
        <v>4016</v>
      </c>
      <c r="C3715" s="3"/>
      <c r="D3715" s="3"/>
      <c r="E3715" s="3"/>
      <c r="F3715" s="4"/>
    </row>
    <row r="3716" spans="2:6" ht="11.25" customHeight="1" x14ac:dyDescent="0.2">
      <c r="B3716" s="36" t="s">
        <v>2221</v>
      </c>
      <c r="C3716" s="3"/>
      <c r="D3716" s="3"/>
      <c r="E3716" s="3"/>
      <c r="F3716" s="4"/>
    </row>
    <row r="3717" spans="2:6" ht="11.25" customHeight="1" x14ac:dyDescent="0.2">
      <c r="B3717" s="36" t="s">
        <v>273</v>
      </c>
      <c r="C3717" s="3"/>
      <c r="D3717" s="3"/>
      <c r="E3717" s="3"/>
      <c r="F3717" s="4"/>
    </row>
    <row r="3718" spans="2:6" ht="11.25" customHeight="1" x14ac:dyDescent="0.2">
      <c r="B3718" s="36" t="s">
        <v>908</v>
      </c>
      <c r="C3718" s="3"/>
      <c r="D3718" s="3"/>
      <c r="E3718" s="3"/>
      <c r="F3718" s="4"/>
    </row>
    <row r="3719" spans="2:6" ht="11.25" customHeight="1" x14ac:dyDescent="0.2">
      <c r="B3719" s="36" t="s">
        <v>3866</v>
      </c>
      <c r="C3719" s="37">
        <f>D3719+E3719+F3719</f>
        <v>7336</v>
      </c>
      <c r="D3719" s="3">
        <v>1722</v>
      </c>
      <c r="E3719" s="3">
        <v>1816</v>
      </c>
      <c r="F3719" s="4">
        <v>3798</v>
      </c>
    </row>
    <row r="3720" spans="2:6" ht="11.25" customHeight="1" x14ac:dyDescent="0.2">
      <c r="B3720" s="36" t="s">
        <v>4016</v>
      </c>
      <c r="C3720" s="3"/>
      <c r="D3720" s="3"/>
      <c r="E3720" s="3"/>
      <c r="F3720" s="4"/>
    </row>
    <row r="3721" spans="2:6" ht="11.25" customHeight="1" x14ac:dyDescent="0.2">
      <c r="B3721" s="36" t="s">
        <v>3832</v>
      </c>
      <c r="C3721" s="3"/>
      <c r="D3721" s="3"/>
      <c r="E3721" s="3"/>
      <c r="F3721" s="4"/>
    </row>
    <row r="3722" spans="2:6" ht="11.25" customHeight="1" x14ac:dyDescent="0.2">
      <c r="B3722" s="36" t="s">
        <v>4016</v>
      </c>
      <c r="C3722" s="3"/>
      <c r="D3722" s="3"/>
      <c r="E3722" s="3"/>
      <c r="F3722" s="4"/>
    </row>
    <row r="3723" spans="2:6" ht="11.25" customHeight="1" x14ac:dyDescent="0.2">
      <c r="B3723" s="36" t="s">
        <v>1477</v>
      </c>
      <c r="C3723" s="3"/>
      <c r="D3723" s="3"/>
      <c r="E3723" s="3"/>
      <c r="F3723" s="4"/>
    </row>
    <row r="3724" spans="2:6" ht="11.25" customHeight="1" x14ac:dyDescent="0.2">
      <c r="B3724" s="36" t="s">
        <v>4016</v>
      </c>
      <c r="C3724" s="3"/>
      <c r="D3724" s="3"/>
      <c r="E3724" s="3"/>
      <c r="F3724" s="4"/>
    </row>
    <row r="3725" spans="2:6" ht="11.25" customHeight="1" x14ac:dyDescent="0.2">
      <c r="B3725" s="36" t="s">
        <v>597</v>
      </c>
      <c r="C3725" s="3"/>
      <c r="D3725" s="3"/>
      <c r="E3725" s="3"/>
      <c r="F3725" s="4"/>
    </row>
    <row r="3726" spans="2:6" ht="11.25" customHeight="1" x14ac:dyDescent="0.2">
      <c r="B3726" s="36" t="s">
        <v>4016</v>
      </c>
      <c r="C3726" s="3"/>
      <c r="D3726" s="3"/>
      <c r="E3726" s="3"/>
      <c r="F3726" s="4"/>
    </row>
    <row r="3727" spans="2:6" ht="11.25" customHeight="1" x14ac:dyDescent="0.2">
      <c r="B3727" s="36" t="s">
        <v>2367</v>
      </c>
      <c r="C3727" s="3"/>
      <c r="D3727" s="3"/>
      <c r="E3727" s="3"/>
      <c r="F3727" s="4"/>
    </row>
    <row r="3728" spans="2:6" ht="11.25" customHeight="1" x14ac:dyDescent="0.2">
      <c r="B3728" s="36" t="s">
        <v>4016</v>
      </c>
      <c r="C3728" s="3"/>
      <c r="D3728" s="3"/>
      <c r="E3728" s="3"/>
      <c r="F3728" s="4"/>
    </row>
    <row r="3729" spans="2:6" ht="11.25" customHeight="1" x14ac:dyDescent="0.2">
      <c r="B3729" s="36" t="s">
        <v>1717</v>
      </c>
      <c r="C3729" s="3"/>
      <c r="D3729" s="3"/>
      <c r="E3729" s="3"/>
      <c r="F3729" s="4"/>
    </row>
    <row r="3730" spans="2:6" ht="11.25" customHeight="1" x14ac:dyDescent="0.2">
      <c r="B3730" s="36" t="s">
        <v>4016</v>
      </c>
      <c r="C3730" s="3"/>
      <c r="D3730" s="3"/>
      <c r="E3730" s="3"/>
      <c r="F3730" s="4"/>
    </row>
    <row r="3731" spans="2:6" ht="11.25" customHeight="1" x14ac:dyDescent="0.2">
      <c r="B3731" s="36" t="s">
        <v>170</v>
      </c>
      <c r="C3731" s="3"/>
      <c r="D3731" s="3"/>
      <c r="E3731" s="3"/>
      <c r="F3731" s="4"/>
    </row>
    <row r="3732" spans="2:6" ht="11.25" customHeight="1" x14ac:dyDescent="0.2">
      <c r="B3732" s="36" t="s">
        <v>4016</v>
      </c>
      <c r="C3732" s="3"/>
      <c r="D3732" s="3"/>
      <c r="E3732" s="3"/>
      <c r="F3732" s="4"/>
    </row>
    <row r="3733" spans="2:6" ht="11.25" customHeight="1" x14ac:dyDescent="0.2">
      <c r="B3733" s="36" t="s">
        <v>152</v>
      </c>
      <c r="C3733" s="3"/>
      <c r="D3733" s="3"/>
      <c r="E3733" s="3"/>
      <c r="F3733" s="4"/>
    </row>
    <row r="3734" spans="2:6" ht="11.25" customHeight="1" x14ac:dyDescent="0.2">
      <c r="B3734" s="36" t="s">
        <v>2255</v>
      </c>
      <c r="C3734" s="3"/>
      <c r="D3734" s="3"/>
      <c r="E3734" s="3"/>
      <c r="F3734" s="4"/>
    </row>
    <row r="3735" spans="2:6" ht="11.25" customHeight="1" x14ac:dyDescent="0.2">
      <c r="B3735" s="36" t="s">
        <v>1149</v>
      </c>
      <c r="C3735" s="3"/>
      <c r="D3735" s="3"/>
      <c r="E3735" s="3"/>
      <c r="F3735" s="4"/>
    </row>
    <row r="3736" spans="2:6" ht="11.25" customHeight="1" x14ac:dyDescent="0.2">
      <c r="B3736" s="36" t="s">
        <v>1809</v>
      </c>
      <c r="C3736" s="37">
        <f>D3736+E3736+F3736</f>
        <v>4777</v>
      </c>
      <c r="D3736" s="3">
        <v>3501</v>
      </c>
      <c r="E3736" s="3">
        <v>1270</v>
      </c>
      <c r="F3736" s="4">
        <v>6</v>
      </c>
    </row>
    <row r="3737" spans="2:6" ht="11.25" customHeight="1" x14ac:dyDescent="0.2">
      <c r="B3737" s="36" t="s">
        <v>4016</v>
      </c>
      <c r="C3737" s="3"/>
      <c r="D3737" s="3"/>
      <c r="E3737" s="3"/>
      <c r="F3737" s="4"/>
    </row>
    <row r="3738" spans="2:6" ht="11.25" customHeight="1" x14ac:dyDescent="0.2">
      <c r="B3738" s="36" t="s">
        <v>3144</v>
      </c>
      <c r="C3738" s="3"/>
      <c r="D3738" s="3"/>
      <c r="E3738" s="3"/>
      <c r="F3738" s="4"/>
    </row>
    <row r="3739" spans="2:6" ht="11.25" customHeight="1" x14ac:dyDescent="0.2">
      <c r="B3739" s="36" t="s">
        <v>4016</v>
      </c>
      <c r="C3739" s="3"/>
      <c r="D3739" s="3"/>
      <c r="E3739" s="3"/>
      <c r="F3739" s="4"/>
    </row>
    <row r="3740" spans="2:6" ht="11.25" customHeight="1" x14ac:dyDescent="0.2">
      <c r="B3740" s="36" t="s">
        <v>170</v>
      </c>
      <c r="C3740" s="3"/>
      <c r="D3740" s="3"/>
      <c r="E3740" s="3"/>
      <c r="F3740" s="4"/>
    </row>
    <row r="3741" spans="2:6" ht="11.25" customHeight="1" x14ac:dyDescent="0.2">
      <c r="B3741" s="36" t="s">
        <v>4016</v>
      </c>
      <c r="C3741" s="3"/>
      <c r="D3741" s="3"/>
      <c r="E3741" s="3"/>
      <c r="F3741" s="4"/>
    </row>
    <row r="3742" spans="2:6" ht="11.25" customHeight="1" x14ac:dyDescent="0.2">
      <c r="B3742" s="36" t="s">
        <v>3497</v>
      </c>
      <c r="C3742" s="3"/>
      <c r="D3742" s="3"/>
      <c r="E3742" s="3"/>
      <c r="F3742" s="4"/>
    </row>
    <row r="3743" spans="2:6" ht="11.25" customHeight="1" x14ac:dyDescent="0.2">
      <c r="B3743" s="36" t="s">
        <v>4016</v>
      </c>
      <c r="C3743" s="3"/>
      <c r="D3743" s="3"/>
      <c r="E3743" s="3"/>
      <c r="F3743" s="4"/>
    </row>
    <row r="3744" spans="2:6" ht="11.25" customHeight="1" x14ac:dyDescent="0.2">
      <c r="B3744" s="36" t="s">
        <v>2826</v>
      </c>
      <c r="C3744" s="3"/>
      <c r="D3744" s="3"/>
      <c r="E3744" s="3"/>
      <c r="F3744" s="4"/>
    </row>
    <row r="3745" spans="2:6" ht="11.25" customHeight="1" x14ac:dyDescent="0.2">
      <c r="B3745" s="36" t="s">
        <v>1383</v>
      </c>
      <c r="C3745" s="3"/>
      <c r="D3745" s="3"/>
      <c r="E3745" s="3"/>
      <c r="F3745" s="4"/>
    </row>
    <row r="3746" spans="2:6" ht="11.25" customHeight="1" x14ac:dyDescent="0.2">
      <c r="B3746" s="28" t="s">
        <v>283</v>
      </c>
      <c r="C3746" s="6"/>
      <c r="D3746" s="6"/>
      <c r="E3746" s="6"/>
      <c r="F3746" s="7"/>
    </row>
    <row r="3747" spans="2:6" ht="11.25" customHeight="1" x14ac:dyDescent="0.2">
      <c r="B3747" s="36" t="s">
        <v>3893</v>
      </c>
      <c r="C3747" s="37">
        <f>D3747+E3747+F3747</f>
        <v>822</v>
      </c>
      <c r="D3747" s="3">
        <v>603</v>
      </c>
      <c r="E3747" s="3">
        <v>218</v>
      </c>
      <c r="F3747" s="4">
        <v>1</v>
      </c>
    </row>
    <row r="3748" spans="2:6" ht="11.25" customHeight="1" x14ac:dyDescent="0.2">
      <c r="B3748" s="36" t="s">
        <v>4016</v>
      </c>
      <c r="C3748" s="3"/>
      <c r="D3748" s="3"/>
      <c r="E3748" s="3"/>
      <c r="F3748" s="4"/>
    </row>
    <row r="3749" spans="2:6" ht="11.25" customHeight="1" x14ac:dyDescent="0.2">
      <c r="B3749" s="36" t="s">
        <v>1525</v>
      </c>
      <c r="C3749" s="3"/>
      <c r="D3749" s="3"/>
      <c r="E3749" s="3"/>
      <c r="F3749" s="4"/>
    </row>
    <row r="3750" spans="2:6" ht="11.25" customHeight="1" x14ac:dyDescent="0.2">
      <c r="B3750" s="36" t="s">
        <v>4016</v>
      </c>
      <c r="C3750" s="3"/>
      <c r="D3750" s="3"/>
      <c r="E3750" s="3"/>
      <c r="F3750" s="4"/>
    </row>
    <row r="3751" spans="2:6" ht="11.25" customHeight="1" x14ac:dyDescent="0.2">
      <c r="B3751" s="36" t="s">
        <v>1477</v>
      </c>
      <c r="C3751" s="3"/>
      <c r="D3751" s="3"/>
      <c r="E3751" s="3"/>
      <c r="F3751" s="4"/>
    </row>
    <row r="3752" spans="2:6" ht="11.25" customHeight="1" x14ac:dyDescent="0.2">
      <c r="B3752" s="36" t="s">
        <v>4016</v>
      </c>
      <c r="C3752" s="3"/>
      <c r="D3752" s="3"/>
      <c r="E3752" s="3"/>
      <c r="F3752" s="4"/>
    </row>
    <row r="3753" spans="2:6" ht="11.25" customHeight="1" x14ac:dyDescent="0.2">
      <c r="B3753" s="36" t="s">
        <v>597</v>
      </c>
      <c r="C3753" s="3"/>
      <c r="D3753" s="3"/>
      <c r="E3753" s="3"/>
      <c r="F3753" s="4"/>
    </row>
    <row r="3754" spans="2:6" ht="11.25" customHeight="1" x14ac:dyDescent="0.2">
      <c r="B3754" s="36" t="s">
        <v>4016</v>
      </c>
      <c r="C3754" s="3"/>
      <c r="D3754" s="3"/>
      <c r="E3754" s="3"/>
      <c r="F3754" s="4"/>
    </row>
    <row r="3755" spans="2:6" ht="11.25" customHeight="1" x14ac:dyDescent="0.2">
      <c r="B3755" s="36" t="s">
        <v>2900</v>
      </c>
      <c r="C3755" s="3"/>
      <c r="D3755" s="3"/>
      <c r="E3755" s="3"/>
      <c r="F3755" s="4"/>
    </row>
    <row r="3756" spans="2:6" ht="11.25" customHeight="1" x14ac:dyDescent="0.2">
      <c r="B3756" s="36" t="s">
        <v>4016</v>
      </c>
      <c r="C3756" s="3"/>
      <c r="D3756" s="3"/>
      <c r="E3756" s="3"/>
      <c r="F3756" s="4"/>
    </row>
    <row r="3757" spans="2:6" ht="11.25" customHeight="1" x14ac:dyDescent="0.2">
      <c r="B3757" s="36" t="s">
        <v>4002</v>
      </c>
      <c r="C3757" s="3"/>
      <c r="D3757" s="3"/>
      <c r="E3757" s="3"/>
      <c r="F3757" s="4"/>
    </row>
    <row r="3758" spans="2:6" ht="11.25" customHeight="1" x14ac:dyDescent="0.2">
      <c r="B3758" s="36" t="s">
        <v>1391</v>
      </c>
      <c r="C3758" s="3"/>
      <c r="D3758" s="3"/>
      <c r="E3758" s="3"/>
      <c r="F3758" s="4"/>
    </row>
    <row r="3759" spans="2:6" ht="11.25" customHeight="1" x14ac:dyDescent="0.2">
      <c r="B3759" s="36" t="s">
        <v>3928</v>
      </c>
      <c r="C3759" s="3"/>
      <c r="D3759" s="3"/>
      <c r="E3759" s="3"/>
      <c r="F3759" s="4"/>
    </row>
    <row r="3760" spans="2:6" ht="11.25" customHeight="1" x14ac:dyDescent="0.2">
      <c r="B3760" s="36" t="s">
        <v>346</v>
      </c>
      <c r="C3760" s="3"/>
      <c r="D3760" s="3"/>
      <c r="E3760" s="3"/>
      <c r="F3760" s="4"/>
    </row>
    <row r="3761" spans="2:6" ht="11.25" customHeight="1" x14ac:dyDescent="0.2">
      <c r="B3761" s="36" t="s">
        <v>2279</v>
      </c>
      <c r="C3761" s="37">
        <f>D3761+E3761+F3761</f>
        <v>267</v>
      </c>
      <c r="D3761" s="3">
        <v>267</v>
      </c>
      <c r="E3761" s="3"/>
      <c r="F3761" s="4"/>
    </row>
    <row r="3762" spans="2:6" ht="11.25" customHeight="1" x14ac:dyDescent="0.2">
      <c r="B3762" s="36" t="s">
        <v>4016</v>
      </c>
      <c r="C3762" s="3"/>
      <c r="D3762" s="3"/>
      <c r="E3762" s="3"/>
      <c r="F3762" s="4"/>
    </row>
    <row r="3763" spans="2:6" ht="11.25" customHeight="1" x14ac:dyDescent="0.2">
      <c r="B3763" s="36" t="s">
        <v>698</v>
      </c>
      <c r="C3763" s="3"/>
      <c r="D3763" s="3"/>
      <c r="E3763" s="3"/>
      <c r="F3763" s="4"/>
    </row>
    <row r="3764" spans="2:6" ht="11.25" customHeight="1" x14ac:dyDescent="0.2">
      <c r="B3764" s="36" t="s">
        <v>4016</v>
      </c>
      <c r="C3764" s="3"/>
      <c r="D3764" s="3"/>
      <c r="E3764" s="3"/>
      <c r="F3764" s="4"/>
    </row>
    <row r="3765" spans="2:6" ht="11.25" customHeight="1" x14ac:dyDescent="0.2">
      <c r="B3765" s="36" t="s">
        <v>3227</v>
      </c>
      <c r="C3765" s="3"/>
      <c r="D3765" s="3"/>
      <c r="E3765" s="3"/>
      <c r="F3765" s="4"/>
    </row>
    <row r="3766" spans="2:6" ht="11.25" customHeight="1" x14ac:dyDescent="0.2">
      <c r="B3766" s="36" t="s">
        <v>4016</v>
      </c>
      <c r="C3766" s="3"/>
      <c r="D3766" s="3"/>
      <c r="E3766" s="3"/>
      <c r="F3766" s="4"/>
    </row>
    <row r="3767" spans="2:6" ht="11.25" customHeight="1" x14ac:dyDescent="0.2">
      <c r="B3767" s="36" t="s">
        <v>787</v>
      </c>
      <c r="C3767" s="3"/>
      <c r="D3767" s="3"/>
      <c r="E3767" s="3"/>
      <c r="F3767" s="4"/>
    </row>
    <row r="3768" spans="2:6" ht="11.25" customHeight="1" x14ac:dyDescent="0.2">
      <c r="B3768" s="36" t="s">
        <v>4016</v>
      </c>
      <c r="C3768" s="3"/>
      <c r="D3768" s="3"/>
      <c r="E3768" s="3"/>
      <c r="F3768" s="4"/>
    </row>
    <row r="3769" spans="2:6" ht="11.25" customHeight="1" x14ac:dyDescent="0.2">
      <c r="B3769" s="36" t="s">
        <v>2029</v>
      </c>
      <c r="C3769" s="3"/>
      <c r="D3769" s="3"/>
      <c r="E3769" s="3"/>
      <c r="F3769" s="4"/>
    </row>
    <row r="3770" spans="2:6" ht="11.25" customHeight="1" x14ac:dyDescent="0.2">
      <c r="B3770" s="36" t="s">
        <v>4016</v>
      </c>
      <c r="C3770" s="3"/>
      <c r="D3770" s="3"/>
      <c r="E3770" s="3"/>
      <c r="F3770" s="4"/>
    </row>
    <row r="3771" spans="2:6" ht="11.25" customHeight="1" x14ac:dyDescent="0.2">
      <c r="B3771" s="36" t="s">
        <v>2708</v>
      </c>
      <c r="C3771" s="3"/>
      <c r="D3771" s="3"/>
      <c r="E3771" s="3"/>
      <c r="F3771" s="4"/>
    </row>
    <row r="3772" spans="2:6" ht="11.25" customHeight="1" x14ac:dyDescent="0.2">
      <c r="B3772" s="36" t="s">
        <v>4016</v>
      </c>
      <c r="C3772" s="3"/>
      <c r="D3772" s="3"/>
      <c r="E3772" s="3"/>
      <c r="F3772" s="4"/>
    </row>
    <row r="3773" spans="2:6" ht="11.25" customHeight="1" x14ac:dyDescent="0.2">
      <c r="B3773" s="36" t="s">
        <v>3194</v>
      </c>
      <c r="C3773" s="3"/>
      <c r="D3773" s="3"/>
      <c r="E3773" s="3"/>
      <c r="F3773" s="4"/>
    </row>
    <row r="3774" spans="2:6" ht="11.25" customHeight="1" x14ac:dyDescent="0.2">
      <c r="B3774" s="36" t="s">
        <v>3564</v>
      </c>
      <c r="C3774" s="3"/>
      <c r="D3774" s="3"/>
      <c r="E3774" s="3"/>
      <c r="F3774" s="4"/>
    </row>
    <row r="3775" spans="2:6" ht="11.25" customHeight="1" x14ac:dyDescent="0.2">
      <c r="B3775" s="36" t="s">
        <v>290</v>
      </c>
      <c r="C3775" s="3"/>
      <c r="D3775" s="3"/>
      <c r="E3775" s="3"/>
      <c r="F3775" s="4"/>
    </row>
    <row r="3776" spans="2:6" ht="11.25" customHeight="1" x14ac:dyDescent="0.2">
      <c r="B3776" s="36" t="s">
        <v>4016</v>
      </c>
      <c r="C3776" s="3"/>
      <c r="D3776" s="3"/>
      <c r="E3776" s="3"/>
      <c r="F3776" s="4"/>
    </row>
    <row r="3777" spans="2:6" ht="11.25" customHeight="1" x14ac:dyDescent="0.2">
      <c r="B3777" s="36" t="s">
        <v>862</v>
      </c>
      <c r="C3777" s="3"/>
      <c r="D3777" s="3"/>
      <c r="E3777" s="3"/>
      <c r="F3777" s="4"/>
    </row>
    <row r="3778" spans="2:6" ht="11.25" customHeight="1" x14ac:dyDescent="0.2">
      <c r="B3778" s="36" t="s">
        <v>474</v>
      </c>
      <c r="C3778" s="3"/>
      <c r="D3778" s="3"/>
      <c r="E3778" s="3"/>
      <c r="F3778" s="4"/>
    </row>
    <row r="3779" spans="2:6" ht="11.25" customHeight="1" x14ac:dyDescent="0.2">
      <c r="B3779" s="36" t="s">
        <v>1826</v>
      </c>
      <c r="C3779" s="3"/>
      <c r="D3779" s="3"/>
      <c r="E3779" s="3"/>
      <c r="F3779" s="4"/>
    </row>
    <row r="3780" spans="2:6" ht="11.25" customHeight="1" x14ac:dyDescent="0.2">
      <c r="B3780" s="36" t="s">
        <v>4016</v>
      </c>
      <c r="C3780" s="3"/>
      <c r="D3780" s="3"/>
      <c r="E3780" s="3"/>
      <c r="F3780" s="4"/>
    </row>
    <row r="3781" spans="2:6" ht="11.25" customHeight="1" x14ac:dyDescent="0.2">
      <c r="B3781" s="36" t="s">
        <v>2031</v>
      </c>
      <c r="C3781" s="3"/>
      <c r="D3781" s="3"/>
      <c r="E3781" s="3"/>
      <c r="F3781" s="4"/>
    </row>
    <row r="3782" spans="2:6" ht="11.25" customHeight="1" x14ac:dyDescent="0.2">
      <c r="B3782" s="36" t="s">
        <v>1006</v>
      </c>
      <c r="C3782" s="3"/>
      <c r="D3782" s="3"/>
      <c r="E3782" s="3"/>
      <c r="F3782" s="4"/>
    </row>
    <row r="3783" spans="2:6" ht="11.25" customHeight="1" x14ac:dyDescent="0.2">
      <c r="B3783" s="36" t="s">
        <v>3101</v>
      </c>
      <c r="C3783" s="3"/>
      <c r="D3783" s="3"/>
      <c r="E3783" s="3"/>
      <c r="F3783" s="4"/>
    </row>
    <row r="3784" spans="2:6" ht="11.25" customHeight="1" x14ac:dyDescent="0.2">
      <c r="B3784" s="36" t="s">
        <v>2722</v>
      </c>
      <c r="C3784" s="37">
        <f>D3784+E3784+F3784</f>
        <v>738</v>
      </c>
      <c r="D3784" s="3">
        <v>272</v>
      </c>
      <c r="E3784" s="3">
        <v>290</v>
      </c>
      <c r="F3784" s="4">
        <v>176</v>
      </c>
    </row>
    <row r="3785" spans="2:6" ht="11.25" customHeight="1" x14ac:dyDescent="0.2">
      <c r="B3785" s="36" t="s">
        <v>4016</v>
      </c>
      <c r="C3785" s="3"/>
      <c r="D3785" s="3"/>
      <c r="E3785" s="3"/>
      <c r="F3785" s="4"/>
    </row>
    <row r="3786" spans="2:6" ht="11.25" customHeight="1" x14ac:dyDescent="0.2">
      <c r="B3786" s="36" t="s">
        <v>726</v>
      </c>
      <c r="C3786" s="3"/>
      <c r="D3786" s="3"/>
      <c r="E3786" s="3"/>
      <c r="F3786" s="4"/>
    </row>
    <row r="3787" spans="2:6" ht="11.25" customHeight="1" x14ac:dyDescent="0.2">
      <c r="B3787" s="36" t="s">
        <v>4016</v>
      </c>
      <c r="C3787" s="3"/>
      <c r="D3787" s="3"/>
      <c r="E3787" s="3"/>
      <c r="F3787" s="4"/>
    </row>
    <row r="3788" spans="2:6" ht="11.25" customHeight="1" x14ac:dyDescent="0.2">
      <c r="B3788" s="36" t="s">
        <v>249</v>
      </c>
      <c r="C3788" s="3"/>
      <c r="D3788" s="3"/>
      <c r="E3788" s="3"/>
      <c r="F3788" s="4"/>
    </row>
    <row r="3789" spans="2:6" ht="11.25" customHeight="1" x14ac:dyDescent="0.2">
      <c r="B3789" s="36" t="s">
        <v>1444</v>
      </c>
      <c r="C3789" s="3"/>
      <c r="D3789" s="3"/>
      <c r="E3789" s="3"/>
      <c r="F3789" s="4"/>
    </row>
    <row r="3790" spans="2:6" ht="11.25" customHeight="1" x14ac:dyDescent="0.2">
      <c r="B3790" s="36" t="s">
        <v>1211</v>
      </c>
      <c r="C3790" s="3"/>
      <c r="D3790" s="3"/>
      <c r="E3790" s="3"/>
      <c r="F3790" s="4"/>
    </row>
    <row r="3791" spans="2:6" ht="11.25" customHeight="1" x14ac:dyDescent="0.2">
      <c r="B3791" s="36" t="s">
        <v>1322</v>
      </c>
      <c r="C3791" s="37">
        <f>D3791+E3791+F3791</f>
        <v>13940</v>
      </c>
      <c r="D3791" s="3">
        <v>6365</v>
      </c>
      <c r="E3791" s="3">
        <v>3594</v>
      </c>
      <c r="F3791" s="4">
        <v>3981</v>
      </c>
    </row>
    <row r="3792" spans="2:6" ht="11.25" customHeight="1" x14ac:dyDescent="0.2">
      <c r="B3792" s="36" t="s">
        <v>4016</v>
      </c>
      <c r="C3792" s="3"/>
      <c r="D3792" s="3"/>
      <c r="E3792" s="3"/>
      <c r="F3792" s="4"/>
    </row>
    <row r="3793" spans="2:6" ht="11.25" customHeight="1" x14ac:dyDescent="0.2">
      <c r="B3793" s="33" t="s">
        <v>629</v>
      </c>
      <c r="C3793" s="34">
        <v>28282</v>
      </c>
      <c r="D3793" s="34">
        <v>12703</v>
      </c>
      <c r="E3793" s="34">
        <v>7160</v>
      </c>
      <c r="F3793" s="35">
        <v>8419</v>
      </c>
    </row>
    <row r="3794" spans="2:6" ht="11.25" customHeight="1" x14ac:dyDescent="0.2">
      <c r="B3794" s="36" t="s">
        <v>4016</v>
      </c>
      <c r="C3794" s="3"/>
      <c r="D3794" s="3"/>
      <c r="E3794" s="3"/>
      <c r="F3794" s="4"/>
    </row>
    <row r="3795" spans="2:6" ht="11.25" customHeight="1" x14ac:dyDescent="0.2">
      <c r="B3795" s="36" t="s">
        <v>3398</v>
      </c>
      <c r="C3795" s="3"/>
      <c r="D3795" s="3"/>
      <c r="E3795" s="3"/>
      <c r="F3795" s="4"/>
    </row>
    <row r="3796" spans="2:6" ht="11.25" customHeight="1" x14ac:dyDescent="0.2">
      <c r="B3796" s="36" t="s">
        <v>4016</v>
      </c>
      <c r="C3796" s="3"/>
      <c r="D3796" s="3"/>
      <c r="E3796" s="3"/>
      <c r="F3796" s="4"/>
    </row>
    <row r="3797" spans="2:6" ht="11.25" customHeight="1" x14ac:dyDescent="0.2">
      <c r="B3797" s="36" t="s">
        <v>2559</v>
      </c>
      <c r="C3797" s="3"/>
      <c r="D3797" s="3"/>
      <c r="E3797" s="3"/>
      <c r="F3797" s="4"/>
    </row>
    <row r="3798" spans="2:6" ht="11.25" customHeight="1" x14ac:dyDescent="0.2">
      <c r="B3798" s="36" t="s">
        <v>920</v>
      </c>
      <c r="C3798" s="3"/>
      <c r="D3798" s="3"/>
      <c r="E3798" s="3"/>
      <c r="F3798" s="4"/>
    </row>
    <row r="3799" spans="2:6" ht="11.25" customHeight="1" x14ac:dyDescent="0.2">
      <c r="B3799" s="28" t="s">
        <v>4016</v>
      </c>
      <c r="C3799" s="6"/>
      <c r="D3799" s="6"/>
      <c r="E3799" s="6"/>
      <c r="F3799" s="7"/>
    </row>
    <row r="3800" spans="2:6" ht="11.25" customHeight="1" x14ac:dyDescent="0.2">
      <c r="B3800" s="36" t="s">
        <v>2499</v>
      </c>
      <c r="C3800" s="3"/>
      <c r="D3800" s="3"/>
      <c r="E3800" s="3"/>
      <c r="F3800" s="4"/>
    </row>
    <row r="3801" spans="2:6" ht="11.25" customHeight="1" x14ac:dyDescent="0.2">
      <c r="B3801" s="36" t="s">
        <v>4016</v>
      </c>
      <c r="C3801" s="3"/>
      <c r="D3801" s="3"/>
      <c r="E3801" s="3"/>
      <c r="F3801" s="4"/>
    </row>
    <row r="3802" spans="2:6" ht="11.25" customHeight="1" x14ac:dyDescent="0.2">
      <c r="B3802" s="36" t="s">
        <v>523</v>
      </c>
      <c r="C3802" s="3"/>
      <c r="D3802" s="3"/>
      <c r="E3802" s="3"/>
      <c r="F3802" s="4"/>
    </row>
    <row r="3803" spans="2:6" ht="11.25" customHeight="1" x14ac:dyDescent="0.2">
      <c r="B3803" s="36" t="s">
        <v>4016</v>
      </c>
      <c r="C3803" s="3"/>
      <c r="D3803" s="3"/>
      <c r="E3803" s="3"/>
      <c r="F3803" s="4"/>
    </row>
    <row r="3804" spans="2:6" ht="11.25" customHeight="1" x14ac:dyDescent="0.2">
      <c r="B3804" s="36" t="s">
        <v>1331</v>
      </c>
      <c r="C3804" s="3"/>
      <c r="D3804" s="3"/>
      <c r="E3804" s="3"/>
      <c r="F3804" s="4"/>
    </row>
    <row r="3805" spans="2:6" ht="11.25" customHeight="1" x14ac:dyDescent="0.2">
      <c r="B3805" s="36" t="s">
        <v>4016</v>
      </c>
      <c r="C3805" s="3"/>
      <c r="D3805" s="3"/>
      <c r="E3805" s="3"/>
      <c r="F3805" s="4"/>
    </row>
    <row r="3806" spans="2:6" ht="11.25" customHeight="1" x14ac:dyDescent="0.2">
      <c r="B3806" s="36" t="s">
        <v>2561</v>
      </c>
      <c r="C3806" s="3"/>
      <c r="D3806" s="3"/>
      <c r="E3806" s="3"/>
      <c r="F3806" s="4"/>
    </row>
    <row r="3807" spans="2:6" ht="11.25" customHeight="1" x14ac:dyDescent="0.2">
      <c r="B3807" s="36" t="s">
        <v>4016</v>
      </c>
      <c r="C3807" s="3"/>
      <c r="D3807" s="3"/>
      <c r="E3807" s="3"/>
      <c r="F3807" s="4"/>
    </row>
    <row r="3808" spans="2:6" ht="11.25" customHeight="1" x14ac:dyDescent="0.2">
      <c r="B3808" s="36" t="s">
        <v>929</v>
      </c>
      <c r="C3808" s="3"/>
      <c r="D3808" s="3"/>
      <c r="E3808" s="3"/>
      <c r="F3808" s="4"/>
    </row>
    <row r="3809" spans="2:6" ht="11.25" customHeight="1" x14ac:dyDescent="0.2">
      <c r="B3809" s="36" t="s">
        <v>4016</v>
      </c>
      <c r="C3809" s="3"/>
      <c r="D3809" s="3"/>
      <c r="E3809" s="3"/>
      <c r="F3809" s="4"/>
    </row>
    <row r="3810" spans="2:6" ht="11.25" customHeight="1" x14ac:dyDescent="0.2">
      <c r="B3810" s="36" t="s">
        <v>1192</v>
      </c>
      <c r="C3810" s="3"/>
      <c r="D3810" s="3"/>
      <c r="E3810" s="3"/>
      <c r="F3810" s="4"/>
    </row>
    <row r="3811" spans="2:6" ht="11.25" customHeight="1" x14ac:dyDescent="0.2">
      <c r="B3811" s="36" t="s">
        <v>4016</v>
      </c>
      <c r="C3811" s="3"/>
      <c r="D3811" s="3"/>
      <c r="E3811" s="3"/>
      <c r="F3811" s="4"/>
    </row>
    <row r="3812" spans="2:6" ht="11.25" customHeight="1" x14ac:dyDescent="0.2">
      <c r="B3812" s="36" t="s">
        <v>1087</v>
      </c>
      <c r="C3812" s="3"/>
      <c r="D3812" s="3"/>
      <c r="E3812" s="3"/>
      <c r="F3812" s="4"/>
    </row>
    <row r="3813" spans="2:6" ht="11.25" customHeight="1" x14ac:dyDescent="0.2">
      <c r="B3813" s="36" t="s">
        <v>4016</v>
      </c>
      <c r="C3813" s="3"/>
      <c r="D3813" s="3"/>
      <c r="E3813" s="3"/>
      <c r="F3813" s="4"/>
    </row>
    <row r="3814" spans="2:6" ht="11.25" customHeight="1" x14ac:dyDescent="0.2">
      <c r="B3814" s="36" t="s">
        <v>3004</v>
      </c>
      <c r="C3814" s="3"/>
      <c r="D3814" s="3"/>
      <c r="E3814" s="3"/>
      <c r="F3814" s="4"/>
    </row>
    <row r="3815" spans="2:6" ht="11.25" customHeight="1" x14ac:dyDescent="0.2">
      <c r="B3815" s="36" t="s">
        <v>4016</v>
      </c>
      <c r="C3815" s="3"/>
      <c r="D3815" s="3"/>
      <c r="E3815" s="3"/>
      <c r="F3815" s="4"/>
    </row>
    <row r="3816" spans="2:6" ht="11.25" customHeight="1" x14ac:dyDescent="0.2">
      <c r="B3816" s="36" t="s">
        <v>281</v>
      </c>
      <c r="C3816" s="3"/>
      <c r="D3816" s="3"/>
      <c r="E3816" s="3"/>
      <c r="F3816" s="4"/>
    </row>
    <row r="3817" spans="2:6" ht="11.25" customHeight="1" x14ac:dyDescent="0.2">
      <c r="B3817" s="36" t="s">
        <v>4016</v>
      </c>
      <c r="C3817" s="3"/>
      <c r="D3817" s="3"/>
      <c r="E3817" s="3"/>
      <c r="F3817" s="4"/>
    </row>
    <row r="3818" spans="2:6" ht="11.25" customHeight="1" x14ac:dyDescent="0.2">
      <c r="B3818" s="36" t="s">
        <v>3612</v>
      </c>
      <c r="C3818" s="3"/>
      <c r="D3818" s="3"/>
      <c r="E3818" s="3"/>
      <c r="F3818" s="4"/>
    </row>
    <row r="3819" spans="2:6" ht="11.25" customHeight="1" x14ac:dyDescent="0.2">
      <c r="B3819" s="36" t="s">
        <v>4016</v>
      </c>
      <c r="C3819" s="3"/>
      <c r="D3819" s="3"/>
      <c r="E3819" s="3"/>
      <c r="F3819" s="4"/>
    </row>
    <row r="3820" spans="2:6" ht="11.25" customHeight="1" x14ac:dyDescent="0.2">
      <c r="B3820" s="36" t="s">
        <v>1889</v>
      </c>
      <c r="C3820" s="3"/>
      <c r="D3820" s="3"/>
      <c r="E3820" s="3"/>
      <c r="F3820" s="4"/>
    </row>
    <row r="3821" spans="2:6" ht="11.25" customHeight="1" x14ac:dyDescent="0.2">
      <c r="B3821" s="36" t="s">
        <v>4016</v>
      </c>
      <c r="C3821" s="3"/>
      <c r="D3821" s="3"/>
      <c r="E3821" s="3"/>
      <c r="F3821" s="4"/>
    </row>
    <row r="3822" spans="2:6" ht="11.25" customHeight="1" x14ac:dyDescent="0.2">
      <c r="B3822" s="36" t="s">
        <v>335</v>
      </c>
      <c r="C3822" s="3"/>
      <c r="D3822" s="3"/>
      <c r="E3822" s="3"/>
      <c r="F3822" s="4"/>
    </row>
    <row r="3823" spans="2:6" ht="11.25" customHeight="1" x14ac:dyDescent="0.2">
      <c r="B3823" s="36" t="s">
        <v>4016</v>
      </c>
      <c r="C3823" s="3"/>
      <c r="D3823" s="3"/>
      <c r="E3823" s="3"/>
      <c r="F3823" s="4"/>
    </row>
    <row r="3824" spans="2:6" ht="11.25" customHeight="1" x14ac:dyDescent="0.2">
      <c r="B3824" s="36" t="s">
        <v>2001</v>
      </c>
      <c r="C3824" s="3"/>
      <c r="D3824" s="3"/>
      <c r="E3824" s="3"/>
      <c r="F3824" s="4"/>
    </row>
    <row r="3825" spans="2:6" ht="11.25" customHeight="1" x14ac:dyDescent="0.2">
      <c r="B3825" s="36" t="s">
        <v>4016</v>
      </c>
      <c r="C3825" s="3"/>
      <c r="D3825" s="3"/>
      <c r="E3825" s="3"/>
      <c r="F3825" s="4"/>
    </row>
    <row r="3826" spans="2:6" ht="11.25" customHeight="1" x14ac:dyDescent="0.2">
      <c r="B3826" s="36" t="s">
        <v>426</v>
      </c>
      <c r="C3826" s="3"/>
      <c r="D3826" s="3"/>
      <c r="E3826" s="3"/>
      <c r="F3826" s="4"/>
    </row>
    <row r="3827" spans="2:6" ht="11.25" customHeight="1" x14ac:dyDescent="0.2">
      <c r="B3827" s="36" t="s">
        <v>4016</v>
      </c>
      <c r="C3827" s="3"/>
      <c r="D3827" s="3"/>
      <c r="E3827" s="3"/>
      <c r="F3827" s="4"/>
    </row>
    <row r="3828" spans="2:6" ht="11.25" customHeight="1" x14ac:dyDescent="0.2">
      <c r="B3828" s="36" t="s">
        <v>3587</v>
      </c>
      <c r="C3828" s="3"/>
      <c r="D3828" s="3"/>
      <c r="E3828" s="3"/>
      <c r="F3828" s="4"/>
    </row>
    <row r="3829" spans="2:6" ht="11.25" customHeight="1" x14ac:dyDescent="0.2">
      <c r="B3829" s="36" t="s">
        <v>4016</v>
      </c>
      <c r="C3829" s="3"/>
      <c r="D3829" s="3"/>
      <c r="E3829" s="3"/>
      <c r="F3829" s="4"/>
    </row>
    <row r="3830" spans="2:6" ht="11.25" customHeight="1" x14ac:dyDescent="0.2">
      <c r="B3830" s="36" t="s">
        <v>3536</v>
      </c>
      <c r="C3830" s="3"/>
      <c r="D3830" s="3"/>
      <c r="E3830" s="3"/>
      <c r="F3830" s="4"/>
    </row>
    <row r="3831" spans="2:6" ht="11.25" customHeight="1" x14ac:dyDescent="0.2">
      <c r="B3831" s="36" t="s">
        <v>4016</v>
      </c>
      <c r="C3831" s="3"/>
      <c r="D3831" s="3"/>
      <c r="E3831" s="3"/>
      <c r="F3831" s="4"/>
    </row>
    <row r="3832" spans="2:6" ht="11.25" customHeight="1" x14ac:dyDescent="0.2">
      <c r="B3832" s="36" t="s">
        <v>1087</v>
      </c>
      <c r="C3832" s="3"/>
      <c r="D3832" s="3"/>
      <c r="E3832" s="3"/>
      <c r="F3832" s="4"/>
    </row>
    <row r="3833" spans="2:6" ht="11.25" customHeight="1" x14ac:dyDescent="0.2">
      <c r="B3833" s="36" t="s">
        <v>4016</v>
      </c>
      <c r="C3833" s="3"/>
      <c r="D3833" s="3"/>
      <c r="E3833" s="3"/>
      <c r="F3833" s="4"/>
    </row>
    <row r="3834" spans="2:6" ht="11.25" customHeight="1" x14ac:dyDescent="0.2">
      <c r="B3834" s="36" t="s">
        <v>3004</v>
      </c>
      <c r="C3834" s="3"/>
      <c r="D3834" s="3"/>
      <c r="E3834" s="3"/>
      <c r="F3834" s="4"/>
    </row>
    <row r="3835" spans="2:6" ht="11.25" customHeight="1" x14ac:dyDescent="0.2">
      <c r="B3835" s="36" t="s">
        <v>4016</v>
      </c>
      <c r="C3835" s="3"/>
      <c r="D3835" s="3"/>
      <c r="E3835" s="3"/>
      <c r="F3835" s="4"/>
    </row>
    <row r="3836" spans="2:6" ht="11.25" customHeight="1" x14ac:dyDescent="0.2">
      <c r="B3836" s="36" t="s">
        <v>281</v>
      </c>
      <c r="C3836" s="3"/>
      <c r="D3836" s="3"/>
      <c r="E3836" s="3"/>
      <c r="F3836" s="4"/>
    </row>
    <row r="3837" spans="2:6" ht="11.25" customHeight="1" x14ac:dyDescent="0.2">
      <c r="B3837" s="36" t="s">
        <v>4016</v>
      </c>
      <c r="C3837" s="3"/>
      <c r="D3837" s="3"/>
      <c r="E3837" s="3"/>
      <c r="F3837" s="4"/>
    </row>
    <row r="3838" spans="2:6" ht="11.25" customHeight="1" x14ac:dyDescent="0.2">
      <c r="B3838" s="36" t="s">
        <v>3612</v>
      </c>
      <c r="C3838" s="3"/>
      <c r="D3838" s="3"/>
      <c r="E3838" s="3"/>
      <c r="F3838" s="4"/>
    </row>
    <row r="3839" spans="2:6" ht="11.25" customHeight="1" x14ac:dyDescent="0.2">
      <c r="B3839" s="36" t="s">
        <v>4016</v>
      </c>
      <c r="C3839" s="3"/>
      <c r="D3839" s="3"/>
      <c r="E3839" s="3"/>
      <c r="F3839" s="4"/>
    </row>
    <row r="3840" spans="2:6" ht="11.25" customHeight="1" x14ac:dyDescent="0.2">
      <c r="B3840" s="36" t="s">
        <v>1889</v>
      </c>
      <c r="C3840" s="3"/>
      <c r="D3840" s="3"/>
      <c r="E3840" s="3"/>
      <c r="F3840" s="4"/>
    </row>
    <row r="3841" spans="2:6" ht="11.25" customHeight="1" x14ac:dyDescent="0.2">
      <c r="B3841" s="36" t="s">
        <v>4016</v>
      </c>
      <c r="C3841" s="3"/>
      <c r="D3841" s="3"/>
      <c r="E3841" s="3"/>
      <c r="F3841" s="4"/>
    </row>
    <row r="3842" spans="2:6" ht="11.25" customHeight="1" x14ac:dyDescent="0.2">
      <c r="B3842" s="36" t="s">
        <v>335</v>
      </c>
      <c r="C3842" s="3"/>
      <c r="D3842" s="3"/>
      <c r="E3842" s="3"/>
      <c r="F3842" s="4"/>
    </row>
    <row r="3843" spans="2:6" ht="11.25" customHeight="1" x14ac:dyDescent="0.2">
      <c r="B3843" s="36" t="s">
        <v>4016</v>
      </c>
      <c r="C3843" s="3"/>
      <c r="D3843" s="3"/>
      <c r="E3843" s="3"/>
      <c r="F3843" s="4"/>
    </row>
    <row r="3844" spans="2:6" ht="11.25" customHeight="1" x14ac:dyDescent="0.2">
      <c r="B3844" s="36" t="s">
        <v>2001</v>
      </c>
      <c r="C3844" s="3"/>
      <c r="D3844" s="3"/>
      <c r="E3844" s="3"/>
      <c r="F3844" s="4"/>
    </row>
    <row r="3845" spans="2:6" ht="11.25" customHeight="1" x14ac:dyDescent="0.2">
      <c r="B3845" s="36" t="s">
        <v>4016</v>
      </c>
      <c r="C3845" s="3"/>
      <c r="D3845" s="3"/>
      <c r="E3845" s="3"/>
      <c r="F3845" s="4"/>
    </row>
    <row r="3846" spans="2:6" ht="11.25" customHeight="1" x14ac:dyDescent="0.2">
      <c r="B3846" s="36" t="s">
        <v>426</v>
      </c>
      <c r="C3846" s="3"/>
      <c r="D3846" s="3"/>
      <c r="E3846" s="3"/>
      <c r="F3846" s="4"/>
    </row>
    <row r="3847" spans="2:6" ht="11.25" customHeight="1" x14ac:dyDescent="0.2">
      <c r="B3847" s="36" t="s">
        <v>4016</v>
      </c>
      <c r="C3847" s="3"/>
      <c r="D3847" s="3"/>
      <c r="E3847" s="3"/>
      <c r="F3847" s="4"/>
    </row>
    <row r="3848" spans="2:6" ht="11.25" customHeight="1" x14ac:dyDescent="0.2">
      <c r="B3848" s="36" t="s">
        <v>1970</v>
      </c>
      <c r="C3848" s="3"/>
      <c r="D3848" s="3"/>
      <c r="E3848" s="3"/>
      <c r="F3848" s="4"/>
    </row>
    <row r="3849" spans="2:6" ht="11.25" customHeight="1" x14ac:dyDescent="0.2">
      <c r="B3849" s="36" t="s">
        <v>4016</v>
      </c>
      <c r="C3849" s="3"/>
      <c r="D3849" s="3"/>
      <c r="E3849" s="3"/>
      <c r="F3849" s="4"/>
    </row>
    <row r="3850" spans="2:6" ht="11.25" customHeight="1" x14ac:dyDescent="0.2">
      <c r="B3850" s="36" t="s">
        <v>2339</v>
      </c>
      <c r="C3850" s="3"/>
      <c r="D3850" s="3"/>
      <c r="E3850" s="3"/>
      <c r="F3850" s="4"/>
    </row>
    <row r="3851" spans="2:6" ht="11.25" customHeight="1" x14ac:dyDescent="0.2">
      <c r="B3851" s="36" t="s">
        <v>4016</v>
      </c>
      <c r="C3851" s="3"/>
      <c r="D3851" s="3"/>
      <c r="E3851" s="3"/>
      <c r="F3851" s="4"/>
    </row>
    <row r="3852" spans="2:6" ht="11.25" customHeight="1" x14ac:dyDescent="0.2">
      <c r="B3852" s="28" t="s">
        <v>1981</v>
      </c>
      <c r="C3852" s="6"/>
      <c r="D3852" s="6"/>
      <c r="E3852" s="6"/>
      <c r="F3852" s="7"/>
    </row>
    <row r="3853" spans="2:6" ht="11.25" customHeight="1" x14ac:dyDescent="0.2">
      <c r="B3853" s="36" t="s">
        <v>4016</v>
      </c>
      <c r="C3853" s="3"/>
      <c r="D3853" s="3"/>
      <c r="E3853" s="3"/>
      <c r="F3853" s="4"/>
    </row>
    <row r="3854" spans="2:6" ht="11.25" customHeight="1" x14ac:dyDescent="0.2">
      <c r="B3854" s="36" t="s">
        <v>1494</v>
      </c>
      <c r="C3854" s="3"/>
      <c r="D3854" s="3"/>
      <c r="E3854" s="3"/>
      <c r="F3854" s="4"/>
    </row>
    <row r="3855" spans="2:6" ht="11.25" customHeight="1" x14ac:dyDescent="0.2">
      <c r="B3855" s="36" t="s">
        <v>4016</v>
      </c>
      <c r="C3855" s="3"/>
      <c r="D3855" s="3"/>
      <c r="E3855" s="3"/>
      <c r="F3855" s="4"/>
    </row>
    <row r="3856" spans="2:6" ht="11.25" customHeight="1" x14ac:dyDescent="0.2">
      <c r="B3856" s="36" t="s">
        <v>1134</v>
      </c>
      <c r="C3856" s="3"/>
      <c r="D3856" s="3"/>
      <c r="E3856" s="3"/>
      <c r="F3856" s="4"/>
    </row>
    <row r="3857" spans="2:6" ht="11.25" customHeight="1" x14ac:dyDescent="0.2">
      <c r="B3857" s="36" t="s">
        <v>4016</v>
      </c>
      <c r="C3857" s="3"/>
      <c r="D3857" s="3"/>
      <c r="E3857" s="3"/>
      <c r="F3857" s="4"/>
    </row>
    <row r="3858" spans="2:6" ht="11.25" customHeight="1" x14ac:dyDescent="0.2">
      <c r="B3858" s="36" t="s">
        <v>3910</v>
      </c>
      <c r="C3858" s="3"/>
      <c r="D3858" s="3"/>
      <c r="E3858" s="3"/>
      <c r="F3858" s="4"/>
    </row>
    <row r="3859" spans="2:6" ht="11.25" customHeight="1" x14ac:dyDescent="0.2">
      <c r="B3859" s="36" t="s">
        <v>4016</v>
      </c>
      <c r="C3859" s="3"/>
      <c r="D3859" s="3"/>
      <c r="E3859" s="3"/>
      <c r="F3859" s="4"/>
    </row>
    <row r="3860" spans="2:6" ht="11.25" customHeight="1" x14ac:dyDescent="0.2">
      <c r="B3860" s="36" t="s">
        <v>1889</v>
      </c>
      <c r="C3860" s="3"/>
      <c r="D3860" s="3"/>
      <c r="E3860" s="3"/>
      <c r="F3860" s="4"/>
    </row>
    <row r="3861" spans="2:6" ht="11.25" customHeight="1" x14ac:dyDescent="0.2">
      <c r="B3861" s="36" t="s">
        <v>4016</v>
      </c>
      <c r="C3861" s="3"/>
      <c r="D3861" s="3"/>
      <c r="E3861" s="3"/>
      <c r="F3861" s="4"/>
    </row>
    <row r="3862" spans="2:6" ht="11.25" customHeight="1" x14ac:dyDescent="0.2">
      <c r="B3862" s="36" t="s">
        <v>335</v>
      </c>
      <c r="C3862" s="3"/>
      <c r="D3862" s="3"/>
      <c r="E3862" s="3"/>
      <c r="F3862" s="4"/>
    </row>
    <row r="3863" spans="2:6" ht="11.25" customHeight="1" x14ac:dyDescent="0.2">
      <c r="B3863" s="36" t="s">
        <v>4016</v>
      </c>
      <c r="C3863" s="3"/>
      <c r="D3863" s="3"/>
      <c r="E3863" s="3"/>
      <c r="F3863" s="4"/>
    </row>
    <row r="3864" spans="2:6" ht="11.25" customHeight="1" x14ac:dyDescent="0.2">
      <c r="B3864" s="36" t="s">
        <v>2001</v>
      </c>
      <c r="C3864" s="3"/>
      <c r="D3864" s="3"/>
      <c r="E3864" s="3"/>
      <c r="F3864" s="4"/>
    </row>
    <row r="3865" spans="2:6" ht="11.25" customHeight="1" x14ac:dyDescent="0.2">
      <c r="B3865" s="36" t="s">
        <v>4016</v>
      </c>
      <c r="C3865" s="3"/>
      <c r="D3865" s="3"/>
      <c r="E3865" s="3"/>
      <c r="F3865" s="4"/>
    </row>
    <row r="3866" spans="2:6" ht="11.25" customHeight="1" x14ac:dyDescent="0.2">
      <c r="B3866" s="36" t="s">
        <v>14</v>
      </c>
      <c r="C3866" s="3"/>
      <c r="D3866" s="3"/>
      <c r="E3866" s="3"/>
      <c r="F3866" s="4"/>
    </row>
    <row r="3867" spans="2:6" ht="11.25" customHeight="1" x14ac:dyDescent="0.2">
      <c r="B3867" s="36" t="s">
        <v>4016</v>
      </c>
      <c r="C3867" s="3"/>
      <c r="D3867" s="3"/>
      <c r="E3867" s="3"/>
      <c r="F3867" s="4"/>
    </row>
    <row r="3868" spans="2:6" ht="11.25" customHeight="1" x14ac:dyDescent="0.2">
      <c r="B3868" s="36" t="s">
        <v>2941</v>
      </c>
      <c r="C3868" s="3"/>
      <c r="D3868" s="3"/>
      <c r="E3868" s="3"/>
      <c r="F3868" s="4"/>
    </row>
    <row r="3869" spans="2:6" ht="11.25" customHeight="1" x14ac:dyDescent="0.2">
      <c r="B3869" s="36" t="s">
        <v>4016</v>
      </c>
      <c r="C3869" s="3"/>
      <c r="D3869" s="3"/>
      <c r="E3869" s="3"/>
      <c r="F3869" s="4"/>
    </row>
    <row r="3870" spans="2:6" ht="11.25" customHeight="1" x14ac:dyDescent="0.2">
      <c r="B3870" s="36" t="s">
        <v>3357</v>
      </c>
      <c r="C3870" s="3"/>
      <c r="D3870" s="3"/>
      <c r="E3870" s="3"/>
      <c r="F3870" s="4"/>
    </row>
    <row r="3871" spans="2:6" ht="11.25" customHeight="1" x14ac:dyDescent="0.2">
      <c r="B3871" s="36" t="s">
        <v>4016</v>
      </c>
      <c r="C3871" s="3"/>
      <c r="D3871" s="3"/>
      <c r="E3871" s="3"/>
      <c r="F3871" s="4"/>
    </row>
    <row r="3872" spans="2:6" ht="11.25" customHeight="1" x14ac:dyDescent="0.2">
      <c r="B3872" s="36" t="s">
        <v>1477</v>
      </c>
      <c r="C3872" s="3"/>
      <c r="D3872" s="3"/>
      <c r="E3872" s="3"/>
      <c r="F3872" s="4"/>
    </row>
    <row r="3873" spans="2:6" ht="11.25" customHeight="1" x14ac:dyDescent="0.2">
      <c r="B3873" s="36" t="s">
        <v>4016</v>
      </c>
      <c r="C3873" s="3"/>
      <c r="D3873" s="3"/>
      <c r="E3873" s="3"/>
      <c r="F3873" s="4"/>
    </row>
    <row r="3874" spans="2:6" ht="11.25" customHeight="1" x14ac:dyDescent="0.2">
      <c r="B3874" s="36" t="s">
        <v>3460</v>
      </c>
      <c r="C3874" s="3"/>
      <c r="D3874" s="3"/>
      <c r="E3874" s="3"/>
      <c r="F3874" s="4"/>
    </row>
    <row r="3875" spans="2:6" ht="11.25" customHeight="1" x14ac:dyDescent="0.2">
      <c r="B3875" s="36" t="s">
        <v>4016</v>
      </c>
      <c r="C3875" s="3"/>
      <c r="D3875" s="3"/>
      <c r="E3875" s="3"/>
      <c r="F3875" s="4"/>
    </row>
    <row r="3876" spans="2:6" ht="11.25" customHeight="1" x14ac:dyDescent="0.2">
      <c r="B3876" s="36" t="s">
        <v>3461</v>
      </c>
      <c r="C3876" s="3"/>
      <c r="D3876" s="3"/>
      <c r="E3876" s="3"/>
      <c r="F3876" s="4"/>
    </row>
    <row r="3877" spans="2:6" ht="11.25" customHeight="1" x14ac:dyDescent="0.2">
      <c r="B3877" s="36" t="s">
        <v>4016</v>
      </c>
      <c r="C3877" s="3"/>
      <c r="D3877" s="3"/>
      <c r="E3877" s="3"/>
      <c r="F3877" s="4"/>
    </row>
    <row r="3878" spans="2:6" ht="11.25" customHeight="1" x14ac:dyDescent="0.2">
      <c r="B3878" s="36" t="s">
        <v>2050</v>
      </c>
      <c r="C3878" s="3"/>
      <c r="D3878" s="3"/>
      <c r="E3878" s="3"/>
      <c r="F3878" s="4"/>
    </row>
    <row r="3879" spans="2:6" ht="11.25" customHeight="1" x14ac:dyDescent="0.2">
      <c r="B3879" s="36" t="s">
        <v>4016</v>
      </c>
      <c r="C3879" s="3"/>
      <c r="D3879" s="3"/>
      <c r="E3879" s="3"/>
      <c r="F3879" s="4"/>
    </row>
    <row r="3880" spans="2:6" ht="11.25" customHeight="1" x14ac:dyDescent="0.2">
      <c r="B3880" s="36" t="s">
        <v>2044</v>
      </c>
      <c r="C3880" s="3"/>
      <c r="D3880" s="3"/>
      <c r="E3880" s="3"/>
      <c r="F3880" s="4"/>
    </row>
    <row r="3881" spans="2:6" ht="11.25" customHeight="1" x14ac:dyDescent="0.2">
      <c r="B3881" s="36" t="s">
        <v>4016</v>
      </c>
      <c r="C3881" s="3"/>
      <c r="D3881" s="3"/>
      <c r="E3881" s="3"/>
      <c r="F3881" s="4"/>
    </row>
    <row r="3882" spans="2:6" ht="11.25" customHeight="1" x14ac:dyDescent="0.2">
      <c r="B3882" s="36" t="s">
        <v>1280</v>
      </c>
      <c r="C3882" s="3"/>
      <c r="D3882" s="3"/>
      <c r="E3882" s="3"/>
      <c r="F3882" s="4"/>
    </row>
    <row r="3883" spans="2:6" ht="11.25" customHeight="1" x14ac:dyDescent="0.2">
      <c r="B3883" s="36" t="s">
        <v>4016</v>
      </c>
      <c r="C3883" s="3"/>
      <c r="D3883" s="3"/>
      <c r="E3883" s="3"/>
      <c r="F3883" s="4"/>
    </row>
    <row r="3884" spans="2:6" ht="11.25" customHeight="1" x14ac:dyDescent="0.2">
      <c r="B3884" s="36" t="s">
        <v>3929</v>
      </c>
      <c r="C3884" s="3"/>
      <c r="D3884" s="3"/>
      <c r="E3884" s="3"/>
      <c r="F3884" s="4"/>
    </row>
    <row r="3885" spans="2:6" ht="11.25" customHeight="1" x14ac:dyDescent="0.2">
      <c r="B3885" s="36" t="s">
        <v>1707</v>
      </c>
      <c r="C3885" s="3"/>
      <c r="D3885" s="3"/>
      <c r="E3885" s="3"/>
      <c r="F3885" s="4"/>
    </row>
    <row r="3886" spans="2:6" ht="11.25" customHeight="1" x14ac:dyDescent="0.2">
      <c r="B3886" s="36" t="s">
        <v>877</v>
      </c>
      <c r="C3886" s="3"/>
      <c r="D3886" s="3"/>
      <c r="E3886" s="3"/>
      <c r="F3886" s="4"/>
    </row>
    <row r="3887" spans="2:6" ht="11.25" customHeight="1" x14ac:dyDescent="0.2">
      <c r="B3887" s="36" t="s">
        <v>3785</v>
      </c>
      <c r="C3887" s="37">
        <f>D3887+E3887+F3887</f>
        <v>15899</v>
      </c>
      <c r="D3887" s="3">
        <v>3732</v>
      </c>
      <c r="E3887" s="3">
        <v>3937</v>
      </c>
      <c r="F3887" s="4">
        <v>8230</v>
      </c>
    </row>
    <row r="3888" spans="2:6" ht="11.25" customHeight="1" x14ac:dyDescent="0.2">
      <c r="B3888" s="36" t="s">
        <v>4016</v>
      </c>
      <c r="C3888" s="3"/>
      <c r="D3888" s="3"/>
      <c r="E3888" s="3"/>
      <c r="F3888" s="4"/>
    </row>
    <row r="3889" spans="2:6" ht="11.25" customHeight="1" x14ac:dyDescent="0.2">
      <c r="B3889" s="36" t="s">
        <v>3832</v>
      </c>
      <c r="C3889" s="3"/>
      <c r="D3889" s="3"/>
      <c r="E3889" s="3"/>
      <c r="F3889" s="4"/>
    </row>
    <row r="3890" spans="2:6" ht="11.25" customHeight="1" x14ac:dyDescent="0.2">
      <c r="B3890" s="36" t="s">
        <v>4016</v>
      </c>
      <c r="C3890" s="3"/>
      <c r="D3890" s="3"/>
      <c r="E3890" s="3"/>
      <c r="F3890" s="4"/>
    </row>
    <row r="3891" spans="2:6" ht="11.25" customHeight="1" x14ac:dyDescent="0.2">
      <c r="B3891" s="36" t="s">
        <v>1477</v>
      </c>
      <c r="C3891" s="3"/>
      <c r="D3891" s="3"/>
      <c r="E3891" s="3"/>
      <c r="F3891" s="4"/>
    </row>
    <row r="3892" spans="2:6" ht="11.25" customHeight="1" x14ac:dyDescent="0.2">
      <c r="B3892" s="36" t="s">
        <v>4016</v>
      </c>
      <c r="C3892" s="3"/>
      <c r="D3892" s="3"/>
      <c r="E3892" s="3"/>
      <c r="F3892" s="4"/>
    </row>
    <row r="3893" spans="2:6" ht="11.25" customHeight="1" x14ac:dyDescent="0.2">
      <c r="B3893" s="36" t="s">
        <v>3460</v>
      </c>
      <c r="C3893" s="3"/>
      <c r="D3893" s="3"/>
      <c r="E3893" s="3"/>
      <c r="F3893" s="4"/>
    </row>
    <row r="3894" spans="2:6" ht="11.25" customHeight="1" x14ac:dyDescent="0.2">
      <c r="B3894" s="36" t="s">
        <v>4016</v>
      </c>
      <c r="C3894" s="3"/>
      <c r="D3894" s="3"/>
      <c r="E3894" s="3"/>
      <c r="F3894" s="4"/>
    </row>
    <row r="3895" spans="2:6" ht="11.25" customHeight="1" x14ac:dyDescent="0.2">
      <c r="B3895" s="36" t="s">
        <v>3461</v>
      </c>
      <c r="C3895" s="3"/>
      <c r="D3895" s="3"/>
      <c r="E3895" s="3"/>
      <c r="F3895" s="4"/>
    </row>
    <row r="3896" spans="2:6" ht="11.25" customHeight="1" x14ac:dyDescent="0.2">
      <c r="B3896" s="36" t="s">
        <v>4016</v>
      </c>
      <c r="C3896" s="3"/>
      <c r="D3896" s="3"/>
      <c r="E3896" s="3"/>
      <c r="F3896" s="4"/>
    </row>
    <row r="3897" spans="2:6" ht="11.25" customHeight="1" x14ac:dyDescent="0.2">
      <c r="B3897" s="36" t="s">
        <v>2050</v>
      </c>
      <c r="C3897" s="3"/>
      <c r="D3897" s="3"/>
      <c r="E3897" s="3"/>
      <c r="F3897" s="4"/>
    </row>
    <row r="3898" spans="2:6" ht="11.25" customHeight="1" x14ac:dyDescent="0.2">
      <c r="B3898" s="36" t="s">
        <v>4016</v>
      </c>
      <c r="C3898" s="3"/>
      <c r="D3898" s="3"/>
      <c r="E3898" s="3"/>
      <c r="F3898" s="4"/>
    </row>
    <row r="3899" spans="2:6" ht="11.25" customHeight="1" x14ac:dyDescent="0.2">
      <c r="B3899" s="36" t="s">
        <v>3597</v>
      </c>
      <c r="C3899" s="3"/>
      <c r="D3899" s="3"/>
      <c r="E3899" s="3"/>
      <c r="F3899" s="4"/>
    </row>
    <row r="3900" spans="2:6" ht="11.25" customHeight="1" x14ac:dyDescent="0.2">
      <c r="B3900" s="36" t="s">
        <v>4016</v>
      </c>
      <c r="C3900" s="3"/>
      <c r="D3900" s="3"/>
      <c r="E3900" s="3"/>
      <c r="F3900" s="4"/>
    </row>
    <row r="3901" spans="2:6" ht="11.25" customHeight="1" x14ac:dyDescent="0.2">
      <c r="B3901" s="36" t="s">
        <v>170</v>
      </c>
      <c r="C3901" s="3"/>
      <c r="D3901" s="3"/>
      <c r="E3901" s="3"/>
      <c r="F3901" s="4"/>
    </row>
    <row r="3902" spans="2:6" ht="11.25" customHeight="1" x14ac:dyDescent="0.2">
      <c r="B3902" s="36" t="s">
        <v>4016</v>
      </c>
      <c r="C3902" s="3"/>
      <c r="D3902" s="3"/>
      <c r="E3902" s="3"/>
      <c r="F3902" s="4"/>
    </row>
    <row r="3903" spans="2:6" ht="11.25" customHeight="1" x14ac:dyDescent="0.2">
      <c r="B3903" s="36" t="s">
        <v>3174</v>
      </c>
      <c r="C3903" s="3"/>
      <c r="D3903" s="3"/>
      <c r="E3903" s="3"/>
      <c r="F3903" s="4"/>
    </row>
    <row r="3904" spans="2:6" ht="11.25" customHeight="1" x14ac:dyDescent="0.2">
      <c r="B3904" s="36" t="s">
        <v>2231</v>
      </c>
      <c r="C3904" s="3"/>
      <c r="D3904" s="3"/>
      <c r="E3904" s="3"/>
      <c r="F3904" s="4"/>
    </row>
    <row r="3905" spans="2:6" ht="11.25" customHeight="1" x14ac:dyDescent="0.2">
      <c r="B3905" s="28" t="s">
        <v>1102</v>
      </c>
      <c r="C3905" s="6"/>
      <c r="D3905" s="6"/>
      <c r="E3905" s="6"/>
      <c r="F3905" s="7"/>
    </row>
    <row r="3906" spans="2:6" ht="11.25" customHeight="1" x14ac:dyDescent="0.2">
      <c r="B3906" s="36" t="s">
        <v>1423</v>
      </c>
      <c r="C3906" s="37">
        <f>D3906+E3906+F3906</f>
        <v>10213</v>
      </c>
      <c r="D3906" s="3">
        <v>7486</v>
      </c>
      <c r="E3906" s="3">
        <v>2715</v>
      </c>
      <c r="F3906" s="4">
        <v>12</v>
      </c>
    </row>
    <row r="3907" spans="2:6" ht="11.25" customHeight="1" x14ac:dyDescent="0.2">
      <c r="B3907" s="36" t="s">
        <v>4016</v>
      </c>
      <c r="C3907" s="3"/>
      <c r="D3907" s="3"/>
      <c r="E3907" s="3"/>
      <c r="F3907" s="4"/>
    </row>
    <row r="3908" spans="2:6" ht="11.25" customHeight="1" x14ac:dyDescent="0.2">
      <c r="B3908" s="36" t="s">
        <v>3144</v>
      </c>
      <c r="C3908" s="3"/>
      <c r="D3908" s="3"/>
      <c r="E3908" s="3"/>
      <c r="F3908" s="4"/>
    </row>
    <row r="3909" spans="2:6" ht="11.25" customHeight="1" x14ac:dyDescent="0.2">
      <c r="B3909" s="36" t="s">
        <v>4016</v>
      </c>
      <c r="C3909" s="3"/>
      <c r="D3909" s="3"/>
      <c r="E3909" s="3"/>
      <c r="F3909" s="4"/>
    </row>
    <row r="3910" spans="2:6" ht="11.25" customHeight="1" x14ac:dyDescent="0.2">
      <c r="B3910" s="36" t="s">
        <v>170</v>
      </c>
      <c r="C3910" s="3"/>
      <c r="D3910" s="3"/>
      <c r="E3910" s="3"/>
      <c r="F3910" s="4"/>
    </row>
    <row r="3911" spans="2:6" ht="11.25" customHeight="1" x14ac:dyDescent="0.2">
      <c r="B3911" s="36" t="s">
        <v>4016</v>
      </c>
      <c r="C3911" s="3"/>
      <c r="D3911" s="3"/>
      <c r="E3911" s="3"/>
      <c r="F3911" s="4"/>
    </row>
    <row r="3912" spans="2:6" ht="11.25" customHeight="1" x14ac:dyDescent="0.2">
      <c r="B3912" s="36" t="s">
        <v>3497</v>
      </c>
      <c r="C3912" s="3"/>
      <c r="D3912" s="3"/>
      <c r="E3912" s="3"/>
      <c r="F3912" s="4"/>
    </row>
    <row r="3913" spans="2:6" ht="11.25" customHeight="1" x14ac:dyDescent="0.2">
      <c r="B3913" s="36" t="s">
        <v>4016</v>
      </c>
      <c r="C3913" s="3"/>
      <c r="D3913" s="3"/>
      <c r="E3913" s="3"/>
      <c r="F3913" s="4"/>
    </row>
    <row r="3914" spans="2:6" ht="11.25" customHeight="1" x14ac:dyDescent="0.2">
      <c r="B3914" s="36" t="s">
        <v>2826</v>
      </c>
      <c r="C3914" s="3"/>
      <c r="D3914" s="3"/>
      <c r="E3914" s="3"/>
      <c r="F3914" s="4"/>
    </row>
    <row r="3915" spans="2:6" ht="11.25" customHeight="1" x14ac:dyDescent="0.2">
      <c r="B3915" s="36" t="s">
        <v>1383</v>
      </c>
      <c r="C3915" s="3"/>
      <c r="D3915" s="3"/>
      <c r="E3915" s="3"/>
      <c r="F3915" s="4"/>
    </row>
    <row r="3916" spans="2:6" ht="11.25" customHeight="1" x14ac:dyDescent="0.2">
      <c r="B3916" s="36" t="s">
        <v>283</v>
      </c>
      <c r="C3916" s="3"/>
      <c r="D3916" s="3"/>
      <c r="E3916" s="3"/>
      <c r="F3916" s="4"/>
    </row>
    <row r="3917" spans="2:6" ht="11.25" customHeight="1" x14ac:dyDescent="0.2">
      <c r="B3917" s="36" t="s">
        <v>3893</v>
      </c>
      <c r="C3917" s="37">
        <f>D3917+E3917+F3917</f>
        <v>822</v>
      </c>
      <c r="D3917" s="3">
        <v>603</v>
      </c>
      <c r="E3917" s="3">
        <v>218</v>
      </c>
      <c r="F3917" s="4">
        <v>1</v>
      </c>
    </row>
    <row r="3918" spans="2:6" ht="11.25" customHeight="1" x14ac:dyDescent="0.2">
      <c r="B3918" s="36" t="s">
        <v>4016</v>
      </c>
      <c r="C3918" s="3"/>
      <c r="D3918" s="3"/>
      <c r="E3918" s="3"/>
      <c r="F3918" s="4"/>
    </row>
    <row r="3919" spans="2:6" ht="11.25" customHeight="1" x14ac:dyDescent="0.2">
      <c r="B3919" s="36" t="s">
        <v>1525</v>
      </c>
      <c r="C3919" s="3"/>
      <c r="D3919" s="3"/>
      <c r="E3919" s="3"/>
      <c r="F3919" s="4"/>
    </row>
    <row r="3920" spans="2:6" ht="11.25" customHeight="1" x14ac:dyDescent="0.2">
      <c r="B3920" s="36" t="s">
        <v>4016</v>
      </c>
      <c r="C3920" s="3"/>
      <c r="D3920" s="3"/>
      <c r="E3920" s="3"/>
      <c r="F3920" s="4"/>
    </row>
    <row r="3921" spans="2:6" ht="11.25" customHeight="1" x14ac:dyDescent="0.2">
      <c r="B3921" s="36" t="s">
        <v>1477</v>
      </c>
      <c r="C3921" s="3"/>
      <c r="D3921" s="3"/>
      <c r="E3921" s="3"/>
      <c r="F3921" s="4"/>
    </row>
    <row r="3922" spans="2:6" ht="11.25" customHeight="1" x14ac:dyDescent="0.2">
      <c r="B3922" s="36" t="s">
        <v>4016</v>
      </c>
      <c r="C3922" s="3"/>
      <c r="D3922" s="3"/>
      <c r="E3922" s="3"/>
      <c r="F3922" s="4"/>
    </row>
    <row r="3923" spans="2:6" ht="11.25" customHeight="1" x14ac:dyDescent="0.2">
      <c r="B3923" s="36" t="s">
        <v>3460</v>
      </c>
      <c r="C3923" s="3"/>
      <c r="D3923" s="3"/>
      <c r="E3923" s="3"/>
      <c r="F3923" s="4"/>
    </row>
    <row r="3924" spans="2:6" ht="11.25" customHeight="1" x14ac:dyDescent="0.2">
      <c r="B3924" s="36" t="s">
        <v>4016</v>
      </c>
      <c r="C3924" s="3"/>
      <c r="D3924" s="3"/>
      <c r="E3924" s="3"/>
      <c r="F3924" s="4"/>
    </row>
    <row r="3925" spans="2:6" ht="11.25" customHeight="1" x14ac:dyDescent="0.2">
      <c r="B3925" s="36" t="s">
        <v>3461</v>
      </c>
      <c r="C3925" s="3"/>
      <c r="D3925" s="3"/>
      <c r="E3925" s="3"/>
      <c r="F3925" s="4"/>
    </row>
    <row r="3926" spans="2:6" ht="11.25" customHeight="1" x14ac:dyDescent="0.2">
      <c r="B3926" s="36" t="s">
        <v>4016</v>
      </c>
      <c r="C3926" s="3"/>
      <c r="D3926" s="3"/>
      <c r="E3926" s="3"/>
      <c r="F3926" s="4"/>
    </row>
    <row r="3927" spans="2:6" ht="11.25" customHeight="1" x14ac:dyDescent="0.2">
      <c r="B3927" s="36" t="s">
        <v>3941</v>
      </c>
      <c r="C3927" s="3"/>
      <c r="D3927" s="3"/>
      <c r="E3927" s="3"/>
      <c r="F3927" s="4"/>
    </row>
    <row r="3928" spans="2:6" ht="11.25" customHeight="1" x14ac:dyDescent="0.2">
      <c r="B3928" s="36" t="s">
        <v>4016</v>
      </c>
      <c r="C3928" s="3"/>
      <c r="D3928" s="3"/>
      <c r="E3928" s="3"/>
      <c r="F3928" s="4"/>
    </row>
    <row r="3929" spans="2:6" ht="11.25" customHeight="1" x14ac:dyDescent="0.2">
      <c r="B3929" s="36" t="s">
        <v>1184</v>
      </c>
      <c r="C3929" s="3"/>
      <c r="D3929" s="3"/>
      <c r="E3929" s="3"/>
      <c r="F3929" s="4"/>
    </row>
    <row r="3930" spans="2:6" ht="11.25" customHeight="1" x14ac:dyDescent="0.2">
      <c r="B3930" s="36" t="s">
        <v>264</v>
      </c>
      <c r="C3930" s="3"/>
      <c r="D3930" s="3"/>
      <c r="E3930" s="3"/>
      <c r="F3930" s="4"/>
    </row>
    <row r="3931" spans="2:6" ht="11.25" customHeight="1" x14ac:dyDescent="0.2">
      <c r="B3931" s="36" t="s">
        <v>410</v>
      </c>
      <c r="C3931" s="3"/>
      <c r="D3931" s="3"/>
      <c r="E3931" s="3"/>
      <c r="F3931" s="4"/>
    </row>
    <row r="3932" spans="2:6" ht="11.25" customHeight="1" x14ac:dyDescent="0.2">
      <c r="B3932" s="36" t="s">
        <v>3770</v>
      </c>
      <c r="C3932" s="3"/>
      <c r="D3932" s="3"/>
      <c r="E3932" s="3"/>
      <c r="F3932" s="4"/>
    </row>
    <row r="3933" spans="2:6" ht="11.25" customHeight="1" x14ac:dyDescent="0.2">
      <c r="B3933" s="36" t="s">
        <v>3927</v>
      </c>
      <c r="C3933" s="37">
        <f>D3933+E3933+F3933</f>
        <v>610</v>
      </c>
      <c r="D3933" s="3">
        <v>610</v>
      </c>
      <c r="E3933" s="3"/>
      <c r="F3933" s="4"/>
    </row>
    <row r="3934" spans="2:6" ht="11.25" customHeight="1" x14ac:dyDescent="0.2">
      <c r="B3934" s="36" t="s">
        <v>4016</v>
      </c>
      <c r="C3934" s="3"/>
      <c r="D3934" s="3"/>
      <c r="E3934" s="3"/>
      <c r="F3934" s="4"/>
    </row>
    <row r="3935" spans="2:6" ht="11.25" customHeight="1" x14ac:dyDescent="0.2">
      <c r="B3935" s="36" t="s">
        <v>698</v>
      </c>
      <c r="C3935" s="3"/>
      <c r="D3935" s="3"/>
      <c r="E3935" s="3"/>
      <c r="F3935" s="4"/>
    </row>
    <row r="3936" spans="2:6" ht="11.25" customHeight="1" x14ac:dyDescent="0.2">
      <c r="B3936" s="36" t="s">
        <v>4016</v>
      </c>
      <c r="C3936" s="3"/>
      <c r="D3936" s="3"/>
      <c r="E3936" s="3"/>
      <c r="F3936" s="4"/>
    </row>
    <row r="3937" spans="2:6" ht="11.25" customHeight="1" x14ac:dyDescent="0.2">
      <c r="B3937" s="36" t="s">
        <v>3227</v>
      </c>
      <c r="C3937" s="3"/>
      <c r="D3937" s="3"/>
      <c r="E3937" s="3"/>
      <c r="F3937" s="4"/>
    </row>
    <row r="3938" spans="2:6" ht="11.25" customHeight="1" x14ac:dyDescent="0.2">
      <c r="B3938" s="36" t="s">
        <v>4016</v>
      </c>
      <c r="C3938" s="3"/>
      <c r="D3938" s="3"/>
      <c r="E3938" s="3"/>
      <c r="F3938" s="4"/>
    </row>
    <row r="3939" spans="2:6" ht="11.25" customHeight="1" x14ac:dyDescent="0.2">
      <c r="B3939" s="36" t="s">
        <v>787</v>
      </c>
      <c r="C3939" s="3"/>
      <c r="D3939" s="3"/>
      <c r="E3939" s="3"/>
      <c r="F3939" s="4"/>
    </row>
    <row r="3940" spans="2:6" ht="11.25" customHeight="1" x14ac:dyDescent="0.2">
      <c r="B3940" s="36" t="s">
        <v>4016</v>
      </c>
      <c r="C3940" s="3"/>
      <c r="D3940" s="3"/>
      <c r="E3940" s="3"/>
      <c r="F3940" s="4"/>
    </row>
    <row r="3941" spans="2:6" ht="11.25" customHeight="1" x14ac:dyDescent="0.2">
      <c r="B3941" s="36" t="s">
        <v>2029</v>
      </c>
      <c r="C3941" s="3"/>
      <c r="D3941" s="3"/>
      <c r="E3941" s="3"/>
      <c r="F3941" s="4"/>
    </row>
    <row r="3942" spans="2:6" ht="11.25" customHeight="1" x14ac:dyDescent="0.2">
      <c r="B3942" s="36" t="s">
        <v>4016</v>
      </c>
      <c r="C3942" s="3"/>
      <c r="D3942" s="3"/>
      <c r="E3942" s="3"/>
      <c r="F3942" s="4"/>
    </row>
    <row r="3943" spans="2:6" ht="11.25" customHeight="1" x14ac:dyDescent="0.2">
      <c r="B3943" s="36" t="s">
        <v>2708</v>
      </c>
      <c r="C3943" s="3"/>
      <c r="D3943" s="3"/>
      <c r="E3943" s="3"/>
      <c r="F3943" s="4"/>
    </row>
    <row r="3944" spans="2:6" ht="11.25" customHeight="1" x14ac:dyDescent="0.2">
      <c r="B3944" s="36" t="s">
        <v>4016</v>
      </c>
      <c r="C3944" s="3"/>
      <c r="D3944" s="3"/>
      <c r="E3944" s="3"/>
      <c r="F3944" s="4"/>
    </row>
    <row r="3945" spans="2:6" ht="11.25" customHeight="1" x14ac:dyDescent="0.2">
      <c r="B3945" s="36" t="s">
        <v>3194</v>
      </c>
      <c r="C3945" s="3"/>
      <c r="D3945" s="3"/>
      <c r="E3945" s="3"/>
      <c r="F3945" s="4"/>
    </row>
    <row r="3946" spans="2:6" ht="11.25" customHeight="1" x14ac:dyDescent="0.2">
      <c r="B3946" s="36" t="s">
        <v>3564</v>
      </c>
      <c r="C3946" s="3"/>
      <c r="D3946" s="3"/>
      <c r="E3946" s="3"/>
      <c r="F3946" s="4"/>
    </row>
    <row r="3947" spans="2:6" ht="11.25" customHeight="1" x14ac:dyDescent="0.2">
      <c r="B3947" s="36" t="s">
        <v>290</v>
      </c>
      <c r="C3947" s="3"/>
      <c r="D3947" s="3"/>
      <c r="E3947" s="3"/>
      <c r="F3947" s="4"/>
    </row>
    <row r="3948" spans="2:6" ht="11.25" customHeight="1" x14ac:dyDescent="0.2">
      <c r="B3948" s="36" t="s">
        <v>4016</v>
      </c>
      <c r="C3948" s="3"/>
      <c r="D3948" s="3"/>
      <c r="E3948" s="3"/>
      <c r="F3948" s="4"/>
    </row>
    <row r="3949" spans="2:6" ht="11.25" customHeight="1" x14ac:dyDescent="0.2">
      <c r="B3949" s="36" t="s">
        <v>862</v>
      </c>
      <c r="C3949" s="3"/>
      <c r="D3949" s="3"/>
      <c r="E3949" s="3"/>
      <c r="F3949" s="4"/>
    </row>
    <row r="3950" spans="2:6" ht="11.25" customHeight="1" x14ac:dyDescent="0.2">
      <c r="B3950" s="36" t="s">
        <v>474</v>
      </c>
      <c r="C3950" s="3"/>
      <c r="D3950" s="3"/>
      <c r="E3950" s="3"/>
      <c r="F3950" s="4"/>
    </row>
    <row r="3951" spans="2:6" ht="11.25" customHeight="1" x14ac:dyDescent="0.2">
      <c r="B3951" s="36" t="s">
        <v>1826</v>
      </c>
      <c r="C3951" s="3"/>
      <c r="D3951" s="3"/>
      <c r="E3951" s="3"/>
      <c r="F3951" s="4"/>
    </row>
    <row r="3952" spans="2:6" ht="11.25" customHeight="1" x14ac:dyDescent="0.2">
      <c r="B3952" s="36" t="s">
        <v>4016</v>
      </c>
      <c r="C3952" s="3"/>
      <c r="D3952" s="3"/>
      <c r="E3952" s="3"/>
      <c r="F3952" s="4"/>
    </row>
    <row r="3953" spans="2:6" ht="11.25" customHeight="1" x14ac:dyDescent="0.2">
      <c r="B3953" s="36" t="s">
        <v>2031</v>
      </c>
      <c r="C3953" s="3"/>
      <c r="D3953" s="3"/>
      <c r="E3953" s="3"/>
      <c r="F3953" s="4"/>
    </row>
    <row r="3954" spans="2:6" ht="11.25" customHeight="1" x14ac:dyDescent="0.2">
      <c r="B3954" s="36" t="s">
        <v>1006</v>
      </c>
      <c r="C3954" s="3"/>
      <c r="D3954" s="3"/>
      <c r="E3954" s="3"/>
      <c r="F3954" s="4"/>
    </row>
    <row r="3955" spans="2:6" ht="11.25" customHeight="1" x14ac:dyDescent="0.2">
      <c r="B3955" s="36" t="s">
        <v>3101</v>
      </c>
      <c r="C3955" s="3"/>
      <c r="D3955" s="3"/>
      <c r="E3955" s="3"/>
      <c r="F3955" s="4"/>
    </row>
    <row r="3956" spans="2:6" ht="11.25" customHeight="1" x14ac:dyDescent="0.2">
      <c r="B3956" s="36" t="s">
        <v>2722</v>
      </c>
      <c r="C3956" s="37">
        <f>D3956+E3956+F3956</f>
        <v>738</v>
      </c>
      <c r="D3956" s="3">
        <v>272</v>
      </c>
      <c r="E3956" s="3">
        <v>290</v>
      </c>
      <c r="F3956" s="4">
        <v>176</v>
      </c>
    </row>
    <row r="3957" spans="2:6" ht="11.25" customHeight="1" x14ac:dyDescent="0.2">
      <c r="B3957" s="36" t="s">
        <v>4016</v>
      </c>
      <c r="C3957" s="3"/>
      <c r="D3957" s="3"/>
      <c r="E3957" s="3"/>
      <c r="F3957" s="4"/>
    </row>
    <row r="3958" spans="2:6" ht="11.25" customHeight="1" x14ac:dyDescent="0.2">
      <c r="B3958" s="28" t="s">
        <v>726</v>
      </c>
      <c r="C3958" s="6"/>
      <c r="D3958" s="6"/>
      <c r="E3958" s="6"/>
      <c r="F3958" s="7"/>
    </row>
    <row r="3959" spans="2:6" ht="11.25" customHeight="1" x14ac:dyDescent="0.2">
      <c r="B3959" s="36" t="s">
        <v>4016</v>
      </c>
      <c r="C3959" s="3"/>
      <c r="D3959" s="3"/>
      <c r="E3959" s="3"/>
      <c r="F3959" s="4"/>
    </row>
    <row r="3960" spans="2:6" ht="11.25" customHeight="1" x14ac:dyDescent="0.2">
      <c r="B3960" s="36" t="s">
        <v>3256</v>
      </c>
      <c r="C3960" s="3"/>
      <c r="D3960" s="3"/>
      <c r="E3960" s="3"/>
      <c r="F3960" s="4"/>
    </row>
    <row r="3961" spans="2:6" ht="11.25" customHeight="1" x14ac:dyDescent="0.2">
      <c r="B3961" s="36" t="s">
        <v>3838</v>
      </c>
      <c r="C3961" s="3"/>
      <c r="D3961" s="3"/>
      <c r="E3961" s="3"/>
      <c r="F3961" s="4"/>
    </row>
    <row r="3962" spans="2:6" ht="11.25" customHeight="1" x14ac:dyDescent="0.2">
      <c r="B3962" s="36" t="s">
        <v>738</v>
      </c>
      <c r="C3962" s="3"/>
      <c r="D3962" s="3"/>
      <c r="E3962" s="3"/>
      <c r="F3962" s="4"/>
    </row>
    <row r="3963" spans="2:6" ht="11.25" customHeight="1" x14ac:dyDescent="0.2">
      <c r="B3963" s="36" t="s">
        <v>2654</v>
      </c>
      <c r="C3963" s="37">
        <f>D3963+E3963+F3963</f>
        <v>28282</v>
      </c>
      <c r="D3963" s="3">
        <v>12703</v>
      </c>
      <c r="E3963" s="3">
        <v>7160</v>
      </c>
      <c r="F3963" s="4">
        <v>8419</v>
      </c>
    </row>
    <row r="3964" spans="2:6" ht="11.25" customHeight="1" x14ac:dyDescent="0.2">
      <c r="B3964" s="36" t="s">
        <v>4016</v>
      </c>
      <c r="C3964" s="3"/>
      <c r="D3964" s="3"/>
      <c r="E3964" s="3"/>
      <c r="F3964" s="4"/>
    </row>
    <row r="3965" spans="2:6" ht="11.25" customHeight="1" x14ac:dyDescent="0.2">
      <c r="B3965" s="33" t="s">
        <v>3467</v>
      </c>
      <c r="C3965" s="34">
        <v>19097</v>
      </c>
      <c r="D3965" s="34">
        <v>8656</v>
      </c>
      <c r="E3965" s="34">
        <v>4876</v>
      </c>
      <c r="F3965" s="35">
        <v>5565</v>
      </c>
    </row>
    <row r="3966" spans="2:6" ht="11.25" customHeight="1" x14ac:dyDescent="0.2">
      <c r="B3966" s="36" t="s">
        <v>4016</v>
      </c>
      <c r="C3966" s="3"/>
      <c r="D3966" s="3"/>
      <c r="E3966" s="3"/>
      <c r="F3966" s="4"/>
    </row>
    <row r="3967" spans="2:6" ht="11.25" customHeight="1" x14ac:dyDescent="0.2">
      <c r="B3967" s="36" t="s">
        <v>3398</v>
      </c>
      <c r="C3967" s="3"/>
      <c r="D3967" s="3"/>
      <c r="E3967" s="3"/>
      <c r="F3967" s="4"/>
    </row>
    <row r="3968" spans="2:6" ht="11.25" customHeight="1" x14ac:dyDescent="0.2">
      <c r="B3968" s="36" t="s">
        <v>4016</v>
      </c>
      <c r="C3968" s="3"/>
      <c r="D3968" s="3"/>
      <c r="E3968" s="3"/>
      <c r="F3968" s="4"/>
    </row>
    <row r="3969" spans="2:6" ht="11.25" customHeight="1" x14ac:dyDescent="0.2">
      <c r="B3969" s="36" t="s">
        <v>2559</v>
      </c>
      <c r="C3969" s="3"/>
      <c r="D3969" s="3"/>
      <c r="E3969" s="3"/>
      <c r="F3969" s="4"/>
    </row>
    <row r="3970" spans="2:6" ht="11.25" customHeight="1" x14ac:dyDescent="0.2">
      <c r="B3970" s="36" t="s">
        <v>920</v>
      </c>
      <c r="C3970" s="3"/>
      <c r="D3970" s="3"/>
      <c r="E3970" s="3"/>
      <c r="F3970" s="4"/>
    </row>
    <row r="3971" spans="2:6" ht="11.25" customHeight="1" x14ac:dyDescent="0.2">
      <c r="B3971" s="36" t="s">
        <v>4016</v>
      </c>
      <c r="C3971" s="3"/>
      <c r="D3971" s="3"/>
      <c r="E3971" s="3"/>
      <c r="F3971" s="4"/>
    </row>
    <row r="3972" spans="2:6" ht="11.25" customHeight="1" x14ac:dyDescent="0.2">
      <c r="B3972" s="36" t="s">
        <v>3141</v>
      </c>
      <c r="C3972" s="3"/>
      <c r="D3972" s="3"/>
      <c r="E3972" s="3"/>
      <c r="F3972" s="4"/>
    </row>
    <row r="3973" spans="2:6" ht="11.25" customHeight="1" x14ac:dyDescent="0.2">
      <c r="B3973" s="36" t="s">
        <v>4016</v>
      </c>
      <c r="C3973" s="3"/>
      <c r="D3973" s="3"/>
      <c r="E3973" s="3"/>
      <c r="F3973" s="4"/>
    </row>
    <row r="3974" spans="2:6" ht="11.25" customHeight="1" x14ac:dyDescent="0.2">
      <c r="B3974" s="36" t="s">
        <v>3603</v>
      </c>
      <c r="C3974" s="3"/>
      <c r="D3974" s="3"/>
      <c r="E3974" s="3"/>
      <c r="F3974" s="4"/>
    </row>
    <row r="3975" spans="2:6" ht="11.25" customHeight="1" x14ac:dyDescent="0.2">
      <c r="B3975" s="36" t="s">
        <v>4016</v>
      </c>
      <c r="C3975" s="3"/>
      <c r="D3975" s="3"/>
      <c r="E3975" s="3"/>
      <c r="F3975" s="4"/>
    </row>
    <row r="3976" spans="2:6" ht="11.25" customHeight="1" x14ac:dyDescent="0.2">
      <c r="B3976" s="36" t="s">
        <v>2975</v>
      </c>
      <c r="C3976" s="3"/>
      <c r="D3976" s="3"/>
      <c r="E3976" s="3"/>
      <c r="F3976" s="4"/>
    </row>
    <row r="3977" spans="2:6" ht="11.25" customHeight="1" x14ac:dyDescent="0.2">
      <c r="B3977" s="36" t="s">
        <v>4016</v>
      </c>
      <c r="C3977" s="3"/>
      <c r="D3977" s="3"/>
      <c r="E3977" s="3"/>
      <c r="F3977" s="4"/>
    </row>
    <row r="3978" spans="2:6" ht="11.25" customHeight="1" x14ac:dyDescent="0.2">
      <c r="B3978" s="36" t="s">
        <v>929</v>
      </c>
      <c r="C3978" s="3"/>
      <c r="D3978" s="3"/>
      <c r="E3978" s="3"/>
      <c r="F3978" s="4"/>
    </row>
    <row r="3979" spans="2:6" ht="11.25" customHeight="1" x14ac:dyDescent="0.2">
      <c r="B3979" s="36" t="s">
        <v>4016</v>
      </c>
      <c r="C3979" s="3"/>
      <c r="D3979" s="3"/>
      <c r="E3979" s="3"/>
      <c r="F3979" s="4"/>
    </row>
    <row r="3980" spans="2:6" ht="11.25" customHeight="1" x14ac:dyDescent="0.2">
      <c r="B3980" s="36" t="s">
        <v>1192</v>
      </c>
      <c r="C3980" s="3"/>
      <c r="D3980" s="3"/>
      <c r="E3980" s="3"/>
      <c r="F3980" s="4"/>
    </row>
    <row r="3981" spans="2:6" ht="11.25" customHeight="1" x14ac:dyDescent="0.2">
      <c r="B3981" s="36" t="s">
        <v>4016</v>
      </c>
      <c r="C3981" s="3"/>
      <c r="D3981" s="3"/>
      <c r="E3981" s="3"/>
      <c r="F3981" s="4"/>
    </row>
    <row r="3982" spans="2:6" ht="11.25" customHeight="1" x14ac:dyDescent="0.2">
      <c r="B3982" s="36" t="s">
        <v>1087</v>
      </c>
      <c r="C3982" s="3"/>
      <c r="D3982" s="3"/>
      <c r="E3982" s="3"/>
      <c r="F3982" s="4"/>
    </row>
    <row r="3983" spans="2:6" ht="11.25" customHeight="1" x14ac:dyDescent="0.2">
      <c r="B3983" s="36" t="s">
        <v>4016</v>
      </c>
      <c r="C3983" s="3"/>
      <c r="D3983" s="3"/>
      <c r="E3983" s="3"/>
      <c r="F3983" s="4"/>
    </row>
    <row r="3984" spans="2:6" ht="11.25" customHeight="1" x14ac:dyDescent="0.2">
      <c r="B3984" s="36" t="s">
        <v>3004</v>
      </c>
      <c r="C3984" s="3"/>
      <c r="D3984" s="3"/>
      <c r="E3984" s="3"/>
      <c r="F3984" s="4"/>
    </row>
    <row r="3985" spans="2:6" ht="11.25" customHeight="1" x14ac:dyDescent="0.2">
      <c r="B3985" s="36" t="s">
        <v>4016</v>
      </c>
      <c r="C3985" s="3"/>
      <c r="D3985" s="3"/>
      <c r="E3985" s="3"/>
      <c r="F3985" s="4"/>
    </row>
    <row r="3986" spans="2:6" ht="11.25" customHeight="1" x14ac:dyDescent="0.2">
      <c r="B3986" s="36" t="s">
        <v>281</v>
      </c>
      <c r="C3986" s="3"/>
      <c r="D3986" s="3"/>
      <c r="E3986" s="3"/>
      <c r="F3986" s="4"/>
    </row>
    <row r="3987" spans="2:6" ht="11.25" customHeight="1" x14ac:dyDescent="0.2">
      <c r="B3987" s="36" t="s">
        <v>4016</v>
      </c>
      <c r="C3987" s="3"/>
      <c r="D3987" s="3"/>
      <c r="E3987" s="3"/>
      <c r="F3987" s="4"/>
    </row>
    <row r="3988" spans="2:6" ht="11.25" customHeight="1" x14ac:dyDescent="0.2">
      <c r="B3988" s="36" t="s">
        <v>3612</v>
      </c>
      <c r="C3988" s="3"/>
      <c r="D3988" s="3"/>
      <c r="E3988" s="3"/>
      <c r="F3988" s="4"/>
    </row>
    <row r="3989" spans="2:6" ht="11.25" customHeight="1" x14ac:dyDescent="0.2">
      <c r="B3989" s="36" t="s">
        <v>4016</v>
      </c>
      <c r="C3989" s="3"/>
      <c r="D3989" s="3"/>
      <c r="E3989" s="3"/>
      <c r="F3989" s="4"/>
    </row>
    <row r="3990" spans="2:6" ht="11.25" customHeight="1" x14ac:dyDescent="0.2">
      <c r="B3990" s="36" t="s">
        <v>1889</v>
      </c>
      <c r="C3990" s="3"/>
      <c r="D3990" s="3"/>
      <c r="E3990" s="3"/>
      <c r="F3990" s="4"/>
    </row>
    <row r="3991" spans="2:6" ht="11.25" customHeight="1" x14ac:dyDescent="0.2">
      <c r="B3991" s="36" t="s">
        <v>4016</v>
      </c>
      <c r="C3991" s="3"/>
      <c r="D3991" s="3"/>
      <c r="E3991" s="3"/>
      <c r="F3991" s="4"/>
    </row>
    <row r="3992" spans="2:6" ht="11.25" customHeight="1" x14ac:dyDescent="0.2">
      <c r="B3992" s="36" t="s">
        <v>335</v>
      </c>
      <c r="C3992" s="3"/>
      <c r="D3992" s="3"/>
      <c r="E3992" s="3"/>
      <c r="F3992" s="4"/>
    </row>
    <row r="3993" spans="2:6" ht="11.25" customHeight="1" x14ac:dyDescent="0.2">
      <c r="B3993" s="36" t="s">
        <v>4016</v>
      </c>
      <c r="C3993" s="3"/>
      <c r="D3993" s="3"/>
      <c r="E3993" s="3"/>
      <c r="F3993" s="4"/>
    </row>
    <row r="3994" spans="2:6" ht="11.25" customHeight="1" x14ac:dyDescent="0.2">
      <c r="B3994" s="36" t="s">
        <v>2001</v>
      </c>
      <c r="C3994" s="3"/>
      <c r="D3994" s="3"/>
      <c r="E3994" s="3"/>
      <c r="F3994" s="4"/>
    </row>
    <row r="3995" spans="2:6" ht="11.25" customHeight="1" x14ac:dyDescent="0.2">
      <c r="B3995" s="36" t="s">
        <v>4016</v>
      </c>
      <c r="C3995" s="3"/>
      <c r="D3995" s="3"/>
      <c r="E3995" s="3"/>
      <c r="F3995" s="4"/>
    </row>
    <row r="3996" spans="2:6" ht="11.25" customHeight="1" x14ac:dyDescent="0.2">
      <c r="B3996" s="36" t="s">
        <v>426</v>
      </c>
      <c r="C3996" s="3"/>
      <c r="D3996" s="3"/>
      <c r="E3996" s="3"/>
      <c r="F3996" s="4"/>
    </row>
    <row r="3997" spans="2:6" ht="11.25" customHeight="1" x14ac:dyDescent="0.2">
      <c r="B3997" s="36" t="s">
        <v>4016</v>
      </c>
      <c r="C3997" s="3"/>
      <c r="D3997" s="3"/>
      <c r="E3997" s="3"/>
      <c r="F3997" s="4"/>
    </row>
    <row r="3998" spans="2:6" ht="11.25" customHeight="1" x14ac:dyDescent="0.2">
      <c r="B3998" s="36" t="s">
        <v>3149</v>
      </c>
      <c r="C3998" s="3"/>
      <c r="D3998" s="3"/>
      <c r="E3998" s="3"/>
      <c r="F3998" s="4"/>
    </row>
    <row r="3999" spans="2:6" ht="11.25" customHeight="1" x14ac:dyDescent="0.2">
      <c r="B3999" s="36" t="s">
        <v>4016</v>
      </c>
      <c r="C3999" s="3"/>
      <c r="D3999" s="3"/>
      <c r="E3999" s="3"/>
      <c r="F3999" s="4"/>
    </row>
    <row r="4000" spans="2:6" ht="11.25" customHeight="1" x14ac:dyDescent="0.2">
      <c r="B4000" s="36" t="s">
        <v>3959</v>
      </c>
      <c r="C4000" s="3"/>
      <c r="D4000" s="3"/>
      <c r="E4000" s="3"/>
      <c r="F4000" s="4"/>
    </row>
    <row r="4001" spans="2:6" ht="11.25" customHeight="1" x14ac:dyDescent="0.2">
      <c r="B4001" s="36" t="s">
        <v>4016</v>
      </c>
      <c r="C4001" s="3"/>
      <c r="D4001" s="3"/>
      <c r="E4001" s="3"/>
      <c r="F4001" s="4"/>
    </row>
    <row r="4002" spans="2:6" ht="11.25" customHeight="1" x14ac:dyDescent="0.2">
      <c r="B4002" s="36" t="s">
        <v>1981</v>
      </c>
      <c r="C4002" s="3"/>
      <c r="D4002" s="3"/>
      <c r="E4002" s="3"/>
      <c r="F4002" s="4"/>
    </row>
    <row r="4003" spans="2:6" ht="11.25" customHeight="1" x14ac:dyDescent="0.2">
      <c r="B4003" s="36" t="s">
        <v>4016</v>
      </c>
      <c r="C4003" s="3"/>
      <c r="D4003" s="3"/>
      <c r="E4003" s="3"/>
      <c r="F4003" s="4"/>
    </row>
    <row r="4004" spans="2:6" ht="11.25" customHeight="1" x14ac:dyDescent="0.2">
      <c r="B4004" s="36" t="s">
        <v>1494</v>
      </c>
      <c r="C4004" s="3"/>
      <c r="D4004" s="3"/>
      <c r="E4004" s="3"/>
      <c r="F4004" s="4"/>
    </row>
    <row r="4005" spans="2:6" ht="11.25" customHeight="1" x14ac:dyDescent="0.2">
      <c r="B4005" s="36" t="s">
        <v>4016</v>
      </c>
      <c r="C4005" s="3"/>
      <c r="D4005" s="3"/>
      <c r="E4005" s="3"/>
      <c r="F4005" s="4"/>
    </row>
    <row r="4006" spans="2:6" ht="11.25" customHeight="1" x14ac:dyDescent="0.2">
      <c r="B4006" s="36" t="s">
        <v>1134</v>
      </c>
      <c r="C4006" s="3"/>
      <c r="D4006" s="3"/>
      <c r="E4006" s="3"/>
      <c r="F4006" s="4"/>
    </row>
    <row r="4007" spans="2:6" ht="11.25" customHeight="1" x14ac:dyDescent="0.2">
      <c r="B4007" s="36" t="s">
        <v>4016</v>
      </c>
      <c r="C4007" s="3"/>
      <c r="D4007" s="3"/>
      <c r="E4007" s="3"/>
      <c r="F4007" s="4"/>
    </row>
    <row r="4008" spans="2:6" ht="11.25" customHeight="1" x14ac:dyDescent="0.2">
      <c r="B4008" s="36" t="s">
        <v>3910</v>
      </c>
      <c r="C4008" s="3"/>
      <c r="D4008" s="3"/>
      <c r="E4008" s="3"/>
      <c r="F4008" s="4"/>
    </row>
    <row r="4009" spans="2:6" ht="11.25" customHeight="1" x14ac:dyDescent="0.2">
      <c r="B4009" s="36" t="s">
        <v>4016</v>
      </c>
      <c r="C4009" s="3"/>
      <c r="D4009" s="3"/>
      <c r="E4009" s="3"/>
      <c r="F4009" s="4"/>
    </row>
    <row r="4010" spans="2:6" ht="11.25" customHeight="1" x14ac:dyDescent="0.2">
      <c r="B4010" s="36" t="s">
        <v>1889</v>
      </c>
      <c r="C4010" s="3"/>
      <c r="D4010" s="3"/>
      <c r="E4010" s="3"/>
      <c r="F4010" s="4"/>
    </row>
    <row r="4011" spans="2:6" ht="11.25" customHeight="1" x14ac:dyDescent="0.2">
      <c r="B4011" s="28" t="s">
        <v>4016</v>
      </c>
      <c r="C4011" s="6"/>
      <c r="D4011" s="6"/>
      <c r="E4011" s="6"/>
      <c r="F4011" s="7"/>
    </row>
    <row r="4012" spans="2:6" ht="11.25" customHeight="1" x14ac:dyDescent="0.2">
      <c r="B4012" s="36" t="s">
        <v>335</v>
      </c>
      <c r="C4012" s="3"/>
      <c r="D4012" s="3"/>
      <c r="E4012" s="3"/>
      <c r="F4012" s="4"/>
    </row>
    <row r="4013" spans="2:6" ht="11.25" customHeight="1" x14ac:dyDescent="0.2">
      <c r="B4013" s="36" t="s">
        <v>4016</v>
      </c>
      <c r="C4013" s="3"/>
      <c r="D4013" s="3"/>
      <c r="E4013" s="3"/>
      <c r="F4013" s="4"/>
    </row>
    <row r="4014" spans="2:6" ht="11.25" customHeight="1" x14ac:dyDescent="0.2">
      <c r="B4014" s="36" t="s">
        <v>2001</v>
      </c>
      <c r="C4014" s="3"/>
      <c r="D4014" s="3"/>
      <c r="E4014" s="3"/>
      <c r="F4014" s="4"/>
    </row>
    <row r="4015" spans="2:6" ht="11.25" customHeight="1" x14ac:dyDescent="0.2">
      <c r="B4015" s="36" t="s">
        <v>4016</v>
      </c>
      <c r="C4015" s="3"/>
      <c r="D4015" s="3"/>
      <c r="E4015" s="3"/>
      <c r="F4015" s="4"/>
    </row>
    <row r="4016" spans="2:6" ht="11.25" customHeight="1" x14ac:dyDescent="0.2">
      <c r="B4016" s="36" t="s">
        <v>14</v>
      </c>
      <c r="C4016" s="3"/>
      <c r="D4016" s="3"/>
      <c r="E4016" s="3"/>
      <c r="F4016" s="4"/>
    </row>
    <row r="4017" spans="2:6" ht="11.25" customHeight="1" x14ac:dyDescent="0.2">
      <c r="B4017" s="36" t="s">
        <v>4016</v>
      </c>
      <c r="C4017" s="3"/>
      <c r="D4017" s="3"/>
      <c r="E4017" s="3"/>
      <c r="F4017" s="4"/>
    </row>
    <row r="4018" spans="2:6" ht="11.25" customHeight="1" x14ac:dyDescent="0.2">
      <c r="B4018" s="36" t="s">
        <v>1693</v>
      </c>
      <c r="C4018" s="3"/>
      <c r="D4018" s="3"/>
      <c r="E4018" s="3"/>
      <c r="F4018" s="4"/>
    </row>
    <row r="4019" spans="2:6" ht="11.25" customHeight="1" x14ac:dyDescent="0.2">
      <c r="B4019" s="36" t="s">
        <v>4016</v>
      </c>
      <c r="C4019" s="3"/>
      <c r="D4019" s="3"/>
      <c r="E4019" s="3"/>
      <c r="F4019" s="4"/>
    </row>
    <row r="4020" spans="2:6" ht="11.25" customHeight="1" x14ac:dyDescent="0.2">
      <c r="B4020" s="36" t="s">
        <v>3357</v>
      </c>
      <c r="C4020" s="3"/>
      <c r="D4020" s="3"/>
      <c r="E4020" s="3"/>
      <c r="F4020" s="4"/>
    </row>
    <row r="4021" spans="2:6" ht="11.25" customHeight="1" x14ac:dyDescent="0.2">
      <c r="B4021" s="36" t="s">
        <v>4016</v>
      </c>
      <c r="C4021" s="3"/>
      <c r="D4021" s="3"/>
      <c r="E4021" s="3"/>
      <c r="F4021" s="4"/>
    </row>
    <row r="4022" spans="2:6" ht="11.25" customHeight="1" x14ac:dyDescent="0.2">
      <c r="B4022" s="36" t="s">
        <v>873</v>
      </c>
      <c r="C4022" s="3"/>
      <c r="D4022" s="3"/>
      <c r="E4022" s="3"/>
      <c r="F4022" s="4"/>
    </row>
    <row r="4023" spans="2:6" ht="11.25" customHeight="1" x14ac:dyDescent="0.2">
      <c r="B4023" s="36" t="s">
        <v>4016</v>
      </c>
      <c r="C4023" s="3"/>
      <c r="D4023" s="3"/>
      <c r="E4023" s="3"/>
      <c r="F4023" s="4"/>
    </row>
    <row r="4024" spans="2:6" ht="11.25" customHeight="1" x14ac:dyDescent="0.2">
      <c r="B4024" s="36" t="s">
        <v>597</v>
      </c>
      <c r="C4024" s="3"/>
      <c r="D4024" s="3"/>
      <c r="E4024" s="3"/>
      <c r="F4024" s="4"/>
    </row>
    <row r="4025" spans="2:6" ht="11.25" customHeight="1" x14ac:dyDescent="0.2">
      <c r="B4025" s="36" t="s">
        <v>4016</v>
      </c>
      <c r="C4025" s="3"/>
      <c r="D4025" s="3"/>
      <c r="E4025" s="3"/>
      <c r="F4025" s="4"/>
    </row>
    <row r="4026" spans="2:6" ht="11.25" customHeight="1" x14ac:dyDescent="0.2">
      <c r="B4026" s="36" t="s">
        <v>156</v>
      </c>
      <c r="C4026" s="3"/>
      <c r="D4026" s="3"/>
      <c r="E4026" s="3"/>
      <c r="F4026" s="4"/>
    </row>
    <row r="4027" spans="2:6" ht="11.25" customHeight="1" x14ac:dyDescent="0.2">
      <c r="B4027" s="36" t="s">
        <v>4016</v>
      </c>
      <c r="C4027" s="3"/>
      <c r="D4027" s="3"/>
      <c r="E4027" s="3"/>
      <c r="F4027" s="4"/>
    </row>
    <row r="4028" spans="2:6" ht="11.25" customHeight="1" x14ac:dyDescent="0.2">
      <c r="B4028" s="36" t="s">
        <v>3340</v>
      </c>
      <c r="C4028" s="3"/>
      <c r="D4028" s="3"/>
      <c r="E4028" s="3"/>
      <c r="F4028" s="4"/>
    </row>
    <row r="4029" spans="2:6" ht="11.25" customHeight="1" x14ac:dyDescent="0.2">
      <c r="B4029" s="36" t="s">
        <v>4016</v>
      </c>
      <c r="C4029" s="3"/>
      <c r="D4029" s="3"/>
      <c r="E4029" s="3"/>
      <c r="F4029" s="4"/>
    </row>
    <row r="4030" spans="2:6" ht="11.25" customHeight="1" x14ac:dyDescent="0.2">
      <c r="B4030" s="36" t="s">
        <v>1239</v>
      </c>
      <c r="C4030" s="3"/>
      <c r="D4030" s="3"/>
      <c r="E4030" s="3"/>
      <c r="F4030" s="4"/>
    </row>
    <row r="4031" spans="2:6" ht="11.25" customHeight="1" x14ac:dyDescent="0.2">
      <c r="B4031" s="36" t="s">
        <v>4016</v>
      </c>
      <c r="C4031" s="3"/>
      <c r="D4031" s="3"/>
      <c r="E4031" s="3"/>
      <c r="F4031" s="4"/>
    </row>
    <row r="4032" spans="2:6" ht="11.25" customHeight="1" x14ac:dyDescent="0.2">
      <c r="B4032" s="36" t="s">
        <v>3068</v>
      </c>
      <c r="C4032" s="3"/>
      <c r="D4032" s="3"/>
      <c r="E4032" s="3"/>
      <c r="F4032" s="4"/>
    </row>
    <row r="4033" spans="2:6" ht="11.25" customHeight="1" x14ac:dyDescent="0.2">
      <c r="B4033" s="36" t="s">
        <v>3648</v>
      </c>
      <c r="C4033" s="3"/>
      <c r="D4033" s="3"/>
      <c r="E4033" s="3"/>
      <c r="F4033" s="4"/>
    </row>
    <row r="4034" spans="2:6" ht="11.25" customHeight="1" x14ac:dyDescent="0.2">
      <c r="B4034" s="36" t="s">
        <v>2977</v>
      </c>
      <c r="C4034" s="3"/>
      <c r="D4034" s="3"/>
      <c r="E4034" s="3"/>
      <c r="F4034" s="4"/>
    </row>
    <row r="4035" spans="2:6" ht="11.25" customHeight="1" x14ac:dyDescent="0.2">
      <c r="B4035" s="36" t="s">
        <v>3947</v>
      </c>
      <c r="C4035" s="37">
        <f>D4035+E4035+F4035</f>
        <v>10393</v>
      </c>
      <c r="D4035" s="3">
        <v>2440</v>
      </c>
      <c r="E4035" s="3">
        <v>2573</v>
      </c>
      <c r="F4035" s="4">
        <v>5380</v>
      </c>
    </row>
    <row r="4036" spans="2:6" ht="11.25" customHeight="1" x14ac:dyDescent="0.2">
      <c r="B4036" s="36" t="s">
        <v>4016</v>
      </c>
      <c r="C4036" s="3"/>
      <c r="D4036" s="3"/>
      <c r="E4036" s="3"/>
      <c r="F4036" s="4"/>
    </row>
    <row r="4037" spans="2:6" ht="11.25" customHeight="1" x14ac:dyDescent="0.2">
      <c r="B4037" s="36" t="s">
        <v>3832</v>
      </c>
      <c r="C4037" s="3"/>
      <c r="D4037" s="3"/>
      <c r="E4037" s="3"/>
      <c r="F4037" s="4"/>
    </row>
    <row r="4038" spans="2:6" ht="11.25" customHeight="1" x14ac:dyDescent="0.2">
      <c r="B4038" s="36" t="s">
        <v>4016</v>
      </c>
      <c r="C4038" s="3"/>
      <c r="D4038" s="3"/>
      <c r="E4038" s="3"/>
      <c r="F4038" s="4"/>
    </row>
    <row r="4039" spans="2:6" ht="11.25" customHeight="1" x14ac:dyDescent="0.2">
      <c r="B4039" s="36" t="s">
        <v>873</v>
      </c>
      <c r="C4039" s="3"/>
      <c r="D4039" s="3"/>
      <c r="E4039" s="3"/>
      <c r="F4039" s="4"/>
    </row>
    <row r="4040" spans="2:6" ht="11.25" customHeight="1" x14ac:dyDescent="0.2">
      <c r="B4040" s="36" t="s">
        <v>4016</v>
      </c>
      <c r="C4040" s="3"/>
      <c r="D4040" s="3"/>
      <c r="E4040" s="3"/>
      <c r="F4040" s="4"/>
    </row>
    <row r="4041" spans="2:6" ht="11.25" customHeight="1" x14ac:dyDescent="0.2">
      <c r="B4041" s="36" t="s">
        <v>597</v>
      </c>
      <c r="C4041" s="3"/>
      <c r="D4041" s="3"/>
      <c r="E4041" s="3"/>
      <c r="F4041" s="4"/>
    </row>
    <row r="4042" spans="2:6" ht="11.25" customHeight="1" x14ac:dyDescent="0.2">
      <c r="B4042" s="36" t="s">
        <v>4016</v>
      </c>
      <c r="C4042" s="3"/>
      <c r="D4042" s="3"/>
      <c r="E4042" s="3"/>
      <c r="F4042" s="4"/>
    </row>
    <row r="4043" spans="2:6" ht="11.25" customHeight="1" x14ac:dyDescent="0.2">
      <c r="B4043" s="36" t="s">
        <v>156</v>
      </c>
      <c r="C4043" s="3"/>
      <c r="D4043" s="3"/>
      <c r="E4043" s="3"/>
      <c r="F4043" s="4"/>
    </row>
    <row r="4044" spans="2:6" ht="11.25" customHeight="1" x14ac:dyDescent="0.2">
      <c r="B4044" s="36" t="s">
        <v>4016</v>
      </c>
      <c r="C4044" s="3"/>
      <c r="D4044" s="3"/>
      <c r="E4044" s="3"/>
      <c r="F4044" s="4"/>
    </row>
    <row r="4045" spans="2:6" ht="11.25" customHeight="1" x14ac:dyDescent="0.2">
      <c r="B4045" s="36" t="s">
        <v>1918</v>
      </c>
      <c r="C4045" s="3"/>
      <c r="D4045" s="3"/>
      <c r="E4045" s="3"/>
      <c r="F4045" s="4"/>
    </row>
    <row r="4046" spans="2:6" ht="11.25" customHeight="1" x14ac:dyDescent="0.2">
      <c r="B4046" s="36" t="s">
        <v>4016</v>
      </c>
      <c r="C4046" s="3"/>
      <c r="D4046" s="3"/>
      <c r="E4046" s="3"/>
      <c r="F4046" s="4"/>
    </row>
    <row r="4047" spans="2:6" ht="11.25" customHeight="1" x14ac:dyDescent="0.2">
      <c r="B4047" s="36" t="s">
        <v>170</v>
      </c>
      <c r="C4047" s="3"/>
      <c r="D4047" s="3"/>
      <c r="E4047" s="3"/>
      <c r="F4047" s="4"/>
    </row>
    <row r="4048" spans="2:6" ht="11.25" customHeight="1" x14ac:dyDescent="0.2">
      <c r="B4048" s="36" t="s">
        <v>4016</v>
      </c>
      <c r="C4048" s="3"/>
      <c r="D4048" s="3"/>
      <c r="E4048" s="3"/>
      <c r="F4048" s="4"/>
    </row>
    <row r="4049" spans="2:6" ht="11.25" customHeight="1" x14ac:dyDescent="0.2">
      <c r="B4049" s="36" t="s">
        <v>2522</v>
      </c>
      <c r="C4049" s="3"/>
      <c r="D4049" s="3"/>
      <c r="E4049" s="3"/>
      <c r="F4049" s="4"/>
    </row>
    <row r="4050" spans="2:6" ht="11.25" customHeight="1" x14ac:dyDescent="0.2">
      <c r="B4050" s="36" t="s">
        <v>2219</v>
      </c>
      <c r="C4050" s="3"/>
      <c r="D4050" s="3"/>
      <c r="E4050" s="3"/>
      <c r="F4050" s="4"/>
    </row>
    <row r="4051" spans="2:6" ht="11.25" customHeight="1" x14ac:dyDescent="0.2">
      <c r="B4051" s="36" t="s">
        <v>3272</v>
      </c>
      <c r="C4051" s="3"/>
      <c r="D4051" s="3"/>
      <c r="E4051" s="3"/>
      <c r="F4051" s="4"/>
    </row>
    <row r="4052" spans="2:6" ht="11.25" customHeight="1" x14ac:dyDescent="0.2">
      <c r="B4052" s="36" t="s">
        <v>3041</v>
      </c>
      <c r="C4052" s="37">
        <f>D4052+E4052+F4052</f>
        <v>6753</v>
      </c>
      <c r="D4052" s="3">
        <v>4950</v>
      </c>
      <c r="E4052" s="3">
        <v>1795</v>
      </c>
      <c r="F4052" s="4">
        <v>8</v>
      </c>
    </row>
    <row r="4053" spans="2:6" ht="11.25" customHeight="1" x14ac:dyDescent="0.2">
      <c r="B4053" s="36" t="s">
        <v>4016</v>
      </c>
      <c r="C4053" s="3"/>
      <c r="D4053" s="3"/>
      <c r="E4053" s="3"/>
      <c r="F4053" s="4"/>
    </row>
    <row r="4054" spans="2:6" ht="11.25" customHeight="1" x14ac:dyDescent="0.2">
      <c r="B4054" s="36" t="s">
        <v>3144</v>
      </c>
      <c r="C4054" s="3"/>
      <c r="D4054" s="3"/>
      <c r="E4054" s="3"/>
      <c r="F4054" s="4"/>
    </row>
    <row r="4055" spans="2:6" ht="11.25" customHeight="1" x14ac:dyDescent="0.2">
      <c r="B4055" s="36" t="s">
        <v>4016</v>
      </c>
      <c r="C4055" s="3"/>
      <c r="D4055" s="3"/>
      <c r="E4055" s="3"/>
      <c r="F4055" s="4"/>
    </row>
    <row r="4056" spans="2:6" ht="11.25" customHeight="1" x14ac:dyDescent="0.2">
      <c r="B4056" s="36" t="s">
        <v>170</v>
      </c>
      <c r="C4056" s="3"/>
      <c r="D4056" s="3"/>
      <c r="E4056" s="3"/>
      <c r="F4056" s="4"/>
    </row>
    <row r="4057" spans="2:6" ht="11.25" customHeight="1" x14ac:dyDescent="0.2">
      <c r="B4057" s="36" t="s">
        <v>4016</v>
      </c>
      <c r="C4057" s="3"/>
      <c r="D4057" s="3"/>
      <c r="E4057" s="3"/>
      <c r="F4057" s="4"/>
    </row>
    <row r="4058" spans="2:6" ht="11.25" customHeight="1" x14ac:dyDescent="0.2">
      <c r="B4058" s="36" t="s">
        <v>3497</v>
      </c>
      <c r="C4058" s="3"/>
      <c r="D4058" s="3"/>
      <c r="E4058" s="3"/>
      <c r="F4058" s="4"/>
    </row>
    <row r="4059" spans="2:6" ht="11.25" customHeight="1" x14ac:dyDescent="0.2">
      <c r="B4059" s="36" t="s">
        <v>4016</v>
      </c>
      <c r="C4059" s="3"/>
      <c r="D4059" s="3"/>
      <c r="E4059" s="3"/>
      <c r="F4059" s="4"/>
    </row>
    <row r="4060" spans="2:6" ht="11.25" customHeight="1" x14ac:dyDescent="0.2">
      <c r="B4060" s="36" t="s">
        <v>2826</v>
      </c>
      <c r="C4060" s="3"/>
      <c r="D4060" s="3"/>
      <c r="E4060" s="3"/>
      <c r="F4060" s="4"/>
    </row>
    <row r="4061" spans="2:6" ht="11.25" customHeight="1" x14ac:dyDescent="0.2">
      <c r="B4061" s="36" t="s">
        <v>1383</v>
      </c>
      <c r="C4061" s="3"/>
      <c r="D4061" s="3"/>
      <c r="E4061" s="3"/>
      <c r="F4061" s="4"/>
    </row>
    <row r="4062" spans="2:6" ht="11.25" customHeight="1" x14ac:dyDescent="0.2">
      <c r="B4062" s="36" t="s">
        <v>283</v>
      </c>
      <c r="C4062" s="3"/>
      <c r="D4062" s="3"/>
      <c r="E4062" s="3"/>
      <c r="F4062" s="4"/>
    </row>
    <row r="4063" spans="2:6" ht="11.25" customHeight="1" x14ac:dyDescent="0.2">
      <c r="B4063" s="36" t="s">
        <v>3893</v>
      </c>
      <c r="C4063" s="37">
        <f>D4063+E4063+F4063</f>
        <v>822</v>
      </c>
      <c r="D4063" s="3">
        <v>603</v>
      </c>
      <c r="E4063" s="3">
        <v>218</v>
      </c>
      <c r="F4063" s="4">
        <v>1</v>
      </c>
    </row>
    <row r="4064" spans="2:6" ht="11.25" customHeight="1" x14ac:dyDescent="0.2">
      <c r="B4064" s="28" t="s">
        <v>4016</v>
      </c>
      <c r="C4064" s="6"/>
      <c r="D4064" s="6"/>
      <c r="E4064" s="6"/>
      <c r="F4064" s="7"/>
    </row>
    <row r="4065" spans="2:6" ht="11.25" customHeight="1" x14ac:dyDescent="0.2">
      <c r="B4065" s="36" t="s">
        <v>1525</v>
      </c>
      <c r="C4065" s="3"/>
      <c r="D4065" s="3"/>
      <c r="E4065" s="3"/>
      <c r="F4065" s="4"/>
    </row>
    <row r="4066" spans="2:6" ht="11.25" customHeight="1" x14ac:dyDescent="0.2">
      <c r="B4066" s="36" t="s">
        <v>4016</v>
      </c>
      <c r="C4066" s="3"/>
      <c r="D4066" s="3"/>
      <c r="E4066" s="3"/>
      <c r="F4066" s="4"/>
    </row>
    <row r="4067" spans="2:6" ht="11.25" customHeight="1" x14ac:dyDescent="0.2">
      <c r="B4067" s="36" t="s">
        <v>873</v>
      </c>
      <c r="C4067" s="3"/>
      <c r="D4067" s="3"/>
      <c r="E4067" s="3"/>
      <c r="F4067" s="4"/>
    </row>
    <row r="4068" spans="2:6" ht="11.25" customHeight="1" x14ac:dyDescent="0.2">
      <c r="B4068" s="36" t="s">
        <v>4016</v>
      </c>
      <c r="C4068" s="3"/>
      <c r="D4068" s="3"/>
      <c r="E4068" s="3"/>
      <c r="F4068" s="4"/>
    </row>
    <row r="4069" spans="2:6" ht="11.25" customHeight="1" x14ac:dyDescent="0.2">
      <c r="B4069" s="36" t="s">
        <v>597</v>
      </c>
      <c r="C4069" s="3"/>
      <c r="D4069" s="3"/>
      <c r="E4069" s="3"/>
      <c r="F4069" s="4"/>
    </row>
    <row r="4070" spans="2:6" ht="11.25" customHeight="1" x14ac:dyDescent="0.2">
      <c r="B4070" s="36" t="s">
        <v>4016</v>
      </c>
      <c r="C4070" s="3"/>
      <c r="D4070" s="3"/>
      <c r="E4070" s="3"/>
      <c r="F4070" s="4"/>
    </row>
    <row r="4071" spans="2:6" ht="11.25" customHeight="1" x14ac:dyDescent="0.2">
      <c r="B4071" s="36" t="s">
        <v>722</v>
      </c>
      <c r="C4071" s="3"/>
      <c r="D4071" s="3"/>
      <c r="E4071" s="3"/>
      <c r="F4071" s="4"/>
    </row>
    <row r="4072" spans="2:6" ht="11.25" customHeight="1" x14ac:dyDescent="0.2">
      <c r="B4072" s="36" t="s">
        <v>4016</v>
      </c>
      <c r="C4072" s="3"/>
      <c r="D4072" s="3"/>
      <c r="E4072" s="3"/>
      <c r="F4072" s="4"/>
    </row>
    <row r="4073" spans="2:6" ht="11.25" customHeight="1" x14ac:dyDescent="0.2">
      <c r="B4073" s="36" t="s">
        <v>813</v>
      </c>
      <c r="C4073" s="3"/>
      <c r="D4073" s="3"/>
      <c r="E4073" s="3"/>
      <c r="F4073" s="4"/>
    </row>
    <row r="4074" spans="2:6" ht="11.25" customHeight="1" x14ac:dyDescent="0.2">
      <c r="B4074" s="36" t="s">
        <v>3159</v>
      </c>
      <c r="C4074" s="3"/>
      <c r="D4074" s="3"/>
      <c r="E4074" s="3"/>
      <c r="F4074" s="4"/>
    </row>
    <row r="4075" spans="2:6" ht="11.25" customHeight="1" x14ac:dyDescent="0.2">
      <c r="B4075" s="36" t="s">
        <v>1811</v>
      </c>
      <c r="C4075" s="3"/>
      <c r="D4075" s="3"/>
      <c r="E4075" s="3"/>
      <c r="F4075" s="4"/>
    </row>
    <row r="4076" spans="2:6" ht="11.25" customHeight="1" x14ac:dyDescent="0.2">
      <c r="B4076" s="36" t="s">
        <v>221</v>
      </c>
      <c r="C4076" s="3"/>
      <c r="D4076" s="3"/>
      <c r="E4076" s="3"/>
      <c r="F4076" s="4"/>
    </row>
    <row r="4077" spans="2:6" ht="11.25" customHeight="1" x14ac:dyDescent="0.2">
      <c r="B4077" s="36" t="s">
        <v>3623</v>
      </c>
      <c r="C4077" s="37">
        <f>D4077+E4077+F4077</f>
        <v>391</v>
      </c>
      <c r="D4077" s="3">
        <v>391</v>
      </c>
      <c r="E4077" s="3"/>
      <c r="F4077" s="4"/>
    </row>
    <row r="4078" spans="2:6" ht="11.25" customHeight="1" x14ac:dyDescent="0.2">
      <c r="B4078" s="36" t="s">
        <v>4016</v>
      </c>
      <c r="C4078" s="3"/>
      <c r="D4078" s="3"/>
      <c r="E4078" s="3"/>
      <c r="F4078" s="4"/>
    </row>
    <row r="4079" spans="2:6" ht="11.25" customHeight="1" x14ac:dyDescent="0.2">
      <c r="B4079" s="36" t="s">
        <v>698</v>
      </c>
      <c r="C4079" s="3"/>
      <c r="D4079" s="3"/>
      <c r="E4079" s="3"/>
      <c r="F4079" s="4"/>
    </row>
    <row r="4080" spans="2:6" ht="11.25" customHeight="1" x14ac:dyDescent="0.2">
      <c r="B4080" s="36" t="s">
        <v>4016</v>
      </c>
      <c r="C4080" s="3"/>
      <c r="D4080" s="3"/>
      <c r="E4080" s="3"/>
      <c r="F4080" s="4"/>
    </row>
    <row r="4081" spans="2:6" ht="11.25" customHeight="1" x14ac:dyDescent="0.2">
      <c r="B4081" s="36" t="s">
        <v>3227</v>
      </c>
      <c r="C4081" s="3"/>
      <c r="D4081" s="3"/>
      <c r="E4081" s="3"/>
      <c r="F4081" s="4"/>
    </row>
    <row r="4082" spans="2:6" ht="11.25" customHeight="1" x14ac:dyDescent="0.2">
      <c r="B4082" s="36" t="s">
        <v>4016</v>
      </c>
      <c r="C4082" s="3"/>
      <c r="D4082" s="3"/>
      <c r="E4082" s="3"/>
      <c r="F4082" s="4"/>
    </row>
    <row r="4083" spans="2:6" ht="11.25" customHeight="1" x14ac:dyDescent="0.2">
      <c r="B4083" s="36" t="s">
        <v>787</v>
      </c>
      <c r="C4083" s="3"/>
      <c r="D4083" s="3"/>
      <c r="E4083" s="3"/>
      <c r="F4083" s="4"/>
    </row>
    <row r="4084" spans="2:6" ht="11.25" customHeight="1" x14ac:dyDescent="0.2">
      <c r="B4084" s="36" t="s">
        <v>4016</v>
      </c>
      <c r="C4084" s="3"/>
      <c r="D4084" s="3"/>
      <c r="E4084" s="3"/>
      <c r="F4084" s="4"/>
    </row>
    <row r="4085" spans="2:6" ht="11.25" customHeight="1" x14ac:dyDescent="0.2">
      <c r="B4085" s="36" t="s">
        <v>2029</v>
      </c>
      <c r="C4085" s="3"/>
      <c r="D4085" s="3"/>
      <c r="E4085" s="3"/>
      <c r="F4085" s="4"/>
    </row>
    <row r="4086" spans="2:6" ht="11.25" customHeight="1" x14ac:dyDescent="0.2">
      <c r="B4086" s="36" t="s">
        <v>4016</v>
      </c>
      <c r="C4086" s="3"/>
      <c r="D4086" s="3"/>
      <c r="E4086" s="3"/>
      <c r="F4086" s="4"/>
    </row>
    <row r="4087" spans="2:6" ht="11.25" customHeight="1" x14ac:dyDescent="0.2">
      <c r="B4087" s="36" t="s">
        <v>2708</v>
      </c>
      <c r="C4087" s="3"/>
      <c r="D4087" s="3"/>
      <c r="E4087" s="3"/>
      <c r="F4087" s="4"/>
    </row>
    <row r="4088" spans="2:6" ht="11.25" customHeight="1" x14ac:dyDescent="0.2">
      <c r="B4088" s="36" t="s">
        <v>4016</v>
      </c>
      <c r="C4088" s="3"/>
      <c r="D4088" s="3"/>
      <c r="E4088" s="3"/>
      <c r="F4088" s="4"/>
    </row>
    <row r="4089" spans="2:6" ht="11.25" customHeight="1" x14ac:dyDescent="0.2">
      <c r="B4089" s="36" t="s">
        <v>3194</v>
      </c>
      <c r="C4089" s="3"/>
      <c r="D4089" s="3"/>
      <c r="E4089" s="3"/>
      <c r="F4089" s="4"/>
    </row>
    <row r="4090" spans="2:6" ht="11.25" customHeight="1" x14ac:dyDescent="0.2">
      <c r="B4090" s="36" t="s">
        <v>3564</v>
      </c>
      <c r="C4090" s="3"/>
      <c r="D4090" s="3"/>
      <c r="E4090" s="3"/>
      <c r="F4090" s="4"/>
    </row>
    <row r="4091" spans="2:6" ht="11.25" customHeight="1" x14ac:dyDescent="0.2">
      <c r="B4091" s="36" t="s">
        <v>290</v>
      </c>
      <c r="C4091" s="3"/>
      <c r="D4091" s="3"/>
      <c r="E4091" s="3"/>
      <c r="F4091" s="4"/>
    </row>
    <row r="4092" spans="2:6" ht="11.25" customHeight="1" x14ac:dyDescent="0.2">
      <c r="B4092" s="36" t="s">
        <v>4016</v>
      </c>
      <c r="C4092" s="3"/>
      <c r="D4092" s="3"/>
      <c r="E4092" s="3"/>
      <c r="F4092" s="4"/>
    </row>
    <row r="4093" spans="2:6" ht="11.25" customHeight="1" x14ac:dyDescent="0.2">
      <c r="B4093" s="36" t="s">
        <v>862</v>
      </c>
      <c r="C4093" s="3"/>
      <c r="D4093" s="3"/>
      <c r="E4093" s="3"/>
      <c r="F4093" s="4"/>
    </row>
    <row r="4094" spans="2:6" ht="11.25" customHeight="1" x14ac:dyDescent="0.2">
      <c r="B4094" s="36" t="s">
        <v>474</v>
      </c>
      <c r="C4094" s="3"/>
      <c r="D4094" s="3"/>
      <c r="E4094" s="3"/>
      <c r="F4094" s="4"/>
    </row>
    <row r="4095" spans="2:6" ht="11.25" customHeight="1" x14ac:dyDescent="0.2">
      <c r="B4095" s="36" t="s">
        <v>1826</v>
      </c>
      <c r="C4095" s="3"/>
      <c r="D4095" s="3"/>
      <c r="E4095" s="3"/>
      <c r="F4095" s="4"/>
    </row>
    <row r="4096" spans="2:6" ht="11.25" customHeight="1" x14ac:dyDescent="0.2">
      <c r="B4096" s="36" t="s">
        <v>4016</v>
      </c>
      <c r="C4096" s="3"/>
      <c r="D4096" s="3"/>
      <c r="E4096" s="3"/>
      <c r="F4096" s="4"/>
    </row>
    <row r="4097" spans="2:6" ht="11.25" customHeight="1" x14ac:dyDescent="0.2">
      <c r="B4097" s="36" t="s">
        <v>2031</v>
      </c>
      <c r="C4097" s="3"/>
      <c r="D4097" s="3"/>
      <c r="E4097" s="3"/>
      <c r="F4097" s="4"/>
    </row>
    <row r="4098" spans="2:6" ht="11.25" customHeight="1" x14ac:dyDescent="0.2">
      <c r="B4098" s="36" t="s">
        <v>1006</v>
      </c>
      <c r="C4098" s="3"/>
      <c r="D4098" s="3"/>
      <c r="E4098" s="3"/>
      <c r="F4098" s="4"/>
    </row>
    <row r="4099" spans="2:6" ht="11.25" customHeight="1" x14ac:dyDescent="0.2">
      <c r="B4099" s="36" t="s">
        <v>3101</v>
      </c>
      <c r="C4099" s="3"/>
      <c r="D4099" s="3"/>
      <c r="E4099" s="3"/>
      <c r="F4099" s="4"/>
    </row>
    <row r="4100" spans="2:6" ht="11.25" customHeight="1" x14ac:dyDescent="0.2">
      <c r="B4100" s="36" t="s">
        <v>2722</v>
      </c>
      <c r="C4100" s="37">
        <f>D4100+E4100+F4100</f>
        <v>738</v>
      </c>
      <c r="D4100" s="3">
        <v>272</v>
      </c>
      <c r="E4100" s="3">
        <v>290</v>
      </c>
      <c r="F4100" s="4">
        <v>176</v>
      </c>
    </row>
    <row r="4101" spans="2:6" ht="11.25" customHeight="1" x14ac:dyDescent="0.2">
      <c r="B4101" s="36" t="s">
        <v>4016</v>
      </c>
      <c r="C4101" s="3"/>
      <c r="D4101" s="3"/>
      <c r="E4101" s="3"/>
      <c r="F4101" s="4"/>
    </row>
    <row r="4102" spans="2:6" ht="11.25" customHeight="1" x14ac:dyDescent="0.2">
      <c r="B4102" s="36" t="s">
        <v>726</v>
      </c>
      <c r="C4102" s="3"/>
      <c r="D4102" s="3"/>
      <c r="E4102" s="3"/>
      <c r="F4102" s="4"/>
    </row>
    <row r="4103" spans="2:6" ht="11.25" customHeight="1" x14ac:dyDescent="0.2">
      <c r="B4103" s="36" t="s">
        <v>4016</v>
      </c>
      <c r="C4103" s="3"/>
      <c r="D4103" s="3"/>
      <c r="E4103" s="3"/>
      <c r="F4103" s="4"/>
    </row>
    <row r="4104" spans="2:6" ht="11.25" customHeight="1" x14ac:dyDescent="0.2">
      <c r="B4104" s="36" t="s">
        <v>3792</v>
      </c>
      <c r="C4104" s="3"/>
      <c r="D4104" s="3"/>
      <c r="E4104" s="3"/>
      <c r="F4104" s="4"/>
    </row>
    <row r="4105" spans="2:6" ht="11.25" customHeight="1" x14ac:dyDescent="0.2">
      <c r="B4105" s="36" t="s">
        <v>824</v>
      </c>
      <c r="C4105" s="3"/>
      <c r="D4105" s="3"/>
      <c r="E4105" s="3"/>
      <c r="F4105" s="4"/>
    </row>
    <row r="4106" spans="2:6" ht="11.25" customHeight="1" x14ac:dyDescent="0.2">
      <c r="B4106" s="36" t="s">
        <v>1687</v>
      </c>
      <c r="C4106" s="3"/>
      <c r="D4106" s="3"/>
      <c r="E4106" s="3"/>
      <c r="F4106" s="4"/>
    </row>
    <row r="4107" spans="2:6" ht="11.25" customHeight="1" x14ac:dyDescent="0.2">
      <c r="B4107" s="36" t="s">
        <v>1246</v>
      </c>
      <c r="C4107" s="37">
        <f>D4107+E4107+F4107</f>
        <v>19097</v>
      </c>
      <c r="D4107" s="3">
        <v>8656</v>
      </c>
      <c r="E4107" s="3">
        <v>4876</v>
      </c>
      <c r="F4107" s="4">
        <v>5565</v>
      </c>
    </row>
    <row r="4108" spans="2:6" ht="11.25" customHeight="1" x14ac:dyDescent="0.2">
      <c r="B4108" s="36" t="s">
        <v>4016</v>
      </c>
      <c r="C4108" s="3"/>
      <c r="D4108" s="3"/>
      <c r="E4108" s="3"/>
      <c r="F4108" s="4"/>
    </row>
    <row r="4109" spans="2:6" ht="11.25" customHeight="1" x14ac:dyDescent="0.2">
      <c r="B4109" s="33" t="s">
        <v>3616</v>
      </c>
      <c r="C4109" s="34">
        <v>38596</v>
      </c>
      <c r="D4109" s="34">
        <v>17284</v>
      </c>
      <c r="E4109" s="34">
        <v>9724</v>
      </c>
      <c r="F4109" s="35">
        <v>11588</v>
      </c>
    </row>
    <row r="4110" spans="2:6" ht="11.25" customHeight="1" x14ac:dyDescent="0.2">
      <c r="B4110" s="36" t="s">
        <v>4016</v>
      </c>
      <c r="C4110" s="3"/>
      <c r="D4110" s="3"/>
      <c r="E4110" s="3"/>
      <c r="F4110" s="4"/>
    </row>
    <row r="4111" spans="2:6" ht="11.25" customHeight="1" x14ac:dyDescent="0.2">
      <c r="B4111" s="36" t="s">
        <v>3398</v>
      </c>
      <c r="C4111" s="3"/>
      <c r="D4111" s="3"/>
      <c r="E4111" s="3"/>
      <c r="F4111" s="4"/>
    </row>
    <row r="4112" spans="2:6" ht="11.25" customHeight="1" x14ac:dyDescent="0.2">
      <c r="B4112" s="36" t="s">
        <v>4016</v>
      </c>
      <c r="C4112" s="3"/>
      <c r="D4112" s="3"/>
      <c r="E4112" s="3"/>
      <c r="F4112" s="4"/>
    </row>
    <row r="4113" spans="2:6" ht="11.25" customHeight="1" x14ac:dyDescent="0.2">
      <c r="B4113" s="36" t="s">
        <v>2559</v>
      </c>
      <c r="C4113" s="3"/>
      <c r="D4113" s="3"/>
      <c r="E4113" s="3"/>
      <c r="F4113" s="4"/>
    </row>
    <row r="4114" spans="2:6" ht="11.25" customHeight="1" x14ac:dyDescent="0.2">
      <c r="B4114" s="36" t="s">
        <v>920</v>
      </c>
      <c r="C4114" s="3"/>
      <c r="D4114" s="3"/>
      <c r="E4114" s="3"/>
      <c r="F4114" s="4"/>
    </row>
    <row r="4115" spans="2:6" ht="11.25" customHeight="1" x14ac:dyDescent="0.2">
      <c r="B4115" s="36" t="s">
        <v>4016</v>
      </c>
      <c r="C4115" s="3"/>
      <c r="D4115" s="3"/>
      <c r="E4115" s="3"/>
      <c r="F4115" s="4"/>
    </row>
    <row r="4116" spans="2:6" ht="11.25" customHeight="1" x14ac:dyDescent="0.2">
      <c r="B4116" s="36" t="s">
        <v>3086</v>
      </c>
      <c r="C4116" s="3"/>
      <c r="D4116" s="3"/>
      <c r="E4116" s="3"/>
      <c r="F4116" s="4"/>
    </row>
    <row r="4117" spans="2:6" ht="11.25" customHeight="1" x14ac:dyDescent="0.2">
      <c r="B4117" s="28" t="s">
        <v>4016</v>
      </c>
      <c r="C4117" s="6"/>
      <c r="D4117" s="6"/>
      <c r="E4117" s="6"/>
      <c r="F4117" s="7"/>
    </row>
    <row r="4118" spans="2:6" ht="11.25" customHeight="1" x14ac:dyDescent="0.2">
      <c r="B4118" s="36" t="s">
        <v>852</v>
      </c>
      <c r="C4118" s="3"/>
      <c r="D4118" s="3"/>
      <c r="E4118" s="3"/>
      <c r="F4118" s="4"/>
    </row>
    <row r="4119" spans="2:6" ht="11.25" customHeight="1" x14ac:dyDescent="0.2">
      <c r="B4119" s="36" t="s">
        <v>4016</v>
      </c>
      <c r="C4119" s="3"/>
      <c r="D4119" s="3"/>
      <c r="E4119" s="3"/>
      <c r="F4119" s="4"/>
    </row>
    <row r="4120" spans="2:6" ht="11.25" customHeight="1" x14ac:dyDescent="0.2">
      <c r="B4120" s="36" t="s">
        <v>1331</v>
      </c>
      <c r="C4120" s="3"/>
      <c r="D4120" s="3"/>
      <c r="E4120" s="3"/>
      <c r="F4120" s="4"/>
    </row>
    <row r="4121" spans="2:6" ht="11.25" customHeight="1" x14ac:dyDescent="0.2">
      <c r="B4121" s="36" t="s">
        <v>4016</v>
      </c>
      <c r="C4121" s="3"/>
      <c r="D4121" s="3"/>
      <c r="E4121" s="3"/>
      <c r="F4121" s="4"/>
    </row>
    <row r="4122" spans="2:6" ht="11.25" customHeight="1" x14ac:dyDescent="0.2">
      <c r="B4122" s="36" t="s">
        <v>3936</v>
      </c>
      <c r="C4122" s="3"/>
      <c r="D4122" s="3"/>
      <c r="E4122" s="3"/>
      <c r="F4122" s="4"/>
    </row>
    <row r="4123" spans="2:6" ht="11.25" customHeight="1" x14ac:dyDescent="0.2">
      <c r="B4123" s="36" t="s">
        <v>4016</v>
      </c>
      <c r="C4123" s="3"/>
      <c r="D4123" s="3"/>
      <c r="E4123" s="3"/>
      <c r="F4123" s="4"/>
    </row>
    <row r="4124" spans="2:6" ht="11.25" customHeight="1" x14ac:dyDescent="0.2">
      <c r="B4124" s="36" t="s">
        <v>929</v>
      </c>
      <c r="C4124" s="3"/>
      <c r="D4124" s="3"/>
      <c r="E4124" s="3"/>
      <c r="F4124" s="4"/>
    </row>
    <row r="4125" spans="2:6" ht="11.25" customHeight="1" x14ac:dyDescent="0.2">
      <c r="B4125" s="36" t="s">
        <v>4016</v>
      </c>
      <c r="C4125" s="3"/>
      <c r="D4125" s="3"/>
      <c r="E4125" s="3"/>
      <c r="F4125" s="4"/>
    </row>
    <row r="4126" spans="2:6" ht="11.25" customHeight="1" x14ac:dyDescent="0.2">
      <c r="B4126" s="36" t="s">
        <v>1192</v>
      </c>
      <c r="C4126" s="3"/>
      <c r="D4126" s="3"/>
      <c r="E4126" s="3"/>
      <c r="F4126" s="4"/>
    </row>
    <row r="4127" spans="2:6" ht="11.25" customHeight="1" x14ac:dyDescent="0.2">
      <c r="B4127" s="36" t="s">
        <v>4016</v>
      </c>
      <c r="C4127" s="3"/>
      <c r="D4127" s="3"/>
      <c r="E4127" s="3"/>
      <c r="F4127" s="4"/>
    </row>
    <row r="4128" spans="2:6" ht="11.25" customHeight="1" x14ac:dyDescent="0.2">
      <c r="B4128" s="36" t="s">
        <v>1087</v>
      </c>
      <c r="C4128" s="3"/>
      <c r="D4128" s="3"/>
      <c r="E4128" s="3"/>
      <c r="F4128" s="4"/>
    </row>
    <row r="4129" spans="2:6" ht="11.25" customHeight="1" x14ac:dyDescent="0.2">
      <c r="B4129" s="36" t="s">
        <v>4016</v>
      </c>
      <c r="C4129" s="3"/>
      <c r="D4129" s="3"/>
      <c r="E4129" s="3"/>
      <c r="F4129" s="4"/>
    </row>
    <row r="4130" spans="2:6" ht="11.25" customHeight="1" x14ac:dyDescent="0.2">
      <c r="B4130" s="36" t="s">
        <v>3004</v>
      </c>
      <c r="C4130" s="3"/>
      <c r="D4130" s="3"/>
      <c r="E4130" s="3"/>
      <c r="F4130" s="4"/>
    </row>
    <row r="4131" spans="2:6" ht="11.25" customHeight="1" x14ac:dyDescent="0.2">
      <c r="B4131" s="36" t="s">
        <v>4016</v>
      </c>
      <c r="C4131" s="3"/>
      <c r="D4131" s="3"/>
      <c r="E4131" s="3"/>
      <c r="F4131" s="4"/>
    </row>
    <row r="4132" spans="2:6" ht="11.25" customHeight="1" x14ac:dyDescent="0.2">
      <c r="B4132" s="36" t="s">
        <v>281</v>
      </c>
      <c r="C4132" s="3"/>
      <c r="D4132" s="3"/>
      <c r="E4132" s="3"/>
      <c r="F4132" s="4"/>
    </row>
    <row r="4133" spans="2:6" ht="11.25" customHeight="1" x14ac:dyDescent="0.2">
      <c r="B4133" s="36" t="s">
        <v>4016</v>
      </c>
      <c r="C4133" s="3"/>
      <c r="D4133" s="3"/>
      <c r="E4133" s="3"/>
      <c r="F4133" s="4"/>
    </row>
    <row r="4134" spans="2:6" ht="11.25" customHeight="1" x14ac:dyDescent="0.2">
      <c r="B4134" s="36" t="s">
        <v>3612</v>
      </c>
      <c r="C4134" s="3"/>
      <c r="D4134" s="3"/>
      <c r="E4134" s="3"/>
      <c r="F4134" s="4"/>
    </row>
    <row r="4135" spans="2:6" ht="11.25" customHeight="1" x14ac:dyDescent="0.2">
      <c r="B4135" s="36" t="s">
        <v>4016</v>
      </c>
      <c r="C4135" s="3"/>
      <c r="D4135" s="3"/>
      <c r="E4135" s="3"/>
      <c r="F4135" s="4"/>
    </row>
    <row r="4136" spans="2:6" ht="11.25" customHeight="1" x14ac:dyDescent="0.2">
      <c r="B4136" s="36" t="s">
        <v>1889</v>
      </c>
      <c r="C4136" s="3"/>
      <c r="D4136" s="3"/>
      <c r="E4136" s="3"/>
      <c r="F4136" s="4"/>
    </row>
    <row r="4137" spans="2:6" ht="11.25" customHeight="1" x14ac:dyDescent="0.2">
      <c r="B4137" s="36" t="s">
        <v>4016</v>
      </c>
      <c r="C4137" s="3"/>
      <c r="D4137" s="3"/>
      <c r="E4137" s="3"/>
      <c r="F4137" s="4"/>
    </row>
    <row r="4138" spans="2:6" ht="11.25" customHeight="1" x14ac:dyDescent="0.2">
      <c r="B4138" s="36" t="s">
        <v>335</v>
      </c>
      <c r="C4138" s="3"/>
      <c r="D4138" s="3"/>
      <c r="E4138" s="3"/>
      <c r="F4138" s="4"/>
    </row>
    <row r="4139" spans="2:6" ht="11.25" customHeight="1" x14ac:dyDescent="0.2">
      <c r="B4139" s="36" t="s">
        <v>4016</v>
      </c>
      <c r="C4139" s="3"/>
      <c r="D4139" s="3"/>
      <c r="E4139" s="3"/>
      <c r="F4139" s="4"/>
    </row>
    <row r="4140" spans="2:6" ht="11.25" customHeight="1" x14ac:dyDescent="0.2">
      <c r="B4140" s="36" t="s">
        <v>2001</v>
      </c>
      <c r="C4140" s="3"/>
      <c r="D4140" s="3"/>
      <c r="E4140" s="3"/>
      <c r="F4140" s="4"/>
    </row>
    <row r="4141" spans="2:6" ht="11.25" customHeight="1" x14ac:dyDescent="0.2">
      <c r="B4141" s="36" t="s">
        <v>4016</v>
      </c>
      <c r="C4141" s="3"/>
      <c r="D4141" s="3"/>
      <c r="E4141" s="3"/>
      <c r="F4141" s="4"/>
    </row>
    <row r="4142" spans="2:6" ht="11.25" customHeight="1" x14ac:dyDescent="0.2">
      <c r="B4142" s="36" t="s">
        <v>426</v>
      </c>
      <c r="C4142" s="3"/>
      <c r="D4142" s="3"/>
      <c r="E4142" s="3"/>
      <c r="F4142" s="4"/>
    </row>
    <row r="4143" spans="2:6" ht="11.25" customHeight="1" x14ac:dyDescent="0.2">
      <c r="B4143" s="36" t="s">
        <v>4016</v>
      </c>
      <c r="C4143" s="3"/>
      <c r="D4143" s="3"/>
      <c r="E4143" s="3"/>
      <c r="F4143" s="4"/>
    </row>
    <row r="4144" spans="2:6" ht="11.25" customHeight="1" x14ac:dyDescent="0.2">
      <c r="B4144" s="36" t="s">
        <v>3149</v>
      </c>
      <c r="C4144" s="3"/>
      <c r="D4144" s="3"/>
      <c r="E4144" s="3"/>
      <c r="F4144" s="4"/>
    </row>
    <row r="4145" spans="2:6" ht="11.25" customHeight="1" x14ac:dyDescent="0.2">
      <c r="B4145" s="36" t="s">
        <v>4016</v>
      </c>
      <c r="C4145" s="3"/>
      <c r="D4145" s="3"/>
      <c r="E4145" s="3"/>
      <c r="F4145" s="4"/>
    </row>
    <row r="4146" spans="2:6" ht="11.25" customHeight="1" x14ac:dyDescent="0.2">
      <c r="B4146" s="36" t="s">
        <v>3536</v>
      </c>
      <c r="C4146" s="3"/>
      <c r="D4146" s="3"/>
      <c r="E4146" s="3"/>
      <c r="F4146" s="4"/>
    </row>
    <row r="4147" spans="2:6" ht="11.25" customHeight="1" x14ac:dyDescent="0.2">
      <c r="B4147" s="36" t="s">
        <v>4016</v>
      </c>
      <c r="C4147" s="3"/>
      <c r="D4147" s="3"/>
      <c r="E4147" s="3"/>
      <c r="F4147" s="4"/>
    </row>
    <row r="4148" spans="2:6" ht="11.25" customHeight="1" x14ac:dyDescent="0.2">
      <c r="B4148" s="36" t="s">
        <v>1087</v>
      </c>
      <c r="C4148" s="3"/>
      <c r="D4148" s="3"/>
      <c r="E4148" s="3"/>
      <c r="F4148" s="4"/>
    </row>
    <row r="4149" spans="2:6" ht="11.25" customHeight="1" x14ac:dyDescent="0.2">
      <c r="B4149" s="36" t="s">
        <v>4016</v>
      </c>
      <c r="C4149" s="3"/>
      <c r="D4149" s="3"/>
      <c r="E4149" s="3"/>
      <c r="F4149" s="4"/>
    </row>
    <row r="4150" spans="2:6" ht="11.25" customHeight="1" x14ac:dyDescent="0.2">
      <c r="B4150" s="36" t="s">
        <v>3004</v>
      </c>
      <c r="C4150" s="3"/>
      <c r="D4150" s="3"/>
      <c r="E4150" s="3"/>
      <c r="F4150" s="4"/>
    </row>
    <row r="4151" spans="2:6" ht="11.25" customHeight="1" x14ac:dyDescent="0.2">
      <c r="B4151" s="36" t="s">
        <v>4016</v>
      </c>
      <c r="C4151" s="3"/>
      <c r="D4151" s="3"/>
      <c r="E4151" s="3"/>
      <c r="F4151" s="4"/>
    </row>
    <row r="4152" spans="2:6" ht="11.25" customHeight="1" x14ac:dyDescent="0.2">
      <c r="B4152" s="36" t="s">
        <v>281</v>
      </c>
      <c r="C4152" s="3"/>
      <c r="D4152" s="3"/>
      <c r="E4152" s="3"/>
      <c r="F4152" s="4"/>
    </row>
    <row r="4153" spans="2:6" ht="11.25" customHeight="1" x14ac:dyDescent="0.2">
      <c r="B4153" s="36" t="s">
        <v>4016</v>
      </c>
      <c r="C4153" s="3"/>
      <c r="D4153" s="3"/>
      <c r="E4153" s="3"/>
      <c r="F4153" s="4"/>
    </row>
    <row r="4154" spans="2:6" ht="11.25" customHeight="1" x14ac:dyDescent="0.2">
      <c r="B4154" s="36" t="s">
        <v>3612</v>
      </c>
      <c r="C4154" s="3"/>
      <c r="D4154" s="3"/>
      <c r="E4154" s="3"/>
      <c r="F4154" s="4"/>
    </row>
    <row r="4155" spans="2:6" ht="11.25" customHeight="1" x14ac:dyDescent="0.2">
      <c r="B4155" s="36" t="s">
        <v>4016</v>
      </c>
      <c r="C4155" s="3"/>
      <c r="D4155" s="3"/>
      <c r="E4155" s="3"/>
      <c r="F4155" s="4"/>
    </row>
    <row r="4156" spans="2:6" ht="11.25" customHeight="1" x14ac:dyDescent="0.2">
      <c r="B4156" s="36" t="s">
        <v>1889</v>
      </c>
      <c r="C4156" s="3"/>
      <c r="D4156" s="3"/>
      <c r="E4156" s="3"/>
      <c r="F4156" s="4"/>
    </row>
    <row r="4157" spans="2:6" ht="11.25" customHeight="1" x14ac:dyDescent="0.2">
      <c r="B4157" s="36" t="s">
        <v>4016</v>
      </c>
      <c r="C4157" s="3"/>
      <c r="D4157" s="3"/>
      <c r="E4157" s="3"/>
      <c r="F4157" s="4"/>
    </row>
    <row r="4158" spans="2:6" ht="11.25" customHeight="1" x14ac:dyDescent="0.2">
      <c r="B4158" s="36" t="s">
        <v>335</v>
      </c>
      <c r="C4158" s="3"/>
      <c r="D4158" s="3"/>
      <c r="E4158" s="3"/>
      <c r="F4158" s="4"/>
    </row>
    <row r="4159" spans="2:6" ht="11.25" customHeight="1" x14ac:dyDescent="0.2">
      <c r="B4159" s="36" t="s">
        <v>4016</v>
      </c>
      <c r="C4159" s="3"/>
      <c r="D4159" s="3"/>
      <c r="E4159" s="3"/>
      <c r="F4159" s="4"/>
    </row>
    <row r="4160" spans="2:6" ht="11.25" customHeight="1" x14ac:dyDescent="0.2">
      <c r="B4160" s="36" t="s">
        <v>2001</v>
      </c>
      <c r="C4160" s="3"/>
      <c r="D4160" s="3"/>
      <c r="E4160" s="3"/>
      <c r="F4160" s="4"/>
    </row>
    <row r="4161" spans="2:6" ht="11.25" customHeight="1" x14ac:dyDescent="0.2">
      <c r="B4161" s="36" t="s">
        <v>4016</v>
      </c>
      <c r="C4161" s="3"/>
      <c r="D4161" s="3"/>
      <c r="E4161" s="3"/>
      <c r="F4161" s="4"/>
    </row>
    <row r="4162" spans="2:6" ht="11.25" customHeight="1" x14ac:dyDescent="0.2">
      <c r="B4162" s="36" t="s">
        <v>426</v>
      </c>
      <c r="C4162" s="3"/>
      <c r="D4162" s="3"/>
      <c r="E4162" s="3"/>
      <c r="F4162" s="4"/>
    </row>
    <row r="4163" spans="2:6" ht="11.25" customHeight="1" x14ac:dyDescent="0.2">
      <c r="B4163" s="36" t="s">
        <v>4016</v>
      </c>
      <c r="C4163" s="3"/>
      <c r="D4163" s="3"/>
      <c r="E4163" s="3"/>
      <c r="F4163" s="4"/>
    </row>
    <row r="4164" spans="2:6" ht="11.25" customHeight="1" x14ac:dyDescent="0.2">
      <c r="B4164" s="36" t="s">
        <v>2964</v>
      </c>
      <c r="C4164" s="3"/>
      <c r="D4164" s="3"/>
      <c r="E4164" s="3"/>
      <c r="F4164" s="4"/>
    </row>
    <row r="4165" spans="2:6" ht="11.25" customHeight="1" x14ac:dyDescent="0.2">
      <c r="B4165" s="36" t="s">
        <v>4016</v>
      </c>
      <c r="C4165" s="3"/>
      <c r="D4165" s="3"/>
      <c r="E4165" s="3"/>
      <c r="F4165" s="4"/>
    </row>
    <row r="4166" spans="2:6" ht="11.25" customHeight="1" x14ac:dyDescent="0.2">
      <c r="B4166" s="36" t="s">
        <v>2339</v>
      </c>
      <c r="C4166" s="3"/>
      <c r="D4166" s="3"/>
      <c r="E4166" s="3"/>
      <c r="F4166" s="4"/>
    </row>
    <row r="4167" spans="2:6" ht="11.25" customHeight="1" x14ac:dyDescent="0.2">
      <c r="B4167" s="36" t="s">
        <v>4016</v>
      </c>
      <c r="C4167" s="3"/>
      <c r="D4167" s="3"/>
      <c r="E4167" s="3"/>
      <c r="F4167" s="4"/>
    </row>
    <row r="4168" spans="2:6" ht="11.25" customHeight="1" x14ac:dyDescent="0.2">
      <c r="B4168" s="36" t="s">
        <v>1981</v>
      </c>
      <c r="C4168" s="3"/>
      <c r="D4168" s="3"/>
      <c r="E4168" s="3"/>
      <c r="F4168" s="4"/>
    </row>
    <row r="4169" spans="2:6" ht="11.25" customHeight="1" x14ac:dyDescent="0.2">
      <c r="B4169" s="36" t="s">
        <v>4016</v>
      </c>
      <c r="C4169" s="3"/>
      <c r="D4169" s="3"/>
      <c r="E4169" s="3"/>
      <c r="F4169" s="4"/>
    </row>
    <row r="4170" spans="2:6" ht="11.25" customHeight="1" x14ac:dyDescent="0.2">
      <c r="B4170" s="28" t="s">
        <v>1494</v>
      </c>
      <c r="C4170" s="6"/>
      <c r="D4170" s="6"/>
      <c r="E4170" s="6"/>
      <c r="F4170" s="7"/>
    </row>
    <row r="4171" spans="2:6" ht="11.25" customHeight="1" x14ac:dyDescent="0.2">
      <c r="B4171" s="36" t="s">
        <v>4016</v>
      </c>
      <c r="C4171" s="3"/>
      <c r="D4171" s="3"/>
      <c r="E4171" s="3"/>
      <c r="F4171" s="4"/>
    </row>
    <row r="4172" spans="2:6" ht="11.25" customHeight="1" x14ac:dyDescent="0.2">
      <c r="B4172" s="36" t="s">
        <v>1134</v>
      </c>
      <c r="C4172" s="3"/>
      <c r="D4172" s="3"/>
      <c r="E4172" s="3"/>
      <c r="F4172" s="4"/>
    </row>
    <row r="4173" spans="2:6" ht="11.25" customHeight="1" x14ac:dyDescent="0.2">
      <c r="B4173" s="36" t="s">
        <v>4016</v>
      </c>
      <c r="C4173" s="3"/>
      <c r="D4173" s="3"/>
      <c r="E4173" s="3"/>
      <c r="F4173" s="4"/>
    </row>
    <row r="4174" spans="2:6" ht="11.25" customHeight="1" x14ac:dyDescent="0.2">
      <c r="B4174" s="36" t="s">
        <v>3910</v>
      </c>
      <c r="C4174" s="3"/>
      <c r="D4174" s="3"/>
      <c r="E4174" s="3"/>
      <c r="F4174" s="4"/>
    </row>
    <row r="4175" spans="2:6" ht="11.25" customHeight="1" x14ac:dyDescent="0.2">
      <c r="B4175" s="36" t="s">
        <v>4016</v>
      </c>
      <c r="C4175" s="3"/>
      <c r="D4175" s="3"/>
      <c r="E4175" s="3"/>
      <c r="F4175" s="4"/>
    </row>
    <row r="4176" spans="2:6" ht="11.25" customHeight="1" x14ac:dyDescent="0.2">
      <c r="B4176" s="36" t="s">
        <v>1889</v>
      </c>
      <c r="C4176" s="3"/>
      <c r="D4176" s="3"/>
      <c r="E4176" s="3"/>
      <c r="F4176" s="4"/>
    </row>
    <row r="4177" spans="2:6" ht="11.25" customHeight="1" x14ac:dyDescent="0.2">
      <c r="B4177" s="36" t="s">
        <v>4016</v>
      </c>
      <c r="C4177" s="3"/>
      <c r="D4177" s="3"/>
      <c r="E4177" s="3"/>
      <c r="F4177" s="4"/>
    </row>
    <row r="4178" spans="2:6" ht="11.25" customHeight="1" x14ac:dyDescent="0.2">
      <c r="B4178" s="36" t="s">
        <v>335</v>
      </c>
      <c r="C4178" s="3"/>
      <c r="D4178" s="3"/>
      <c r="E4178" s="3"/>
      <c r="F4178" s="4"/>
    </row>
    <row r="4179" spans="2:6" ht="11.25" customHeight="1" x14ac:dyDescent="0.2">
      <c r="B4179" s="36" t="s">
        <v>4016</v>
      </c>
      <c r="C4179" s="3"/>
      <c r="D4179" s="3"/>
      <c r="E4179" s="3"/>
      <c r="F4179" s="4"/>
    </row>
    <row r="4180" spans="2:6" ht="11.25" customHeight="1" x14ac:dyDescent="0.2">
      <c r="B4180" s="36" t="s">
        <v>2001</v>
      </c>
      <c r="C4180" s="3"/>
      <c r="D4180" s="3"/>
      <c r="E4180" s="3"/>
      <c r="F4180" s="4"/>
    </row>
    <row r="4181" spans="2:6" ht="11.25" customHeight="1" x14ac:dyDescent="0.2">
      <c r="B4181" s="36" t="s">
        <v>4016</v>
      </c>
      <c r="C4181" s="3"/>
      <c r="D4181" s="3"/>
      <c r="E4181" s="3"/>
      <c r="F4181" s="4"/>
    </row>
    <row r="4182" spans="2:6" ht="11.25" customHeight="1" x14ac:dyDescent="0.2">
      <c r="B4182" s="36" t="s">
        <v>14</v>
      </c>
      <c r="C4182" s="3"/>
      <c r="D4182" s="3"/>
      <c r="E4182" s="3"/>
      <c r="F4182" s="4"/>
    </row>
    <row r="4183" spans="2:6" ht="11.25" customHeight="1" x14ac:dyDescent="0.2">
      <c r="B4183" s="36" t="s">
        <v>4016</v>
      </c>
      <c r="C4183" s="3"/>
      <c r="D4183" s="3"/>
      <c r="E4183" s="3"/>
      <c r="F4183" s="4"/>
    </row>
    <row r="4184" spans="2:6" ht="11.25" customHeight="1" x14ac:dyDescent="0.2">
      <c r="B4184" s="36" t="s">
        <v>2941</v>
      </c>
      <c r="C4184" s="3"/>
      <c r="D4184" s="3"/>
      <c r="E4184" s="3"/>
      <c r="F4184" s="4"/>
    </row>
    <row r="4185" spans="2:6" ht="11.25" customHeight="1" x14ac:dyDescent="0.2">
      <c r="B4185" s="36" t="s">
        <v>4016</v>
      </c>
      <c r="C4185" s="3"/>
      <c r="D4185" s="3"/>
      <c r="E4185" s="3"/>
      <c r="F4185" s="4"/>
    </row>
    <row r="4186" spans="2:6" ht="11.25" customHeight="1" x14ac:dyDescent="0.2">
      <c r="B4186" s="36" t="s">
        <v>3357</v>
      </c>
      <c r="C4186" s="3"/>
      <c r="D4186" s="3"/>
      <c r="E4186" s="3"/>
      <c r="F4186" s="4"/>
    </row>
    <row r="4187" spans="2:6" ht="11.25" customHeight="1" x14ac:dyDescent="0.2">
      <c r="B4187" s="36" t="s">
        <v>4016</v>
      </c>
      <c r="C4187" s="3"/>
      <c r="D4187" s="3"/>
      <c r="E4187" s="3"/>
      <c r="F4187" s="4"/>
    </row>
    <row r="4188" spans="2:6" ht="11.25" customHeight="1" x14ac:dyDescent="0.2">
      <c r="B4188" s="36" t="s">
        <v>873</v>
      </c>
      <c r="C4188" s="3"/>
      <c r="D4188" s="3"/>
      <c r="E4188" s="3"/>
      <c r="F4188" s="4"/>
    </row>
    <row r="4189" spans="2:6" ht="11.25" customHeight="1" x14ac:dyDescent="0.2">
      <c r="B4189" s="36" t="s">
        <v>4016</v>
      </c>
      <c r="C4189" s="3"/>
      <c r="D4189" s="3"/>
      <c r="E4189" s="3"/>
      <c r="F4189" s="4"/>
    </row>
    <row r="4190" spans="2:6" ht="11.25" customHeight="1" x14ac:dyDescent="0.2">
      <c r="B4190" s="36" t="s">
        <v>263</v>
      </c>
      <c r="C4190" s="3"/>
      <c r="D4190" s="3"/>
      <c r="E4190" s="3"/>
      <c r="F4190" s="4"/>
    </row>
    <row r="4191" spans="2:6" ht="11.25" customHeight="1" x14ac:dyDescent="0.2">
      <c r="B4191" s="36" t="s">
        <v>4016</v>
      </c>
      <c r="C4191" s="3"/>
      <c r="D4191" s="3"/>
      <c r="E4191" s="3"/>
      <c r="F4191" s="4"/>
    </row>
    <row r="4192" spans="2:6" ht="11.25" customHeight="1" x14ac:dyDescent="0.2">
      <c r="B4192" s="36" t="s">
        <v>3461</v>
      </c>
      <c r="C4192" s="3"/>
      <c r="D4192" s="3"/>
      <c r="E4192" s="3"/>
      <c r="F4192" s="4"/>
    </row>
    <row r="4193" spans="2:6" ht="11.25" customHeight="1" x14ac:dyDescent="0.2">
      <c r="B4193" s="36" t="s">
        <v>4016</v>
      </c>
      <c r="C4193" s="3"/>
      <c r="D4193" s="3"/>
      <c r="E4193" s="3"/>
      <c r="F4193" s="4"/>
    </row>
    <row r="4194" spans="2:6" ht="11.25" customHeight="1" x14ac:dyDescent="0.2">
      <c r="B4194" s="36" t="s">
        <v>2642</v>
      </c>
      <c r="C4194" s="3"/>
      <c r="D4194" s="3"/>
      <c r="E4194" s="3"/>
      <c r="F4194" s="4"/>
    </row>
    <row r="4195" spans="2:6" ht="11.25" customHeight="1" x14ac:dyDescent="0.2">
      <c r="B4195" s="36" t="s">
        <v>4016</v>
      </c>
      <c r="C4195" s="3"/>
      <c r="D4195" s="3"/>
      <c r="E4195" s="3"/>
      <c r="F4195" s="4"/>
    </row>
    <row r="4196" spans="2:6" ht="11.25" customHeight="1" x14ac:dyDescent="0.2">
      <c r="B4196" s="36" t="s">
        <v>1897</v>
      </c>
      <c r="C4196" s="3"/>
      <c r="D4196" s="3"/>
      <c r="E4196" s="3"/>
      <c r="F4196" s="4"/>
    </row>
    <row r="4197" spans="2:6" ht="11.25" customHeight="1" x14ac:dyDescent="0.2">
      <c r="B4197" s="36" t="s">
        <v>4016</v>
      </c>
      <c r="C4197" s="3"/>
      <c r="D4197" s="3"/>
      <c r="E4197" s="3"/>
      <c r="F4197" s="4"/>
    </row>
    <row r="4198" spans="2:6" ht="11.25" customHeight="1" x14ac:dyDescent="0.2">
      <c r="B4198" s="36" t="s">
        <v>1200</v>
      </c>
      <c r="C4198" s="3"/>
      <c r="D4198" s="3"/>
      <c r="E4198" s="3"/>
      <c r="F4198" s="4"/>
    </row>
    <row r="4199" spans="2:6" ht="11.25" customHeight="1" x14ac:dyDescent="0.2">
      <c r="B4199" s="36" t="s">
        <v>4016</v>
      </c>
      <c r="C4199" s="3"/>
      <c r="D4199" s="3"/>
      <c r="E4199" s="3"/>
      <c r="F4199" s="4"/>
    </row>
    <row r="4200" spans="2:6" ht="11.25" customHeight="1" x14ac:dyDescent="0.2">
      <c r="B4200" s="36" t="s">
        <v>1710</v>
      </c>
      <c r="C4200" s="3"/>
      <c r="D4200" s="3"/>
      <c r="E4200" s="3"/>
      <c r="F4200" s="4"/>
    </row>
    <row r="4201" spans="2:6" ht="11.25" customHeight="1" x14ac:dyDescent="0.2">
      <c r="B4201" s="36" t="s">
        <v>1862</v>
      </c>
      <c r="C4201" s="3"/>
      <c r="D4201" s="3"/>
      <c r="E4201" s="3"/>
      <c r="F4201" s="4"/>
    </row>
    <row r="4202" spans="2:6" ht="11.25" customHeight="1" x14ac:dyDescent="0.2">
      <c r="B4202" s="36" t="s">
        <v>2202</v>
      </c>
      <c r="C4202" s="3"/>
      <c r="D4202" s="3"/>
      <c r="E4202" s="3"/>
      <c r="F4202" s="4"/>
    </row>
    <row r="4203" spans="2:6" ht="11.25" customHeight="1" x14ac:dyDescent="0.2">
      <c r="B4203" s="36" t="s">
        <v>3789</v>
      </c>
      <c r="C4203" s="37">
        <f>D4203+E4203+F4203</f>
        <v>22011</v>
      </c>
      <c r="D4203" s="3">
        <v>5167</v>
      </c>
      <c r="E4203" s="3">
        <v>5450</v>
      </c>
      <c r="F4203" s="4">
        <v>11394</v>
      </c>
    </row>
    <row r="4204" spans="2:6" ht="11.25" customHeight="1" x14ac:dyDescent="0.2">
      <c r="B4204" s="36" t="s">
        <v>4016</v>
      </c>
      <c r="C4204" s="3"/>
      <c r="D4204" s="3"/>
      <c r="E4204" s="3"/>
      <c r="F4204" s="4"/>
    </row>
    <row r="4205" spans="2:6" ht="11.25" customHeight="1" x14ac:dyDescent="0.2">
      <c r="B4205" s="36" t="s">
        <v>3832</v>
      </c>
      <c r="C4205" s="3"/>
      <c r="D4205" s="3"/>
      <c r="E4205" s="3"/>
      <c r="F4205" s="4"/>
    </row>
    <row r="4206" spans="2:6" ht="11.25" customHeight="1" x14ac:dyDescent="0.2">
      <c r="B4206" s="36" t="s">
        <v>4016</v>
      </c>
      <c r="C4206" s="3"/>
      <c r="D4206" s="3"/>
      <c r="E4206" s="3"/>
      <c r="F4206" s="4"/>
    </row>
    <row r="4207" spans="2:6" ht="11.25" customHeight="1" x14ac:dyDescent="0.2">
      <c r="B4207" s="36" t="s">
        <v>873</v>
      </c>
      <c r="C4207" s="3"/>
      <c r="D4207" s="3"/>
      <c r="E4207" s="3"/>
      <c r="F4207" s="4"/>
    </row>
    <row r="4208" spans="2:6" ht="11.25" customHeight="1" x14ac:dyDescent="0.2">
      <c r="B4208" s="36" t="s">
        <v>4016</v>
      </c>
      <c r="C4208" s="3"/>
      <c r="D4208" s="3"/>
      <c r="E4208" s="3"/>
      <c r="F4208" s="4"/>
    </row>
    <row r="4209" spans="2:6" ht="11.25" customHeight="1" x14ac:dyDescent="0.2">
      <c r="B4209" s="36" t="s">
        <v>263</v>
      </c>
      <c r="C4209" s="3"/>
      <c r="D4209" s="3"/>
      <c r="E4209" s="3"/>
      <c r="F4209" s="4"/>
    </row>
    <row r="4210" spans="2:6" ht="11.25" customHeight="1" x14ac:dyDescent="0.2">
      <c r="B4210" s="36" t="s">
        <v>4016</v>
      </c>
      <c r="C4210" s="3"/>
      <c r="D4210" s="3"/>
      <c r="E4210" s="3"/>
      <c r="F4210" s="4"/>
    </row>
    <row r="4211" spans="2:6" ht="11.25" customHeight="1" x14ac:dyDescent="0.2">
      <c r="B4211" s="36" t="s">
        <v>3461</v>
      </c>
      <c r="C4211" s="3"/>
      <c r="D4211" s="3"/>
      <c r="E4211" s="3"/>
      <c r="F4211" s="4"/>
    </row>
    <row r="4212" spans="2:6" ht="11.25" customHeight="1" x14ac:dyDescent="0.2">
      <c r="B4212" s="36" t="s">
        <v>4016</v>
      </c>
      <c r="C4212" s="3"/>
      <c r="D4212" s="3"/>
      <c r="E4212" s="3"/>
      <c r="F4212" s="4"/>
    </row>
    <row r="4213" spans="2:6" ht="11.25" customHeight="1" x14ac:dyDescent="0.2">
      <c r="B4213" s="36" t="s">
        <v>2642</v>
      </c>
      <c r="C4213" s="3"/>
      <c r="D4213" s="3"/>
      <c r="E4213" s="3"/>
      <c r="F4213" s="4"/>
    </row>
    <row r="4214" spans="2:6" ht="11.25" customHeight="1" x14ac:dyDescent="0.2">
      <c r="B4214" s="36" t="s">
        <v>4016</v>
      </c>
      <c r="C4214" s="3"/>
      <c r="D4214" s="3"/>
      <c r="E4214" s="3"/>
      <c r="F4214" s="4"/>
    </row>
    <row r="4215" spans="2:6" ht="11.25" customHeight="1" x14ac:dyDescent="0.2">
      <c r="B4215" s="36" t="s">
        <v>2038</v>
      </c>
      <c r="C4215" s="3"/>
      <c r="D4215" s="3"/>
      <c r="E4215" s="3"/>
      <c r="F4215" s="4"/>
    </row>
    <row r="4216" spans="2:6" ht="11.25" customHeight="1" x14ac:dyDescent="0.2">
      <c r="B4216" s="36" t="s">
        <v>4016</v>
      </c>
      <c r="C4216" s="3"/>
      <c r="D4216" s="3"/>
      <c r="E4216" s="3"/>
      <c r="F4216" s="4"/>
    </row>
    <row r="4217" spans="2:6" ht="11.25" customHeight="1" x14ac:dyDescent="0.2">
      <c r="B4217" s="36" t="s">
        <v>170</v>
      </c>
      <c r="C4217" s="3"/>
      <c r="D4217" s="3"/>
      <c r="E4217" s="3"/>
      <c r="F4217" s="4"/>
    </row>
    <row r="4218" spans="2:6" ht="11.25" customHeight="1" x14ac:dyDescent="0.2">
      <c r="B4218" s="36" t="s">
        <v>4016</v>
      </c>
      <c r="C4218" s="3"/>
      <c r="D4218" s="3"/>
      <c r="E4218" s="3"/>
      <c r="F4218" s="4"/>
    </row>
    <row r="4219" spans="2:6" ht="11.25" customHeight="1" x14ac:dyDescent="0.2">
      <c r="B4219" s="36" t="s">
        <v>3350</v>
      </c>
      <c r="C4219" s="3"/>
      <c r="D4219" s="3"/>
      <c r="E4219" s="3"/>
      <c r="F4219" s="4"/>
    </row>
    <row r="4220" spans="2:6" ht="11.25" customHeight="1" x14ac:dyDescent="0.2">
      <c r="B4220" s="36" t="s">
        <v>2694</v>
      </c>
      <c r="C4220" s="3"/>
      <c r="D4220" s="3"/>
      <c r="E4220" s="3"/>
      <c r="F4220" s="4"/>
    </row>
    <row r="4221" spans="2:6" ht="11.25" customHeight="1" x14ac:dyDescent="0.2">
      <c r="B4221" s="36" t="s">
        <v>3977</v>
      </c>
      <c r="C4221" s="3"/>
      <c r="D4221" s="3"/>
      <c r="E4221" s="3"/>
      <c r="F4221" s="4"/>
    </row>
    <row r="4222" spans="2:6" ht="11.25" customHeight="1" x14ac:dyDescent="0.2">
      <c r="B4222" s="36" t="s">
        <v>769</v>
      </c>
      <c r="C4222" s="37">
        <f>D4222+E4222+F4222</f>
        <v>14167</v>
      </c>
      <c r="D4222" s="3">
        <v>10384</v>
      </c>
      <c r="E4222" s="3">
        <v>3766</v>
      </c>
      <c r="F4222" s="4">
        <v>17</v>
      </c>
    </row>
    <row r="4223" spans="2:6" ht="11.25" customHeight="1" x14ac:dyDescent="0.2">
      <c r="B4223" s="28" t="s">
        <v>4016</v>
      </c>
      <c r="C4223" s="6"/>
      <c r="D4223" s="6"/>
      <c r="E4223" s="6"/>
      <c r="F4223" s="7"/>
    </row>
    <row r="4224" spans="2:6" ht="11.25" customHeight="1" x14ac:dyDescent="0.2">
      <c r="B4224" s="36" t="s">
        <v>3144</v>
      </c>
      <c r="C4224" s="3"/>
      <c r="D4224" s="3"/>
      <c r="E4224" s="3"/>
      <c r="F4224" s="4"/>
    </row>
    <row r="4225" spans="2:6" ht="11.25" customHeight="1" x14ac:dyDescent="0.2">
      <c r="B4225" s="36" t="s">
        <v>4016</v>
      </c>
      <c r="C4225" s="3"/>
      <c r="D4225" s="3"/>
      <c r="E4225" s="3"/>
      <c r="F4225" s="4"/>
    </row>
    <row r="4226" spans="2:6" ht="11.25" customHeight="1" x14ac:dyDescent="0.2">
      <c r="B4226" s="36" t="s">
        <v>170</v>
      </c>
      <c r="C4226" s="3"/>
      <c r="D4226" s="3"/>
      <c r="E4226" s="3"/>
      <c r="F4226" s="4"/>
    </row>
    <row r="4227" spans="2:6" ht="11.25" customHeight="1" x14ac:dyDescent="0.2">
      <c r="B4227" s="36" t="s">
        <v>4016</v>
      </c>
      <c r="C4227" s="3"/>
      <c r="D4227" s="3"/>
      <c r="E4227" s="3"/>
      <c r="F4227" s="4"/>
    </row>
    <row r="4228" spans="2:6" ht="11.25" customHeight="1" x14ac:dyDescent="0.2">
      <c r="B4228" s="36" t="s">
        <v>3497</v>
      </c>
      <c r="C4228" s="3"/>
      <c r="D4228" s="3"/>
      <c r="E4228" s="3"/>
      <c r="F4228" s="4"/>
    </row>
    <row r="4229" spans="2:6" ht="11.25" customHeight="1" x14ac:dyDescent="0.2">
      <c r="B4229" s="36" t="s">
        <v>4016</v>
      </c>
      <c r="C4229" s="3"/>
      <c r="D4229" s="3"/>
      <c r="E4229" s="3"/>
      <c r="F4229" s="4"/>
    </row>
    <row r="4230" spans="2:6" ht="11.25" customHeight="1" x14ac:dyDescent="0.2">
      <c r="B4230" s="36" t="s">
        <v>2826</v>
      </c>
      <c r="C4230" s="3"/>
      <c r="D4230" s="3"/>
      <c r="E4230" s="3"/>
      <c r="F4230" s="4"/>
    </row>
    <row r="4231" spans="2:6" ht="11.25" customHeight="1" x14ac:dyDescent="0.2">
      <c r="B4231" s="36" t="s">
        <v>1383</v>
      </c>
      <c r="C4231" s="3"/>
      <c r="D4231" s="3"/>
      <c r="E4231" s="3"/>
      <c r="F4231" s="4"/>
    </row>
    <row r="4232" spans="2:6" ht="11.25" customHeight="1" x14ac:dyDescent="0.2">
      <c r="B4232" s="36" t="s">
        <v>283</v>
      </c>
      <c r="C4232" s="3"/>
      <c r="D4232" s="3"/>
      <c r="E4232" s="3"/>
      <c r="F4232" s="4"/>
    </row>
    <row r="4233" spans="2:6" ht="11.25" customHeight="1" x14ac:dyDescent="0.2">
      <c r="B4233" s="36" t="s">
        <v>3893</v>
      </c>
      <c r="C4233" s="37">
        <f>D4233+E4233+F4233</f>
        <v>822</v>
      </c>
      <c r="D4233" s="3">
        <v>603</v>
      </c>
      <c r="E4233" s="3">
        <v>218</v>
      </c>
      <c r="F4233" s="4">
        <v>1</v>
      </c>
    </row>
    <row r="4234" spans="2:6" ht="11.25" customHeight="1" x14ac:dyDescent="0.2">
      <c r="B4234" s="36" t="s">
        <v>4016</v>
      </c>
      <c r="C4234" s="3"/>
      <c r="D4234" s="3"/>
      <c r="E4234" s="3"/>
      <c r="F4234" s="4"/>
    </row>
    <row r="4235" spans="2:6" ht="11.25" customHeight="1" x14ac:dyDescent="0.2">
      <c r="B4235" s="36" t="s">
        <v>1525</v>
      </c>
      <c r="C4235" s="3"/>
      <c r="D4235" s="3"/>
      <c r="E4235" s="3"/>
      <c r="F4235" s="4"/>
    </row>
    <row r="4236" spans="2:6" ht="11.25" customHeight="1" x14ac:dyDescent="0.2">
      <c r="B4236" s="36" t="s">
        <v>4016</v>
      </c>
      <c r="C4236" s="3"/>
      <c r="D4236" s="3"/>
      <c r="E4236" s="3"/>
      <c r="F4236" s="4"/>
    </row>
    <row r="4237" spans="2:6" ht="11.25" customHeight="1" x14ac:dyDescent="0.2">
      <c r="B4237" s="36" t="s">
        <v>873</v>
      </c>
      <c r="C4237" s="3"/>
      <c r="D4237" s="3"/>
      <c r="E4237" s="3"/>
      <c r="F4237" s="4"/>
    </row>
    <row r="4238" spans="2:6" ht="11.25" customHeight="1" x14ac:dyDescent="0.2">
      <c r="B4238" s="36" t="s">
        <v>4016</v>
      </c>
      <c r="C4238" s="3"/>
      <c r="D4238" s="3"/>
      <c r="E4238" s="3"/>
      <c r="F4238" s="4"/>
    </row>
    <row r="4239" spans="2:6" ht="11.25" customHeight="1" x14ac:dyDescent="0.2">
      <c r="B4239" s="36" t="s">
        <v>263</v>
      </c>
      <c r="C4239" s="3"/>
      <c r="D4239" s="3"/>
      <c r="E4239" s="3"/>
      <c r="F4239" s="4"/>
    </row>
    <row r="4240" spans="2:6" ht="11.25" customHeight="1" x14ac:dyDescent="0.2">
      <c r="B4240" s="36" t="s">
        <v>4016</v>
      </c>
      <c r="C4240" s="3"/>
      <c r="D4240" s="3"/>
      <c r="E4240" s="3"/>
      <c r="F4240" s="4"/>
    </row>
    <row r="4241" spans="2:6" ht="11.25" customHeight="1" x14ac:dyDescent="0.2">
      <c r="B4241" s="36" t="s">
        <v>3461</v>
      </c>
      <c r="C4241" s="3"/>
      <c r="D4241" s="3"/>
      <c r="E4241" s="3"/>
      <c r="F4241" s="4"/>
    </row>
    <row r="4242" spans="2:6" ht="11.25" customHeight="1" x14ac:dyDescent="0.2">
      <c r="B4242" s="36" t="s">
        <v>4016</v>
      </c>
      <c r="C4242" s="3"/>
      <c r="D4242" s="3"/>
      <c r="E4242" s="3"/>
      <c r="F4242" s="4"/>
    </row>
    <row r="4243" spans="2:6" ht="11.25" customHeight="1" x14ac:dyDescent="0.2">
      <c r="B4243" s="36" t="s">
        <v>3318</v>
      </c>
      <c r="C4243" s="3"/>
      <c r="D4243" s="3"/>
      <c r="E4243" s="3"/>
      <c r="F4243" s="4"/>
    </row>
    <row r="4244" spans="2:6" ht="11.25" customHeight="1" x14ac:dyDescent="0.2">
      <c r="B4244" s="36" t="s">
        <v>4016</v>
      </c>
      <c r="C4244" s="3"/>
      <c r="D4244" s="3"/>
      <c r="E4244" s="3"/>
      <c r="F4244" s="4"/>
    </row>
    <row r="4245" spans="2:6" ht="11.25" customHeight="1" x14ac:dyDescent="0.2">
      <c r="B4245" s="36" t="s">
        <v>3537</v>
      </c>
      <c r="C4245" s="3"/>
      <c r="D4245" s="3"/>
      <c r="E4245" s="3"/>
      <c r="F4245" s="4"/>
    </row>
    <row r="4246" spans="2:6" ht="11.25" customHeight="1" x14ac:dyDescent="0.2">
      <c r="B4246" s="36" t="s">
        <v>3721</v>
      </c>
      <c r="C4246" s="3"/>
      <c r="D4246" s="3"/>
      <c r="E4246" s="3"/>
      <c r="F4246" s="4"/>
    </row>
    <row r="4247" spans="2:6" ht="11.25" customHeight="1" x14ac:dyDescent="0.2">
      <c r="B4247" s="36" t="s">
        <v>3359</v>
      </c>
      <c r="C4247" s="3"/>
      <c r="D4247" s="3"/>
      <c r="E4247" s="3"/>
      <c r="F4247" s="4"/>
    </row>
    <row r="4248" spans="2:6" ht="11.25" customHeight="1" x14ac:dyDescent="0.2">
      <c r="B4248" s="36" t="s">
        <v>1456</v>
      </c>
      <c r="C4248" s="3"/>
      <c r="D4248" s="3"/>
      <c r="E4248" s="3"/>
      <c r="F4248" s="4"/>
    </row>
    <row r="4249" spans="2:6" ht="11.25" customHeight="1" x14ac:dyDescent="0.2">
      <c r="B4249" s="36" t="s">
        <v>3355</v>
      </c>
      <c r="C4249" s="37">
        <f>D4249+E4249+F4249</f>
        <v>858</v>
      </c>
      <c r="D4249" s="3">
        <v>858</v>
      </c>
      <c r="E4249" s="3"/>
      <c r="F4249" s="4"/>
    </row>
    <row r="4250" spans="2:6" ht="11.25" customHeight="1" x14ac:dyDescent="0.2">
      <c r="B4250" s="36" t="s">
        <v>4016</v>
      </c>
      <c r="C4250" s="3"/>
      <c r="D4250" s="3"/>
      <c r="E4250" s="3"/>
      <c r="F4250" s="4"/>
    </row>
    <row r="4251" spans="2:6" ht="11.25" customHeight="1" x14ac:dyDescent="0.2">
      <c r="B4251" s="36" t="s">
        <v>698</v>
      </c>
      <c r="C4251" s="3"/>
      <c r="D4251" s="3"/>
      <c r="E4251" s="3"/>
      <c r="F4251" s="4"/>
    </row>
    <row r="4252" spans="2:6" ht="11.25" customHeight="1" x14ac:dyDescent="0.2">
      <c r="B4252" s="36" t="s">
        <v>4016</v>
      </c>
      <c r="C4252" s="3"/>
      <c r="D4252" s="3"/>
      <c r="E4252" s="3"/>
      <c r="F4252" s="4"/>
    </row>
    <row r="4253" spans="2:6" ht="11.25" customHeight="1" x14ac:dyDescent="0.2">
      <c r="B4253" s="36" t="s">
        <v>3227</v>
      </c>
      <c r="C4253" s="3"/>
      <c r="D4253" s="3"/>
      <c r="E4253" s="3"/>
      <c r="F4253" s="4"/>
    </row>
    <row r="4254" spans="2:6" ht="11.25" customHeight="1" x14ac:dyDescent="0.2">
      <c r="B4254" s="36" t="s">
        <v>4016</v>
      </c>
      <c r="C4254" s="3"/>
      <c r="D4254" s="3"/>
      <c r="E4254" s="3"/>
      <c r="F4254" s="4"/>
    </row>
    <row r="4255" spans="2:6" ht="11.25" customHeight="1" x14ac:dyDescent="0.2">
      <c r="B4255" s="36" t="s">
        <v>787</v>
      </c>
      <c r="C4255" s="3"/>
      <c r="D4255" s="3"/>
      <c r="E4255" s="3"/>
      <c r="F4255" s="4"/>
    </row>
    <row r="4256" spans="2:6" ht="11.25" customHeight="1" x14ac:dyDescent="0.2">
      <c r="B4256" s="36" t="s">
        <v>4016</v>
      </c>
      <c r="C4256" s="3"/>
      <c r="D4256" s="3"/>
      <c r="E4256" s="3"/>
      <c r="F4256" s="4"/>
    </row>
    <row r="4257" spans="2:6" ht="11.25" customHeight="1" x14ac:dyDescent="0.2">
      <c r="B4257" s="36" t="s">
        <v>2029</v>
      </c>
      <c r="C4257" s="3"/>
      <c r="D4257" s="3"/>
      <c r="E4257" s="3"/>
      <c r="F4257" s="4"/>
    </row>
    <row r="4258" spans="2:6" ht="11.25" customHeight="1" x14ac:dyDescent="0.2">
      <c r="B4258" s="36" t="s">
        <v>4016</v>
      </c>
      <c r="C4258" s="3"/>
      <c r="D4258" s="3"/>
      <c r="E4258" s="3"/>
      <c r="F4258" s="4"/>
    </row>
    <row r="4259" spans="2:6" ht="11.25" customHeight="1" x14ac:dyDescent="0.2">
      <c r="B4259" s="36" t="s">
        <v>2708</v>
      </c>
      <c r="C4259" s="3"/>
      <c r="D4259" s="3"/>
      <c r="E4259" s="3"/>
      <c r="F4259" s="4"/>
    </row>
    <row r="4260" spans="2:6" ht="11.25" customHeight="1" x14ac:dyDescent="0.2">
      <c r="B4260" s="36" t="s">
        <v>4016</v>
      </c>
      <c r="C4260" s="3"/>
      <c r="D4260" s="3"/>
      <c r="E4260" s="3"/>
      <c r="F4260" s="4"/>
    </row>
    <row r="4261" spans="2:6" ht="11.25" customHeight="1" x14ac:dyDescent="0.2">
      <c r="B4261" s="36" t="s">
        <v>3194</v>
      </c>
      <c r="C4261" s="3"/>
      <c r="D4261" s="3"/>
      <c r="E4261" s="3"/>
      <c r="F4261" s="4"/>
    </row>
    <row r="4262" spans="2:6" ht="11.25" customHeight="1" x14ac:dyDescent="0.2">
      <c r="B4262" s="36" t="s">
        <v>3564</v>
      </c>
      <c r="C4262" s="3"/>
      <c r="D4262" s="3"/>
      <c r="E4262" s="3"/>
      <c r="F4262" s="4"/>
    </row>
    <row r="4263" spans="2:6" ht="11.25" customHeight="1" x14ac:dyDescent="0.2">
      <c r="B4263" s="36" t="s">
        <v>290</v>
      </c>
      <c r="C4263" s="3"/>
      <c r="D4263" s="3"/>
      <c r="E4263" s="3"/>
      <c r="F4263" s="4"/>
    </row>
    <row r="4264" spans="2:6" ht="11.25" customHeight="1" x14ac:dyDescent="0.2">
      <c r="B4264" s="36" t="s">
        <v>4016</v>
      </c>
      <c r="C4264" s="3"/>
      <c r="D4264" s="3"/>
      <c r="E4264" s="3"/>
      <c r="F4264" s="4"/>
    </row>
    <row r="4265" spans="2:6" ht="11.25" customHeight="1" x14ac:dyDescent="0.2">
      <c r="B4265" s="36" t="s">
        <v>862</v>
      </c>
      <c r="C4265" s="3"/>
      <c r="D4265" s="3"/>
      <c r="E4265" s="3"/>
      <c r="F4265" s="4"/>
    </row>
    <row r="4266" spans="2:6" ht="11.25" customHeight="1" x14ac:dyDescent="0.2">
      <c r="B4266" s="36" t="s">
        <v>474</v>
      </c>
      <c r="C4266" s="3"/>
      <c r="D4266" s="3"/>
      <c r="E4266" s="3"/>
      <c r="F4266" s="4"/>
    </row>
    <row r="4267" spans="2:6" ht="11.25" customHeight="1" x14ac:dyDescent="0.2">
      <c r="B4267" s="36" t="s">
        <v>1826</v>
      </c>
      <c r="C4267" s="3"/>
      <c r="D4267" s="3"/>
      <c r="E4267" s="3"/>
      <c r="F4267" s="4"/>
    </row>
    <row r="4268" spans="2:6" ht="11.25" customHeight="1" x14ac:dyDescent="0.2">
      <c r="B4268" s="36" t="s">
        <v>4016</v>
      </c>
      <c r="C4268" s="3"/>
      <c r="D4268" s="3"/>
      <c r="E4268" s="3"/>
      <c r="F4268" s="4"/>
    </row>
    <row r="4269" spans="2:6" ht="11.25" customHeight="1" x14ac:dyDescent="0.2">
      <c r="B4269" s="36" t="s">
        <v>2031</v>
      </c>
      <c r="C4269" s="3"/>
      <c r="D4269" s="3"/>
      <c r="E4269" s="3"/>
      <c r="F4269" s="4"/>
    </row>
    <row r="4270" spans="2:6" ht="11.25" customHeight="1" x14ac:dyDescent="0.2">
      <c r="B4270" s="36" t="s">
        <v>1006</v>
      </c>
      <c r="C4270" s="3"/>
      <c r="D4270" s="3"/>
      <c r="E4270" s="3"/>
      <c r="F4270" s="4"/>
    </row>
    <row r="4271" spans="2:6" ht="11.25" customHeight="1" x14ac:dyDescent="0.2">
      <c r="B4271" s="36" t="s">
        <v>3101</v>
      </c>
      <c r="C4271" s="3"/>
      <c r="D4271" s="3"/>
      <c r="E4271" s="3"/>
      <c r="F4271" s="4"/>
    </row>
    <row r="4272" spans="2:6" ht="11.25" customHeight="1" x14ac:dyDescent="0.2">
      <c r="B4272" s="36" t="s">
        <v>2722</v>
      </c>
      <c r="C4272" s="37">
        <f>D4272+E4272+F4272</f>
        <v>738</v>
      </c>
      <c r="D4272" s="3">
        <v>272</v>
      </c>
      <c r="E4272" s="3">
        <v>290</v>
      </c>
      <c r="F4272" s="4">
        <v>176</v>
      </c>
    </row>
    <row r="4273" spans="2:6" ht="11.25" customHeight="1" x14ac:dyDescent="0.2">
      <c r="B4273" s="36" t="s">
        <v>4016</v>
      </c>
      <c r="C4273" s="3"/>
      <c r="D4273" s="3"/>
      <c r="E4273" s="3"/>
      <c r="F4273" s="4"/>
    </row>
    <row r="4274" spans="2:6" ht="11.25" customHeight="1" x14ac:dyDescent="0.2">
      <c r="B4274" s="36" t="s">
        <v>726</v>
      </c>
      <c r="C4274" s="3"/>
      <c r="D4274" s="3"/>
      <c r="E4274" s="3"/>
      <c r="F4274" s="4"/>
    </row>
    <row r="4275" spans="2:6" ht="11.25" customHeight="1" x14ac:dyDescent="0.2">
      <c r="B4275" s="36" t="s">
        <v>4016</v>
      </c>
      <c r="C4275" s="3"/>
      <c r="D4275" s="3"/>
      <c r="E4275" s="3"/>
      <c r="F4275" s="4"/>
    </row>
    <row r="4276" spans="2:6" ht="11.25" customHeight="1" x14ac:dyDescent="0.2">
      <c r="B4276" s="28" t="s">
        <v>1256</v>
      </c>
      <c r="C4276" s="6"/>
      <c r="D4276" s="6"/>
      <c r="E4276" s="6"/>
      <c r="F4276" s="7"/>
    </row>
    <row r="4277" spans="2:6" ht="11.25" customHeight="1" x14ac:dyDescent="0.2">
      <c r="B4277" s="36" t="s">
        <v>3190</v>
      </c>
      <c r="C4277" s="3"/>
      <c r="D4277" s="3"/>
      <c r="E4277" s="3"/>
      <c r="F4277" s="4"/>
    </row>
    <row r="4278" spans="2:6" ht="11.25" customHeight="1" x14ac:dyDescent="0.2">
      <c r="B4278" s="36" t="s">
        <v>2851</v>
      </c>
      <c r="C4278" s="3"/>
      <c r="D4278" s="3"/>
      <c r="E4278" s="3"/>
      <c r="F4278" s="4"/>
    </row>
    <row r="4279" spans="2:6" ht="11.25" customHeight="1" x14ac:dyDescent="0.2">
      <c r="B4279" s="36" t="s">
        <v>419</v>
      </c>
      <c r="C4279" s="37">
        <f>D4279+E4279+F4279</f>
        <v>38596</v>
      </c>
      <c r="D4279" s="3">
        <v>17284</v>
      </c>
      <c r="E4279" s="3">
        <v>9724</v>
      </c>
      <c r="F4279" s="4">
        <v>11588</v>
      </c>
    </row>
    <row r="4280" spans="2:6" ht="11.25" customHeight="1" x14ac:dyDescent="0.2">
      <c r="B4280" s="36" t="s">
        <v>4016</v>
      </c>
      <c r="C4280" s="3"/>
      <c r="D4280" s="3"/>
      <c r="E4280" s="3"/>
      <c r="F4280" s="4"/>
    </row>
    <row r="4281" spans="2:6" ht="11.25" customHeight="1" x14ac:dyDescent="0.2">
      <c r="B4281" s="33" t="s">
        <v>4137</v>
      </c>
      <c r="C4281" s="34">
        <v>40317</v>
      </c>
      <c r="D4281" s="34">
        <v>18045</v>
      </c>
      <c r="E4281" s="34">
        <v>10154</v>
      </c>
      <c r="F4281" s="35">
        <v>12118</v>
      </c>
    </row>
    <row r="4282" spans="2:6" ht="11.25" customHeight="1" x14ac:dyDescent="0.2">
      <c r="B4282" s="36" t="s">
        <v>4016</v>
      </c>
      <c r="C4282" s="3"/>
      <c r="D4282" s="3"/>
      <c r="E4282" s="3"/>
      <c r="F4282" s="4"/>
    </row>
    <row r="4283" spans="2:6" ht="11.25" customHeight="1" x14ac:dyDescent="0.2">
      <c r="B4283" s="36" t="s">
        <v>3392</v>
      </c>
      <c r="C4283" s="3"/>
      <c r="D4283" s="3"/>
      <c r="E4283" s="3"/>
      <c r="F4283" s="4"/>
    </row>
    <row r="4284" spans="2:6" ht="11.25" customHeight="1" x14ac:dyDescent="0.2">
      <c r="B4284" s="36" t="s">
        <v>4016</v>
      </c>
      <c r="C4284" s="3"/>
      <c r="D4284" s="3"/>
      <c r="E4284" s="3"/>
      <c r="F4284" s="4"/>
    </row>
    <row r="4285" spans="2:6" ht="11.25" customHeight="1" x14ac:dyDescent="0.2">
      <c r="B4285" s="36" t="s">
        <v>2559</v>
      </c>
      <c r="C4285" s="3"/>
      <c r="D4285" s="3"/>
      <c r="E4285" s="3"/>
      <c r="F4285" s="4"/>
    </row>
    <row r="4286" spans="2:6" ht="11.25" customHeight="1" x14ac:dyDescent="0.2">
      <c r="B4286" s="36" t="s">
        <v>920</v>
      </c>
      <c r="C4286" s="3"/>
      <c r="D4286" s="3"/>
      <c r="E4286" s="3"/>
      <c r="F4286" s="4"/>
    </row>
    <row r="4287" spans="2:6" ht="11.25" customHeight="1" x14ac:dyDescent="0.2">
      <c r="B4287" s="36" t="s">
        <v>4016</v>
      </c>
      <c r="C4287" s="3"/>
      <c r="D4287" s="3"/>
      <c r="E4287" s="3"/>
      <c r="F4287" s="4"/>
    </row>
    <row r="4288" spans="2:6" ht="11.25" customHeight="1" x14ac:dyDescent="0.2">
      <c r="B4288" s="36" t="s">
        <v>4107</v>
      </c>
      <c r="C4288" s="3"/>
      <c r="D4288" s="3"/>
      <c r="E4288" s="3"/>
      <c r="F4288" s="4"/>
    </row>
    <row r="4289" spans="2:6" ht="11.25" customHeight="1" x14ac:dyDescent="0.2">
      <c r="B4289" s="36" t="s">
        <v>4016</v>
      </c>
      <c r="C4289" s="3"/>
      <c r="D4289" s="3"/>
      <c r="E4289" s="3"/>
      <c r="F4289" s="4"/>
    </row>
    <row r="4290" spans="2:6" ht="11.25" customHeight="1" x14ac:dyDescent="0.2">
      <c r="B4290" s="36" t="s">
        <v>4108</v>
      </c>
      <c r="C4290" s="3"/>
      <c r="D4290" s="3"/>
      <c r="E4290" s="3"/>
      <c r="F4290" s="4"/>
    </row>
    <row r="4291" spans="2:6" ht="11.25" customHeight="1" x14ac:dyDescent="0.2">
      <c r="B4291" s="36" t="s">
        <v>4016</v>
      </c>
      <c r="C4291" s="3"/>
      <c r="D4291" s="3"/>
      <c r="E4291" s="3"/>
      <c r="F4291" s="4"/>
    </row>
    <row r="4292" spans="2:6" ht="11.25" customHeight="1" x14ac:dyDescent="0.2">
      <c r="B4292" s="36" t="s">
        <v>1331</v>
      </c>
      <c r="C4292" s="3"/>
      <c r="D4292" s="3"/>
      <c r="E4292" s="3"/>
      <c r="F4292" s="4"/>
    </row>
    <row r="4293" spans="2:6" ht="11.25" customHeight="1" x14ac:dyDescent="0.2">
      <c r="B4293" s="36" t="s">
        <v>4016</v>
      </c>
      <c r="C4293" s="3"/>
      <c r="D4293" s="3"/>
      <c r="E4293" s="3"/>
      <c r="F4293" s="4"/>
    </row>
    <row r="4294" spans="2:6" ht="11.25" customHeight="1" x14ac:dyDescent="0.2">
      <c r="B4294" s="36" t="s">
        <v>4109</v>
      </c>
      <c r="C4294" s="3"/>
      <c r="D4294" s="3"/>
      <c r="E4294" s="3"/>
      <c r="F4294" s="4"/>
    </row>
    <row r="4295" spans="2:6" ht="11.25" customHeight="1" x14ac:dyDescent="0.2">
      <c r="B4295" s="36" t="s">
        <v>4016</v>
      </c>
      <c r="C4295" s="3"/>
      <c r="D4295" s="3"/>
      <c r="E4295" s="3"/>
      <c r="F4295" s="4"/>
    </row>
    <row r="4296" spans="2:6" ht="11.25" customHeight="1" x14ac:dyDescent="0.2">
      <c r="B4296" s="36" t="s">
        <v>929</v>
      </c>
      <c r="C4296" s="3"/>
      <c r="D4296" s="3"/>
      <c r="E4296" s="3"/>
      <c r="F4296" s="4"/>
    </row>
    <row r="4297" spans="2:6" ht="11.25" customHeight="1" x14ac:dyDescent="0.2">
      <c r="B4297" s="36" t="s">
        <v>4016</v>
      </c>
      <c r="C4297" s="3"/>
      <c r="D4297" s="3"/>
      <c r="E4297" s="3"/>
      <c r="F4297" s="4"/>
    </row>
    <row r="4298" spans="2:6" ht="11.25" customHeight="1" x14ac:dyDescent="0.2">
      <c r="B4298" s="36" t="s">
        <v>1192</v>
      </c>
      <c r="C4298" s="3"/>
      <c r="D4298" s="3"/>
      <c r="E4298" s="3"/>
      <c r="F4298" s="4"/>
    </row>
    <row r="4299" spans="2:6" ht="11.25" customHeight="1" x14ac:dyDescent="0.2">
      <c r="B4299" s="36" t="s">
        <v>4016</v>
      </c>
      <c r="C4299" s="3"/>
      <c r="D4299" s="3"/>
      <c r="E4299" s="3"/>
      <c r="F4299" s="4"/>
    </row>
    <row r="4300" spans="2:6" ht="11.25" customHeight="1" x14ac:dyDescent="0.2">
      <c r="B4300" s="36" t="s">
        <v>1087</v>
      </c>
      <c r="C4300" s="3"/>
      <c r="D4300" s="3"/>
      <c r="E4300" s="3"/>
      <c r="F4300" s="4"/>
    </row>
    <row r="4301" spans="2:6" ht="11.25" customHeight="1" x14ac:dyDescent="0.2">
      <c r="B4301" s="36" t="s">
        <v>4016</v>
      </c>
      <c r="C4301" s="3"/>
      <c r="D4301" s="3"/>
      <c r="E4301" s="3"/>
      <c r="F4301" s="4"/>
    </row>
    <row r="4302" spans="2:6" ht="11.25" customHeight="1" x14ac:dyDescent="0.2">
      <c r="B4302" s="36" t="s">
        <v>3004</v>
      </c>
      <c r="C4302" s="3"/>
      <c r="D4302" s="3"/>
      <c r="E4302" s="3"/>
      <c r="F4302" s="4"/>
    </row>
    <row r="4303" spans="2:6" ht="11.25" customHeight="1" x14ac:dyDescent="0.2">
      <c r="B4303" s="36" t="s">
        <v>4016</v>
      </c>
      <c r="C4303" s="3"/>
      <c r="D4303" s="3"/>
      <c r="E4303" s="3"/>
      <c r="F4303" s="4"/>
    </row>
    <row r="4304" spans="2:6" ht="11.25" customHeight="1" x14ac:dyDescent="0.2">
      <c r="B4304" s="36" t="s">
        <v>281</v>
      </c>
      <c r="C4304" s="3"/>
      <c r="D4304" s="3"/>
      <c r="E4304" s="3"/>
      <c r="F4304" s="4"/>
    </row>
    <row r="4305" spans="2:6" ht="11.25" customHeight="1" x14ac:dyDescent="0.2">
      <c r="B4305" s="36" t="s">
        <v>4016</v>
      </c>
      <c r="C4305" s="3"/>
      <c r="D4305" s="3"/>
      <c r="E4305" s="3"/>
      <c r="F4305" s="4"/>
    </row>
    <row r="4306" spans="2:6" ht="11.25" customHeight="1" x14ac:dyDescent="0.2">
      <c r="B4306" s="36" t="s">
        <v>3612</v>
      </c>
      <c r="C4306" s="3"/>
      <c r="D4306" s="3"/>
      <c r="E4306" s="3"/>
      <c r="F4306" s="4"/>
    </row>
    <row r="4307" spans="2:6" ht="11.25" customHeight="1" x14ac:dyDescent="0.2">
      <c r="B4307" s="36" t="s">
        <v>4016</v>
      </c>
      <c r="C4307" s="3"/>
      <c r="D4307" s="3"/>
      <c r="E4307" s="3"/>
      <c r="F4307" s="4"/>
    </row>
    <row r="4308" spans="2:6" ht="11.25" customHeight="1" x14ac:dyDescent="0.2">
      <c r="B4308" s="36" t="s">
        <v>1889</v>
      </c>
      <c r="C4308" s="3"/>
      <c r="D4308" s="3"/>
      <c r="E4308" s="3"/>
      <c r="F4308" s="4"/>
    </row>
    <row r="4309" spans="2:6" ht="11.25" customHeight="1" x14ac:dyDescent="0.2">
      <c r="B4309" s="36" t="s">
        <v>4016</v>
      </c>
      <c r="C4309" s="3"/>
      <c r="D4309" s="3"/>
      <c r="E4309" s="3"/>
      <c r="F4309" s="4"/>
    </row>
    <row r="4310" spans="2:6" ht="11.25" customHeight="1" x14ac:dyDescent="0.2">
      <c r="B4310" s="36" t="s">
        <v>335</v>
      </c>
      <c r="C4310" s="3"/>
      <c r="D4310" s="3"/>
      <c r="E4310" s="3"/>
      <c r="F4310" s="4"/>
    </row>
    <row r="4311" spans="2:6" ht="11.25" customHeight="1" x14ac:dyDescent="0.2">
      <c r="B4311" s="36" t="s">
        <v>4016</v>
      </c>
      <c r="C4311" s="3"/>
      <c r="D4311" s="3"/>
      <c r="E4311" s="3"/>
      <c r="F4311" s="4"/>
    </row>
    <row r="4312" spans="2:6" ht="11.25" customHeight="1" x14ac:dyDescent="0.2">
      <c r="B4312" s="36" t="s">
        <v>2001</v>
      </c>
      <c r="C4312" s="3"/>
      <c r="D4312" s="3"/>
      <c r="E4312" s="3"/>
      <c r="F4312" s="4"/>
    </row>
    <row r="4313" spans="2:6" ht="11.25" customHeight="1" x14ac:dyDescent="0.2">
      <c r="B4313" s="36" t="s">
        <v>4016</v>
      </c>
      <c r="C4313" s="3"/>
      <c r="D4313" s="3"/>
      <c r="E4313" s="3"/>
      <c r="F4313" s="4"/>
    </row>
    <row r="4314" spans="2:6" ht="11.25" customHeight="1" x14ac:dyDescent="0.2">
      <c r="B4314" s="36" t="s">
        <v>426</v>
      </c>
      <c r="C4314" s="3"/>
      <c r="D4314" s="3"/>
      <c r="E4314" s="3"/>
      <c r="F4314" s="4"/>
    </row>
    <row r="4315" spans="2:6" ht="11.25" customHeight="1" x14ac:dyDescent="0.2">
      <c r="B4315" s="36" t="s">
        <v>4016</v>
      </c>
      <c r="C4315" s="3"/>
      <c r="D4315" s="3"/>
      <c r="E4315" s="3"/>
      <c r="F4315" s="4"/>
    </row>
    <row r="4316" spans="2:6" ht="11.25" customHeight="1" x14ac:dyDescent="0.2">
      <c r="B4316" s="36" t="s">
        <v>3149</v>
      </c>
      <c r="C4316" s="3"/>
      <c r="D4316" s="3"/>
      <c r="E4316" s="3"/>
      <c r="F4316" s="4"/>
    </row>
    <row r="4317" spans="2:6" ht="11.25" customHeight="1" x14ac:dyDescent="0.2">
      <c r="B4317" s="36" t="s">
        <v>4016</v>
      </c>
      <c r="C4317" s="3"/>
      <c r="D4317" s="3"/>
      <c r="E4317" s="3"/>
      <c r="F4317" s="4"/>
    </row>
    <row r="4318" spans="2:6" ht="11.25" customHeight="1" x14ac:dyDescent="0.2">
      <c r="B4318" s="36" t="s">
        <v>3536</v>
      </c>
      <c r="C4318" s="3"/>
      <c r="D4318" s="3"/>
      <c r="E4318" s="3"/>
      <c r="F4318" s="4"/>
    </row>
    <row r="4319" spans="2:6" ht="11.25" customHeight="1" x14ac:dyDescent="0.2">
      <c r="B4319" s="36" t="s">
        <v>4016</v>
      </c>
      <c r="C4319" s="3"/>
      <c r="D4319" s="3"/>
      <c r="E4319" s="3"/>
      <c r="F4319" s="4"/>
    </row>
    <row r="4320" spans="2:6" ht="11.25" customHeight="1" x14ac:dyDescent="0.2">
      <c r="B4320" s="36" t="s">
        <v>1087</v>
      </c>
      <c r="C4320" s="3"/>
      <c r="D4320" s="3"/>
      <c r="E4320" s="3"/>
      <c r="F4320" s="4"/>
    </row>
    <row r="4321" spans="2:6" ht="11.25" customHeight="1" x14ac:dyDescent="0.2">
      <c r="B4321" s="36" t="s">
        <v>4016</v>
      </c>
      <c r="C4321" s="3"/>
      <c r="D4321" s="3"/>
      <c r="E4321" s="3"/>
      <c r="F4321" s="4"/>
    </row>
    <row r="4322" spans="2:6" ht="11.25" customHeight="1" x14ac:dyDescent="0.2">
      <c r="B4322" s="36" t="s">
        <v>3004</v>
      </c>
      <c r="C4322" s="3"/>
      <c r="D4322" s="3"/>
      <c r="E4322" s="3"/>
      <c r="F4322" s="4"/>
    </row>
    <row r="4323" spans="2:6" ht="11.25" customHeight="1" x14ac:dyDescent="0.2">
      <c r="B4323" s="36" t="s">
        <v>4016</v>
      </c>
      <c r="C4323" s="3"/>
      <c r="D4323" s="3"/>
      <c r="E4323" s="3"/>
      <c r="F4323" s="4"/>
    </row>
    <row r="4324" spans="2:6" ht="11.25" customHeight="1" x14ac:dyDescent="0.2">
      <c r="B4324" s="36" t="s">
        <v>281</v>
      </c>
      <c r="C4324" s="3"/>
      <c r="D4324" s="3"/>
      <c r="E4324" s="3"/>
      <c r="F4324" s="4"/>
    </row>
    <row r="4325" spans="2:6" ht="11.25" customHeight="1" x14ac:dyDescent="0.2">
      <c r="B4325" s="36" t="s">
        <v>4016</v>
      </c>
      <c r="C4325" s="3"/>
      <c r="D4325" s="3"/>
      <c r="E4325" s="3"/>
      <c r="F4325" s="4"/>
    </row>
    <row r="4326" spans="2:6" ht="11.25" customHeight="1" x14ac:dyDescent="0.2">
      <c r="B4326" s="36" t="s">
        <v>4110</v>
      </c>
      <c r="C4326" s="3"/>
      <c r="D4326" s="3"/>
      <c r="E4326" s="3"/>
      <c r="F4326" s="4"/>
    </row>
    <row r="4327" spans="2:6" ht="11.25" customHeight="1" x14ac:dyDescent="0.2">
      <c r="B4327" s="36" t="s">
        <v>4016</v>
      </c>
      <c r="C4327" s="3"/>
      <c r="D4327" s="3"/>
      <c r="E4327" s="3"/>
      <c r="F4327" s="4"/>
    </row>
    <row r="4328" spans="2:6" ht="11.25" customHeight="1" x14ac:dyDescent="0.2">
      <c r="B4328" s="36" t="s">
        <v>1889</v>
      </c>
      <c r="C4328" s="3"/>
      <c r="D4328" s="3"/>
      <c r="E4328" s="3"/>
      <c r="F4328" s="4"/>
    </row>
    <row r="4329" spans="2:6" ht="11.25" customHeight="1" x14ac:dyDescent="0.2">
      <c r="B4329" s="36" t="s">
        <v>4016</v>
      </c>
      <c r="C4329" s="3"/>
      <c r="D4329" s="3"/>
      <c r="E4329" s="3"/>
      <c r="F4329" s="4"/>
    </row>
    <row r="4330" spans="2:6" ht="11.25" customHeight="1" x14ac:dyDescent="0.2">
      <c r="B4330" s="36" t="s">
        <v>335</v>
      </c>
      <c r="C4330" s="3"/>
      <c r="D4330" s="3"/>
      <c r="E4330" s="3"/>
      <c r="F4330" s="4"/>
    </row>
    <row r="4331" spans="2:6" ht="11.25" customHeight="1" x14ac:dyDescent="0.2">
      <c r="B4331" s="36" t="s">
        <v>4016</v>
      </c>
      <c r="C4331" s="3"/>
      <c r="D4331" s="3"/>
      <c r="E4331" s="3"/>
      <c r="F4331" s="4"/>
    </row>
    <row r="4332" spans="2:6" ht="11.25" customHeight="1" x14ac:dyDescent="0.2">
      <c r="B4332" s="36" t="s">
        <v>2001</v>
      </c>
      <c r="C4332" s="3"/>
      <c r="D4332" s="3"/>
      <c r="E4332" s="3"/>
      <c r="F4332" s="4"/>
    </row>
    <row r="4333" spans="2:6" ht="11.25" customHeight="1" x14ac:dyDescent="0.2">
      <c r="B4333" s="36" t="s">
        <v>4016</v>
      </c>
      <c r="C4333" s="3"/>
      <c r="D4333" s="3"/>
      <c r="E4333" s="3"/>
      <c r="F4333" s="4"/>
    </row>
    <row r="4334" spans="2:6" ht="11.25" customHeight="1" x14ac:dyDescent="0.2">
      <c r="B4334" s="36" t="s">
        <v>4138</v>
      </c>
      <c r="C4334" s="3"/>
      <c r="D4334" s="3"/>
      <c r="E4334" s="3"/>
      <c r="F4334" s="4"/>
    </row>
    <row r="4335" spans="2:6" ht="11.25" customHeight="1" x14ac:dyDescent="0.2">
      <c r="B4335" s="28" t="s">
        <v>4016</v>
      </c>
      <c r="C4335" s="6"/>
      <c r="D4335" s="6"/>
      <c r="E4335" s="6"/>
      <c r="F4335" s="7"/>
    </row>
    <row r="4336" spans="2:6" ht="11.25" customHeight="1" x14ac:dyDescent="0.2">
      <c r="B4336" s="36" t="s">
        <v>4111</v>
      </c>
      <c r="C4336" s="3"/>
      <c r="D4336" s="3"/>
      <c r="E4336" s="3"/>
      <c r="F4336" s="4"/>
    </row>
    <row r="4337" spans="2:6" ht="11.25" customHeight="1" x14ac:dyDescent="0.2">
      <c r="B4337" s="36" t="s">
        <v>4016</v>
      </c>
      <c r="C4337" s="3"/>
      <c r="D4337" s="3"/>
      <c r="E4337" s="3"/>
      <c r="F4337" s="4"/>
    </row>
    <row r="4338" spans="2:6" ht="11.25" customHeight="1" x14ac:dyDescent="0.2">
      <c r="B4338" s="36" t="s">
        <v>2339</v>
      </c>
      <c r="C4338" s="3"/>
      <c r="D4338" s="3"/>
      <c r="E4338" s="3"/>
      <c r="F4338" s="4"/>
    </row>
    <row r="4339" spans="2:6" ht="11.25" customHeight="1" x14ac:dyDescent="0.2">
      <c r="B4339" s="36" t="s">
        <v>4016</v>
      </c>
      <c r="C4339" s="3"/>
      <c r="D4339" s="3"/>
      <c r="E4339" s="3"/>
      <c r="F4339" s="4"/>
    </row>
    <row r="4340" spans="2:6" ht="11.25" customHeight="1" x14ac:dyDescent="0.2">
      <c r="B4340" s="36" t="s">
        <v>1981</v>
      </c>
      <c r="C4340" s="3"/>
      <c r="D4340" s="3"/>
      <c r="E4340" s="3"/>
      <c r="F4340" s="4"/>
    </row>
    <row r="4341" spans="2:6" ht="11.25" customHeight="1" x14ac:dyDescent="0.2">
      <c r="B4341" s="36" t="s">
        <v>4016</v>
      </c>
      <c r="C4341" s="3"/>
      <c r="D4341" s="3"/>
      <c r="E4341" s="3"/>
      <c r="F4341" s="4"/>
    </row>
    <row r="4342" spans="2:6" ht="11.25" customHeight="1" x14ac:dyDescent="0.2">
      <c r="B4342" s="36" t="s">
        <v>1494</v>
      </c>
      <c r="C4342" s="3"/>
      <c r="D4342" s="3"/>
      <c r="E4342" s="3"/>
      <c r="F4342" s="4"/>
    </row>
    <row r="4343" spans="2:6" ht="11.25" customHeight="1" x14ac:dyDescent="0.2">
      <c r="B4343" s="36" t="s">
        <v>4016</v>
      </c>
      <c r="C4343" s="3"/>
      <c r="D4343" s="3"/>
      <c r="E4343" s="3"/>
      <c r="F4343" s="4"/>
    </row>
    <row r="4344" spans="2:6" ht="11.25" customHeight="1" x14ac:dyDescent="0.2">
      <c r="B4344" s="36" t="s">
        <v>1134</v>
      </c>
      <c r="C4344" s="3"/>
      <c r="D4344" s="3"/>
      <c r="E4344" s="3"/>
      <c r="F4344" s="4"/>
    </row>
    <row r="4345" spans="2:6" ht="11.25" customHeight="1" x14ac:dyDescent="0.2">
      <c r="B4345" s="36" t="s">
        <v>4016</v>
      </c>
      <c r="C4345" s="3"/>
      <c r="D4345" s="3"/>
      <c r="E4345" s="3"/>
      <c r="F4345" s="4"/>
    </row>
    <row r="4346" spans="2:6" ht="11.25" customHeight="1" x14ac:dyDescent="0.2">
      <c r="B4346" s="36" t="s">
        <v>3910</v>
      </c>
      <c r="C4346" s="3"/>
      <c r="D4346" s="3"/>
      <c r="E4346" s="3"/>
      <c r="F4346" s="4"/>
    </row>
    <row r="4347" spans="2:6" ht="11.25" hidden="1" customHeight="1" x14ac:dyDescent="0.2">
      <c r="B4347" s="36" t="s">
        <v>4016</v>
      </c>
      <c r="C4347" s="3"/>
      <c r="D4347" s="3"/>
      <c r="E4347" s="3"/>
      <c r="F4347" s="4"/>
    </row>
    <row r="4348" spans="2:6" ht="11.25" customHeight="1" x14ac:dyDescent="0.2">
      <c r="B4348" s="36" t="s">
        <v>1889</v>
      </c>
      <c r="C4348" s="3"/>
      <c r="D4348" s="3"/>
      <c r="E4348" s="3"/>
      <c r="F4348" s="4"/>
    </row>
    <row r="4349" spans="2:6" ht="11.25" hidden="1" customHeight="1" x14ac:dyDescent="0.2">
      <c r="B4349" s="36" t="s">
        <v>4016</v>
      </c>
      <c r="C4349" s="3"/>
      <c r="D4349" s="3"/>
      <c r="E4349" s="3"/>
      <c r="F4349" s="4"/>
    </row>
    <row r="4350" spans="2:6" ht="11.25" customHeight="1" x14ac:dyDescent="0.2">
      <c r="B4350" s="36" t="s">
        <v>335</v>
      </c>
      <c r="C4350" s="3"/>
      <c r="D4350" s="3"/>
      <c r="E4350" s="3"/>
      <c r="F4350" s="4"/>
    </row>
    <row r="4351" spans="2:6" ht="11.25" hidden="1" customHeight="1" x14ac:dyDescent="0.2">
      <c r="B4351" s="36" t="s">
        <v>4016</v>
      </c>
      <c r="C4351" s="3"/>
      <c r="D4351" s="3"/>
      <c r="E4351" s="3"/>
      <c r="F4351" s="4"/>
    </row>
    <row r="4352" spans="2:6" ht="11.25" customHeight="1" x14ac:dyDescent="0.2">
      <c r="B4352" s="36" t="s">
        <v>2001</v>
      </c>
      <c r="C4352" s="3"/>
      <c r="D4352" s="3"/>
      <c r="E4352" s="3"/>
      <c r="F4352" s="4"/>
    </row>
    <row r="4353" spans="2:6" ht="11.25" hidden="1" customHeight="1" x14ac:dyDescent="0.2">
      <c r="B4353" s="36" t="s">
        <v>4016</v>
      </c>
      <c r="C4353" s="3"/>
      <c r="D4353" s="3"/>
      <c r="E4353" s="3"/>
      <c r="F4353" s="4"/>
    </row>
    <row r="4354" spans="2:6" ht="11.25" customHeight="1" x14ac:dyDescent="0.2">
      <c r="B4354" s="36" t="s">
        <v>14</v>
      </c>
      <c r="C4354" s="3"/>
      <c r="D4354" s="3"/>
      <c r="E4354" s="3"/>
      <c r="F4354" s="4"/>
    </row>
    <row r="4355" spans="2:6" ht="11.25" customHeight="1" x14ac:dyDescent="0.2">
      <c r="B4355" s="36" t="s">
        <v>4016</v>
      </c>
      <c r="C4355" s="3"/>
      <c r="D4355" s="3"/>
      <c r="E4355" s="3"/>
      <c r="F4355" s="4"/>
    </row>
    <row r="4356" spans="2:6" ht="11.25" customHeight="1" x14ac:dyDescent="0.2">
      <c r="B4356" s="36" t="s">
        <v>2941</v>
      </c>
      <c r="C4356" s="3"/>
      <c r="D4356" s="3"/>
      <c r="E4356" s="3"/>
      <c r="F4356" s="4"/>
    </row>
    <row r="4357" spans="2:6" ht="11.25" customHeight="1" x14ac:dyDescent="0.2">
      <c r="B4357" s="36" t="s">
        <v>4016</v>
      </c>
      <c r="C4357" s="3"/>
      <c r="D4357" s="3"/>
      <c r="E4357" s="3"/>
      <c r="F4357" s="4"/>
    </row>
    <row r="4358" spans="2:6" ht="11.25" customHeight="1" x14ac:dyDescent="0.2">
      <c r="B4358" s="36" t="s">
        <v>3351</v>
      </c>
      <c r="C4358" s="3"/>
      <c r="D4358" s="3"/>
      <c r="E4358" s="3"/>
      <c r="F4358" s="4"/>
    </row>
    <row r="4359" spans="2:6" ht="11.25" customHeight="1" x14ac:dyDescent="0.2">
      <c r="B4359" s="36" t="s">
        <v>4016</v>
      </c>
      <c r="C4359" s="3"/>
      <c r="D4359" s="3"/>
      <c r="E4359" s="3"/>
      <c r="F4359" s="4"/>
    </row>
    <row r="4360" spans="2:6" ht="11.25" customHeight="1" x14ac:dyDescent="0.2">
      <c r="B4360" s="36" t="s">
        <v>873</v>
      </c>
      <c r="C4360" s="3"/>
      <c r="D4360" s="3"/>
      <c r="E4360" s="3"/>
      <c r="F4360" s="4"/>
    </row>
    <row r="4361" spans="2:6" ht="11.25" customHeight="1" x14ac:dyDescent="0.2">
      <c r="B4361" s="36" t="s">
        <v>4016</v>
      </c>
      <c r="C4361" s="3"/>
      <c r="D4361" s="3"/>
      <c r="E4361" s="3"/>
      <c r="F4361" s="4"/>
    </row>
    <row r="4362" spans="2:6" ht="11.25" customHeight="1" x14ac:dyDescent="0.2">
      <c r="B4362" s="36" t="s">
        <v>4112</v>
      </c>
      <c r="C4362" s="3"/>
      <c r="D4362" s="3"/>
      <c r="E4362" s="3"/>
      <c r="F4362" s="4"/>
    </row>
    <row r="4363" spans="2:6" ht="11.25" customHeight="1" x14ac:dyDescent="0.2">
      <c r="B4363" s="36" t="s">
        <v>4016</v>
      </c>
      <c r="C4363" s="3"/>
      <c r="D4363" s="3"/>
      <c r="E4363" s="3"/>
      <c r="F4363" s="4"/>
    </row>
    <row r="4364" spans="2:6" ht="11.25" customHeight="1" x14ac:dyDescent="0.2">
      <c r="B4364" s="36" t="s">
        <v>3461</v>
      </c>
      <c r="C4364" s="3"/>
      <c r="D4364" s="3"/>
      <c r="E4364" s="3"/>
      <c r="F4364" s="4"/>
    </row>
    <row r="4365" spans="2:6" ht="11.25" customHeight="1" x14ac:dyDescent="0.2">
      <c r="B4365" s="36" t="s">
        <v>4016</v>
      </c>
      <c r="C4365" s="3"/>
      <c r="D4365" s="3"/>
      <c r="E4365" s="3"/>
      <c r="F4365" s="4"/>
    </row>
    <row r="4366" spans="2:6" ht="11.25" customHeight="1" x14ac:dyDescent="0.2">
      <c r="B4366" s="36" t="s">
        <v>4113</v>
      </c>
      <c r="C4366" s="3"/>
      <c r="D4366" s="3"/>
      <c r="E4366" s="3"/>
      <c r="F4366" s="4"/>
    </row>
    <row r="4367" spans="2:6" ht="11.25" customHeight="1" x14ac:dyDescent="0.2">
      <c r="B4367" s="36" t="s">
        <v>4016</v>
      </c>
      <c r="C4367" s="3"/>
      <c r="D4367" s="3"/>
      <c r="E4367" s="3"/>
      <c r="F4367" s="4"/>
    </row>
    <row r="4368" spans="2:6" ht="11.25" customHeight="1" x14ac:dyDescent="0.2">
      <c r="B4368" s="36" t="s">
        <v>4114</v>
      </c>
      <c r="C4368" s="3"/>
      <c r="D4368" s="3"/>
      <c r="E4368" s="3"/>
      <c r="F4368" s="4"/>
    </row>
    <row r="4369" spans="2:6" ht="11.25" customHeight="1" x14ac:dyDescent="0.2">
      <c r="B4369" s="36" t="s">
        <v>4016</v>
      </c>
      <c r="C4369" s="3"/>
      <c r="D4369" s="3"/>
      <c r="E4369" s="3"/>
      <c r="F4369" s="4"/>
    </row>
    <row r="4370" spans="2:6" ht="11.25" customHeight="1" x14ac:dyDescent="0.2">
      <c r="B4370" s="36" t="s">
        <v>4115</v>
      </c>
      <c r="C4370" s="3"/>
      <c r="D4370" s="3"/>
      <c r="E4370" s="3"/>
      <c r="F4370" s="4"/>
    </row>
    <row r="4371" spans="2:6" ht="11.25" customHeight="1" x14ac:dyDescent="0.2">
      <c r="B4371" s="36" t="s">
        <v>4016</v>
      </c>
      <c r="C4371" s="3"/>
      <c r="D4371" s="3"/>
      <c r="E4371" s="3"/>
      <c r="F4371" s="4"/>
    </row>
    <row r="4372" spans="2:6" ht="11.25" customHeight="1" x14ac:dyDescent="0.2">
      <c r="B4372" s="36" t="s">
        <v>4116</v>
      </c>
      <c r="C4372" s="3"/>
      <c r="D4372" s="3"/>
      <c r="E4372" s="3"/>
      <c r="F4372" s="4"/>
    </row>
    <row r="4373" spans="2:6" ht="11.25" customHeight="1" x14ac:dyDescent="0.2">
      <c r="B4373" s="36" t="s">
        <v>4117</v>
      </c>
      <c r="C4373" s="3"/>
      <c r="D4373" s="3"/>
      <c r="E4373" s="3"/>
      <c r="F4373" s="4"/>
    </row>
    <row r="4374" spans="2:6" ht="11.25" customHeight="1" x14ac:dyDescent="0.2">
      <c r="B4374" s="36" t="s">
        <v>4118</v>
      </c>
      <c r="C4374" s="3"/>
      <c r="D4374" s="3"/>
      <c r="E4374" s="3"/>
      <c r="F4374" s="4"/>
    </row>
    <row r="4375" spans="2:6" ht="11.25" customHeight="1" x14ac:dyDescent="0.2">
      <c r="B4375" s="36" t="s">
        <v>4119</v>
      </c>
      <c r="C4375" s="37">
        <f>D4375+E4375+F4375</f>
        <v>23033</v>
      </c>
      <c r="D4375" s="3">
        <v>5407</v>
      </c>
      <c r="E4375" s="3">
        <v>5704</v>
      </c>
      <c r="F4375" s="4">
        <v>11922</v>
      </c>
    </row>
    <row r="4376" spans="2:6" ht="11.25" customHeight="1" x14ac:dyDescent="0.2">
      <c r="B4376" s="36" t="s">
        <v>4016</v>
      </c>
      <c r="C4376" s="3"/>
      <c r="D4376" s="3"/>
      <c r="E4376" s="3"/>
      <c r="F4376" s="4"/>
    </row>
    <row r="4377" spans="2:6" ht="11.25" customHeight="1" x14ac:dyDescent="0.2">
      <c r="B4377" s="36" t="s">
        <v>3824</v>
      </c>
      <c r="C4377" s="3"/>
      <c r="D4377" s="3"/>
      <c r="E4377" s="3"/>
      <c r="F4377" s="4"/>
    </row>
    <row r="4378" spans="2:6" ht="11.25" customHeight="1" x14ac:dyDescent="0.2">
      <c r="B4378" s="36" t="s">
        <v>4016</v>
      </c>
      <c r="C4378" s="3"/>
      <c r="D4378" s="3"/>
      <c r="E4378" s="3"/>
      <c r="F4378" s="4"/>
    </row>
    <row r="4379" spans="2:6" ht="11.25" customHeight="1" x14ac:dyDescent="0.2">
      <c r="B4379" s="36" t="s">
        <v>873</v>
      </c>
      <c r="C4379" s="3"/>
      <c r="D4379" s="3"/>
      <c r="E4379" s="3"/>
      <c r="F4379" s="4"/>
    </row>
    <row r="4380" spans="2:6" ht="11.25" customHeight="1" x14ac:dyDescent="0.2">
      <c r="B4380" s="36" t="s">
        <v>4016</v>
      </c>
      <c r="C4380" s="3"/>
      <c r="D4380" s="3"/>
      <c r="E4380" s="3"/>
      <c r="F4380" s="4"/>
    </row>
    <row r="4381" spans="2:6" ht="11.25" customHeight="1" x14ac:dyDescent="0.2">
      <c r="B4381" s="36" t="s">
        <v>4112</v>
      </c>
      <c r="C4381" s="3"/>
      <c r="D4381" s="3"/>
      <c r="E4381" s="3"/>
      <c r="F4381" s="4"/>
    </row>
    <row r="4382" spans="2:6" ht="11.25" customHeight="1" x14ac:dyDescent="0.2">
      <c r="B4382" s="36" t="s">
        <v>4016</v>
      </c>
      <c r="C4382" s="3"/>
      <c r="D4382" s="3"/>
      <c r="E4382" s="3"/>
      <c r="F4382" s="4"/>
    </row>
    <row r="4383" spans="2:6" ht="11.25" customHeight="1" x14ac:dyDescent="0.2">
      <c r="B4383" s="36" t="s">
        <v>3461</v>
      </c>
      <c r="C4383" s="3"/>
      <c r="D4383" s="3"/>
      <c r="E4383" s="3"/>
      <c r="F4383" s="4"/>
    </row>
    <row r="4384" spans="2:6" ht="11.25" customHeight="1" x14ac:dyDescent="0.2">
      <c r="B4384" s="36" t="s">
        <v>4016</v>
      </c>
      <c r="C4384" s="3"/>
      <c r="D4384" s="3"/>
      <c r="E4384" s="3"/>
      <c r="F4384" s="4"/>
    </row>
    <row r="4385" spans="2:6" ht="11.25" customHeight="1" x14ac:dyDescent="0.2">
      <c r="B4385" s="36" t="s">
        <v>4113</v>
      </c>
      <c r="C4385" s="3"/>
      <c r="D4385" s="3"/>
      <c r="E4385" s="3"/>
      <c r="F4385" s="4"/>
    </row>
    <row r="4386" spans="2:6" ht="11.25" customHeight="1" x14ac:dyDescent="0.2">
      <c r="B4386" s="36" t="s">
        <v>4016</v>
      </c>
      <c r="C4386" s="3"/>
      <c r="D4386" s="3"/>
      <c r="E4386" s="3"/>
      <c r="F4386" s="4"/>
    </row>
    <row r="4387" spans="2:6" ht="11.25" customHeight="1" x14ac:dyDescent="0.2">
      <c r="B4387" s="36" t="s">
        <v>4120</v>
      </c>
      <c r="C4387" s="3"/>
      <c r="D4387" s="3"/>
      <c r="E4387" s="3"/>
      <c r="F4387" s="4"/>
    </row>
    <row r="4388" spans="2:6" ht="11.25" customHeight="1" x14ac:dyDescent="0.2">
      <c r="B4388" s="36" t="s">
        <v>4016</v>
      </c>
      <c r="C4388" s="3"/>
      <c r="D4388" s="3"/>
      <c r="E4388" s="3"/>
      <c r="F4388" s="4"/>
    </row>
    <row r="4389" spans="2:6" ht="11.25" customHeight="1" x14ac:dyDescent="0.2">
      <c r="B4389" s="36" t="s">
        <v>170</v>
      </c>
      <c r="C4389" s="3"/>
      <c r="D4389" s="3"/>
      <c r="E4389" s="3"/>
      <c r="F4389" s="4"/>
    </row>
    <row r="4390" spans="2:6" ht="11.25" customHeight="1" x14ac:dyDescent="0.2">
      <c r="B4390" s="36" t="s">
        <v>4016</v>
      </c>
      <c r="C4390" s="3"/>
      <c r="D4390" s="3"/>
      <c r="E4390" s="3"/>
      <c r="F4390" s="4"/>
    </row>
    <row r="4391" spans="2:6" ht="11.25" customHeight="1" x14ac:dyDescent="0.2">
      <c r="B4391" s="36" t="s">
        <v>4121</v>
      </c>
      <c r="C4391" s="3"/>
      <c r="D4391" s="3"/>
      <c r="E4391" s="3"/>
      <c r="F4391" s="4"/>
    </row>
    <row r="4392" spans="2:6" ht="11.25" customHeight="1" x14ac:dyDescent="0.2">
      <c r="B4392" s="36" t="s">
        <v>4122</v>
      </c>
      <c r="C4392" s="3"/>
      <c r="D4392" s="3"/>
      <c r="E4392" s="3"/>
      <c r="F4392" s="4"/>
    </row>
    <row r="4393" spans="2:6" ht="11.25" customHeight="1" x14ac:dyDescent="0.2">
      <c r="B4393" s="36" t="s">
        <v>4123</v>
      </c>
      <c r="C4393" s="3"/>
      <c r="D4393" s="3"/>
      <c r="E4393" s="3"/>
      <c r="F4393" s="4"/>
    </row>
    <row r="4394" spans="2:6" ht="11.25" customHeight="1" x14ac:dyDescent="0.2">
      <c r="B4394" s="36" t="s">
        <v>4124</v>
      </c>
      <c r="C4394" s="37">
        <f>D4394+E4394+F4394</f>
        <v>14828</v>
      </c>
      <c r="D4394" s="3">
        <v>10867</v>
      </c>
      <c r="E4394" s="3">
        <v>3942</v>
      </c>
      <c r="F4394" s="4">
        <v>19</v>
      </c>
    </row>
    <row r="4395" spans="2:6" ht="11.25" customHeight="1" x14ac:dyDescent="0.2">
      <c r="B4395" s="28" t="s">
        <v>4016</v>
      </c>
      <c r="C4395" s="6"/>
      <c r="D4395" s="6"/>
      <c r="E4395" s="6"/>
      <c r="F4395" s="7"/>
    </row>
    <row r="4396" spans="2:6" ht="11.25" customHeight="1" x14ac:dyDescent="0.2">
      <c r="B4396" s="36" t="s">
        <v>3133</v>
      </c>
      <c r="C4396" s="3"/>
      <c r="D4396" s="3"/>
      <c r="E4396" s="3"/>
      <c r="F4396" s="4"/>
    </row>
    <row r="4397" spans="2:6" ht="11.25" customHeight="1" x14ac:dyDescent="0.2">
      <c r="B4397" s="36" t="s">
        <v>4016</v>
      </c>
      <c r="C4397" s="3"/>
      <c r="D4397" s="3"/>
      <c r="E4397" s="3"/>
      <c r="F4397" s="4"/>
    </row>
    <row r="4398" spans="2:6" ht="11.25" customHeight="1" x14ac:dyDescent="0.2">
      <c r="B4398" s="36" t="s">
        <v>170</v>
      </c>
      <c r="C4398" s="3"/>
      <c r="D4398" s="3"/>
      <c r="E4398" s="3"/>
      <c r="F4398" s="4"/>
    </row>
    <row r="4399" spans="2:6" ht="11.25" customHeight="1" x14ac:dyDescent="0.2">
      <c r="B4399" s="36" t="s">
        <v>4016</v>
      </c>
      <c r="C4399" s="3"/>
      <c r="D4399" s="3"/>
      <c r="E4399" s="3"/>
      <c r="F4399" s="4"/>
    </row>
    <row r="4400" spans="2:6" ht="11.25" customHeight="1" x14ac:dyDescent="0.2">
      <c r="B4400" s="36" t="s">
        <v>3497</v>
      </c>
      <c r="C4400" s="3"/>
      <c r="D4400" s="3"/>
      <c r="E4400" s="3"/>
      <c r="F4400" s="4"/>
    </row>
    <row r="4401" spans="2:6" ht="11.25" customHeight="1" x14ac:dyDescent="0.2">
      <c r="B4401" s="36" t="s">
        <v>4016</v>
      </c>
      <c r="C4401" s="3"/>
      <c r="D4401" s="3"/>
      <c r="E4401" s="3"/>
      <c r="F4401" s="4"/>
    </row>
    <row r="4402" spans="2:6" ht="11.25" customHeight="1" x14ac:dyDescent="0.2">
      <c r="B4402" s="36" t="s">
        <v>2826</v>
      </c>
      <c r="C4402" s="3"/>
      <c r="D4402" s="3"/>
      <c r="E4402" s="3"/>
      <c r="F4402" s="4"/>
    </row>
    <row r="4403" spans="2:6" ht="11.25" customHeight="1" x14ac:dyDescent="0.2">
      <c r="B4403" s="36" t="s">
        <v>1383</v>
      </c>
      <c r="C4403" s="3"/>
      <c r="D4403" s="3"/>
      <c r="E4403" s="3"/>
      <c r="F4403" s="4"/>
    </row>
    <row r="4404" spans="2:6" ht="11.25" customHeight="1" x14ac:dyDescent="0.2">
      <c r="B4404" s="36" t="s">
        <v>283</v>
      </c>
      <c r="C4404" s="3"/>
      <c r="D4404" s="3"/>
      <c r="E4404" s="3"/>
      <c r="F4404" s="4"/>
    </row>
    <row r="4405" spans="2:6" ht="11.25" customHeight="1" x14ac:dyDescent="0.2">
      <c r="B4405" s="36" t="s">
        <v>3893</v>
      </c>
      <c r="C4405" s="37">
        <f>D4405+E4405+F4405</f>
        <v>822</v>
      </c>
      <c r="D4405" s="3">
        <v>603</v>
      </c>
      <c r="E4405" s="3">
        <v>218</v>
      </c>
      <c r="F4405" s="4">
        <v>1</v>
      </c>
    </row>
    <row r="4406" spans="2:6" ht="11.25" customHeight="1" x14ac:dyDescent="0.2">
      <c r="B4406" s="36" t="s">
        <v>4016</v>
      </c>
      <c r="C4406" s="3"/>
      <c r="D4406" s="3"/>
      <c r="E4406" s="3"/>
      <c r="F4406" s="4"/>
    </row>
    <row r="4407" spans="2:6" ht="11.25" customHeight="1" x14ac:dyDescent="0.2">
      <c r="B4407" s="36" t="s">
        <v>1525</v>
      </c>
      <c r="C4407" s="3"/>
      <c r="D4407" s="3"/>
      <c r="E4407" s="3"/>
      <c r="F4407" s="4"/>
    </row>
    <row r="4408" spans="2:6" ht="11.25" hidden="1" customHeight="1" x14ac:dyDescent="0.2">
      <c r="B4408" s="36" t="s">
        <v>4016</v>
      </c>
      <c r="C4408" s="3"/>
      <c r="D4408" s="3"/>
      <c r="E4408" s="3"/>
      <c r="F4408" s="4"/>
    </row>
    <row r="4409" spans="2:6" ht="11.25" customHeight="1" x14ac:dyDescent="0.2">
      <c r="B4409" s="36" t="s">
        <v>873</v>
      </c>
      <c r="C4409" s="3"/>
      <c r="D4409" s="3"/>
      <c r="E4409" s="3"/>
      <c r="F4409" s="4"/>
    </row>
    <row r="4410" spans="2:6" ht="11.25" customHeight="1" x14ac:dyDescent="0.2">
      <c r="B4410" s="36" t="s">
        <v>4016</v>
      </c>
      <c r="C4410" s="3"/>
      <c r="D4410" s="3"/>
      <c r="E4410" s="3"/>
      <c r="F4410" s="4"/>
    </row>
    <row r="4411" spans="2:6" ht="11.25" customHeight="1" x14ac:dyDescent="0.2">
      <c r="B4411" s="36" t="s">
        <v>4125</v>
      </c>
      <c r="C4411" s="3"/>
      <c r="D4411" s="3"/>
      <c r="E4411" s="3"/>
      <c r="F4411" s="4"/>
    </row>
    <row r="4412" spans="2:6" ht="11.25" customHeight="1" x14ac:dyDescent="0.2">
      <c r="B4412" s="36" t="s">
        <v>4016</v>
      </c>
      <c r="C4412" s="3"/>
      <c r="D4412" s="3"/>
      <c r="E4412" s="3"/>
      <c r="F4412" s="4"/>
    </row>
    <row r="4413" spans="2:6" ht="11.25" customHeight="1" x14ac:dyDescent="0.2">
      <c r="B4413" s="36" t="s">
        <v>3461</v>
      </c>
      <c r="C4413" s="3"/>
      <c r="D4413" s="3"/>
      <c r="E4413" s="3"/>
      <c r="F4413" s="4"/>
    </row>
    <row r="4414" spans="2:6" ht="11.25" customHeight="1" x14ac:dyDescent="0.2">
      <c r="B4414" s="36" t="s">
        <v>4016</v>
      </c>
      <c r="C4414" s="3"/>
      <c r="D4414" s="3"/>
      <c r="E4414" s="3"/>
      <c r="F4414" s="4"/>
    </row>
    <row r="4415" spans="2:6" ht="11.25" customHeight="1" x14ac:dyDescent="0.2">
      <c r="B4415" s="36" t="s">
        <v>4126</v>
      </c>
      <c r="C4415" s="3"/>
      <c r="D4415" s="3"/>
      <c r="E4415" s="3"/>
      <c r="F4415" s="4"/>
    </row>
    <row r="4416" spans="2:6" ht="11.25" customHeight="1" x14ac:dyDescent="0.2">
      <c r="B4416" s="36" t="s">
        <v>4016</v>
      </c>
      <c r="C4416" s="3"/>
      <c r="D4416" s="3"/>
      <c r="E4416" s="3"/>
      <c r="F4416" s="4"/>
    </row>
    <row r="4417" spans="2:6" ht="11.25" customHeight="1" x14ac:dyDescent="0.2">
      <c r="B4417" s="36" t="s">
        <v>4127</v>
      </c>
      <c r="C4417" s="3"/>
      <c r="D4417" s="3"/>
      <c r="E4417" s="3"/>
      <c r="F4417" s="4"/>
    </row>
    <row r="4418" spans="2:6" ht="11.25" customHeight="1" x14ac:dyDescent="0.2">
      <c r="B4418" s="36" t="s">
        <v>4128</v>
      </c>
      <c r="C4418" s="3"/>
      <c r="D4418" s="3"/>
      <c r="E4418" s="3"/>
      <c r="F4418" s="4"/>
    </row>
    <row r="4419" spans="2:6" ht="11.25" customHeight="1" x14ac:dyDescent="0.2">
      <c r="B4419" s="36" t="s">
        <v>4129</v>
      </c>
      <c r="C4419" s="3"/>
      <c r="D4419" s="3"/>
      <c r="E4419" s="3"/>
      <c r="F4419" s="4"/>
    </row>
    <row r="4420" spans="2:6" ht="11.25" customHeight="1" x14ac:dyDescent="0.2">
      <c r="B4420" s="36" t="s">
        <v>4130</v>
      </c>
      <c r="C4420" s="3"/>
      <c r="D4420" s="3"/>
      <c r="E4420" s="3"/>
      <c r="F4420" s="4"/>
    </row>
    <row r="4421" spans="2:6" ht="11.25" customHeight="1" x14ac:dyDescent="0.2">
      <c r="B4421" s="36" t="s">
        <v>4131</v>
      </c>
      <c r="C4421" s="37">
        <f>D4421+E4421+F4421</f>
        <v>896</v>
      </c>
      <c r="D4421" s="3">
        <v>896</v>
      </c>
      <c r="E4421" s="3"/>
      <c r="F4421" s="4"/>
    </row>
    <row r="4422" spans="2:6" ht="11.25" customHeight="1" x14ac:dyDescent="0.2">
      <c r="B4422" s="36" t="s">
        <v>4016</v>
      </c>
      <c r="C4422" s="3"/>
      <c r="D4422" s="3"/>
      <c r="E4422" s="3"/>
      <c r="F4422" s="4"/>
    </row>
    <row r="4423" spans="2:6" ht="11.25" customHeight="1" x14ac:dyDescent="0.2">
      <c r="B4423" s="36" t="s">
        <v>698</v>
      </c>
      <c r="C4423" s="3"/>
      <c r="D4423" s="3"/>
      <c r="E4423" s="3"/>
      <c r="F4423" s="4"/>
    </row>
    <row r="4424" spans="2:6" ht="11.25" hidden="1" customHeight="1" x14ac:dyDescent="0.2">
      <c r="B4424" s="36" t="s">
        <v>4016</v>
      </c>
      <c r="C4424" s="3"/>
      <c r="D4424" s="3"/>
      <c r="E4424" s="3"/>
      <c r="F4424" s="4"/>
    </row>
    <row r="4425" spans="2:6" ht="11.25" customHeight="1" x14ac:dyDescent="0.2">
      <c r="B4425" s="36" t="s">
        <v>3227</v>
      </c>
      <c r="C4425" s="3"/>
      <c r="D4425" s="3"/>
      <c r="E4425" s="3"/>
      <c r="F4425" s="4"/>
    </row>
    <row r="4426" spans="2:6" ht="11.25" customHeight="1" x14ac:dyDescent="0.2">
      <c r="B4426" s="36" t="s">
        <v>4016</v>
      </c>
      <c r="C4426" s="3"/>
      <c r="D4426" s="3"/>
      <c r="E4426" s="3"/>
      <c r="F4426" s="4"/>
    </row>
    <row r="4427" spans="2:6" ht="11.25" customHeight="1" x14ac:dyDescent="0.2">
      <c r="B4427" s="36" t="s">
        <v>787</v>
      </c>
      <c r="C4427" s="3"/>
      <c r="D4427" s="3"/>
      <c r="E4427" s="3"/>
      <c r="F4427" s="4"/>
    </row>
    <row r="4428" spans="2:6" ht="11.25" customHeight="1" x14ac:dyDescent="0.2">
      <c r="B4428" s="36" t="s">
        <v>4016</v>
      </c>
      <c r="C4428" s="3"/>
      <c r="D4428" s="3"/>
      <c r="E4428" s="3"/>
      <c r="F4428" s="4"/>
    </row>
    <row r="4429" spans="2:6" ht="11.25" customHeight="1" x14ac:dyDescent="0.2">
      <c r="B4429" s="36" t="s">
        <v>2029</v>
      </c>
      <c r="C4429" s="3"/>
      <c r="D4429" s="3"/>
      <c r="E4429" s="3"/>
      <c r="F4429" s="4"/>
    </row>
    <row r="4430" spans="2:6" ht="11.25" customHeight="1" x14ac:dyDescent="0.2">
      <c r="B4430" s="36" t="s">
        <v>4016</v>
      </c>
      <c r="C4430" s="3"/>
      <c r="D4430" s="3"/>
      <c r="E4430" s="3"/>
      <c r="F4430" s="4"/>
    </row>
    <row r="4431" spans="2:6" ht="11.25" customHeight="1" x14ac:dyDescent="0.2">
      <c r="B4431" s="36" t="s">
        <v>2708</v>
      </c>
      <c r="C4431" s="3"/>
      <c r="D4431" s="3"/>
      <c r="E4431" s="3"/>
      <c r="F4431" s="4"/>
    </row>
    <row r="4432" spans="2:6" ht="11.25" customHeight="1" x14ac:dyDescent="0.2">
      <c r="B4432" s="36" t="s">
        <v>4016</v>
      </c>
      <c r="C4432" s="3"/>
      <c r="D4432" s="3"/>
      <c r="E4432" s="3"/>
      <c r="F4432" s="4"/>
    </row>
    <row r="4433" spans="2:6" ht="11.25" customHeight="1" x14ac:dyDescent="0.2">
      <c r="B4433" s="36" t="s">
        <v>3188</v>
      </c>
      <c r="C4433" s="3"/>
      <c r="D4433" s="3"/>
      <c r="E4433" s="3"/>
      <c r="F4433" s="4"/>
    </row>
    <row r="4434" spans="2:6" ht="11.25" customHeight="1" x14ac:dyDescent="0.2">
      <c r="B4434" s="36" t="s">
        <v>3564</v>
      </c>
      <c r="C4434" s="3"/>
      <c r="D4434" s="3"/>
      <c r="E4434" s="3"/>
      <c r="F4434" s="4"/>
    </row>
    <row r="4435" spans="2:6" ht="11.25" customHeight="1" x14ac:dyDescent="0.2">
      <c r="B4435" s="36" t="s">
        <v>290</v>
      </c>
      <c r="C4435" s="3"/>
      <c r="D4435" s="3"/>
      <c r="E4435" s="3"/>
      <c r="F4435" s="4"/>
    </row>
    <row r="4436" spans="2:6" ht="11.25" customHeight="1" x14ac:dyDescent="0.2">
      <c r="B4436" s="36" t="s">
        <v>4016</v>
      </c>
      <c r="C4436" s="3"/>
      <c r="D4436" s="3"/>
      <c r="E4436" s="3"/>
      <c r="F4436" s="4"/>
    </row>
    <row r="4437" spans="2:6" ht="11.25" customHeight="1" x14ac:dyDescent="0.2">
      <c r="B4437" s="36" t="s">
        <v>862</v>
      </c>
      <c r="C4437" s="3"/>
      <c r="D4437" s="3"/>
      <c r="E4437" s="3"/>
      <c r="F4437" s="4"/>
    </row>
    <row r="4438" spans="2:6" ht="11.25" customHeight="1" x14ac:dyDescent="0.2">
      <c r="B4438" s="36" t="s">
        <v>474</v>
      </c>
      <c r="C4438" s="3"/>
      <c r="D4438" s="3"/>
      <c r="E4438" s="3"/>
      <c r="F4438" s="4"/>
    </row>
    <row r="4439" spans="2:6" ht="11.25" customHeight="1" x14ac:dyDescent="0.2">
      <c r="B4439" s="36" t="s">
        <v>1826</v>
      </c>
      <c r="C4439" s="3"/>
      <c r="D4439" s="3"/>
      <c r="E4439" s="3"/>
      <c r="F4439" s="4"/>
    </row>
    <row r="4440" spans="2:6" ht="11.25" customHeight="1" x14ac:dyDescent="0.2">
      <c r="B4440" s="36" t="s">
        <v>4016</v>
      </c>
      <c r="C4440" s="3"/>
      <c r="D4440" s="3"/>
      <c r="E4440" s="3"/>
      <c r="F4440" s="4"/>
    </row>
    <row r="4441" spans="2:6" ht="11.25" customHeight="1" x14ac:dyDescent="0.2">
      <c r="B4441" s="36" t="s">
        <v>2031</v>
      </c>
      <c r="C4441" s="3"/>
      <c r="D4441" s="3"/>
      <c r="E4441" s="3"/>
      <c r="F4441" s="4"/>
    </row>
    <row r="4442" spans="2:6" ht="11.25" customHeight="1" x14ac:dyDescent="0.2">
      <c r="B4442" s="36" t="s">
        <v>1006</v>
      </c>
      <c r="C4442" s="3"/>
      <c r="D4442" s="3"/>
      <c r="E4442" s="3"/>
      <c r="F4442" s="4"/>
    </row>
    <row r="4443" spans="2:6" ht="11.25" customHeight="1" x14ac:dyDescent="0.2">
      <c r="B4443" s="36" t="s">
        <v>3095</v>
      </c>
      <c r="C4443" s="3"/>
      <c r="D4443" s="3"/>
      <c r="E4443" s="3"/>
      <c r="F4443" s="4"/>
    </row>
    <row r="4444" spans="2:6" ht="11.25" customHeight="1" x14ac:dyDescent="0.2">
      <c r="B4444" s="36" t="s">
        <v>2722</v>
      </c>
      <c r="C4444" s="37">
        <f>D4444+E4444+F4444</f>
        <v>738</v>
      </c>
      <c r="D4444" s="3">
        <v>272</v>
      </c>
      <c r="E4444" s="3">
        <v>290</v>
      </c>
      <c r="F4444" s="4">
        <v>176</v>
      </c>
    </row>
    <row r="4445" spans="2:6" ht="11.25" customHeight="1" x14ac:dyDescent="0.2">
      <c r="B4445" s="36" t="s">
        <v>4016</v>
      </c>
      <c r="C4445" s="3"/>
      <c r="D4445" s="3"/>
      <c r="E4445" s="3"/>
      <c r="F4445" s="4"/>
    </row>
    <row r="4446" spans="2:6" ht="11.25" customHeight="1" x14ac:dyDescent="0.2">
      <c r="B4446" s="36" t="s">
        <v>726</v>
      </c>
      <c r="C4446" s="3"/>
      <c r="D4446" s="3"/>
      <c r="E4446" s="3"/>
      <c r="F4446" s="4"/>
    </row>
    <row r="4447" spans="2:6" ht="11.25" customHeight="1" x14ac:dyDescent="0.2">
      <c r="B4447" s="36" t="s">
        <v>4016</v>
      </c>
      <c r="C4447" s="3"/>
      <c r="D4447" s="3"/>
      <c r="E4447" s="3"/>
      <c r="F4447" s="4"/>
    </row>
    <row r="4448" spans="2:6" ht="11.25" customHeight="1" x14ac:dyDescent="0.2">
      <c r="B4448" s="36" t="s">
        <v>4132</v>
      </c>
      <c r="C4448" s="3"/>
      <c r="D4448" s="3"/>
      <c r="E4448" s="3"/>
      <c r="F4448" s="4"/>
    </row>
    <row r="4449" spans="2:6" ht="11.25" customHeight="1" x14ac:dyDescent="0.2">
      <c r="B4449" s="36" t="s">
        <v>4133</v>
      </c>
      <c r="C4449" s="3"/>
      <c r="D4449" s="3"/>
      <c r="E4449" s="3"/>
      <c r="F4449" s="4"/>
    </row>
    <row r="4450" spans="2:6" ht="11.25" customHeight="1" x14ac:dyDescent="0.2">
      <c r="B4450" s="36" t="s">
        <v>4134</v>
      </c>
      <c r="C4450" s="3"/>
      <c r="D4450" s="3"/>
      <c r="E4450" s="3"/>
      <c r="F4450" s="4"/>
    </row>
    <row r="4451" spans="2:6" ht="11.25" customHeight="1" x14ac:dyDescent="0.2">
      <c r="B4451" s="36" t="s">
        <v>4135</v>
      </c>
      <c r="C4451" s="37">
        <f>D4451+E4451+F4451</f>
        <v>40317</v>
      </c>
      <c r="D4451" s="3">
        <v>18045</v>
      </c>
      <c r="E4451" s="3">
        <v>10154</v>
      </c>
      <c r="F4451" s="4">
        <v>12118</v>
      </c>
    </row>
    <row r="4452" spans="2:6" ht="11.25" customHeight="1" x14ac:dyDescent="0.2">
      <c r="B4452" s="28" t="s">
        <v>4016</v>
      </c>
      <c r="C4452" s="6"/>
      <c r="D4452" s="6"/>
      <c r="E4452" s="6"/>
      <c r="F4452" s="7"/>
    </row>
    <row r="4453" spans="2:6" ht="11.25" customHeight="1" x14ac:dyDescent="0.2">
      <c r="B4453" s="33" t="s">
        <v>853</v>
      </c>
      <c r="C4453" s="34">
        <v>17377</v>
      </c>
      <c r="D4453" s="34">
        <v>7891</v>
      </c>
      <c r="E4453" s="34">
        <v>4449</v>
      </c>
      <c r="F4453" s="35">
        <v>5037</v>
      </c>
    </row>
    <row r="4454" spans="2:6" ht="11.25" customHeight="1" x14ac:dyDescent="0.2">
      <c r="B4454" s="36" t="s">
        <v>4016</v>
      </c>
      <c r="C4454" s="3"/>
      <c r="D4454" s="3"/>
      <c r="E4454" s="3"/>
      <c r="F4454" s="4"/>
    </row>
    <row r="4455" spans="2:6" ht="11.25" customHeight="1" x14ac:dyDescent="0.2">
      <c r="B4455" s="36" t="s">
        <v>3398</v>
      </c>
      <c r="C4455" s="3"/>
      <c r="D4455" s="3"/>
      <c r="E4455" s="3"/>
      <c r="F4455" s="4"/>
    </row>
    <row r="4456" spans="2:6" ht="11.25" customHeight="1" x14ac:dyDescent="0.2">
      <c r="B4456" s="36" t="s">
        <v>4016</v>
      </c>
      <c r="C4456" s="3"/>
      <c r="D4456" s="3"/>
      <c r="E4456" s="3"/>
      <c r="F4456" s="4"/>
    </row>
    <row r="4457" spans="2:6" ht="11.25" customHeight="1" x14ac:dyDescent="0.2">
      <c r="B4457" s="36" t="s">
        <v>2559</v>
      </c>
      <c r="C4457" s="3"/>
      <c r="D4457" s="3"/>
      <c r="E4457" s="3"/>
      <c r="F4457" s="4"/>
    </row>
    <row r="4458" spans="2:6" ht="11.25" customHeight="1" x14ac:dyDescent="0.2">
      <c r="B4458" s="36" t="s">
        <v>920</v>
      </c>
      <c r="C4458" s="3"/>
      <c r="D4458" s="3"/>
      <c r="E4458" s="3"/>
      <c r="F4458" s="4"/>
    </row>
    <row r="4459" spans="2:6" ht="11.25" customHeight="1" x14ac:dyDescent="0.2">
      <c r="B4459" s="36" t="s">
        <v>4016</v>
      </c>
      <c r="C4459" s="3"/>
      <c r="D4459" s="3"/>
      <c r="E4459" s="3"/>
      <c r="F4459" s="4"/>
    </row>
    <row r="4460" spans="2:6" ht="11.25" customHeight="1" x14ac:dyDescent="0.2">
      <c r="B4460" s="36" t="s">
        <v>1428</v>
      </c>
      <c r="C4460" s="3"/>
      <c r="D4460" s="3"/>
      <c r="E4460" s="3"/>
      <c r="F4460" s="4"/>
    </row>
    <row r="4461" spans="2:6" ht="11.25" customHeight="1" x14ac:dyDescent="0.2">
      <c r="B4461" s="36" t="s">
        <v>4016</v>
      </c>
      <c r="C4461" s="3"/>
      <c r="D4461" s="3"/>
      <c r="E4461" s="3"/>
      <c r="F4461" s="4"/>
    </row>
    <row r="4462" spans="2:6" ht="11.25" customHeight="1" x14ac:dyDescent="0.2">
      <c r="B4462" s="36" t="s">
        <v>3603</v>
      </c>
      <c r="C4462" s="3"/>
      <c r="D4462" s="3"/>
      <c r="E4462" s="3"/>
      <c r="F4462" s="4"/>
    </row>
    <row r="4463" spans="2:6" ht="11.25" customHeight="1" x14ac:dyDescent="0.2">
      <c r="B4463" s="36" t="s">
        <v>4016</v>
      </c>
      <c r="C4463" s="3"/>
      <c r="D4463" s="3"/>
      <c r="E4463" s="3"/>
      <c r="F4463" s="4"/>
    </row>
    <row r="4464" spans="2:6" ht="11.25" customHeight="1" x14ac:dyDescent="0.2">
      <c r="B4464" s="36" t="s">
        <v>1156</v>
      </c>
      <c r="C4464" s="3"/>
      <c r="D4464" s="3"/>
      <c r="E4464" s="3"/>
      <c r="F4464" s="4"/>
    </row>
    <row r="4465" spans="2:6" ht="11.25" customHeight="1" x14ac:dyDescent="0.2">
      <c r="B4465" s="36" t="s">
        <v>4016</v>
      </c>
      <c r="C4465" s="3"/>
      <c r="D4465" s="3"/>
      <c r="E4465" s="3"/>
      <c r="F4465" s="4"/>
    </row>
    <row r="4466" spans="2:6" ht="11.25" customHeight="1" x14ac:dyDescent="0.2">
      <c r="B4466" s="36" t="s">
        <v>929</v>
      </c>
      <c r="C4466" s="3"/>
      <c r="D4466" s="3"/>
      <c r="E4466" s="3"/>
      <c r="F4466" s="4"/>
    </row>
    <row r="4467" spans="2:6" ht="11.25" customHeight="1" x14ac:dyDescent="0.2">
      <c r="B4467" s="36" t="s">
        <v>4016</v>
      </c>
      <c r="C4467" s="3"/>
      <c r="D4467" s="3"/>
      <c r="E4467" s="3"/>
      <c r="F4467" s="4"/>
    </row>
    <row r="4468" spans="2:6" ht="11.25" customHeight="1" x14ac:dyDescent="0.2">
      <c r="B4468" s="36" t="s">
        <v>1192</v>
      </c>
      <c r="C4468" s="3"/>
      <c r="D4468" s="3"/>
      <c r="E4468" s="3"/>
      <c r="F4468" s="4"/>
    </row>
    <row r="4469" spans="2:6" ht="11.25" customHeight="1" x14ac:dyDescent="0.2">
      <c r="B4469" s="36" t="s">
        <v>4016</v>
      </c>
      <c r="C4469" s="3"/>
      <c r="D4469" s="3"/>
      <c r="E4469" s="3"/>
      <c r="F4469" s="4"/>
    </row>
    <row r="4470" spans="2:6" ht="11.25" customHeight="1" x14ac:dyDescent="0.2">
      <c r="B4470" s="36" t="s">
        <v>1087</v>
      </c>
      <c r="C4470" s="3"/>
      <c r="D4470" s="3"/>
      <c r="E4470" s="3"/>
      <c r="F4470" s="4"/>
    </row>
    <row r="4471" spans="2:6" ht="11.25" customHeight="1" x14ac:dyDescent="0.2">
      <c r="B4471" s="36" t="s">
        <v>4016</v>
      </c>
      <c r="C4471" s="3"/>
      <c r="D4471" s="3"/>
      <c r="E4471" s="3"/>
      <c r="F4471" s="4"/>
    </row>
    <row r="4472" spans="2:6" ht="11.25" customHeight="1" x14ac:dyDescent="0.2">
      <c r="B4472" s="36" t="s">
        <v>3004</v>
      </c>
      <c r="C4472" s="3"/>
      <c r="D4472" s="3"/>
      <c r="E4472" s="3"/>
      <c r="F4472" s="4"/>
    </row>
    <row r="4473" spans="2:6" ht="11.25" customHeight="1" x14ac:dyDescent="0.2">
      <c r="B4473" s="36" t="s">
        <v>4016</v>
      </c>
      <c r="C4473" s="3"/>
      <c r="D4473" s="3"/>
      <c r="E4473" s="3"/>
      <c r="F4473" s="4"/>
    </row>
    <row r="4474" spans="2:6" ht="11.25" customHeight="1" x14ac:dyDescent="0.2">
      <c r="B4474" s="36" t="s">
        <v>281</v>
      </c>
      <c r="C4474" s="3"/>
      <c r="D4474" s="3"/>
      <c r="E4474" s="3"/>
      <c r="F4474" s="4"/>
    </row>
    <row r="4475" spans="2:6" ht="11.25" customHeight="1" x14ac:dyDescent="0.2">
      <c r="B4475" s="36" t="s">
        <v>4016</v>
      </c>
      <c r="C4475" s="3"/>
      <c r="D4475" s="3"/>
      <c r="E4475" s="3"/>
      <c r="F4475" s="4"/>
    </row>
    <row r="4476" spans="2:6" ht="11.25" customHeight="1" x14ac:dyDescent="0.2">
      <c r="B4476" s="36" t="s">
        <v>3612</v>
      </c>
      <c r="C4476" s="3"/>
      <c r="D4476" s="3"/>
      <c r="E4476" s="3"/>
      <c r="F4476" s="4"/>
    </row>
    <row r="4477" spans="2:6" ht="11.25" customHeight="1" x14ac:dyDescent="0.2">
      <c r="B4477" s="36" t="s">
        <v>4016</v>
      </c>
      <c r="C4477" s="3"/>
      <c r="D4477" s="3"/>
      <c r="E4477" s="3"/>
      <c r="F4477" s="4"/>
    </row>
    <row r="4478" spans="2:6" ht="11.25" customHeight="1" x14ac:dyDescent="0.2">
      <c r="B4478" s="36" t="s">
        <v>1889</v>
      </c>
      <c r="C4478" s="3"/>
      <c r="D4478" s="3"/>
      <c r="E4478" s="3"/>
      <c r="F4478" s="4"/>
    </row>
    <row r="4479" spans="2:6" ht="11.25" customHeight="1" x14ac:dyDescent="0.2">
      <c r="B4479" s="36" t="s">
        <v>4016</v>
      </c>
      <c r="C4479" s="3"/>
      <c r="D4479" s="3"/>
      <c r="E4479" s="3"/>
      <c r="F4479" s="4"/>
    </row>
    <row r="4480" spans="2:6" ht="11.25" customHeight="1" x14ac:dyDescent="0.2">
      <c r="B4480" s="36" t="s">
        <v>335</v>
      </c>
      <c r="C4480" s="3"/>
      <c r="D4480" s="3"/>
      <c r="E4480" s="3"/>
      <c r="F4480" s="4"/>
    </row>
    <row r="4481" spans="2:6" ht="11.25" customHeight="1" x14ac:dyDescent="0.2">
      <c r="B4481" s="36" t="s">
        <v>4016</v>
      </c>
      <c r="C4481" s="3"/>
      <c r="D4481" s="3"/>
      <c r="E4481" s="3"/>
      <c r="F4481" s="4"/>
    </row>
    <row r="4482" spans="2:6" ht="11.25" customHeight="1" x14ac:dyDescent="0.2">
      <c r="B4482" s="36" t="s">
        <v>2001</v>
      </c>
      <c r="C4482" s="3"/>
      <c r="D4482" s="3"/>
      <c r="E4482" s="3"/>
      <c r="F4482" s="4"/>
    </row>
    <row r="4483" spans="2:6" ht="11.25" customHeight="1" x14ac:dyDescent="0.2">
      <c r="B4483" s="36" t="s">
        <v>4016</v>
      </c>
      <c r="C4483" s="3"/>
      <c r="D4483" s="3"/>
      <c r="E4483" s="3"/>
      <c r="F4483" s="4"/>
    </row>
    <row r="4484" spans="2:6" ht="11.25" customHeight="1" x14ac:dyDescent="0.2">
      <c r="B4484" s="36" t="s">
        <v>426</v>
      </c>
      <c r="C4484" s="3"/>
      <c r="D4484" s="3"/>
      <c r="E4484" s="3"/>
      <c r="F4484" s="4"/>
    </row>
    <row r="4485" spans="2:6" ht="11.25" customHeight="1" x14ac:dyDescent="0.2">
      <c r="B4485" s="36" t="s">
        <v>4016</v>
      </c>
      <c r="C4485" s="3"/>
      <c r="D4485" s="3"/>
      <c r="E4485" s="3"/>
      <c r="F4485" s="4"/>
    </row>
    <row r="4486" spans="2:6" ht="11.25" customHeight="1" x14ac:dyDescent="0.2">
      <c r="B4486" s="36" t="s">
        <v>3180</v>
      </c>
      <c r="C4486" s="3"/>
      <c r="D4486" s="3"/>
      <c r="E4486" s="3"/>
      <c r="F4486" s="4"/>
    </row>
    <row r="4487" spans="2:6" ht="11.25" customHeight="1" x14ac:dyDescent="0.2">
      <c r="B4487" s="36" t="s">
        <v>4016</v>
      </c>
      <c r="C4487" s="3"/>
      <c r="D4487" s="3"/>
      <c r="E4487" s="3"/>
      <c r="F4487" s="4"/>
    </row>
    <row r="4488" spans="2:6" ht="11.25" customHeight="1" x14ac:dyDescent="0.2">
      <c r="B4488" s="36" t="s">
        <v>3959</v>
      </c>
      <c r="C4488" s="3"/>
      <c r="D4488" s="3"/>
      <c r="E4488" s="3"/>
      <c r="F4488" s="4"/>
    </row>
    <row r="4489" spans="2:6" ht="11.25" customHeight="1" x14ac:dyDescent="0.2">
      <c r="B4489" s="36" t="s">
        <v>4016</v>
      </c>
      <c r="C4489" s="3"/>
      <c r="D4489" s="3"/>
      <c r="E4489" s="3"/>
      <c r="F4489" s="4"/>
    </row>
    <row r="4490" spans="2:6" ht="11.25" customHeight="1" x14ac:dyDescent="0.2">
      <c r="B4490" s="36" t="s">
        <v>1981</v>
      </c>
      <c r="C4490" s="3"/>
      <c r="D4490" s="3"/>
      <c r="E4490" s="3"/>
      <c r="F4490" s="4"/>
    </row>
    <row r="4491" spans="2:6" ht="11.25" customHeight="1" x14ac:dyDescent="0.2">
      <c r="B4491" s="36" t="s">
        <v>4016</v>
      </c>
      <c r="C4491" s="3"/>
      <c r="D4491" s="3"/>
      <c r="E4491" s="3"/>
      <c r="F4491" s="4"/>
    </row>
    <row r="4492" spans="2:6" ht="11.25" customHeight="1" x14ac:dyDescent="0.2">
      <c r="B4492" s="36" t="s">
        <v>1494</v>
      </c>
      <c r="C4492" s="3"/>
      <c r="D4492" s="3"/>
      <c r="E4492" s="3"/>
      <c r="F4492" s="4"/>
    </row>
    <row r="4493" spans="2:6" ht="11.25" customHeight="1" x14ac:dyDescent="0.2">
      <c r="B4493" s="36" t="s">
        <v>4016</v>
      </c>
      <c r="C4493" s="3"/>
      <c r="D4493" s="3"/>
      <c r="E4493" s="3"/>
      <c r="F4493" s="4"/>
    </row>
    <row r="4494" spans="2:6" ht="11.25" customHeight="1" x14ac:dyDescent="0.2">
      <c r="B4494" s="36" t="s">
        <v>1134</v>
      </c>
      <c r="C4494" s="3"/>
      <c r="D4494" s="3"/>
      <c r="E4494" s="3"/>
      <c r="F4494" s="4"/>
    </row>
    <row r="4495" spans="2:6" ht="11.25" customHeight="1" x14ac:dyDescent="0.2">
      <c r="B4495" s="36" t="s">
        <v>4016</v>
      </c>
      <c r="C4495" s="3"/>
      <c r="D4495" s="3"/>
      <c r="E4495" s="3"/>
      <c r="F4495" s="4"/>
    </row>
    <row r="4496" spans="2:6" ht="11.25" customHeight="1" x14ac:dyDescent="0.2">
      <c r="B4496" s="36" t="s">
        <v>3910</v>
      </c>
      <c r="C4496" s="3"/>
      <c r="D4496" s="3"/>
      <c r="E4496" s="3"/>
      <c r="F4496" s="4"/>
    </row>
    <row r="4497" spans="2:6" ht="11.25" customHeight="1" x14ac:dyDescent="0.2">
      <c r="B4497" s="36" t="s">
        <v>4016</v>
      </c>
      <c r="C4497" s="3"/>
      <c r="D4497" s="3"/>
      <c r="E4497" s="3"/>
      <c r="F4497" s="4"/>
    </row>
    <row r="4498" spans="2:6" ht="11.25" customHeight="1" x14ac:dyDescent="0.2">
      <c r="B4498" s="36" t="s">
        <v>1889</v>
      </c>
      <c r="C4498" s="3"/>
      <c r="D4498" s="3"/>
      <c r="E4498" s="3"/>
      <c r="F4498" s="4"/>
    </row>
    <row r="4499" spans="2:6" ht="11.25" customHeight="1" x14ac:dyDescent="0.2">
      <c r="B4499" s="36" t="s">
        <v>4016</v>
      </c>
      <c r="C4499" s="3"/>
      <c r="D4499" s="3"/>
      <c r="E4499" s="3"/>
      <c r="F4499" s="4"/>
    </row>
    <row r="4500" spans="2:6" ht="11.25" customHeight="1" x14ac:dyDescent="0.2">
      <c r="B4500" s="36" t="s">
        <v>335</v>
      </c>
      <c r="C4500" s="3"/>
      <c r="D4500" s="3"/>
      <c r="E4500" s="3"/>
      <c r="F4500" s="4"/>
    </row>
    <row r="4501" spans="2:6" ht="11.25" customHeight="1" x14ac:dyDescent="0.2">
      <c r="B4501" s="28" t="s">
        <v>4016</v>
      </c>
      <c r="C4501" s="6"/>
      <c r="D4501" s="6"/>
      <c r="E4501" s="6"/>
      <c r="F4501" s="7"/>
    </row>
    <row r="4502" spans="2:6" ht="11.25" customHeight="1" x14ac:dyDescent="0.2">
      <c r="B4502" s="36" t="s">
        <v>2001</v>
      </c>
      <c r="C4502" s="3"/>
      <c r="D4502" s="3"/>
      <c r="E4502" s="3"/>
      <c r="F4502" s="4"/>
    </row>
    <row r="4503" spans="2:6" ht="11.25" customHeight="1" x14ac:dyDescent="0.2">
      <c r="B4503" s="36" t="s">
        <v>4016</v>
      </c>
      <c r="C4503" s="3"/>
      <c r="D4503" s="3"/>
      <c r="E4503" s="3"/>
      <c r="F4503" s="4"/>
    </row>
    <row r="4504" spans="2:6" ht="11.25" customHeight="1" x14ac:dyDescent="0.2">
      <c r="B4504" s="36" t="s">
        <v>14</v>
      </c>
      <c r="C4504" s="3"/>
      <c r="D4504" s="3"/>
      <c r="E4504" s="3"/>
      <c r="F4504" s="4"/>
    </row>
    <row r="4505" spans="2:6" ht="11.25" customHeight="1" x14ac:dyDescent="0.2">
      <c r="B4505" s="36" t="s">
        <v>4016</v>
      </c>
      <c r="C4505" s="3"/>
      <c r="D4505" s="3"/>
      <c r="E4505" s="3"/>
      <c r="F4505" s="4"/>
    </row>
    <row r="4506" spans="2:6" ht="11.25" customHeight="1" x14ac:dyDescent="0.2">
      <c r="B4506" s="36" t="s">
        <v>1693</v>
      </c>
      <c r="C4506" s="3"/>
      <c r="D4506" s="3"/>
      <c r="E4506" s="3"/>
      <c r="F4506" s="4"/>
    </row>
    <row r="4507" spans="2:6" ht="11.25" customHeight="1" x14ac:dyDescent="0.2">
      <c r="B4507" s="36" t="s">
        <v>4016</v>
      </c>
      <c r="C4507" s="3"/>
      <c r="D4507" s="3"/>
      <c r="E4507" s="3"/>
      <c r="F4507" s="4"/>
    </row>
    <row r="4508" spans="2:6" ht="11.25" customHeight="1" x14ac:dyDescent="0.2">
      <c r="B4508" s="36" t="s">
        <v>3351</v>
      </c>
      <c r="C4508" s="3"/>
      <c r="D4508" s="3"/>
      <c r="E4508" s="3"/>
      <c r="F4508" s="4"/>
    </row>
    <row r="4509" spans="2:6" ht="11.25" customHeight="1" x14ac:dyDescent="0.2">
      <c r="B4509" s="36" t="s">
        <v>4016</v>
      </c>
      <c r="C4509" s="3"/>
      <c r="D4509" s="3"/>
      <c r="E4509" s="3"/>
      <c r="F4509" s="4"/>
    </row>
    <row r="4510" spans="2:6" ht="11.25" customHeight="1" x14ac:dyDescent="0.2">
      <c r="B4510" s="36" t="s">
        <v>1279</v>
      </c>
      <c r="C4510" s="3"/>
      <c r="D4510" s="3"/>
      <c r="E4510" s="3"/>
      <c r="F4510" s="4"/>
    </row>
    <row r="4511" spans="2:6" ht="11.25" customHeight="1" x14ac:dyDescent="0.2">
      <c r="B4511" s="36" t="s">
        <v>4016</v>
      </c>
      <c r="C4511" s="3"/>
      <c r="D4511" s="3"/>
      <c r="E4511" s="3"/>
      <c r="F4511" s="4"/>
    </row>
    <row r="4512" spans="2:6" ht="11.25" customHeight="1" x14ac:dyDescent="0.2">
      <c r="B4512" s="36" t="s">
        <v>597</v>
      </c>
      <c r="C4512" s="3"/>
      <c r="D4512" s="3"/>
      <c r="E4512" s="3"/>
      <c r="F4512" s="4"/>
    </row>
    <row r="4513" spans="2:6" ht="11.25" customHeight="1" x14ac:dyDescent="0.2">
      <c r="B4513" s="36" t="s">
        <v>4016</v>
      </c>
      <c r="C4513" s="3"/>
      <c r="D4513" s="3"/>
      <c r="E4513" s="3"/>
      <c r="F4513" s="4"/>
    </row>
    <row r="4514" spans="2:6" ht="11.25" customHeight="1" x14ac:dyDescent="0.2">
      <c r="B4514" s="36" t="s">
        <v>2697</v>
      </c>
      <c r="C4514" s="3"/>
      <c r="D4514" s="3"/>
      <c r="E4514" s="3"/>
      <c r="F4514" s="4"/>
    </row>
    <row r="4515" spans="2:6" ht="11.25" customHeight="1" x14ac:dyDescent="0.2">
      <c r="B4515" s="36" t="s">
        <v>4016</v>
      </c>
      <c r="C4515" s="3"/>
      <c r="D4515" s="3"/>
      <c r="E4515" s="3"/>
      <c r="F4515" s="4"/>
    </row>
    <row r="4516" spans="2:6" ht="11.25" customHeight="1" x14ac:dyDescent="0.2">
      <c r="B4516" s="36" t="s">
        <v>3052</v>
      </c>
      <c r="C4516" s="3"/>
      <c r="D4516" s="3"/>
      <c r="E4516" s="3"/>
      <c r="F4516" s="4"/>
    </row>
    <row r="4517" spans="2:6" ht="11.25" customHeight="1" x14ac:dyDescent="0.2">
      <c r="B4517" s="36" t="s">
        <v>4016</v>
      </c>
      <c r="C4517" s="3"/>
      <c r="D4517" s="3"/>
      <c r="E4517" s="3"/>
      <c r="F4517" s="4"/>
    </row>
    <row r="4518" spans="2:6" ht="11.25" customHeight="1" x14ac:dyDescent="0.2">
      <c r="B4518" s="36" t="s">
        <v>3751</v>
      </c>
      <c r="C4518" s="3"/>
      <c r="D4518" s="3"/>
      <c r="E4518" s="3"/>
      <c r="F4518" s="4"/>
    </row>
    <row r="4519" spans="2:6" ht="11.25" customHeight="1" x14ac:dyDescent="0.2">
      <c r="B4519" s="36" t="s">
        <v>4016</v>
      </c>
      <c r="C4519" s="3"/>
      <c r="D4519" s="3"/>
      <c r="E4519" s="3"/>
      <c r="F4519" s="4"/>
    </row>
    <row r="4520" spans="2:6" ht="11.25" customHeight="1" x14ac:dyDescent="0.2">
      <c r="B4520" s="36" t="s">
        <v>1741</v>
      </c>
      <c r="C4520" s="3"/>
      <c r="D4520" s="3"/>
      <c r="E4520" s="3"/>
      <c r="F4520" s="4"/>
    </row>
    <row r="4521" spans="2:6" ht="11.25" customHeight="1" x14ac:dyDescent="0.2">
      <c r="B4521" s="36" t="s">
        <v>2527</v>
      </c>
      <c r="C4521" s="3"/>
      <c r="D4521" s="3"/>
      <c r="E4521" s="3"/>
      <c r="F4521" s="4"/>
    </row>
    <row r="4522" spans="2:6" ht="11.25" customHeight="1" x14ac:dyDescent="0.2">
      <c r="B4522" s="36" t="s">
        <v>2907</v>
      </c>
      <c r="C4522" s="3"/>
      <c r="D4522" s="3"/>
      <c r="E4522" s="3"/>
      <c r="F4522" s="4"/>
    </row>
    <row r="4523" spans="2:6" ht="11.25" customHeight="1" x14ac:dyDescent="0.2">
      <c r="B4523" s="36" t="s">
        <v>2267</v>
      </c>
      <c r="C4523" s="37">
        <f>D4523+E4523+F4523</f>
        <v>9374</v>
      </c>
      <c r="D4523" s="3">
        <v>2200</v>
      </c>
      <c r="E4523" s="3">
        <v>2321</v>
      </c>
      <c r="F4523" s="4">
        <v>4853</v>
      </c>
    </row>
    <row r="4524" spans="2:6" ht="11.25" customHeight="1" x14ac:dyDescent="0.2">
      <c r="B4524" s="36" t="s">
        <v>4016</v>
      </c>
      <c r="C4524" s="3"/>
      <c r="D4524" s="3"/>
      <c r="E4524" s="3"/>
      <c r="F4524" s="4"/>
    </row>
    <row r="4525" spans="2:6" ht="11.25" customHeight="1" x14ac:dyDescent="0.2">
      <c r="B4525" s="36" t="s">
        <v>3832</v>
      </c>
      <c r="C4525" s="3"/>
      <c r="D4525" s="3"/>
      <c r="E4525" s="3"/>
      <c r="F4525" s="4"/>
    </row>
    <row r="4526" spans="2:6" ht="11.25" customHeight="1" x14ac:dyDescent="0.2">
      <c r="B4526" s="36" t="s">
        <v>4016</v>
      </c>
      <c r="C4526" s="3"/>
      <c r="D4526" s="3"/>
      <c r="E4526" s="3"/>
      <c r="F4526" s="4"/>
    </row>
    <row r="4527" spans="2:6" ht="11.25" customHeight="1" x14ac:dyDescent="0.2">
      <c r="B4527" s="36" t="s">
        <v>1279</v>
      </c>
      <c r="C4527" s="3"/>
      <c r="D4527" s="3"/>
      <c r="E4527" s="3"/>
      <c r="F4527" s="4"/>
    </row>
    <row r="4528" spans="2:6" ht="11.25" customHeight="1" x14ac:dyDescent="0.2">
      <c r="B4528" s="36" t="s">
        <v>4016</v>
      </c>
      <c r="C4528" s="3"/>
      <c r="D4528" s="3"/>
      <c r="E4528" s="3"/>
      <c r="F4528" s="4"/>
    </row>
    <row r="4529" spans="2:6" ht="11.25" customHeight="1" x14ac:dyDescent="0.2">
      <c r="B4529" s="36" t="s">
        <v>597</v>
      </c>
      <c r="C4529" s="3"/>
      <c r="D4529" s="3"/>
      <c r="E4529" s="3"/>
      <c r="F4529" s="4"/>
    </row>
    <row r="4530" spans="2:6" ht="11.25" customHeight="1" x14ac:dyDescent="0.2">
      <c r="B4530" s="36" t="s">
        <v>4016</v>
      </c>
      <c r="C4530" s="3"/>
      <c r="D4530" s="3"/>
      <c r="E4530" s="3"/>
      <c r="F4530" s="4"/>
    </row>
    <row r="4531" spans="2:6" ht="11.25" customHeight="1" x14ac:dyDescent="0.2">
      <c r="B4531" s="36" t="s">
        <v>2697</v>
      </c>
      <c r="C4531" s="3"/>
      <c r="D4531" s="3"/>
      <c r="E4531" s="3"/>
      <c r="F4531" s="4"/>
    </row>
    <row r="4532" spans="2:6" ht="11.25" customHeight="1" x14ac:dyDescent="0.2">
      <c r="B4532" s="36" t="s">
        <v>4016</v>
      </c>
      <c r="C4532" s="3"/>
      <c r="D4532" s="3"/>
      <c r="E4532" s="3"/>
      <c r="F4532" s="4"/>
    </row>
    <row r="4533" spans="2:6" ht="11.25" customHeight="1" x14ac:dyDescent="0.2">
      <c r="B4533" s="36" t="s">
        <v>2796</v>
      </c>
      <c r="C4533" s="3"/>
      <c r="D4533" s="3"/>
      <c r="E4533" s="3"/>
      <c r="F4533" s="4"/>
    </row>
    <row r="4534" spans="2:6" ht="11.25" customHeight="1" x14ac:dyDescent="0.2">
      <c r="B4534" s="36" t="s">
        <v>4016</v>
      </c>
      <c r="C4534" s="3"/>
      <c r="D4534" s="3"/>
      <c r="E4534" s="3"/>
      <c r="F4534" s="4"/>
    </row>
    <row r="4535" spans="2:6" ht="11.25" customHeight="1" x14ac:dyDescent="0.2">
      <c r="B4535" s="36" t="s">
        <v>170</v>
      </c>
      <c r="C4535" s="3"/>
      <c r="D4535" s="3"/>
      <c r="E4535" s="3"/>
      <c r="F4535" s="4"/>
    </row>
    <row r="4536" spans="2:6" ht="11.25" customHeight="1" x14ac:dyDescent="0.2">
      <c r="B4536" s="36" t="s">
        <v>4016</v>
      </c>
      <c r="C4536" s="3"/>
      <c r="D4536" s="3"/>
      <c r="E4536" s="3"/>
      <c r="F4536" s="4"/>
    </row>
    <row r="4537" spans="2:6" ht="11.25" customHeight="1" x14ac:dyDescent="0.2">
      <c r="B4537" s="36" t="s">
        <v>973</v>
      </c>
      <c r="C4537" s="3"/>
      <c r="D4537" s="3"/>
      <c r="E4537" s="3"/>
      <c r="F4537" s="4"/>
    </row>
    <row r="4538" spans="2:6" ht="11.25" customHeight="1" x14ac:dyDescent="0.2">
      <c r="B4538" s="36" t="s">
        <v>1951</v>
      </c>
      <c r="C4538" s="3"/>
      <c r="D4538" s="3"/>
      <c r="E4538" s="3"/>
      <c r="F4538" s="4"/>
    </row>
    <row r="4539" spans="2:6" ht="11.25" customHeight="1" x14ac:dyDescent="0.2">
      <c r="B4539" s="36" t="s">
        <v>3382</v>
      </c>
      <c r="C4539" s="3"/>
      <c r="D4539" s="3"/>
      <c r="E4539" s="3"/>
      <c r="F4539" s="4"/>
    </row>
    <row r="4540" spans="2:6" ht="11.25" customHeight="1" x14ac:dyDescent="0.2">
      <c r="B4540" s="36" t="s">
        <v>102</v>
      </c>
      <c r="C4540" s="37">
        <f>D4540+E4540+F4540</f>
        <v>6094</v>
      </c>
      <c r="D4540" s="3">
        <v>4467</v>
      </c>
      <c r="E4540" s="3">
        <v>1620</v>
      </c>
      <c r="F4540" s="4">
        <v>7</v>
      </c>
    </row>
    <row r="4541" spans="2:6" ht="11.25" customHeight="1" x14ac:dyDescent="0.2">
      <c r="B4541" s="36" t="s">
        <v>4016</v>
      </c>
      <c r="C4541" s="3"/>
      <c r="D4541" s="3"/>
      <c r="E4541" s="3"/>
      <c r="F4541" s="4"/>
    </row>
    <row r="4542" spans="2:6" ht="11.25" customHeight="1" x14ac:dyDescent="0.2">
      <c r="B4542" s="36" t="s">
        <v>3144</v>
      </c>
      <c r="C4542" s="3"/>
      <c r="D4542" s="3"/>
      <c r="E4542" s="3"/>
      <c r="F4542" s="4"/>
    </row>
    <row r="4543" spans="2:6" ht="11.25" customHeight="1" x14ac:dyDescent="0.2">
      <c r="B4543" s="36" t="s">
        <v>4016</v>
      </c>
      <c r="C4543" s="3"/>
      <c r="D4543" s="3"/>
      <c r="E4543" s="3"/>
      <c r="F4543" s="4"/>
    </row>
    <row r="4544" spans="2:6" ht="11.25" customHeight="1" x14ac:dyDescent="0.2">
      <c r="B4544" s="36" t="s">
        <v>170</v>
      </c>
      <c r="C4544" s="3"/>
      <c r="D4544" s="3"/>
      <c r="E4544" s="3"/>
      <c r="F4544" s="4"/>
    </row>
    <row r="4545" spans="2:6" ht="11.25" customHeight="1" x14ac:dyDescent="0.2">
      <c r="B4545" s="36" t="s">
        <v>4016</v>
      </c>
      <c r="C4545" s="3"/>
      <c r="D4545" s="3"/>
      <c r="E4545" s="3"/>
      <c r="F4545" s="4"/>
    </row>
    <row r="4546" spans="2:6" ht="11.25" customHeight="1" x14ac:dyDescent="0.2">
      <c r="B4546" s="36" t="s">
        <v>3497</v>
      </c>
      <c r="C4546" s="3"/>
      <c r="D4546" s="3"/>
      <c r="E4546" s="3"/>
      <c r="F4546" s="4"/>
    </row>
    <row r="4547" spans="2:6" ht="11.25" customHeight="1" x14ac:dyDescent="0.2">
      <c r="B4547" s="36" t="s">
        <v>4016</v>
      </c>
      <c r="C4547" s="3"/>
      <c r="D4547" s="3"/>
      <c r="E4547" s="3"/>
      <c r="F4547" s="4"/>
    </row>
    <row r="4548" spans="2:6" ht="11.25" customHeight="1" x14ac:dyDescent="0.2">
      <c r="B4548" s="36" t="s">
        <v>2826</v>
      </c>
      <c r="C4548" s="3"/>
      <c r="D4548" s="3"/>
      <c r="E4548" s="3"/>
      <c r="F4548" s="4"/>
    </row>
    <row r="4549" spans="2:6" ht="11.25" customHeight="1" x14ac:dyDescent="0.2">
      <c r="B4549" s="36" t="s">
        <v>1383</v>
      </c>
      <c r="C4549" s="3"/>
      <c r="D4549" s="3"/>
      <c r="E4549" s="3"/>
      <c r="F4549" s="4"/>
    </row>
    <row r="4550" spans="2:6" ht="11.25" customHeight="1" x14ac:dyDescent="0.2">
      <c r="B4550" s="36" t="s">
        <v>283</v>
      </c>
      <c r="C4550" s="3"/>
      <c r="D4550" s="3"/>
      <c r="E4550" s="3"/>
      <c r="F4550" s="4"/>
    </row>
    <row r="4551" spans="2:6" ht="11.25" customHeight="1" x14ac:dyDescent="0.2">
      <c r="B4551" s="36" t="s">
        <v>3893</v>
      </c>
      <c r="C4551" s="37">
        <f>D4551+E4551+F4551</f>
        <v>822</v>
      </c>
      <c r="D4551" s="3">
        <v>603</v>
      </c>
      <c r="E4551" s="3">
        <v>218</v>
      </c>
      <c r="F4551" s="4">
        <v>1</v>
      </c>
    </row>
    <row r="4552" spans="2:6" ht="11.25" customHeight="1" x14ac:dyDescent="0.2">
      <c r="B4552" s="36" t="s">
        <v>4016</v>
      </c>
      <c r="C4552" s="3"/>
      <c r="D4552" s="3"/>
      <c r="E4552" s="3"/>
      <c r="F4552" s="4"/>
    </row>
    <row r="4553" spans="2:6" ht="11.25" customHeight="1" x14ac:dyDescent="0.2">
      <c r="B4553" s="36" t="s">
        <v>1525</v>
      </c>
      <c r="C4553" s="3"/>
      <c r="D4553" s="3"/>
      <c r="E4553" s="3"/>
      <c r="F4553" s="4"/>
    </row>
    <row r="4554" spans="2:6" ht="11.25" customHeight="1" x14ac:dyDescent="0.2">
      <c r="B4554" s="28" t="s">
        <v>4016</v>
      </c>
      <c r="C4554" s="6"/>
      <c r="D4554" s="6"/>
      <c r="E4554" s="6"/>
      <c r="F4554" s="7"/>
    </row>
    <row r="4555" spans="2:6" ht="11.25" customHeight="1" x14ac:dyDescent="0.2">
      <c r="B4555" s="36" t="s">
        <v>1279</v>
      </c>
      <c r="C4555" s="3"/>
      <c r="D4555" s="3"/>
      <c r="E4555" s="3"/>
      <c r="F4555" s="4"/>
    </row>
    <row r="4556" spans="2:6" ht="11.25" customHeight="1" x14ac:dyDescent="0.2">
      <c r="B4556" s="36" t="s">
        <v>4016</v>
      </c>
      <c r="C4556" s="3"/>
      <c r="D4556" s="3"/>
      <c r="E4556" s="3"/>
      <c r="F4556" s="4"/>
    </row>
    <row r="4557" spans="2:6" ht="11.25" customHeight="1" x14ac:dyDescent="0.2">
      <c r="B4557" s="36" t="s">
        <v>597</v>
      </c>
      <c r="C4557" s="3"/>
      <c r="D4557" s="3"/>
      <c r="E4557" s="3"/>
      <c r="F4557" s="4"/>
    </row>
    <row r="4558" spans="2:6" ht="11.25" customHeight="1" x14ac:dyDescent="0.2">
      <c r="B4558" s="36" t="s">
        <v>4016</v>
      </c>
      <c r="C4558" s="3"/>
      <c r="D4558" s="3"/>
      <c r="E4558" s="3"/>
      <c r="F4558" s="4"/>
    </row>
    <row r="4559" spans="2:6" ht="11.25" customHeight="1" x14ac:dyDescent="0.2">
      <c r="B4559" s="36" t="s">
        <v>2075</v>
      </c>
      <c r="C4559" s="3"/>
      <c r="D4559" s="3"/>
      <c r="E4559" s="3"/>
      <c r="F4559" s="4"/>
    </row>
    <row r="4560" spans="2:6" ht="11.25" customHeight="1" x14ac:dyDescent="0.2">
      <c r="B4560" s="36" t="s">
        <v>4016</v>
      </c>
      <c r="C4560" s="3"/>
      <c r="D4560" s="3"/>
      <c r="E4560" s="3"/>
      <c r="F4560" s="4"/>
    </row>
    <row r="4561" spans="2:6" ht="11.25" customHeight="1" x14ac:dyDescent="0.2">
      <c r="B4561" s="36" t="s">
        <v>857</v>
      </c>
      <c r="C4561" s="3"/>
      <c r="D4561" s="3"/>
      <c r="E4561" s="3"/>
      <c r="F4561" s="4"/>
    </row>
    <row r="4562" spans="2:6" ht="11.25" customHeight="1" x14ac:dyDescent="0.2">
      <c r="B4562" s="36" t="s">
        <v>3482</v>
      </c>
      <c r="C4562" s="3"/>
      <c r="D4562" s="3"/>
      <c r="E4562" s="3"/>
      <c r="F4562" s="4"/>
    </row>
    <row r="4563" spans="2:6" ht="11.25" customHeight="1" x14ac:dyDescent="0.2">
      <c r="B4563" s="36" t="s">
        <v>1989</v>
      </c>
      <c r="C4563" s="3"/>
      <c r="D4563" s="3"/>
      <c r="E4563" s="3"/>
      <c r="F4563" s="4"/>
    </row>
    <row r="4564" spans="2:6" ht="11.25" customHeight="1" x14ac:dyDescent="0.2">
      <c r="B4564" s="36" t="s">
        <v>2519</v>
      </c>
      <c r="C4564" s="3"/>
      <c r="D4564" s="3"/>
      <c r="E4564" s="3"/>
      <c r="F4564" s="4"/>
    </row>
    <row r="4565" spans="2:6" ht="11.25" customHeight="1" x14ac:dyDescent="0.2">
      <c r="B4565" s="36" t="s">
        <v>750</v>
      </c>
      <c r="C4565" s="37">
        <f>D4565+E4565+F4565</f>
        <v>349</v>
      </c>
      <c r="D4565" s="3">
        <v>349</v>
      </c>
      <c r="E4565" s="3"/>
      <c r="F4565" s="4"/>
    </row>
    <row r="4566" spans="2:6" ht="11.25" customHeight="1" x14ac:dyDescent="0.2">
      <c r="B4566" s="36" t="s">
        <v>4016</v>
      </c>
      <c r="C4566" s="3"/>
      <c r="D4566" s="3"/>
      <c r="E4566" s="3"/>
      <c r="F4566" s="4"/>
    </row>
    <row r="4567" spans="2:6" ht="11.25" customHeight="1" x14ac:dyDescent="0.2">
      <c r="B4567" s="36" t="s">
        <v>698</v>
      </c>
      <c r="C4567" s="3"/>
      <c r="D4567" s="3"/>
      <c r="E4567" s="3"/>
      <c r="F4567" s="4"/>
    </row>
    <row r="4568" spans="2:6" ht="11.25" customHeight="1" x14ac:dyDescent="0.2">
      <c r="B4568" s="36" t="s">
        <v>4016</v>
      </c>
      <c r="C4568" s="3"/>
      <c r="D4568" s="3"/>
      <c r="E4568" s="3"/>
      <c r="F4568" s="4"/>
    </row>
    <row r="4569" spans="2:6" ht="11.25" customHeight="1" x14ac:dyDescent="0.2">
      <c r="B4569" s="36" t="s">
        <v>3227</v>
      </c>
      <c r="C4569" s="3"/>
      <c r="D4569" s="3"/>
      <c r="E4569" s="3"/>
      <c r="F4569" s="4"/>
    </row>
    <row r="4570" spans="2:6" ht="11.25" customHeight="1" x14ac:dyDescent="0.2">
      <c r="B4570" s="36" t="s">
        <v>4016</v>
      </c>
      <c r="C4570" s="3"/>
      <c r="D4570" s="3"/>
      <c r="E4570" s="3"/>
      <c r="F4570" s="4"/>
    </row>
    <row r="4571" spans="2:6" ht="11.25" customHeight="1" x14ac:dyDescent="0.2">
      <c r="B4571" s="36" t="s">
        <v>787</v>
      </c>
      <c r="C4571" s="3"/>
      <c r="D4571" s="3"/>
      <c r="E4571" s="3"/>
      <c r="F4571" s="4"/>
    </row>
    <row r="4572" spans="2:6" ht="11.25" customHeight="1" x14ac:dyDescent="0.2">
      <c r="B4572" s="36" t="s">
        <v>4016</v>
      </c>
      <c r="C4572" s="3"/>
      <c r="D4572" s="3"/>
      <c r="E4572" s="3"/>
      <c r="F4572" s="4"/>
    </row>
    <row r="4573" spans="2:6" ht="11.25" customHeight="1" x14ac:dyDescent="0.2">
      <c r="B4573" s="36" t="s">
        <v>2029</v>
      </c>
      <c r="C4573" s="3"/>
      <c r="D4573" s="3"/>
      <c r="E4573" s="3"/>
      <c r="F4573" s="4"/>
    </row>
    <row r="4574" spans="2:6" ht="11.25" customHeight="1" x14ac:dyDescent="0.2">
      <c r="B4574" s="36" t="s">
        <v>4016</v>
      </c>
      <c r="C4574" s="3"/>
      <c r="D4574" s="3"/>
      <c r="E4574" s="3"/>
      <c r="F4574" s="4"/>
    </row>
    <row r="4575" spans="2:6" ht="11.25" customHeight="1" x14ac:dyDescent="0.2">
      <c r="B4575" s="36" t="s">
        <v>2708</v>
      </c>
      <c r="C4575" s="3"/>
      <c r="D4575" s="3"/>
      <c r="E4575" s="3"/>
      <c r="F4575" s="4"/>
    </row>
    <row r="4576" spans="2:6" ht="11.25" customHeight="1" x14ac:dyDescent="0.2">
      <c r="B4576" s="36" t="s">
        <v>4016</v>
      </c>
      <c r="C4576" s="3"/>
      <c r="D4576" s="3"/>
      <c r="E4576" s="3"/>
      <c r="F4576" s="4"/>
    </row>
    <row r="4577" spans="2:6" ht="11.25" customHeight="1" x14ac:dyDescent="0.2">
      <c r="B4577" s="36" t="s">
        <v>3188</v>
      </c>
      <c r="C4577" s="3"/>
      <c r="D4577" s="3"/>
      <c r="E4577" s="3"/>
      <c r="F4577" s="4"/>
    </row>
    <row r="4578" spans="2:6" ht="11.25" customHeight="1" x14ac:dyDescent="0.2">
      <c r="B4578" s="36" t="s">
        <v>3564</v>
      </c>
      <c r="C4578" s="3"/>
      <c r="D4578" s="3"/>
      <c r="E4578" s="3"/>
      <c r="F4578" s="4"/>
    </row>
    <row r="4579" spans="2:6" ht="11.25" customHeight="1" x14ac:dyDescent="0.2">
      <c r="B4579" s="36" t="s">
        <v>290</v>
      </c>
      <c r="C4579" s="3"/>
      <c r="D4579" s="3"/>
      <c r="E4579" s="3"/>
      <c r="F4579" s="4"/>
    </row>
    <row r="4580" spans="2:6" ht="11.25" customHeight="1" x14ac:dyDescent="0.2">
      <c r="B4580" s="36" t="s">
        <v>4016</v>
      </c>
      <c r="C4580" s="3"/>
      <c r="D4580" s="3"/>
      <c r="E4580" s="3"/>
      <c r="F4580" s="4"/>
    </row>
    <row r="4581" spans="2:6" ht="11.25" customHeight="1" x14ac:dyDescent="0.2">
      <c r="B4581" s="36" t="s">
        <v>862</v>
      </c>
      <c r="C4581" s="3"/>
      <c r="D4581" s="3"/>
      <c r="E4581" s="3"/>
      <c r="F4581" s="4"/>
    </row>
    <row r="4582" spans="2:6" ht="11.25" customHeight="1" x14ac:dyDescent="0.2">
      <c r="B4582" s="36" t="s">
        <v>474</v>
      </c>
      <c r="C4582" s="3"/>
      <c r="D4582" s="3"/>
      <c r="E4582" s="3"/>
      <c r="F4582" s="4"/>
    </row>
    <row r="4583" spans="2:6" ht="11.25" customHeight="1" x14ac:dyDescent="0.2">
      <c r="B4583" s="36" t="s">
        <v>1826</v>
      </c>
      <c r="C4583" s="3"/>
      <c r="D4583" s="3"/>
      <c r="E4583" s="3"/>
      <c r="F4583" s="4"/>
    </row>
    <row r="4584" spans="2:6" ht="11.25" customHeight="1" x14ac:dyDescent="0.2">
      <c r="B4584" s="36" t="s">
        <v>4016</v>
      </c>
      <c r="C4584" s="3"/>
      <c r="D4584" s="3"/>
      <c r="E4584" s="3"/>
      <c r="F4584" s="4"/>
    </row>
    <row r="4585" spans="2:6" ht="11.25" customHeight="1" x14ac:dyDescent="0.2">
      <c r="B4585" s="36" t="s">
        <v>2031</v>
      </c>
      <c r="C4585" s="3"/>
      <c r="D4585" s="3"/>
      <c r="E4585" s="3"/>
      <c r="F4585" s="4"/>
    </row>
    <row r="4586" spans="2:6" ht="11.25" customHeight="1" x14ac:dyDescent="0.2">
      <c r="B4586" s="36" t="s">
        <v>1006</v>
      </c>
      <c r="C4586" s="3"/>
      <c r="D4586" s="3"/>
      <c r="E4586" s="3"/>
      <c r="F4586" s="4"/>
    </row>
    <row r="4587" spans="2:6" ht="11.25" customHeight="1" x14ac:dyDescent="0.2">
      <c r="B4587" s="36" t="s">
        <v>3101</v>
      </c>
      <c r="C4587" s="3"/>
      <c r="D4587" s="3"/>
      <c r="E4587" s="3"/>
      <c r="F4587" s="4"/>
    </row>
    <row r="4588" spans="2:6" ht="11.25" customHeight="1" x14ac:dyDescent="0.2">
      <c r="B4588" s="36" t="s">
        <v>2722</v>
      </c>
      <c r="C4588" s="37">
        <f>D4588+E4588+F4588</f>
        <v>738</v>
      </c>
      <c r="D4588" s="3">
        <v>272</v>
      </c>
      <c r="E4588" s="3">
        <v>290</v>
      </c>
      <c r="F4588" s="4">
        <v>176</v>
      </c>
    </row>
    <row r="4589" spans="2:6" ht="11.25" customHeight="1" x14ac:dyDescent="0.2">
      <c r="B4589" s="36" t="s">
        <v>4016</v>
      </c>
      <c r="C4589" s="3"/>
      <c r="D4589" s="3"/>
      <c r="E4589" s="3"/>
      <c r="F4589" s="4"/>
    </row>
    <row r="4590" spans="2:6" ht="11.25" customHeight="1" x14ac:dyDescent="0.2">
      <c r="B4590" s="36" t="s">
        <v>726</v>
      </c>
      <c r="C4590" s="3"/>
      <c r="D4590" s="3"/>
      <c r="E4590" s="3"/>
      <c r="F4590" s="4"/>
    </row>
    <row r="4591" spans="2:6" ht="11.25" customHeight="1" x14ac:dyDescent="0.2">
      <c r="B4591" s="36" t="s">
        <v>4016</v>
      </c>
      <c r="C4591" s="3"/>
      <c r="D4591" s="3"/>
      <c r="E4591" s="3"/>
      <c r="F4591" s="4"/>
    </row>
    <row r="4592" spans="2:6" ht="11.25" customHeight="1" x14ac:dyDescent="0.2">
      <c r="B4592" s="36" t="s">
        <v>2265</v>
      </c>
      <c r="C4592" s="3"/>
      <c r="D4592" s="3"/>
      <c r="E4592" s="3"/>
      <c r="F4592" s="4"/>
    </row>
    <row r="4593" spans="2:6" ht="11.25" customHeight="1" x14ac:dyDescent="0.2">
      <c r="B4593" s="36" t="s">
        <v>607</v>
      </c>
      <c r="C4593" s="3"/>
      <c r="D4593" s="3"/>
      <c r="E4593" s="3"/>
      <c r="F4593" s="4"/>
    </row>
    <row r="4594" spans="2:6" ht="11.25" customHeight="1" x14ac:dyDescent="0.2">
      <c r="B4594" s="36" t="s">
        <v>2026</v>
      </c>
      <c r="C4594" s="3"/>
      <c r="D4594" s="3"/>
      <c r="E4594" s="3"/>
      <c r="F4594" s="4"/>
    </row>
    <row r="4595" spans="2:6" ht="11.25" customHeight="1" x14ac:dyDescent="0.2">
      <c r="B4595" s="36" t="s">
        <v>1527</v>
      </c>
      <c r="C4595" s="37">
        <f>D4595+E4595+F4595</f>
        <v>17377</v>
      </c>
      <c r="D4595" s="3">
        <v>7891</v>
      </c>
      <c r="E4595" s="3">
        <v>4449</v>
      </c>
      <c r="F4595" s="4">
        <v>5037</v>
      </c>
    </row>
    <row r="4596" spans="2:6" ht="11.25" customHeight="1" x14ac:dyDescent="0.2">
      <c r="B4596" s="36" t="s">
        <v>4016</v>
      </c>
      <c r="C4596" s="3"/>
      <c r="D4596" s="3"/>
      <c r="E4596" s="3"/>
      <c r="F4596" s="4"/>
    </row>
    <row r="4597" spans="2:6" ht="11.25" customHeight="1" x14ac:dyDescent="0.2">
      <c r="B4597" s="33" t="s">
        <v>2962</v>
      </c>
      <c r="C4597" s="34">
        <v>35169</v>
      </c>
      <c r="D4597" s="34">
        <v>15760</v>
      </c>
      <c r="E4597" s="34">
        <v>8872</v>
      </c>
      <c r="F4597" s="35">
        <v>10537</v>
      </c>
    </row>
    <row r="4598" spans="2:6" ht="11.25" customHeight="1" x14ac:dyDescent="0.2">
      <c r="B4598" s="36" t="s">
        <v>4016</v>
      </c>
      <c r="C4598" s="3"/>
      <c r="D4598" s="3"/>
      <c r="E4598" s="3"/>
      <c r="F4598" s="4"/>
    </row>
    <row r="4599" spans="2:6" ht="11.25" customHeight="1" x14ac:dyDescent="0.2">
      <c r="B4599" s="36" t="s">
        <v>3392</v>
      </c>
      <c r="C4599" s="3"/>
      <c r="D4599" s="3"/>
      <c r="E4599" s="3"/>
      <c r="F4599" s="4"/>
    </row>
    <row r="4600" spans="2:6" ht="11.25" customHeight="1" x14ac:dyDescent="0.2">
      <c r="B4600" s="36" t="s">
        <v>4016</v>
      </c>
      <c r="C4600" s="3"/>
      <c r="D4600" s="3"/>
      <c r="E4600" s="3"/>
      <c r="F4600" s="4"/>
    </row>
    <row r="4601" spans="2:6" ht="11.25" customHeight="1" x14ac:dyDescent="0.2">
      <c r="B4601" s="36" t="s">
        <v>2559</v>
      </c>
      <c r="C4601" s="3"/>
      <c r="D4601" s="3"/>
      <c r="E4601" s="3"/>
      <c r="F4601" s="4"/>
    </row>
    <row r="4602" spans="2:6" ht="11.25" customHeight="1" x14ac:dyDescent="0.2">
      <c r="B4602" s="36" t="s">
        <v>920</v>
      </c>
      <c r="C4602" s="3"/>
      <c r="D4602" s="3"/>
      <c r="E4602" s="3"/>
      <c r="F4602" s="4"/>
    </row>
    <row r="4603" spans="2:6" ht="11.25" customHeight="1" x14ac:dyDescent="0.2">
      <c r="B4603" s="36" t="s">
        <v>4016</v>
      </c>
      <c r="C4603" s="3"/>
      <c r="D4603" s="3"/>
      <c r="E4603" s="3"/>
      <c r="F4603" s="4"/>
    </row>
    <row r="4604" spans="2:6" ht="11.25" customHeight="1" x14ac:dyDescent="0.2">
      <c r="B4604" s="36" t="s">
        <v>1408</v>
      </c>
      <c r="C4604" s="3"/>
      <c r="D4604" s="3"/>
      <c r="E4604" s="3"/>
      <c r="F4604" s="4"/>
    </row>
    <row r="4605" spans="2:6" ht="11.25" customHeight="1" x14ac:dyDescent="0.2">
      <c r="B4605" s="36" t="s">
        <v>4016</v>
      </c>
      <c r="C4605" s="3"/>
      <c r="D4605" s="3"/>
      <c r="E4605" s="3"/>
      <c r="F4605" s="4"/>
    </row>
    <row r="4606" spans="2:6" ht="11.25" customHeight="1" x14ac:dyDescent="0.2">
      <c r="B4606" s="36" t="s">
        <v>2395</v>
      </c>
      <c r="C4606" s="3"/>
      <c r="D4606" s="3"/>
      <c r="E4606" s="3"/>
      <c r="F4606" s="4"/>
    </row>
    <row r="4607" spans="2:6" ht="11.25" customHeight="1" x14ac:dyDescent="0.2">
      <c r="B4607" s="28" t="s">
        <v>4016</v>
      </c>
      <c r="C4607" s="6"/>
      <c r="D4607" s="6"/>
      <c r="E4607" s="6"/>
      <c r="F4607" s="7"/>
    </row>
    <row r="4608" spans="2:6" ht="11.25" customHeight="1" x14ac:dyDescent="0.2">
      <c r="B4608" s="36" t="s">
        <v>1331</v>
      </c>
      <c r="C4608" s="3"/>
      <c r="D4608" s="3"/>
      <c r="E4608" s="3"/>
      <c r="F4608" s="4"/>
    </row>
    <row r="4609" spans="2:6" ht="11.25" customHeight="1" x14ac:dyDescent="0.2">
      <c r="B4609" s="36" t="s">
        <v>4016</v>
      </c>
      <c r="C4609" s="3"/>
      <c r="D4609" s="3"/>
      <c r="E4609" s="3"/>
      <c r="F4609" s="4"/>
    </row>
    <row r="4610" spans="2:6" ht="11.25" customHeight="1" x14ac:dyDescent="0.2">
      <c r="B4610" s="36" t="s">
        <v>566</v>
      </c>
      <c r="C4610" s="3"/>
      <c r="D4610" s="3"/>
      <c r="E4610" s="3"/>
      <c r="F4610" s="4"/>
    </row>
    <row r="4611" spans="2:6" ht="11.25" customHeight="1" x14ac:dyDescent="0.2">
      <c r="B4611" s="36" t="s">
        <v>4016</v>
      </c>
      <c r="C4611" s="3"/>
      <c r="D4611" s="3"/>
      <c r="E4611" s="3"/>
      <c r="F4611" s="4"/>
    </row>
    <row r="4612" spans="2:6" ht="11.25" customHeight="1" x14ac:dyDescent="0.2">
      <c r="B4612" s="36" t="s">
        <v>929</v>
      </c>
      <c r="C4612" s="3"/>
      <c r="D4612" s="3"/>
      <c r="E4612" s="3"/>
      <c r="F4612" s="4"/>
    </row>
    <row r="4613" spans="2:6" ht="11.25" customHeight="1" x14ac:dyDescent="0.2">
      <c r="B4613" s="36" t="s">
        <v>4016</v>
      </c>
      <c r="C4613" s="3"/>
      <c r="D4613" s="3"/>
      <c r="E4613" s="3"/>
      <c r="F4613" s="4"/>
    </row>
    <row r="4614" spans="2:6" ht="11.25" customHeight="1" x14ac:dyDescent="0.2">
      <c r="B4614" s="36" t="s">
        <v>1192</v>
      </c>
      <c r="C4614" s="3"/>
      <c r="D4614" s="3"/>
      <c r="E4614" s="3"/>
      <c r="F4614" s="4"/>
    </row>
    <row r="4615" spans="2:6" ht="11.25" customHeight="1" x14ac:dyDescent="0.2">
      <c r="B4615" s="36" t="s">
        <v>4016</v>
      </c>
      <c r="C4615" s="3"/>
      <c r="D4615" s="3"/>
      <c r="E4615" s="3"/>
      <c r="F4615" s="4"/>
    </row>
    <row r="4616" spans="2:6" ht="11.25" customHeight="1" x14ac:dyDescent="0.2">
      <c r="B4616" s="36" t="s">
        <v>1087</v>
      </c>
      <c r="C4616" s="3"/>
      <c r="D4616" s="3"/>
      <c r="E4616" s="3"/>
      <c r="F4616" s="4"/>
    </row>
    <row r="4617" spans="2:6" ht="11.25" customHeight="1" x14ac:dyDescent="0.2">
      <c r="B4617" s="36" t="s">
        <v>4016</v>
      </c>
      <c r="C4617" s="3"/>
      <c r="D4617" s="3"/>
      <c r="E4617" s="3"/>
      <c r="F4617" s="4"/>
    </row>
    <row r="4618" spans="2:6" ht="11.25" customHeight="1" x14ac:dyDescent="0.2">
      <c r="B4618" s="36" t="s">
        <v>3004</v>
      </c>
      <c r="C4618" s="3"/>
      <c r="D4618" s="3"/>
      <c r="E4618" s="3"/>
      <c r="F4618" s="4"/>
    </row>
    <row r="4619" spans="2:6" ht="11.25" customHeight="1" x14ac:dyDescent="0.2">
      <c r="B4619" s="36" t="s">
        <v>4016</v>
      </c>
      <c r="C4619" s="3"/>
      <c r="D4619" s="3"/>
      <c r="E4619" s="3"/>
      <c r="F4619" s="4"/>
    </row>
    <row r="4620" spans="2:6" ht="11.25" customHeight="1" x14ac:dyDescent="0.2">
      <c r="B4620" s="36" t="s">
        <v>281</v>
      </c>
      <c r="C4620" s="3"/>
      <c r="D4620" s="3"/>
      <c r="E4620" s="3"/>
      <c r="F4620" s="4"/>
    </row>
    <row r="4621" spans="2:6" ht="11.25" customHeight="1" x14ac:dyDescent="0.2">
      <c r="B4621" s="36" t="s">
        <v>4016</v>
      </c>
      <c r="C4621" s="3"/>
      <c r="D4621" s="3"/>
      <c r="E4621" s="3"/>
      <c r="F4621" s="4"/>
    </row>
    <row r="4622" spans="2:6" ht="11.25" customHeight="1" x14ac:dyDescent="0.2">
      <c r="B4622" s="36" t="s">
        <v>3612</v>
      </c>
      <c r="C4622" s="3"/>
      <c r="D4622" s="3"/>
      <c r="E4622" s="3"/>
      <c r="F4622" s="4"/>
    </row>
    <row r="4623" spans="2:6" ht="11.25" customHeight="1" x14ac:dyDescent="0.2">
      <c r="B4623" s="36" t="s">
        <v>4016</v>
      </c>
      <c r="C4623" s="3"/>
      <c r="D4623" s="3"/>
      <c r="E4623" s="3"/>
      <c r="F4623" s="4"/>
    </row>
    <row r="4624" spans="2:6" ht="11.25" customHeight="1" x14ac:dyDescent="0.2">
      <c r="B4624" s="36" t="s">
        <v>1889</v>
      </c>
      <c r="C4624" s="3"/>
      <c r="D4624" s="3"/>
      <c r="E4624" s="3"/>
      <c r="F4624" s="4"/>
    </row>
    <row r="4625" spans="2:6" ht="11.25" customHeight="1" x14ac:dyDescent="0.2">
      <c r="B4625" s="36" t="s">
        <v>4016</v>
      </c>
      <c r="C4625" s="3"/>
      <c r="D4625" s="3"/>
      <c r="E4625" s="3"/>
      <c r="F4625" s="4"/>
    </row>
    <row r="4626" spans="2:6" ht="11.25" customHeight="1" x14ac:dyDescent="0.2">
      <c r="B4626" s="36" t="s">
        <v>335</v>
      </c>
      <c r="C4626" s="3"/>
      <c r="D4626" s="3"/>
      <c r="E4626" s="3"/>
      <c r="F4626" s="4"/>
    </row>
    <row r="4627" spans="2:6" ht="11.25" customHeight="1" x14ac:dyDescent="0.2">
      <c r="B4627" s="36" t="s">
        <v>4016</v>
      </c>
      <c r="C4627" s="3"/>
      <c r="D4627" s="3"/>
      <c r="E4627" s="3"/>
      <c r="F4627" s="4"/>
    </row>
    <row r="4628" spans="2:6" ht="11.25" customHeight="1" x14ac:dyDescent="0.2">
      <c r="B4628" s="36" t="s">
        <v>2001</v>
      </c>
      <c r="C4628" s="3"/>
      <c r="D4628" s="3"/>
      <c r="E4628" s="3"/>
      <c r="F4628" s="4"/>
    </row>
    <row r="4629" spans="2:6" ht="11.25" customHeight="1" x14ac:dyDescent="0.2">
      <c r="B4629" s="36" t="s">
        <v>4016</v>
      </c>
      <c r="C4629" s="3"/>
      <c r="D4629" s="3"/>
      <c r="E4629" s="3"/>
      <c r="F4629" s="4"/>
    </row>
    <row r="4630" spans="2:6" ht="11.25" customHeight="1" x14ac:dyDescent="0.2">
      <c r="B4630" s="36" t="s">
        <v>426</v>
      </c>
      <c r="C4630" s="3"/>
      <c r="D4630" s="3"/>
      <c r="E4630" s="3"/>
      <c r="F4630" s="4"/>
    </row>
    <row r="4631" spans="2:6" ht="11.25" customHeight="1" x14ac:dyDescent="0.2">
      <c r="B4631" s="36" t="s">
        <v>4016</v>
      </c>
      <c r="C4631" s="3"/>
      <c r="D4631" s="3"/>
      <c r="E4631" s="3"/>
      <c r="F4631" s="4"/>
    </row>
    <row r="4632" spans="2:6" ht="11.25" customHeight="1" x14ac:dyDescent="0.2">
      <c r="B4632" s="36" t="s">
        <v>3180</v>
      </c>
      <c r="C4632" s="3"/>
      <c r="D4632" s="3"/>
      <c r="E4632" s="3"/>
      <c r="F4632" s="4"/>
    </row>
    <row r="4633" spans="2:6" ht="11.25" customHeight="1" x14ac:dyDescent="0.2">
      <c r="B4633" s="36" t="s">
        <v>4016</v>
      </c>
      <c r="C4633" s="3"/>
      <c r="D4633" s="3"/>
      <c r="E4633" s="3"/>
      <c r="F4633" s="4"/>
    </row>
    <row r="4634" spans="2:6" ht="11.25" customHeight="1" x14ac:dyDescent="0.2">
      <c r="B4634" s="36" t="s">
        <v>3536</v>
      </c>
      <c r="C4634" s="3"/>
      <c r="D4634" s="3"/>
      <c r="E4634" s="3"/>
      <c r="F4634" s="4"/>
    </row>
    <row r="4635" spans="2:6" ht="11.25" customHeight="1" x14ac:dyDescent="0.2">
      <c r="B4635" s="36" t="s">
        <v>4016</v>
      </c>
      <c r="C4635" s="3"/>
      <c r="D4635" s="3"/>
      <c r="E4635" s="3"/>
      <c r="F4635" s="4"/>
    </row>
    <row r="4636" spans="2:6" ht="11.25" customHeight="1" x14ac:dyDescent="0.2">
      <c r="B4636" s="36" t="s">
        <v>1087</v>
      </c>
      <c r="C4636" s="3"/>
      <c r="D4636" s="3"/>
      <c r="E4636" s="3"/>
      <c r="F4636" s="4"/>
    </row>
    <row r="4637" spans="2:6" ht="11.25" customHeight="1" x14ac:dyDescent="0.2">
      <c r="B4637" s="36" t="s">
        <v>4016</v>
      </c>
      <c r="C4637" s="3"/>
      <c r="D4637" s="3"/>
      <c r="E4637" s="3"/>
      <c r="F4637" s="4"/>
    </row>
    <row r="4638" spans="2:6" ht="11.25" customHeight="1" x14ac:dyDescent="0.2">
      <c r="B4638" s="36" t="s">
        <v>3004</v>
      </c>
      <c r="C4638" s="3"/>
      <c r="D4638" s="3"/>
      <c r="E4638" s="3"/>
      <c r="F4638" s="4"/>
    </row>
    <row r="4639" spans="2:6" ht="11.25" customHeight="1" x14ac:dyDescent="0.2">
      <c r="B4639" s="36" t="s">
        <v>4016</v>
      </c>
      <c r="C4639" s="3"/>
      <c r="D4639" s="3"/>
      <c r="E4639" s="3"/>
      <c r="F4639" s="4"/>
    </row>
    <row r="4640" spans="2:6" ht="11.25" customHeight="1" x14ac:dyDescent="0.2">
      <c r="B4640" s="36" t="s">
        <v>281</v>
      </c>
      <c r="C4640" s="3"/>
      <c r="D4640" s="3"/>
      <c r="E4640" s="3"/>
      <c r="F4640" s="4"/>
    </row>
    <row r="4641" spans="2:6" ht="11.25" customHeight="1" x14ac:dyDescent="0.2">
      <c r="B4641" s="36" t="s">
        <v>4016</v>
      </c>
      <c r="C4641" s="3"/>
      <c r="D4641" s="3"/>
      <c r="E4641" s="3"/>
      <c r="F4641" s="4"/>
    </row>
    <row r="4642" spans="2:6" ht="11.25" customHeight="1" x14ac:dyDescent="0.2">
      <c r="B4642" s="36" t="s">
        <v>3612</v>
      </c>
      <c r="C4642" s="3"/>
      <c r="D4642" s="3"/>
      <c r="E4642" s="3"/>
      <c r="F4642" s="4"/>
    </row>
    <row r="4643" spans="2:6" ht="11.25" customHeight="1" x14ac:dyDescent="0.2">
      <c r="B4643" s="36" t="s">
        <v>4016</v>
      </c>
      <c r="C4643" s="3"/>
      <c r="D4643" s="3"/>
      <c r="E4643" s="3"/>
      <c r="F4643" s="4"/>
    </row>
    <row r="4644" spans="2:6" ht="11.25" customHeight="1" x14ac:dyDescent="0.2">
      <c r="B4644" s="36" t="s">
        <v>1889</v>
      </c>
      <c r="C4644" s="3"/>
      <c r="D4644" s="3"/>
      <c r="E4644" s="3"/>
      <c r="F4644" s="4"/>
    </row>
    <row r="4645" spans="2:6" ht="11.25" customHeight="1" x14ac:dyDescent="0.2">
      <c r="B4645" s="36" t="s">
        <v>4016</v>
      </c>
      <c r="C4645" s="3"/>
      <c r="D4645" s="3"/>
      <c r="E4645" s="3"/>
      <c r="F4645" s="4"/>
    </row>
    <row r="4646" spans="2:6" ht="11.25" customHeight="1" x14ac:dyDescent="0.2">
      <c r="B4646" s="36" t="s">
        <v>335</v>
      </c>
      <c r="C4646" s="3"/>
      <c r="D4646" s="3"/>
      <c r="E4646" s="3"/>
      <c r="F4646" s="4"/>
    </row>
    <row r="4647" spans="2:6" ht="11.25" customHeight="1" x14ac:dyDescent="0.2">
      <c r="B4647" s="36" t="s">
        <v>4016</v>
      </c>
      <c r="C4647" s="3"/>
      <c r="D4647" s="3"/>
      <c r="E4647" s="3"/>
      <c r="F4647" s="4"/>
    </row>
    <row r="4648" spans="2:6" ht="11.25" customHeight="1" x14ac:dyDescent="0.2">
      <c r="B4648" s="36" t="s">
        <v>2001</v>
      </c>
      <c r="C4648" s="3"/>
      <c r="D4648" s="3"/>
      <c r="E4648" s="3"/>
      <c r="F4648" s="4"/>
    </row>
    <row r="4649" spans="2:6" ht="11.25" customHeight="1" x14ac:dyDescent="0.2">
      <c r="B4649" s="36" t="s">
        <v>4016</v>
      </c>
      <c r="C4649" s="3"/>
      <c r="D4649" s="3"/>
      <c r="E4649" s="3"/>
      <c r="F4649" s="4"/>
    </row>
    <row r="4650" spans="2:6" ht="11.25" customHeight="1" x14ac:dyDescent="0.2">
      <c r="B4650" s="36" t="s">
        <v>426</v>
      </c>
      <c r="C4650" s="3"/>
      <c r="D4650" s="3"/>
      <c r="E4650" s="3"/>
      <c r="F4650" s="4"/>
    </row>
    <row r="4651" spans="2:6" ht="11.25" customHeight="1" x14ac:dyDescent="0.2">
      <c r="B4651" s="36" t="s">
        <v>4016</v>
      </c>
      <c r="C4651" s="3"/>
      <c r="D4651" s="3"/>
      <c r="E4651" s="3"/>
      <c r="F4651" s="4"/>
    </row>
    <row r="4652" spans="2:6" ht="11.25" customHeight="1" x14ac:dyDescent="0.2">
      <c r="B4652" s="36" t="s">
        <v>1763</v>
      </c>
      <c r="C4652" s="3"/>
      <c r="D4652" s="3"/>
      <c r="E4652" s="3"/>
      <c r="F4652" s="4"/>
    </row>
    <row r="4653" spans="2:6" ht="11.25" customHeight="1" x14ac:dyDescent="0.2">
      <c r="B4653" s="36" t="s">
        <v>4016</v>
      </c>
      <c r="C4653" s="3"/>
      <c r="D4653" s="3"/>
      <c r="E4653" s="3"/>
      <c r="F4653" s="4"/>
    </row>
    <row r="4654" spans="2:6" ht="11.25" customHeight="1" x14ac:dyDescent="0.2">
      <c r="B4654" s="36" t="s">
        <v>2339</v>
      </c>
      <c r="C4654" s="3"/>
      <c r="D4654" s="3"/>
      <c r="E4654" s="3"/>
      <c r="F4654" s="4"/>
    </row>
    <row r="4655" spans="2:6" ht="11.25" customHeight="1" x14ac:dyDescent="0.2">
      <c r="B4655" s="36" t="s">
        <v>4016</v>
      </c>
      <c r="C4655" s="3"/>
      <c r="D4655" s="3"/>
      <c r="E4655" s="3"/>
      <c r="F4655" s="4"/>
    </row>
    <row r="4656" spans="2:6" ht="11.25" customHeight="1" x14ac:dyDescent="0.2">
      <c r="B4656" s="36" t="s">
        <v>1981</v>
      </c>
      <c r="C4656" s="3"/>
      <c r="D4656" s="3"/>
      <c r="E4656" s="3"/>
      <c r="F4656" s="4"/>
    </row>
    <row r="4657" spans="2:6" ht="11.25" customHeight="1" x14ac:dyDescent="0.2">
      <c r="B4657" s="36" t="s">
        <v>4016</v>
      </c>
      <c r="C4657" s="3"/>
      <c r="D4657" s="3"/>
      <c r="E4657" s="3"/>
      <c r="F4657" s="4"/>
    </row>
    <row r="4658" spans="2:6" ht="11.25" customHeight="1" x14ac:dyDescent="0.2">
      <c r="B4658" s="36" t="s">
        <v>1494</v>
      </c>
      <c r="C4658" s="3"/>
      <c r="D4658" s="3"/>
      <c r="E4658" s="3"/>
      <c r="F4658" s="4"/>
    </row>
    <row r="4659" spans="2:6" ht="11.25" customHeight="1" x14ac:dyDescent="0.2">
      <c r="B4659" s="36" t="s">
        <v>4016</v>
      </c>
      <c r="C4659" s="3"/>
      <c r="D4659" s="3"/>
      <c r="E4659" s="3"/>
      <c r="F4659" s="4"/>
    </row>
    <row r="4660" spans="2:6" ht="11.25" customHeight="1" x14ac:dyDescent="0.2">
      <c r="B4660" s="28" t="s">
        <v>1134</v>
      </c>
      <c r="C4660" s="6"/>
      <c r="D4660" s="6"/>
      <c r="E4660" s="6"/>
      <c r="F4660" s="7"/>
    </row>
    <row r="4661" spans="2:6" ht="11.25" customHeight="1" x14ac:dyDescent="0.2">
      <c r="B4661" s="36" t="s">
        <v>4016</v>
      </c>
      <c r="C4661" s="3"/>
      <c r="D4661" s="3"/>
      <c r="E4661" s="3"/>
      <c r="F4661" s="4"/>
    </row>
    <row r="4662" spans="2:6" ht="11.25" customHeight="1" x14ac:dyDescent="0.2">
      <c r="B4662" s="36" t="s">
        <v>3910</v>
      </c>
      <c r="C4662" s="3"/>
      <c r="D4662" s="3"/>
      <c r="E4662" s="3"/>
      <c r="F4662" s="4"/>
    </row>
    <row r="4663" spans="2:6" ht="11.25" customHeight="1" x14ac:dyDescent="0.2">
      <c r="B4663" s="36" t="s">
        <v>4016</v>
      </c>
      <c r="C4663" s="3"/>
      <c r="D4663" s="3"/>
      <c r="E4663" s="3"/>
      <c r="F4663" s="4"/>
    </row>
    <row r="4664" spans="2:6" ht="11.25" customHeight="1" x14ac:dyDescent="0.2">
      <c r="B4664" s="36" t="s">
        <v>1889</v>
      </c>
      <c r="C4664" s="3"/>
      <c r="D4664" s="3"/>
      <c r="E4664" s="3"/>
      <c r="F4664" s="4"/>
    </row>
    <row r="4665" spans="2:6" ht="11.25" customHeight="1" x14ac:dyDescent="0.2">
      <c r="B4665" s="36" t="s">
        <v>4016</v>
      </c>
      <c r="C4665" s="3"/>
      <c r="D4665" s="3"/>
      <c r="E4665" s="3"/>
      <c r="F4665" s="4"/>
    </row>
    <row r="4666" spans="2:6" ht="11.25" customHeight="1" x14ac:dyDescent="0.2">
      <c r="B4666" s="36" t="s">
        <v>335</v>
      </c>
      <c r="C4666" s="3"/>
      <c r="D4666" s="3"/>
      <c r="E4666" s="3"/>
      <c r="F4666" s="4"/>
    </row>
    <row r="4667" spans="2:6" ht="11.25" customHeight="1" x14ac:dyDescent="0.2">
      <c r="B4667" s="36" t="s">
        <v>4016</v>
      </c>
      <c r="C4667" s="3"/>
      <c r="D4667" s="3"/>
      <c r="E4667" s="3"/>
      <c r="F4667" s="4"/>
    </row>
    <row r="4668" spans="2:6" ht="11.25" customHeight="1" x14ac:dyDescent="0.2">
      <c r="B4668" s="36" t="s">
        <v>2001</v>
      </c>
      <c r="C4668" s="3"/>
      <c r="D4668" s="3"/>
      <c r="E4668" s="3"/>
      <c r="F4668" s="4"/>
    </row>
    <row r="4669" spans="2:6" ht="11.25" customHeight="1" x14ac:dyDescent="0.2">
      <c r="B4669" s="36" t="s">
        <v>4016</v>
      </c>
      <c r="C4669" s="3"/>
      <c r="D4669" s="3"/>
      <c r="E4669" s="3"/>
      <c r="F4669" s="4"/>
    </row>
    <row r="4670" spans="2:6" ht="11.25" customHeight="1" x14ac:dyDescent="0.2">
      <c r="B4670" s="36" t="s">
        <v>14</v>
      </c>
      <c r="C4670" s="3"/>
      <c r="D4670" s="3"/>
      <c r="E4670" s="3"/>
      <c r="F4670" s="4"/>
    </row>
    <row r="4671" spans="2:6" ht="11.25" customHeight="1" x14ac:dyDescent="0.2">
      <c r="B4671" s="36" t="s">
        <v>4016</v>
      </c>
      <c r="C4671" s="3"/>
      <c r="D4671" s="3"/>
      <c r="E4671" s="3"/>
      <c r="F4671" s="4"/>
    </row>
    <row r="4672" spans="2:6" ht="11.25" customHeight="1" x14ac:dyDescent="0.2">
      <c r="B4672" s="36" t="s">
        <v>2941</v>
      </c>
      <c r="C4672" s="3"/>
      <c r="D4672" s="3"/>
      <c r="E4672" s="3"/>
      <c r="F4672" s="4"/>
    </row>
    <row r="4673" spans="2:6" ht="11.25" customHeight="1" x14ac:dyDescent="0.2">
      <c r="B4673" s="36" t="s">
        <v>4016</v>
      </c>
      <c r="C4673" s="3"/>
      <c r="D4673" s="3"/>
      <c r="E4673" s="3"/>
      <c r="F4673" s="4"/>
    </row>
    <row r="4674" spans="2:6" ht="11.25" customHeight="1" x14ac:dyDescent="0.2">
      <c r="B4674" s="36" t="s">
        <v>3351</v>
      </c>
      <c r="C4674" s="3"/>
      <c r="D4674" s="3"/>
      <c r="E4674" s="3"/>
      <c r="F4674" s="4"/>
    </row>
    <row r="4675" spans="2:6" ht="11.25" customHeight="1" x14ac:dyDescent="0.2">
      <c r="B4675" s="36" t="s">
        <v>4016</v>
      </c>
      <c r="C4675" s="3"/>
      <c r="D4675" s="3"/>
      <c r="E4675" s="3"/>
      <c r="F4675" s="4"/>
    </row>
    <row r="4676" spans="2:6" ht="11.25" customHeight="1" x14ac:dyDescent="0.2">
      <c r="B4676" s="36" t="s">
        <v>1279</v>
      </c>
      <c r="C4676" s="3"/>
      <c r="D4676" s="3"/>
      <c r="E4676" s="3"/>
      <c r="F4676" s="4"/>
    </row>
    <row r="4677" spans="2:6" ht="11.25" customHeight="1" x14ac:dyDescent="0.2">
      <c r="B4677" s="36" t="s">
        <v>4016</v>
      </c>
      <c r="C4677" s="3"/>
      <c r="D4677" s="3"/>
      <c r="E4677" s="3"/>
      <c r="F4677" s="4"/>
    </row>
    <row r="4678" spans="2:6" ht="11.25" customHeight="1" x14ac:dyDescent="0.2">
      <c r="B4678" s="36" t="s">
        <v>3447</v>
      </c>
      <c r="C4678" s="3"/>
      <c r="D4678" s="3"/>
      <c r="E4678" s="3"/>
      <c r="F4678" s="4"/>
    </row>
    <row r="4679" spans="2:6" ht="11.25" customHeight="1" x14ac:dyDescent="0.2">
      <c r="B4679" s="36" t="s">
        <v>4016</v>
      </c>
      <c r="C4679" s="3"/>
      <c r="D4679" s="3"/>
      <c r="E4679" s="3"/>
      <c r="F4679" s="4"/>
    </row>
    <row r="4680" spans="2:6" ht="11.25" customHeight="1" x14ac:dyDescent="0.2">
      <c r="B4680" s="36" t="s">
        <v>3461</v>
      </c>
      <c r="C4680" s="3"/>
      <c r="D4680" s="3"/>
      <c r="E4680" s="3"/>
      <c r="F4680" s="4"/>
    </row>
    <row r="4681" spans="2:6" ht="11.25" customHeight="1" x14ac:dyDescent="0.2">
      <c r="B4681" s="36" t="s">
        <v>4016</v>
      </c>
      <c r="C4681" s="3"/>
      <c r="D4681" s="3"/>
      <c r="E4681" s="3"/>
      <c r="F4681" s="4"/>
    </row>
    <row r="4682" spans="2:6" ht="11.25" customHeight="1" x14ac:dyDescent="0.2">
      <c r="B4682" s="36" t="s">
        <v>2756</v>
      </c>
      <c r="C4682" s="3"/>
      <c r="D4682" s="3"/>
      <c r="E4682" s="3"/>
      <c r="F4682" s="4"/>
    </row>
    <row r="4683" spans="2:6" ht="11.25" customHeight="1" x14ac:dyDescent="0.2">
      <c r="B4683" s="36" t="s">
        <v>4016</v>
      </c>
      <c r="C4683" s="3"/>
      <c r="D4683" s="3"/>
      <c r="E4683" s="3"/>
      <c r="F4683" s="4"/>
    </row>
    <row r="4684" spans="2:6" ht="11.25" customHeight="1" x14ac:dyDescent="0.2">
      <c r="B4684" s="36" t="s">
        <v>2492</v>
      </c>
      <c r="C4684" s="3"/>
      <c r="D4684" s="3"/>
      <c r="E4684" s="3"/>
      <c r="F4684" s="4"/>
    </row>
    <row r="4685" spans="2:6" ht="11.25" customHeight="1" x14ac:dyDescent="0.2">
      <c r="B4685" s="36" t="s">
        <v>4016</v>
      </c>
      <c r="C4685" s="3"/>
      <c r="D4685" s="3"/>
      <c r="E4685" s="3"/>
      <c r="F4685" s="4"/>
    </row>
    <row r="4686" spans="2:6" ht="11.25" customHeight="1" x14ac:dyDescent="0.2">
      <c r="B4686" s="36" t="s">
        <v>1152</v>
      </c>
      <c r="C4686" s="3"/>
      <c r="D4686" s="3"/>
      <c r="E4686" s="3"/>
      <c r="F4686" s="4"/>
    </row>
    <row r="4687" spans="2:6" ht="11.25" customHeight="1" x14ac:dyDescent="0.2">
      <c r="B4687" s="36" t="s">
        <v>4016</v>
      </c>
      <c r="C4687" s="3"/>
      <c r="D4687" s="3"/>
      <c r="E4687" s="3"/>
      <c r="F4687" s="4"/>
    </row>
    <row r="4688" spans="2:6" ht="11.25" customHeight="1" x14ac:dyDescent="0.2">
      <c r="B4688" s="36" t="s">
        <v>2218</v>
      </c>
      <c r="C4688" s="3"/>
      <c r="D4688" s="3"/>
      <c r="E4688" s="3"/>
      <c r="F4688" s="4"/>
    </row>
    <row r="4689" spans="2:6" ht="11.25" customHeight="1" x14ac:dyDescent="0.2">
      <c r="B4689" s="36" t="s">
        <v>1186</v>
      </c>
      <c r="C4689" s="3"/>
      <c r="D4689" s="3"/>
      <c r="E4689" s="3"/>
      <c r="F4689" s="4"/>
    </row>
    <row r="4690" spans="2:6" ht="11.25" customHeight="1" x14ac:dyDescent="0.2">
      <c r="B4690" s="36" t="s">
        <v>456</v>
      </c>
      <c r="C4690" s="3"/>
      <c r="D4690" s="3"/>
      <c r="E4690" s="3"/>
      <c r="F4690" s="4"/>
    </row>
    <row r="4691" spans="2:6" ht="11.25" customHeight="1" x14ac:dyDescent="0.2">
      <c r="B4691" s="36" t="s">
        <v>792</v>
      </c>
      <c r="C4691" s="37">
        <f>D4691+E4691+F4691</f>
        <v>19983</v>
      </c>
      <c r="D4691" s="3">
        <v>4691</v>
      </c>
      <c r="E4691" s="3">
        <v>4948</v>
      </c>
      <c r="F4691" s="4">
        <v>10344</v>
      </c>
    </row>
    <row r="4692" spans="2:6" ht="11.25" customHeight="1" x14ac:dyDescent="0.2">
      <c r="B4692" s="36" t="s">
        <v>4016</v>
      </c>
      <c r="C4692" s="3"/>
      <c r="D4692" s="3"/>
      <c r="E4692" s="3"/>
      <c r="F4692" s="4"/>
    </row>
    <row r="4693" spans="2:6" ht="11.25" customHeight="1" x14ac:dyDescent="0.2">
      <c r="B4693" s="36" t="s">
        <v>3832</v>
      </c>
      <c r="C4693" s="3"/>
      <c r="D4693" s="3"/>
      <c r="E4693" s="3"/>
      <c r="F4693" s="4"/>
    </row>
    <row r="4694" spans="2:6" ht="11.25" customHeight="1" x14ac:dyDescent="0.2">
      <c r="B4694" s="36" t="s">
        <v>4016</v>
      </c>
      <c r="C4694" s="3"/>
      <c r="D4694" s="3"/>
      <c r="E4694" s="3"/>
      <c r="F4694" s="4"/>
    </row>
    <row r="4695" spans="2:6" ht="11.25" customHeight="1" x14ac:dyDescent="0.2">
      <c r="B4695" s="36" t="s">
        <v>1279</v>
      </c>
      <c r="C4695" s="3"/>
      <c r="D4695" s="3"/>
      <c r="E4695" s="3"/>
      <c r="F4695" s="4"/>
    </row>
    <row r="4696" spans="2:6" ht="11.25" customHeight="1" x14ac:dyDescent="0.2">
      <c r="B4696" s="36" t="s">
        <v>4016</v>
      </c>
      <c r="C4696" s="3"/>
      <c r="D4696" s="3"/>
      <c r="E4696" s="3"/>
      <c r="F4696" s="4"/>
    </row>
    <row r="4697" spans="2:6" ht="11.25" customHeight="1" x14ac:dyDescent="0.2">
      <c r="B4697" s="36" t="s">
        <v>3447</v>
      </c>
      <c r="C4697" s="3"/>
      <c r="D4697" s="3"/>
      <c r="E4697" s="3"/>
      <c r="F4697" s="4"/>
    </row>
    <row r="4698" spans="2:6" ht="11.25" customHeight="1" x14ac:dyDescent="0.2">
      <c r="B4698" s="36" t="s">
        <v>4016</v>
      </c>
      <c r="C4698" s="3"/>
      <c r="D4698" s="3"/>
      <c r="E4698" s="3"/>
      <c r="F4698" s="4"/>
    </row>
    <row r="4699" spans="2:6" ht="11.25" customHeight="1" x14ac:dyDescent="0.2">
      <c r="B4699" s="36" t="s">
        <v>3461</v>
      </c>
      <c r="C4699" s="3"/>
      <c r="D4699" s="3"/>
      <c r="E4699" s="3"/>
      <c r="F4699" s="4"/>
    </row>
    <row r="4700" spans="2:6" ht="11.25" customHeight="1" x14ac:dyDescent="0.2">
      <c r="B4700" s="36" t="s">
        <v>4016</v>
      </c>
      <c r="C4700" s="3"/>
      <c r="D4700" s="3"/>
      <c r="E4700" s="3"/>
      <c r="F4700" s="4"/>
    </row>
    <row r="4701" spans="2:6" ht="11.25" customHeight="1" x14ac:dyDescent="0.2">
      <c r="B4701" s="36" t="s">
        <v>2756</v>
      </c>
      <c r="C4701" s="3"/>
      <c r="D4701" s="3"/>
      <c r="E4701" s="3"/>
      <c r="F4701" s="4"/>
    </row>
    <row r="4702" spans="2:6" ht="11.25" customHeight="1" x14ac:dyDescent="0.2">
      <c r="B4702" s="36" t="s">
        <v>4016</v>
      </c>
      <c r="C4702" s="3"/>
      <c r="D4702" s="3"/>
      <c r="E4702" s="3"/>
      <c r="F4702" s="4"/>
    </row>
    <row r="4703" spans="2:6" ht="11.25" customHeight="1" x14ac:dyDescent="0.2">
      <c r="B4703" s="36" t="s">
        <v>1034</v>
      </c>
      <c r="C4703" s="3"/>
      <c r="D4703" s="3"/>
      <c r="E4703" s="3"/>
      <c r="F4703" s="4"/>
    </row>
    <row r="4704" spans="2:6" ht="11.25" customHeight="1" x14ac:dyDescent="0.2">
      <c r="B4704" s="36" t="s">
        <v>4016</v>
      </c>
      <c r="C4704" s="3"/>
      <c r="D4704" s="3"/>
      <c r="E4704" s="3"/>
      <c r="F4704" s="4"/>
    </row>
    <row r="4705" spans="2:6" ht="11.25" customHeight="1" x14ac:dyDescent="0.2">
      <c r="B4705" s="36" t="s">
        <v>170</v>
      </c>
      <c r="C4705" s="3"/>
      <c r="D4705" s="3"/>
      <c r="E4705" s="3"/>
      <c r="F4705" s="4"/>
    </row>
    <row r="4706" spans="2:6" ht="11.25" customHeight="1" x14ac:dyDescent="0.2">
      <c r="B4706" s="36" t="s">
        <v>4016</v>
      </c>
      <c r="C4706" s="3"/>
      <c r="D4706" s="3"/>
      <c r="E4706" s="3"/>
      <c r="F4706" s="4"/>
    </row>
    <row r="4707" spans="2:6" ht="11.25" customHeight="1" x14ac:dyDescent="0.2">
      <c r="B4707" s="36" t="s">
        <v>2883</v>
      </c>
      <c r="C4707" s="3"/>
      <c r="D4707" s="3"/>
      <c r="E4707" s="3"/>
      <c r="F4707" s="4"/>
    </row>
    <row r="4708" spans="2:6" ht="11.25" customHeight="1" x14ac:dyDescent="0.2">
      <c r="B4708" s="36" t="s">
        <v>314</v>
      </c>
      <c r="C4708" s="3"/>
      <c r="D4708" s="3"/>
      <c r="E4708" s="3"/>
      <c r="F4708" s="4"/>
    </row>
    <row r="4709" spans="2:6" ht="11.25" customHeight="1" x14ac:dyDescent="0.2">
      <c r="B4709" s="36" t="s">
        <v>1317</v>
      </c>
      <c r="C4709" s="3"/>
      <c r="D4709" s="3"/>
      <c r="E4709" s="3"/>
      <c r="F4709" s="4"/>
    </row>
    <row r="4710" spans="2:6" ht="11.25" customHeight="1" x14ac:dyDescent="0.2">
      <c r="B4710" s="36" t="s">
        <v>2325</v>
      </c>
      <c r="C4710" s="37">
        <f>D4710+E4710+F4710</f>
        <v>12850</v>
      </c>
      <c r="D4710" s="3">
        <v>9418</v>
      </c>
      <c r="E4710" s="3">
        <v>3416</v>
      </c>
      <c r="F4710" s="4">
        <v>16</v>
      </c>
    </row>
    <row r="4711" spans="2:6" ht="11.25" customHeight="1" x14ac:dyDescent="0.2">
      <c r="B4711" s="36" t="s">
        <v>4016</v>
      </c>
      <c r="C4711" s="3"/>
      <c r="D4711" s="3"/>
      <c r="E4711" s="3"/>
      <c r="F4711" s="4"/>
    </row>
    <row r="4712" spans="2:6" ht="11.25" customHeight="1" x14ac:dyDescent="0.2">
      <c r="B4712" s="36" t="s">
        <v>3144</v>
      </c>
      <c r="C4712" s="3"/>
      <c r="D4712" s="3"/>
      <c r="E4712" s="3"/>
      <c r="F4712" s="4"/>
    </row>
    <row r="4713" spans="2:6" ht="11.25" customHeight="1" x14ac:dyDescent="0.2">
      <c r="B4713" s="28" t="s">
        <v>4016</v>
      </c>
      <c r="C4713" s="6"/>
      <c r="D4713" s="6"/>
      <c r="E4713" s="6"/>
      <c r="F4713" s="7"/>
    </row>
    <row r="4714" spans="2:6" ht="11.25" customHeight="1" x14ac:dyDescent="0.2">
      <c r="B4714" s="36" t="s">
        <v>170</v>
      </c>
      <c r="C4714" s="3"/>
      <c r="D4714" s="3"/>
      <c r="E4714" s="3"/>
      <c r="F4714" s="4"/>
    </row>
    <row r="4715" spans="2:6" ht="11.25" customHeight="1" x14ac:dyDescent="0.2">
      <c r="B4715" s="36" t="s">
        <v>4016</v>
      </c>
      <c r="C4715" s="3"/>
      <c r="D4715" s="3"/>
      <c r="E4715" s="3"/>
      <c r="F4715" s="4"/>
    </row>
    <row r="4716" spans="2:6" ht="11.25" customHeight="1" x14ac:dyDescent="0.2">
      <c r="B4716" s="36" t="s">
        <v>3497</v>
      </c>
      <c r="C4716" s="3"/>
      <c r="D4716" s="3"/>
      <c r="E4716" s="3"/>
      <c r="F4716" s="4"/>
    </row>
    <row r="4717" spans="2:6" ht="11.25" customHeight="1" x14ac:dyDescent="0.2">
      <c r="B4717" s="36" t="s">
        <v>4016</v>
      </c>
      <c r="C4717" s="3"/>
      <c r="D4717" s="3"/>
      <c r="E4717" s="3"/>
      <c r="F4717" s="4"/>
    </row>
    <row r="4718" spans="2:6" ht="11.25" customHeight="1" x14ac:dyDescent="0.2">
      <c r="B4718" s="36" t="s">
        <v>2826</v>
      </c>
      <c r="C4718" s="3"/>
      <c r="D4718" s="3"/>
      <c r="E4718" s="3"/>
      <c r="F4718" s="4"/>
    </row>
    <row r="4719" spans="2:6" ht="11.25" customHeight="1" x14ac:dyDescent="0.2">
      <c r="B4719" s="36" t="s">
        <v>1383</v>
      </c>
      <c r="C4719" s="3"/>
      <c r="D4719" s="3"/>
      <c r="E4719" s="3"/>
      <c r="F4719" s="4"/>
    </row>
    <row r="4720" spans="2:6" ht="11.25" customHeight="1" x14ac:dyDescent="0.2">
      <c r="B4720" s="36" t="s">
        <v>283</v>
      </c>
      <c r="C4720" s="3"/>
      <c r="D4720" s="3"/>
      <c r="E4720" s="3"/>
      <c r="F4720" s="4"/>
    </row>
    <row r="4721" spans="2:6" ht="11.25" customHeight="1" x14ac:dyDescent="0.2">
      <c r="B4721" s="36" t="s">
        <v>3893</v>
      </c>
      <c r="C4721" s="37">
        <f>D4721+E4721+F4721</f>
        <v>822</v>
      </c>
      <c r="D4721" s="3">
        <v>603</v>
      </c>
      <c r="E4721" s="3">
        <v>218</v>
      </c>
      <c r="F4721" s="4">
        <v>1</v>
      </c>
    </row>
    <row r="4722" spans="2:6" ht="11.25" customHeight="1" x14ac:dyDescent="0.2">
      <c r="B4722" s="36" t="s">
        <v>4016</v>
      </c>
      <c r="C4722" s="3"/>
      <c r="D4722" s="3"/>
      <c r="E4722" s="3"/>
      <c r="F4722" s="4"/>
    </row>
    <row r="4723" spans="2:6" ht="11.25" customHeight="1" x14ac:dyDescent="0.2">
      <c r="B4723" s="36" t="s">
        <v>1525</v>
      </c>
      <c r="C4723" s="3"/>
      <c r="D4723" s="3"/>
      <c r="E4723" s="3"/>
      <c r="F4723" s="4"/>
    </row>
    <row r="4724" spans="2:6" ht="11.25" customHeight="1" x14ac:dyDescent="0.2">
      <c r="B4724" s="36" t="s">
        <v>4016</v>
      </c>
      <c r="C4724" s="3"/>
      <c r="D4724" s="3"/>
      <c r="E4724" s="3"/>
      <c r="F4724" s="4"/>
    </row>
    <row r="4725" spans="2:6" ht="11.25" customHeight="1" x14ac:dyDescent="0.2">
      <c r="B4725" s="36" t="s">
        <v>1279</v>
      </c>
      <c r="C4725" s="3"/>
      <c r="D4725" s="3"/>
      <c r="E4725" s="3"/>
      <c r="F4725" s="4"/>
    </row>
    <row r="4726" spans="2:6" ht="11.25" customHeight="1" x14ac:dyDescent="0.2">
      <c r="B4726" s="36" t="s">
        <v>4016</v>
      </c>
      <c r="C4726" s="3"/>
      <c r="D4726" s="3"/>
      <c r="E4726" s="3"/>
      <c r="F4726" s="4"/>
    </row>
    <row r="4727" spans="2:6" ht="11.25" customHeight="1" x14ac:dyDescent="0.2">
      <c r="B4727" s="36" t="s">
        <v>3447</v>
      </c>
      <c r="C4727" s="3"/>
      <c r="D4727" s="3"/>
      <c r="E4727" s="3"/>
      <c r="F4727" s="4"/>
    </row>
    <row r="4728" spans="2:6" ht="11.25" customHeight="1" x14ac:dyDescent="0.2">
      <c r="B4728" s="36" t="s">
        <v>4016</v>
      </c>
      <c r="C4728" s="3"/>
      <c r="D4728" s="3"/>
      <c r="E4728" s="3"/>
      <c r="F4728" s="4"/>
    </row>
    <row r="4729" spans="2:6" ht="11.25" customHeight="1" x14ac:dyDescent="0.2">
      <c r="B4729" s="36" t="s">
        <v>3461</v>
      </c>
      <c r="C4729" s="3"/>
      <c r="D4729" s="3"/>
      <c r="E4729" s="3"/>
      <c r="F4729" s="4"/>
    </row>
    <row r="4730" spans="2:6" ht="11.25" customHeight="1" x14ac:dyDescent="0.2">
      <c r="B4730" s="36" t="s">
        <v>4016</v>
      </c>
      <c r="C4730" s="3"/>
      <c r="D4730" s="3"/>
      <c r="E4730" s="3"/>
      <c r="F4730" s="4"/>
    </row>
    <row r="4731" spans="2:6" ht="11.25" customHeight="1" x14ac:dyDescent="0.2">
      <c r="B4731" s="36" t="s">
        <v>3342</v>
      </c>
      <c r="C4731" s="3"/>
      <c r="D4731" s="3"/>
      <c r="E4731" s="3"/>
      <c r="F4731" s="4"/>
    </row>
    <row r="4732" spans="2:6" ht="11.25" customHeight="1" x14ac:dyDescent="0.2">
      <c r="B4732" s="36" t="s">
        <v>4016</v>
      </c>
      <c r="C4732" s="3"/>
      <c r="D4732" s="3"/>
      <c r="E4732" s="3"/>
      <c r="F4732" s="4"/>
    </row>
    <row r="4733" spans="2:6" ht="11.25" customHeight="1" x14ac:dyDescent="0.2">
      <c r="B4733" s="36" t="s">
        <v>3909</v>
      </c>
      <c r="C4733" s="3"/>
      <c r="D4733" s="3"/>
      <c r="E4733" s="3"/>
      <c r="F4733" s="4"/>
    </row>
    <row r="4734" spans="2:6" ht="11.25" customHeight="1" x14ac:dyDescent="0.2">
      <c r="B4734" s="36" t="s">
        <v>580</v>
      </c>
      <c r="C4734" s="3"/>
      <c r="D4734" s="3"/>
      <c r="E4734" s="3"/>
      <c r="F4734" s="4"/>
    </row>
    <row r="4735" spans="2:6" ht="11.25" customHeight="1" x14ac:dyDescent="0.2">
      <c r="B4735" s="36" t="s">
        <v>2863</v>
      </c>
      <c r="C4735" s="3"/>
      <c r="D4735" s="3"/>
      <c r="E4735" s="3"/>
      <c r="F4735" s="4"/>
    </row>
    <row r="4736" spans="2:6" ht="11.25" customHeight="1" x14ac:dyDescent="0.2">
      <c r="B4736" s="36" t="s">
        <v>199</v>
      </c>
      <c r="C4736" s="3"/>
      <c r="D4736" s="3"/>
      <c r="E4736" s="3"/>
      <c r="F4736" s="4"/>
    </row>
    <row r="4737" spans="2:6" ht="11.25" customHeight="1" x14ac:dyDescent="0.2">
      <c r="B4737" s="36" t="s">
        <v>98</v>
      </c>
      <c r="C4737" s="37">
        <f>D4737+E4737+F4737</f>
        <v>776</v>
      </c>
      <c r="D4737" s="3">
        <v>776</v>
      </c>
      <c r="E4737" s="3"/>
      <c r="F4737" s="4"/>
    </row>
    <row r="4738" spans="2:6" ht="11.25" customHeight="1" x14ac:dyDescent="0.2">
      <c r="B4738" s="36" t="s">
        <v>4016</v>
      </c>
      <c r="C4738" s="3"/>
      <c r="D4738" s="3"/>
      <c r="E4738" s="3"/>
      <c r="F4738" s="4"/>
    </row>
    <row r="4739" spans="2:6" ht="11.25" customHeight="1" x14ac:dyDescent="0.2">
      <c r="B4739" s="36" t="s">
        <v>698</v>
      </c>
      <c r="C4739" s="3"/>
      <c r="D4739" s="3"/>
      <c r="E4739" s="3"/>
      <c r="F4739" s="4"/>
    </row>
    <row r="4740" spans="2:6" ht="11.25" customHeight="1" x14ac:dyDescent="0.2">
      <c r="B4740" s="36" t="s">
        <v>4016</v>
      </c>
      <c r="C4740" s="3"/>
      <c r="D4740" s="3"/>
      <c r="E4740" s="3"/>
      <c r="F4740" s="4"/>
    </row>
    <row r="4741" spans="2:6" ht="11.25" customHeight="1" x14ac:dyDescent="0.2">
      <c r="B4741" s="36" t="s">
        <v>3227</v>
      </c>
      <c r="C4741" s="3"/>
      <c r="D4741" s="3"/>
      <c r="E4741" s="3"/>
      <c r="F4741" s="4"/>
    </row>
    <row r="4742" spans="2:6" ht="11.25" customHeight="1" x14ac:dyDescent="0.2">
      <c r="B4742" s="36" t="s">
        <v>4016</v>
      </c>
      <c r="C4742" s="3"/>
      <c r="D4742" s="3"/>
      <c r="E4742" s="3"/>
      <c r="F4742" s="4"/>
    </row>
    <row r="4743" spans="2:6" ht="11.25" customHeight="1" x14ac:dyDescent="0.2">
      <c r="B4743" s="36" t="s">
        <v>787</v>
      </c>
      <c r="C4743" s="3"/>
      <c r="D4743" s="3"/>
      <c r="E4743" s="3"/>
      <c r="F4743" s="4"/>
    </row>
    <row r="4744" spans="2:6" ht="11.25" customHeight="1" x14ac:dyDescent="0.2">
      <c r="B4744" s="36" t="s">
        <v>4016</v>
      </c>
      <c r="C4744" s="3"/>
      <c r="D4744" s="3"/>
      <c r="E4744" s="3"/>
      <c r="F4744" s="4"/>
    </row>
    <row r="4745" spans="2:6" ht="11.25" customHeight="1" x14ac:dyDescent="0.2">
      <c r="B4745" s="36" t="s">
        <v>2029</v>
      </c>
      <c r="C4745" s="3"/>
      <c r="D4745" s="3"/>
      <c r="E4745" s="3"/>
      <c r="F4745" s="4"/>
    </row>
    <row r="4746" spans="2:6" ht="11.25" customHeight="1" x14ac:dyDescent="0.2">
      <c r="B4746" s="36" t="s">
        <v>4016</v>
      </c>
      <c r="C4746" s="3"/>
      <c r="D4746" s="3"/>
      <c r="E4746" s="3"/>
      <c r="F4746" s="4"/>
    </row>
    <row r="4747" spans="2:6" ht="11.25" customHeight="1" x14ac:dyDescent="0.2">
      <c r="B4747" s="36" t="s">
        <v>2708</v>
      </c>
      <c r="C4747" s="3"/>
      <c r="D4747" s="3"/>
      <c r="E4747" s="3"/>
      <c r="F4747" s="4"/>
    </row>
    <row r="4748" spans="2:6" ht="11.25" customHeight="1" x14ac:dyDescent="0.2">
      <c r="B4748" s="36" t="s">
        <v>4016</v>
      </c>
      <c r="C4748" s="3"/>
      <c r="D4748" s="3"/>
      <c r="E4748" s="3"/>
      <c r="F4748" s="4"/>
    </row>
    <row r="4749" spans="2:6" ht="11.25" customHeight="1" x14ac:dyDescent="0.2">
      <c r="B4749" s="36" t="s">
        <v>3188</v>
      </c>
      <c r="C4749" s="3"/>
      <c r="D4749" s="3"/>
      <c r="E4749" s="3"/>
      <c r="F4749" s="4"/>
    </row>
    <row r="4750" spans="2:6" ht="11.25" customHeight="1" x14ac:dyDescent="0.2">
      <c r="B4750" s="36" t="s">
        <v>3564</v>
      </c>
      <c r="C4750" s="3"/>
      <c r="D4750" s="3"/>
      <c r="E4750" s="3"/>
      <c r="F4750" s="4"/>
    </row>
    <row r="4751" spans="2:6" ht="11.25" customHeight="1" x14ac:dyDescent="0.2">
      <c r="B4751" s="36" t="s">
        <v>290</v>
      </c>
      <c r="C4751" s="3"/>
      <c r="D4751" s="3"/>
      <c r="E4751" s="3"/>
      <c r="F4751" s="4"/>
    </row>
    <row r="4752" spans="2:6" ht="11.25" customHeight="1" x14ac:dyDescent="0.2">
      <c r="B4752" s="36" t="s">
        <v>4016</v>
      </c>
      <c r="C4752" s="3"/>
      <c r="D4752" s="3"/>
      <c r="E4752" s="3"/>
      <c r="F4752" s="4"/>
    </row>
    <row r="4753" spans="2:6" ht="11.25" customHeight="1" x14ac:dyDescent="0.2">
      <c r="B4753" s="36" t="s">
        <v>862</v>
      </c>
      <c r="C4753" s="3"/>
      <c r="D4753" s="3"/>
      <c r="E4753" s="3"/>
      <c r="F4753" s="4"/>
    </row>
    <row r="4754" spans="2:6" ht="11.25" customHeight="1" x14ac:dyDescent="0.2">
      <c r="B4754" s="36" t="s">
        <v>474</v>
      </c>
      <c r="C4754" s="3"/>
      <c r="D4754" s="3"/>
      <c r="E4754" s="3"/>
      <c r="F4754" s="4"/>
    </row>
    <row r="4755" spans="2:6" ht="11.25" customHeight="1" x14ac:dyDescent="0.2">
      <c r="B4755" s="36" t="s">
        <v>1826</v>
      </c>
      <c r="C4755" s="3"/>
      <c r="D4755" s="3"/>
      <c r="E4755" s="3"/>
      <c r="F4755" s="4"/>
    </row>
    <row r="4756" spans="2:6" ht="11.25" customHeight="1" x14ac:dyDescent="0.2">
      <c r="B4756" s="36" t="s">
        <v>4016</v>
      </c>
      <c r="C4756" s="3"/>
      <c r="D4756" s="3"/>
      <c r="E4756" s="3"/>
      <c r="F4756" s="4"/>
    </row>
    <row r="4757" spans="2:6" ht="11.25" customHeight="1" x14ac:dyDescent="0.2">
      <c r="B4757" s="36" t="s">
        <v>2031</v>
      </c>
      <c r="C4757" s="3"/>
      <c r="D4757" s="3"/>
      <c r="E4757" s="3"/>
      <c r="F4757" s="4"/>
    </row>
    <row r="4758" spans="2:6" ht="11.25" customHeight="1" x14ac:dyDescent="0.2">
      <c r="B4758" s="36" t="s">
        <v>1006</v>
      </c>
      <c r="C4758" s="3"/>
      <c r="D4758" s="3"/>
      <c r="E4758" s="3"/>
      <c r="F4758" s="4"/>
    </row>
    <row r="4759" spans="2:6" ht="11.25" customHeight="1" x14ac:dyDescent="0.2">
      <c r="B4759" s="36" t="s">
        <v>3101</v>
      </c>
      <c r="C4759" s="3"/>
      <c r="D4759" s="3"/>
      <c r="E4759" s="3"/>
      <c r="F4759" s="4"/>
    </row>
    <row r="4760" spans="2:6" ht="11.25" customHeight="1" x14ac:dyDescent="0.2">
      <c r="B4760" s="36" t="s">
        <v>2722</v>
      </c>
      <c r="C4760" s="37">
        <f>D4760+E4760+F4760</f>
        <v>738</v>
      </c>
      <c r="D4760" s="3">
        <v>272</v>
      </c>
      <c r="E4760" s="3">
        <v>290</v>
      </c>
      <c r="F4760" s="4">
        <v>176</v>
      </c>
    </row>
    <row r="4761" spans="2:6" ht="11.25" customHeight="1" x14ac:dyDescent="0.2">
      <c r="B4761" s="36" t="s">
        <v>4016</v>
      </c>
      <c r="C4761" s="3"/>
      <c r="D4761" s="3"/>
      <c r="E4761" s="3"/>
      <c r="F4761" s="4"/>
    </row>
    <row r="4762" spans="2:6" ht="11.25" customHeight="1" x14ac:dyDescent="0.2">
      <c r="B4762" s="36" t="s">
        <v>726</v>
      </c>
      <c r="C4762" s="3"/>
      <c r="D4762" s="3"/>
      <c r="E4762" s="3"/>
      <c r="F4762" s="4"/>
    </row>
    <row r="4763" spans="2:6" ht="11.25" customHeight="1" x14ac:dyDescent="0.2">
      <c r="B4763" s="36" t="s">
        <v>4016</v>
      </c>
      <c r="C4763" s="3"/>
      <c r="D4763" s="3"/>
      <c r="E4763" s="3"/>
      <c r="F4763" s="4"/>
    </row>
    <row r="4764" spans="2:6" ht="11.25" customHeight="1" x14ac:dyDescent="0.2">
      <c r="B4764" s="36" t="s">
        <v>1589</v>
      </c>
      <c r="C4764" s="3"/>
      <c r="D4764" s="3"/>
      <c r="E4764" s="3"/>
      <c r="F4764" s="4"/>
    </row>
    <row r="4765" spans="2:6" ht="11.25" customHeight="1" x14ac:dyDescent="0.2">
      <c r="B4765" s="36" t="s">
        <v>3784</v>
      </c>
      <c r="C4765" s="3"/>
      <c r="D4765" s="3"/>
      <c r="E4765" s="3"/>
      <c r="F4765" s="4"/>
    </row>
    <row r="4766" spans="2:6" ht="11.25" customHeight="1" x14ac:dyDescent="0.2">
      <c r="B4766" s="28" t="s">
        <v>72</v>
      </c>
      <c r="C4766" s="6"/>
      <c r="D4766" s="6"/>
      <c r="E4766" s="6"/>
      <c r="F4766" s="7"/>
    </row>
    <row r="4767" spans="2:6" ht="11.25" customHeight="1" x14ac:dyDescent="0.2">
      <c r="B4767" s="36" t="s">
        <v>530</v>
      </c>
      <c r="C4767" s="37">
        <f>D4767+E4767+F4767</f>
        <v>35169</v>
      </c>
      <c r="D4767" s="3">
        <v>15760</v>
      </c>
      <c r="E4767" s="3">
        <v>8872</v>
      </c>
      <c r="F4767" s="4">
        <v>10537</v>
      </c>
    </row>
    <row r="4768" spans="2:6" ht="11.25" customHeight="1" x14ac:dyDescent="0.2">
      <c r="B4768" s="36" t="s">
        <v>4016</v>
      </c>
      <c r="C4768" s="3"/>
      <c r="D4768" s="3"/>
      <c r="E4768" s="3"/>
      <c r="F4768" s="4"/>
    </row>
    <row r="4769" spans="2:6" ht="11.25" customHeight="1" x14ac:dyDescent="0.2">
      <c r="B4769" s="33" t="s">
        <v>2773</v>
      </c>
      <c r="C4769" s="34">
        <v>9044</v>
      </c>
      <c r="D4769" s="34">
        <v>4247</v>
      </c>
      <c r="E4769" s="34">
        <v>2261</v>
      </c>
      <c r="F4769" s="35">
        <v>2536</v>
      </c>
    </row>
    <row r="4770" spans="2:6" ht="11.25" customHeight="1" x14ac:dyDescent="0.2">
      <c r="B4770" s="36" t="s">
        <v>4016</v>
      </c>
      <c r="C4770" s="3"/>
      <c r="D4770" s="3"/>
      <c r="E4770" s="3"/>
      <c r="F4770" s="4"/>
    </row>
    <row r="4771" spans="2:6" ht="11.25" customHeight="1" x14ac:dyDescent="0.2">
      <c r="B4771" s="36" t="s">
        <v>3392</v>
      </c>
      <c r="C4771" s="3"/>
      <c r="D4771" s="3"/>
      <c r="E4771" s="3"/>
      <c r="F4771" s="4"/>
    </row>
    <row r="4772" spans="2:6" ht="11.25" customHeight="1" x14ac:dyDescent="0.2">
      <c r="B4772" s="36" t="s">
        <v>4016</v>
      </c>
      <c r="C4772" s="3"/>
      <c r="D4772" s="3"/>
      <c r="E4772" s="3"/>
      <c r="F4772" s="4"/>
    </row>
    <row r="4773" spans="2:6" ht="11.25" customHeight="1" x14ac:dyDescent="0.2">
      <c r="B4773" s="36" t="s">
        <v>2559</v>
      </c>
      <c r="C4773" s="3"/>
      <c r="D4773" s="3"/>
      <c r="E4773" s="3"/>
      <c r="F4773" s="4"/>
    </row>
    <row r="4774" spans="2:6" ht="11.25" customHeight="1" x14ac:dyDescent="0.2">
      <c r="B4774" s="36" t="s">
        <v>920</v>
      </c>
      <c r="C4774" s="3"/>
      <c r="D4774" s="3"/>
      <c r="E4774" s="3"/>
      <c r="F4774" s="4"/>
    </row>
    <row r="4775" spans="2:6" ht="11.25" customHeight="1" x14ac:dyDescent="0.2">
      <c r="B4775" s="36" t="s">
        <v>4016</v>
      </c>
      <c r="C4775" s="3"/>
      <c r="D4775" s="3"/>
      <c r="E4775" s="3"/>
      <c r="F4775" s="4"/>
    </row>
    <row r="4776" spans="2:6" ht="11.25" customHeight="1" x14ac:dyDescent="0.2">
      <c r="B4776" s="36" t="s">
        <v>1900</v>
      </c>
      <c r="C4776" s="3"/>
      <c r="D4776" s="3"/>
      <c r="E4776" s="3"/>
      <c r="F4776" s="4"/>
    </row>
    <row r="4777" spans="2:6" ht="11.25" customHeight="1" x14ac:dyDescent="0.2">
      <c r="B4777" s="36" t="s">
        <v>4016</v>
      </c>
      <c r="C4777" s="3"/>
      <c r="D4777" s="3"/>
      <c r="E4777" s="3"/>
      <c r="F4777" s="4"/>
    </row>
    <row r="4778" spans="2:6" ht="11.25" customHeight="1" x14ac:dyDescent="0.2">
      <c r="B4778" s="36" t="s">
        <v>63</v>
      </c>
      <c r="C4778" s="3"/>
      <c r="D4778" s="3"/>
      <c r="E4778" s="3"/>
      <c r="F4778" s="4"/>
    </row>
    <row r="4779" spans="2:6" ht="11.25" customHeight="1" x14ac:dyDescent="0.2">
      <c r="B4779" s="36" t="s">
        <v>4016</v>
      </c>
      <c r="C4779" s="3"/>
      <c r="D4779" s="3"/>
      <c r="E4779" s="3"/>
      <c r="F4779" s="4"/>
    </row>
    <row r="4780" spans="2:6" ht="11.25" customHeight="1" x14ac:dyDescent="0.2">
      <c r="B4780" s="36" t="s">
        <v>3603</v>
      </c>
      <c r="C4780" s="3"/>
      <c r="D4780" s="3"/>
      <c r="E4780" s="3"/>
      <c r="F4780" s="4"/>
    </row>
    <row r="4781" spans="2:6" ht="11.25" customHeight="1" x14ac:dyDescent="0.2">
      <c r="B4781" s="36" t="s">
        <v>4016</v>
      </c>
      <c r="C4781" s="3"/>
      <c r="D4781" s="3"/>
      <c r="E4781" s="3"/>
      <c r="F4781" s="4"/>
    </row>
    <row r="4782" spans="2:6" ht="11.25" customHeight="1" x14ac:dyDescent="0.2">
      <c r="B4782" s="36" t="s">
        <v>2077</v>
      </c>
      <c r="C4782" s="3"/>
      <c r="D4782" s="3"/>
      <c r="E4782" s="3"/>
      <c r="F4782" s="4"/>
    </row>
    <row r="4783" spans="2:6" ht="11.25" customHeight="1" x14ac:dyDescent="0.2">
      <c r="B4783" s="36" t="s">
        <v>4016</v>
      </c>
      <c r="C4783" s="3"/>
      <c r="D4783" s="3"/>
      <c r="E4783" s="3"/>
      <c r="F4783" s="4"/>
    </row>
    <row r="4784" spans="2:6" ht="11.25" customHeight="1" x14ac:dyDescent="0.2">
      <c r="B4784" s="36" t="s">
        <v>929</v>
      </c>
      <c r="C4784" s="3"/>
      <c r="D4784" s="3"/>
      <c r="E4784" s="3"/>
      <c r="F4784" s="4"/>
    </row>
    <row r="4785" spans="2:6" ht="11.25" customHeight="1" x14ac:dyDescent="0.2">
      <c r="B4785" s="36" t="s">
        <v>4016</v>
      </c>
      <c r="C4785" s="3"/>
      <c r="D4785" s="3"/>
      <c r="E4785" s="3"/>
      <c r="F4785" s="4"/>
    </row>
    <row r="4786" spans="2:6" ht="11.25" customHeight="1" x14ac:dyDescent="0.2">
      <c r="B4786" s="36" t="s">
        <v>1192</v>
      </c>
      <c r="C4786" s="3"/>
      <c r="D4786" s="3"/>
      <c r="E4786" s="3"/>
      <c r="F4786" s="4"/>
    </row>
    <row r="4787" spans="2:6" ht="11.25" customHeight="1" x14ac:dyDescent="0.2">
      <c r="B4787" s="36" t="s">
        <v>4016</v>
      </c>
      <c r="C4787" s="3"/>
      <c r="D4787" s="3"/>
      <c r="E4787" s="3"/>
      <c r="F4787" s="4"/>
    </row>
    <row r="4788" spans="2:6" ht="11.25" customHeight="1" x14ac:dyDescent="0.2">
      <c r="B4788" s="36" t="s">
        <v>3139</v>
      </c>
      <c r="C4788" s="3"/>
      <c r="D4788" s="3"/>
      <c r="E4788" s="3"/>
      <c r="F4788" s="4"/>
    </row>
    <row r="4789" spans="2:6" ht="11.25" customHeight="1" x14ac:dyDescent="0.2">
      <c r="B4789" s="36" t="s">
        <v>4016</v>
      </c>
      <c r="C4789" s="3"/>
      <c r="D4789" s="3"/>
      <c r="E4789" s="3"/>
      <c r="F4789" s="4"/>
    </row>
    <row r="4790" spans="2:6" ht="11.25" customHeight="1" x14ac:dyDescent="0.2">
      <c r="B4790" s="36" t="s">
        <v>3004</v>
      </c>
      <c r="C4790" s="3"/>
      <c r="D4790" s="3"/>
      <c r="E4790" s="3"/>
      <c r="F4790" s="4"/>
    </row>
    <row r="4791" spans="2:6" ht="11.25" customHeight="1" x14ac:dyDescent="0.2">
      <c r="B4791" s="36" t="s">
        <v>4016</v>
      </c>
      <c r="C4791" s="3"/>
      <c r="D4791" s="3"/>
      <c r="E4791" s="3"/>
      <c r="F4791" s="4"/>
    </row>
    <row r="4792" spans="2:6" ht="11.25" customHeight="1" x14ac:dyDescent="0.2">
      <c r="B4792" s="36" t="s">
        <v>281</v>
      </c>
      <c r="C4792" s="3"/>
      <c r="D4792" s="3"/>
      <c r="E4792" s="3"/>
      <c r="F4792" s="4"/>
    </row>
    <row r="4793" spans="2:6" ht="11.25" customHeight="1" x14ac:dyDescent="0.2">
      <c r="B4793" s="36" t="s">
        <v>4016</v>
      </c>
      <c r="C4793" s="3"/>
      <c r="D4793" s="3"/>
      <c r="E4793" s="3"/>
      <c r="F4793" s="4"/>
    </row>
    <row r="4794" spans="2:6" ht="11.25" customHeight="1" x14ac:dyDescent="0.2">
      <c r="B4794" s="36" t="s">
        <v>3386</v>
      </c>
      <c r="C4794" s="3"/>
      <c r="D4794" s="3"/>
      <c r="E4794" s="3"/>
      <c r="F4794" s="4"/>
    </row>
    <row r="4795" spans="2:6" ht="11.25" customHeight="1" x14ac:dyDescent="0.2">
      <c r="B4795" s="36" t="s">
        <v>4016</v>
      </c>
      <c r="C4795" s="3"/>
      <c r="D4795" s="3"/>
      <c r="E4795" s="3"/>
      <c r="F4795" s="4"/>
    </row>
    <row r="4796" spans="2:6" ht="11.25" customHeight="1" x14ac:dyDescent="0.2">
      <c r="B4796" s="36" t="s">
        <v>1889</v>
      </c>
      <c r="C4796" s="3"/>
      <c r="D4796" s="3"/>
      <c r="E4796" s="3"/>
      <c r="F4796" s="4"/>
    </row>
    <row r="4797" spans="2:6" ht="11.25" customHeight="1" x14ac:dyDescent="0.2">
      <c r="B4797" s="36" t="s">
        <v>4016</v>
      </c>
      <c r="C4797" s="3"/>
      <c r="D4797" s="3"/>
      <c r="E4797" s="3"/>
      <c r="F4797" s="4"/>
    </row>
    <row r="4798" spans="2:6" ht="11.25" customHeight="1" x14ac:dyDescent="0.2">
      <c r="B4798" s="36" t="s">
        <v>335</v>
      </c>
      <c r="C4798" s="3"/>
      <c r="D4798" s="3"/>
      <c r="E4798" s="3"/>
      <c r="F4798" s="4"/>
    </row>
    <row r="4799" spans="2:6" ht="11.25" customHeight="1" x14ac:dyDescent="0.2">
      <c r="B4799" s="36" t="s">
        <v>4016</v>
      </c>
      <c r="C4799" s="3"/>
      <c r="D4799" s="3"/>
      <c r="E4799" s="3"/>
      <c r="F4799" s="4"/>
    </row>
    <row r="4800" spans="2:6" ht="11.25" customHeight="1" x14ac:dyDescent="0.2">
      <c r="B4800" s="36" t="s">
        <v>2001</v>
      </c>
      <c r="C4800" s="3"/>
      <c r="D4800" s="3"/>
      <c r="E4800" s="3"/>
      <c r="F4800" s="4"/>
    </row>
    <row r="4801" spans="2:6" ht="11.25" customHeight="1" x14ac:dyDescent="0.2">
      <c r="B4801" s="36" t="s">
        <v>4016</v>
      </c>
      <c r="C4801" s="3"/>
      <c r="D4801" s="3"/>
      <c r="E4801" s="3"/>
      <c r="F4801" s="4"/>
    </row>
    <row r="4802" spans="2:6" ht="11.25" customHeight="1" x14ac:dyDescent="0.2">
      <c r="B4802" s="36" t="s">
        <v>426</v>
      </c>
      <c r="C4802" s="3"/>
      <c r="D4802" s="3"/>
      <c r="E4802" s="3"/>
      <c r="F4802" s="4"/>
    </row>
    <row r="4803" spans="2:6" ht="11.25" customHeight="1" x14ac:dyDescent="0.2">
      <c r="B4803" s="36" t="s">
        <v>4016</v>
      </c>
      <c r="C4803" s="3"/>
      <c r="D4803" s="3"/>
      <c r="E4803" s="3"/>
      <c r="F4803" s="4"/>
    </row>
    <row r="4804" spans="2:6" ht="11.25" customHeight="1" x14ac:dyDescent="0.2">
      <c r="B4804" s="36" t="s">
        <v>1748</v>
      </c>
      <c r="C4804" s="3"/>
      <c r="D4804" s="3"/>
      <c r="E4804" s="3"/>
      <c r="F4804" s="4"/>
    </row>
    <row r="4805" spans="2:6" ht="11.25" customHeight="1" x14ac:dyDescent="0.2">
      <c r="B4805" s="36" t="s">
        <v>4016</v>
      </c>
      <c r="C4805" s="3"/>
      <c r="D4805" s="3"/>
      <c r="E4805" s="3"/>
      <c r="F4805" s="4"/>
    </row>
    <row r="4806" spans="2:6" ht="11.25" customHeight="1" x14ac:dyDescent="0.2">
      <c r="B4806" s="36" t="s">
        <v>1300</v>
      </c>
      <c r="C4806" s="3"/>
      <c r="D4806" s="3"/>
      <c r="E4806" s="3"/>
      <c r="F4806" s="4"/>
    </row>
    <row r="4807" spans="2:6" ht="11.25" customHeight="1" x14ac:dyDescent="0.2">
      <c r="B4807" s="36" t="s">
        <v>4016</v>
      </c>
      <c r="C4807" s="3"/>
      <c r="D4807" s="3"/>
      <c r="E4807" s="3"/>
      <c r="F4807" s="4"/>
    </row>
    <row r="4808" spans="2:6" ht="11.25" customHeight="1" x14ac:dyDescent="0.2">
      <c r="B4808" s="36" t="s">
        <v>3139</v>
      </c>
      <c r="C4808" s="3"/>
      <c r="D4808" s="3"/>
      <c r="E4808" s="3"/>
      <c r="F4808" s="4"/>
    </row>
    <row r="4809" spans="2:6" ht="11.25" customHeight="1" x14ac:dyDescent="0.2">
      <c r="B4809" s="36" t="s">
        <v>4016</v>
      </c>
      <c r="C4809" s="3"/>
      <c r="D4809" s="3"/>
      <c r="E4809" s="3"/>
      <c r="F4809" s="4"/>
    </row>
    <row r="4810" spans="2:6" ht="11.25" customHeight="1" x14ac:dyDescent="0.2">
      <c r="B4810" s="36" t="s">
        <v>3004</v>
      </c>
      <c r="C4810" s="3"/>
      <c r="D4810" s="3"/>
      <c r="E4810" s="3"/>
      <c r="F4810" s="4"/>
    </row>
    <row r="4811" spans="2:6" ht="11.25" customHeight="1" x14ac:dyDescent="0.2">
      <c r="B4811" s="36" t="s">
        <v>4016</v>
      </c>
      <c r="C4811" s="3"/>
      <c r="D4811" s="3"/>
      <c r="E4811" s="3"/>
      <c r="F4811" s="4"/>
    </row>
    <row r="4812" spans="2:6" ht="11.25" customHeight="1" x14ac:dyDescent="0.2">
      <c r="B4812" s="36" t="s">
        <v>281</v>
      </c>
      <c r="C4812" s="3"/>
      <c r="D4812" s="3"/>
      <c r="E4812" s="3"/>
      <c r="F4812" s="4"/>
    </row>
    <row r="4813" spans="2:6" ht="11.25" customHeight="1" x14ac:dyDescent="0.2">
      <c r="B4813" s="36" t="s">
        <v>4016</v>
      </c>
      <c r="C4813" s="3"/>
      <c r="D4813" s="3"/>
      <c r="E4813" s="3"/>
      <c r="F4813" s="4"/>
    </row>
    <row r="4814" spans="2:6" ht="11.25" customHeight="1" x14ac:dyDescent="0.2">
      <c r="B4814" s="36" t="s">
        <v>3612</v>
      </c>
      <c r="C4814" s="3"/>
      <c r="D4814" s="3"/>
      <c r="E4814" s="3"/>
      <c r="F4814" s="4"/>
    </row>
    <row r="4815" spans="2:6" ht="11.25" customHeight="1" x14ac:dyDescent="0.2">
      <c r="B4815" s="36" t="s">
        <v>4016</v>
      </c>
      <c r="C4815" s="3"/>
      <c r="D4815" s="3"/>
      <c r="E4815" s="3"/>
      <c r="F4815" s="4"/>
    </row>
    <row r="4816" spans="2:6" ht="11.25" customHeight="1" x14ac:dyDescent="0.2">
      <c r="B4816" s="36" t="s">
        <v>1889</v>
      </c>
      <c r="C4816" s="3"/>
      <c r="D4816" s="3"/>
      <c r="E4816" s="3"/>
      <c r="F4816" s="4"/>
    </row>
    <row r="4817" spans="2:6" ht="11.25" customHeight="1" x14ac:dyDescent="0.2">
      <c r="B4817" s="36" t="s">
        <v>4016</v>
      </c>
      <c r="C4817" s="3"/>
      <c r="D4817" s="3"/>
      <c r="E4817" s="3"/>
      <c r="F4817" s="4"/>
    </row>
    <row r="4818" spans="2:6" ht="11.25" customHeight="1" x14ac:dyDescent="0.2">
      <c r="B4818" s="36" t="s">
        <v>335</v>
      </c>
      <c r="C4818" s="3"/>
      <c r="D4818" s="3"/>
      <c r="E4818" s="3"/>
      <c r="F4818" s="4"/>
    </row>
    <row r="4819" spans="2:6" ht="11.25" customHeight="1" x14ac:dyDescent="0.2">
      <c r="B4819" s="28" t="s">
        <v>4016</v>
      </c>
      <c r="C4819" s="6"/>
      <c r="D4819" s="6"/>
      <c r="E4819" s="6"/>
      <c r="F4819" s="7"/>
    </row>
    <row r="4820" spans="2:6" ht="11.25" customHeight="1" x14ac:dyDescent="0.2">
      <c r="B4820" s="36" t="s">
        <v>2001</v>
      </c>
      <c r="C4820" s="3"/>
      <c r="D4820" s="3"/>
      <c r="E4820" s="3"/>
      <c r="F4820" s="4"/>
    </row>
    <row r="4821" spans="2:6" ht="11.25" customHeight="1" x14ac:dyDescent="0.2">
      <c r="B4821" s="36" t="s">
        <v>4016</v>
      </c>
      <c r="C4821" s="3"/>
      <c r="D4821" s="3"/>
      <c r="E4821" s="3"/>
      <c r="F4821" s="4"/>
    </row>
    <row r="4822" spans="2:6" ht="11.25" customHeight="1" x14ac:dyDescent="0.2">
      <c r="B4822" s="36" t="s">
        <v>426</v>
      </c>
      <c r="C4822" s="3"/>
      <c r="D4822" s="3"/>
      <c r="E4822" s="3"/>
      <c r="F4822" s="4"/>
    </row>
    <row r="4823" spans="2:6" ht="11.25" customHeight="1" x14ac:dyDescent="0.2">
      <c r="B4823" s="36" t="s">
        <v>4016</v>
      </c>
      <c r="C4823" s="3"/>
      <c r="D4823" s="3"/>
      <c r="E4823" s="3"/>
      <c r="F4823" s="4"/>
    </row>
    <row r="4824" spans="2:6" ht="11.25" customHeight="1" x14ac:dyDescent="0.2">
      <c r="B4824" s="36" t="s">
        <v>3009</v>
      </c>
      <c r="C4824" s="3"/>
      <c r="D4824" s="3"/>
      <c r="E4824" s="3"/>
      <c r="F4824" s="4"/>
    </row>
    <row r="4825" spans="2:6" ht="11.25" customHeight="1" x14ac:dyDescent="0.2">
      <c r="B4825" s="36" t="s">
        <v>4016</v>
      </c>
      <c r="C4825" s="3"/>
      <c r="D4825" s="3"/>
      <c r="E4825" s="3"/>
      <c r="F4825" s="4"/>
    </row>
    <row r="4826" spans="2:6" ht="11.25" customHeight="1" x14ac:dyDescent="0.2">
      <c r="B4826" s="36" t="s">
        <v>2339</v>
      </c>
      <c r="C4826" s="3"/>
      <c r="D4826" s="3"/>
      <c r="E4826" s="3"/>
      <c r="F4826" s="4"/>
    </row>
    <row r="4827" spans="2:6" ht="11.25" customHeight="1" x14ac:dyDescent="0.2">
      <c r="B4827" s="36" t="s">
        <v>4016</v>
      </c>
      <c r="C4827" s="3"/>
      <c r="D4827" s="3"/>
      <c r="E4827" s="3"/>
      <c r="F4827" s="4"/>
    </row>
    <row r="4828" spans="2:6" ht="11.25" customHeight="1" x14ac:dyDescent="0.2">
      <c r="B4828" s="36" t="s">
        <v>1935</v>
      </c>
      <c r="C4828" s="3"/>
      <c r="D4828" s="3"/>
      <c r="E4828" s="3"/>
      <c r="F4828" s="4"/>
    </row>
    <row r="4829" spans="2:6" ht="11.25" customHeight="1" x14ac:dyDescent="0.2">
      <c r="B4829" s="36" t="s">
        <v>4016</v>
      </c>
      <c r="C4829" s="3"/>
      <c r="D4829" s="3"/>
      <c r="E4829" s="3"/>
      <c r="F4829" s="4"/>
    </row>
    <row r="4830" spans="2:6" ht="11.25" customHeight="1" x14ac:dyDescent="0.2">
      <c r="B4830" s="36" t="s">
        <v>1494</v>
      </c>
      <c r="C4830" s="3"/>
      <c r="D4830" s="3"/>
      <c r="E4830" s="3"/>
      <c r="F4830" s="4"/>
    </row>
    <row r="4831" spans="2:6" ht="11.25" customHeight="1" x14ac:dyDescent="0.2">
      <c r="B4831" s="36" t="s">
        <v>4016</v>
      </c>
      <c r="C4831" s="3"/>
      <c r="D4831" s="3"/>
      <c r="E4831" s="3"/>
      <c r="F4831" s="4"/>
    </row>
    <row r="4832" spans="2:6" ht="11.25" customHeight="1" x14ac:dyDescent="0.2">
      <c r="B4832" s="36" t="s">
        <v>1134</v>
      </c>
      <c r="C4832" s="3"/>
      <c r="D4832" s="3"/>
      <c r="E4832" s="3"/>
      <c r="F4832" s="4"/>
    </row>
    <row r="4833" spans="2:6" ht="11.25" customHeight="1" x14ac:dyDescent="0.2">
      <c r="B4833" s="36" t="s">
        <v>4016</v>
      </c>
      <c r="C4833" s="3"/>
      <c r="D4833" s="3"/>
      <c r="E4833" s="3"/>
      <c r="F4833" s="4"/>
    </row>
    <row r="4834" spans="2:6" ht="11.25" customHeight="1" x14ac:dyDescent="0.2">
      <c r="B4834" s="36" t="s">
        <v>3910</v>
      </c>
      <c r="C4834" s="3"/>
      <c r="D4834" s="3"/>
      <c r="E4834" s="3"/>
      <c r="F4834" s="4"/>
    </row>
    <row r="4835" spans="2:6" ht="11.25" customHeight="1" x14ac:dyDescent="0.2">
      <c r="B4835" s="36" t="s">
        <v>4016</v>
      </c>
      <c r="C4835" s="3"/>
      <c r="D4835" s="3"/>
      <c r="E4835" s="3"/>
      <c r="F4835" s="4"/>
    </row>
    <row r="4836" spans="2:6" ht="11.25" customHeight="1" x14ac:dyDescent="0.2">
      <c r="B4836" s="36" t="s">
        <v>1889</v>
      </c>
      <c r="C4836" s="3"/>
      <c r="D4836" s="3"/>
      <c r="E4836" s="3"/>
      <c r="F4836" s="4"/>
    </row>
    <row r="4837" spans="2:6" ht="11.25" customHeight="1" x14ac:dyDescent="0.2">
      <c r="B4837" s="36" t="s">
        <v>4016</v>
      </c>
      <c r="C4837" s="3"/>
      <c r="D4837" s="3"/>
      <c r="E4837" s="3"/>
      <c r="F4837" s="4"/>
    </row>
    <row r="4838" spans="2:6" ht="11.25" customHeight="1" x14ac:dyDescent="0.2">
      <c r="B4838" s="36" t="s">
        <v>335</v>
      </c>
      <c r="C4838" s="3"/>
      <c r="D4838" s="3"/>
      <c r="E4838" s="3"/>
      <c r="F4838" s="4"/>
    </row>
    <row r="4839" spans="2:6" ht="11.25" customHeight="1" x14ac:dyDescent="0.2">
      <c r="B4839" s="36" t="s">
        <v>4016</v>
      </c>
      <c r="C4839" s="3"/>
      <c r="D4839" s="3"/>
      <c r="E4839" s="3"/>
      <c r="F4839" s="4"/>
    </row>
    <row r="4840" spans="2:6" ht="11.25" customHeight="1" x14ac:dyDescent="0.2">
      <c r="B4840" s="36" t="s">
        <v>2001</v>
      </c>
      <c r="C4840" s="3"/>
      <c r="D4840" s="3"/>
      <c r="E4840" s="3"/>
      <c r="F4840" s="4"/>
    </row>
    <row r="4841" spans="2:6" ht="11.25" customHeight="1" x14ac:dyDescent="0.2">
      <c r="B4841" s="36" t="s">
        <v>4016</v>
      </c>
      <c r="C4841" s="3"/>
      <c r="D4841" s="3"/>
      <c r="E4841" s="3"/>
      <c r="F4841" s="4"/>
    </row>
    <row r="4842" spans="2:6" ht="11.25" customHeight="1" x14ac:dyDescent="0.2">
      <c r="B4842" s="36" t="s">
        <v>14</v>
      </c>
      <c r="C4842" s="3"/>
      <c r="D4842" s="3"/>
      <c r="E4842" s="3"/>
      <c r="F4842" s="4"/>
    </row>
    <row r="4843" spans="2:6" ht="11.25" customHeight="1" x14ac:dyDescent="0.2">
      <c r="B4843" s="36" t="s">
        <v>4016</v>
      </c>
      <c r="C4843" s="3"/>
      <c r="D4843" s="3"/>
      <c r="E4843" s="3"/>
      <c r="F4843" s="4"/>
    </row>
    <row r="4844" spans="2:6" ht="11.25" customHeight="1" x14ac:dyDescent="0.2">
      <c r="B4844" s="36" t="s">
        <v>2941</v>
      </c>
      <c r="C4844" s="3"/>
      <c r="D4844" s="3"/>
      <c r="E4844" s="3"/>
      <c r="F4844" s="4"/>
    </row>
    <row r="4845" spans="2:6" ht="11.25" customHeight="1" x14ac:dyDescent="0.2">
      <c r="B4845" s="36" t="s">
        <v>4016</v>
      </c>
      <c r="C4845" s="3"/>
      <c r="D4845" s="3"/>
      <c r="E4845" s="3"/>
      <c r="F4845" s="4"/>
    </row>
    <row r="4846" spans="2:6" ht="11.25" customHeight="1" x14ac:dyDescent="0.2">
      <c r="B4846" s="36" t="s">
        <v>3351</v>
      </c>
      <c r="C4846" s="3"/>
      <c r="D4846" s="3"/>
      <c r="E4846" s="3"/>
      <c r="F4846" s="4"/>
    </row>
    <row r="4847" spans="2:6" ht="11.25" customHeight="1" x14ac:dyDescent="0.2">
      <c r="B4847" s="36" t="s">
        <v>4016</v>
      </c>
      <c r="C4847" s="3"/>
      <c r="D4847" s="3"/>
      <c r="E4847" s="3"/>
      <c r="F4847" s="4"/>
    </row>
    <row r="4848" spans="2:6" ht="11.25" customHeight="1" x14ac:dyDescent="0.2">
      <c r="B4848" s="36" t="s">
        <v>1254</v>
      </c>
      <c r="C4848" s="3"/>
      <c r="D4848" s="3"/>
      <c r="E4848" s="3"/>
      <c r="F4848" s="4"/>
    </row>
    <row r="4849" spans="2:6" ht="11.25" customHeight="1" x14ac:dyDescent="0.2">
      <c r="B4849" s="36" t="s">
        <v>4016</v>
      </c>
      <c r="C4849" s="3"/>
      <c r="D4849" s="3"/>
      <c r="E4849" s="3"/>
      <c r="F4849" s="4"/>
    </row>
    <row r="4850" spans="2:6" ht="11.25" customHeight="1" x14ac:dyDescent="0.2">
      <c r="B4850" s="36" t="s">
        <v>180</v>
      </c>
      <c r="C4850" s="3"/>
      <c r="D4850" s="3"/>
      <c r="E4850" s="3"/>
      <c r="F4850" s="4"/>
    </row>
    <row r="4851" spans="2:6" ht="11.25" customHeight="1" x14ac:dyDescent="0.2">
      <c r="B4851" s="36" t="s">
        <v>4016</v>
      </c>
      <c r="C4851" s="3"/>
      <c r="D4851" s="3"/>
      <c r="E4851" s="3"/>
      <c r="F4851" s="4"/>
    </row>
    <row r="4852" spans="2:6" ht="11.25" customHeight="1" x14ac:dyDescent="0.2">
      <c r="B4852" s="36" t="s">
        <v>3304</v>
      </c>
      <c r="C4852" s="3"/>
      <c r="D4852" s="3"/>
      <c r="E4852" s="3"/>
      <c r="F4852" s="4"/>
    </row>
    <row r="4853" spans="2:6" ht="11.25" customHeight="1" x14ac:dyDescent="0.2">
      <c r="B4853" s="36" t="s">
        <v>4016</v>
      </c>
      <c r="C4853" s="3"/>
      <c r="D4853" s="3"/>
      <c r="E4853" s="3"/>
      <c r="F4853" s="4"/>
    </row>
    <row r="4854" spans="2:6" ht="11.25" customHeight="1" x14ac:dyDescent="0.2">
      <c r="B4854" s="36" t="s">
        <v>2292</v>
      </c>
      <c r="C4854" s="3"/>
      <c r="D4854" s="3"/>
      <c r="E4854" s="3"/>
      <c r="F4854" s="4"/>
    </row>
    <row r="4855" spans="2:6" ht="11.25" customHeight="1" x14ac:dyDescent="0.2">
      <c r="B4855" s="36" t="s">
        <v>4016</v>
      </c>
      <c r="C4855" s="3"/>
      <c r="D4855" s="3"/>
      <c r="E4855" s="3"/>
      <c r="F4855" s="4"/>
    </row>
    <row r="4856" spans="2:6" ht="11.25" customHeight="1" x14ac:dyDescent="0.2">
      <c r="B4856" s="36" t="s">
        <v>469</v>
      </c>
      <c r="C4856" s="3"/>
      <c r="D4856" s="3"/>
      <c r="E4856" s="3"/>
      <c r="F4856" s="4"/>
    </row>
    <row r="4857" spans="2:6" ht="11.25" customHeight="1" x14ac:dyDescent="0.2">
      <c r="B4857" s="36" t="s">
        <v>4016</v>
      </c>
      <c r="C4857" s="3"/>
      <c r="D4857" s="3"/>
      <c r="E4857" s="3"/>
      <c r="F4857" s="4"/>
    </row>
    <row r="4858" spans="2:6" ht="11.25" customHeight="1" x14ac:dyDescent="0.2">
      <c r="B4858" s="36" t="s">
        <v>2966</v>
      </c>
      <c r="C4858" s="3"/>
      <c r="D4858" s="3"/>
      <c r="E4858" s="3"/>
      <c r="F4858" s="4"/>
    </row>
    <row r="4859" spans="2:6" ht="11.25" customHeight="1" x14ac:dyDescent="0.2">
      <c r="B4859" s="36" t="s">
        <v>4016</v>
      </c>
      <c r="C4859" s="3"/>
      <c r="D4859" s="3"/>
      <c r="E4859" s="3"/>
      <c r="F4859" s="4"/>
    </row>
    <row r="4860" spans="2:6" ht="11.25" customHeight="1" x14ac:dyDescent="0.2">
      <c r="B4860" s="36" t="s">
        <v>151</v>
      </c>
      <c r="C4860" s="3"/>
      <c r="D4860" s="3"/>
      <c r="E4860" s="3"/>
      <c r="F4860" s="4"/>
    </row>
    <row r="4861" spans="2:6" ht="11.25" customHeight="1" x14ac:dyDescent="0.2">
      <c r="B4861" s="36" t="s">
        <v>2021</v>
      </c>
      <c r="C4861" s="3"/>
      <c r="D4861" s="3"/>
      <c r="E4861" s="3"/>
      <c r="F4861" s="4"/>
    </row>
    <row r="4862" spans="2:6" ht="11.25" customHeight="1" x14ac:dyDescent="0.2">
      <c r="B4862" s="36" t="s">
        <v>598</v>
      </c>
      <c r="C4862" s="3"/>
      <c r="D4862" s="3"/>
      <c r="E4862" s="3"/>
      <c r="F4862" s="4"/>
    </row>
    <row r="4863" spans="2:6" ht="11.25" customHeight="1" x14ac:dyDescent="0.2">
      <c r="B4863" s="36" t="s">
        <v>2317</v>
      </c>
      <c r="C4863" s="37">
        <f>D4863+E4863+F4863</f>
        <v>4891</v>
      </c>
      <c r="D4863" s="3">
        <v>1148</v>
      </c>
      <c r="E4863" s="3">
        <v>1211</v>
      </c>
      <c r="F4863" s="4">
        <v>2532</v>
      </c>
    </row>
    <row r="4864" spans="2:6" ht="11.25" customHeight="1" x14ac:dyDescent="0.2">
      <c r="B4864" s="36" t="s">
        <v>4016</v>
      </c>
      <c r="C4864" s="3"/>
      <c r="D4864" s="3"/>
      <c r="E4864" s="3"/>
      <c r="F4864" s="4"/>
    </row>
    <row r="4865" spans="2:6" ht="11.25" customHeight="1" x14ac:dyDescent="0.2">
      <c r="B4865" s="36" t="s">
        <v>3832</v>
      </c>
      <c r="C4865" s="3"/>
      <c r="D4865" s="3"/>
      <c r="E4865" s="3"/>
      <c r="F4865" s="4"/>
    </row>
    <row r="4866" spans="2:6" ht="11.25" customHeight="1" x14ac:dyDescent="0.2">
      <c r="B4866" s="36" t="s">
        <v>4016</v>
      </c>
      <c r="C4866" s="3"/>
      <c r="D4866" s="3"/>
      <c r="E4866" s="3"/>
      <c r="F4866" s="4"/>
    </row>
    <row r="4867" spans="2:6" ht="11.25" customHeight="1" x14ac:dyDescent="0.2">
      <c r="B4867" s="36" t="s">
        <v>1254</v>
      </c>
      <c r="C4867" s="3"/>
      <c r="D4867" s="3"/>
      <c r="E4867" s="3"/>
      <c r="F4867" s="4"/>
    </row>
    <row r="4868" spans="2:6" ht="11.25" customHeight="1" x14ac:dyDescent="0.2">
      <c r="B4868" s="36" t="s">
        <v>4016</v>
      </c>
      <c r="C4868" s="3"/>
      <c r="D4868" s="3"/>
      <c r="E4868" s="3"/>
      <c r="F4868" s="4"/>
    </row>
    <row r="4869" spans="2:6" ht="11.25" customHeight="1" x14ac:dyDescent="0.2">
      <c r="B4869" s="36" t="s">
        <v>180</v>
      </c>
      <c r="C4869" s="3"/>
      <c r="D4869" s="3"/>
      <c r="E4869" s="3"/>
      <c r="F4869" s="4"/>
    </row>
    <row r="4870" spans="2:6" ht="11.25" customHeight="1" x14ac:dyDescent="0.2">
      <c r="B4870" s="36" t="s">
        <v>4016</v>
      </c>
      <c r="C4870" s="3"/>
      <c r="D4870" s="3"/>
      <c r="E4870" s="3"/>
      <c r="F4870" s="4"/>
    </row>
    <row r="4871" spans="2:6" ht="11.25" customHeight="1" x14ac:dyDescent="0.2">
      <c r="B4871" s="36" t="s">
        <v>3304</v>
      </c>
      <c r="C4871" s="3"/>
      <c r="D4871" s="3"/>
      <c r="E4871" s="3"/>
      <c r="F4871" s="4"/>
    </row>
    <row r="4872" spans="2:6" ht="11.25" customHeight="1" x14ac:dyDescent="0.2">
      <c r="B4872" s="28" t="s">
        <v>4016</v>
      </c>
      <c r="C4872" s="6"/>
      <c r="D4872" s="6"/>
      <c r="E4872" s="6"/>
      <c r="F4872" s="7"/>
    </row>
    <row r="4873" spans="2:6" ht="11.25" customHeight="1" x14ac:dyDescent="0.2">
      <c r="B4873" s="36" t="s">
        <v>2292</v>
      </c>
      <c r="C4873" s="3"/>
      <c r="D4873" s="3"/>
      <c r="E4873" s="3"/>
      <c r="F4873" s="4"/>
    </row>
    <row r="4874" spans="2:6" ht="11.25" customHeight="1" x14ac:dyDescent="0.2">
      <c r="B4874" s="36" t="s">
        <v>4016</v>
      </c>
      <c r="C4874" s="3"/>
      <c r="D4874" s="3"/>
      <c r="E4874" s="3"/>
      <c r="F4874" s="4"/>
    </row>
    <row r="4875" spans="2:6" ht="11.25" customHeight="1" x14ac:dyDescent="0.2">
      <c r="B4875" s="36" t="s">
        <v>2448</v>
      </c>
      <c r="C4875" s="3"/>
      <c r="D4875" s="3"/>
      <c r="E4875" s="3"/>
      <c r="F4875" s="4"/>
    </row>
    <row r="4876" spans="2:6" ht="11.25" customHeight="1" x14ac:dyDescent="0.2">
      <c r="B4876" s="36" t="s">
        <v>4016</v>
      </c>
      <c r="C4876" s="3"/>
      <c r="D4876" s="3"/>
      <c r="E4876" s="3"/>
      <c r="F4876" s="4"/>
    </row>
    <row r="4877" spans="2:6" ht="11.25" customHeight="1" x14ac:dyDescent="0.2">
      <c r="B4877" s="36" t="s">
        <v>170</v>
      </c>
      <c r="C4877" s="3"/>
      <c r="D4877" s="3"/>
      <c r="E4877" s="3"/>
      <c r="F4877" s="4"/>
    </row>
    <row r="4878" spans="2:6" ht="11.25" customHeight="1" x14ac:dyDescent="0.2">
      <c r="B4878" s="36" t="s">
        <v>4016</v>
      </c>
      <c r="C4878" s="3"/>
      <c r="D4878" s="3"/>
      <c r="E4878" s="3"/>
      <c r="F4878" s="4"/>
    </row>
    <row r="4879" spans="2:6" ht="11.25" customHeight="1" x14ac:dyDescent="0.2">
      <c r="B4879" s="36" t="s">
        <v>2186</v>
      </c>
      <c r="C4879" s="3"/>
      <c r="D4879" s="3"/>
      <c r="E4879" s="3"/>
      <c r="F4879" s="4"/>
    </row>
    <row r="4880" spans="2:6" ht="11.25" customHeight="1" x14ac:dyDescent="0.2">
      <c r="B4880" s="36" t="s">
        <v>798</v>
      </c>
      <c r="C4880" s="3"/>
      <c r="D4880" s="3"/>
      <c r="E4880" s="3"/>
      <c r="F4880" s="4"/>
    </row>
    <row r="4881" spans="2:6" ht="11.25" customHeight="1" x14ac:dyDescent="0.2">
      <c r="B4881" s="36" t="s">
        <v>4005</v>
      </c>
      <c r="C4881" s="3"/>
      <c r="D4881" s="3"/>
      <c r="E4881" s="3"/>
      <c r="F4881" s="4"/>
    </row>
    <row r="4882" spans="2:6" ht="11.25" customHeight="1" x14ac:dyDescent="0.2">
      <c r="B4882" s="36" t="s">
        <v>2679</v>
      </c>
      <c r="C4882" s="37">
        <f>D4882+E4882+F4882</f>
        <v>3129</v>
      </c>
      <c r="D4882" s="3">
        <v>2294</v>
      </c>
      <c r="E4882" s="3">
        <v>832</v>
      </c>
      <c r="F4882" s="4">
        <v>3</v>
      </c>
    </row>
    <row r="4883" spans="2:6" ht="11.25" customHeight="1" x14ac:dyDescent="0.2">
      <c r="B4883" s="36" t="s">
        <v>4016</v>
      </c>
      <c r="C4883" s="3"/>
      <c r="D4883" s="3"/>
      <c r="E4883" s="3"/>
      <c r="F4883" s="4"/>
    </row>
    <row r="4884" spans="2:6" ht="11.25" customHeight="1" x14ac:dyDescent="0.2">
      <c r="B4884" s="36" t="s">
        <v>3144</v>
      </c>
      <c r="C4884" s="3"/>
      <c r="D4884" s="3"/>
      <c r="E4884" s="3"/>
      <c r="F4884" s="4"/>
    </row>
    <row r="4885" spans="2:6" ht="11.25" customHeight="1" x14ac:dyDescent="0.2">
      <c r="B4885" s="36" t="s">
        <v>4016</v>
      </c>
      <c r="C4885" s="3"/>
      <c r="D4885" s="3"/>
      <c r="E4885" s="3"/>
      <c r="F4885" s="4"/>
    </row>
    <row r="4886" spans="2:6" ht="11.25" customHeight="1" x14ac:dyDescent="0.2">
      <c r="B4886" s="36" t="s">
        <v>170</v>
      </c>
      <c r="C4886" s="3"/>
      <c r="D4886" s="3"/>
      <c r="E4886" s="3"/>
      <c r="F4886" s="4"/>
    </row>
    <row r="4887" spans="2:6" ht="11.25" customHeight="1" x14ac:dyDescent="0.2">
      <c r="B4887" s="36" t="s">
        <v>4016</v>
      </c>
      <c r="C4887" s="3"/>
      <c r="D4887" s="3"/>
      <c r="E4887" s="3"/>
      <c r="F4887" s="4"/>
    </row>
    <row r="4888" spans="2:6" ht="11.25" customHeight="1" x14ac:dyDescent="0.2">
      <c r="B4888" s="36" t="s">
        <v>3497</v>
      </c>
      <c r="C4888" s="3"/>
      <c r="D4888" s="3"/>
      <c r="E4888" s="3"/>
      <c r="F4888" s="4"/>
    </row>
    <row r="4889" spans="2:6" ht="11.25" customHeight="1" x14ac:dyDescent="0.2">
      <c r="B4889" s="36" t="s">
        <v>4016</v>
      </c>
      <c r="C4889" s="3"/>
      <c r="D4889" s="3"/>
      <c r="E4889" s="3"/>
      <c r="F4889" s="4"/>
    </row>
    <row r="4890" spans="2:6" ht="11.25" customHeight="1" x14ac:dyDescent="0.2">
      <c r="B4890" s="36" t="s">
        <v>2826</v>
      </c>
      <c r="C4890" s="3"/>
      <c r="D4890" s="3"/>
      <c r="E4890" s="3"/>
      <c r="F4890" s="4"/>
    </row>
    <row r="4891" spans="2:6" ht="11.25" customHeight="1" x14ac:dyDescent="0.2">
      <c r="B4891" s="36" t="s">
        <v>1383</v>
      </c>
      <c r="C4891" s="3"/>
      <c r="D4891" s="3"/>
      <c r="E4891" s="3"/>
      <c r="F4891" s="4"/>
    </row>
    <row r="4892" spans="2:6" ht="11.25" customHeight="1" x14ac:dyDescent="0.2">
      <c r="B4892" s="36" t="s">
        <v>283</v>
      </c>
      <c r="C4892" s="3"/>
      <c r="D4892" s="3"/>
      <c r="E4892" s="3"/>
      <c r="F4892" s="4"/>
    </row>
    <row r="4893" spans="2:6" ht="11.25" customHeight="1" x14ac:dyDescent="0.2">
      <c r="B4893" s="36" t="s">
        <v>3893</v>
      </c>
      <c r="C4893" s="37">
        <f>D4893+E4893+F4893</f>
        <v>822</v>
      </c>
      <c r="D4893" s="3">
        <v>603</v>
      </c>
      <c r="E4893" s="3">
        <v>218</v>
      </c>
      <c r="F4893" s="4">
        <v>1</v>
      </c>
    </row>
    <row r="4894" spans="2:6" ht="11.25" customHeight="1" x14ac:dyDescent="0.2">
      <c r="B4894" s="36" t="s">
        <v>4016</v>
      </c>
      <c r="C4894" s="3"/>
      <c r="D4894" s="3"/>
      <c r="E4894" s="3"/>
      <c r="F4894" s="4"/>
    </row>
    <row r="4895" spans="2:6" ht="11.25" customHeight="1" x14ac:dyDescent="0.2">
      <c r="B4895" s="36" t="s">
        <v>1525</v>
      </c>
      <c r="C4895" s="3"/>
      <c r="D4895" s="3"/>
      <c r="E4895" s="3"/>
      <c r="F4895" s="4"/>
    </row>
    <row r="4896" spans="2:6" ht="11.25" customHeight="1" x14ac:dyDescent="0.2">
      <c r="B4896" s="36" t="s">
        <v>4016</v>
      </c>
      <c r="C4896" s="3"/>
      <c r="D4896" s="3"/>
      <c r="E4896" s="3"/>
      <c r="F4896" s="4"/>
    </row>
    <row r="4897" spans="2:6" ht="11.25" customHeight="1" x14ac:dyDescent="0.2">
      <c r="B4897" s="36" t="s">
        <v>1254</v>
      </c>
      <c r="C4897" s="3"/>
      <c r="D4897" s="3"/>
      <c r="E4897" s="3"/>
      <c r="F4897" s="4"/>
    </row>
    <row r="4898" spans="2:6" ht="11.25" customHeight="1" x14ac:dyDescent="0.2">
      <c r="B4898" s="36" t="s">
        <v>4016</v>
      </c>
      <c r="C4898" s="3"/>
      <c r="D4898" s="3"/>
      <c r="E4898" s="3"/>
      <c r="F4898" s="4"/>
    </row>
    <row r="4899" spans="2:6" ht="11.25" customHeight="1" x14ac:dyDescent="0.2">
      <c r="B4899" s="36" t="s">
        <v>180</v>
      </c>
      <c r="C4899" s="3"/>
      <c r="D4899" s="3"/>
      <c r="E4899" s="3"/>
      <c r="F4899" s="4"/>
    </row>
    <row r="4900" spans="2:6" ht="11.25" customHeight="1" x14ac:dyDescent="0.2">
      <c r="B4900" s="36" t="s">
        <v>4016</v>
      </c>
      <c r="C4900" s="3"/>
      <c r="D4900" s="3"/>
      <c r="E4900" s="3"/>
      <c r="F4900" s="4"/>
    </row>
    <row r="4901" spans="2:6" ht="11.25" customHeight="1" x14ac:dyDescent="0.2">
      <c r="B4901" s="36" t="s">
        <v>3304</v>
      </c>
      <c r="C4901" s="3"/>
      <c r="D4901" s="3"/>
      <c r="E4901" s="3"/>
      <c r="F4901" s="4"/>
    </row>
    <row r="4902" spans="2:6" ht="11.25" customHeight="1" x14ac:dyDescent="0.2">
      <c r="B4902" s="36" t="s">
        <v>4016</v>
      </c>
      <c r="C4902" s="3"/>
      <c r="D4902" s="3"/>
      <c r="E4902" s="3"/>
      <c r="F4902" s="4"/>
    </row>
    <row r="4903" spans="2:6" ht="11.25" customHeight="1" x14ac:dyDescent="0.2">
      <c r="B4903" s="36" t="s">
        <v>1821</v>
      </c>
      <c r="C4903" s="3"/>
      <c r="D4903" s="3"/>
      <c r="E4903" s="3"/>
      <c r="F4903" s="4"/>
    </row>
    <row r="4904" spans="2:6" ht="11.25" customHeight="1" x14ac:dyDescent="0.2">
      <c r="B4904" s="36" t="s">
        <v>4016</v>
      </c>
      <c r="C4904" s="3"/>
      <c r="D4904" s="3"/>
      <c r="E4904" s="3"/>
      <c r="F4904" s="4"/>
    </row>
    <row r="4905" spans="2:6" ht="11.25" customHeight="1" x14ac:dyDescent="0.2">
      <c r="B4905" s="36" t="s">
        <v>3347</v>
      </c>
      <c r="C4905" s="3"/>
      <c r="D4905" s="3"/>
      <c r="E4905" s="3"/>
      <c r="F4905" s="4"/>
    </row>
    <row r="4906" spans="2:6" ht="11.25" customHeight="1" x14ac:dyDescent="0.2">
      <c r="B4906" s="36" t="s">
        <v>148</v>
      </c>
      <c r="C4906" s="3"/>
      <c r="D4906" s="3"/>
      <c r="E4906" s="3"/>
      <c r="F4906" s="4"/>
    </row>
    <row r="4907" spans="2:6" ht="11.25" customHeight="1" x14ac:dyDescent="0.2">
      <c r="B4907" s="36" t="s">
        <v>3494</v>
      </c>
      <c r="C4907" s="3"/>
      <c r="D4907" s="3"/>
      <c r="E4907" s="3"/>
      <c r="F4907" s="4"/>
    </row>
    <row r="4908" spans="2:6" ht="11.25" customHeight="1" x14ac:dyDescent="0.2">
      <c r="B4908" s="36" t="s">
        <v>96</v>
      </c>
      <c r="C4908" s="3"/>
      <c r="D4908" s="3"/>
      <c r="E4908" s="3"/>
      <c r="F4908" s="4"/>
    </row>
    <row r="4909" spans="2:6" ht="11.25" customHeight="1" x14ac:dyDescent="0.2">
      <c r="B4909" s="36" t="s">
        <v>186</v>
      </c>
      <c r="C4909" s="37">
        <f>D4909+E4909+F4909</f>
        <v>202</v>
      </c>
      <c r="D4909" s="3">
        <v>202</v>
      </c>
      <c r="E4909" s="3"/>
      <c r="F4909" s="4"/>
    </row>
    <row r="4910" spans="2:6" ht="11.25" customHeight="1" x14ac:dyDescent="0.2">
      <c r="B4910" s="36" t="s">
        <v>4016</v>
      </c>
      <c r="C4910" s="3"/>
      <c r="D4910" s="3"/>
      <c r="E4910" s="3"/>
      <c r="F4910" s="4"/>
    </row>
    <row r="4911" spans="2:6" ht="11.25" customHeight="1" x14ac:dyDescent="0.2">
      <c r="B4911" s="36" t="s">
        <v>443</v>
      </c>
      <c r="C4911" s="3"/>
      <c r="D4911" s="3"/>
      <c r="E4911" s="3"/>
      <c r="F4911" s="4"/>
    </row>
    <row r="4912" spans="2:6" ht="11.25" customHeight="1" x14ac:dyDescent="0.2">
      <c r="B4912" s="36" t="s">
        <v>4016</v>
      </c>
      <c r="C4912" s="3"/>
      <c r="D4912" s="3"/>
      <c r="E4912" s="3"/>
      <c r="F4912" s="4"/>
    </row>
    <row r="4913" spans="2:6" ht="11.25" customHeight="1" x14ac:dyDescent="0.2">
      <c r="B4913" s="36" t="s">
        <v>181</v>
      </c>
      <c r="C4913" s="3"/>
      <c r="D4913" s="3"/>
      <c r="E4913" s="3"/>
      <c r="F4913" s="4"/>
    </row>
    <row r="4914" spans="2:6" ht="11.25" customHeight="1" x14ac:dyDescent="0.2">
      <c r="B4914" s="36" t="s">
        <v>1269</v>
      </c>
      <c r="C4914" s="3"/>
      <c r="D4914" s="3"/>
      <c r="E4914" s="3"/>
      <c r="F4914" s="4"/>
    </row>
    <row r="4915" spans="2:6" ht="11.25" customHeight="1" x14ac:dyDescent="0.2">
      <c r="B4915" s="36" t="s">
        <v>1344</v>
      </c>
      <c r="C4915" s="3"/>
      <c r="D4915" s="3"/>
      <c r="E4915" s="3"/>
      <c r="F4915" s="4"/>
    </row>
    <row r="4916" spans="2:6" ht="11.25" customHeight="1" x14ac:dyDescent="0.2">
      <c r="B4916" s="36" t="s">
        <v>318</v>
      </c>
      <c r="C4916" s="37">
        <f>D4916+E4916+F4916</f>
        <v>9044</v>
      </c>
      <c r="D4916" s="3">
        <v>4247</v>
      </c>
      <c r="E4916" s="3">
        <v>2261</v>
      </c>
      <c r="F4916" s="4">
        <v>2536</v>
      </c>
    </row>
    <row r="4917" spans="2:6" ht="11.25" customHeight="1" x14ac:dyDescent="0.2">
      <c r="B4917" s="36" t="s">
        <v>4016</v>
      </c>
      <c r="C4917" s="3"/>
      <c r="D4917" s="3"/>
      <c r="E4917" s="3"/>
      <c r="F4917" s="4"/>
    </row>
    <row r="4918" spans="2:6" ht="11.25" customHeight="1" x14ac:dyDescent="0.2">
      <c r="B4918" s="33" t="s">
        <v>3360</v>
      </c>
      <c r="C4918" s="34">
        <v>9584</v>
      </c>
      <c r="D4918" s="34">
        <v>5131</v>
      </c>
      <c r="E4918" s="34">
        <v>1038</v>
      </c>
      <c r="F4918" s="35">
        <v>3415</v>
      </c>
    </row>
    <row r="4919" spans="2:6" ht="11.25" customHeight="1" x14ac:dyDescent="0.2">
      <c r="B4919" s="36" t="s">
        <v>4016</v>
      </c>
      <c r="C4919" s="3"/>
      <c r="D4919" s="3"/>
      <c r="E4919" s="3"/>
      <c r="F4919" s="4"/>
    </row>
    <row r="4920" spans="2:6" ht="11.25" customHeight="1" x14ac:dyDescent="0.2">
      <c r="B4920" s="36" t="s">
        <v>932</v>
      </c>
      <c r="C4920" s="3"/>
      <c r="D4920" s="3"/>
      <c r="E4920" s="3"/>
      <c r="F4920" s="4"/>
    </row>
    <row r="4921" spans="2:6" ht="11.25" customHeight="1" x14ac:dyDescent="0.2">
      <c r="B4921" s="36" t="s">
        <v>2535</v>
      </c>
      <c r="C4921" s="3"/>
      <c r="D4921" s="3"/>
      <c r="E4921" s="3"/>
      <c r="F4921" s="4"/>
    </row>
    <row r="4922" spans="2:6" ht="11.25" customHeight="1" x14ac:dyDescent="0.2">
      <c r="B4922" s="36" t="s">
        <v>3078</v>
      </c>
      <c r="C4922" s="3"/>
      <c r="D4922" s="3"/>
      <c r="E4922" s="3"/>
      <c r="F4922" s="4"/>
    </row>
    <row r="4923" spans="2:6" ht="11.25" customHeight="1" x14ac:dyDescent="0.2">
      <c r="B4923" s="36" t="s">
        <v>86</v>
      </c>
      <c r="C4923" s="3"/>
      <c r="D4923" s="3"/>
      <c r="E4923" s="3"/>
      <c r="F4923" s="4"/>
    </row>
    <row r="4924" spans="2:6" ht="11.25" customHeight="1" x14ac:dyDescent="0.2">
      <c r="B4924" s="36" t="s">
        <v>68</v>
      </c>
      <c r="C4924" s="3"/>
      <c r="D4924" s="3"/>
      <c r="E4924" s="3"/>
      <c r="F4924" s="4"/>
    </row>
    <row r="4925" spans="2:6" ht="11.25" customHeight="1" x14ac:dyDescent="0.2">
      <c r="B4925" s="28" t="s">
        <v>966</v>
      </c>
      <c r="C4925" s="6"/>
      <c r="D4925" s="6"/>
      <c r="E4925" s="6"/>
      <c r="F4925" s="7"/>
    </row>
    <row r="4926" spans="2:6" ht="11.25" customHeight="1" x14ac:dyDescent="0.2">
      <c r="B4926" s="36" t="s">
        <v>2335</v>
      </c>
      <c r="C4926" s="3"/>
      <c r="D4926" s="3"/>
      <c r="E4926" s="3"/>
      <c r="F4926" s="4"/>
    </row>
    <row r="4927" spans="2:6" ht="11.25" customHeight="1" x14ac:dyDescent="0.2">
      <c r="B4927" s="36" t="s">
        <v>4016</v>
      </c>
      <c r="C4927" s="3"/>
      <c r="D4927" s="3"/>
      <c r="E4927" s="3"/>
      <c r="F4927" s="4"/>
    </row>
    <row r="4928" spans="2:6" ht="11.25" customHeight="1" x14ac:dyDescent="0.2">
      <c r="B4928" s="36" t="s">
        <v>2803</v>
      </c>
      <c r="C4928" s="3"/>
      <c r="D4928" s="3"/>
      <c r="E4928" s="3"/>
      <c r="F4928" s="4"/>
    </row>
    <row r="4929" spans="2:6" ht="11.25" customHeight="1" x14ac:dyDescent="0.2">
      <c r="B4929" s="36" t="s">
        <v>4016</v>
      </c>
      <c r="C4929" s="3"/>
      <c r="D4929" s="3"/>
      <c r="E4929" s="3"/>
      <c r="F4929" s="4"/>
    </row>
    <row r="4930" spans="2:6" ht="11.25" customHeight="1" x14ac:dyDescent="0.2">
      <c r="B4930" s="36" t="s">
        <v>1866</v>
      </c>
      <c r="C4930" s="3"/>
      <c r="D4930" s="3"/>
      <c r="E4930" s="3"/>
      <c r="F4930" s="4"/>
    </row>
    <row r="4931" spans="2:6" ht="11.25" customHeight="1" x14ac:dyDescent="0.2">
      <c r="B4931" s="36" t="s">
        <v>4016</v>
      </c>
      <c r="C4931" s="3"/>
      <c r="D4931" s="3"/>
      <c r="E4931" s="3"/>
      <c r="F4931" s="4"/>
    </row>
    <row r="4932" spans="2:6" ht="11.25" customHeight="1" x14ac:dyDescent="0.2">
      <c r="B4932" s="36" t="s">
        <v>1030</v>
      </c>
      <c r="C4932" s="3"/>
      <c r="D4932" s="3"/>
      <c r="E4932" s="3"/>
      <c r="F4932" s="4"/>
    </row>
    <row r="4933" spans="2:6" ht="11.25" customHeight="1" x14ac:dyDescent="0.2">
      <c r="B4933" s="36" t="s">
        <v>1130</v>
      </c>
      <c r="C4933" s="3"/>
      <c r="D4933" s="3"/>
      <c r="E4933" s="3"/>
      <c r="F4933" s="4"/>
    </row>
    <row r="4934" spans="2:6" ht="11.25" customHeight="1" x14ac:dyDescent="0.2">
      <c r="B4934" s="36" t="s">
        <v>3290</v>
      </c>
      <c r="C4934" s="3"/>
      <c r="D4934" s="3"/>
      <c r="E4934" s="3"/>
      <c r="F4934" s="4"/>
    </row>
    <row r="4935" spans="2:6" ht="11.25" customHeight="1" x14ac:dyDescent="0.2">
      <c r="B4935" s="36" t="s">
        <v>4016</v>
      </c>
      <c r="C4935" s="3"/>
      <c r="D4935" s="3"/>
      <c r="E4935" s="3"/>
      <c r="F4935" s="4"/>
    </row>
    <row r="4936" spans="2:6" ht="11.25" customHeight="1" x14ac:dyDescent="0.2">
      <c r="B4936" s="36" t="s">
        <v>2112</v>
      </c>
      <c r="C4936" s="3"/>
      <c r="D4936" s="3"/>
      <c r="E4936" s="3"/>
      <c r="F4936" s="4"/>
    </row>
    <row r="4937" spans="2:6" ht="11.25" customHeight="1" x14ac:dyDescent="0.2">
      <c r="B4937" s="36" t="s">
        <v>4016</v>
      </c>
      <c r="C4937" s="3"/>
      <c r="D4937" s="3"/>
      <c r="E4937" s="3"/>
      <c r="F4937" s="4"/>
    </row>
    <row r="4938" spans="2:6" ht="11.25" customHeight="1" x14ac:dyDescent="0.2">
      <c r="B4938" s="36" t="s">
        <v>1718</v>
      </c>
      <c r="C4938" s="3"/>
      <c r="D4938" s="3"/>
      <c r="E4938" s="3"/>
      <c r="F4938" s="4"/>
    </row>
    <row r="4939" spans="2:6" ht="11.25" customHeight="1" x14ac:dyDescent="0.2">
      <c r="B4939" s="36" t="s">
        <v>4016</v>
      </c>
      <c r="C4939" s="3"/>
      <c r="D4939" s="3"/>
      <c r="E4939" s="3"/>
      <c r="F4939" s="4"/>
    </row>
    <row r="4940" spans="2:6" ht="11.25" customHeight="1" x14ac:dyDescent="0.2">
      <c r="B4940" s="36" t="s">
        <v>2478</v>
      </c>
      <c r="C4940" s="3"/>
      <c r="D4940" s="3"/>
      <c r="E4940" s="3"/>
      <c r="F4940" s="4"/>
    </row>
    <row r="4941" spans="2:6" ht="11.25" customHeight="1" x14ac:dyDescent="0.2">
      <c r="B4941" s="36" t="s">
        <v>4016</v>
      </c>
      <c r="C4941" s="3"/>
      <c r="D4941" s="3"/>
      <c r="E4941" s="3"/>
      <c r="F4941" s="4"/>
    </row>
    <row r="4942" spans="2:6" ht="11.25" customHeight="1" x14ac:dyDescent="0.2">
      <c r="B4942" s="36" t="s">
        <v>3972</v>
      </c>
      <c r="C4942" s="3"/>
      <c r="D4942" s="3"/>
      <c r="E4942" s="3"/>
      <c r="F4942" s="4"/>
    </row>
    <row r="4943" spans="2:6" ht="11.25" customHeight="1" x14ac:dyDescent="0.2">
      <c r="B4943" s="36" t="s">
        <v>3879</v>
      </c>
      <c r="C4943" s="3"/>
      <c r="D4943" s="3"/>
      <c r="E4943" s="3"/>
      <c r="F4943" s="4"/>
    </row>
    <row r="4944" spans="2:6" ht="11.25" customHeight="1" x14ac:dyDescent="0.2">
      <c r="B4944" s="36" t="s">
        <v>1193</v>
      </c>
      <c r="C4944" s="3"/>
      <c r="D4944" s="3"/>
      <c r="E4944" s="3"/>
      <c r="F4944" s="4"/>
    </row>
    <row r="4945" spans="2:6" ht="11.25" customHeight="1" x14ac:dyDescent="0.2">
      <c r="B4945" s="36" t="s">
        <v>4016</v>
      </c>
      <c r="C4945" s="3"/>
      <c r="D4945" s="3"/>
      <c r="E4945" s="3"/>
      <c r="F4945" s="4"/>
    </row>
    <row r="4946" spans="2:6" ht="11.25" customHeight="1" x14ac:dyDescent="0.2">
      <c r="B4946" s="36" t="s">
        <v>1112</v>
      </c>
      <c r="C4946" s="3"/>
      <c r="D4946" s="3"/>
      <c r="E4946" s="3"/>
      <c r="F4946" s="4"/>
    </row>
    <row r="4947" spans="2:6" ht="11.25" customHeight="1" x14ac:dyDescent="0.2">
      <c r="B4947" s="36" t="s">
        <v>4016</v>
      </c>
      <c r="C4947" s="3"/>
      <c r="D4947" s="3"/>
      <c r="E4947" s="3"/>
      <c r="F4947" s="4"/>
    </row>
    <row r="4948" spans="2:6" ht="11.25" customHeight="1" x14ac:dyDescent="0.2">
      <c r="B4948" s="36" t="s">
        <v>780</v>
      </c>
      <c r="C4948" s="3"/>
      <c r="D4948" s="3"/>
      <c r="E4948" s="3"/>
      <c r="F4948" s="4"/>
    </row>
    <row r="4949" spans="2:6" ht="11.25" customHeight="1" x14ac:dyDescent="0.2">
      <c r="B4949" s="36" t="s">
        <v>3496</v>
      </c>
      <c r="C4949" s="3"/>
      <c r="D4949" s="3"/>
      <c r="E4949" s="3"/>
      <c r="F4949" s="4"/>
    </row>
    <row r="4950" spans="2:6" ht="11.25" customHeight="1" x14ac:dyDescent="0.2">
      <c r="B4950" s="36" t="s">
        <v>1228</v>
      </c>
      <c r="C4950" s="3"/>
      <c r="D4950" s="3"/>
      <c r="E4950" s="3"/>
      <c r="F4950" s="4"/>
    </row>
    <row r="4951" spans="2:6" ht="11.25" customHeight="1" x14ac:dyDescent="0.2">
      <c r="B4951" s="36" t="s">
        <v>4016</v>
      </c>
      <c r="C4951" s="3"/>
      <c r="D4951" s="3"/>
      <c r="E4951" s="3"/>
      <c r="F4951" s="4"/>
    </row>
    <row r="4952" spans="2:6" ht="11.25" customHeight="1" x14ac:dyDescent="0.2">
      <c r="B4952" s="36" t="s">
        <v>1399</v>
      </c>
      <c r="C4952" s="3"/>
      <c r="D4952" s="3"/>
      <c r="E4952" s="3"/>
      <c r="F4952" s="4"/>
    </row>
    <row r="4953" spans="2:6" ht="11.25" customHeight="1" x14ac:dyDescent="0.2">
      <c r="B4953" s="36" t="s">
        <v>4016</v>
      </c>
      <c r="C4953" s="3"/>
      <c r="D4953" s="3"/>
      <c r="E4953" s="3"/>
      <c r="F4953" s="4"/>
    </row>
    <row r="4954" spans="2:6" ht="11.25" customHeight="1" x14ac:dyDescent="0.2">
      <c r="B4954" s="36" t="s">
        <v>3639</v>
      </c>
      <c r="C4954" s="3"/>
      <c r="D4954" s="3"/>
      <c r="E4954" s="3"/>
      <c r="F4954" s="4"/>
    </row>
    <row r="4955" spans="2:6" ht="11.25" customHeight="1" x14ac:dyDescent="0.2">
      <c r="B4955" s="36" t="s">
        <v>1873</v>
      </c>
      <c r="C4955" s="3"/>
      <c r="D4955" s="3"/>
      <c r="E4955" s="3"/>
      <c r="F4955" s="4"/>
    </row>
    <row r="4956" spans="2:6" ht="11.25" customHeight="1" x14ac:dyDescent="0.2">
      <c r="B4956" s="36" t="s">
        <v>400</v>
      </c>
      <c r="C4956" s="37">
        <f>D4956+E4956+F4956</f>
        <v>7792</v>
      </c>
      <c r="D4956" s="3">
        <v>4597</v>
      </c>
      <c r="E4956" s="3"/>
      <c r="F4956" s="4">
        <v>3195</v>
      </c>
    </row>
    <row r="4957" spans="2:6" ht="11.25" customHeight="1" x14ac:dyDescent="0.2">
      <c r="B4957" s="36" t="s">
        <v>4016</v>
      </c>
      <c r="C4957" s="3"/>
      <c r="D4957" s="3"/>
      <c r="E4957" s="3"/>
      <c r="F4957" s="4"/>
    </row>
    <row r="4958" spans="2:6" ht="11.25" customHeight="1" x14ac:dyDescent="0.2">
      <c r="B4958" s="36" t="s">
        <v>1771</v>
      </c>
      <c r="C4958" s="3"/>
      <c r="D4958" s="3"/>
      <c r="E4958" s="3"/>
      <c r="F4958" s="4"/>
    </row>
    <row r="4959" spans="2:6" ht="11.25" customHeight="1" x14ac:dyDescent="0.2">
      <c r="B4959" s="36" t="s">
        <v>4016</v>
      </c>
      <c r="C4959" s="3"/>
      <c r="D4959" s="3"/>
      <c r="E4959" s="3"/>
      <c r="F4959" s="4"/>
    </row>
    <row r="4960" spans="2:6" ht="11.25" customHeight="1" x14ac:dyDescent="0.2">
      <c r="B4960" s="36" t="s">
        <v>1033</v>
      </c>
      <c r="C4960" s="3"/>
      <c r="D4960" s="3"/>
      <c r="E4960" s="3"/>
      <c r="F4960" s="4"/>
    </row>
    <row r="4961" spans="2:6" ht="11.25" customHeight="1" x14ac:dyDescent="0.2">
      <c r="B4961" s="36" t="s">
        <v>801</v>
      </c>
      <c r="C4961" s="3"/>
      <c r="D4961" s="3"/>
      <c r="E4961" s="3"/>
      <c r="F4961" s="4"/>
    </row>
    <row r="4962" spans="2:6" ht="11.25" customHeight="1" x14ac:dyDescent="0.2">
      <c r="B4962" s="36" t="s">
        <v>173</v>
      </c>
      <c r="C4962" s="3"/>
      <c r="D4962" s="3"/>
      <c r="E4962" s="3"/>
      <c r="F4962" s="4"/>
    </row>
    <row r="4963" spans="2:6" ht="11.25" customHeight="1" x14ac:dyDescent="0.2">
      <c r="B4963" s="36" t="s">
        <v>4016</v>
      </c>
      <c r="C4963" s="3"/>
      <c r="D4963" s="3"/>
      <c r="E4963" s="3"/>
      <c r="F4963" s="4"/>
    </row>
    <row r="4964" spans="2:6" ht="11.25" customHeight="1" x14ac:dyDescent="0.2">
      <c r="B4964" s="36" t="s">
        <v>1293</v>
      </c>
      <c r="C4964" s="3"/>
      <c r="D4964" s="3"/>
      <c r="E4964" s="3"/>
      <c r="F4964" s="4"/>
    </row>
    <row r="4965" spans="2:6" ht="11.25" customHeight="1" x14ac:dyDescent="0.2">
      <c r="B4965" s="36" t="s">
        <v>4016</v>
      </c>
      <c r="C4965" s="3"/>
      <c r="D4965" s="3"/>
      <c r="E4965" s="3"/>
      <c r="F4965" s="4"/>
    </row>
    <row r="4966" spans="2:6" ht="11.25" customHeight="1" x14ac:dyDescent="0.2">
      <c r="B4966" s="36" t="s">
        <v>2453</v>
      </c>
      <c r="C4966" s="3"/>
      <c r="D4966" s="3"/>
      <c r="E4966" s="3"/>
      <c r="F4966" s="4"/>
    </row>
    <row r="4967" spans="2:6" ht="11.25" customHeight="1" x14ac:dyDescent="0.2">
      <c r="B4967" s="36" t="s">
        <v>1465</v>
      </c>
      <c r="C4967" s="3"/>
      <c r="D4967" s="3"/>
      <c r="E4967" s="3"/>
      <c r="F4967" s="4"/>
    </row>
    <row r="4968" spans="2:6" ht="11.25" customHeight="1" x14ac:dyDescent="0.2">
      <c r="B4968" s="36" t="s">
        <v>3388</v>
      </c>
      <c r="C4968" s="3"/>
      <c r="D4968" s="3"/>
      <c r="E4968" s="3"/>
      <c r="F4968" s="4"/>
    </row>
    <row r="4969" spans="2:6" ht="11.25" customHeight="1" x14ac:dyDescent="0.2">
      <c r="B4969" s="36" t="s">
        <v>3903</v>
      </c>
      <c r="C4969" s="37">
        <f>D4969+E4969+F4969</f>
        <v>1792</v>
      </c>
      <c r="D4969" s="3">
        <v>534</v>
      </c>
      <c r="E4969" s="3">
        <v>1038</v>
      </c>
      <c r="F4969" s="4">
        <v>220</v>
      </c>
    </row>
    <row r="4970" spans="2:6" ht="11.25" customHeight="1" x14ac:dyDescent="0.2">
      <c r="B4970" s="36" t="s">
        <v>4016</v>
      </c>
      <c r="C4970" s="3"/>
      <c r="D4970" s="3"/>
      <c r="E4970" s="3"/>
      <c r="F4970" s="4"/>
    </row>
    <row r="4971" spans="2:6" ht="11.25" customHeight="1" x14ac:dyDescent="0.2">
      <c r="B4971" s="36" t="s">
        <v>210</v>
      </c>
      <c r="C4971" s="3"/>
      <c r="D4971" s="3"/>
      <c r="E4971" s="3"/>
      <c r="F4971" s="4"/>
    </row>
    <row r="4972" spans="2:6" ht="11.25" customHeight="1" x14ac:dyDescent="0.2">
      <c r="B4972" s="36" t="s">
        <v>4016</v>
      </c>
      <c r="C4972" s="3"/>
      <c r="D4972" s="3"/>
      <c r="E4972" s="3"/>
      <c r="F4972" s="4"/>
    </row>
    <row r="4973" spans="2:6" ht="11.25" customHeight="1" x14ac:dyDescent="0.2">
      <c r="B4973" s="36" t="s">
        <v>622</v>
      </c>
      <c r="C4973" s="3"/>
      <c r="D4973" s="3"/>
      <c r="E4973" s="3"/>
      <c r="F4973" s="4"/>
    </row>
    <row r="4974" spans="2:6" ht="11.25" customHeight="1" x14ac:dyDescent="0.2">
      <c r="B4974" s="36" t="s">
        <v>613</v>
      </c>
      <c r="C4974" s="3"/>
      <c r="D4974" s="3"/>
      <c r="E4974" s="3"/>
      <c r="F4974" s="4"/>
    </row>
    <row r="4975" spans="2:6" ht="11.25" customHeight="1" x14ac:dyDescent="0.2">
      <c r="B4975" s="36" t="s">
        <v>3253</v>
      </c>
      <c r="C4975" s="3"/>
      <c r="D4975" s="3"/>
      <c r="E4975" s="3"/>
      <c r="F4975" s="4"/>
    </row>
    <row r="4976" spans="2:6" ht="11.25" customHeight="1" x14ac:dyDescent="0.2">
      <c r="B4976" s="36" t="s">
        <v>1086</v>
      </c>
      <c r="C4976" s="37">
        <f>D4976+E4976+F4976</f>
        <v>9584</v>
      </c>
      <c r="D4976" s="3">
        <v>5131</v>
      </c>
      <c r="E4976" s="3">
        <v>1038</v>
      </c>
      <c r="F4976" s="4">
        <v>3415</v>
      </c>
    </row>
    <row r="4977" spans="2:6" ht="11.25" customHeight="1" x14ac:dyDescent="0.2">
      <c r="B4977" s="36" t="s">
        <v>4016</v>
      </c>
      <c r="C4977" s="3"/>
      <c r="D4977" s="3"/>
      <c r="E4977" s="3"/>
      <c r="F4977" s="4"/>
    </row>
    <row r="4978" spans="2:6" ht="11.25" customHeight="1" x14ac:dyDescent="0.2">
      <c r="B4978" s="30" t="s">
        <v>3641</v>
      </c>
      <c r="C4978" s="38">
        <v>2268</v>
      </c>
      <c r="D4978" s="38">
        <v>1572</v>
      </c>
      <c r="E4978" s="38">
        <v>546</v>
      </c>
      <c r="F4978" s="39">
        <v>150</v>
      </c>
    </row>
    <row r="4979" spans="2:6" ht="11.25" customHeight="1" x14ac:dyDescent="0.2">
      <c r="B4979" s="36" t="s">
        <v>4016</v>
      </c>
      <c r="C4979" s="3"/>
      <c r="D4979" s="3"/>
      <c r="E4979" s="3"/>
      <c r="F4979" s="4"/>
    </row>
    <row r="4980" spans="2:6" ht="11.25" customHeight="1" x14ac:dyDescent="0.2">
      <c r="B4980" s="36" t="s">
        <v>3964</v>
      </c>
      <c r="C4980" s="3"/>
      <c r="D4980" s="3"/>
      <c r="E4980" s="3"/>
      <c r="F4980" s="4"/>
    </row>
    <row r="4981" spans="2:6" ht="11.25" customHeight="1" x14ac:dyDescent="0.2">
      <c r="B4981" s="36" t="s">
        <v>4016</v>
      </c>
      <c r="C4981" s="3"/>
      <c r="D4981" s="3"/>
      <c r="E4981" s="3"/>
      <c r="F4981" s="4"/>
    </row>
    <row r="4982" spans="2:6" ht="11.25" customHeight="1" x14ac:dyDescent="0.2">
      <c r="B4982" s="36" t="s">
        <v>24</v>
      </c>
      <c r="C4982" s="3"/>
      <c r="D4982" s="3"/>
      <c r="E4982" s="3"/>
      <c r="F4982" s="4"/>
    </row>
    <row r="4983" spans="2:6" ht="11.25" customHeight="1" x14ac:dyDescent="0.2">
      <c r="B4983" s="36" t="s">
        <v>4016</v>
      </c>
      <c r="C4983" s="3"/>
      <c r="D4983" s="3"/>
      <c r="E4983" s="3"/>
      <c r="F4983" s="4"/>
    </row>
    <row r="4984" spans="2:6" ht="11.25" customHeight="1" x14ac:dyDescent="0.2">
      <c r="B4984" s="36" t="s">
        <v>1259</v>
      </c>
      <c r="C4984" s="3"/>
      <c r="D4984" s="3"/>
      <c r="E4984" s="3"/>
      <c r="F4984" s="4"/>
    </row>
    <row r="4985" spans="2:6" ht="11.25" customHeight="1" x14ac:dyDescent="0.2">
      <c r="B4985" s="36" t="s">
        <v>4016</v>
      </c>
      <c r="C4985" s="3"/>
      <c r="D4985" s="3"/>
      <c r="E4985" s="3"/>
      <c r="F4985" s="4"/>
    </row>
    <row r="4986" spans="2:6" ht="11.25" customHeight="1" x14ac:dyDescent="0.2">
      <c r="B4986" s="36" t="s">
        <v>3294</v>
      </c>
      <c r="C4986" s="3"/>
      <c r="D4986" s="3"/>
      <c r="E4986" s="3"/>
      <c r="F4986" s="4"/>
    </row>
    <row r="4987" spans="2:6" ht="11.25" customHeight="1" x14ac:dyDescent="0.2">
      <c r="B4987" s="36" t="s">
        <v>3202</v>
      </c>
      <c r="C4987" s="3"/>
      <c r="D4987" s="3"/>
      <c r="E4987" s="3"/>
      <c r="F4987" s="4"/>
    </row>
    <row r="4988" spans="2:6" ht="11.25" customHeight="1" x14ac:dyDescent="0.2">
      <c r="B4988" s="36" t="s">
        <v>2804</v>
      </c>
      <c r="C4988" s="3"/>
      <c r="D4988" s="3"/>
      <c r="E4988" s="3"/>
      <c r="F4988" s="4"/>
    </row>
    <row r="4989" spans="2:6" ht="11.25" customHeight="1" x14ac:dyDescent="0.2">
      <c r="B4989" s="36" t="s">
        <v>4016</v>
      </c>
      <c r="C4989" s="3"/>
      <c r="D4989" s="3"/>
      <c r="E4989" s="3"/>
      <c r="F4989" s="4"/>
    </row>
    <row r="4990" spans="2:6" ht="11.25" customHeight="1" x14ac:dyDescent="0.2">
      <c r="B4990" s="36" t="s">
        <v>643</v>
      </c>
      <c r="C4990" s="3"/>
      <c r="D4990" s="3"/>
      <c r="E4990" s="3"/>
      <c r="F4990" s="4"/>
    </row>
    <row r="4991" spans="2:6" ht="11.25" customHeight="1" x14ac:dyDescent="0.2">
      <c r="B4991" s="36" t="s">
        <v>4016</v>
      </c>
      <c r="C4991" s="3"/>
      <c r="D4991" s="3"/>
      <c r="E4991" s="3"/>
      <c r="F4991" s="4"/>
    </row>
    <row r="4992" spans="2:6" ht="11.25" customHeight="1" x14ac:dyDescent="0.2">
      <c r="B4992" s="36" t="s">
        <v>2688</v>
      </c>
      <c r="C4992" s="3"/>
      <c r="D4992" s="3"/>
      <c r="E4992" s="3"/>
      <c r="F4992" s="4"/>
    </row>
    <row r="4993" spans="2:6" ht="11.25" customHeight="1" x14ac:dyDescent="0.2">
      <c r="B4993" s="36" t="s">
        <v>4016</v>
      </c>
      <c r="C4993" s="3"/>
      <c r="D4993" s="3"/>
      <c r="E4993" s="3"/>
      <c r="F4993" s="4"/>
    </row>
    <row r="4994" spans="2:6" ht="11.25" customHeight="1" x14ac:dyDescent="0.2">
      <c r="B4994" s="36" t="s">
        <v>3578</v>
      </c>
      <c r="C4994" s="3"/>
      <c r="D4994" s="3"/>
      <c r="E4994" s="3"/>
      <c r="F4994" s="4"/>
    </row>
    <row r="4995" spans="2:6" ht="11.25" customHeight="1" x14ac:dyDescent="0.2">
      <c r="B4995" s="36" t="s">
        <v>4016</v>
      </c>
      <c r="C4995" s="3"/>
      <c r="D4995" s="3"/>
      <c r="E4995" s="3"/>
      <c r="F4995" s="4"/>
    </row>
    <row r="4996" spans="2:6" ht="11.25" customHeight="1" x14ac:dyDescent="0.2">
      <c r="B4996" s="36" t="s">
        <v>2593</v>
      </c>
      <c r="C4996" s="3"/>
      <c r="D4996" s="3"/>
      <c r="E4996" s="3"/>
      <c r="F4996" s="4"/>
    </row>
    <row r="4997" spans="2:6" ht="11.25" customHeight="1" x14ac:dyDescent="0.2">
      <c r="B4997" s="36" t="s">
        <v>4016</v>
      </c>
      <c r="C4997" s="3"/>
      <c r="D4997" s="3"/>
      <c r="E4997" s="3"/>
      <c r="F4997" s="4"/>
    </row>
    <row r="4998" spans="2:6" ht="11.25" customHeight="1" x14ac:dyDescent="0.2">
      <c r="B4998" s="36" t="s">
        <v>1273</v>
      </c>
      <c r="C4998" s="3"/>
      <c r="D4998" s="3"/>
      <c r="E4998" s="3"/>
      <c r="F4998" s="4"/>
    </row>
    <row r="4999" spans="2:6" ht="11.25" customHeight="1" x14ac:dyDescent="0.2">
      <c r="B4999" s="36" t="s">
        <v>1289</v>
      </c>
      <c r="C4999" s="3"/>
      <c r="D4999" s="3"/>
      <c r="E4999" s="3"/>
      <c r="F4999" s="4"/>
    </row>
    <row r="5000" spans="2:6" ht="11.25" customHeight="1" x14ac:dyDescent="0.2">
      <c r="B5000" s="36" t="s">
        <v>1735</v>
      </c>
      <c r="C5000" s="3"/>
      <c r="D5000" s="3"/>
      <c r="E5000" s="3"/>
      <c r="F5000" s="4"/>
    </row>
    <row r="5001" spans="2:6" ht="11.25" customHeight="1" x14ac:dyDescent="0.2">
      <c r="B5001" s="36" t="s">
        <v>4016</v>
      </c>
      <c r="C5001" s="3"/>
      <c r="D5001" s="3"/>
      <c r="E5001" s="3"/>
      <c r="F5001" s="4"/>
    </row>
    <row r="5002" spans="2:6" ht="11.25" customHeight="1" x14ac:dyDescent="0.2">
      <c r="B5002" s="36" t="s">
        <v>125</v>
      </c>
      <c r="C5002" s="3"/>
      <c r="D5002" s="3"/>
      <c r="E5002" s="3"/>
      <c r="F5002" s="4"/>
    </row>
    <row r="5003" spans="2:6" ht="11.25" customHeight="1" x14ac:dyDescent="0.2">
      <c r="B5003" s="36" t="s">
        <v>4016</v>
      </c>
      <c r="C5003" s="3"/>
      <c r="D5003" s="3"/>
      <c r="E5003" s="3"/>
      <c r="F5003" s="4"/>
    </row>
    <row r="5004" spans="2:6" ht="11.25" customHeight="1" x14ac:dyDescent="0.2">
      <c r="B5004" s="36" t="s">
        <v>553</v>
      </c>
      <c r="C5004" s="3"/>
      <c r="D5004" s="3"/>
      <c r="E5004" s="3"/>
      <c r="F5004" s="4"/>
    </row>
    <row r="5005" spans="2:6" ht="11.25" customHeight="1" x14ac:dyDescent="0.2">
      <c r="B5005" s="36" t="s">
        <v>3073</v>
      </c>
      <c r="C5005" s="3"/>
      <c r="D5005" s="3"/>
      <c r="E5005" s="3"/>
      <c r="F5005" s="4"/>
    </row>
    <row r="5006" spans="2:6" ht="11.25" customHeight="1" x14ac:dyDescent="0.2">
      <c r="B5006" s="36" t="s">
        <v>2136</v>
      </c>
      <c r="C5006" s="3"/>
      <c r="D5006" s="3"/>
      <c r="E5006" s="3"/>
      <c r="F5006" s="4"/>
    </row>
    <row r="5007" spans="2:6" ht="11.25" customHeight="1" x14ac:dyDescent="0.2">
      <c r="B5007" s="36" t="s">
        <v>539</v>
      </c>
      <c r="C5007" s="37">
        <f>D5007+E5007+F5007</f>
        <v>1623</v>
      </c>
      <c r="D5007" s="3">
        <v>927</v>
      </c>
      <c r="E5007" s="3">
        <v>546</v>
      </c>
      <c r="F5007" s="4">
        <v>150</v>
      </c>
    </row>
    <row r="5008" spans="2:6" ht="11.25" customHeight="1" x14ac:dyDescent="0.2">
      <c r="B5008" s="36" t="s">
        <v>4016</v>
      </c>
      <c r="C5008" s="3"/>
      <c r="D5008" s="3"/>
      <c r="E5008" s="3"/>
      <c r="F5008" s="4"/>
    </row>
    <row r="5009" spans="2:6" ht="11.25" customHeight="1" x14ac:dyDescent="0.2">
      <c r="B5009" s="36" t="s">
        <v>492</v>
      </c>
      <c r="C5009" s="3"/>
      <c r="D5009" s="3"/>
      <c r="E5009" s="3"/>
      <c r="F5009" s="4"/>
    </row>
    <row r="5010" spans="2:6" ht="11.25" customHeight="1" x14ac:dyDescent="0.2">
      <c r="B5010" s="36" t="s">
        <v>4016</v>
      </c>
      <c r="C5010" s="3"/>
      <c r="D5010" s="3"/>
      <c r="E5010" s="3"/>
      <c r="F5010" s="4"/>
    </row>
    <row r="5011" spans="2:6" ht="11.25" customHeight="1" x14ac:dyDescent="0.2">
      <c r="B5011" s="36" t="s">
        <v>24</v>
      </c>
      <c r="C5011" s="3"/>
      <c r="D5011" s="3"/>
      <c r="E5011" s="3"/>
      <c r="F5011" s="4"/>
    </row>
    <row r="5012" spans="2:6" ht="11.25" customHeight="1" x14ac:dyDescent="0.2">
      <c r="B5012" s="36" t="s">
        <v>4016</v>
      </c>
      <c r="C5012" s="3"/>
      <c r="D5012" s="3"/>
      <c r="E5012" s="3"/>
      <c r="F5012" s="4"/>
    </row>
    <row r="5013" spans="2:6" ht="11.25" customHeight="1" x14ac:dyDescent="0.2">
      <c r="B5013" s="36" t="s">
        <v>3982</v>
      </c>
      <c r="C5013" s="3"/>
      <c r="D5013" s="3"/>
      <c r="E5013" s="3"/>
      <c r="F5013" s="4"/>
    </row>
    <row r="5014" spans="2:6" ht="11.25" customHeight="1" x14ac:dyDescent="0.2">
      <c r="B5014" s="36" t="s">
        <v>4016</v>
      </c>
      <c r="C5014" s="3"/>
      <c r="D5014" s="3"/>
      <c r="E5014" s="3"/>
      <c r="F5014" s="4"/>
    </row>
    <row r="5015" spans="2:6" ht="11.25" customHeight="1" x14ac:dyDescent="0.2">
      <c r="B5015" s="36" t="s">
        <v>1835</v>
      </c>
      <c r="C5015" s="3"/>
      <c r="D5015" s="3"/>
      <c r="E5015" s="3"/>
      <c r="F5015" s="4"/>
    </row>
    <row r="5016" spans="2:6" ht="11.25" customHeight="1" x14ac:dyDescent="0.2">
      <c r="B5016" s="36" t="s">
        <v>4016</v>
      </c>
      <c r="C5016" s="3"/>
      <c r="D5016" s="3"/>
      <c r="E5016" s="3"/>
      <c r="F5016" s="4"/>
    </row>
    <row r="5017" spans="2:6" ht="11.25" customHeight="1" x14ac:dyDescent="0.2">
      <c r="B5017" s="36" t="s">
        <v>476</v>
      </c>
      <c r="C5017" s="3"/>
      <c r="D5017" s="3"/>
      <c r="E5017" s="3"/>
      <c r="F5017" s="4"/>
    </row>
    <row r="5018" spans="2:6" ht="11.25" customHeight="1" x14ac:dyDescent="0.2">
      <c r="B5018" s="36" t="s">
        <v>1066</v>
      </c>
      <c r="C5018" s="3"/>
      <c r="D5018" s="3"/>
      <c r="E5018" s="3"/>
      <c r="F5018" s="4"/>
    </row>
    <row r="5019" spans="2:6" ht="11.25" customHeight="1" x14ac:dyDescent="0.2">
      <c r="B5019" s="36" t="s">
        <v>3333</v>
      </c>
      <c r="C5019" s="3"/>
      <c r="D5019" s="3"/>
      <c r="E5019" s="3"/>
      <c r="F5019" s="4"/>
    </row>
    <row r="5020" spans="2:6" ht="11.25" customHeight="1" x14ac:dyDescent="0.2">
      <c r="B5020" s="36" t="s">
        <v>4016</v>
      </c>
      <c r="C5020" s="3"/>
      <c r="D5020" s="3"/>
      <c r="E5020" s="3"/>
      <c r="F5020" s="4"/>
    </row>
    <row r="5021" spans="2:6" ht="11.25" customHeight="1" x14ac:dyDescent="0.2">
      <c r="B5021" s="36" t="s">
        <v>2224</v>
      </c>
      <c r="C5021" s="3"/>
      <c r="D5021" s="3"/>
      <c r="E5021" s="3"/>
      <c r="F5021" s="4"/>
    </row>
    <row r="5022" spans="2:6" ht="11.25" customHeight="1" x14ac:dyDescent="0.2">
      <c r="B5022" s="36" t="s">
        <v>4016</v>
      </c>
      <c r="C5022" s="3"/>
      <c r="D5022" s="3"/>
      <c r="E5022" s="3"/>
      <c r="F5022" s="4"/>
    </row>
    <row r="5023" spans="2:6" ht="11.25" customHeight="1" x14ac:dyDescent="0.2">
      <c r="B5023" s="36" t="s">
        <v>3686</v>
      </c>
      <c r="C5023" s="3"/>
      <c r="D5023" s="3"/>
      <c r="E5023" s="3"/>
      <c r="F5023" s="4"/>
    </row>
    <row r="5024" spans="2:6" ht="11.25" customHeight="1" x14ac:dyDescent="0.2">
      <c r="B5024" s="36" t="s">
        <v>355</v>
      </c>
      <c r="C5024" s="37">
        <f>D5024+E5024+F5024</f>
        <v>645</v>
      </c>
      <c r="D5024" s="3">
        <v>645</v>
      </c>
      <c r="E5024" s="3"/>
      <c r="F5024" s="4"/>
    </row>
    <row r="5025" spans="2:6" ht="11.25" customHeight="1" x14ac:dyDescent="0.2">
      <c r="B5025" s="36" t="s">
        <v>4016</v>
      </c>
      <c r="C5025" s="3"/>
      <c r="D5025" s="3"/>
      <c r="E5025" s="3"/>
      <c r="F5025" s="4"/>
    </row>
    <row r="5026" spans="2:6" ht="11.25" customHeight="1" x14ac:dyDescent="0.2">
      <c r="B5026" s="36" t="s">
        <v>3841</v>
      </c>
      <c r="C5026" s="3"/>
      <c r="D5026" s="3"/>
      <c r="E5026" s="3"/>
      <c r="F5026" s="4"/>
    </row>
    <row r="5027" spans="2:6" ht="11.25" customHeight="1" x14ac:dyDescent="0.2">
      <c r="B5027" s="36" t="s">
        <v>4016</v>
      </c>
      <c r="C5027" s="3"/>
      <c r="D5027" s="3"/>
      <c r="E5027" s="3"/>
      <c r="F5027" s="4"/>
    </row>
    <row r="5028" spans="2:6" ht="11.25" customHeight="1" x14ac:dyDescent="0.2">
      <c r="B5028" s="36" t="s">
        <v>583</v>
      </c>
      <c r="C5028" s="3"/>
      <c r="D5028" s="3"/>
      <c r="E5028" s="3"/>
      <c r="F5028" s="4"/>
    </row>
    <row r="5029" spans="2:6" ht="11.25" customHeight="1" x14ac:dyDescent="0.2">
      <c r="B5029" s="36" t="s">
        <v>455</v>
      </c>
      <c r="C5029" s="3"/>
      <c r="D5029" s="3"/>
      <c r="E5029" s="3"/>
      <c r="F5029" s="4"/>
    </row>
    <row r="5030" spans="2:6" ht="11.25" customHeight="1" x14ac:dyDescent="0.2">
      <c r="B5030" s="36" t="s">
        <v>1123</v>
      </c>
      <c r="C5030" s="3"/>
      <c r="D5030" s="3"/>
      <c r="E5030" s="3"/>
      <c r="F5030" s="4"/>
    </row>
    <row r="5031" spans="2:6" ht="11.25" customHeight="1" x14ac:dyDescent="0.2">
      <c r="B5031" s="28" t="s">
        <v>1728</v>
      </c>
      <c r="C5031" s="32">
        <f>D5031+E5031+F5031</f>
        <v>2268</v>
      </c>
      <c r="D5031" s="6">
        <v>1572</v>
      </c>
      <c r="E5031" s="6">
        <v>546</v>
      </c>
      <c r="F5031" s="7">
        <v>150</v>
      </c>
    </row>
    <row r="5032" spans="2:6" ht="11.25" customHeight="1" x14ac:dyDescent="0.2">
      <c r="B5032" s="36" t="s">
        <v>4016</v>
      </c>
      <c r="C5032" s="3"/>
      <c r="D5032" s="3"/>
      <c r="E5032" s="3"/>
      <c r="F5032" s="4"/>
    </row>
    <row r="5033" spans="2:6" ht="11.25" customHeight="1" x14ac:dyDescent="0.2">
      <c r="B5033" s="33" t="s">
        <v>1106</v>
      </c>
      <c r="C5033" s="34">
        <v>14259</v>
      </c>
      <c r="D5033" s="34">
        <v>11375</v>
      </c>
      <c r="E5033" s="34">
        <v>1087</v>
      </c>
      <c r="F5033" s="35">
        <v>1797</v>
      </c>
    </row>
    <row r="5034" spans="2:6" ht="11.25" customHeight="1" x14ac:dyDescent="0.2">
      <c r="B5034" s="36" t="s">
        <v>4016</v>
      </c>
      <c r="C5034" s="3"/>
      <c r="D5034" s="3"/>
      <c r="E5034" s="3"/>
      <c r="F5034" s="4"/>
    </row>
    <row r="5035" spans="2:6" ht="11.25" customHeight="1" x14ac:dyDescent="0.2">
      <c r="B5035" s="36" t="s">
        <v>3964</v>
      </c>
      <c r="C5035" s="3"/>
      <c r="D5035" s="3"/>
      <c r="E5035" s="3"/>
      <c r="F5035" s="4"/>
    </row>
    <row r="5036" spans="2:6" ht="11.25" customHeight="1" x14ac:dyDescent="0.2">
      <c r="B5036" s="36" t="s">
        <v>4016</v>
      </c>
      <c r="C5036" s="3"/>
      <c r="D5036" s="3"/>
      <c r="E5036" s="3"/>
      <c r="F5036" s="4"/>
    </row>
    <row r="5037" spans="2:6" ht="11.25" customHeight="1" x14ac:dyDescent="0.2">
      <c r="B5037" s="36" t="s">
        <v>2853</v>
      </c>
      <c r="C5037" s="3"/>
      <c r="D5037" s="3"/>
      <c r="E5037" s="3"/>
      <c r="F5037" s="4"/>
    </row>
    <row r="5038" spans="2:6" ht="11.25" customHeight="1" x14ac:dyDescent="0.2">
      <c r="B5038" s="36" t="s">
        <v>4016</v>
      </c>
      <c r="C5038" s="3"/>
      <c r="D5038" s="3"/>
      <c r="E5038" s="3"/>
      <c r="F5038" s="4"/>
    </row>
    <row r="5039" spans="2:6" ht="11.25" customHeight="1" x14ac:dyDescent="0.2">
      <c r="B5039" s="36" t="s">
        <v>3853</v>
      </c>
      <c r="C5039" s="3"/>
      <c r="D5039" s="3"/>
      <c r="E5039" s="3"/>
      <c r="F5039" s="4"/>
    </row>
    <row r="5040" spans="2:6" ht="11.25" customHeight="1" x14ac:dyDescent="0.2">
      <c r="B5040" s="36" t="s">
        <v>4016</v>
      </c>
      <c r="C5040" s="3"/>
      <c r="D5040" s="3"/>
      <c r="E5040" s="3"/>
      <c r="F5040" s="4"/>
    </row>
    <row r="5041" spans="2:6" ht="11.25" customHeight="1" x14ac:dyDescent="0.2">
      <c r="B5041" s="36" t="s">
        <v>3294</v>
      </c>
      <c r="C5041" s="3"/>
      <c r="D5041" s="3"/>
      <c r="E5041" s="3"/>
      <c r="F5041" s="4"/>
    </row>
    <row r="5042" spans="2:6" ht="11.25" customHeight="1" x14ac:dyDescent="0.2">
      <c r="B5042" s="36" t="s">
        <v>3202</v>
      </c>
      <c r="C5042" s="3"/>
      <c r="D5042" s="3"/>
      <c r="E5042" s="3"/>
      <c r="F5042" s="4"/>
    </row>
    <row r="5043" spans="2:6" ht="11.25" customHeight="1" x14ac:dyDescent="0.2">
      <c r="B5043" s="36" t="s">
        <v>3177</v>
      </c>
      <c r="C5043" s="3"/>
      <c r="D5043" s="3"/>
      <c r="E5043" s="3"/>
      <c r="F5043" s="4"/>
    </row>
    <row r="5044" spans="2:6" ht="11.25" customHeight="1" x14ac:dyDescent="0.2">
      <c r="B5044" s="36" t="s">
        <v>4016</v>
      </c>
      <c r="C5044" s="3"/>
      <c r="D5044" s="3"/>
      <c r="E5044" s="3"/>
      <c r="F5044" s="4"/>
    </row>
    <row r="5045" spans="2:6" ht="11.25" customHeight="1" x14ac:dyDescent="0.2">
      <c r="B5045" s="36" t="s">
        <v>984</v>
      </c>
      <c r="C5045" s="3"/>
      <c r="D5045" s="3"/>
      <c r="E5045" s="3"/>
      <c r="F5045" s="4"/>
    </row>
    <row r="5046" spans="2:6" ht="11.25" customHeight="1" x14ac:dyDescent="0.2">
      <c r="B5046" s="36" t="s">
        <v>1177</v>
      </c>
      <c r="C5046" s="3"/>
      <c r="D5046" s="3"/>
      <c r="E5046" s="3"/>
      <c r="F5046" s="4"/>
    </row>
    <row r="5047" spans="2:6" ht="11.25" customHeight="1" x14ac:dyDescent="0.2">
      <c r="B5047" s="36" t="s">
        <v>2138</v>
      </c>
      <c r="C5047" s="3"/>
      <c r="D5047" s="3"/>
      <c r="E5047" s="3"/>
      <c r="F5047" s="4"/>
    </row>
    <row r="5048" spans="2:6" ht="11.25" customHeight="1" x14ac:dyDescent="0.2">
      <c r="B5048" s="36" t="s">
        <v>1636</v>
      </c>
      <c r="C5048" s="37">
        <f>D5048+E5048+F5048</f>
        <v>7244</v>
      </c>
      <c r="D5048" s="3">
        <v>4360</v>
      </c>
      <c r="E5048" s="3">
        <v>1087</v>
      </c>
      <c r="F5048" s="4">
        <v>1797</v>
      </c>
    </row>
    <row r="5049" spans="2:6" ht="11.25" customHeight="1" x14ac:dyDescent="0.2">
      <c r="B5049" s="36" t="s">
        <v>4016</v>
      </c>
      <c r="C5049" s="3"/>
      <c r="D5049" s="3"/>
      <c r="E5049" s="3"/>
      <c r="F5049" s="4"/>
    </row>
    <row r="5050" spans="2:6" ht="11.25" customHeight="1" x14ac:dyDescent="0.2">
      <c r="B5050" s="36" t="s">
        <v>3942</v>
      </c>
      <c r="C5050" s="3"/>
      <c r="D5050" s="3"/>
      <c r="E5050" s="3"/>
      <c r="F5050" s="4"/>
    </row>
    <row r="5051" spans="2:6" ht="11.25" customHeight="1" x14ac:dyDescent="0.2">
      <c r="B5051" s="36" t="s">
        <v>4016</v>
      </c>
      <c r="C5051" s="3"/>
      <c r="D5051" s="3"/>
      <c r="E5051" s="3"/>
      <c r="F5051" s="4"/>
    </row>
    <row r="5052" spans="2:6" ht="11.25" customHeight="1" x14ac:dyDescent="0.2">
      <c r="B5052" s="36" t="s">
        <v>3458</v>
      </c>
      <c r="C5052" s="3"/>
      <c r="D5052" s="3"/>
      <c r="E5052" s="3"/>
      <c r="F5052" s="4"/>
    </row>
    <row r="5053" spans="2:6" ht="11.25" customHeight="1" x14ac:dyDescent="0.2">
      <c r="B5053" s="36" t="s">
        <v>614</v>
      </c>
      <c r="C5053" s="3"/>
      <c r="D5053" s="3"/>
      <c r="E5053" s="3"/>
      <c r="F5053" s="4"/>
    </row>
    <row r="5054" spans="2:6" ht="11.25" customHeight="1" x14ac:dyDescent="0.2">
      <c r="B5054" s="36" t="s">
        <v>1778</v>
      </c>
      <c r="C5054" s="37">
        <f>D5054+E5054+F5054</f>
        <v>7015</v>
      </c>
      <c r="D5054" s="3">
        <v>7015</v>
      </c>
      <c r="E5054" s="3"/>
      <c r="F5054" s="4"/>
    </row>
    <row r="5055" spans="2:6" ht="11.25" customHeight="1" x14ac:dyDescent="0.2">
      <c r="B5055" s="36" t="s">
        <v>4016</v>
      </c>
      <c r="C5055" s="3"/>
      <c r="D5055" s="3"/>
      <c r="E5055" s="3"/>
      <c r="F5055" s="4"/>
    </row>
    <row r="5056" spans="2:6" ht="11.25" customHeight="1" x14ac:dyDescent="0.2">
      <c r="B5056" s="36" t="s">
        <v>1485</v>
      </c>
      <c r="C5056" s="3"/>
      <c r="D5056" s="3"/>
      <c r="E5056" s="3"/>
      <c r="F5056" s="4"/>
    </row>
    <row r="5057" spans="2:6" ht="11.25" customHeight="1" x14ac:dyDescent="0.2">
      <c r="B5057" s="36" t="s">
        <v>4016</v>
      </c>
      <c r="C5057" s="3"/>
      <c r="D5057" s="3"/>
      <c r="E5057" s="3"/>
      <c r="F5057" s="4"/>
    </row>
    <row r="5058" spans="2:6" ht="11.25" customHeight="1" x14ac:dyDescent="0.2">
      <c r="B5058" s="36" t="s">
        <v>334</v>
      </c>
      <c r="C5058" s="3"/>
      <c r="D5058" s="3"/>
      <c r="E5058" s="3"/>
      <c r="F5058" s="4"/>
    </row>
    <row r="5059" spans="2:6" ht="11.25" customHeight="1" x14ac:dyDescent="0.2">
      <c r="B5059" s="36" t="s">
        <v>1052</v>
      </c>
      <c r="C5059" s="3"/>
      <c r="D5059" s="3"/>
      <c r="E5059" s="3"/>
      <c r="F5059" s="4"/>
    </row>
    <row r="5060" spans="2:6" ht="11.25" customHeight="1" x14ac:dyDescent="0.2">
      <c r="B5060" s="36" t="s">
        <v>761</v>
      </c>
      <c r="C5060" s="3"/>
      <c r="D5060" s="3"/>
      <c r="E5060" s="3"/>
      <c r="F5060" s="4"/>
    </row>
    <row r="5061" spans="2:6" ht="11.25" customHeight="1" x14ac:dyDescent="0.2">
      <c r="B5061" s="36" t="s">
        <v>3044</v>
      </c>
      <c r="C5061" s="37">
        <f>D5061+E5061+F5061</f>
        <v>14259</v>
      </c>
      <c r="D5061" s="3">
        <v>11375</v>
      </c>
      <c r="E5061" s="3">
        <v>1087</v>
      </c>
      <c r="F5061" s="4">
        <v>1797</v>
      </c>
    </row>
    <row r="5062" spans="2:6" ht="11.25" customHeight="1" x14ac:dyDescent="0.2">
      <c r="B5062" s="36" t="s">
        <v>4016</v>
      </c>
      <c r="C5062" s="3"/>
      <c r="D5062" s="3"/>
      <c r="E5062" s="3"/>
      <c r="F5062" s="4"/>
    </row>
    <row r="5063" spans="2:6" ht="11.25" customHeight="1" x14ac:dyDescent="0.2">
      <c r="B5063" s="33" t="s">
        <v>570</v>
      </c>
      <c r="C5063" s="34">
        <v>1017681</v>
      </c>
      <c r="D5063" s="34">
        <v>758236</v>
      </c>
      <c r="E5063" s="34">
        <v>101037</v>
      </c>
      <c r="F5063" s="35">
        <v>158408</v>
      </c>
    </row>
    <row r="5064" spans="2:6" ht="11.25" customHeight="1" x14ac:dyDescent="0.2">
      <c r="B5064" s="36" t="s">
        <v>4016</v>
      </c>
      <c r="C5064" s="3"/>
      <c r="D5064" s="3"/>
      <c r="E5064" s="3"/>
      <c r="F5064" s="4"/>
    </row>
    <row r="5065" spans="2:6" ht="11.25" customHeight="1" x14ac:dyDescent="0.2">
      <c r="B5065" s="36" t="s">
        <v>2830</v>
      </c>
      <c r="C5065" s="3"/>
      <c r="D5065" s="3"/>
      <c r="E5065" s="3"/>
      <c r="F5065" s="4"/>
    </row>
    <row r="5066" spans="2:6" ht="11.25" customHeight="1" x14ac:dyDescent="0.2">
      <c r="B5066" s="36" t="s">
        <v>4016</v>
      </c>
      <c r="C5066" s="3"/>
      <c r="D5066" s="3"/>
      <c r="E5066" s="3"/>
      <c r="F5066" s="4"/>
    </row>
    <row r="5067" spans="2:6" ht="11.25" customHeight="1" x14ac:dyDescent="0.2">
      <c r="B5067" s="36" t="s">
        <v>891</v>
      </c>
      <c r="C5067" s="3"/>
      <c r="D5067" s="3"/>
      <c r="E5067" s="3"/>
      <c r="F5067" s="4"/>
    </row>
    <row r="5068" spans="2:6" ht="11.25" customHeight="1" x14ac:dyDescent="0.2">
      <c r="B5068" s="36" t="s">
        <v>4016</v>
      </c>
      <c r="C5068" s="3"/>
      <c r="D5068" s="3"/>
      <c r="E5068" s="3"/>
      <c r="F5068" s="4"/>
    </row>
    <row r="5069" spans="2:6" ht="11.25" customHeight="1" x14ac:dyDescent="0.2">
      <c r="B5069" s="36" t="s">
        <v>2422</v>
      </c>
      <c r="C5069" s="3"/>
      <c r="D5069" s="3"/>
      <c r="E5069" s="3"/>
      <c r="F5069" s="4"/>
    </row>
    <row r="5070" spans="2:6" ht="11.25" customHeight="1" x14ac:dyDescent="0.2">
      <c r="B5070" s="36" t="s">
        <v>4016</v>
      </c>
      <c r="C5070" s="3"/>
      <c r="D5070" s="3"/>
      <c r="E5070" s="3"/>
      <c r="F5070" s="4"/>
    </row>
    <row r="5071" spans="2:6" ht="11.25" customHeight="1" x14ac:dyDescent="0.2">
      <c r="B5071" s="36" t="s">
        <v>1063</v>
      </c>
      <c r="C5071" s="3"/>
      <c r="D5071" s="3"/>
      <c r="E5071" s="3"/>
      <c r="F5071" s="4"/>
    </row>
    <row r="5072" spans="2:6" ht="11.25" customHeight="1" x14ac:dyDescent="0.2">
      <c r="B5072" s="36" t="s">
        <v>4016</v>
      </c>
      <c r="C5072" s="3"/>
      <c r="D5072" s="3"/>
      <c r="E5072" s="3"/>
      <c r="F5072" s="4"/>
    </row>
    <row r="5073" spans="2:6" ht="11.25" customHeight="1" x14ac:dyDescent="0.2">
      <c r="B5073" s="36" t="s">
        <v>681</v>
      </c>
      <c r="C5073" s="3"/>
      <c r="D5073" s="3"/>
      <c r="E5073" s="3"/>
      <c r="F5073" s="4"/>
    </row>
    <row r="5074" spans="2:6" ht="11.25" customHeight="1" x14ac:dyDescent="0.2">
      <c r="B5074" s="36" t="s">
        <v>4016</v>
      </c>
      <c r="C5074" s="3"/>
      <c r="D5074" s="3"/>
      <c r="E5074" s="3"/>
      <c r="F5074" s="4"/>
    </row>
    <row r="5075" spans="2:6" ht="11.25" customHeight="1" x14ac:dyDescent="0.2">
      <c r="B5075" s="36" t="s">
        <v>3473</v>
      </c>
      <c r="C5075" s="3"/>
      <c r="D5075" s="3"/>
      <c r="E5075" s="3"/>
      <c r="F5075" s="4"/>
    </row>
    <row r="5076" spans="2:6" ht="11.25" customHeight="1" x14ac:dyDescent="0.2">
      <c r="B5076" s="36" t="s">
        <v>4016</v>
      </c>
      <c r="C5076" s="3"/>
      <c r="D5076" s="3"/>
      <c r="E5076" s="3"/>
      <c r="F5076" s="4"/>
    </row>
    <row r="5077" spans="2:6" ht="11.25" customHeight="1" x14ac:dyDescent="0.2">
      <c r="B5077" s="36" t="s">
        <v>2416</v>
      </c>
      <c r="C5077" s="3"/>
      <c r="D5077" s="3"/>
      <c r="E5077" s="3"/>
      <c r="F5077" s="4"/>
    </row>
    <row r="5078" spans="2:6" ht="11.25" customHeight="1" x14ac:dyDescent="0.2">
      <c r="B5078" s="36" t="s">
        <v>2910</v>
      </c>
      <c r="C5078" s="3"/>
      <c r="D5078" s="3"/>
      <c r="E5078" s="3"/>
      <c r="F5078" s="4"/>
    </row>
    <row r="5079" spans="2:6" ht="11.25" customHeight="1" x14ac:dyDescent="0.2">
      <c r="B5079" s="36" t="s">
        <v>2659</v>
      </c>
      <c r="C5079" s="3"/>
      <c r="D5079" s="3"/>
      <c r="E5079" s="3"/>
      <c r="F5079" s="4"/>
    </row>
    <row r="5080" spans="2:6" ht="11.25" customHeight="1" x14ac:dyDescent="0.2">
      <c r="B5080" s="36" t="s">
        <v>1003</v>
      </c>
      <c r="C5080" s="37">
        <f>D5080+E5080+F5080</f>
        <v>49763</v>
      </c>
      <c r="D5080" s="3">
        <v>33839</v>
      </c>
      <c r="E5080" s="3">
        <v>5078</v>
      </c>
      <c r="F5080" s="4">
        <v>10846</v>
      </c>
    </row>
    <row r="5081" spans="2:6" ht="11.25" customHeight="1" x14ac:dyDescent="0.2">
      <c r="B5081" s="36" t="s">
        <v>4016</v>
      </c>
      <c r="C5081" s="3"/>
      <c r="D5081" s="3"/>
      <c r="E5081" s="3"/>
      <c r="F5081" s="4"/>
    </row>
    <row r="5082" spans="2:6" ht="11.25" customHeight="1" x14ac:dyDescent="0.2">
      <c r="B5082" s="36" t="s">
        <v>1113</v>
      </c>
      <c r="C5082" s="3"/>
      <c r="D5082" s="3"/>
      <c r="E5082" s="3"/>
      <c r="F5082" s="4"/>
    </row>
    <row r="5083" spans="2:6" ht="11.25" customHeight="1" x14ac:dyDescent="0.2">
      <c r="B5083" s="36" t="s">
        <v>4016</v>
      </c>
      <c r="C5083" s="3"/>
      <c r="D5083" s="3"/>
      <c r="E5083" s="3"/>
      <c r="F5083" s="4"/>
    </row>
    <row r="5084" spans="2:6" ht="11.25" customHeight="1" x14ac:dyDescent="0.2">
      <c r="B5084" s="28" t="s">
        <v>2980</v>
      </c>
      <c r="C5084" s="6"/>
      <c r="D5084" s="6"/>
      <c r="E5084" s="6"/>
      <c r="F5084" s="7"/>
    </row>
    <row r="5085" spans="2:6" ht="11.25" customHeight="1" x14ac:dyDescent="0.2">
      <c r="B5085" s="36" t="s">
        <v>4016</v>
      </c>
      <c r="C5085" s="3"/>
      <c r="D5085" s="3"/>
      <c r="E5085" s="3"/>
      <c r="F5085" s="4"/>
    </row>
    <row r="5086" spans="2:6" ht="11.25" customHeight="1" x14ac:dyDescent="0.2">
      <c r="B5086" s="36" t="s">
        <v>2240</v>
      </c>
      <c r="C5086" s="3"/>
      <c r="D5086" s="3"/>
      <c r="E5086" s="3"/>
      <c r="F5086" s="4"/>
    </row>
    <row r="5087" spans="2:6" ht="11.25" customHeight="1" x14ac:dyDescent="0.2">
      <c r="B5087" s="36" t="s">
        <v>2383</v>
      </c>
      <c r="C5087" s="3"/>
      <c r="D5087" s="3"/>
      <c r="E5087" s="3"/>
      <c r="F5087" s="4"/>
    </row>
    <row r="5088" spans="2:6" ht="11.25" customHeight="1" x14ac:dyDescent="0.2">
      <c r="B5088" s="36" t="s">
        <v>743</v>
      </c>
      <c r="C5088" s="3"/>
      <c r="D5088" s="3"/>
      <c r="E5088" s="3"/>
      <c r="F5088" s="4"/>
    </row>
    <row r="5089" spans="2:6" ht="11.25" customHeight="1" x14ac:dyDescent="0.2">
      <c r="B5089" s="36" t="s">
        <v>116</v>
      </c>
      <c r="C5089" s="3"/>
      <c r="D5089" s="3"/>
      <c r="E5089" s="3"/>
      <c r="F5089" s="4"/>
    </row>
    <row r="5090" spans="2:6" ht="11.25" customHeight="1" x14ac:dyDescent="0.2">
      <c r="B5090" s="36" t="s">
        <v>4016</v>
      </c>
      <c r="C5090" s="3"/>
      <c r="D5090" s="3"/>
      <c r="E5090" s="3"/>
      <c r="F5090" s="4"/>
    </row>
    <row r="5091" spans="2:6" ht="11.25" customHeight="1" x14ac:dyDescent="0.2">
      <c r="B5091" s="36" t="s">
        <v>633</v>
      </c>
      <c r="C5091" s="3"/>
      <c r="D5091" s="3"/>
      <c r="E5091" s="3"/>
      <c r="F5091" s="4"/>
    </row>
    <row r="5092" spans="2:6" ht="11.25" customHeight="1" x14ac:dyDescent="0.2">
      <c r="B5092" s="36" t="s">
        <v>4016</v>
      </c>
      <c r="C5092" s="3"/>
      <c r="D5092" s="3"/>
      <c r="E5092" s="3"/>
      <c r="F5092" s="4"/>
    </row>
    <row r="5093" spans="2:6" ht="11.25" customHeight="1" x14ac:dyDescent="0.2">
      <c r="B5093" s="36" t="s">
        <v>641</v>
      </c>
      <c r="C5093" s="3"/>
      <c r="D5093" s="3"/>
      <c r="E5093" s="3"/>
      <c r="F5093" s="4"/>
    </row>
    <row r="5094" spans="2:6" ht="11.25" customHeight="1" x14ac:dyDescent="0.2">
      <c r="B5094" s="36" t="s">
        <v>4016</v>
      </c>
      <c r="C5094" s="3"/>
      <c r="D5094" s="3"/>
      <c r="E5094" s="3"/>
      <c r="F5094" s="4"/>
    </row>
    <row r="5095" spans="2:6" ht="11.25" customHeight="1" x14ac:dyDescent="0.2">
      <c r="B5095" s="36" t="s">
        <v>1356</v>
      </c>
      <c r="C5095" s="3"/>
      <c r="D5095" s="3"/>
      <c r="E5095" s="3"/>
      <c r="F5095" s="4"/>
    </row>
    <row r="5096" spans="2:6" ht="11.25" customHeight="1" x14ac:dyDescent="0.2">
      <c r="B5096" s="36" t="s">
        <v>928</v>
      </c>
      <c r="C5096" s="3"/>
      <c r="D5096" s="3"/>
      <c r="E5096" s="3"/>
      <c r="F5096" s="4"/>
    </row>
    <row r="5097" spans="2:6" ht="11.25" customHeight="1" x14ac:dyDescent="0.2">
      <c r="B5097" s="36" t="s">
        <v>3316</v>
      </c>
      <c r="C5097" s="3"/>
      <c r="D5097" s="3"/>
      <c r="E5097" s="3"/>
      <c r="F5097" s="4"/>
    </row>
    <row r="5098" spans="2:6" ht="11.25" customHeight="1" x14ac:dyDescent="0.2">
      <c r="B5098" s="36" t="s">
        <v>4016</v>
      </c>
      <c r="C5098" s="3"/>
      <c r="D5098" s="3"/>
      <c r="E5098" s="3"/>
      <c r="F5098" s="4"/>
    </row>
    <row r="5099" spans="2:6" ht="11.25" customHeight="1" x14ac:dyDescent="0.2">
      <c r="B5099" s="36" t="s">
        <v>3600</v>
      </c>
      <c r="C5099" s="3"/>
      <c r="D5099" s="3"/>
      <c r="E5099" s="3"/>
      <c r="F5099" s="4"/>
    </row>
    <row r="5100" spans="2:6" ht="11.25" customHeight="1" x14ac:dyDescent="0.2">
      <c r="B5100" s="36" t="s">
        <v>4016</v>
      </c>
      <c r="C5100" s="3"/>
      <c r="D5100" s="3"/>
      <c r="E5100" s="3"/>
      <c r="F5100" s="4"/>
    </row>
    <row r="5101" spans="2:6" ht="11.25" customHeight="1" x14ac:dyDescent="0.2">
      <c r="B5101" s="36" t="s">
        <v>1144</v>
      </c>
      <c r="C5101" s="3"/>
      <c r="D5101" s="3"/>
      <c r="E5101" s="3"/>
      <c r="F5101" s="4"/>
    </row>
    <row r="5102" spans="2:6" ht="11.25" customHeight="1" x14ac:dyDescent="0.2">
      <c r="B5102" s="36" t="s">
        <v>4016</v>
      </c>
      <c r="C5102" s="3"/>
      <c r="D5102" s="3"/>
      <c r="E5102" s="3"/>
      <c r="F5102" s="4"/>
    </row>
    <row r="5103" spans="2:6" ht="11.25" customHeight="1" x14ac:dyDescent="0.2">
      <c r="B5103" s="36" t="s">
        <v>2137</v>
      </c>
      <c r="C5103" s="3"/>
      <c r="D5103" s="3"/>
      <c r="E5103" s="3"/>
      <c r="F5103" s="4"/>
    </row>
    <row r="5104" spans="2:6" ht="11.25" customHeight="1" x14ac:dyDescent="0.2">
      <c r="B5104" s="36" t="s">
        <v>4016</v>
      </c>
      <c r="C5104" s="3"/>
      <c r="D5104" s="3"/>
      <c r="E5104" s="3"/>
      <c r="F5104" s="4"/>
    </row>
    <row r="5105" spans="2:6" ht="11.25" customHeight="1" x14ac:dyDescent="0.2">
      <c r="B5105" s="36" t="s">
        <v>1647</v>
      </c>
      <c r="C5105" s="3"/>
      <c r="D5105" s="3"/>
      <c r="E5105" s="3"/>
      <c r="F5105" s="4"/>
    </row>
    <row r="5106" spans="2:6" ht="11.25" customHeight="1" x14ac:dyDescent="0.2">
      <c r="B5106" s="36" t="s">
        <v>3883</v>
      </c>
      <c r="C5106" s="3"/>
      <c r="D5106" s="3"/>
      <c r="E5106" s="3"/>
      <c r="F5106" s="4"/>
    </row>
    <row r="5107" spans="2:6" ht="11.25" customHeight="1" x14ac:dyDescent="0.2">
      <c r="B5107" s="36" t="s">
        <v>3177</v>
      </c>
      <c r="C5107" s="3"/>
      <c r="D5107" s="3"/>
      <c r="E5107" s="3"/>
      <c r="F5107" s="4"/>
    </row>
    <row r="5108" spans="2:6" ht="11.25" customHeight="1" x14ac:dyDescent="0.2">
      <c r="B5108" s="36" t="s">
        <v>4016</v>
      </c>
      <c r="C5108" s="3"/>
      <c r="D5108" s="3"/>
      <c r="E5108" s="3"/>
      <c r="F5108" s="4"/>
    </row>
    <row r="5109" spans="2:6" ht="11.25" customHeight="1" x14ac:dyDescent="0.2">
      <c r="B5109" s="36" t="s">
        <v>3326</v>
      </c>
      <c r="C5109" s="3"/>
      <c r="D5109" s="3"/>
      <c r="E5109" s="3"/>
      <c r="F5109" s="4"/>
    </row>
    <row r="5110" spans="2:6" ht="11.25" customHeight="1" x14ac:dyDescent="0.2">
      <c r="B5110" s="36" t="s">
        <v>332</v>
      </c>
      <c r="C5110" s="3"/>
      <c r="D5110" s="3"/>
      <c r="E5110" s="3"/>
      <c r="F5110" s="4"/>
    </row>
    <row r="5111" spans="2:6" ht="11.25" customHeight="1" x14ac:dyDescent="0.2">
      <c r="B5111" s="36" t="s">
        <v>2804</v>
      </c>
      <c r="C5111" s="3"/>
      <c r="D5111" s="3"/>
      <c r="E5111" s="3"/>
      <c r="F5111" s="4"/>
    </row>
    <row r="5112" spans="2:6" ht="11.25" customHeight="1" x14ac:dyDescent="0.2">
      <c r="B5112" s="36" t="s">
        <v>4016</v>
      </c>
      <c r="C5112" s="3"/>
      <c r="D5112" s="3"/>
      <c r="E5112" s="3"/>
      <c r="F5112" s="4"/>
    </row>
    <row r="5113" spans="2:6" ht="11.25" customHeight="1" x14ac:dyDescent="0.2">
      <c r="B5113" s="36" t="s">
        <v>193</v>
      </c>
      <c r="C5113" s="3"/>
      <c r="D5113" s="3"/>
      <c r="E5113" s="3"/>
      <c r="F5113" s="4"/>
    </row>
    <row r="5114" spans="2:6" ht="11.25" customHeight="1" x14ac:dyDescent="0.2">
      <c r="B5114" s="36" t="s">
        <v>41</v>
      </c>
      <c r="C5114" s="3"/>
      <c r="D5114" s="3"/>
      <c r="E5114" s="3"/>
      <c r="F5114" s="4"/>
    </row>
    <row r="5115" spans="2:6" ht="11.25" customHeight="1" x14ac:dyDescent="0.2">
      <c r="B5115" s="36" t="s">
        <v>356</v>
      </c>
      <c r="C5115" s="3"/>
      <c r="D5115" s="3"/>
      <c r="E5115" s="3"/>
      <c r="F5115" s="4"/>
    </row>
    <row r="5116" spans="2:6" ht="11.25" customHeight="1" x14ac:dyDescent="0.2">
      <c r="B5116" s="36" t="s">
        <v>2934</v>
      </c>
      <c r="C5116" s="37">
        <f>D5116+E5116+F5116</f>
        <v>72074</v>
      </c>
      <c r="D5116" s="3">
        <v>41249</v>
      </c>
      <c r="E5116" s="3">
        <v>12695</v>
      </c>
      <c r="F5116" s="4">
        <v>18130</v>
      </c>
    </row>
    <row r="5117" spans="2:6" ht="11.25" customHeight="1" x14ac:dyDescent="0.2">
      <c r="B5117" s="36" t="s">
        <v>4016</v>
      </c>
      <c r="C5117" s="3"/>
      <c r="D5117" s="3"/>
      <c r="E5117" s="3"/>
      <c r="F5117" s="4"/>
    </row>
    <row r="5118" spans="2:6" ht="11.25" customHeight="1" x14ac:dyDescent="0.2">
      <c r="B5118" s="36" t="s">
        <v>2597</v>
      </c>
      <c r="C5118" s="3"/>
      <c r="D5118" s="3"/>
      <c r="E5118" s="3"/>
      <c r="F5118" s="4"/>
    </row>
    <row r="5119" spans="2:6" ht="11.25" customHeight="1" x14ac:dyDescent="0.2">
      <c r="B5119" s="36" t="s">
        <v>4016</v>
      </c>
      <c r="C5119" s="3"/>
      <c r="D5119" s="3"/>
      <c r="E5119" s="3"/>
      <c r="F5119" s="4"/>
    </row>
    <row r="5120" spans="2:6" ht="11.25" customHeight="1" x14ac:dyDescent="0.2">
      <c r="B5120" s="36" t="s">
        <v>377</v>
      </c>
      <c r="C5120" s="3"/>
      <c r="D5120" s="3"/>
      <c r="E5120" s="3"/>
      <c r="F5120" s="4"/>
    </row>
    <row r="5121" spans="2:6" ht="11.25" customHeight="1" x14ac:dyDescent="0.2">
      <c r="B5121" s="36" t="s">
        <v>4016</v>
      </c>
      <c r="C5121" s="3"/>
      <c r="D5121" s="3"/>
      <c r="E5121" s="3"/>
      <c r="F5121" s="4"/>
    </row>
    <row r="5122" spans="2:6" ht="11.25" customHeight="1" x14ac:dyDescent="0.2">
      <c r="B5122" s="36" t="s">
        <v>3473</v>
      </c>
      <c r="C5122" s="3"/>
      <c r="D5122" s="3"/>
      <c r="E5122" s="3"/>
      <c r="F5122" s="4"/>
    </row>
    <row r="5123" spans="2:6" ht="11.25" customHeight="1" x14ac:dyDescent="0.2">
      <c r="B5123" s="36" t="s">
        <v>4016</v>
      </c>
      <c r="C5123" s="3"/>
      <c r="D5123" s="3"/>
      <c r="E5123" s="3"/>
      <c r="F5123" s="4"/>
    </row>
    <row r="5124" spans="2:6" ht="11.25" customHeight="1" x14ac:dyDescent="0.2">
      <c r="B5124" s="36" t="s">
        <v>4007</v>
      </c>
      <c r="C5124" s="3"/>
      <c r="D5124" s="3"/>
      <c r="E5124" s="3"/>
      <c r="F5124" s="4"/>
    </row>
    <row r="5125" spans="2:6" ht="11.25" customHeight="1" x14ac:dyDescent="0.2">
      <c r="B5125" s="36" t="s">
        <v>2118</v>
      </c>
      <c r="C5125" s="3"/>
      <c r="D5125" s="3"/>
      <c r="E5125" s="3"/>
      <c r="F5125" s="4"/>
    </row>
    <row r="5126" spans="2:6" ht="11.25" customHeight="1" x14ac:dyDescent="0.2">
      <c r="B5126" s="36" t="s">
        <v>1235</v>
      </c>
      <c r="C5126" s="3"/>
      <c r="D5126" s="3"/>
      <c r="E5126" s="3"/>
      <c r="F5126" s="4"/>
    </row>
    <row r="5127" spans="2:6" ht="11.25" customHeight="1" x14ac:dyDescent="0.2">
      <c r="B5127" s="36" t="s">
        <v>242</v>
      </c>
      <c r="C5127" s="37">
        <f>D5127+E5127+F5127</f>
        <v>93366</v>
      </c>
      <c r="D5127" s="3">
        <v>62555</v>
      </c>
      <c r="E5127" s="3">
        <v>9826</v>
      </c>
      <c r="F5127" s="4">
        <v>20985</v>
      </c>
    </row>
    <row r="5128" spans="2:6" ht="11.25" customHeight="1" x14ac:dyDescent="0.2">
      <c r="B5128" s="36" t="s">
        <v>4016</v>
      </c>
      <c r="C5128" s="3"/>
      <c r="D5128" s="3"/>
      <c r="E5128" s="3"/>
      <c r="F5128" s="4"/>
    </row>
    <row r="5129" spans="2:6" ht="11.25" customHeight="1" x14ac:dyDescent="0.2">
      <c r="B5129" s="36" t="s">
        <v>3683</v>
      </c>
      <c r="C5129" s="3"/>
      <c r="D5129" s="3"/>
      <c r="E5129" s="3"/>
      <c r="F5129" s="4"/>
    </row>
    <row r="5130" spans="2:6" ht="11.25" customHeight="1" x14ac:dyDescent="0.2">
      <c r="B5130" s="36" t="s">
        <v>4016</v>
      </c>
      <c r="C5130" s="3"/>
      <c r="D5130" s="3"/>
      <c r="E5130" s="3"/>
      <c r="F5130" s="4"/>
    </row>
    <row r="5131" spans="2:6" ht="11.25" customHeight="1" x14ac:dyDescent="0.2">
      <c r="B5131" s="36" t="s">
        <v>1539</v>
      </c>
      <c r="C5131" s="3"/>
      <c r="D5131" s="3"/>
      <c r="E5131" s="3"/>
      <c r="F5131" s="4"/>
    </row>
    <row r="5132" spans="2:6" ht="11.25" customHeight="1" x14ac:dyDescent="0.2">
      <c r="B5132" s="36" t="s">
        <v>4016</v>
      </c>
      <c r="C5132" s="3"/>
      <c r="D5132" s="3"/>
      <c r="E5132" s="3"/>
      <c r="F5132" s="4"/>
    </row>
    <row r="5133" spans="2:6" ht="11.25" customHeight="1" x14ac:dyDescent="0.2">
      <c r="B5133" s="36" t="s">
        <v>605</v>
      </c>
      <c r="C5133" s="3"/>
      <c r="D5133" s="3"/>
      <c r="E5133" s="3"/>
      <c r="F5133" s="4"/>
    </row>
    <row r="5134" spans="2:6" ht="11.25" customHeight="1" x14ac:dyDescent="0.2">
      <c r="B5134" s="36" t="s">
        <v>4016</v>
      </c>
      <c r="C5134" s="3"/>
      <c r="D5134" s="3"/>
      <c r="E5134" s="3"/>
      <c r="F5134" s="4"/>
    </row>
    <row r="5135" spans="2:6" ht="11.25" customHeight="1" x14ac:dyDescent="0.2">
      <c r="B5135" s="36" t="s">
        <v>2743</v>
      </c>
      <c r="C5135" s="3"/>
      <c r="D5135" s="3"/>
      <c r="E5135" s="3"/>
      <c r="F5135" s="4"/>
    </row>
    <row r="5136" spans="2:6" ht="11.25" customHeight="1" x14ac:dyDescent="0.2">
      <c r="B5136" s="36" t="s">
        <v>4016</v>
      </c>
      <c r="C5136" s="3"/>
      <c r="D5136" s="3"/>
      <c r="E5136" s="3"/>
      <c r="F5136" s="4"/>
    </row>
    <row r="5137" spans="2:6" ht="11.25" customHeight="1" x14ac:dyDescent="0.2">
      <c r="B5137" s="28" t="s">
        <v>3084</v>
      </c>
      <c r="C5137" s="6"/>
      <c r="D5137" s="6"/>
      <c r="E5137" s="6"/>
      <c r="F5137" s="7"/>
    </row>
    <row r="5138" spans="2:6" ht="11.25" customHeight="1" x14ac:dyDescent="0.2">
      <c r="B5138" s="36" t="s">
        <v>4016</v>
      </c>
      <c r="C5138" s="3"/>
      <c r="D5138" s="3"/>
      <c r="E5138" s="3"/>
      <c r="F5138" s="4"/>
    </row>
    <row r="5139" spans="2:6" ht="11.25" customHeight="1" x14ac:dyDescent="0.2">
      <c r="B5139" s="36" t="s">
        <v>2150</v>
      </c>
      <c r="C5139" s="3"/>
      <c r="D5139" s="3"/>
      <c r="E5139" s="3"/>
      <c r="F5139" s="4"/>
    </row>
    <row r="5140" spans="2:6" ht="11.25" customHeight="1" x14ac:dyDescent="0.2">
      <c r="B5140" s="36" t="s">
        <v>4016</v>
      </c>
      <c r="C5140" s="3"/>
      <c r="D5140" s="3"/>
      <c r="E5140" s="3"/>
      <c r="F5140" s="4"/>
    </row>
    <row r="5141" spans="2:6" ht="11.25" customHeight="1" x14ac:dyDescent="0.2">
      <c r="B5141" s="36" t="s">
        <v>1512</v>
      </c>
      <c r="C5141" s="3"/>
      <c r="D5141" s="3"/>
      <c r="E5141" s="3"/>
      <c r="F5141" s="4"/>
    </row>
    <row r="5142" spans="2:6" ht="11.25" customHeight="1" x14ac:dyDescent="0.2">
      <c r="B5142" s="36" t="s">
        <v>4016</v>
      </c>
      <c r="C5142" s="3"/>
      <c r="D5142" s="3"/>
      <c r="E5142" s="3"/>
      <c r="F5142" s="4"/>
    </row>
    <row r="5143" spans="2:6" ht="11.25" customHeight="1" x14ac:dyDescent="0.2">
      <c r="B5143" s="36" t="s">
        <v>1656</v>
      </c>
      <c r="C5143" s="3"/>
      <c r="D5143" s="3"/>
      <c r="E5143" s="3"/>
      <c r="F5143" s="4"/>
    </row>
    <row r="5144" spans="2:6" ht="11.25" customHeight="1" x14ac:dyDescent="0.2">
      <c r="B5144" s="36" t="s">
        <v>4016</v>
      </c>
      <c r="C5144" s="3"/>
      <c r="D5144" s="3"/>
      <c r="E5144" s="3"/>
      <c r="F5144" s="4"/>
    </row>
    <row r="5145" spans="2:6" ht="11.25" customHeight="1" x14ac:dyDescent="0.2">
      <c r="B5145" s="36" t="s">
        <v>2331</v>
      </c>
      <c r="C5145" s="3"/>
      <c r="D5145" s="3"/>
      <c r="E5145" s="3"/>
      <c r="F5145" s="4"/>
    </row>
    <row r="5146" spans="2:6" ht="11.25" customHeight="1" x14ac:dyDescent="0.2">
      <c r="B5146" s="36" t="s">
        <v>4016</v>
      </c>
      <c r="C5146" s="3"/>
      <c r="D5146" s="3"/>
      <c r="E5146" s="3"/>
      <c r="F5146" s="4"/>
    </row>
    <row r="5147" spans="2:6" ht="11.25" customHeight="1" x14ac:dyDescent="0.2">
      <c r="B5147" s="36" t="s">
        <v>627</v>
      </c>
      <c r="C5147" s="3"/>
      <c r="D5147" s="3"/>
      <c r="E5147" s="3"/>
      <c r="F5147" s="4"/>
    </row>
    <row r="5148" spans="2:6" ht="11.25" customHeight="1" x14ac:dyDescent="0.2">
      <c r="B5148" s="36" t="s">
        <v>4016</v>
      </c>
      <c r="C5148" s="3"/>
      <c r="D5148" s="3"/>
      <c r="E5148" s="3"/>
      <c r="F5148" s="4"/>
    </row>
    <row r="5149" spans="2:6" ht="11.25" customHeight="1" x14ac:dyDescent="0.2">
      <c r="B5149" s="36" t="s">
        <v>2426</v>
      </c>
      <c r="C5149" s="3"/>
      <c r="D5149" s="3"/>
      <c r="E5149" s="3"/>
      <c r="F5149" s="4"/>
    </row>
    <row r="5150" spans="2:6" ht="11.25" customHeight="1" x14ac:dyDescent="0.2">
      <c r="B5150" s="36" t="s">
        <v>4016</v>
      </c>
      <c r="C5150" s="3"/>
      <c r="D5150" s="3"/>
      <c r="E5150" s="3"/>
      <c r="F5150" s="4"/>
    </row>
    <row r="5151" spans="2:6" ht="11.25" customHeight="1" x14ac:dyDescent="0.2">
      <c r="B5151" s="36" t="s">
        <v>3800</v>
      </c>
      <c r="C5151" s="3"/>
      <c r="D5151" s="3"/>
      <c r="E5151" s="3"/>
      <c r="F5151" s="4"/>
    </row>
    <row r="5152" spans="2:6" ht="11.25" customHeight="1" x14ac:dyDescent="0.2">
      <c r="B5152" s="36" t="s">
        <v>4016</v>
      </c>
      <c r="C5152" s="3"/>
      <c r="D5152" s="3"/>
      <c r="E5152" s="3"/>
      <c r="F5152" s="4"/>
    </row>
    <row r="5153" spans="2:6" ht="11.25" customHeight="1" x14ac:dyDescent="0.2">
      <c r="B5153" s="36" t="s">
        <v>780</v>
      </c>
      <c r="C5153" s="3"/>
      <c r="D5153" s="3"/>
      <c r="E5153" s="3"/>
      <c r="F5153" s="4"/>
    </row>
    <row r="5154" spans="2:6" ht="11.25" customHeight="1" x14ac:dyDescent="0.2">
      <c r="B5154" s="36" t="s">
        <v>1924</v>
      </c>
      <c r="C5154" s="3"/>
      <c r="D5154" s="3"/>
      <c r="E5154" s="3"/>
      <c r="F5154" s="4"/>
    </row>
    <row r="5155" spans="2:6" ht="11.25" customHeight="1" x14ac:dyDescent="0.2">
      <c r="B5155" s="36" t="s">
        <v>1228</v>
      </c>
      <c r="C5155" s="3"/>
      <c r="D5155" s="3"/>
      <c r="E5155" s="3"/>
      <c r="F5155" s="4"/>
    </row>
    <row r="5156" spans="2:6" ht="11.25" customHeight="1" x14ac:dyDescent="0.2">
      <c r="B5156" s="36" t="s">
        <v>4016</v>
      </c>
      <c r="C5156" s="3"/>
      <c r="D5156" s="3"/>
      <c r="E5156" s="3"/>
      <c r="F5156" s="4"/>
    </row>
    <row r="5157" spans="2:6" ht="11.25" customHeight="1" x14ac:dyDescent="0.2">
      <c r="B5157" s="36" t="s">
        <v>717</v>
      </c>
      <c r="C5157" s="3"/>
      <c r="D5157" s="3"/>
      <c r="E5157" s="3"/>
      <c r="F5157" s="4"/>
    </row>
    <row r="5158" spans="2:6" ht="11.25" customHeight="1" x14ac:dyDescent="0.2">
      <c r="B5158" s="36" t="s">
        <v>4016</v>
      </c>
      <c r="C5158" s="3"/>
      <c r="D5158" s="3"/>
      <c r="E5158" s="3"/>
      <c r="F5158" s="4"/>
    </row>
    <row r="5159" spans="2:6" ht="11.25" customHeight="1" x14ac:dyDescent="0.2">
      <c r="B5159" s="36" t="s">
        <v>3809</v>
      </c>
      <c r="C5159" s="3"/>
      <c r="D5159" s="3"/>
      <c r="E5159" s="3"/>
      <c r="F5159" s="4"/>
    </row>
    <row r="5160" spans="2:6" ht="11.25" customHeight="1" x14ac:dyDescent="0.2">
      <c r="B5160" s="36" t="s">
        <v>490</v>
      </c>
      <c r="C5160" s="3"/>
      <c r="D5160" s="3"/>
      <c r="E5160" s="3"/>
      <c r="F5160" s="4"/>
    </row>
    <row r="5161" spans="2:6" ht="11.25" customHeight="1" x14ac:dyDescent="0.2">
      <c r="B5161" s="36" t="s">
        <v>2988</v>
      </c>
      <c r="C5161" s="37">
        <f>D5161+E5161+F5161</f>
        <v>142303</v>
      </c>
      <c r="D5161" s="3">
        <v>123953</v>
      </c>
      <c r="E5161" s="3"/>
      <c r="F5161" s="4">
        <v>18350</v>
      </c>
    </row>
    <row r="5162" spans="2:6" ht="11.25" customHeight="1" x14ac:dyDescent="0.2">
      <c r="B5162" s="36" t="s">
        <v>4016</v>
      </c>
      <c r="C5162" s="3"/>
      <c r="D5162" s="3"/>
      <c r="E5162" s="3"/>
      <c r="F5162" s="4"/>
    </row>
    <row r="5163" spans="2:6" ht="11.25" customHeight="1" x14ac:dyDescent="0.2">
      <c r="B5163" s="36" t="s">
        <v>2713</v>
      </c>
      <c r="C5163" s="3"/>
      <c r="D5163" s="3"/>
      <c r="E5163" s="3"/>
      <c r="F5163" s="4"/>
    </row>
    <row r="5164" spans="2:6" ht="11.25" customHeight="1" x14ac:dyDescent="0.2">
      <c r="B5164" s="36" t="s">
        <v>4016</v>
      </c>
      <c r="C5164" s="3"/>
      <c r="D5164" s="3"/>
      <c r="E5164" s="3"/>
      <c r="F5164" s="4"/>
    </row>
    <row r="5165" spans="2:6" ht="11.25" customHeight="1" x14ac:dyDescent="0.2">
      <c r="B5165" s="36" t="s">
        <v>1867</v>
      </c>
      <c r="C5165" s="3"/>
      <c r="D5165" s="3"/>
      <c r="E5165" s="3"/>
      <c r="F5165" s="4"/>
    </row>
    <row r="5166" spans="2:6" ht="11.25" customHeight="1" x14ac:dyDescent="0.2">
      <c r="B5166" s="36" t="s">
        <v>4016</v>
      </c>
      <c r="C5166" s="3"/>
      <c r="D5166" s="3"/>
      <c r="E5166" s="3"/>
      <c r="F5166" s="4"/>
    </row>
    <row r="5167" spans="2:6" ht="11.25" customHeight="1" x14ac:dyDescent="0.2">
      <c r="B5167" s="36" t="s">
        <v>676</v>
      </c>
      <c r="C5167" s="3"/>
      <c r="D5167" s="3"/>
      <c r="E5167" s="3"/>
      <c r="F5167" s="4"/>
    </row>
    <row r="5168" spans="2:6" ht="11.25" customHeight="1" x14ac:dyDescent="0.2">
      <c r="B5168" s="36" t="s">
        <v>4016</v>
      </c>
      <c r="C5168" s="3"/>
      <c r="D5168" s="3"/>
      <c r="E5168" s="3"/>
      <c r="F5168" s="4"/>
    </row>
    <row r="5169" spans="2:6" ht="11.25" customHeight="1" x14ac:dyDescent="0.2">
      <c r="B5169" s="36" t="s">
        <v>1451</v>
      </c>
      <c r="C5169" s="3"/>
      <c r="D5169" s="3"/>
      <c r="E5169" s="3"/>
      <c r="F5169" s="4"/>
    </row>
    <row r="5170" spans="2:6" ht="11.25" customHeight="1" x14ac:dyDescent="0.2">
      <c r="B5170" s="36" t="s">
        <v>1430</v>
      </c>
      <c r="C5170" s="3"/>
      <c r="D5170" s="3"/>
      <c r="E5170" s="3"/>
      <c r="F5170" s="4"/>
    </row>
    <row r="5171" spans="2:6" ht="11.25" customHeight="1" x14ac:dyDescent="0.2">
      <c r="B5171" s="36" t="s">
        <v>500</v>
      </c>
      <c r="C5171" s="3"/>
      <c r="D5171" s="3"/>
      <c r="E5171" s="3"/>
      <c r="F5171" s="4"/>
    </row>
    <row r="5172" spans="2:6" ht="11.25" customHeight="1" x14ac:dyDescent="0.2">
      <c r="B5172" s="36" t="s">
        <v>4016</v>
      </c>
      <c r="C5172" s="3"/>
      <c r="D5172" s="3"/>
      <c r="E5172" s="3"/>
      <c r="F5172" s="4"/>
    </row>
    <row r="5173" spans="2:6" ht="11.25" customHeight="1" x14ac:dyDescent="0.2">
      <c r="B5173" s="36" t="s">
        <v>1139</v>
      </c>
      <c r="C5173" s="3"/>
      <c r="D5173" s="3"/>
      <c r="E5173" s="3"/>
      <c r="F5173" s="4"/>
    </row>
    <row r="5174" spans="2:6" ht="11.25" customHeight="1" x14ac:dyDescent="0.2">
      <c r="B5174" s="36" t="s">
        <v>4016</v>
      </c>
      <c r="C5174" s="3"/>
      <c r="D5174" s="3"/>
      <c r="E5174" s="3"/>
      <c r="F5174" s="4"/>
    </row>
    <row r="5175" spans="2:6" ht="11.25" customHeight="1" x14ac:dyDescent="0.2">
      <c r="B5175" s="36" t="s">
        <v>1219</v>
      </c>
      <c r="C5175" s="3"/>
      <c r="D5175" s="3"/>
      <c r="E5175" s="3"/>
      <c r="F5175" s="4"/>
    </row>
    <row r="5176" spans="2:6" ht="11.25" customHeight="1" x14ac:dyDescent="0.2">
      <c r="B5176" s="36" t="s">
        <v>628</v>
      </c>
      <c r="C5176" s="3"/>
      <c r="D5176" s="3"/>
      <c r="E5176" s="3"/>
      <c r="F5176" s="4"/>
    </row>
    <row r="5177" spans="2:6" ht="11.25" customHeight="1" x14ac:dyDescent="0.2">
      <c r="B5177" s="36" t="s">
        <v>3352</v>
      </c>
      <c r="C5177" s="3"/>
      <c r="D5177" s="3"/>
      <c r="E5177" s="3"/>
      <c r="F5177" s="4"/>
    </row>
    <row r="5178" spans="2:6" ht="11.25" customHeight="1" x14ac:dyDescent="0.2">
      <c r="B5178" s="36" t="s">
        <v>39</v>
      </c>
      <c r="C5178" s="37">
        <f>D5178+E5178+F5178</f>
        <v>39500</v>
      </c>
      <c r="D5178" s="3">
        <v>21545</v>
      </c>
      <c r="E5178" s="3">
        <v>14348</v>
      </c>
      <c r="F5178" s="4">
        <v>3607</v>
      </c>
    </row>
    <row r="5179" spans="2:6" ht="11.25" customHeight="1" x14ac:dyDescent="0.2">
      <c r="B5179" s="36" t="s">
        <v>4016</v>
      </c>
      <c r="C5179" s="3"/>
      <c r="D5179" s="3"/>
      <c r="E5179" s="3"/>
      <c r="F5179" s="4"/>
    </row>
    <row r="5180" spans="2:6" ht="11.25" customHeight="1" x14ac:dyDescent="0.2">
      <c r="B5180" s="36" t="s">
        <v>632</v>
      </c>
      <c r="C5180" s="3"/>
      <c r="D5180" s="3"/>
      <c r="E5180" s="3"/>
      <c r="F5180" s="4"/>
    </row>
    <row r="5181" spans="2:6" ht="11.25" customHeight="1" x14ac:dyDescent="0.2">
      <c r="B5181" s="36" t="s">
        <v>4016</v>
      </c>
      <c r="C5181" s="3"/>
      <c r="D5181" s="3"/>
      <c r="E5181" s="3"/>
      <c r="F5181" s="4"/>
    </row>
    <row r="5182" spans="2:6" ht="11.25" customHeight="1" x14ac:dyDescent="0.2">
      <c r="B5182" s="36" t="s">
        <v>316</v>
      </c>
      <c r="C5182" s="3"/>
      <c r="D5182" s="3"/>
      <c r="E5182" s="3"/>
      <c r="F5182" s="4"/>
    </row>
    <row r="5183" spans="2:6" ht="11.25" customHeight="1" x14ac:dyDescent="0.2">
      <c r="B5183" s="36" t="s">
        <v>1756</v>
      </c>
      <c r="C5183" s="3"/>
      <c r="D5183" s="3"/>
      <c r="E5183" s="3"/>
      <c r="F5183" s="4"/>
    </row>
    <row r="5184" spans="2:6" ht="11.25" customHeight="1" x14ac:dyDescent="0.2">
      <c r="B5184" s="36" t="s">
        <v>3096</v>
      </c>
      <c r="C5184" s="3"/>
      <c r="D5184" s="3"/>
      <c r="E5184" s="3"/>
      <c r="F5184" s="4"/>
    </row>
    <row r="5185" spans="2:6" ht="11.25" customHeight="1" x14ac:dyDescent="0.2">
      <c r="B5185" s="36" t="s">
        <v>513</v>
      </c>
      <c r="C5185" s="37">
        <f>D5185+E5185+F5185</f>
        <v>181803</v>
      </c>
      <c r="D5185" s="3">
        <v>145498</v>
      </c>
      <c r="E5185" s="3">
        <v>14348</v>
      </c>
      <c r="F5185" s="4">
        <v>21957</v>
      </c>
    </row>
    <row r="5186" spans="2:6" ht="11.25" customHeight="1" x14ac:dyDescent="0.2">
      <c r="B5186" s="36" t="s">
        <v>4016</v>
      </c>
      <c r="C5186" s="3"/>
      <c r="D5186" s="3"/>
      <c r="E5186" s="3"/>
      <c r="F5186" s="4"/>
    </row>
    <row r="5187" spans="2:6" ht="11.25" customHeight="1" x14ac:dyDescent="0.2">
      <c r="B5187" s="36" t="s">
        <v>2972</v>
      </c>
      <c r="C5187" s="3"/>
      <c r="D5187" s="3"/>
      <c r="E5187" s="3"/>
      <c r="F5187" s="4"/>
    </row>
    <row r="5188" spans="2:6" ht="11.25" customHeight="1" x14ac:dyDescent="0.2">
      <c r="B5188" s="36" t="s">
        <v>4016</v>
      </c>
      <c r="C5188" s="3"/>
      <c r="D5188" s="3"/>
      <c r="E5188" s="3"/>
      <c r="F5188" s="4"/>
    </row>
    <row r="5189" spans="2:6" ht="11.25" customHeight="1" x14ac:dyDescent="0.2">
      <c r="B5189" s="36" t="s">
        <v>1973</v>
      </c>
      <c r="C5189" s="3"/>
      <c r="D5189" s="3"/>
      <c r="E5189" s="3"/>
      <c r="F5189" s="4"/>
    </row>
    <row r="5190" spans="2:6" ht="11.25" customHeight="1" x14ac:dyDescent="0.2">
      <c r="B5190" s="28" t="s">
        <v>4016</v>
      </c>
      <c r="C5190" s="6"/>
      <c r="D5190" s="6"/>
      <c r="E5190" s="6"/>
      <c r="F5190" s="7"/>
    </row>
    <row r="5191" spans="2:6" ht="11.25" customHeight="1" x14ac:dyDescent="0.2">
      <c r="B5191" s="36" t="s">
        <v>1049</v>
      </c>
      <c r="C5191" s="3"/>
      <c r="D5191" s="3"/>
      <c r="E5191" s="3"/>
      <c r="F5191" s="4"/>
    </row>
    <row r="5192" spans="2:6" ht="11.25" customHeight="1" x14ac:dyDescent="0.2">
      <c r="B5192" s="36" t="s">
        <v>4016</v>
      </c>
      <c r="C5192" s="3"/>
      <c r="D5192" s="3"/>
      <c r="E5192" s="3"/>
      <c r="F5192" s="4"/>
    </row>
    <row r="5193" spans="2:6" ht="11.25" customHeight="1" x14ac:dyDescent="0.2">
      <c r="B5193" s="36" t="s">
        <v>3008</v>
      </c>
      <c r="C5193" s="3"/>
      <c r="D5193" s="3"/>
      <c r="E5193" s="3"/>
      <c r="F5193" s="4"/>
    </row>
    <row r="5194" spans="2:6" ht="11.25" customHeight="1" x14ac:dyDescent="0.2">
      <c r="B5194" s="36" t="s">
        <v>4016</v>
      </c>
      <c r="C5194" s="3"/>
      <c r="D5194" s="3"/>
      <c r="E5194" s="3"/>
      <c r="F5194" s="4"/>
    </row>
    <row r="5195" spans="2:6" ht="11.25" customHeight="1" x14ac:dyDescent="0.2">
      <c r="B5195" s="36" t="s">
        <v>115</v>
      </c>
      <c r="C5195" s="3"/>
      <c r="D5195" s="3"/>
      <c r="E5195" s="3"/>
      <c r="F5195" s="4"/>
    </row>
    <row r="5196" spans="2:6" ht="11.25" customHeight="1" x14ac:dyDescent="0.2">
      <c r="B5196" s="36" t="s">
        <v>1426</v>
      </c>
      <c r="C5196" s="3"/>
      <c r="D5196" s="3"/>
      <c r="E5196" s="3"/>
      <c r="F5196" s="4"/>
    </row>
    <row r="5197" spans="2:6" ht="11.25" customHeight="1" x14ac:dyDescent="0.2">
      <c r="B5197" s="36" t="s">
        <v>2920</v>
      </c>
      <c r="C5197" s="3"/>
      <c r="D5197" s="3"/>
      <c r="E5197" s="3"/>
      <c r="F5197" s="4"/>
    </row>
    <row r="5198" spans="2:6" ht="11.25" customHeight="1" x14ac:dyDescent="0.2">
      <c r="B5198" s="36" t="s">
        <v>1810</v>
      </c>
      <c r="C5198" s="37">
        <f>D5198+E5198+F5198</f>
        <v>557883</v>
      </c>
      <c r="D5198" s="3">
        <v>429570</v>
      </c>
      <c r="E5198" s="3">
        <v>45542</v>
      </c>
      <c r="F5198" s="4">
        <v>82771</v>
      </c>
    </row>
    <row r="5199" spans="2:6" ht="11.25" customHeight="1" x14ac:dyDescent="0.2">
      <c r="B5199" s="36" t="s">
        <v>4016</v>
      </c>
      <c r="C5199" s="3"/>
      <c r="D5199" s="3"/>
      <c r="E5199" s="3"/>
      <c r="F5199" s="4"/>
    </row>
    <row r="5200" spans="2:6" ht="11.25" customHeight="1" x14ac:dyDescent="0.2">
      <c r="B5200" s="36" t="s">
        <v>881</v>
      </c>
      <c r="C5200" s="3"/>
      <c r="D5200" s="3"/>
      <c r="E5200" s="3"/>
      <c r="F5200" s="4"/>
    </row>
    <row r="5201" spans="2:6" ht="11.25" customHeight="1" x14ac:dyDescent="0.2">
      <c r="B5201" s="36" t="s">
        <v>4016</v>
      </c>
      <c r="C5201" s="3"/>
      <c r="D5201" s="3"/>
      <c r="E5201" s="3"/>
      <c r="F5201" s="4"/>
    </row>
    <row r="5202" spans="2:6" ht="11.25" customHeight="1" x14ac:dyDescent="0.2">
      <c r="B5202" s="36" t="s">
        <v>2443</v>
      </c>
      <c r="C5202" s="3"/>
      <c r="D5202" s="3"/>
      <c r="E5202" s="3"/>
      <c r="F5202" s="4"/>
    </row>
    <row r="5203" spans="2:6" ht="11.25" customHeight="1" x14ac:dyDescent="0.2">
      <c r="B5203" s="36" t="s">
        <v>4016</v>
      </c>
      <c r="C5203" s="3"/>
      <c r="D5203" s="3"/>
      <c r="E5203" s="3"/>
      <c r="F5203" s="4"/>
    </row>
    <row r="5204" spans="2:6" ht="11.25" customHeight="1" x14ac:dyDescent="0.2">
      <c r="B5204" s="36" t="s">
        <v>3027</v>
      </c>
      <c r="C5204" s="3"/>
      <c r="D5204" s="3"/>
      <c r="E5204" s="3"/>
      <c r="F5204" s="4"/>
    </row>
    <row r="5205" spans="2:6" ht="11.25" customHeight="1" x14ac:dyDescent="0.2">
      <c r="B5205" s="36" t="s">
        <v>4016</v>
      </c>
      <c r="C5205" s="3"/>
      <c r="D5205" s="3"/>
      <c r="E5205" s="3"/>
      <c r="F5205" s="4"/>
    </row>
    <row r="5206" spans="2:6" ht="11.25" customHeight="1" x14ac:dyDescent="0.2">
      <c r="B5206" s="36" t="s">
        <v>2079</v>
      </c>
      <c r="C5206" s="3"/>
      <c r="D5206" s="3"/>
      <c r="E5206" s="3"/>
      <c r="F5206" s="4"/>
    </row>
    <row r="5207" spans="2:6" ht="11.25" customHeight="1" x14ac:dyDescent="0.2">
      <c r="B5207" s="36" t="s">
        <v>3857</v>
      </c>
      <c r="C5207" s="3"/>
      <c r="D5207" s="3"/>
      <c r="E5207" s="3"/>
      <c r="F5207" s="4"/>
    </row>
    <row r="5208" spans="2:6" ht="11.25" customHeight="1" x14ac:dyDescent="0.2">
      <c r="B5208" s="36" t="s">
        <v>1493</v>
      </c>
      <c r="C5208" s="3"/>
      <c r="D5208" s="3"/>
      <c r="E5208" s="3"/>
      <c r="F5208" s="4"/>
    </row>
    <row r="5209" spans="2:6" ht="11.25" customHeight="1" x14ac:dyDescent="0.2">
      <c r="B5209" s="36" t="s">
        <v>4016</v>
      </c>
      <c r="C5209" s="3"/>
      <c r="D5209" s="3"/>
      <c r="E5209" s="3"/>
      <c r="F5209" s="4"/>
    </row>
    <row r="5210" spans="2:6" ht="11.25" customHeight="1" x14ac:dyDescent="0.2">
      <c r="B5210" s="36" t="s">
        <v>1623</v>
      </c>
      <c r="C5210" s="3"/>
      <c r="D5210" s="3"/>
      <c r="E5210" s="3"/>
      <c r="F5210" s="4"/>
    </row>
    <row r="5211" spans="2:6" ht="11.25" customHeight="1" x14ac:dyDescent="0.2">
      <c r="B5211" s="36" t="s">
        <v>4016</v>
      </c>
      <c r="C5211" s="3"/>
      <c r="D5211" s="3"/>
      <c r="E5211" s="3"/>
      <c r="F5211" s="4"/>
    </row>
    <row r="5212" spans="2:6" ht="11.25" customHeight="1" x14ac:dyDescent="0.2">
      <c r="B5212" s="36" t="s">
        <v>1486</v>
      </c>
      <c r="C5212" s="3"/>
      <c r="D5212" s="3"/>
      <c r="E5212" s="3"/>
      <c r="F5212" s="4"/>
    </row>
    <row r="5213" spans="2:6" ht="11.25" customHeight="1" x14ac:dyDescent="0.2">
      <c r="B5213" s="36" t="s">
        <v>3602</v>
      </c>
      <c r="C5213" s="3"/>
      <c r="D5213" s="3"/>
      <c r="E5213" s="3"/>
      <c r="F5213" s="4"/>
    </row>
    <row r="5214" spans="2:6" ht="11.25" customHeight="1" x14ac:dyDescent="0.2">
      <c r="B5214" s="36" t="s">
        <v>2388</v>
      </c>
      <c r="C5214" s="3"/>
      <c r="D5214" s="3"/>
      <c r="E5214" s="3"/>
      <c r="F5214" s="4"/>
    </row>
    <row r="5215" spans="2:6" ht="11.25" customHeight="1" x14ac:dyDescent="0.2">
      <c r="B5215" s="36" t="s">
        <v>636</v>
      </c>
      <c r="C5215" s="37">
        <f>D5215+E5215+F5215</f>
        <v>40242</v>
      </c>
      <c r="D5215" s="3">
        <v>22975</v>
      </c>
      <c r="E5215" s="3">
        <v>13548</v>
      </c>
      <c r="F5215" s="4">
        <v>3719</v>
      </c>
    </row>
    <row r="5216" spans="2:6" ht="11.25" customHeight="1" x14ac:dyDescent="0.2">
      <c r="B5216" s="36" t="s">
        <v>4016</v>
      </c>
      <c r="C5216" s="3"/>
      <c r="D5216" s="3"/>
      <c r="E5216" s="3"/>
      <c r="F5216" s="4"/>
    </row>
    <row r="5217" spans="2:6" ht="11.25" customHeight="1" x14ac:dyDescent="0.2">
      <c r="B5217" s="36" t="s">
        <v>3017</v>
      </c>
      <c r="C5217" s="3"/>
      <c r="D5217" s="3"/>
      <c r="E5217" s="3"/>
      <c r="F5217" s="4"/>
    </row>
    <row r="5218" spans="2:6" ht="11.25" customHeight="1" x14ac:dyDescent="0.2">
      <c r="B5218" s="36" t="s">
        <v>4016</v>
      </c>
      <c r="C5218" s="3"/>
      <c r="D5218" s="3"/>
      <c r="E5218" s="3"/>
      <c r="F5218" s="4"/>
    </row>
    <row r="5219" spans="2:6" ht="11.25" customHeight="1" x14ac:dyDescent="0.2">
      <c r="B5219" s="36" t="s">
        <v>1056</v>
      </c>
      <c r="C5219" s="3"/>
      <c r="D5219" s="3"/>
      <c r="E5219" s="3"/>
      <c r="F5219" s="4"/>
    </row>
    <row r="5220" spans="2:6" ht="11.25" customHeight="1" x14ac:dyDescent="0.2">
      <c r="B5220" s="36" t="s">
        <v>4016</v>
      </c>
      <c r="C5220" s="3"/>
      <c r="D5220" s="3"/>
      <c r="E5220" s="3"/>
      <c r="F5220" s="4"/>
    </row>
    <row r="5221" spans="2:6" ht="11.25" customHeight="1" x14ac:dyDescent="0.2">
      <c r="B5221" s="36" t="s">
        <v>2670</v>
      </c>
      <c r="C5221" s="3"/>
      <c r="D5221" s="3"/>
      <c r="E5221" s="3"/>
      <c r="F5221" s="4"/>
    </row>
    <row r="5222" spans="2:6" ht="11.25" customHeight="1" x14ac:dyDescent="0.2">
      <c r="B5222" s="36" t="s">
        <v>4016</v>
      </c>
      <c r="C5222" s="3"/>
      <c r="D5222" s="3"/>
      <c r="E5222" s="3"/>
      <c r="F5222" s="4"/>
    </row>
    <row r="5223" spans="2:6" ht="11.25" customHeight="1" x14ac:dyDescent="0.2">
      <c r="B5223" s="36" t="s">
        <v>476</v>
      </c>
      <c r="C5223" s="3"/>
      <c r="D5223" s="3"/>
      <c r="E5223" s="3"/>
      <c r="F5223" s="4"/>
    </row>
    <row r="5224" spans="2:6" ht="11.25" customHeight="1" x14ac:dyDescent="0.2">
      <c r="B5224" s="36" t="s">
        <v>3181</v>
      </c>
      <c r="C5224" s="3"/>
      <c r="D5224" s="3"/>
      <c r="E5224" s="3"/>
      <c r="F5224" s="4"/>
    </row>
    <row r="5225" spans="2:6" ht="11.25" customHeight="1" x14ac:dyDescent="0.2">
      <c r="B5225" s="36" t="s">
        <v>3085</v>
      </c>
      <c r="C5225" s="3"/>
      <c r="D5225" s="3"/>
      <c r="E5225" s="3"/>
      <c r="F5225" s="4"/>
    </row>
    <row r="5226" spans="2:6" ht="11.25" customHeight="1" x14ac:dyDescent="0.2">
      <c r="B5226" s="36" t="s">
        <v>4016</v>
      </c>
      <c r="C5226" s="3"/>
      <c r="D5226" s="3"/>
      <c r="E5226" s="3"/>
      <c r="F5226" s="4"/>
    </row>
    <row r="5227" spans="2:6" ht="11.25" customHeight="1" x14ac:dyDescent="0.2">
      <c r="B5227" s="36" t="s">
        <v>2857</v>
      </c>
      <c r="C5227" s="3"/>
      <c r="D5227" s="3"/>
      <c r="E5227" s="3"/>
      <c r="F5227" s="4"/>
    </row>
    <row r="5228" spans="2:6" ht="11.25" customHeight="1" x14ac:dyDescent="0.2">
      <c r="B5228" s="36" t="s">
        <v>4016</v>
      </c>
      <c r="C5228" s="3"/>
      <c r="D5228" s="3"/>
      <c r="E5228" s="3"/>
      <c r="F5228" s="4"/>
    </row>
    <row r="5229" spans="2:6" ht="11.25" customHeight="1" x14ac:dyDescent="0.2">
      <c r="B5229" s="36" t="s">
        <v>2177</v>
      </c>
      <c r="C5229" s="3"/>
      <c r="D5229" s="3"/>
      <c r="E5229" s="3"/>
      <c r="F5229" s="4"/>
    </row>
    <row r="5230" spans="2:6" ht="11.25" customHeight="1" x14ac:dyDescent="0.2">
      <c r="B5230" s="36" t="s">
        <v>2618</v>
      </c>
      <c r="C5230" s="37">
        <f>D5230+E5230+F5230</f>
        <v>22550</v>
      </c>
      <c r="D5230" s="3">
        <v>22550</v>
      </c>
      <c r="E5230" s="3"/>
      <c r="F5230" s="4"/>
    </row>
    <row r="5231" spans="2:6" ht="11.25" customHeight="1" x14ac:dyDescent="0.2">
      <c r="B5231" s="36" t="s">
        <v>4016</v>
      </c>
      <c r="C5231" s="3"/>
      <c r="D5231" s="3"/>
      <c r="E5231" s="3"/>
      <c r="F5231" s="4"/>
    </row>
    <row r="5232" spans="2:6" ht="11.25" customHeight="1" x14ac:dyDescent="0.2">
      <c r="B5232" s="36" t="s">
        <v>2632</v>
      </c>
      <c r="C5232" s="3"/>
      <c r="D5232" s="3"/>
      <c r="E5232" s="3"/>
      <c r="F5232" s="4"/>
    </row>
    <row r="5233" spans="2:6" ht="11.25" customHeight="1" x14ac:dyDescent="0.2">
      <c r="B5233" s="36" t="s">
        <v>4016</v>
      </c>
      <c r="C5233" s="3"/>
      <c r="D5233" s="3"/>
      <c r="E5233" s="3"/>
      <c r="F5233" s="4"/>
    </row>
    <row r="5234" spans="2:6" ht="11.25" customHeight="1" x14ac:dyDescent="0.2">
      <c r="B5234" s="36" t="s">
        <v>3229</v>
      </c>
      <c r="C5234" s="3"/>
      <c r="D5234" s="3"/>
      <c r="E5234" s="3"/>
      <c r="F5234" s="4"/>
    </row>
    <row r="5235" spans="2:6" ht="11.25" customHeight="1" x14ac:dyDescent="0.2">
      <c r="B5235" s="36" t="s">
        <v>3911</v>
      </c>
      <c r="C5235" s="3"/>
      <c r="D5235" s="3"/>
      <c r="E5235" s="3"/>
      <c r="F5235" s="4"/>
    </row>
    <row r="5236" spans="2:6" ht="11.25" customHeight="1" x14ac:dyDescent="0.2">
      <c r="B5236" s="36" t="s">
        <v>711</v>
      </c>
      <c r="C5236" s="3"/>
      <c r="D5236" s="3"/>
      <c r="E5236" s="3"/>
      <c r="F5236" s="4"/>
    </row>
    <row r="5237" spans="2:6" ht="11.25" customHeight="1" x14ac:dyDescent="0.2">
      <c r="B5237" s="36" t="s">
        <v>3804</v>
      </c>
      <c r="C5237" s="37">
        <f>D5237+E5237+F5237</f>
        <v>620675</v>
      </c>
      <c r="D5237" s="3">
        <v>475095</v>
      </c>
      <c r="E5237" s="3">
        <v>59090</v>
      </c>
      <c r="F5237" s="4">
        <v>86490</v>
      </c>
    </row>
    <row r="5238" spans="2:6" ht="11.25" customHeight="1" x14ac:dyDescent="0.2">
      <c r="B5238" s="36" t="s">
        <v>4016</v>
      </c>
      <c r="C5238" s="3"/>
      <c r="D5238" s="3"/>
      <c r="E5238" s="3"/>
      <c r="F5238" s="4"/>
    </row>
    <row r="5239" spans="2:6" ht="11.25" customHeight="1" x14ac:dyDescent="0.2">
      <c r="B5239" s="36" t="s">
        <v>1737</v>
      </c>
      <c r="C5239" s="3"/>
      <c r="D5239" s="3"/>
      <c r="E5239" s="3"/>
      <c r="F5239" s="4"/>
    </row>
    <row r="5240" spans="2:6" ht="11.25" customHeight="1" x14ac:dyDescent="0.2">
      <c r="B5240" s="36" t="s">
        <v>4016</v>
      </c>
      <c r="C5240" s="3"/>
      <c r="D5240" s="3"/>
      <c r="E5240" s="3"/>
      <c r="F5240" s="4"/>
    </row>
    <row r="5241" spans="2:6" ht="11.25" customHeight="1" x14ac:dyDescent="0.2">
      <c r="B5241" s="36" t="s">
        <v>2432</v>
      </c>
      <c r="C5241" s="3"/>
      <c r="D5241" s="3"/>
      <c r="E5241" s="3"/>
      <c r="F5241" s="4"/>
    </row>
    <row r="5242" spans="2:6" ht="11.25" customHeight="1" x14ac:dyDescent="0.2">
      <c r="B5242" s="36" t="s">
        <v>2423</v>
      </c>
      <c r="C5242" s="3"/>
      <c r="D5242" s="3"/>
      <c r="E5242" s="3"/>
      <c r="F5242" s="4"/>
    </row>
    <row r="5243" spans="2:6" ht="11.25" customHeight="1" x14ac:dyDescent="0.2">
      <c r="B5243" s="28" t="s">
        <v>3524</v>
      </c>
      <c r="C5243" s="6"/>
      <c r="D5243" s="6"/>
      <c r="E5243" s="6"/>
      <c r="F5243" s="7"/>
    </row>
    <row r="5244" spans="2:6" ht="11.25" customHeight="1" x14ac:dyDescent="0.2">
      <c r="B5244" s="36" t="s">
        <v>4012</v>
      </c>
      <c r="C5244" s="37">
        <f>D5244+E5244+F5244</f>
        <v>1017681</v>
      </c>
      <c r="D5244" s="3">
        <v>758236</v>
      </c>
      <c r="E5244" s="3">
        <v>101037</v>
      </c>
      <c r="F5244" s="4">
        <v>158408</v>
      </c>
    </row>
    <row r="5245" spans="2:6" ht="11.25" customHeight="1" x14ac:dyDescent="0.2">
      <c r="B5245" s="36" t="s">
        <v>4016</v>
      </c>
      <c r="C5245" s="3"/>
      <c r="D5245" s="3"/>
      <c r="E5245" s="3"/>
      <c r="F5245" s="4"/>
    </row>
    <row r="5246" spans="2:6" ht="11.25" customHeight="1" x14ac:dyDescent="0.2">
      <c r="B5246" s="33" t="s">
        <v>388</v>
      </c>
      <c r="C5246" s="34">
        <v>1330797</v>
      </c>
      <c r="D5246" s="34">
        <v>886534</v>
      </c>
      <c r="E5246" s="34">
        <v>160672</v>
      </c>
      <c r="F5246" s="35">
        <v>283591</v>
      </c>
    </row>
    <row r="5247" spans="2:6" ht="11.25" customHeight="1" x14ac:dyDescent="0.2">
      <c r="B5247" s="36" t="s">
        <v>4016</v>
      </c>
      <c r="C5247" s="3"/>
      <c r="D5247" s="3"/>
      <c r="E5247" s="3"/>
      <c r="F5247" s="4"/>
    </row>
    <row r="5248" spans="2:6" ht="11.25" customHeight="1" x14ac:dyDescent="0.2">
      <c r="B5248" s="36" t="s">
        <v>2830</v>
      </c>
      <c r="C5248" s="3"/>
      <c r="D5248" s="3"/>
      <c r="E5248" s="3"/>
      <c r="F5248" s="4"/>
    </row>
    <row r="5249" spans="2:6" ht="11.25" customHeight="1" x14ac:dyDescent="0.2">
      <c r="B5249" s="36" t="s">
        <v>4016</v>
      </c>
      <c r="C5249" s="3"/>
      <c r="D5249" s="3"/>
      <c r="E5249" s="3"/>
      <c r="F5249" s="4"/>
    </row>
    <row r="5250" spans="2:6" ht="11.25" customHeight="1" x14ac:dyDescent="0.2">
      <c r="B5250" s="36" t="s">
        <v>245</v>
      </c>
      <c r="C5250" s="3"/>
      <c r="D5250" s="3"/>
      <c r="E5250" s="3"/>
      <c r="F5250" s="4"/>
    </row>
    <row r="5251" spans="2:6" ht="11.25" customHeight="1" x14ac:dyDescent="0.2">
      <c r="B5251" s="36" t="s">
        <v>4016</v>
      </c>
      <c r="C5251" s="3"/>
      <c r="D5251" s="3"/>
      <c r="E5251" s="3"/>
      <c r="F5251" s="4"/>
    </row>
    <row r="5252" spans="2:6" ht="11.25" customHeight="1" x14ac:dyDescent="0.2">
      <c r="B5252" s="36" t="s">
        <v>2419</v>
      </c>
      <c r="C5252" s="3"/>
      <c r="D5252" s="3"/>
      <c r="E5252" s="3"/>
      <c r="F5252" s="4"/>
    </row>
    <row r="5253" spans="2:6" ht="11.25" customHeight="1" x14ac:dyDescent="0.2">
      <c r="B5253" s="36" t="s">
        <v>4016</v>
      </c>
      <c r="C5253" s="3"/>
      <c r="D5253" s="3"/>
      <c r="E5253" s="3"/>
      <c r="F5253" s="4"/>
    </row>
    <row r="5254" spans="2:6" ht="11.25" customHeight="1" x14ac:dyDescent="0.2">
      <c r="B5254" s="36" t="s">
        <v>2338</v>
      </c>
      <c r="C5254" s="3"/>
      <c r="D5254" s="3"/>
      <c r="E5254" s="3"/>
      <c r="F5254" s="4"/>
    </row>
    <row r="5255" spans="2:6" ht="11.25" customHeight="1" x14ac:dyDescent="0.2">
      <c r="B5255" s="36" t="s">
        <v>4016</v>
      </c>
      <c r="C5255" s="3"/>
      <c r="D5255" s="3"/>
      <c r="E5255" s="3"/>
      <c r="F5255" s="4"/>
    </row>
    <row r="5256" spans="2:6" ht="11.25" customHeight="1" x14ac:dyDescent="0.2">
      <c r="B5256" s="36" t="s">
        <v>681</v>
      </c>
      <c r="C5256" s="3"/>
      <c r="D5256" s="3"/>
      <c r="E5256" s="3"/>
      <c r="F5256" s="4"/>
    </row>
    <row r="5257" spans="2:6" ht="11.25" customHeight="1" x14ac:dyDescent="0.2">
      <c r="B5257" s="36" t="s">
        <v>4016</v>
      </c>
      <c r="C5257" s="3"/>
      <c r="D5257" s="3"/>
      <c r="E5257" s="3"/>
      <c r="F5257" s="4"/>
    </row>
    <row r="5258" spans="2:6" ht="11.25" customHeight="1" x14ac:dyDescent="0.2">
      <c r="B5258" s="36" t="s">
        <v>3473</v>
      </c>
      <c r="C5258" s="3"/>
      <c r="D5258" s="3"/>
      <c r="E5258" s="3"/>
      <c r="F5258" s="4"/>
    </row>
    <row r="5259" spans="2:6" ht="11.25" customHeight="1" x14ac:dyDescent="0.2">
      <c r="B5259" s="36" t="s">
        <v>4016</v>
      </c>
      <c r="C5259" s="3"/>
      <c r="D5259" s="3"/>
      <c r="E5259" s="3"/>
      <c r="F5259" s="4"/>
    </row>
    <row r="5260" spans="2:6" ht="11.25" customHeight="1" x14ac:dyDescent="0.2">
      <c r="B5260" s="36" t="s">
        <v>2162</v>
      </c>
      <c r="C5260" s="3"/>
      <c r="D5260" s="3"/>
      <c r="E5260" s="3"/>
      <c r="F5260" s="4"/>
    </row>
    <row r="5261" spans="2:6" ht="11.25" customHeight="1" x14ac:dyDescent="0.2">
      <c r="B5261" s="36" t="s">
        <v>2295</v>
      </c>
      <c r="C5261" s="3"/>
      <c r="D5261" s="3"/>
      <c r="E5261" s="3"/>
      <c r="F5261" s="4"/>
    </row>
    <row r="5262" spans="2:6" ht="11.25" customHeight="1" x14ac:dyDescent="0.2">
      <c r="B5262" s="36" t="s">
        <v>1692</v>
      </c>
      <c r="C5262" s="3"/>
      <c r="D5262" s="3"/>
      <c r="E5262" s="3"/>
      <c r="F5262" s="4"/>
    </row>
    <row r="5263" spans="2:6" ht="11.25" customHeight="1" x14ac:dyDescent="0.2">
      <c r="B5263" s="36" t="s">
        <v>2664</v>
      </c>
      <c r="C5263" s="37">
        <f>D5263+E5263+F5263</f>
        <v>74866</v>
      </c>
      <c r="D5263" s="3">
        <v>44171</v>
      </c>
      <c r="E5263" s="3">
        <v>10192</v>
      </c>
      <c r="F5263" s="4">
        <v>20503</v>
      </c>
    </row>
    <row r="5264" spans="2:6" ht="11.25" customHeight="1" x14ac:dyDescent="0.2">
      <c r="B5264" s="36" t="s">
        <v>4016</v>
      </c>
      <c r="C5264" s="3"/>
      <c r="D5264" s="3"/>
      <c r="E5264" s="3"/>
      <c r="F5264" s="4"/>
    </row>
    <row r="5265" spans="2:6" ht="11.25" customHeight="1" x14ac:dyDescent="0.2">
      <c r="B5265" s="36" t="s">
        <v>1113</v>
      </c>
      <c r="C5265" s="3"/>
      <c r="D5265" s="3"/>
      <c r="E5265" s="3"/>
      <c r="F5265" s="4"/>
    </row>
    <row r="5266" spans="2:6" ht="11.25" customHeight="1" x14ac:dyDescent="0.2">
      <c r="B5266" s="36" t="s">
        <v>4016</v>
      </c>
      <c r="C5266" s="3"/>
      <c r="D5266" s="3"/>
      <c r="E5266" s="3"/>
      <c r="F5266" s="4"/>
    </row>
    <row r="5267" spans="2:6" ht="11.25" customHeight="1" x14ac:dyDescent="0.2">
      <c r="B5267" s="36" t="s">
        <v>2728</v>
      </c>
      <c r="C5267" s="3"/>
      <c r="D5267" s="3"/>
      <c r="E5267" s="3"/>
      <c r="F5267" s="4"/>
    </row>
    <row r="5268" spans="2:6" ht="11.25" customHeight="1" x14ac:dyDescent="0.2">
      <c r="B5268" s="36" t="s">
        <v>4016</v>
      </c>
      <c r="C5268" s="3"/>
      <c r="D5268" s="3"/>
      <c r="E5268" s="3"/>
      <c r="F5268" s="4"/>
    </row>
    <row r="5269" spans="2:6" ht="11.25" customHeight="1" x14ac:dyDescent="0.2">
      <c r="B5269" s="36" t="s">
        <v>2240</v>
      </c>
      <c r="C5269" s="3"/>
      <c r="D5269" s="3"/>
      <c r="E5269" s="3"/>
      <c r="F5269" s="4"/>
    </row>
    <row r="5270" spans="2:6" ht="11.25" customHeight="1" x14ac:dyDescent="0.2">
      <c r="B5270" s="36" t="s">
        <v>2385</v>
      </c>
      <c r="C5270" s="3"/>
      <c r="D5270" s="3"/>
      <c r="E5270" s="3"/>
      <c r="F5270" s="4"/>
    </row>
    <row r="5271" spans="2:6" ht="11.25" customHeight="1" x14ac:dyDescent="0.2">
      <c r="B5271" s="36" t="s">
        <v>743</v>
      </c>
      <c r="C5271" s="3"/>
      <c r="D5271" s="3"/>
      <c r="E5271" s="3"/>
      <c r="F5271" s="4"/>
    </row>
    <row r="5272" spans="2:6" ht="11.25" customHeight="1" x14ac:dyDescent="0.2">
      <c r="B5272" s="36" t="s">
        <v>116</v>
      </c>
      <c r="C5272" s="3"/>
      <c r="D5272" s="3"/>
      <c r="E5272" s="3"/>
      <c r="F5272" s="4"/>
    </row>
    <row r="5273" spans="2:6" ht="11.25" customHeight="1" x14ac:dyDescent="0.2">
      <c r="B5273" s="36" t="s">
        <v>4016</v>
      </c>
      <c r="C5273" s="3"/>
      <c r="D5273" s="3"/>
      <c r="E5273" s="3"/>
      <c r="F5273" s="4"/>
    </row>
    <row r="5274" spans="2:6" ht="11.25" customHeight="1" x14ac:dyDescent="0.2">
      <c r="B5274" s="36" t="s">
        <v>2303</v>
      </c>
      <c r="C5274" s="3"/>
      <c r="D5274" s="3"/>
      <c r="E5274" s="3"/>
      <c r="F5274" s="4"/>
    </row>
    <row r="5275" spans="2:6" ht="11.25" customHeight="1" x14ac:dyDescent="0.2">
      <c r="B5275" s="36" t="s">
        <v>4016</v>
      </c>
      <c r="C5275" s="3"/>
      <c r="D5275" s="3"/>
      <c r="E5275" s="3"/>
      <c r="F5275" s="4"/>
    </row>
    <row r="5276" spans="2:6" ht="11.25" customHeight="1" x14ac:dyDescent="0.2">
      <c r="B5276" s="36" t="s">
        <v>2484</v>
      </c>
      <c r="C5276" s="3"/>
      <c r="D5276" s="3"/>
      <c r="E5276" s="3"/>
      <c r="F5276" s="4"/>
    </row>
    <row r="5277" spans="2:6" ht="11.25" customHeight="1" x14ac:dyDescent="0.2">
      <c r="B5277" s="36" t="s">
        <v>4016</v>
      </c>
      <c r="C5277" s="3"/>
      <c r="D5277" s="3"/>
      <c r="E5277" s="3"/>
      <c r="F5277" s="4"/>
    </row>
    <row r="5278" spans="2:6" ht="11.25" customHeight="1" x14ac:dyDescent="0.2">
      <c r="B5278" s="36" t="s">
        <v>1356</v>
      </c>
      <c r="C5278" s="3"/>
      <c r="D5278" s="3"/>
      <c r="E5278" s="3"/>
      <c r="F5278" s="4"/>
    </row>
    <row r="5279" spans="2:6" ht="11.25" customHeight="1" x14ac:dyDescent="0.2">
      <c r="B5279" s="36" t="s">
        <v>928</v>
      </c>
      <c r="C5279" s="3"/>
      <c r="D5279" s="3"/>
      <c r="E5279" s="3"/>
      <c r="F5279" s="4"/>
    </row>
    <row r="5280" spans="2:6" ht="11.25" customHeight="1" x14ac:dyDescent="0.2">
      <c r="B5280" s="36" t="s">
        <v>3316</v>
      </c>
      <c r="C5280" s="3"/>
      <c r="D5280" s="3"/>
      <c r="E5280" s="3"/>
      <c r="F5280" s="4"/>
    </row>
    <row r="5281" spans="2:6" ht="11.25" customHeight="1" x14ac:dyDescent="0.2">
      <c r="B5281" s="36" t="s">
        <v>4016</v>
      </c>
      <c r="C5281" s="3"/>
      <c r="D5281" s="3"/>
      <c r="E5281" s="3"/>
      <c r="F5281" s="4"/>
    </row>
    <row r="5282" spans="2:6" ht="11.25" customHeight="1" x14ac:dyDescent="0.2">
      <c r="B5282" s="36" t="s">
        <v>2905</v>
      </c>
      <c r="C5282" s="3"/>
      <c r="D5282" s="3"/>
      <c r="E5282" s="3"/>
      <c r="F5282" s="4"/>
    </row>
    <row r="5283" spans="2:6" ht="11.25" customHeight="1" x14ac:dyDescent="0.2">
      <c r="B5283" s="36" t="s">
        <v>4016</v>
      </c>
      <c r="C5283" s="3"/>
      <c r="D5283" s="3"/>
      <c r="E5283" s="3"/>
      <c r="F5283" s="4"/>
    </row>
    <row r="5284" spans="2:6" ht="11.25" customHeight="1" x14ac:dyDescent="0.2">
      <c r="B5284" s="36" t="s">
        <v>1144</v>
      </c>
      <c r="C5284" s="3"/>
      <c r="D5284" s="3"/>
      <c r="E5284" s="3"/>
      <c r="F5284" s="4"/>
    </row>
    <row r="5285" spans="2:6" ht="11.25" customHeight="1" x14ac:dyDescent="0.2">
      <c r="B5285" s="36" t="s">
        <v>4016</v>
      </c>
      <c r="C5285" s="3"/>
      <c r="D5285" s="3"/>
      <c r="E5285" s="3"/>
      <c r="F5285" s="4"/>
    </row>
    <row r="5286" spans="2:6" ht="11.25" customHeight="1" x14ac:dyDescent="0.2">
      <c r="B5286" s="36" t="s">
        <v>1793</v>
      </c>
      <c r="C5286" s="3"/>
      <c r="D5286" s="3"/>
      <c r="E5286" s="3"/>
      <c r="F5286" s="4"/>
    </row>
    <row r="5287" spans="2:6" ht="11.25" customHeight="1" x14ac:dyDescent="0.2">
      <c r="B5287" s="36" t="s">
        <v>4016</v>
      </c>
      <c r="C5287" s="3"/>
      <c r="D5287" s="3"/>
      <c r="E5287" s="3"/>
      <c r="F5287" s="4"/>
    </row>
    <row r="5288" spans="2:6" ht="11.25" customHeight="1" x14ac:dyDescent="0.2">
      <c r="B5288" s="36" t="s">
        <v>1647</v>
      </c>
      <c r="C5288" s="3"/>
      <c r="D5288" s="3"/>
      <c r="E5288" s="3"/>
      <c r="F5288" s="4"/>
    </row>
    <row r="5289" spans="2:6" ht="11.25" customHeight="1" x14ac:dyDescent="0.2">
      <c r="B5289" s="36" t="s">
        <v>3957</v>
      </c>
      <c r="C5289" s="3"/>
      <c r="D5289" s="3"/>
      <c r="E5289" s="3"/>
      <c r="F5289" s="4"/>
    </row>
    <row r="5290" spans="2:6" ht="11.25" customHeight="1" x14ac:dyDescent="0.2">
      <c r="B5290" s="36" t="s">
        <v>3177</v>
      </c>
      <c r="C5290" s="3"/>
      <c r="D5290" s="3"/>
      <c r="E5290" s="3"/>
      <c r="F5290" s="4"/>
    </row>
    <row r="5291" spans="2:6" ht="11.25" customHeight="1" x14ac:dyDescent="0.2">
      <c r="B5291" s="36" t="s">
        <v>4016</v>
      </c>
      <c r="C5291" s="3"/>
      <c r="D5291" s="3"/>
      <c r="E5291" s="3"/>
      <c r="F5291" s="4"/>
    </row>
    <row r="5292" spans="2:6" ht="11.25" customHeight="1" x14ac:dyDescent="0.2">
      <c r="B5292" s="36" t="s">
        <v>3326</v>
      </c>
      <c r="C5292" s="3"/>
      <c r="D5292" s="3"/>
      <c r="E5292" s="3"/>
      <c r="F5292" s="4"/>
    </row>
    <row r="5293" spans="2:6" ht="11.25" customHeight="1" x14ac:dyDescent="0.2">
      <c r="B5293" s="36" t="s">
        <v>683</v>
      </c>
      <c r="C5293" s="3"/>
      <c r="D5293" s="3"/>
      <c r="E5293" s="3"/>
      <c r="F5293" s="4"/>
    </row>
    <row r="5294" spans="2:6" ht="11.25" customHeight="1" x14ac:dyDescent="0.2">
      <c r="B5294" s="36" t="s">
        <v>2804</v>
      </c>
      <c r="C5294" s="3"/>
      <c r="D5294" s="3"/>
      <c r="E5294" s="3"/>
      <c r="F5294" s="4"/>
    </row>
    <row r="5295" spans="2:6" ht="11.25" customHeight="1" x14ac:dyDescent="0.2">
      <c r="B5295" s="36" t="s">
        <v>4016</v>
      </c>
      <c r="C5295" s="3"/>
      <c r="D5295" s="3"/>
      <c r="E5295" s="3"/>
      <c r="F5295" s="4"/>
    </row>
    <row r="5296" spans="2:6" ht="11.25" customHeight="1" x14ac:dyDescent="0.2">
      <c r="B5296" s="28" t="s">
        <v>696</v>
      </c>
      <c r="C5296" s="6"/>
      <c r="D5296" s="6"/>
      <c r="E5296" s="6"/>
      <c r="F5296" s="7"/>
    </row>
    <row r="5297" spans="2:6" ht="11.25" customHeight="1" x14ac:dyDescent="0.2">
      <c r="B5297" s="36" t="s">
        <v>3348</v>
      </c>
      <c r="C5297" s="3"/>
      <c r="D5297" s="3"/>
      <c r="E5297" s="3"/>
      <c r="F5297" s="4"/>
    </row>
    <row r="5298" spans="2:6" ht="11.25" customHeight="1" x14ac:dyDescent="0.2">
      <c r="B5298" s="36" t="s">
        <v>3819</v>
      </c>
      <c r="C5298" s="3"/>
      <c r="D5298" s="3"/>
      <c r="E5298" s="3"/>
      <c r="F5298" s="4"/>
    </row>
    <row r="5299" spans="2:6" ht="11.25" customHeight="1" x14ac:dyDescent="0.2">
      <c r="B5299" s="36" t="s">
        <v>1286</v>
      </c>
      <c r="C5299" s="37">
        <f>D5299+E5299+F5299</f>
        <v>106639</v>
      </c>
      <c r="D5299" s="3">
        <v>47849</v>
      </c>
      <c r="E5299" s="3">
        <v>19945</v>
      </c>
      <c r="F5299" s="4">
        <v>38845</v>
      </c>
    </row>
    <row r="5300" spans="2:6" ht="11.25" customHeight="1" x14ac:dyDescent="0.2">
      <c r="B5300" s="36" t="s">
        <v>4016</v>
      </c>
      <c r="C5300" s="3"/>
      <c r="D5300" s="3"/>
      <c r="E5300" s="3"/>
      <c r="F5300" s="4"/>
    </row>
    <row r="5301" spans="2:6" ht="11.25" customHeight="1" x14ac:dyDescent="0.2">
      <c r="B5301" s="36" t="s">
        <v>2597</v>
      </c>
      <c r="C5301" s="3"/>
      <c r="D5301" s="3"/>
      <c r="E5301" s="3"/>
      <c r="F5301" s="4"/>
    </row>
    <row r="5302" spans="2:6" ht="11.25" customHeight="1" x14ac:dyDescent="0.2">
      <c r="B5302" s="36" t="s">
        <v>4016</v>
      </c>
      <c r="C5302" s="3"/>
      <c r="D5302" s="3"/>
      <c r="E5302" s="3"/>
      <c r="F5302" s="4"/>
    </row>
    <row r="5303" spans="2:6" ht="11.25" customHeight="1" x14ac:dyDescent="0.2">
      <c r="B5303" s="36" t="s">
        <v>1029</v>
      </c>
      <c r="C5303" s="3"/>
      <c r="D5303" s="3"/>
      <c r="E5303" s="3"/>
      <c r="F5303" s="4"/>
    </row>
    <row r="5304" spans="2:6" ht="11.25" customHeight="1" x14ac:dyDescent="0.2">
      <c r="B5304" s="36" t="s">
        <v>4016</v>
      </c>
      <c r="C5304" s="3"/>
      <c r="D5304" s="3"/>
      <c r="E5304" s="3"/>
      <c r="F5304" s="4"/>
    </row>
    <row r="5305" spans="2:6" ht="11.25" customHeight="1" x14ac:dyDescent="0.2">
      <c r="B5305" s="36" t="s">
        <v>3473</v>
      </c>
      <c r="C5305" s="3"/>
      <c r="D5305" s="3"/>
      <c r="E5305" s="3"/>
      <c r="F5305" s="4"/>
    </row>
    <row r="5306" spans="2:6" ht="11.25" customHeight="1" x14ac:dyDescent="0.2">
      <c r="B5306" s="36" t="s">
        <v>4016</v>
      </c>
      <c r="C5306" s="3"/>
      <c r="D5306" s="3"/>
      <c r="E5306" s="3"/>
      <c r="F5306" s="4"/>
    </row>
    <row r="5307" spans="2:6" ht="11.25" customHeight="1" x14ac:dyDescent="0.2">
      <c r="B5307" s="36" t="s">
        <v>1909</v>
      </c>
      <c r="C5307" s="3"/>
      <c r="D5307" s="3"/>
      <c r="E5307" s="3"/>
      <c r="F5307" s="4"/>
    </row>
    <row r="5308" spans="2:6" ht="11.25" customHeight="1" x14ac:dyDescent="0.2">
      <c r="B5308" s="36" t="s">
        <v>3302</v>
      </c>
      <c r="C5308" s="3"/>
      <c r="D5308" s="3"/>
      <c r="E5308" s="3"/>
      <c r="F5308" s="4"/>
    </row>
    <row r="5309" spans="2:6" ht="11.25" customHeight="1" x14ac:dyDescent="0.2">
      <c r="B5309" s="36" t="s">
        <v>157</v>
      </c>
      <c r="C5309" s="3"/>
      <c r="D5309" s="3"/>
      <c r="E5309" s="3"/>
      <c r="F5309" s="4"/>
    </row>
    <row r="5310" spans="2:6" ht="11.25" customHeight="1" x14ac:dyDescent="0.2">
      <c r="B5310" s="36" t="s">
        <v>1690</v>
      </c>
      <c r="C5310" s="37">
        <f>D5310+E5310+F5310</f>
        <v>143391</v>
      </c>
      <c r="D5310" s="3">
        <v>84601</v>
      </c>
      <c r="E5310" s="3">
        <v>19521</v>
      </c>
      <c r="F5310" s="4">
        <v>39269</v>
      </c>
    </row>
    <row r="5311" spans="2:6" ht="11.25" customHeight="1" x14ac:dyDescent="0.2">
      <c r="B5311" s="36" t="s">
        <v>4016</v>
      </c>
      <c r="C5311" s="3"/>
      <c r="D5311" s="3"/>
      <c r="E5311" s="3"/>
      <c r="F5311" s="4"/>
    </row>
    <row r="5312" spans="2:6" ht="11.25" customHeight="1" x14ac:dyDescent="0.2">
      <c r="B5312" s="36" t="s">
        <v>3683</v>
      </c>
      <c r="C5312" s="3"/>
      <c r="D5312" s="3"/>
      <c r="E5312" s="3"/>
      <c r="F5312" s="4"/>
    </row>
    <row r="5313" spans="2:6" ht="11.25" customHeight="1" x14ac:dyDescent="0.2">
      <c r="B5313" s="36" t="s">
        <v>4016</v>
      </c>
      <c r="C5313" s="3"/>
      <c r="D5313" s="3"/>
      <c r="E5313" s="3"/>
      <c r="F5313" s="4"/>
    </row>
    <row r="5314" spans="2:6" ht="11.25" customHeight="1" x14ac:dyDescent="0.2">
      <c r="B5314" s="36" t="s">
        <v>1539</v>
      </c>
      <c r="C5314" s="3"/>
      <c r="D5314" s="3"/>
      <c r="E5314" s="3"/>
      <c r="F5314" s="4"/>
    </row>
    <row r="5315" spans="2:6" ht="11.25" customHeight="1" x14ac:dyDescent="0.2">
      <c r="B5315" s="36" t="s">
        <v>4016</v>
      </c>
      <c r="C5315" s="3"/>
      <c r="D5315" s="3"/>
      <c r="E5315" s="3"/>
      <c r="F5315" s="4"/>
    </row>
    <row r="5316" spans="2:6" ht="11.25" customHeight="1" x14ac:dyDescent="0.2">
      <c r="B5316" s="36" t="s">
        <v>1007</v>
      </c>
      <c r="C5316" s="3"/>
      <c r="D5316" s="3"/>
      <c r="E5316" s="3"/>
      <c r="F5316" s="4"/>
    </row>
    <row r="5317" spans="2:6" ht="11.25" customHeight="1" x14ac:dyDescent="0.2">
      <c r="B5317" s="36" t="s">
        <v>4016</v>
      </c>
      <c r="C5317" s="3"/>
      <c r="D5317" s="3"/>
      <c r="E5317" s="3"/>
      <c r="F5317" s="4"/>
    </row>
    <row r="5318" spans="2:6" ht="11.25" customHeight="1" x14ac:dyDescent="0.2">
      <c r="B5318" s="36" t="s">
        <v>895</v>
      </c>
      <c r="C5318" s="3"/>
      <c r="D5318" s="3"/>
      <c r="E5318" s="3"/>
      <c r="F5318" s="4"/>
    </row>
    <row r="5319" spans="2:6" ht="11.25" customHeight="1" x14ac:dyDescent="0.2">
      <c r="B5319" s="36" t="s">
        <v>4016</v>
      </c>
      <c r="C5319" s="3"/>
      <c r="D5319" s="3"/>
      <c r="E5319" s="3"/>
      <c r="F5319" s="4"/>
    </row>
    <row r="5320" spans="2:6" ht="11.25" customHeight="1" x14ac:dyDescent="0.2">
      <c r="B5320" s="36" t="s">
        <v>3084</v>
      </c>
      <c r="C5320" s="3"/>
      <c r="D5320" s="3"/>
      <c r="E5320" s="3"/>
      <c r="F5320" s="4"/>
    </row>
    <row r="5321" spans="2:6" ht="11.25" customHeight="1" x14ac:dyDescent="0.2">
      <c r="B5321" s="36" t="s">
        <v>4016</v>
      </c>
      <c r="C5321" s="3"/>
      <c r="D5321" s="3"/>
      <c r="E5321" s="3"/>
      <c r="F5321" s="4"/>
    </row>
    <row r="5322" spans="2:6" ht="11.25" customHeight="1" x14ac:dyDescent="0.2">
      <c r="B5322" s="36" t="s">
        <v>3472</v>
      </c>
      <c r="C5322" s="3"/>
      <c r="D5322" s="3"/>
      <c r="E5322" s="3"/>
      <c r="F5322" s="4"/>
    </row>
    <row r="5323" spans="2:6" ht="11.25" customHeight="1" x14ac:dyDescent="0.2">
      <c r="B5323" s="36" t="s">
        <v>4016</v>
      </c>
      <c r="C5323" s="3"/>
      <c r="D5323" s="3"/>
      <c r="E5323" s="3"/>
      <c r="F5323" s="4"/>
    </row>
    <row r="5324" spans="2:6" ht="11.25" customHeight="1" x14ac:dyDescent="0.2">
      <c r="B5324" s="36" t="s">
        <v>1512</v>
      </c>
      <c r="C5324" s="3"/>
      <c r="D5324" s="3"/>
      <c r="E5324" s="3"/>
      <c r="F5324" s="4"/>
    </row>
    <row r="5325" spans="2:6" ht="11.25" customHeight="1" x14ac:dyDescent="0.2">
      <c r="B5325" s="36" t="s">
        <v>4016</v>
      </c>
      <c r="C5325" s="3"/>
      <c r="D5325" s="3"/>
      <c r="E5325" s="3"/>
      <c r="F5325" s="4"/>
    </row>
    <row r="5326" spans="2:6" ht="11.25" customHeight="1" x14ac:dyDescent="0.2">
      <c r="B5326" s="36" t="s">
        <v>386</v>
      </c>
      <c r="C5326" s="3"/>
      <c r="D5326" s="3"/>
      <c r="E5326" s="3"/>
      <c r="F5326" s="4"/>
    </row>
    <row r="5327" spans="2:6" ht="11.25" customHeight="1" x14ac:dyDescent="0.2">
      <c r="B5327" s="36" t="s">
        <v>4016</v>
      </c>
      <c r="C5327" s="3"/>
      <c r="D5327" s="3"/>
      <c r="E5327" s="3"/>
      <c r="F5327" s="4"/>
    </row>
    <row r="5328" spans="2:6" ht="11.25" customHeight="1" x14ac:dyDescent="0.2">
      <c r="B5328" s="36" t="s">
        <v>2331</v>
      </c>
      <c r="C5328" s="3"/>
      <c r="D5328" s="3"/>
      <c r="E5328" s="3"/>
      <c r="F5328" s="4"/>
    </row>
    <row r="5329" spans="2:6" ht="11.25" customHeight="1" x14ac:dyDescent="0.2">
      <c r="B5329" s="36" t="s">
        <v>4016</v>
      </c>
      <c r="C5329" s="3"/>
      <c r="D5329" s="3"/>
      <c r="E5329" s="3"/>
      <c r="F5329" s="4"/>
    </row>
    <row r="5330" spans="2:6" ht="11.25" customHeight="1" x14ac:dyDescent="0.2">
      <c r="B5330" s="36" t="s">
        <v>627</v>
      </c>
      <c r="C5330" s="3"/>
      <c r="D5330" s="3"/>
      <c r="E5330" s="3"/>
      <c r="F5330" s="4"/>
    </row>
    <row r="5331" spans="2:6" ht="11.25" customHeight="1" x14ac:dyDescent="0.2">
      <c r="B5331" s="36" t="s">
        <v>4016</v>
      </c>
      <c r="C5331" s="3"/>
      <c r="D5331" s="3"/>
      <c r="E5331" s="3"/>
      <c r="F5331" s="4"/>
    </row>
    <row r="5332" spans="2:6" ht="11.25" customHeight="1" x14ac:dyDescent="0.2">
      <c r="B5332" s="36" t="s">
        <v>2417</v>
      </c>
      <c r="C5332" s="3"/>
      <c r="D5332" s="3"/>
      <c r="E5332" s="3"/>
      <c r="F5332" s="4"/>
    </row>
    <row r="5333" spans="2:6" ht="11.25" customHeight="1" x14ac:dyDescent="0.2">
      <c r="B5333" s="36" t="s">
        <v>4016</v>
      </c>
      <c r="C5333" s="3"/>
      <c r="D5333" s="3"/>
      <c r="E5333" s="3"/>
      <c r="F5333" s="4"/>
    </row>
    <row r="5334" spans="2:6" ht="11.25" customHeight="1" x14ac:dyDescent="0.2">
      <c r="B5334" s="36" t="s">
        <v>3800</v>
      </c>
      <c r="C5334" s="3"/>
      <c r="D5334" s="3"/>
      <c r="E5334" s="3"/>
      <c r="F5334" s="4"/>
    </row>
    <row r="5335" spans="2:6" ht="11.25" customHeight="1" x14ac:dyDescent="0.2">
      <c r="B5335" s="36" t="s">
        <v>4016</v>
      </c>
      <c r="C5335" s="3"/>
      <c r="D5335" s="3"/>
      <c r="E5335" s="3"/>
      <c r="F5335" s="4"/>
    </row>
    <row r="5336" spans="2:6" ht="11.25" customHeight="1" x14ac:dyDescent="0.2">
      <c r="B5336" s="36" t="s">
        <v>780</v>
      </c>
      <c r="C5336" s="3"/>
      <c r="D5336" s="3"/>
      <c r="E5336" s="3"/>
      <c r="F5336" s="4"/>
    </row>
    <row r="5337" spans="2:6" ht="11.25" customHeight="1" x14ac:dyDescent="0.2">
      <c r="B5337" s="36" t="s">
        <v>1924</v>
      </c>
      <c r="C5337" s="3"/>
      <c r="D5337" s="3"/>
      <c r="E5337" s="3"/>
      <c r="F5337" s="4"/>
    </row>
    <row r="5338" spans="2:6" ht="11.25" customHeight="1" x14ac:dyDescent="0.2">
      <c r="B5338" s="36" t="s">
        <v>1228</v>
      </c>
      <c r="C5338" s="3"/>
      <c r="D5338" s="3"/>
      <c r="E5338" s="3"/>
      <c r="F5338" s="4"/>
    </row>
    <row r="5339" spans="2:6" ht="11.25" customHeight="1" x14ac:dyDescent="0.2">
      <c r="B5339" s="36" t="s">
        <v>4016</v>
      </c>
      <c r="C5339" s="3"/>
      <c r="D5339" s="3"/>
      <c r="E5339" s="3"/>
      <c r="F5339" s="4"/>
    </row>
    <row r="5340" spans="2:6" ht="11.25" customHeight="1" x14ac:dyDescent="0.2">
      <c r="B5340" s="36" t="s">
        <v>717</v>
      </c>
      <c r="C5340" s="3"/>
      <c r="D5340" s="3"/>
      <c r="E5340" s="3"/>
      <c r="F5340" s="4"/>
    </row>
    <row r="5341" spans="2:6" ht="11.25" customHeight="1" x14ac:dyDescent="0.2">
      <c r="B5341" s="36" t="s">
        <v>4016</v>
      </c>
      <c r="C5341" s="3"/>
      <c r="D5341" s="3"/>
      <c r="E5341" s="3"/>
      <c r="F5341" s="4"/>
    </row>
    <row r="5342" spans="2:6" ht="11.25" customHeight="1" x14ac:dyDescent="0.2">
      <c r="B5342" s="36" t="s">
        <v>3809</v>
      </c>
      <c r="C5342" s="3"/>
      <c r="D5342" s="3"/>
      <c r="E5342" s="3"/>
      <c r="F5342" s="4"/>
    </row>
    <row r="5343" spans="2:6" ht="11.25" customHeight="1" x14ac:dyDescent="0.2">
      <c r="B5343" s="36" t="s">
        <v>2405</v>
      </c>
      <c r="C5343" s="3"/>
      <c r="D5343" s="3"/>
      <c r="E5343" s="3"/>
      <c r="F5343" s="4"/>
    </row>
    <row r="5344" spans="2:6" ht="11.25" customHeight="1" x14ac:dyDescent="0.2">
      <c r="B5344" s="36" t="s">
        <v>1203</v>
      </c>
      <c r="C5344" s="37">
        <f>D5344+E5344+F5344</f>
        <v>149086</v>
      </c>
      <c r="D5344" s="3">
        <v>123953</v>
      </c>
      <c r="E5344" s="3"/>
      <c r="F5344" s="4">
        <v>25133</v>
      </c>
    </row>
    <row r="5345" spans="2:6" ht="11.25" customHeight="1" x14ac:dyDescent="0.2">
      <c r="B5345" s="36" t="s">
        <v>4016</v>
      </c>
      <c r="C5345" s="3"/>
      <c r="D5345" s="3"/>
      <c r="E5345" s="3"/>
      <c r="F5345" s="4"/>
    </row>
    <row r="5346" spans="2:6" ht="11.25" customHeight="1" x14ac:dyDescent="0.2">
      <c r="B5346" s="36" t="s">
        <v>2892</v>
      </c>
      <c r="C5346" s="3"/>
      <c r="D5346" s="3"/>
      <c r="E5346" s="3"/>
      <c r="F5346" s="4"/>
    </row>
    <row r="5347" spans="2:6" ht="11.25" customHeight="1" x14ac:dyDescent="0.2">
      <c r="B5347" s="36" t="s">
        <v>4016</v>
      </c>
      <c r="C5347" s="3"/>
      <c r="D5347" s="3"/>
      <c r="E5347" s="3"/>
      <c r="F5347" s="4"/>
    </row>
    <row r="5348" spans="2:6" ht="11.25" customHeight="1" x14ac:dyDescent="0.2">
      <c r="B5348" s="36" t="s">
        <v>1867</v>
      </c>
      <c r="C5348" s="3"/>
      <c r="D5348" s="3"/>
      <c r="E5348" s="3"/>
      <c r="F5348" s="4"/>
    </row>
    <row r="5349" spans="2:6" ht="11.25" customHeight="1" x14ac:dyDescent="0.2">
      <c r="B5349" s="28" t="s">
        <v>4016</v>
      </c>
      <c r="C5349" s="6"/>
      <c r="D5349" s="6"/>
      <c r="E5349" s="6"/>
      <c r="F5349" s="7"/>
    </row>
    <row r="5350" spans="2:6" ht="11.25" customHeight="1" x14ac:dyDescent="0.2">
      <c r="B5350" s="36" t="s">
        <v>676</v>
      </c>
      <c r="C5350" s="3"/>
      <c r="D5350" s="3"/>
      <c r="E5350" s="3"/>
      <c r="F5350" s="4"/>
    </row>
    <row r="5351" spans="2:6" ht="11.25" customHeight="1" x14ac:dyDescent="0.2">
      <c r="B5351" s="36" t="s">
        <v>4016</v>
      </c>
      <c r="C5351" s="3"/>
      <c r="D5351" s="3"/>
      <c r="E5351" s="3"/>
      <c r="F5351" s="4"/>
    </row>
    <row r="5352" spans="2:6" ht="11.25" customHeight="1" x14ac:dyDescent="0.2">
      <c r="B5352" s="36" t="s">
        <v>1451</v>
      </c>
      <c r="C5352" s="3"/>
      <c r="D5352" s="3"/>
      <c r="E5352" s="3"/>
      <c r="F5352" s="4"/>
    </row>
    <row r="5353" spans="2:6" ht="11.25" customHeight="1" x14ac:dyDescent="0.2">
      <c r="B5353" s="36" t="s">
        <v>1430</v>
      </c>
      <c r="C5353" s="3"/>
      <c r="D5353" s="3"/>
      <c r="E5353" s="3"/>
      <c r="F5353" s="4"/>
    </row>
    <row r="5354" spans="2:6" ht="11.25" customHeight="1" x14ac:dyDescent="0.2">
      <c r="B5354" s="36" t="s">
        <v>500</v>
      </c>
      <c r="C5354" s="3"/>
      <c r="D5354" s="3"/>
      <c r="E5354" s="3"/>
      <c r="F5354" s="4"/>
    </row>
    <row r="5355" spans="2:6" ht="11.25" customHeight="1" x14ac:dyDescent="0.2">
      <c r="B5355" s="36" t="s">
        <v>4016</v>
      </c>
      <c r="C5355" s="3"/>
      <c r="D5355" s="3"/>
      <c r="E5355" s="3"/>
      <c r="F5355" s="4"/>
    </row>
    <row r="5356" spans="2:6" ht="11.25" customHeight="1" x14ac:dyDescent="0.2">
      <c r="B5356" s="36" t="s">
        <v>1139</v>
      </c>
      <c r="C5356" s="3"/>
      <c r="D5356" s="3"/>
      <c r="E5356" s="3"/>
      <c r="F5356" s="4"/>
    </row>
    <row r="5357" spans="2:6" ht="11.25" customHeight="1" x14ac:dyDescent="0.2">
      <c r="B5357" s="36" t="s">
        <v>4016</v>
      </c>
      <c r="C5357" s="3"/>
      <c r="D5357" s="3"/>
      <c r="E5357" s="3"/>
      <c r="F5357" s="4"/>
    </row>
    <row r="5358" spans="2:6" ht="11.25" customHeight="1" x14ac:dyDescent="0.2">
      <c r="B5358" s="36" t="s">
        <v>1219</v>
      </c>
      <c r="C5358" s="3"/>
      <c r="D5358" s="3"/>
      <c r="E5358" s="3"/>
      <c r="F5358" s="4"/>
    </row>
    <row r="5359" spans="2:6" ht="11.25" customHeight="1" x14ac:dyDescent="0.2">
      <c r="B5359" s="36" t="s">
        <v>2923</v>
      </c>
      <c r="C5359" s="3"/>
      <c r="D5359" s="3"/>
      <c r="E5359" s="3"/>
      <c r="F5359" s="4"/>
    </row>
    <row r="5360" spans="2:6" ht="11.25" customHeight="1" x14ac:dyDescent="0.2">
      <c r="B5360" s="36" t="s">
        <v>2328</v>
      </c>
      <c r="C5360" s="3"/>
      <c r="D5360" s="3"/>
      <c r="E5360" s="3"/>
      <c r="F5360" s="4"/>
    </row>
    <row r="5361" spans="2:6" ht="11.25" customHeight="1" x14ac:dyDescent="0.2">
      <c r="B5361" s="36" t="s">
        <v>1818</v>
      </c>
      <c r="C5361" s="37">
        <f>D5361+E5361+F5361</f>
        <v>45003</v>
      </c>
      <c r="D5361" s="3">
        <v>21545</v>
      </c>
      <c r="E5361" s="3">
        <v>18696</v>
      </c>
      <c r="F5361" s="4">
        <v>4762</v>
      </c>
    </row>
    <row r="5362" spans="2:6" ht="11.25" customHeight="1" x14ac:dyDescent="0.2">
      <c r="B5362" s="36" t="s">
        <v>4016</v>
      </c>
      <c r="C5362" s="3"/>
      <c r="D5362" s="3"/>
      <c r="E5362" s="3"/>
      <c r="F5362" s="4"/>
    </row>
    <row r="5363" spans="2:6" ht="11.25" customHeight="1" x14ac:dyDescent="0.2">
      <c r="B5363" s="36" t="s">
        <v>632</v>
      </c>
      <c r="C5363" s="3"/>
      <c r="D5363" s="3"/>
      <c r="E5363" s="3"/>
      <c r="F5363" s="4"/>
    </row>
    <row r="5364" spans="2:6" ht="11.25" customHeight="1" x14ac:dyDescent="0.2">
      <c r="B5364" s="36" t="s">
        <v>4016</v>
      </c>
      <c r="C5364" s="3"/>
      <c r="D5364" s="3"/>
      <c r="E5364" s="3"/>
      <c r="F5364" s="4"/>
    </row>
    <row r="5365" spans="2:6" ht="11.25" customHeight="1" x14ac:dyDescent="0.2">
      <c r="B5365" s="36" t="s">
        <v>316</v>
      </c>
      <c r="C5365" s="3"/>
      <c r="D5365" s="3"/>
      <c r="E5365" s="3"/>
      <c r="F5365" s="4"/>
    </row>
    <row r="5366" spans="2:6" ht="11.25" customHeight="1" x14ac:dyDescent="0.2">
      <c r="B5366" s="36" t="s">
        <v>17</v>
      </c>
      <c r="C5366" s="3"/>
      <c r="D5366" s="3"/>
      <c r="E5366" s="3"/>
      <c r="F5366" s="4"/>
    </row>
    <row r="5367" spans="2:6" ht="11.25" customHeight="1" x14ac:dyDescent="0.2">
      <c r="B5367" s="36" t="s">
        <v>2842</v>
      </c>
      <c r="C5367" s="3"/>
      <c r="D5367" s="3"/>
      <c r="E5367" s="3"/>
      <c r="F5367" s="4"/>
    </row>
    <row r="5368" spans="2:6" ht="11.25" customHeight="1" x14ac:dyDescent="0.2">
      <c r="B5368" s="36" t="s">
        <v>31</v>
      </c>
      <c r="C5368" s="37">
        <f>D5368+E5368+F5368</f>
        <v>194089</v>
      </c>
      <c r="D5368" s="3">
        <v>145498</v>
      </c>
      <c r="E5368" s="3">
        <v>18696</v>
      </c>
      <c r="F5368" s="4">
        <v>29895</v>
      </c>
    </row>
    <row r="5369" spans="2:6" ht="11.25" customHeight="1" x14ac:dyDescent="0.2">
      <c r="B5369" s="36" t="s">
        <v>4016</v>
      </c>
      <c r="C5369" s="3"/>
      <c r="D5369" s="3"/>
      <c r="E5369" s="3"/>
      <c r="F5369" s="4"/>
    </row>
    <row r="5370" spans="2:6" ht="11.25" customHeight="1" x14ac:dyDescent="0.2">
      <c r="B5370" s="36" t="s">
        <v>2972</v>
      </c>
      <c r="C5370" s="3"/>
      <c r="D5370" s="3"/>
      <c r="E5370" s="3"/>
      <c r="F5370" s="4"/>
    </row>
    <row r="5371" spans="2:6" ht="11.25" customHeight="1" x14ac:dyDescent="0.2">
      <c r="B5371" s="36" t="s">
        <v>4016</v>
      </c>
      <c r="C5371" s="3"/>
      <c r="D5371" s="3"/>
      <c r="E5371" s="3"/>
      <c r="F5371" s="4"/>
    </row>
    <row r="5372" spans="2:6" ht="11.25" customHeight="1" x14ac:dyDescent="0.2">
      <c r="B5372" s="36" t="s">
        <v>1973</v>
      </c>
      <c r="C5372" s="3"/>
      <c r="D5372" s="3"/>
      <c r="E5372" s="3"/>
      <c r="F5372" s="4"/>
    </row>
    <row r="5373" spans="2:6" ht="11.25" customHeight="1" x14ac:dyDescent="0.2">
      <c r="B5373" s="36" t="s">
        <v>4016</v>
      </c>
      <c r="C5373" s="3"/>
      <c r="D5373" s="3"/>
      <c r="E5373" s="3"/>
      <c r="F5373" s="4"/>
    </row>
    <row r="5374" spans="2:6" ht="11.25" customHeight="1" x14ac:dyDescent="0.2">
      <c r="B5374" s="36" t="s">
        <v>1755</v>
      </c>
      <c r="C5374" s="3"/>
      <c r="D5374" s="3"/>
      <c r="E5374" s="3"/>
      <c r="F5374" s="4"/>
    </row>
    <row r="5375" spans="2:6" ht="11.25" customHeight="1" x14ac:dyDescent="0.2">
      <c r="B5375" s="36" t="s">
        <v>4016</v>
      </c>
      <c r="C5375" s="3"/>
      <c r="D5375" s="3"/>
      <c r="E5375" s="3"/>
      <c r="F5375" s="4"/>
    </row>
    <row r="5376" spans="2:6" ht="11.25" customHeight="1" x14ac:dyDescent="0.2">
      <c r="B5376" s="36" t="s">
        <v>3008</v>
      </c>
      <c r="C5376" s="3"/>
      <c r="D5376" s="3"/>
      <c r="E5376" s="3"/>
      <c r="F5376" s="4"/>
    </row>
    <row r="5377" spans="2:6" ht="11.25" customHeight="1" x14ac:dyDescent="0.2">
      <c r="B5377" s="36" t="s">
        <v>4016</v>
      </c>
      <c r="C5377" s="3"/>
      <c r="D5377" s="3"/>
      <c r="E5377" s="3"/>
      <c r="F5377" s="4"/>
    </row>
    <row r="5378" spans="2:6" ht="11.25" customHeight="1" x14ac:dyDescent="0.2">
      <c r="B5378" s="36" t="s">
        <v>2534</v>
      </c>
      <c r="C5378" s="3"/>
      <c r="D5378" s="3"/>
      <c r="E5378" s="3"/>
      <c r="F5378" s="4"/>
    </row>
    <row r="5379" spans="2:6" ht="11.25" customHeight="1" x14ac:dyDescent="0.2">
      <c r="B5379" s="36" t="s">
        <v>2274</v>
      </c>
      <c r="C5379" s="3"/>
      <c r="D5379" s="3"/>
      <c r="E5379" s="3"/>
      <c r="F5379" s="4"/>
    </row>
    <row r="5380" spans="2:6" ht="11.25" customHeight="1" x14ac:dyDescent="0.2">
      <c r="B5380" s="36" t="s">
        <v>3071</v>
      </c>
      <c r="C5380" s="3"/>
      <c r="D5380" s="3"/>
      <c r="E5380" s="3"/>
      <c r="F5380" s="4"/>
    </row>
    <row r="5381" spans="2:6" ht="11.25" customHeight="1" x14ac:dyDescent="0.2">
      <c r="B5381" s="36" t="s">
        <v>2139</v>
      </c>
      <c r="C5381" s="37">
        <f>D5381+E5381+F5381</f>
        <v>741272</v>
      </c>
      <c r="D5381" s="3">
        <v>518890</v>
      </c>
      <c r="E5381" s="3">
        <v>72381</v>
      </c>
      <c r="F5381" s="4">
        <v>150001</v>
      </c>
    </row>
    <row r="5382" spans="2:6" ht="11.25" customHeight="1" x14ac:dyDescent="0.2">
      <c r="B5382" s="36" t="s">
        <v>4016</v>
      </c>
      <c r="C5382" s="3"/>
      <c r="D5382" s="3"/>
      <c r="E5382" s="3"/>
      <c r="F5382" s="4"/>
    </row>
    <row r="5383" spans="2:6" ht="11.25" customHeight="1" x14ac:dyDescent="0.2">
      <c r="B5383" s="36" t="s">
        <v>3059</v>
      </c>
      <c r="C5383" s="3"/>
      <c r="D5383" s="3"/>
      <c r="E5383" s="3"/>
      <c r="F5383" s="4"/>
    </row>
    <row r="5384" spans="2:6" ht="11.25" customHeight="1" x14ac:dyDescent="0.2">
      <c r="B5384" s="36" t="s">
        <v>4016</v>
      </c>
      <c r="C5384" s="3"/>
      <c r="D5384" s="3"/>
      <c r="E5384" s="3"/>
      <c r="F5384" s="4"/>
    </row>
    <row r="5385" spans="2:6" ht="11.25" customHeight="1" x14ac:dyDescent="0.2">
      <c r="B5385" s="36" t="s">
        <v>2443</v>
      </c>
      <c r="C5385" s="3"/>
      <c r="D5385" s="3"/>
      <c r="E5385" s="3"/>
      <c r="F5385" s="4"/>
    </row>
    <row r="5386" spans="2:6" ht="11.25" customHeight="1" x14ac:dyDescent="0.2">
      <c r="B5386" s="36" t="s">
        <v>4016</v>
      </c>
      <c r="C5386" s="3"/>
      <c r="D5386" s="3"/>
      <c r="E5386" s="3"/>
      <c r="F5386" s="4"/>
    </row>
    <row r="5387" spans="2:6" ht="11.25" customHeight="1" x14ac:dyDescent="0.2">
      <c r="B5387" s="36" t="s">
        <v>3021</v>
      </c>
      <c r="C5387" s="3"/>
      <c r="D5387" s="3"/>
      <c r="E5387" s="3"/>
      <c r="F5387" s="4"/>
    </row>
    <row r="5388" spans="2:6" ht="11.25" customHeight="1" x14ac:dyDescent="0.2">
      <c r="B5388" s="36" t="s">
        <v>4016</v>
      </c>
      <c r="C5388" s="3"/>
      <c r="D5388" s="3"/>
      <c r="E5388" s="3"/>
      <c r="F5388" s="4"/>
    </row>
    <row r="5389" spans="2:6" ht="11.25" customHeight="1" x14ac:dyDescent="0.2">
      <c r="B5389" s="36" t="s">
        <v>2079</v>
      </c>
      <c r="C5389" s="3"/>
      <c r="D5389" s="3"/>
      <c r="E5389" s="3"/>
      <c r="F5389" s="4"/>
    </row>
    <row r="5390" spans="2:6" ht="11.25" customHeight="1" x14ac:dyDescent="0.2">
      <c r="B5390" s="36" t="s">
        <v>3857</v>
      </c>
      <c r="C5390" s="3"/>
      <c r="D5390" s="3"/>
      <c r="E5390" s="3"/>
      <c r="F5390" s="4"/>
    </row>
    <row r="5391" spans="2:6" ht="11.25" customHeight="1" x14ac:dyDescent="0.2">
      <c r="B5391" s="36" t="s">
        <v>1493</v>
      </c>
      <c r="C5391" s="3"/>
      <c r="D5391" s="3"/>
      <c r="E5391" s="3"/>
      <c r="F5391" s="4"/>
    </row>
    <row r="5392" spans="2:6" ht="11.25" customHeight="1" x14ac:dyDescent="0.2">
      <c r="B5392" s="36" t="s">
        <v>4016</v>
      </c>
      <c r="C5392" s="3"/>
      <c r="D5392" s="3"/>
      <c r="E5392" s="3"/>
      <c r="F5392" s="4"/>
    </row>
    <row r="5393" spans="2:6" ht="11.25" customHeight="1" x14ac:dyDescent="0.2">
      <c r="B5393" s="36" t="s">
        <v>1623</v>
      </c>
      <c r="C5393" s="3"/>
      <c r="D5393" s="3"/>
      <c r="E5393" s="3"/>
      <c r="F5393" s="4"/>
    </row>
    <row r="5394" spans="2:6" ht="11.25" customHeight="1" x14ac:dyDescent="0.2">
      <c r="B5394" s="36" t="s">
        <v>4016</v>
      </c>
      <c r="C5394" s="3"/>
      <c r="D5394" s="3"/>
      <c r="E5394" s="3"/>
      <c r="F5394" s="4"/>
    </row>
    <row r="5395" spans="2:6" ht="11.25" customHeight="1" x14ac:dyDescent="0.2">
      <c r="B5395" s="36" t="s">
        <v>1486</v>
      </c>
      <c r="C5395" s="3"/>
      <c r="D5395" s="3"/>
      <c r="E5395" s="3"/>
      <c r="F5395" s="4"/>
    </row>
    <row r="5396" spans="2:6" ht="11.25" customHeight="1" x14ac:dyDescent="0.2">
      <c r="B5396" s="36" t="s">
        <v>3781</v>
      </c>
      <c r="C5396" s="3"/>
      <c r="D5396" s="3"/>
      <c r="E5396" s="3"/>
      <c r="F5396" s="4"/>
    </row>
    <row r="5397" spans="2:6" ht="11.25" customHeight="1" x14ac:dyDescent="0.2">
      <c r="B5397" s="36" t="s">
        <v>1936</v>
      </c>
      <c r="C5397" s="3"/>
      <c r="D5397" s="3"/>
      <c r="E5397" s="3"/>
      <c r="F5397" s="4"/>
    </row>
    <row r="5398" spans="2:6" ht="11.25" customHeight="1" x14ac:dyDescent="0.2">
      <c r="B5398" s="36" t="s">
        <v>3263</v>
      </c>
      <c r="C5398" s="37">
        <f>D5398+E5398+F5398</f>
        <v>47990</v>
      </c>
      <c r="D5398" s="3">
        <v>22975</v>
      </c>
      <c r="E5398" s="3">
        <v>19937</v>
      </c>
      <c r="F5398" s="4">
        <v>5078</v>
      </c>
    </row>
    <row r="5399" spans="2:6" ht="11.25" customHeight="1" x14ac:dyDescent="0.2">
      <c r="B5399" s="36" t="s">
        <v>4016</v>
      </c>
      <c r="C5399" s="3"/>
      <c r="D5399" s="3"/>
      <c r="E5399" s="3"/>
      <c r="F5399" s="4"/>
    </row>
    <row r="5400" spans="2:6" ht="11.25" customHeight="1" x14ac:dyDescent="0.2">
      <c r="B5400" s="36" t="s">
        <v>472</v>
      </c>
      <c r="C5400" s="3"/>
      <c r="D5400" s="3"/>
      <c r="E5400" s="3"/>
      <c r="F5400" s="4"/>
    </row>
    <row r="5401" spans="2:6" ht="11.25" customHeight="1" x14ac:dyDescent="0.2">
      <c r="B5401" s="36" t="s">
        <v>4016</v>
      </c>
      <c r="C5401" s="3"/>
      <c r="D5401" s="3"/>
      <c r="E5401" s="3"/>
      <c r="F5401" s="4"/>
    </row>
    <row r="5402" spans="2:6" ht="11.25" customHeight="1" x14ac:dyDescent="0.2">
      <c r="B5402" s="28" t="s">
        <v>1056</v>
      </c>
      <c r="C5402" s="6"/>
      <c r="D5402" s="6"/>
      <c r="E5402" s="6"/>
      <c r="F5402" s="7"/>
    </row>
    <row r="5403" spans="2:6" ht="11.25" customHeight="1" x14ac:dyDescent="0.2">
      <c r="B5403" s="36" t="s">
        <v>4016</v>
      </c>
      <c r="C5403" s="3"/>
      <c r="D5403" s="3"/>
      <c r="E5403" s="3"/>
      <c r="F5403" s="4"/>
    </row>
    <row r="5404" spans="2:6" ht="11.25" customHeight="1" x14ac:dyDescent="0.2">
      <c r="B5404" s="36" t="s">
        <v>2670</v>
      </c>
      <c r="C5404" s="3"/>
      <c r="D5404" s="3"/>
      <c r="E5404" s="3"/>
      <c r="F5404" s="4"/>
    </row>
    <row r="5405" spans="2:6" ht="11.25" customHeight="1" x14ac:dyDescent="0.2">
      <c r="B5405" s="36" t="s">
        <v>4016</v>
      </c>
      <c r="C5405" s="3"/>
      <c r="D5405" s="3"/>
      <c r="E5405" s="3"/>
      <c r="F5405" s="4"/>
    </row>
    <row r="5406" spans="2:6" ht="11.25" customHeight="1" x14ac:dyDescent="0.2">
      <c r="B5406" s="36" t="s">
        <v>476</v>
      </c>
      <c r="C5406" s="3"/>
      <c r="D5406" s="3"/>
      <c r="E5406" s="3"/>
      <c r="F5406" s="4"/>
    </row>
    <row r="5407" spans="2:6" ht="11.25" customHeight="1" x14ac:dyDescent="0.2">
      <c r="B5407" s="36" t="s">
        <v>3181</v>
      </c>
      <c r="C5407" s="3"/>
      <c r="D5407" s="3"/>
      <c r="E5407" s="3"/>
      <c r="F5407" s="4"/>
    </row>
    <row r="5408" spans="2:6" ht="11.25" customHeight="1" x14ac:dyDescent="0.2">
      <c r="B5408" s="36" t="s">
        <v>3085</v>
      </c>
      <c r="C5408" s="3"/>
      <c r="D5408" s="3"/>
      <c r="E5408" s="3"/>
      <c r="F5408" s="4"/>
    </row>
    <row r="5409" spans="2:6" ht="11.25" customHeight="1" x14ac:dyDescent="0.2">
      <c r="B5409" s="36" t="s">
        <v>4016</v>
      </c>
      <c r="C5409" s="3"/>
      <c r="D5409" s="3"/>
      <c r="E5409" s="3"/>
      <c r="F5409" s="4"/>
    </row>
    <row r="5410" spans="2:6" ht="11.25" customHeight="1" x14ac:dyDescent="0.2">
      <c r="B5410" s="36" t="s">
        <v>2857</v>
      </c>
      <c r="C5410" s="3"/>
      <c r="D5410" s="3"/>
      <c r="E5410" s="3"/>
      <c r="F5410" s="4"/>
    </row>
    <row r="5411" spans="2:6" ht="11.25" customHeight="1" x14ac:dyDescent="0.2">
      <c r="B5411" s="36" t="s">
        <v>4016</v>
      </c>
      <c r="C5411" s="3"/>
      <c r="D5411" s="3"/>
      <c r="E5411" s="3"/>
      <c r="F5411" s="4"/>
    </row>
    <row r="5412" spans="2:6" ht="11.25" customHeight="1" x14ac:dyDescent="0.2">
      <c r="B5412" s="36" t="s">
        <v>2177</v>
      </c>
      <c r="C5412" s="3"/>
      <c r="D5412" s="3"/>
      <c r="E5412" s="3"/>
      <c r="F5412" s="4"/>
    </row>
    <row r="5413" spans="2:6" ht="11.25" customHeight="1" x14ac:dyDescent="0.2">
      <c r="B5413" s="36" t="s">
        <v>2618</v>
      </c>
      <c r="C5413" s="37">
        <f>D5413+E5413+F5413</f>
        <v>22550</v>
      </c>
      <c r="D5413" s="3">
        <v>22550</v>
      </c>
      <c r="E5413" s="3"/>
      <c r="F5413" s="4"/>
    </row>
    <row r="5414" spans="2:6" ht="11.25" customHeight="1" x14ac:dyDescent="0.2">
      <c r="B5414" s="36" t="s">
        <v>4016</v>
      </c>
      <c r="C5414" s="3"/>
      <c r="D5414" s="3"/>
      <c r="E5414" s="3"/>
      <c r="F5414" s="4"/>
    </row>
    <row r="5415" spans="2:6" ht="11.25" customHeight="1" x14ac:dyDescent="0.2">
      <c r="B5415" s="36" t="s">
        <v>2632</v>
      </c>
      <c r="C5415" s="3"/>
      <c r="D5415" s="3"/>
      <c r="E5415" s="3"/>
      <c r="F5415" s="4"/>
    </row>
    <row r="5416" spans="2:6" ht="11.25" customHeight="1" x14ac:dyDescent="0.2">
      <c r="B5416" s="36" t="s">
        <v>4016</v>
      </c>
      <c r="C5416" s="3"/>
      <c r="D5416" s="3"/>
      <c r="E5416" s="3"/>
      <c r="F5416" s="4"/>
    </row>
    <row r="5417" spans="2:6" ht="11.25" customHeight="1" x14ac:dyDescent="0.2">
      <c r="B5417" s="36" t="s">
        <v>3664</v>
      </c>
      <c r="C5417" s="3"/>
      <c r="D5417" s="3"/>
      <c r="E5417" s="3"/>
      <c r="F5417" s="4"/>
    </row>
    <row r="5418" spans="2:6" ht="11.25" customHeight="1" x14ac:dyDescent="0.2">
      <c r="B5418" s="36" t="s">
        <v>3681</v>
      </c>
      <c r="C5418" s="3"/>
      <c r="D5418" s="3"/>
      <c r="E5418" s="3"/>
      <c r="F5418" s="4"/>
    </row>
    <row r="5419" spans="2:6" ht="11.25" customHeight="1" x14ac:dyDescent="0.2">
      <c r="B5419" s="36" t="s">
        <v>3775</v>
      </c>
      <c r="C5419" s="3"/>
      <c r="D5419" s="3"/>
      <c r="E5419" s="3"/>
      <c r="F5419" s="4"/>
    </row>
    <row r="5420" spans="2:6" ht="11.25" customHeight="1" x14ac:dyDescent="0.2">
      <c r="B5420" s="36" t="s">
        <v>3397</v>
      </c>
      <c r="C5420" s="37">
        <f>D5420+E5420+F5420</f>
        <v>811812</v>
      </c>
      <c r="D5420" s="3">
        <v>564415</v>
      </c>
      <c r="E5420" s="3">
        <v>92318</v>
      </c>
      <c r="F5420" s="4">
        <v>155079</v>
      </c>
    </row>
    <row r="5421" spans="2:6" ht="11.25" customHeight="1" x14ac:dyDescent="0.2">
      <c r="B5421" s="36" t="s">
        <v>4016</v>
      </c>
      <c r="C5421" s="3"/>
      <c r="D5421" s="3"/>
      <c r="E5421" s="3"/>
      <c r="F5421" s="4"/>
    </row>
    <row r="5422" spans="2:6" ht="11.25" customHeight="1" x14ac:dyDescent="0.2">
      <c r="B5422" s="36" t="s">
        <v>1737</v>
      </c>
      <c r="C5422" s="3"/>
      <c r="D5422" s="3"/>
      <c r="E5422" s="3"/>
      <c r="F5422" s="4"/>
    </row>
    <row r="5423" spans="2:6" ht="11.25" customHeight="1" x14ac:dyDescent="0.2">
      <c r="B5423" s="36" t="s">
        <v>4016</v>
      </c>
      <c r="C5423" s="3"/>
      <c r="D5423" s="3"/>
      <c r="E5423" s="3"/>
      <c r="F5423" s="4"/>
    </row>
    <row r="5424" spans="2:6" ht="11.25" customHeight="1" x14ac:dyDescent="0.2">
      <c r="B5424" s="36" t="s">
        <v>1092</v>
      </c>
      <c r="C5424" s="3"/>
      <c r="D5424" s="3"/>
      <c r="E5424" s="3"/>
      <c r="F5424" s="4"/>
    </row>
    <row r="5425" spans="2:6" ht="11.25" customHeight="1" x14ac:dyDescent="0.2">
      <c r="B5425" s="36" t="s">
        <v>2203</v>
      </c>
      <c r="C5425" s="3"/>
      <c r="D5425" s="3"/>
      <c r="E5425" s="3"/>
      <c r="F5425" s="4"/>
    </row>
    <row r="5426" spans="2:6" ht="11.25" customHeight="1" x14ac:dyDescent="0.2">
      <c r="B5426" s="36" t="s">
        <v>1815</v>
      </c>
      <c r="C5426" s="3"/>
      <c r="D5426" s="3"/>
      <c r="E5426" s="3"/>
      <c r="F5426" s="4"/>
    </row>
    <row r="5427" spans="2:6" ht="11.25" customHeight="1" x14ac:dyDescent="0.2">
      <c r="B5427" s="36" t="s">
        <v>2098</v>
      </c>
      <c r="C5427" s="37">
        <f>D5427+E5427+F5427</f>
        <v>1330797</v>
      </c>
      <c r="D5427" s="3">
        <v>886534</v>
      </c>
      <c r="E5427" s="3">
        <v>160672</v>
      </c>
      <c r="F5427" s="4">
        <v>283591</v>
      </c>
    </row>
    <row r="5428" spans="2:6" ht="11.25" customHeight="1" x14ac:dyDescent="0.2">
      <c r="B5428" s="36" t="s">
        <v>4016</v>
      </c>
      <c r="C5428" s="3"/>
      <c r="D5428" s="3"/>
      <c r="E5428" s="3"/>
      <c r="F5428" s="4"/>
    </row>
    <row r="5429" spans="2:6" ht="11.25" customHeight="1" x14ac:dyDescent="0.2">
      <c r="B5429" s="33" t="s">
        <v>1674</v>
      </c>
      <c r="C5429" s="34">
        <v>1350924</v>
      </c>
      <c r="D5429" s="34">
        <v>888527</v>
      </c>
      <c r="E5429" s="34">
        <v>167611</v>
      </c>
      <c r="F5429" s="35">
        <v>294786</v>
      </c>
    </row>
    <row r="5430" spans="2:6" ht="11.25" customHeight="1" x14ac:dyDescent="0.2">
      <c r="B5430" s="36" t="s">
        <v>4016</v>
      </c>
      <c r="C5430" s="3"/>
      <c r="D5430" s="3"/>
      <c r="E5430" s="3"/>
      <c r="F5430" s="4"/>
    </row>
    <row r="5431" spans="2:6" ht="11.25" customHeight="1" x14ac:dyDescent="0.2">
      <c r="B5431" s="36" t="s">
        <v>2830</v>
      </c>
      <c r="C5431" s="3"/>
      <c r="D5431" s="3"/>
      <c r="E5431" s="3"/>
      <c r="F5431" s="4"/>
    </row>
    <row r="5432" spans="2:6" ht="11.25" customHeight="1" x14ac:dyDescent="0.2">
      <c r="B5432" s="36" t="s">
        <v>4016</v>
      </c>
      <c r="C5432" s="3"/>
      <c r="D5432" s="3"/>
      <c r="E5432" s="3"/>
      <c r="F5432" s="4"/>
    </row>
    <row r="5433" spans="2:6" ht="11.25" customHeight="1" x14ac:dyDescent="0.2">
      <c r="B5433" s="36" t="s">
        <v>2020</v>
      </c>
      <c r="C5433" s="3"/>
      <c r="D5433" s="3"/>
      <c r="E5433" s="3"/>
      <c r="F5433" s="4"/>
    </row>
    <row r="5434" spans="2:6" ht="11.25" customHeight="1" x14ac:dyDescent="0.2">
      <c r="B5434" s="36" t="s">
        <v>4016</v>
      </c>
      <c r="C5434" s="3"/>
      <c r="D5434" s="3"/>
      <c r="E5434" s="3"/>
      <c r="F5434" s="4"/>
    </row>
    <row r="5435" spans="2:6" ht="11.25" customHeight="1" x14ac:dyDescent="0.2">
      <c r="B5435" s="36" t="s">
        <v>2419</v>
      </c>
      <c r="C5435" s="3"/>
      <c r="D5435" s="3"/>
      <c r="E5435" s="3"/>
      <c r="F5435" s="4"/>
    </row>
    <row r="5436" spans="2:6" ht="11.25" customHeight="1" x14ac:dyDescent="0.2">
      <c r="B5436" s="36" t="s">
        <v>4016</v>
      </c>
      <c r="C5436" s="3"/>
      <c r="D5436" s="3"/>
      <c r="E5436" s="3"/>
      <c r="F5436" s="4"/>
    </row>
    <row r="5437" spans="2:6" ht="11.25" customHeight="1" x14ac:dyDescent="0.2">
      <c r="B5437" s="36" t="s">
        <v>2338</v>
      </c>
      <c r="C5437" s="3"/>
      <c r="D5437" s="3"/>
      <c r="E5437" s="3"/>
      <c r="F5437" s="4"/>
    </row>
    <row r="5438" spans="2:6" ht="11.25" customHeight="1" x14ac:dyDescent="0.2">
      <c r="B5438" s="36" t="s">
        <v>4016</v>
      </c>
      <c r="C5438" s="3"/>
      <c r="D5438" s="3"/>
      <c r="E5438" s="3"/>
      <c r="F5438" s="4"/>
    </row>
    <row r="5439" spans="2:6" ht="11.25" customHeight="1" x14ac:dyDescent="0.2">
      <c r="B5439" s="36" t="s">
        <v>681</v>
      </c>
      <c r="C5439" s="3"/>
      <c r="D5439" s="3"/>
      <c r="E5439" s="3"/>
      <c r="F5439" s="4"/>
    </row>
    <row r="5440" spans="2:6" ht="11.25" customHeight="1" x14ac:dyDescent="0.2">
      <c r="B5440" s="36" t="s">
        <v>4016</v>
      </c>
      <c r="C5440" s="3"/>
      <c r="D5440" s="3"/>
      <c r="E5440" s="3"/>
      <c r="F5440" s="4"/>
    </row>
    <row r="5441" spans="2:6" ht="11.25" customHeight="1" x14ac:dyDescent="0.2">
      <c r="B5441" s="36" t="s">
        <v>3473</v>
      </c>
      <c r="C5441" s="3"/>
      <c r="D5441" s="3"/>
      <c r="E5441" s="3"/>
      <c r="F5441" s="4"/>
    </row>
    <row r="5442" spans="2:6" ht="11.25" customHeight="1" x14ac:dyDescent="0.2">
      <c r="B5442" s="36" t="s">
        <v>4016</v>
      </c>
      <c r="C5442" s="3"/>
      <c r="D5442" s="3"/>
      <c r="E5442" s="3"/>
      <c r="F5442" s="4"/>
    </row>
    <row r="5443" spans="2:6" ht="11.25" customHeight="1" x14ac:dyDescent="0.2">
      <c r="B5443" s="36" t="s">
        <v>2162</v>
      </c>
      <c r="C5443" s="3"/>
      <c r="D5443" s="3"/>
      <c r="E5443" s="3"/>
      <c r="F5443" s="4"/>
    </row>
    <row r="5444" spans="2:6" ht="11.25" customHeight="1" x14ac:dyDescent="0.2">
      <c r="B5444" s="36" t="s">
        <v>656</v>
      </c>
      <c r="C5444" s="3"/>
      <c r="D5444" s="3"/>
      <c r="E5444" s="3"/>
      <c r="F5444" s="4"/>
    </row>
    <row r="5445" spans="2:6" ht="11.25" customHeight="1" x14ac:dyDescent="0.2">
      <c r="B5445" s="36" t="s">
        <v>1146</v>
      </c>
      <c r="C5445" s="3"/>
      <c r="D5445" s="3"/>
      <c r="E5445" s="3"/>
      <c r="F5445" s="4"/>
    </row>
    <row r="5446" spans="2:6" ht="11.25" customHeight="1" x14ac:dyDescent="0.2">
      <c r="B5446" s="36" t="s">
        <v>2664</v>
      </c>
      <c r="C5446" s="37">
        <f>D5446+E5446+F5446</f>
        <v>74866</v>
      </c>
      <c r="D5446" s="3">
        <v>44171</v>
      </c>
      <c r="E5446" s="3">
        <v>10192</v>
      </c>
      <c r="F5446" s="4">
        <v>20503</v>
      </c>
    </row>
    <row r="5447" spans="2:6" ht="11.25" customHeight="1" x14ac:dyDescent="0.2">
      <c r="B5447" s="36" t="s">
        <v>4016</v>
      </c>
      <c r="C5447" s="3"/>
      <c r="D5447" s="3"/>
      <c r="E5447" s="3"/>
      <c r="F5447" s="4"/>
    </row>
    <row r="5448" spans="2:6" ht="11.25" customHeight="1" x14ac:dyDescent="0.2">
      <c r="B5448" s="36" t="s">
        <v>1113</v>
      </c>
      <c r="C5448" s="3"/>
      <c r="D5448" s="3"/>
      <c r="E5448" s="3"/>
      <c r="F5448" s="4"/>
    </row>
    <row r="5449" spans="2:6" ht="11.25" customHeight="1" x14ac:dyDescent="0.2">
      <c r="B5449" s="36" t="s">
        <v>4016</v>
      </c>
      <c r="C5449" s="3"/>
      <c r="D5449" s="3"/>
      <c r="E5449" s="3"/>
      <c r="F5449" s="4"/>
    </row>
    <row r="5450" spans="2:6" ht="11.25" customHeight="1" x14ac:dyDescent="0.2">
      <c r="B5450" s="36" t="s">
        <v>2728</v>
      </c>
      <c r="C5450" s="3"/>
      <c r="D5450" s="3"/>
      <c r="E5450" s="3"/>
      <c r="F5450" s="4"/>
    </row>
    <row r="5451" spans="2:6" ht="11.25" customHeight="1" x14ac:dyDescent="0.2">
      <c r="B5451" s="36" t="s">
        <v>4016</v>
      </c>
      <c r="C5451" s="3"/>
      <c r="D5451" s="3"/>
      <c r="E5451" s="3"/>
      <c r="F5451" s="4"/>
    </row>
    <row r="5452" spans="2:6" ht="11.25" customHeight="1" x14ac:dyDescent="0.2">
      <c r="B5452" s="36" t="s">
        <v>2240</v>
      </c>
      <c r="C5452" s="3"/>
      <c r="D5452" s="3"/>
      <c r="E5452" s="3"/>
      <c r="F5452" s="4"/>
    </row>
    <row r="5453" spans="2:6" ht="11.25" customHeight="1" x14ac:dyDescent="0.2">
      <c r="B5453" s="36" t="s">
        <v>2385</v>
      </c>
      <c r="C5453" s="3"/>
      <c r="D5453" s="3"/>
      <c r="E5453" s="3"/>
      <c r="F5453" s="4"/>
    </row>
    <row r="5454" spans="2:6" ht="11.25" customHeight="1" x14ac:dyDescent="0.2">
      <c r="B5454" s="36" t="s">
        <v>743</v>
      </c>
      <c r="C5454" s="3"/>
      <c r="D5454" s="3"/>
      <c r="E5454" s="3"/>
      <c r="F5454" s="4"/>
    </row>
    <row r="5455" spans="2:6" ht="11.25" customHeight="1" x14ac:dyDescent="0.2">
      <c r="B5455" s="28" t="s">
        <v>116</v>
      </c>
      <c r="C5455" s="6"/>
      <c r="D5455" s="6"/>
      <c r="E5455" s="6"/>
      <c r="F5455" s="7"/>
    </row>
    <row r="5456" spans="2:6" ht="11.25" customHeight="1" x14ac:dyDescent="0.2">
      <c r="B5456" s="36" t="s">
        <v>4016</v>
      </c>
      <c r="C5456" s="3"/>
      <c r="D5456" s="3"/>
      <c r="E5456" s="3"/>
      <c r="F5456" s="4"/>
    </row>
    <row r="5457" spans="2:6" ht="11.25" customHeight="1" x14ac:dyDescent="0.2">
      <c r="B5457" s="36" t="s">
        <v>1987</v>
      </c>
      <c r="C5457" s="3"/>
      <c r="D5457" s="3"/>
      <c r="E5457" s="3"/>
      <c r="F5457" s="4"/>
    </row>
    <row r="5458" spans="2:6" ht="11.25" customHeight="1" x14ac:dyDescent="0.2">
      <c r="B5458" s="36" t="s">
        <v>4016</v>
      </c>
      <c r="C5458" s="3"/>
      <c r="D5458" s="3"/>
      <c r="E5458" s="3"/>
      <c r="F5458" s="4"/>
    </row>
    <row r="5459" spans="2:6" ht="11.25" customHeight="1" x14ac:dyDescent="0.2">
      <c r="B5459" s="36" t="s">
        <v>2861</v>
      </c>
      <c r="C5459" s="3"/>
      <c r="D5459" s="3"/>
      <c r="E5459" s="3"/>
      <c r="F5459" s="4"/>
    </row>
    <row r="5460" spans="2:6" ht="11.25" customHeight="1" x14ac:dyDescent="0.2">
      <c r="B5460" s="36" t="s">
        <v>4016</v>
      </c>
      <c r="C5460" s="3"/>
      <c r="D5460" s="3"/>
      <c r="E5460" s="3"/>
      <c r="F5460" s="4"/>
    </row>
    <row r="5461" spans="2:6" ht="11.25" customHeight="1" x14ac:dyDescent="0.2">
      <c r="B5461" s="36" t="s">
        <v>1356</v>
      </c>
      <c r="C5461" s="3"/>
      <c r="D5461" s="3"/>
      <c r="E5461" s="3"/>
      <c r="F5461" s="4"/>
    </row>
    <row r="5462" spans="2:6" ht="11.25" customHeight="1" x14ac:dyDescent="0.2">
      <c r="B5462" s="36" t="s">
        <v>928</v>
      </c>
      <c r="C5462" s="3"/>
      <c r="D5462" s="3"/>
      <c r="E5462" s="3"/>
      <c r="F5462" s="4"/>
    </row>
    <row r="5463" spans="2:6" ht="11.25" customHeight="1" x14ac:dyDescent="0.2">
      <c r="B5463" s="36" t="s">
        <v>3316</v>
      </c>
      <c r="C5463" s="3"/>
      <c r="D5463" s="3"/>
      <c r="E5463" s="3"/>
      <c r="F5463" s="4"/>
    </row>
    <row r="5464" spans="2:6" ht="11.25" customHeight="1" x14ac:dyDescent="0.2">
      <c r="B5464" s="36" t="s">
        <v>4016</v>
      </c>
      <c r="C5464" s="3"/>
      <c r="D5464" s="3"/>
      <c r="E5464" s="3"/>
      <c r="F5464" s="4"/>
    </row>
    <row r="5465" spans="2:6" ht="11.25" customHeight="1" x14ac:dyDescent="0.2">
      <c r="B5465" s="36" t="s">
        <v>1917</v>
      </c>
      <c r="C5465" s="3"/>
      <c r="D5465" s="3"/>
      <c r="E5465" s="3"/>
      <c r="F5465" s="4"/>
    </row>
    <row r="5466" spans="2:6" ht="11.25" customHeight="1" x14ac:dyDescent="0.2">
      <c r="B5466" s="36" t="s">
        <v>4016</v>
      </c>
      <c r="C5466" s="3"/>
      <c r="D5466" s="3"/>
      <c r="E5466" s="3"/>
      <c r="F5466" s="4"/>
    </row>
    <row r="5467" spans="2:6" ht="11.25" customHeight="1" x14ac:dyDescent="0.2">
      <c r="B5467" s="36" t="s">
        <v>1144</v>
      </c>
      <c r="C5467" s="3"/>
      <c r="D5467" s="3"/>
      <c r="E5467" s="3"/>
      <c r="F5467" s="4"/>
    </row>
    <row r="5468" spans="2:6" ht="11.25" customHeight="1" x14ac:dyDescent="0.2">
      <c r="B5468" s="36" t="s">
        <v>4016</v>
      </c>
      <c r="C5468" s="3"/>
      <c r="D5468" s="3"/>
      <c r="E5468" s="3"/>
      <c r="F5468" s="4"/>
    </row>
    <row r="5469" spans="2:6" ht="11.25" customHeight="1" x14ac:dyDescent="0.2">
      <c r="B5469" s="36" t="s">
        <v>3654</v>
      </c>
      <c r="C5469" s="3"/>
      <c r="D5469" s="3"/>
      <c r="E5469" s="3"/>
      <c r="F5469" s="4"/>
    </row>
    <row r="5470" spans="2:6" ht="11.25" customHeight="1" x14ac:dyDescent="0.2">
      <c r="B5470" s="36" t="s">
        <v>4016</v>
      </c>
      <c r="C5470" s="3"/>
      <c r="D5470" s="3"/>
      <c r="E5470" s="3"/>
      <c r="F5470" s="4"/>
    </row>
    <row r="5471" spans="2:6" ht="11.25" customHeight="1" x14ac:dyDescent="0.2">
      <c r="B5471" s="36" t="s">
        <v>1647</v>
      </c>
      <c r="C5471" s="3"/>
      <c r="D5471" s="3"/>
      <c r="E5471" s="3"/>
      <c r="F5471" s="4"/>
    </row>
    <row r="5472" spans="2:6" ht="11.25" customHeight="1" x14ac:dyDescent="0.2">
      <c r="B5472" s="36" t="s">
        <v>2268</v>
      </c>
      <c r="C5472" s="3"/>
      <c r="D5472" s="3"/>
      <c r="E5472" s="3"/>
      <c r="F5472" s="4"/>
    </row>
    <row r="5473" spans="2:6" ht="11.25" customHeight="1" x14ac:dyDescent="0.2">
      <c r="B5473" s="36" t="s">
        <v>3177</v>
      </c>
      <c r="C5473" s="3"/>
      <c r="D5473" s="3"/>
      <c r="E5473" s="3"/>
      <c r="F5473" s="4"/>
    </row>
    <row r="5474" spans="2:6" ht="11.25" customHeight="1" x14ac:dyDescent="0.2">
      <c r="B5474" s="36" t="s">
        <v>4016</v>
      </c>
      <c r="C5474" s="3"/>
      <c r="D5474" s="3"/>
      <c r="E5474" s="3"/>
      <c r="F5474" s="4"/>
    </row>
    <row r="5475" spans="2:6" ht="11.25" customHeight="1" x14ac:dyDescent="0.2">
      <c r="B5475" s="36" t="s">
        <v>3326</v>
      </c>
      <c r="C5475" s="3"/>
      <c r="D5475" s="3"/>
      <c r="E5475" s="3"/>
      <c r="F5475" s="4"/>
    </row>
    <row r="5476" spans="2:6" ht="11.25" customHeight="1" x14ac:dyDescent="0.2">
      <c r="B5476" s="36" t="s">
        <v>1916</v>
      </c>
      <c r="C5476" s="3"/>
      <c r="D5476" s="3"/>
      <c r="E5476" s="3"/>
      <c r="F5476" s="4"/>
    </row>
    <row r="5477" spans="2:6" ht="11.25" customHeight="1" x14ac:dyDescent="0.2">
      <c r="B5477" s="36" t="s">
        <v>2804</v>
      </c>
      <c r="C5477" s="3"/>
      <c r="D5477" s="3"/>
      <c r="E5477" s="3"/>
      <c r="F5477" s="4"/>
    </row>
    <row r="5478" spans="2:6" ht="11.25" customHeight="1" x14ac:dyDescent="0.2">
      <c r="B5478" s="36" t="s">
        <v>4016</v>
      </c>
      <c r="C5478" s="3"/>
      <c r="D5478" s="3"/>
      <c r="E5478" s="3"/>
      <c r="F5478" s="4"/>
    </row>
    <row r="5479" spans="2:6" ht="11.25" customHeight="1" x14ac:dyDescent="0.2">
      <c r="B5479" s="36" t="s">
        <v>3108</v>
      </c>
      <c r="C5479" s="3"/>
      <c r="D5479" s="3"/>
      <c r="E5479" s="3"/>
      <c r="F5479" s="4"/>
    </row>
    <row r="5480" spans="2:6" ht="11.25" customHeight="1" x14ac:dyDescent="0.2">
      <c r="B5480" s="36" t="s">
        <v>1834</v>
      </c>
      <c r="C5480" s="3"/>
      <c r="D5480" s="3"/>
      <c r="E5480" s="3"/>
      <c r="F5480" s="4"/>
    </row>
    <row r="5481" spans="2:6" ht="11.25" customHeight="1" x14ac:dyDescent="0.2">
      <c r="B5481" s="36" t="s">
        <v>804</v>
      </c>
      <c r="C5481" s="3"/>
      <c r="D5481" s="3"/>
      <c r="E5481" s="3"/>
      <c r="F5481" s="4"/>
    </row>
    <row r="5482" spans="2:6" ht="11.25" customHeight="1" x14ac:dyDescent="0.2">
      <c r="B5482" s="36" t="s">
        <v>3193</v>
      </c>
      <c r="C5482" s="37">
        <f>D5482+E5482+F5482</f>
        <v>109741</v>
      </c>
      <c r="D5482" s="3">
        <v>49842</v>
      </c>
      <c r="E5482" s="3">
        <v>19436</v>
      </c>
      <c r="F5482" s="4">
        <v>40463</v>
      </c>
    </row>
    <row r="5483" spans="2:6" ht="11.25" customHeight="1" x14ac:dyDescent="0.2">
      <c r="B5483" s="36" t="s">
        <v>4016</v>
      </c>
      <c r="C5483" s="3"/>
      <c r="D5483" s="3"/>
      <c r="E5483" s="3"/>
      <c r="F5483" s="4"/>
    </row>
    <row r="5484" spans="2:6" ht="11.25" customHeight="1" x14ac:dyDescent="0.2">
      <c r="B5484" s="36" t="s">
        <v>2597</v>
      </c>
      <c r="C5484" s="3"/>
      <c r="D5484" s="3"/>
      <c r="E5484" s="3"/>
      <c r="F5484" s="4"/>
    </row>
    <row r="5485" spans="2:6" ht="11.25" customHeight="1" x14ac:dyDescent="0.2">
      <c r="B5485" s="36" t="s">
        <v>4016</v>
      </c>
      <c r="C5485" s="3"/>
      <c r="D5485" s="3"/>
      <c r="E5485" s="3"/>
      <c r="F5485" s="4"/>
    </row>
    <row r="5486" spans="2:6" ht="11.25" customHeight="1" x14ac:dyDescent="0.2">
      <c r="B5486" s="36" t="s">
        <v>1029</v>
      </c>
      <c r="C5486" s="3"/>
      <c r="D5486" s="3"/>
      <c r="E5486" s="3"/>
      <c r="F5486" s="4"/>
    </row>
    <row r="5487" spans="2:6" ht="11.25" customHeight="1" x14ac:dyDescent="0.2">
      <c r="B5487" s="36" t="s">
        <v>4016</v>
      </c>
      <c r="C5487" s="3"/>
      <c r="D5487" s="3"/>
      <c r="E5487" s="3"/>
      <c r="F5487" s="4"/>
    </row>
    <row r="5488" spans="2:6" ht="11.25" customHeight="1" x14ac:dyDescent="0.2">
      <c r="B5488" s="36" t="s">
        <v>3473</v>
      </c>
      <c r="C5488" s="3"/>
      <c r="D5488" s="3"/>
      <c r="E5488" s="3"/>
      <c r="F5488" s="4"/>
    </row>
    <row r="5489" spans="2:6" ht="11.25" customHeight="1" x14ac:dyDescent="0.2">
      <c r="B5489" s="36" t="s">
        <v>4016</v>
      </c>
      <c r="C5489" s="3"/>
      <c r="D5489" s="3"/>
      <c r="E5489" s="3"/>
      <c r="F5489" s="4"/>
    </row>
    <row r="5490" spans="2:6" ht="11.25" customHeight="1" x14ac:dyDescent="0.2">
      <c r="B5490" s="36" t="s">
        <v>1923</v>
      </c>
      <c r="C5490" s="3"/>
      <c r="D5490" s="3"/>
      <c r="E5490" s="3"/>
      <c r="F5490" s="4"/>
    </row>
    <row r="5491" spans="2:6" ht="11.25" customHeight="1" x14ac:dyDescent="0.2">
      <c r="B5491" s="36" t="s">
        <v>3302</v>
      </c>
      <c r="C5491" s="3"/>
      <c r="D5491" s="3"/>
      <c r="E5491" s="3"/>
      <c r="F5491" s="4"/>
    </row>
    <row r="5492" spans="2:6" ht="11.25" customHeight="1" x14ac:dyDescent="0.2">
      <c r="B5492" s="36" t="s">
        <v>157</v>
      </c>
      <c r="C5492" s="3"/>
      <c r="D5492" s="3"/>
      <c r="E5492" s="3"/>
      <c r="F5492" s="4"/>
    </row>
    <row r="5493" spans="2:6" ht="11.25" customHeight="1" x14ac:dyDescent="0.2">
      <c r="B5493" s="36" t="s">
        <v>1690</v>
      </c>
      <c r="C5493" s="37">
        <f>D5493+E5493+F5493</f>
        <v>143391</v>
      </c>
      <c r="D5493" s="3">
        <v>84601</v>
      </c>
      <c r="E5493" s="3">
        <v>19521</v>
      </c>
      <c r="F5493" s="4">
        <v>39269</v>
      </c>
    </row>
    <row r="5494" spans="2:6" ht="11.25" customHeight="1" x14ac:dyDescent="0.2">
      <c r="B5494" s="36" t="s">
        <v>4016</v>
      </c>
      <c r="C5494" s="3"/>
      <c r="D5494" s="3"/>
      <c r="E5494" s="3"/>
      <c r="F5494" s="4"/>
    </row>
    <row r="5495" spans="2:6" ht="11.25" customHeight="1" x14ac:dyDescent="0.2">
      <c r="B5495" s="36" t="s">
        <v>3683</v>
      </c>
      <c r="C5495" s="3"/>
      <c r="D5495" s="3"/>
      <c r="E5495" s="3"/>
      <c r="F5495" s="4"/>
    </row>
    <row r="5496" spans="2:6" ht="11.25" customHeight="1" x14ac:dyDescent="0.2">
      <c r="B5496" s="36" t="s">
        <v>4016</v>
      </c>
      <c r="C5496" s="3"/>
      <c r="D5496" s="3"/>
      <c r="E5496" s="3"/>
      <c r="F5496" s="4"/>
    </row>
    <row r="5497" spans="2:6" ht="11.25" customHeight="1" x14ac:dyDescent="0.2">
      <c r="B5497" s="36" t="s">
        <v>1539</v>
      </c>
      <c r="C5497" s="3"/>
      <c r="D5497" s="3"/>
      <c r="E5497" s="3"/>
      <c r="F5497" s="4"/>
    </row>
    <row r="5498" spans="2:6" ht="11.25" customHeight="1" x14ac:dyDescent="0.2">
      <c r="B5498" s="36" t="s">
        <v>4016</v>
      </c>
      <c r="C5498" s="3"/>
      <c r="D5498" s="3"/>
      <c r="E5498" s="3"/>
      <c r="F5498" s="4"/>
    </row>
    <row r="5499" spans="2:6" ht="11.25" customHeight="1" x14ac:dyDescent="0.2">
      <c r="B5499" s="36" t="s">
        <v>36</v>
      </c>
      <c r="C5499" s="3"/>
      <c r="D5499" s="3"/>
      <c r="E5499" s="3"/>
      <c r="F5499" s="4"/>
    </row>
    <row r="5500" spans="2:6" ht="11.25" customHeight="1" x14ac:dyDescent="0.2">
      <c r="B5500" s="36" t="s">
        <v>4016</v>
      </c>
      <c r="C5500" s="3"/>
      <c r="D5500" s="3"/>
      <c r="E5500" s="3"/>
      <c r="F5500" s="4"/>
    </row>
    <row r="5501" spans="2:6" ht="11.25" customHeight="1" x14ac:dyDescent="0.2">
      <c r="B5501" s="36" t="s">
        <v>3138</v>
      </c>
      <c r="C5501" s="3"/>
      <c r="D5501" s="3"/>
      <c r="E5501" s="3"/>
      <c r="F5501" s="4"/>
    </row>
    <row r="5502" spans="2:6" ht="11.25" customHeight="1" x14ac:dyDescent="0.2">
      <c r="B5502" s="36" t="s">
        <v>4016</v>
      </c>
      <c r="C5502" s="3"/>
      <c r="D5502" s="3"/>
      <c r="E5502" s="3"/>
      <c r="F5502" s="4"/>
    </row>
    <row r="5503" spans="2:6" ht="11.25" customHeight="1" x14ac:dyDescent="0.2">
      <c r="B5503" s="36" t="s">
        <v>3084</v>
      </c>
      <c r="C5503" s="3"/>
      <c r="D5503" s="3"/>
      <c r="E5503" s="3"/>
      <c r="F5503" s="4"/>
    </row>
    <row r="5504" spans="2:6" ht="11.25" customHeight="1" x14ac:dyDescent="0.2">
      <c r="B5504" s="36" t="s">
        <v>4016</v>
      </c>
      <c r="C5504" s="3"/>
      <c r="D5504" s="3"/>
      <c r="E5504" s="3"/>
      <c r="F5504" s="4"/>
    </row>
    <row r="5505" spans="2:6" ht="11.25" customHeight="1" x14ac:dyDescent="0.2">
      <c r="B5505" s="36" t="s">
        <v>3962</v>
      </c>
      <c r="C5505" s="3"/>
      <c r="D5505" s="3"/>
      <c r="E5505" s="3"/>
      <c r="F5505" s="4"/>
    </row>
    <row r="5506" spans="2:6" ht="11.25" customHeight="1" x14ac:dyDescent="0.2">
      <c r="B5506" s="36" t="s">
        <v>4016</v>
      </c>
      <c r="C5506" s="3"/>
      <c r="D5506" s="3"/>
      <c r="E5506" s="3"/>
      <c r="F5506" s="4"/>
    </row>
    <row r="5507" spans="2:6" ht="11.25" customHeight="1" x14ac:dyDescent="0.2">
      <c r="B5507" s="36" t="s">
        <v>1512</v>
      </c>
      <c r="C5507" s="3"/>
      <c r="D5507" s="3"/>
      <c r="E5507" s="3"/>
      <c r="F5507" s="4"/>
    </row>
    <row r="5508" spans="2:6" ht="11.25" customHeight="1" x14ac:dyDescent="0.2">
      <c r="B5508" s="28" t="s">
        <v>4016</v>
      </c>
      <c r="C5508" s="6"/>
      <c r="D5508" s="6"/>
      <c r="E5508" s="6"/>
      <c r="F5508" s="7"/>
    </row>
    <row r="5509" spans="2:6" ht="11.25" customHeight="1" x14ac:dyDescent="0.2">
      <c r="B5509" s="36" t="s">
        <v>3029</v>
      </c>
      <c r="C5509" s="3"/>
      <c r="D5509" s="3"/>
      <c r="E5509" s="3"/>
      <c r="F5509" s="4"/>
    </row>
    <row r="5510" spans="2:6" ht="11.25" customHeight="1" x14ac:dyDescent="0.2">
      <c r="B5510" s="36" t="s">
        <v>4016</v>
      </c>
      <c r="C5510" s="3"/>
      <c r="D5510" s="3"/>
      <c r="E5510" s="3"/>
      <c r="F5510" s="4"/>
    </row>
    <row r="5511" spans="2:6" ht="11.25" customHeight="1" x14ac:dyDescent="0.2">
      <c r="B5511" s="36" t="s">
        <v>2327</v>
      </c>
      <c r="C5511" s="3"/>
      <c r="D5511" s="3"/>
      <c r="E5511" s="3"/>
      <c r="F5511" s="4"/>
    </row>
    <row r="5512" spans="2:6" ht="11.25" customHeight="1" x14ac:dyDescent="0.2">
      <c r="B5512" s="36" t="s">
        <v>4016</v>
      </c>
      <c r="C5512" s="3"/>
      <c r="D5512" s="3"/>
      <c r="E5512" s="3"/>
      <c r="F5512" s="4"/>
    </row>
    <row r="5513" spans="2:6" ht="11.25" customHeight="1" x14ac:dyDescent="0.2">
      <c r="B5513" s="36" t="s">
        <v>627</v>
      </c>
      <c r="C5513" s="3"/>
      <c r="D5513" s="3"/>
      <c r="E5513" s="3"/>
      <c r="F5513" s="4"/>
    </row>
    <row r="5514" spans="2:6" ht="11.25" customHeight="1" x14ac:dyDescent="0.2">
      <c r="B5514" s="36" t="s">
        <v>4016</v>
      </c>
      <c r="C5514" s="3"/>
      <c r="D5514" s="3"/>
      <c r="E5514" s="3"/>
      <c r="F5514" s="4"/>
    </row>
    <row r="5515" spans="2:6" ht="11.25" customHeight="1" x14ac:dyDescent="0.2">
      <c r="B5515" s="36" t="s">
        <v>2417</v>
      </c>
      <c r="C5515" s="3"/>
      <c r="D5515" s="3"/>
      <c r="E5515" s="3"/>
      <c r="F5515" s="4"/>
    </row>
    <row r="5516" spans="2:6" ht="11.25" customHeight="1" x14ac:dyDescent="0.2">
      <c r="B5516" s="36" t="s">
        <v>4016</v>
      </c>
      <c r="C5516" s="3"/>
      <c r="D5516" s="3"/>
      <c r="E5516" s="3"/>
      <c r="F5516" s="4"/>
    </row>
    <row r="5517" spans="2:6" ht="11.25" customHeight="1" x14ac:dyDescent="0.2">
      <c r="B5517" s="36" t="s">
        <v>3800</v>
      </c>
      <c r="C5517" s="3"/>
      <c r="D5517" s="3"/>
      <c r="E5517" s="3"/>
      <c r="F5517" s="4"/>
    </row>
    <row r="5518" spans="2:6" ht="11.25" customHeight="1" x14ac:dyDescent="0.2">
      <c r="B5518" s="36" t="s">
        <v>4016</v>
      </c>
      <c r="C5518" s="3"/>
      <c r="D5518" s="3"/>
      <c r="E5518" s="3"/>
      <c r="F5518" s="4"/>
    </row>
    <row r="5519" spans="2:6" ht="11.25" customHeight="1" x14ac:dyDescent="0.2">
      <c r="B5519" s="36" t="s">
        <v>780</v>
      </c>
      <c r="C5519" s="3"/>
      <c r="D5519" s="3"/>
      <c r="E5519" s="3"/>
      <c r="F5519" s="4"/>
    </row>
    <row r="5520" spans="2:6" ht="11.25" customHeight="1" x14ac:dyDescent="0.2">
      <c r="B5520" s="36" t="s">
        <v>1924</v>
      </c>
      <c r="C5520" s="3"/>
      <c r="D5520" s="3"/>
      <c r="E5520" s="3"/>
      <c r="F5520" s="4"/>
    </row>
    <row r="5521" spans="2:6" ht="11.25" customHeight="1" x14ac:dyDescent="0.2">
      <c r="B5521" s="36" t="s">
        <v>1228</v>
      </c>
      <c r="C5521" s="3"/>
      <c r="D5521" s="3"/>
      <c r="E5521" s="3"/>
      <c r="F5521" s="4"/>
    </row>
    <row r="5522" spans="2:6" ht="11.25" customHeight="1" x14ac:dyDescent="0.2">
      <c r="B5522" s="36" t="s">
        <v>4016</v>
      </c>
      <c r="C5522" s="3"/>
      <c r="D5522" s="3"/>
      <c r="E5522" s="3"/>
      <c r="F5522" s="4"/>
    </row>
    <row r="5523" spans="2:6" ht="11.25" customHeight="1" x14ac:dyDescent="0.2">
      <c r="B5523" s="36" t="s">
        <v>717</v>
      </c>
      <c r="C5523" s="3"/>
      <c r="D5523" s="3"/>
      <c r="E5523" s="3"/>
      <c r="F5523" s="4"/>
    </row>
    <row r="5524" spans="2:6" ht="11.25" customHeight="1" x14ac:dyDescent="0.2">
      <c r="B5524" s="36" t="s">
        <v>4016</v>
      </c>
      <c r="C5524" s="3"/>
      <c r="D5524" s="3"/>
      <c r="E5524" s="3"/>
      <c r="F5524" s="4"/>
    </row>
    <row r="5525" spans="2:6" ht="11.25" customHeight="1" x14ac:dyDescent="0.2">
      <c r="B5525" s="36" t="s">
        <v>3809</v>
      </c>
      <c r="C5525" s="3"/>
      <c r="D5525" s="3"/>
      <c r="E5525" s="3"/>
      <c r="F5525" s="4"/>
    </row>
    <row r="5526" spans="2:6" ht="11.25" customHeight="1" x14ac:dyDescent="0.2">
      <c r="B5526" s="36" t="s">
        <v>3</v>
      </c>
      <c r="C5526" s="3"/>
      <c r="D5526" s="3"/>
      <c r="E5526" s="3"/>
      <c r="F5526" s="4"/>
    </row>
    <row r="5527" spans="2:6" ht="11.25" customHeight="1" x14ac:dyDescent="0.2">
      <c r="B5527" s="36" t="s">
        <v>2230</v>
      </c>
      <c r="C5527" s="37">
        <f>D5527+E5527+F5527</f>
        <v>157364</v>
      </c>
      <c r="D5527" s="3">
        <v>123953</v>
      </c>
      <c r="E5527" s="3"/>
      <c r="F5527" s="4">
        <v>33411</v>
      </c>
    </row>
    <row r="5528" spans="2:6" ht="11.25" customHeight="1" x14ac:dyDescent="0.2">
      <c r="B5528" s="36" t="s">
        <v>4016</v>
      </c>
      <c r="C5528" s="3"/>
      <c r="D5528" s="3"/>
      <c r="E5528" s="3"/>
      <c r="F5528" s="4"/>
    </row>
    <row r="5529" spans="2:6" ht="11.25" customHeight="1" x14ac:dyDescent="0.2">
      <c r="B5529" s="36" t="s">
        <v>1967</v>
      </c>
      <c r="C5529" s="3"/>
      <c r="D5529" s="3"/>
      <c r="E5529" s="3"/>
      <c r="F5529" s="4"/>
    </row>
    <row r="5530" spans="2:6" ht="11.25" customHeight="1" x14ac:dyDescent="0.2">
      <c r="B5530" s="36" t="s">
        <v>4016</v>
      </c>
      <c r="C5530" s="3"/>
      <c r="D5530" s="3"/>
      <c r="E5530" s="3"/>
      <c r="F5530" s="4"/>
    </row>
    <row r="5531" spans="2:6" ht="11.25" customHeight="1" x14ac:dyDescent="0.2">
      <c r="B5531" s="36" t="s">
        <v>1867</v>
      </c>
      <c r="C5531" s="3"/>
      <c r="D5531" s="3"/>
      <c r="E5531" s="3"/>
      <c r="F5531" s="4"/>
    </row>
    <row r="5532" spans="2:6" ht="11.25" customHeight="1" x14ac:dyDescent="0.2">
      <c r="B5532" s="36" t="s">
        <v>4016</v>
      </c>
      <c r="C5532" s="3"/>
      <c r="D5532" s="3"/>
      <c r="E5532" s="3"/>
      <c r="F5532" s="4"/>
    </row>
    <row r="5533" spans="2:6" ht="11.25" customHeight="1" x14ac:dyDescent="0.2">
      <c r="B5533" s="36" t="s">
        <v>676</v>
      </c>
      <c r="C5533" s="3"/>
      <c r="D5533" s="3"/>
      <c r="E5533" s="3"/>
      <c r="F5533" s="4"/>
    </row>
    <row r="5534" spans="2:6" ht="11.25" customHeight="1" x14ac:dyDescent="0.2">
      <c r="B5534" s="36" t="s">
        <v>4016</v>
      </c>
      <c r="C5534" s="3"/>
      <c r="D5534" s="3"/>
      <c r="E5534" s="3"/>
      <c r="F5534" s="4"/>
    </row>
    <row r="5535" spans="2:6" ht="11.25" customHeight="1" x14ac:dyDescent="0.2">
      <c r="B5535" s="36" t="s">
        <v>1451</v>
      </c>
      <c r="C5535" s="3"/>
      <c r="D5535" s="3"/>
      <c r="E5535" s="3"/>
      <c r="F5535" s="4"/>
    </row>
    <row r="5536" spans="2:6" ht="11.25" customHeight="1" x14ac:dyDescent="0.2">
      <c r="B5536" s="36" t="s">
        <v>1430</v>
      </c>
      <c r="C5536" s="3"/>
      <c r="D5536" s="3"/>
      <c r="E5536" s="3"/>
      <c r="F5536" s="4"/>
    </row>
    <row r="5537" spans="2:6" ht="11.25" customHeight="1" x14ac:dyDescent="0.2">
      <c r="B5537" s="36" t="s">
        <v>500</v>
      </c>
      <c r="C5537" s="3"/>
      <c r="D5537" s="3"/>
      <c r="E5537" s="3"/>
      <c r="F5537" s="4"/>
    </row>
    <row r="5538" spans="2:6" ht="11.25" customHeight="1" x14ac:dyDescent="0.2">
      <c r="B5538" s="36" t="s">
        <v>4016</v>
      </c>
      <c r="C5538" s="3"/>
      <c r="D5538" s="3"/>
      <c r="E5538" s="3"/>
      <c r="F5538" s="4"/>
    </row>
    <row r="5539" spans="2:6" ht="11.25" customHeight="1" x14ac:dyDescent="0.2">
      <c r="B5539" s="36" t="s">
        <v>1139</v>
      </c>
      <c r="C5539" s="3"/>
      <c r="D5539" s="3"/>
      <c r="E5539" s="3"/>
      <c r="F5539" s="4"/>
    </row>
    <row r="5540" spans="2:6" ht="11.25" customHeight="1" x14ac:dyDescent="0.2">
      <c r="B5540" s="36" t="s">
        <v>4016</v>
      </c>
      <c r="C5540" s="3"/>
      <c r="D5540" s="3"/>
      <c r="E5540" s="3"/>
      <c r="F5540" s="4"/>
    </row>
    <row r="5541" spans="2:6" ht="11.25" customHeight="1" x14ac:dyDescent="0.2">
      <c r="B5541" s="36" t="s">
        <v>1219</v>
      </c>
      <c r="C5541" s="3"/>
      <c r="D5541" s="3"/>
      <c r="E5541" s="3"/>
      <c r="F5541" s="4"/>
    </row>
    <row r="5542" spans="2:6" ht="11.25" customHeight="1" x14ac:dyDescent="0.2">
      <c r="B5542" s="36" t="s">
        <v>3197</v>
      </c>
      <c r="C5542" s="3"/>
      <c r="D5542" s="3"/>
      <c r="E5542" s="3"/>
      <c r="F5542" s="4"/>
    </row>
    <row r="5543" spans="2:6" ht="11.25" customHeight="1" x14ac:dyDescent="0.2">
      <c r="B5543" s="36" t="s">
        <v>3653</v>
      </c>
      <c r="C5543" s="3"/>
      <c r="D5543" s="3"/>
      <c r="E5543" s="3"/>
      <c r="F5543" s="4"/>
    </row>
    <row r="5544" spans="2:6" ht="11.25" customHeight="1" x14ac:dyDescent="0.2">
      <c r="B5544" s="36" t="s">
        <v>284</v>
      </c>
      <c r="C5544" s="37">
        <f>D5544+E5544+F5544</f>
        <v>53750</v>
      </c>
      <c r="D5544" s="3">
        <v>21545</v>
      </c>
      <c r="E5544" s="3">
        <v>26144</v>
      </c>
      <c r="F5544" s="4">
        <v>6061</v>
      </c>
    </row>
    <row r="5545" spans="2:6" ht="11.25" customHeight="1" x14ac:dyDescent="0.2">
      <c r="B5545" s="36" t="s">
        <v>4016</v>
      </c>
      <c r="C5545" s="3"/>
      <c r="D5545" s="3"/>
      <c r="E5545" s="3"/>
      <c r="F5545" s="4"/>
    </row>
    <row r="5546" spans="2:6" ht="11.25" customHeight="1" x14ac:dyDescent="0.2">
      <c r="B5546" s="36" t="s">
        <v>632</v>
      </c>
      <c r="C5546" s="3"/>
      <c r="D5546" s="3"/>
      <c r="E5546" s="3"/>
      <c r="F5546" s="4"/>
    </row>
    <row r="5547" spans="2:6" ht="11.25" customHeight="1" x14ac:dyDescent="0.2">
      <c r="B5547" s="36" t="s">
        <v>4016</v>
      </c>
      <c r="C5547" s="3"/>
      <c r="D5547" s="3"/>
      <c r="E5547" s="3"/>
      <c r="F5547" s="4"/>
    </row>
    <row r="5548" spans="2:6" ht="11.25" customHeight="1" x14ac:dyDescent="0.2">
      <c r="B5548" s="36" t="s">
        <v>316</v>
      </c>
      <c r="C5548" s="3"/>
      <c r="D5548" s="3"/>
      <c r="E5548" s="3"/>
      <c r="F5548" s="4"/>
    </row>
    <row r="5549" spans="2:6" ht="11.25" customHeight="1" x14ac:dyDescent="0.2">
      <c r="B5549" s="36" t="s">
        <v>2587</v>
      </c>
      <c r="C5549" s="3"/>
      <c r="D5549" s="3"/>
      <c r="E5549" s="3"/>
      <c r="F5549" s="4"/>
    </row>
    <row r="5550" spans="2:6" ht="11.25" customHeight="1" x14ac:dyDescent="0.2">
      <c r="B5550" s="36" t="s">
        <v>1937</v>
      </c>
      <c r="C5550" s="3"/>
      <c r="D5550" s="3"/>
      <c r="E5550" s="3"/>
      <c r="F5550" s="4"/>
    </row>
    <row r="5551" spans="2:6" ht="11.25" customHeight="1" x14ac:dyDescent="0.2">
      <c r="B5551" s="36" t="s">
        <v>42</v>
      </c>
      <c r="C5551" s="37">
        <f>D5551+E5551+F5551</f>
        <v>211114</v>
      </c>
      <c r="D5551" s="3">
        <v>145498</v>
      </c>
      <c r="E5551" s="3">
        <v>26144</v>
      </c>
      <c r="F5551" s="4">
        <v>39472</v>
      </c>
    </row>
    <row r="5552" spans="2:6" ht="11.25" customHeight="1" x14ac:dyDescent="0.2">
      <c r="B5552" s="36" t="s">
        <v>4016</v>
      </c>
      <c r="C5552" s="3"/>
      <c r="D5552" s="3"/>
      <c r="E5552" s="3"/>
      <c r="F5552" s="4"/>
    </row>
    <row r="5553" spans="2:6" ht="11.25" customHeight="1" x14ac:dyDescent="0.2">
      <c r="B5553" s="36" t="s">
        <v>2972</v>
      </c>
      <c r="C5553" s="3"/>
      <c r="D5553" s="3"/>
      <c r="E5553" s="3"/>
      <c r="F5553" s="4"/>
    </row>
    <row r="5554" spans="2:6" ht="11.25" customHeight="1" x14ac:dyDescent="0.2">
      <c r="B5554" s="36" t="s">
        <v>4016</v>
      </c>
      <c r="C5554" s="3"/>
      <c r="D5554" s="3"/>
      <c r="E5554" s="3"/>
      <c r="F5554" s="4"/>
    </row>
    <row r="5555" spans="2:6" ht="11.25" customHeight="1" x14ac:dyDescent="0.2">
      <c r="B5555" s="36" t="s">
        <v>1973</v>
      </c>
      <c r="C5555" s="3"/>
      <c r="D5555" s="3"/>
      <c r="E5555" s="3"/>
      <c r="F5555" s="4"/>
    </row>
    <row r="5556" spans="2:6" ht="11.25" customHeight="1" x14ac:dyDescent="0.2">
      <c r="B5556" s="36" t="s">
        <v>4016</v>
      </c>
      <c r="C5556" s="3"/>
      <c r="D5556" s="3"/>
      <c r="E5556" s="3"/>
      <c r="F5556" s="4"/>
    </row>
    <row r="5557" spans="2:6" ht="11.25" customHeight="1" x14ac:dyDescent="0.2">
      <c r="B5557" s="36" t="s">
        <v>1755</v>
      </c>
      <c r="C5557" s="3"/>
      <c r="D5557" s="3"/>
      <c r="E5557" s="3"/>
      <c r="F5557" s="4"/>
    </row>
    <row r="5558" spans="2:6" ht="11.25" customHeight="1" x14ac:dyDescent="0.2">
      <c r="B5558" s="36" t="s">
        <v>4016</v>
      </c>
      <c r="C5558" s="3"/>
      <c r="D5558" s="3"/>
      <c r="E5558" s="3"/>
      <c r="F5558" s="4"/>
    </row>
    <row r="5559" spans="2:6" ht="11.25" customHeight="1" x14ac:dyDescent="0.2">
      <c r="B5559" s="36" t="s">
        <v>3008</v>
      </c>
      <c r="C5559" s="3"/>
      <c r="D5559" s="3"/>
      <c r="E5559" s="3"/>
      <c r="F5559" s="4"/>
    </row>
    <row r="5560" spans="2:6" ht="11.25" customHeight="1" x14ac:dyDescent="0.2">
      <c r="B5560" s="36" t="s">
        <v>4016</v>
      </c>
      <c r="C5560" s="3"/>
      <c r="D5560" s="3"/>
      <c r="E5560" s="3"/>
      <c r="F5560" s="4"/>
    </row>
    <row r="5561" spans="2:6" ht="11.25" customHeight="1" x14ac:dyDescent="0.2">
      <c r="B5561" s="28" t="s">
        <v>2534</v>
      </c>
      <c r="C5561" s="6"/>
      <c r="D5561" s="6"/>
      <c r="E5561" s="6"/>
      <c r="F5561" s="7"/>
    </row>
    <row r="5562" spans="2:6" ht="11.25" customHeight="1" x14ac:dyDescent="0.2">
      <c r="B5562" s="36" t="s">
        <v>2274</v>
      </c>
      <c r="C5562" s="3"/>
      <c r="D5562" s="3"/>
      <c r="E5562" s="3"/>
      <c r="F5562" s="4"/>
    </row>
    <row r="5563" spans="2:6" ht="11.25" customHeight="1" x14ac:dyDescent="0.2">
      <c r="B5563" s="36" t="s">
        <v>3071</v>
      </c>
      <c r="C5563" s="3"/>
      <c r="D5563" s="3"/>
      <c r="E5563" s="3"/>
      <c r="F5563" s="4"/>
    </row>
    <row r="5564" spans="2:6" ht="11.25" customHeight="1" x14ac:dyDescent="0.2">
      <c r="B5564" s="36" t="s">
        <v>2139</v>
      </c>
      <c r="C5564" s="37">
        <f>D5564+E5564+F5564</f>
        <v>741272</v>
      </c>
      <c r="D5564" s="3">
        <v>518890</v>
      </c>
      <c r="E5564" s="3">
        <v>72381</v>
      </c>
      <c r="F5564" s="4">
        <v>150001</v>
      </c>
    </row>
    <row r="5565" spans="2:6" ht="11.25" customHeight="1" x14ac:dyDescent="0.2">
      <c r="B5565" s="36" t="s">
        <v>4016</v>
      </c>
      <c r="C5565" s="3"/>
      <c r="D5565" s="3"/>
      <c r="E5565" s="3"/>
      <c r="F5565" s="4"/>
    </row>
    <row r="5566" spans="2:6" ht="11.25" customHeight="1" x14ac:dyDescent="0.2">
      <c r="B5566" s="36" t="s">
        <v>3059</v>
      </c>
      <c r="C5566" s="3"/>
      <c r="D5566" s="3"/>
      <c r="E5566" s="3"/>
      <c r="F5566" s="4"/>
    </row>
    <row r="5567" spans="2:6" ht="11.25" customHeight="1" x14ac:dyDescent="0.2">
      <c r="B5567" s="36" t="s">
        <v>4016</v>
      </c>
      <c r="C5567" s="3"/>
      <c r="D5567" s="3"/>
      <c r="E5567" s="3"/>
      <c r="F5567" s="4"/>
    </row>
    <row r="5568" spans="2:6" ht="11.25" customHeight="1" x14ac:dyDescent="0.2">
      <c r="B5568" s="36" t="s">
        <v>2443</v>
      </c>
      <c r="C5568" s="3"/>
      <c r="D5568" s="3"/>
      <c r="E5568" s="3"/>
      <c r="F5568" s="4"/>
    </row>
    <row r="5569" spans="2:6" ht="11.25" customHeight="1" x14ac:dyDescent="0.2">
      <c r="B5569" s="36" t="s">
        <v>4016</v>
      </c>
      <c r="C5569" s="3"/>
      <c r="D5569" s="3"/>
      <c r="E5569" s="3"/>
      <c r="F5569" s="4"/>
    </row>
    <row r="5570" spans="2:6" ht="11.25" customHeight="1" x14ac:dyDescent="0.2">
      <c r="B5570" s="36" t="s">
        <v>3021</v>
      </c>
      <c r="C5570" s="3"/>
      <c r="D5570" s="3"/>
      <c r="E5570" s="3"/>
      <c r="F5570" s="4"/>
    </row>
    <row r="5571" spans="2:6" ht="11.25" customHeight="1" x14ac:dyDescent="0.2">
      <c r="B5571" s="36" t="s">
        <v>4016</v>
      </c>
      <c r="C5571" s="3"/>
      <c r="D5571" s="3"/>
      <c r="E5571" s="3"/>
      <c r="F5571" s="4"/>
    </row>
    <row r="5572" spans="2:6" ht="11.25" customHeight="1" x14ac:dyDescent="0.2">
      <c r="B5572" s="36" t="s">
        <v>2079</v>
      </c>
      <c r="C5572" s="3"/>
      <c r="D5572" s="3"/>
      <c r="E5572" s="3"/>
      <c r="F5572" s="4"/>
    </row>
    <row r="5573" spans="2:6" ht="11.25" customHeight="1" x14ac:dyDescent="0.2">
      <c r="B5573" s="36" t="s">
        <v>3857</v>
      </c>
      <c r="C5573" s="3"/>
      <c r="D5573" s="3"/>
      <c r="E5573" s="3"/>
      <c r="F5573" s="4"/>
    </row>
    <row r="5574" spans="2:6" ht="11.25" customHeight="1" x14ac:dyDescent="0.2">
      <c r="B5574" s="36" t="s">
        <v>1493</v>
      </c>
      <c r="C5574" s="3"/>
      <c r="D5574" s="3"/>
      <c r="E5574" s="3"/>
      <c r="F5574" s="4"/>
    </row>
    <row r="5575" spans="2:6" ht="11.25" customHeight="1" x14ac:dyDescent="0.2">
      <c r="B5575" s="36" t="s">
        <v>4016</v>
      </c>
      <c r="C5575" s="3"/>
      <c r="D5575" s="3"/>
      <c r="E5575" s="3"/>
      <c r="F5575" s="4"/>
    </row>
    <row r="5576" spans="2:6" ht="11.25" customHeight="1" x14ac:dyDescent="0.2">
      <c r="B5576" s="36" t="s">
        <v>1623</v>
      </c>
      <c r="C5576" s="3"/>
      <c r="D5576" s="3"/>
      <c r="E5576" s="3"/>
      <c r="F5576" s="4"/>
    </row>
    <row r="5577" spans="2:6" ht="11.25" customHeight="1" x14ac:dyDescent="0.2">
      <c r="B5577" s="36" t="s">
        <v>4016</v>
      </c>
      <c r="C5577" s="3"/>
      <c r="D5577" s="3"/>
      <c r="E5577" s="3"/>
      <c r="F5577" s="4"/>
    </row>
    <row r="5578" spans="2:6" ht="11.25" customHeight="1" x14ac:dyDescent="0.2">
      <c r="B5578" s="36" t="s">
        <v>1486</v>
      </c>
      <c r="C5578" s="3"/>
      <c r="D5578" s="3"/>
      <c r="E5578" s="3"/>
      <c r="F5578" s="4"/>
    </row>
    <row r="5579" spans="2:6" ht="11.25" customHeight="1" x14ac:dyDescent="0.2">
      <c r="B5579" s="36" t="s">
        <v>3781</v>
      </c>
      <c r="C5579" s="3"/>
      <c r="D5579" s="3"/>
      <c r="E5579" s="3"/>
      <c r="F5579" s="4"/>
    </row>
    <row r="5580" spans="2:6" ht="11.25" customHeight="1" x14ac:dyDescent="0.2">
      <c r="B5580" s="36" t="s">
        <v>1936</v>
      </c>
      <c r="C5580" s="3"/>
      <c r="D5580" s="3"/>
      <c r="E5580" s="3"/>
      <c r="F5580" s="4"/>
    </row>
    <row r="5581" spans="2:6" ht="11.25" customHeight="1" x14ac:dyDescent="0.2">
      <c r="B5581" s="36" t="s">
        <v>3263</v>
      </c>
      <c r="C5581" s="37">
        <f>D5581+E5581+F5581</f>
        <v>47990</v>
      </c>
      <c r="D5581" s="3">
        <v>22975</v>
      </c>
      <c r="E5581" s="3">
        <v>19937</v>
      </c>
      <c r="F5581" s="4">
        <v>5078</v>
      </c>
    </row>
    <row r="5582" spans="2:6" ht="11.25" customHeight="1" x14ac:dyDescent="0.2">
      <c r="B5582" s="36" t="s">
        <v>4016</v>
      </c>
      <c r="C5582" s="3"/>
      <c r="D5582" s="3"/>
      <c r="E5582" s="3"/>
      <c r="F5582" s="4"/>
    </row>
    <row r="5583" spans="2:6" ht="11.25" customHeight="1" x14ac:dyDescent="0.2">
      <c r="B5583" s="36" t="s">
        <v>472</v>
      </c>
      <c r="C5583" s="3"/>
      <c r="D5583" s="3"/>
      <c r="E5583" s="3"/>
      <c r="F5583" s="4"/>
    </row>
    <row r="5584" spans="2:6" ht="11.25" customHeight="1" x14ac:dyDescent="0.2">
      <c r="B5584" s="36" t="s">
        <v>4016</v>
      </c>
      <c r="C5584" s="3"/>
      <c r="D5584" s="3"/>
      <c r="E5584" s="3"/>
      <c r="F5584" s="4"/>
    </row>
    <row r="5585" spans="2:6" ht="11.25" customHeight="1" x14ac:dyDescent="0.2">
      <c r="B5585" s="36" t="s">
        <v>1056</v>
      </c>
      <c r="C5585" s="3"/>
      <c r="D5585" s="3"/>
      <c r="E5585" s="3"/>
      <c r="F5585" s="4"/>
    </row>
    <row r="5586" spans="2:6" ht="11.25" customHeight="1" x14ac:dyDescent="0.2">
      <c r="B5586" s="36" t="s">
        <v>4016</v>
      </c>
      <c r="C5586" s="3"/>
      <c r="D5586" s="3"/>
      <c r="E5586" s="3"/>
      <c r="F5586" s="4"/>
    </row>
    <row r="5587" spans="2:6" ht="11.25" customHeight="1" x14ac:dyDescent="0.2">
      <c r="B5587" s="36" t="s">
        <v>2670</v>
      </c>
      <c r="C5587" s="3"/>
      <c r="D5587" s="3"/>
      <c r="E5587" s="3"/>
      <c r="F5587" s="4"/>
    </row>
    <row r="5588" spans="2:6" ht="11.25" customHeight="1" x14ac:dyDescent="0.2">
      <c r="B5588" s="36" t="s">
        <v>4016</v>
      </c>
      <c r="C5588" s="3"/>
      <c r="D5588" s="3"/>
      <c r="E5588" s="3"/>
      <c r="F5588" s="4"/>
    </row>
    <row r="5589" spans="2:6" ht="11.25" customHeight="1" x14ac:dyDescent="0.2">
      <c r="B5589" s="36" t="s">
        <v>476</v>
      </c>
      <c r="C5589" s="3"/>
      <c r="D5589" s="3"/>
      <c r="E5589" s="3"/>
      <c r="F5589" s="4"/>
    </row>
    <row r="5590" spans="2:6" ht="11.25" customHeight="1" x14ac:dyDescent="0.2">
      <c r="B5590" s="36" t="s">
        <v>3181</v>
      </c>
      <c r="C5590" s="3"/>
      <c r="D5590" s="3"/>
      <c r="E5590" s="3"/>
      <c r="F5590" s="4"/>
    </row>
    <row r="5591" spans="2:6" ht="11.25" customHeight="1" x14ac:dyDescent="0.2">
      <c r="B5591" s="36" t="s">
        <v>3085</v>
      </c>
      <c r="C5591" s="3"/>
      <c r="D5591" s="3"/>
      <c r="E5591" s="3"/>
      <c r="F5591" s="4"/>
    </row>
    <row r="5592" spans="2:6" ht="11.25" customHeight="1" x14ac:dyDescent="0.2">
      <c r="B5592" s="36" t="s">
        <v>4016</v>
      </c>
      <c r="C5592" s="3"/>
      <c r="D5592" s="3"/>
      <c r="E5592" s="3"/>
      <c r="F5592" s="4"/>
    </row>
    <row r="5593" spans="2:6" ht="11.25" customHeight="1" x14ac:dyDescent="0.2">
      <c r="B5593" s="36" t="s">
        <v>2857</v>
      </c>
      <c r="C5593" s="3"/>
      <c r="D5593" s="3"/>
      <c r="E5593" s="3"/>
      <c r="F5593" s="4"/>
    </row>
    <row r="5594" spans="2:6" ht="11.25" customHeight="1" x14ac:dyDescent="0.2">
      <c r="B5594" s="36" t="s">
        <v>4016</v>
      </c>
      <c r="C5594" s="3"/>
      <c r="D5594" s="3"/>
      <c r="E5594" s="3"/>
      <c r="F5594" s="4"/>
    </row>
    <row r="5595" spans="2:6" ht="11.25" customHeight="1" x14ac:dyDescent="0.2">
      <c r="B5595" s="36" t="s">
        <v>2177</v>
      </c>
      <c r="C5595" s="3"/>
      <c r="D5595" s="3"/>
      <c r="E5595" s="3"/>
      <c r="F5595" s="4"/>
    </row>
    <row r="5596" spans="2:6" ht="11.25" customHeight="1" x14ac:dyDescent="0.2">
      <c r="B5596" s="36" t="s">
        <v>2618</v>
      </c>
      <c r="C5596" s="37">
        <f>D5596+E5596+F5596</f>
        <v>22550</v>
      </c>
      <c r="D5596" s="3">
        <v>22550</v>
      </c>
      <c r="E5596" s="3"/>
      <c r="F5596" s="4"/>
    </row>
    <row r="5597" spans="2:6" ht="11.25" customHeight="1" x14ac:dyDescent="0.2">
      <c r="B5597" s="36" t="s">
        <v>4016</v>
      </c>
      <c r="C5597" s="3"/>
      <c r="D5597" s="3"/>
      <c r="E5597" s="3"/>
      <c r="F5597" s="4"/>
    </row>
    <row r="5598" spans="2:6" ht="11.25" customHeight="1" x14ac:dyDescent="0.2">
      <c r="B5598" s="36" t="s">
        <v>2632</v>
      </c>
      <c r="C5598" s="3"/>
      <c r="D5598" s="3"/>
      <c r="E5598" s="3"/>
      <c r="F5598" s="4"/>
    </row>
    <row r="5599" spans="2:6" ht="11.25" customHeight="1" x14ac:dyDescent="0.2">
      <c r="B5599" s="36" t="s">
        <v>4016</v>
      </c>
      <c r="C5599" s="3"/>
      <c r="D5599" s="3"/>
      <c r="E5599" s="3"/>
      <c r="F5599" s="4"/>
    </row>
    <row r="5600" spans="2:6" ht="11.25" customHeight="1" x14ac:dyDescent="0.2">
      <c r="B5600" s="36" t="s">
        <v>3664</v>
      </c>
      <c r="C5600" s="3"/>
      <c r="D5600" s="3"/>
      <c r="E5600" s="3"/>
      <c r="F5600" s="4"/>
    </row>
    <row r="5601" spans="2:6" ht="11.25" customHeight="1" x14ac:dyDescent="0.2">
      <c r="B5601" s="36" t="s">
        <v>3681</v>
      </c>
      <c r="C5601" s="3"/>
      <c r="D5601" s="3"/>
      <c r="E5601" s="3"/>
      <c r="F5601" s="4"/>
    </row>
    <row r="5602" spans="2:6" ht="11.25" customHeight="1" x14ac:dyDescent="0.2">
      <c r="B5602" s="36" t="s">
        <v>3775</v>
      </c>
      <c r="C5602" s="3"/>
      <c r="D5602" s="3"/>
      <c r="E5602" s="3"/>
      <c r="F5602" s="4"/>
    </row>
    <row r="5603" spans="2:6" ht="11.25" customHeight="1" x14ac:dyDescent="0.2">
      <c r="B5603" s="36" t="s">
        <v>3397</v>
      </c>
      <c r="C5603" s="37">
        <f>D5603+E5603+F5603</f>
        <v>811812</v>
      </c>
      <c r="D5603" s="3">
        <v>564415</v>
      </c>
      <c r="E5603" s="3">
        <v>92318</v>
      </c>
      <c r="F5603" s="4">
        <v>155079</v>
      </c>
    </row>
    <row r="5604" spans="2:6" ht="11.25" customHeight="1" x14ac:dyDescent="0.2">
      <c r="B5604" s="36" t="s">
        <v>4016</v>
      </c>
      <c r="C5604" s="3"/>
      <c r="D5604" s="3"/>
      <c r="E5604" s="3"/>
      <c r="F5604" s="4"/>
    </row>
    <row r="5605" spans="2:6" ht="11.25" customHeight="1" x14ac:dyDescent="0.2">
      <c r="B5605" s="36" t="s">
        <v>1737</v>
      </c>
      <c r="C5605" s="3"/>
      <c r="D5605" s="3"/>
      <c r="E5605" s="3"/>
      <c r="F5605" s="4"/>
    </row>
    <row r="5606" spans="2:6" ht="11.25" customHeight="1" x14ac:dyDescent="0.2">
      <c r="B5606" s="36" t="s">
        <v>4016</v>
      </c>
      <c r="C5606" s="3"/>
      <c r="D5606" s="3"/>
      <c r="E5606" s="3"/>
      <c r="F5606" s="4"/>
    </row>
    <row r="5607" spans="2:6" ht="11.25" customHeight="1" x14ac:dyDescent="0.2">
      <c r="B5607" s="36" t="s">
        <v>3437</v>
      </c>
      <c r="C5607" s="3"/>
      <c r="D5607" s="3"/>
      <c r="E5607" s="3"/>
      <c r="F5607" s="4"/>
    </row>
    <row r="5608" spans="2:6" ht="11.25" customHeight="1" x14ac:dyDescent="0.2">
      <c r="B5608" s="36" t="s">
        <v>3134</v>
      </c>
      <c r="C5608" s="3"/>
      <c r="D5608" s="3"/>
      <c r="E5608" s="3"/>
      <c r="F5608" s="4"/>
    </row>
    <row r="5609" spans="2:6" ht="11.25" customHeight="1" x14ac:dyDescent="0.2">
      <c r="B5609" s="36" t="s">
        <v>3390</v>
      </c>
      <c r="C5609" s="3"/>
      <c r="D5609" s="3"/>
      <c r="E5609" s="3"/>
      <c r="F5609" s="4"/>
    </row>
    <row r="5610" spans="2:6" ht="11.25" customHeight="1" x14ac:dyDescent="0.2">
      <c r="B5610" s="36" t="s">
        <v>3362</v>
      </c>
      <c r="C5610" s="37">
        <f>D5610+E5610+F5610</f>
        <v>1350924</v>
      </c>
      <c r="D5610" s="3">
        <v>888527</v>
      </c>
      <c r="E5610" s="3">
        <v>167611</v>
      </c>
      <c r="F5610" s="4">
        <v>294786</v>
      </c>
    </row>
    <row r="5611" spans="2:6" ht="11.25" customHeight="1" x14ac:dyDescent="0.2">
      <c r="B5611" s="36" t="s">
        <v>4016</v>
      </c>
      <c r="C5611" s="3"/>
      <c r="D5611" s="3"/>
      <c r="E5611" s="3"/>
      <c r="F5611" s="4"/>
    </row>
    <row r="5612" spans="2:6" ht="11.25" customHeight="1" x14ac:dyDescent="0.2">
      <c r="B5612" s="33" t="s">
        <v>3724</v>
      </c>
      <c r="C5612" s="34">
        <v>1521998</v>
      </c>
      <c r="D5612" s="34">
        <v>946451</v>
      </c>
      <c r="E5612" s="34">
        <v>182726</v>
      </c>
      <c r="F5612" s="35">
        <v>392821</v>
      </c>
    </row>
    <row r="5613" spans="2:6" ht="11.25" customHeight="1" x14ac:dyDescent="0.2">
      <c r="B5613" s="36" t="s">
        <v>4016</v>
      </c>
      <c r="C5613" s="3"/>
      <c r="D5613" s="3"/>
      <c r="E5613" s="3"/>
      <c r="F5613" s="4"/>
    </row>
    <row r="5614" spans="2:6" ht="11.25" customHeight="1" x14ac:dyDescent="0.2">
      <c r="B5614" s="28" t="s">
        <v>2830</v>
      </c>
      <c r="C5614" s="6"/>
      <c r="D5614" s="6"/>
      <c r="E5614" s="6"/>
      <c r="F5614" s="7"/>
    </row>
    <row r="5615" spans="2:6" ht="11.25" customHeight="1" x14ac:dyDescent="0.2">
      <c r="B5615" s="36" t="s">
        <v>4016</v>
      </c>
      <c r="C5615" s="3"/>
      <c r="D5615" s="3"/>
      <c r="E5615" s="3"/>
      <c r="F5615" s="4"/>
    </row>
    <row r="5616" spans="2:6" ht="11.25" customHeight="1" x14ac:dyDescent="0.2">
      <c r="B5616" s="36" t="s">
        <v>3937</v>
      </c>
      <c r="C5616" s="3"/>
      <c r="D5616" s="3"/>
      <c r="E5616" s="3"/>
      <c r="F5616" s="4"/>
    </row>
    <row r="5617" spans="2:6" ht="11.25" customHeight="1" x14ac:dyDescent="0.2">
      <c r="B5617" s="36" t="s">
        <v>4016</v>
      </c>
      <c r="C5617" s="3"/>
      <c r="D5617" s="3"/>
      <c r="E5617" s="3"/>
      <c r="F5617" s="4"/>
    </row>
    <row r="5618" spans="2:6" ht="11.25" customHeight="1" x14ac:dyDescent="0.2">
      <c r="B5618" s="36" t="s">
        <v>2419</v>
      </c>
      <c r="C5618" s="3"/>
      <c r="D5618" s="3"/>
      <c r="E5618" s="3"/>
      <c r="F5618" s="4"/>
    </row>
    <row r="5619" spans="2:6" ht="11.25" customHeight="1" x14ac:dyDescent="0.2">
      <c r="B5619" s="36" t="s">
        <v>4016</v>
      </c>
      <c r="C5619" s="3"/>
      <c r="D5619" s="3"/>
      <c r="E5619" s="3"/>
      <c r="F5619" s="4"/>
    </row>
    <row r="5620" spans="2:6" ht="11.25" customHeight="1" x14ac:dyDescent="0.2">
      <c r="B5620" s="36" t="s">
        <v>225</v>
      </c>
      <c r="C5620" s="3"/>
      <c r="D5620" s="3"/>
      <c r="E5620" s="3"/>
      <c r="F5620" s="4"/>
    </row>
    <row r="5621" spans="2:6" ht="11.25" customHeight="1" x14ac:dyDescent="0.2">
      <c r="B5621" s="36" t="s">
        <v>4016</v>
      </c>
      <c r="C5621" s="3"/>
      <c r="D5621" s="3"/>
      <c r="E5621" s="3"/>
      <c r="F5621" s="4"/>
    </row>
    <row r="5622" spans="2:6" ht="11.25" customHeight="1" x14ac:dyDescent="0.2">
      <c r="B5622" s="36" t="s">
        <v>681</v>
      </c>
      <c r="C5622" s="3"/>
      <c r="D5622" s="3"/>
      <c r="E5622" s="3"/>
      <c r="F5622" s="4"/>
    </row>
    <row r="5623" spans="2:6" ht="11.25" customHeight="1" x14ac:dyDescent="0.2">
      <c r="B5623" s="36" t="s">
        <v>4016</v>
      </c>
      <c r="C5623" s="3"/>
      <c r="D5623" s="3"/>
      <c r="E5623" s="3"/>
      <c r="F5623" s="4"/>
    </row>
    <row r="5624" spans="2:6" ht="11.25" customHeight="1" x14ac:dyDescent="0.2">
      <c r="B5624" s="36" t="s">
        <v>3473</v>
      </c>
      <c r="C5624" s="3"/>
      <c r="D5624" s="3"/>
      <c r="E5624" s="3"/>
      <c r="F5624" s="4"/>
    </row>
    <row r="5625" spans="2:6" ht="11.25" customHeight="1" x14ac:dyDescent="0.2">
      <c r="B5625" s="36" t="s">
        <v>4016</v>
      </c>
      <c r="C5625" s="3"/>
      <c r="D5625" s="3"/>
      <c r="E5625" s="3"/>
      <c r="F5625" s="4"/>
    </row>
    <row r="5626" spans="2:6" ht="11.25" customHeight="1" x14ac:dyDescent="0.2">
      <c r="B5626" s="36" t="s">
        <v>3448</v>
      </c>
      <c r="C5626" s="3"/>
      <c r="D5626" s="3"/>
      <c r="E5626" s="3"/>
      <c r="F5626" s="4"/>
    </row>
    <row r="5627" spans="2:6" ht="11.25" customHeight="1" x14ac:dyDescent="0.2">
      <c r="B5627" s="36" t="s">
        <v>2790</v>
      </c>
      <c r="C5627" s="3"/>
      <c r="D5627" s="3"/>
      <c r="E5627" s="3"/>
      <c r="F5627" s="4"/>
    </row>
    <row r="5628" spans="2:6" ht="11.25" customHeight="1" x14ac:dyDescent="0.2">
      <c r="B5628" s="36" t="s">
        <v>2161</v>
      </c>
      <c r="C5628" s="3"/>
      <c r="D5628" s="3"/>
      <c r="E5628" s="3"/>
      <c r="F5628" s="4"/>
    </row>
    <row r="5629" spans="2:6" ht="11.25" customHeight="1" x14ac:dyDescent="0.2">
      <c r="B5629" s="36" t="s">
        <v>2690</v>
      </c>
      <c r="C5629" s="37">
        <f>D5629+E5629+F5629</f>
        <v>94087</v>
      </c>
      <c r="D5629" s="3">
        <v>49866</v>
      </c>
      <c r="E5629" s="3">
        <v>13806</v>
      </c>
      <c r="F5629" s="4">
        <v>30415</v>
      </c>
    </row>
    <row r="5630" spans="2:6" ht="11.25" customHeight="1" x14ac:dyDescent="0.2">
      <c r="B5630" s="36" t="s">
        <v>4016</v>
      </c>
      <c r="C5630" s="3"/>
      <c r="D5630" s="3"/>
      <c r="E5630" s="3"/>
      <c r="F5630" s="4"/>
    </row>
    <row r="5631" spans="2:6" ht="11.25" customHeight="1" x14ac:dyDescent="0.2">
      <c r="B5631" s="36" t="s">
        <v>1113</v>
      </c>
      <c r="C5631" s="3"/>
      <c r="D5631" s="3"/>
      <c r="E5631" s="3"/>
      <c r="F5631" s="4"/>
    </row>
    <row r="5632" spans="2:6" ht="11.25" customHeight="1" x14ac:dyDescent="0.2">
      <c r="B5632" s="36" t="s">
        <v>4016</v>
      </c>
      <c r="C5632" s="3"/>
      <c r="D5632" s="3"/>
      <c r="E5632" s="3"/>
      <c r="F5632" s="4"/>
    </row>
    <row r="5633" spans="2:6" ht="11.25" customHeight="1" x14ac:dyDescent="0.2">
      <c r="B5633" s="36" t="s">
        <v>2728</v>
      </c>
      <c r="C5633" s="3"/>
      <c r="D5633" s="3"/>
      <c r="E5633" s="3"/>
      <c r="F5633" s="4"/>
    </row>
    <row r="5634" spans="2:6" ht="11.25" customHeight="1" x14ac:dyDescent="0.2">
      <c r="B5634" s="36" t="s">
        <v>4016</v>
      </c>
      <c r="C5634" s="3"/>
      <c r="D5634" s="3"/>
      <c r="E5634" s="3"/>
      <c r="F5634" s="4"/>
    </row>
    <row r="5635" spans="2:6" ht="11.25" customHeight="1" x14ac:dyDescent="0.2">
      <c r="B5635" s="36" t="s">
        <v>2240</v>
      </c>
      <c r="C5635" s="3"/>
      <c r="D5635" s="3"/>
      <c r="E5635" s="3"/>
      <c r="F5635" s="4"/>
    </row>
    <row r="5636" spans="2:6" ht="11.25" customHeight="1" x14ac:dyDescent="0.2">
      <c r="B5636" s="36" t="s">
        <v>2385</v>
      </c>
      <c r="C5636" s="3"/>
      <c r="D5636" s="3"/>
      <c r="E5636" s="3"/>
      <c r="F5636" s="4"/>
    </row>
    <row r="5637" spans="2:6" ht="11.25" customHeight="1" x14ac:dyDescent="0.2">
      <c r="B5637" s="36" t="s">
        <v>743</v>
      </c>
      <c r="C5637" s="3"/>
      <c r="D5637" s="3"/>
      <c r="E5637" s="3"/>
      <c r="F5637" s="4"/>
    </row>
    <row r="5638" spans="2:6" ht="11.25" customHeight="1" x14ac:dyDescent="0.2">
      <c r="B5638" s="36" t="s">
        <v>116</v>
      </c>
      <c r="C5638" s="3"/>
      <c r="D5638" s="3"/>
      <c r="E5638" s="3"/>
      <c r="F5638" s="4"/>
    </row>
    <row r="5639" spans="2:6" ht="11.25" customHeight="1" x14ac:dyDescent="0.2">
      <c r="B5639" s="36" t="s">
        <v>4016</v>
      </c>
      <c r="C5639" s="3"/>
      <c r="D5639" s="3"/>
      <c r="E5639" s="3"/>
      <c r="F5639" s="4"/>
    </row>
    <row r="5640" spans="2:6" ht="11.25" customHeight="1" x14ac:dyDescent="0.2">
      <c r="B5640" s="36" t="s">
        <v>1224</v>
      </c>
      <c r="C5640" s="3"/>
      <c r="D5640" s="3"/>
      <c r="E5640" s="3"/>
      <c r="F5640" s="4"/>
    </row>
    <row r="5641" spans="2:6" ht="11.25" customHeight="1" x14ac:dyDescent="0.2">
      <c r="B5641" s="36" t="s">
        <v>4016</v>
      </c>
      <c r="C5641" s="3"/>
      <c r="D5641" s="3"/>
      <c r="E5641" s="3"/>
      <c r="F5641" s="4"/>
    </row>
    <row r="5642" spans="2:6" ht="11.25" customHeight="1" x14ac:dyDescent="0.2">
      <c r="B5642" s="36" t="s">
        <v>3938</v>
      </c>
      <c r="C5642" s="3"/>
      <c r="D5642" s="3"/>
      <c r="E5642" s="3"/>
      <c r="F5642" s="4"/>
    </row>
    <row r="5643" spans="2:6" ht="11.25" customHeight="1" x14ac:dyDescent="0.2">
      <c r="B5643" s="36" t="s">
        <v>4016</v>
      </c>
      <c r="C5643" s="3"/>
      <c r="D5643" s="3"/>
      <c r="E5643" s="3"/>
      <c r="F5643" s="4"/>
    </row>
    <row r="5644" spans="2:6" ht="11.25" customHeight="1" x14ac:dyDescent="0.2">
      <c r="B5644" s="36" t="s">
        <v>1356</v>
      </c>
      <c r="C5644" s="3"/>
      <c r="D5644" s="3"/>
      <c r="E5644" s="3"/>
      <c r="F5644" s="4"/>
    </row>
    <row r="5645" spans="2:6" ht="11.25" customHeight="1" x14ac:dyDescent="0.2">
      <c r="B5645" s="36" t="s">
        <v>928</v>
      </c>
      <c r="C5645" s="3"/>
      <c r="D5645" s="3"/>
      <c r="E5645" s="3"/>
      <c r="F5645" s="4"/>
    </row>
    <row r="5646" spans="2:6" ht="11.25" customHeight="1" x14ac:dyDescent="0.2">
      <c r="B5646" s="36" t="s">
        <v>3316</v>
      </c>
      <c r="C5646" s="3"/>
      <c r="D5646" s="3"/>
      <c r="E5646" s="3"/>
      <c r="F5646" s="4"/>
    </row>
    <row r="5647" spans="2:6" ht="11.25" customHeight="1" x14ac:dyDescent="0.2">
      <c r="B5647" s="36" t="s">
        <v>4016</v>
      </c>
      <c r="C5647" s="3"/>
      <c r="D5647" s="3"/>
      <c r="E5647" s="3"/>
      <c r="F5647" s="4"/>
    </row>
    <row r="5648" spans="2:6" ht="11.25" customHeight="1" x14ac:dyDescent="0.2">
      <c r="B5648" s="36" t="s">
        <v>958</v>
      </c>
      <c r="C5648" s="3"/>
      <c r="D5648" s="3"/>
      <c r="E5648" s="3"/>
      <c r="F5648" s="4"/>
    </row>
    <row r="5649" spans="2:6" ht="11.25" customHeight="1" x14ac:dyDescent="0.2">
      <c r="B5649" s="36" t="s">
        <v>4016</v>
      </c>
      <c r="C5649" s="3"/>
      <c r="D5649" s="3"/>
      <c r="E5649" s="3"/>
      <c r="F5649" s="4"/>
    </row>
    <row r="5650" spans="2:6" ht="11.25" customHeight="1" x14ac:dyDescent="0.2">
      <c r="B5650" s="36" t="s">
        <v>1144</v>
      </c>
      <c r="C5650" s="3"/>
      <c r="D5650" s="3"/>
      <c r="E5650" s="3"/>
      <c r="F5650" s="4"/>
    </row>
    <row r="5651" spans="2:6" ht="11.25" customHeight="1" x14ac:dyDescent="0.2">
      <c r="B5651" s="36" t="s">
        <v>4016</v>
      </c>
      <c r="C5651" s="3"/>
      <c r="D5651" s="3"/>
      <c r="E5651" s="3"/>
      <c r="F5651" s="4"/>
    </row>
    <row r="5652" spans="2:6" ht="11.25" customHeight="1" x14ac:dyDescent="0.2">
      <c r="B5652" s="36" t="s">
        <v>1516</v>
      </c>
      <c r="C5652" s="3"/>
      <c r="D5652" s="3"/>
      <c r="E5652" s="3"/>
      <c r="F5652" s="4"/>
    </row>
    <row r="5653" spans="2:6" ht="11.25" customHeight="1" x14ac:dyDescent="0.2">
      <c r="B5653" s="36" t="s">
        <v>4016</v>
      </c>
      <c r="C5653" s="3"/>
      <c r="D5653" s="3"/>
      <c r="E5653" s="3"/>
      <c r="F5653" s="4"/>
    </row>
    <row r="5654" spans="2:6" ht="11.25" customHeight="1" x14ac:dyDescent="0.2">
      <c r="B5654" s="36" t="s">
        <v>1647</v>
      </c>
      <c r="C5654" s="3"/>
      <c r="D5654" s="3"/>
      <c r="E5654" s="3"/>
      <c r="F5654" s="4"/>
    </row>
    <row r="5655" spans="2:6" ht="11.25" customHeight="1" x14ac:dyDescent="0.2">
      <c r="B5655" s="36" t="s">
        <v>457</v>
      </c>
      <c r="C5655" s="3"/>
      <c r="D5655" s="3"/>
      <c r="E5655" s="3"/>
      <c r="F5655" s="4"/>
    </row>
    <row r="5656" spans="2:6" ht="11.25" customHeight="1" x14ac:dyDescent="0.2">
      <c r="B5656" s="36" t="s">
        <v>3177</v>
      </c>
      <c r="C5656" s="3"/>
      <c r="D5656" s="3"/>
      <c r="E5656" s="3"/>
      <c r="F5656" s="4"/>
    </row>
    <row r="5657" spans="2:6" ht="11.25" customHeight="1" x14ac:dyDescent="0.2">
      <c r="B5657" s="36" t="s">
        <v>4016</v>
      </c>
      <c r="C5657" s="3"/>
      <c r="D5657" s="3"/>
      <c r="E5657" s="3"/>
      <c r="F5657" s="4"/>
    </row>
    <row r="5658" spans="2:6" ht="11.25" customHeight="1" x14ac:dyDescent="0.2">
      <c r="B5658" s="36" t="s">
        <v>3326</v>
      </c>
      <c r="C5658" s="3"/>
      <c r="D5658" s="3"/>
      <c r="E5658" s="3"/>
      <c r="F5658" s="4"/>
    </row>
    <row r="5659" spans="2:6" ht="11.25" customHeight="1" x14ac:dyDescent="0.2">
      <c r="B5659" s="36" t="s">
        <v>2581</v>
      </c>
      <c r="C5659" s="3"/>
      <c r="D5659" s="3"/>
      <c r="E5659" s="3"/>
      <c r="F5659" s="4"/>
    </row>
    <row r="5660" spans="2:6" ht="11.25" customHeight="1" x14ac:dyDescent="0.2">
      <c r="B5660" s="36" t="s">
        <v>2804</v>
      </c>
      <c r="C5660" s="3"/>
      <c r="D5660" s="3"/>
      <c r="E5660" s="3"/>
      <c r="F5660" s="4"/>
    </row>
    <row r="5661" spans="2:6" ht="11.25" customHeight="1" x14ac:dyDescent="0.2">
      <c r="B5661" s="36" t="s">
        <v>4016</v>
      </c>
      <c r="C5661" s="3"/>
      <c r="D5661" s="3"/>
      <c r="E5661" s="3"/>
      <c r="F5661" s="4"/>
    </row>
    <row r="5662" spans="2:6" ht="11.25" customHeight="1" x14ac:dyDescent="0.2">
      <c r="B5662" s="36" t="s">
        <v>3285</v>
      </c>
      <c r="C5662" s="3"/>
      <c r="D5662" s="3"/>
      <c r="E5662" s="3"/>
      <c r="F5662" s="4"/>
    </row>
    <row r="5663" spans="2:6" ht="11.25" customHeight="1" x14ac:dyDescent="0.2">
      <c r="B5663" s="36" t="s">
        <v>1161</v>
      </c>
      <c r="C5663" s="3"/>
      <c r="D5663" s="3"/>
      <c r="E5663" s="3"/>
      <c r="F5663" s="4"/>
    </row>
    <row r="5664" spans="2:6" ht="11.25" customHeight="1" x14ac:dyDescent="0.2">
      <c r="B5664" s="36" t="s">
        <v>2261</v>
      </c>
      <c r="C5664" s="3"/>
      <c r="D5664" s="3"/>
      <c r="E5664" s="3"/>
      <c r="F5664" s="4"/>
    </row>
    <row r="5665" spans="2:6" ht="11.25" customHeight="1" x14ac:dyDescent="0.2">
      <c r="B5665" s="36" t="s">
        <v>1131</v>
      </c>
      <c r="C5665" s="37">
        <f>D5665+E5665+F5665</f>
        <v>118255</v>
      </c>
      <c r="D5665" s="3">
        <v>54373</v>
      </c>
      <c r="E5665" s="3">
        <v>19740</v>
      </c>
      <c r="F5665" s="4">
        <v>44142</v>
      </c>
    </row>
    <row r="5666" spans="2:6" ht="11.25" customHeight="1" x14ac:dyDescent="0.2">
      <c r="B5666" s="36" t="s">
        <v>4016</v>
      </c>
      <c r="C5666" s="3"/>
      <c r="D5666" s="3"/>
      <c r="E5666" s="3"/>
      <c r="F5666" s="4"/>
    </row>
    <row r="5667" spans="2:6" ht="11.25" customHeight="1" x14ac:dyDescent="0.2">
      <c r="B5667" s="28" t="s">
        <v>2597</v>
      </c>
      <c r="C5667" s="6"/>
      <c r="D5667" s="6"/>
      <c r="E5667" s="6"/>
      <c r="F5667" s="7"/>
    </row>
    <row r="5668" spans="2:6" ht="11.25" customHeight="1" x14ac:dyDescent="0.2">
      <c r="B5668" s="36" t="s">
        <v>4016</v>
      </c>
      <c r="C5668" s="3"/>
      <c r="D5668" s="3"/>
      <c r="E5668" s="3"/>
      <c r="F5668" s="4"/>
    </row>
    <row r="5669" spans="2:6" ht="11.25" customHeight="1" x14ac:dyDescent="0.2">
      <c r="B5669" s="36" t="s">
        <v>2583</v>
      </c>
      <c r="C5669" s="3"/>
      <c r="D5669" s="3"/>
      <c r="E5669" s="3"/>
      <c r="F5669" s="4"/>
    </row>
    <row r="5670" spans="2:6" ht="11.25" customHeight="1" x14ac:dyDescent="0.2">
      <c r="B5670" s="36" t="s">
        <v>4016</v>
      </c>
      <c r="C5670" s="3"/>
      <c r="D5670" s="3"/>
      <c r="E5670" s="3"/>
      <c r="F5670" s="4"/>
    </row>
    <row r="5671" spans="2:6" ht="11.25" customHeight="1" x14ac:dyDescent="0.2">
      <c r="B5671" s="36" t="s">
        <v>3473</v>
      </c>
      <c r="C5671" s="3"/>
      <c r="D5671" s="3"/>
      <c r="E5671" s="3"/>
      <c r="F5671" s="4"/>
    </row>
    <row r="5672" spans="2:6" ht="11.25" customHeight="1" x14ac:dyDescent="0.2">
      <c r="B5672" s="36" t="s">
        <v>4016</v>
      </c>
      <c r="C5672" s="3"/>
      <c r="D5672" s="3"/>
      <c r="E5672" s="3"/>
      <c r="F5672" s="4"/>
    </row>
    <row r="5673" spans="2:6" ht="11.25" customHeight="1" x14ac:dyDescent="0.2">
      <c r="B5673" s="36" t="s">
        <v>1472</v>
      </c>
      <c r="C5673" s="3"/>
      <c r="D5673" s="3"/>
      <c r="E5673" s="3"/>
      <c r="F5673" s="4"/>
    </row>
    <row r="5674" spans="2:6" ht="11.25" customHeight="1" x14ac:dyDescent="0.2">
      <c r="B5674" s="36" t="s">
        <v>4015</v>
      </c>
      <c r="C5674" s="3"/>
      <c r="D5674" s="3"/>
      <c r="E5674" s="3"/>
      <c r="F5674" s="4"/>
    </row>
    <row r="5675" spans="2:6" ht="11.25" customHeight="1" x14ac:dyDescent="0.2">
      <c r="B5675" s="36" t="s">
        <v>1738</v>
      </c>
      <c r="C5675" s="3"/>
      <c r="D5675" s="3"/>
      <c r="E5675" s="3"/>
      <c r="F5675" s="4"/>
    </row>
    <row r="5676" spans="2:6" ht="11.25" customHeight="1" x14ac:dyDescent="0.2">
      <c r="B5676" s="36" t="s">
        <v>3098</v>
      </c>
      <c r="C5676" s="37">
        <f>D5676+E5676+F5676</f>
        <v>194943</v>
      </c>
      <c r="D5676" s="3">
        <v>101370</v>
      </c>
      <c r="E5676" s="3">
        <v>26675</v>
      </c>
      <c r="F5676" s="4">
        <v>66898</v>
      </c>
    </row>
    <row r="5677" spans="2:6" ht="11.25" customHeight="1" x14ac:dyDescent="0.2">
      <c r="B5677" s="36" t="s">
        <v>4016</v>
      </c>
      <c r="C5677" s="3"/>
      <c r="D5677" s="3"/>
      <c r="E5677" s="3"/>
      <c r="F5677" s="4"/>
    </row>
    <row r="5678" spans="2:6" ht="11.25" customHeight="1" x14ac:dyDescent="0.2">
      <c r="B5678" s="36" t="s">
        <v>3683</v>
      </c>
      <c r="C5678" s="3"/>
      <c r="D5678" s="3"/>
      <c r="E5678" s="3"/>
      <c r="F5678" s="4"/>
    </row>
    <row r="5679" spans="2:6" ht="11.25" customHeight="1" x14ac:dyDescent="0.2">
      <c r="B5679" s="36" t="s">
        <v>4016</v>
      </c>
      <c r="C5679" s="3"/>
      <c r="D5679" s="3"/>
      <c r="E5679" s="3"/>
      <c r="F5679" s="4"/>
    </row>
    <row r="5680" spans="2:6" ht="11.25" customHeight="1" x14ac:dyDescent="0.2">
      <c r="B5680" s="36" t="s">
        <v>1539</v>
      </c>
      <c r="C5680" s="3"/>
      <c r="D5680" s="3"/>
      <c r="E5680" s="3"/>
      <c r="F5680" s="4"/>
    </row>
    <row r="5681" spans="2:6" ht="11.25" customHeight="1" x14ac:dyDescent="0.2">
      <c r="B5681" s="36" t="s">
        <v>4016</v>
      </c>
      <c r="C5681" s="3"/>
      <c r="D5681" s="3"/>
      <c r="E5681" s="3"/>
      <c r="F5681" s="4"/>
    </row>
    <row r="5682" spans="2:6" ht="11.25" customHeight="1" x14ac:dyDescent="0.2">
      <c r="B5682" s="36" t="s">
        <v>3998</v>
      </c>
      <c r="C5682" s="3"/>
      <c r="D5682" s="3"/>
      <c r="E5682" s="3"/>
      <c r="F5682" s="4"/>
    </row>
    <row r="5683" spans="2:6" ht="11.25" customHeight="1" x14ac:dyDescent="0.2">
      <c r="B5683" s="36" t="s">
        <v>4016</v>
      </c>
      <c r="C5683" s="3"/>
      <c r="D5683" s="3"/>
      <c r="E5683" s="3"/>
      <c r="F5683" s="4"/>
    </row>
    <row r="5684" spans="2:6" ht="11.25" customHeight="1" x14ac:dyDescent="0.2">
      <c r="B5684" s="36" t="s">
        <v>3138</v>
      </c>
      <c r="C5684" s="3"/>
      <c r="D5684" s="3"/>
      <c r="E5684" s="3"/>
      <c r="F5684" s="4"/>
    </row>
    <row r="5685" spans="2:6" ht="11.25" customHeight="1" x14ac:dyDescent="0.2">
      <c r="B5685" s="36" t="s">
        <v>4016</v>
      </c>
      <c r="C5685" s="3"/>
      <c r="D5685" s="3"/>
      <c r="E5685" s="3"/>
      <c r="F5685" s="4"/>
    </row>
    <row r="5686" spans="2:6" ht="11.25" customHeight="1" x14ac:dyDescent="0.2">
      <c r="B5686" s="36" t="s">
        <v>3084</v>
      </c>
      <c r="C5686" s="3"/>
      <c r="D5686" s="3"/>
      <c r="E5686" s="3"/>
      <c r="F5686" s="4"/>
    </row>
    <row r="5687" spans="2:6" ht="11.25" customHeight="1" x14ac:dyDescent="0.2">
      <c r="B5687" s="36" t="s">
        <v>4016</v>
      </c>
      <c r="C5687" s="3"/>
      <c r="D5687" s="3"/>
      <c r="E5687" s="3"/>
      <c r="F5687" s="4"/>
    </row>
    <row r="5688" spans="2:6" ht="11.25" customHeight="1" x14ac:dyDescent="0.2">
      <c r="B5688" s="36" t="s">
        <v>3962</v>
      </c>
      <c r="C5688" s="3"/>
      <c r="D5688" s="3"/>
      <c r="E5688" s="3"/>
      <c r="F5688" s="4"/>
    </row>
    <row r="5689" spans="2:6" ht="11.25" customHeight="1" x14ac:dyDescent="0.2">
      <c r="B5689" s="36" t="s">
        <v>4016</v>
      </c>
      <c r="C5689" s="3"/>
      <c r="D5689" s="3"/>
      <c r="E5689" s="3"/>
      <c r="F5689" s="4"/>
    </row>
    <row r="5690" spans="2:6" ht="11.25" customHeight="1" x14ac:dyDescent="0.2">
      <c r="B5690" s="36" t="s">
        <v>1512</v>
      </c>
      <c r="C5690" s="3"/>
      <c r="D5690" s="3"/>
      <c r="E5690" s="3"/>
      <c r="F5690" s="4"/>
    </row>
    <row r="5691" spans="2:6" ht="11.25" customHeight="1" x14ac:dyDescent="0.2">
      <c r="B5691" s="36" t="s">
        <v>4016</v>
      </c>
      <c r="C5691" s="3"/>
      <c r="D5691" s="3"/>
      <c r="E5691" s="3"/>
      <c r="F5691" s="4"/>
    </row>
    <row r="5692" spans="2:6" ht="11.25" customHeight="1" x14ac:dyDescent="0.2">
      <c r="B5692" s="36" t="s">
        <v>3029</v>
      </c>
      <c r="C5692" s="3"/>
      <c r="D5692" s="3"/>
      <c r="E5692" s="3"/>
      <c r="F5692" s="4"/>
    </row>
    <row r="5693" spans="2:6" ht="11.25" customHeight="1" x14ac:dyDescent="0.2">
      <c r="B5693" s="36" t="s">
        <v>4016</v>
      </c>
      <c r="C5693" s="3"/>
      <c r="D5693" s="3"/>
      <c r="E5693" s="3"/>
      <c r="F5693" s="4"/>
    </row>
    <row r="5694" spans="2:6" ht="11.25" customHeight="1" x14ac:dyDescent="0.2">
      <c r="B5694" s="36" t="s">
        <v>2327</v>
      </c>
      <c r="C5694" s="3"/>
      <c r="D5694" s="3"/>
      <c r="E5694" s="3"/>
      <c r="F5694" s="4"/>
    </row>
    <row r="5695" spans="2:6" ht="11.25" customHeight="1" x14ac:dyDescent="0.2">
      <c r="B5695" s="36" t="s">
        <v>4016</v>
      </c>
      <c r="C5695" s="3"/>
      <c r="D5695" s="3"/>
      <c r="E5695" s="3"/>
      <c r="F5695" s="4"/>
    </row>
    <row r="5696" spans="2:6" ht="11.25" customHeight="1" x14ac:dyDescent="0.2">
      <c r="B5696" s="36" t="s">
        <v>627</v>
      </c>
      <c r="C5696" s="3"/>
      <c r="D5696" s="3"/>
      <c r="E5696" s="3"/>
      <c r="F5696" s="4"/>
    </row>
    <row r="5697" spans="2:6" ht="11.25" customHeight="1" x14ac:dyDescent="0.2">
      <c r="B5697" s="36" t="s">
        <v>4016</v>
      </c>
      <c r="C5697" s="3"/>
      <c r="D5697" s="3"/>
      <c r="E5697" s="3"/>
      <c r="F5697" s="4"/>
    </row>
    <row r="5698" spans="2:6" ht="11.25" customHeight="1" x14ac:dyDescent="0.2">
      <c r="B5698" s="36" t="s">
        <v>2417</v>
      </c>
      <c r="C5698" s="3"/>
      <c r="D5698" s="3"/>
      <c r="E5698" s="3"/>
      <c r="F5698" s="4"/>
    </row>
    <row r="5699" spans="2:6" ht="11.25" customHeight="1" x14ac:dyDescent="0.2">
      <c r="B5699" s="36" t="s">
        <v>4016</v>
      </c>
      <c r="C5699" s="3"/>
      <c r="D5699" s="3"/>
      <c r="E5699" s="3"/>
      <c r="F5699" s="4"/>
    </row>
    <row r="5700" spans="2:6" ht="11.25" customHeight="1" x14ac:dyDescent="0.2">
      <c r="B5700" s="36" t="s">
        <v>3800</v>
      </c>
      <c r="C5700" s="3"/>
      <c r="D5700" s="3"/>
      <c r="E5700" s="3"/>
      <c r="F5700" s="4"/>
    </row>
    <row r="5701" spans="2:6" ht="11.25" customHeight="1" x14ac:dyDescent="0.2">
      <c r="B5701" s="36" t="s">
        <v>4016</v>
      </c>
      <c r="C5701" s="3"/>
      <c r="D5701" s="3"/>
      <c r="E5701" s="3"/>
      <c r="F5701" s="4"/>
    </row>
    <row r="5702" spans="2:6" ht="11.25" customHeight="1" x14ac:dyDescent="0.2">
      <c r="B5702" s="36" t="s">
        <v>780</v>
      </c>
      <c r="C5702" s="3"/>
      <c r="D5702" s="3"/>
      <c r="E5702" s="3"/>
      <c r="F5702" s="4"/>
    </row>
    <row r="5703" spans="2:6" ht="11.25" customHeight="1" x14ac:dyDescent="0.2">
      <c r="B5703" s="36" t="s">
        <v>1924</v>
      </c>
      <c r="C5703" s="3"/>
      <c r="D5703" s="3"/>
      <c r="E5703" s="3"/>
      <c r="F5703" s="4"/>
    </row>
    <row r="5704" spans="2:6" ht="11.25" customHeight="1" x14ac:dyDescent="0.2">
      <c r="B5704" s="36" t="s">
        <v>1228</v>
      </c>
      <c r="C5704" s="3"/>
      <c r="D5704" s="3"/>
      <c r="E5704" s="3"/>
      <c r="F5704" s="4"/>
    </row>
    <row r="5705" spans="2:6" ht="11.25" customHeight="1" x14ac:dyDescent="0.2">
      <c r="B5705" s="36" t="s">
        <v>4016</v>
      </c>
      <c r="C5705" s="3"/>
      <c r="D5705" s="3"/>
      <c r="E5705" s="3"/>
      <c r="F5705" s="4"/>
    </row>
    <row r="5706" spans="2:6" ht="11.25" customHeight="1" x14ac:dyDescent="0.2">
      <c r="B5706" s="36" t="s">
        <v>717</v>
      </c>
      <c r="C5706" s="3"/>
      <c r="D5706" s="3"/>
      <c r="E5706" s="3"/>
      <c r="F5706" s="4"/>
    </row>
    <row r="5707" spans="2:6" ht="11.25" customHeight="1" x14ac:dyDescent="0.2">
      <c r="B5707" s="36" t="s">
        <v>4016</v>
      </c>
      <c r="C5707" s="3"/>
      <c r="D5707" s="3"/>
      <c r="E5707" s="3"/>
      <c r="F5707" s="4"/>
    </row>
    <row r="5708" spans="2:6" ht="11.25" customHeight="1" x14ac:dyDescent="0.2">
      <c r="B5708" s="36" t="s">
        <v>3809</v>
      </c>
      <c r="C5708" s="3"/>
      <c r="D5708" s="3"/>
      <c r="E5708" s="3"/>
      <c r="F5708" s="4"/>
    </row>
    <row r="5709" spans="2:6" ht="11.25" customHeight="1" x14ac:dyDescent="0.2">
      <c r="B5709" s="36" t="s">
        <v>3</v>
      </c>
      <c r="C5709" s="3"/>
      <c r="D5709" s="3"/>
      <c r="E5709" s="3"/>
      <c r="F5709" s="4"/>
    </row>
    <row r="5710" spans="2:6" ht="11.25" customHeight="1" x14ac:dyDescent="0.2">
      <c r="B5710" s="36" t="s">
        <v>2230</v>
      </c>
      <c r="C5710" s="37">
        <f>D5710+E5710+F5710</f>
        <v>157364</v>
      </c>
      <c r="D5710" s="3">
        <v>123953</v>
      </c>
      <c r="E5710" s="3"/>
      <c r="F5710" s="4">
        <v>33411</v>
      </c>
    </row>
    <row r="5711" spans="2:6" ht="11.25" customHeight="1" x14ac:dyDescent="0.2">
      <c r="B5711" s="36" t="s">
        <v>4016</v>
      </c>
      <c r="C5711" s="3"/>
      <c r="D5711" s="3"/>
      <c r="E5711" s="3"/>
      <c r="F5711" s="4"/>
    </row>
    <row r="5712" spans="2:6" ht="11.25" customHeight="1" x14ac:dyDescent="0.2">
      <c r="B5712" s="36" t="s">
        <v>1967</v>
      </c>
      <c r="C5712" s="3"/>
      <c r="D5712" s="3"/>
      <c r="E5712" s="3"/>
      <c r="F5712" s="4"/>
    </row>
    <row r="5713" spans="2:6" ht="11.25" customHeight="1" x14ac:dyDescent="0.2">
      <c r="B5713" s="36" t="s">
        <v>4016</v>
      </c>
      <c r="C5713" s="3"/>
      <c r="D5713" s="3"/>
      <c r="E5713" s="3"/>
      <c r="F5713" s="4"/>
    </row>
    <row r="5714" spans="2:6" ht="11.25" customHeight="1" x14ac:dyDescent="0.2">
      <c r="B5714" s="36" t="s">
        <v>1867</v>
      </c>
      <c r="C5714" s="3"/>
      <c r="D5714" s="3"/>
      <c r="E5714" s="3"/>
      <c r="F5714" s="4"/>
    </row>
    <row r="5715" spans="2:6" ht="11.25" customHeight="1" x14ac:dyDescent="0.2">
      <c r="B5715" s="36" t="s">
        <v>4016</v>
      </c>
      <c r="C5715" s="3"/>
      <c r="D5715" s="3"/>
      <c r="E5715" s="3"/>
      <c r="F5715" s="4"/>
    </row>
    <row r="5716" spans="2:6" ht="11.25" customHeight="1" x14ac:dyDescent="0.2">
      <c r="B5716" s="36" t="s">
        <v>676</v>
      </c>
      <c r="C5716" s="3"/>
      <c r="D5716" s="3"/>
      <c r="E5716" s="3"/>
      <c r="F5716" s="4"/>
    </row>
    <row r="5717" spans="2:6" ht="11.25" customHeight="1" x14ac:dyDescent="0.2">
      <c r="B5717" s="36" t="s">
        <v>4016</v>
      </c>
      <c r="C5717" s="3"/>
      <c r="D5717" s="3"/>
      <c r="E5717" s="3"/>
      <c r="F5717" s="4"/>
    </row>
    <row r="5718" spans="2:6" ht="11.25" customHeight="1" x14ac:dyDescent="0.2">
      <c r="B5718" s="36" t="s">
        <v>1451</v>
      </c>
      <c r="C5718" s="3"/>
      <c r="D5718" s="3"/>
      <c r="E5718" s="3"/>
      <c r="F5718" s="4"/>
    </row>
    <row r="5719" spans="2:6" ht="11.25" customHeight="1" x14ac:dyDescent="0.2">
      <c r="B5719" s="36" t="s">
        <v>1430</v>
      </c>
      <c r="C5719" s="3"/>
      <c r="D5719" s="3"/>
      <c r="E5719" s="3"/>
      <c r="F5719" s="4"/>
    </row>
    <row r="5720" spans="2:6" ht="11.25" customHeight="1" x14ac:dyDescent="0.2">
      <c r="B5720" s="28" t="s">
        <v>500</v>
      </c>
      <c r="C5720" s="6"/>
      <c r="D5720" s="6"/>
      <c r="E5720" s="6"/>
      <c r="F5720" s="7"/>
    </row>
    <row r="5721" spans="2:6" ht="11.25" customHeight="1" x14ac:dyDescent="0.2">
      <c r="B5721" s="36" t="s">
        <v>4016</v>
      </c>
      <c r="C5721" s="3"/>
      <c r="D5721" s="3"/>
      <c r="E5721" s="3"/>
      <c r="F5721" s="4"/>
    </row>
    <row r="5722" spans="2:6" ht="11.25" customHeight="1" x14ac:dyDescent="0.2">
      <c r="B5722" s="36" t="s">
        <v>1139</v>
      </c>
      <c r="C5722" s="3"/>
      <c r="D5722" s="3"/>
      <c r="E5722" s="3"/>
      <c r="F5722" s="4"/>
    </row>
    <row r="5723" spans="2:6" ht="11.25" customHeight="1" x14ac:dyDescent="0.2">
      <c r="B5723" s="36" t="s">
        <v>4016</v>
      </c>
      <c r="C5723" s="3"/>
      <c r="D5723" s="3"/>
      <c r="E5723" s="3"/>
      <c r="F5723" s="4"/>
    </row>
    <row r="5724" spans="2:6" ht="11.25" customHeight="1" x14ac:dyDescent="0.2">
      <c r="B5724" s="36" t="s">
        <v>1219</v>
      </c>
      <c r="C5724" s="3"/>
      <c r="D5724" s="3"/>
      <c r="E5724" s="3"/>
      <c r="F5724" s="4"/>
    </row>
    <row r="5725" spans="2:6" ht="11.25" customHeight="1" x14ac:dyDescent="0.2">
      <c r="B5725" s="36" t="s">
        <v>3197</v>
      </c>
      <c r="C5725" s="3"/>
      <c r="D5725" s="3"/>
      <c r="E5725" s="3"/>
      <c r="F5725" s="4"/>
    </row>
    <row r="5726" spans="2:6" ht="11.25" customHeight="1" x14ac:dyDescent="0.2">
      <c r="B5726" s="36" t="s">
        <v>3653</v>
      </c>
      <c r="C5726" s="3"/>
      <c r="D5726" s="3"/>
      <c r="E5726" s="3"/>
      <c r="F5726" s="4"/>
    </row>
    <row r="5727" spans="2:6" ht="11.25" customHeight="1" x14ac:dyDescent="0.2">
      <c r="B5727" s="36" t="s">
        <v>284</v>
      </c>
      <c r="C5727" s="37">
        <f>D5727+E5727+F5727</f>
        <v>53750</v>
      </c>
      <c r="D5727" s="3">
        <v>21545</v>
      </c>
      <c r="E5727" s="3">
        <v>26144</v>
      </c>
      <c r="F5727" s="4">
        <v>6061</v>
      </c>
    </row>
    <row r="5728" spans="2:6" ht="11.25" customHeight="1" x14ac:dyDescent="0.2">
      <c r="B5728" s="36" t="s">
        <v>4016</v>
      </c>
      <c r="C5728" s="3"/>
      <c r="D5728" s="3"/>
      <c r="E5728" s="3"/>
      <c r="F5728" s="4"/>
    </row>
    <row r="5729" spans="2:6" ht="11.25" customHeight="1" x14ac:dyDescent="0.2">
      <c r="B5729" s="36" t="s">
        <v>632</v>
      </c>
      <c r="C5729" s="3"/>
      <c r="D5729" s="3"/>
      <c r="E5729" s="3"/>
      <c r="F5729" s="4"/>
    </row>
    <row r="5730" spans="2:6" ht="11.25" customHeight="1" x14ac:dyDescent="0.2">
      <c r="B5730" s="36" t="s">
        <v>4016</v>
      </c>
      <c r="C5730" s="3"/>
      <c r="D5730" s="3"/>
      <c r="E5730" s="3"/>
      <c r="F5730" s="4"/>
    </row>
    <row r="5731" spans="2:6" ht="11.25" customHeight="1" x14ac:dyDescent="0.2">
      <c r="B5731" s="36" t="s">
        <v>316</v>
      </c>
      <c r="C5731" s="3"/>
      <c r="D5731" s="3"/>
      <c r="E5731" s="3"/>
      <c r="F5731" s="4"/>
    </row>
    <row r="5732" spans="2:6" ht="11.25" customHeight="1" x14ac:dyDescent="0.2">
      <c r="B5732" s="36" t="s">
        <v>2587</v>
      </c>
      <c r="C5732" s="3"/>
      <c r="D5732" s="3"/>
      <c r="E5732" s="3"/>
      <c r="F5732" s="4"/>
    </row>
    <row r="5733" spans="2:6" ht="11.25" customHeight="1" x14ac:dyDescent="0.2">
      <c r="B5733" s="36" t="s">
        <v>1937</v>
      </c>
      <c r="C5733" s="3"/>
      <c r="D5733" s="3"/>
      <c r="E5733" s="3"/>
      <c r="F5733" s="4"/>
    </row>
    <row r="5734" spans="2:6" ht="11.25" customHeight="1" x14ac:dyDescent="0.2">
      <c r="B5734" s="36" t="s">
        <v>42</v>
      </c>
      <c r="C5734" s="37">
        <f>D5734+E5734+F5734</f>
        <v>211114</v>
      </c>
      <c r="D5734" s="3">
        <v>145498</v>
      </c>
      <c r="E5734" s="3">
        <v>26144</v>
      </c>
      <c r="F5734" s="4">
        <v>39472</v>
      </c>
    </row>
    <row r="5735" spans="2:6" ht="11.25" customHeight="1" x14ac:dyDescent="0.2">
      <c r="B5735" s="36" t="s">
        <v>4016</v>
      </c>
      <c r="C5735" s="3"/>
      <c r="D5735" s="3"/>
      <c r="E5735" s="3"/>
      <c r="F5735" s="4"/>
    </row>
    <row r="5736" spans="2:6" ht="11.25" customHeight="1" x14ac:dyDescent="0.2">
      <c r="B5736" s="36" t="s">
        <v>2972</v>
      </c>
      <c r="C5736" s="3"/>
      <c r="D5736" s="3"/>
      <c r="E5736" s="3"/>
      <c r="F5736" s="4"/>
    </row>
    <row r="5737" spans="2:6" ht="11.25" customHeight="1" x14ac:dyDescent="0.2">
      <c r="B5737" s="36" t="s">
        <v>4016</v>
      </c>
      <c r="C5737" s="3"/>
      <c r="D5737" s="3"/>
      <c r="E5737" s="3"/>
      <c r="F5737" s="4"/>
    </row>
    <row r="5738" spans="2:6" ht="11.25" customHeight="1" x14ac:dyDescent="0.2">
      <c r="B5738" s="36" t="s">
        <v>1973</v>
      </c>
      <c r="C5738" s="3"/>
      <c r="D5738" s="3"/>
      <c r="E5738" s="3"/>
      <c r="F5738" s="4"/>
    </row>
    <row r="5739" spans="2:6" ht="11.25" customHeight="1" x14ac:dyDescent="0.2">
      <c r="B5739" s="36" t="s">
        <v>4016</v>
      </c>
      <c r="C5739" s="3"/>
      <c r="D5739" s="3"/>
      <c r="E5739" s="3"/>
      <c r="F5739" s="4"/>
    </row>
    <row r="5740" spans="2:6" ht="11.25" customHeight="1" x14ac:dyDescent="0.2">
      <c r="B5740" s="36" t="s">
        <v>1847</v>
      </c>
      <c r="C5740" s="3"/>
      <c r="D5740" s="3"/>
      <c r="E5740" s="3"/>
      <c r="F5740" s="4"/>
    </row>
    <row r="5741" spans="2:6" ht="11.25" customHeight="1" x14ac:dyDescent="0.2">
      <c r="B5741" s="36" t="s">
        <v>4016</v>
      </c>
      <c r="C5741" s="3"/>
      <c r="D5741" s="3"/>
      <c r="E5741" s="3"/>
      <c r="F5741" s="4"/>
    </row>
    <row r="5742" spans="2:6" ht="11.25" customHeight="1" x14ac:dyDescent="0.2">
      <c r="B5742" s="36" t="s">
        <v>3008</v>
      </c>
      <c r="C5742" s="3"/>
      <c r="D5742" s="3"/>
      <c r="E5742" s="3"/>
      <c r="F5742" s="4"/>
    </row>
    <row r="5743" spans="2:6" ht="11.25" customHeight="1" x14ac:dyDescent="0.2">
      <c r="B5743" s="36" t="s">
        <v>4016</v>
      </c>
      <c r="C5743" s="3"/>
      <c r="D5743" s="3"/>
      <c r="E5743" s="3"/>
      <c r="F5743" s="4"/>
    </row>
    <row r="5744" spans="2:6" ht="11.25" customHeight="1" x14ac:dyDescent="0.2">
      <c r="B5744" s="36" t="s">
        <v>216</v>
      </c>
      <c r="C5744" s="3"/>
      <c r="D5744" s="3"/>
      <c r="E5744" s="3"/>
      <c r="F5744" s="4"/>
    </row>
    <row r="5745" spans="2:6" ht="11.25" customHeight="1" x14ac:dyDescent="0.2">
      <c r="B5745" s="36" t="s">
        <v>3303</v>
      </c>
      <c r="C5745" s="3"/>
      <c r="D5745" s="3"/>
      <c r="E5745" s="3"/>
      <c r="F5745" s="4"/>
    </row>
    <row r="5746" spans="2:6" ht="11.25" customHeight="1" x14ac:dyDescent="0.2">
      <c r="B5746" s="36" t="s">
        <v>3125</v>
      </c>
      <c r="C5746" s="3"/>
      <c r="D5746" s="3"/>
      <c r="E5746" s="3"/>
      <c r="F5746" s="4"/>
    </row>
    <row r="5747" spans="2:6" ht="11.25" customHeight="1" x14ac:dyDescent="0.2">
      <c r="B5747" s="36" t="s">
        <v>2153</v>
      </c>
      <c r="C5747" s="37">
        <f>D5747+E5747+F5747</f>
        <v>833059</v>
      </c>
      <c r="D5747" s="3">
        <v>549819</v>
      </c>
      <c r="E5747" s="3">
        <v>76424</v>
      </c>
      <c r="F5747" s="4">
        <v>206816</v>
      </c>
    </row>
    <row r="5748" spans="2:6" ht="11.25" customHeight="1" x14ac:dyDescent="0.2">
      <c r="B5748" s="36" t="s">
        <v>4016</v>
      </c>
      <c r="C5748" s="3"/>
      <c r="D5748" s="3"/>
      <c r="E5748" s="3"/>
      <c r="F5748" s="4"/>
    </row>
    <row r="5749" spans="2:6" ht="11.25" customHeight="1" x14ac:dyDescent="0.2">
      <c r="B5749" s="36" t="s">
        <v>3059</v>
      </c>
      <c r="C5749" s="3"/>
      <c r="D5749" s="3"/>
      <c r="E5749" s="3"/>
      <c r="F5749" s="4"/>
    </row>
    <row r="5750" spans="2:6" ht="11.25" customHeight="1" x14ac:dyDescent="0.2">
      <c r="B5750" s="36" t="s">
        <v>4016</v>
      </c>
      <c r="C5750" s="3"/>
      <c r="D5750" s="3"/>
      <c r="E5750" s="3"/>
      <c r="F5750" s="4"/>
    </row>
    <row r="5751" spans="2:6" ht="11.25" customHeight="1" x14ac:dyDescent="0.2">
      <c r="B5751" s="36" t="s">
        <v>2443</v>
      </c>
      <c r="C5751" s="3"/>
      <c r="D5751" s="3"/>
      <c r="E5751" s="3"/>
      <c r="F5751" s="4"/>
    </row>
    <row r="5752" spans="2:6" ht="11.25" customHeight="1" x14ac:dyDescent="0.2">
      <c r="B5752" s="36" t="s">
        <v>4016</v>
      </c>
      <c r="C5752" s="3"/>
      <c r="D5752" s="3"/>
      <c r="E5752" s="3"/>
      <c r="F5752" s="4"/>
    </row>
    <row r="5753" spans="2:6" ht="11.25" customHeight="1" x14ac:dyDescent="0.2">
      <c r="B5753" s="36" t="s">
        <v>3021</v>
      </c>
      <c r="C5753" s="3"/>
      <c r="D5753" s="3"/>
      <c r="E5753" s="3"/>
      <c r="F5753" s="4"/>
    </row>
    <row r="5754" spans="2:6" ht="11.25" customHeight="1" x14ac:dyDescent="0.2">
      <c r="B5754" s="36" t="s">
        <v>4016</v>
      </c>
      <c r="C5754" s="3"/>
      <c r="D5754" s="3"/>
      <c r="E5754" s="3"/>
      <c r="F5754" s="4"/>
    </row>
    <row r="5755" spans="2:6" ht="11.25" customHeight="1" x14ac:dyDescent="0.2">
      <c r="B5755" s="36" t="s">
        <v>2079</v>
      </c>
      <c r="C5755" s="3"/>
      <c r="D5755" s="3"/>
      <c r="E5755" s="3"/>
      <c r="F5755" s="4"/>
    </row>
    <row r="5756" spans="2:6" ht="11.25" customHeight="1" x14ac:dyDescent="0.2">
      <c r="B5756" s="36" t="s">
        <v>3857</v>
      </c>
      <c r="C5756" s="3"/>
      <c r="D5756" s="3"/>
      <c r="E5756" s="3"/>
      <c r="F5756" s="4"/>
    </row>
    <row r="5757" spans="2:6" ht="11.25" customHeight="1" x14ac:dyDescent="0.2">
      <c r="B5757" s="36" t="s">
        <v>1493</v>
      </c>
      <c r="C5757" s="3"/>
      <c r="D5757" s="3"/>
      <c r="E5757" s="3"/>
      <c r="F5757" s="4"/>
    </row>
    <row r="5758" spans="2:6" ht="11.25" customHeight="1" x14ac:dyDescent="0.2">
      <c r="B5758" s="36" t="s">
        <v>4016</v>
      </c>
      <c r="C5758" s="3"/>
      <c r="D5758" s="3"/>
      <c r="E5758" s="3"/>
      <c r="F5758" s="4"/>
    </row>
    <row r="5759" spans="2:6" ht="11.25" customHeight="1" x14ac:dyDescent="0.2">
      <c r="B5759" s="36" t="s">
        <v>1623</v>
      </c>
      <c r="C5759" s="3"/>
      <c r="D5759" s="3"/>
      <c r="E5759" s="3"/>
      <c r="F5759" s="4"/>
    </row>
    <row r="5760" spans="2:6" ht="11.25" customHeight="1" x14ac:dyDescent="0.2">
      <c r="B5760" s="36" t="s">
        <v>4016</v>
      </c>
      <c r="C5760" s="3"/>
      <c r="D5760" s="3"/>
      <c r="E5760" s="3"/>
      <c r="F5760" s="4"/>
    </row>
    <row r="5761" spans="2:6" ht="11.25" customHeight="1" x14ac:dyDescent="0.2">
      <c r="B5761" s="36" t="s">
        <v>1486</v>
      </c>
      <c r="C5761" s="3"/>
      <c r="D5761" s="3"/>
      <c r="E5761" s="3"/>
      <c r="F5761" s="4"/>
    </row>
    <row r="5762" spans="2:6" ht="11.25" customHeight="1" x14ac:dyDescent="0.2">
      <c r="B5762" s="36" t="s">
        <v>3781</v>
      </c>
      <c r="C5762" s="3"/>
      <c r="D5762" s="3"/>
      <c r="E5762" s="3"/>
      <c r="F5762" s="4"/>
    </row>
    <row r="5763" spans="2:6" ht="11.25" customHeight="1" x14ac:dyDescent="0.2">
      <c r="B5763" s="36" t="s">
        <v>1936</v>
      </c>
      <c r="C5763" s="3"/>
      <c r="D5763" s="3"/>
      <c r="E5763" s="3"/>
      <c r="F5763" s="4"/>
    </row>
    <row r="5764" spans="2:6" ht="11.25" customHeight="1" x14ac:dyDescent="0.2">
      <c r="B5764" s="36" t="s">
        <v>3263</v>
      </c>
      <c r="C5764" s="37">
        <f>D5764+E5764+F5764</f>
        <v>47990</v>
      </c>
      <c r="D5764" s="3">
        <v>22975</v>
      </c>
      <c r="E5764" s="3">
        <v>19937</v>
      </c>
      <c r="F5764" s="4">
        <v>5078</v>
      </c>
    </row>
    <row r="5765" spans="2:6" ht="11.25" customHeight="1" x14ac:dyDescent="0.2">
      <c r="B5765" s="36" t="s">
        <v>4016</v>
      </c>
      <c r="C5765" s="3"/>
      <c r="D5765" s="3"/>
      <c r="E5765" s="3"/>
      <c r="F5765" s="4"/>
    </row>
    <row r="5766" spans="2:6" ht="11.25" customHeight="1" x14ac:dyDescent="0.2">
      <c r="B5766" s="36" t="s">
        <v>1202</v>
      </c>
      <c r="C5766" s="3"/>
      <c r="D5766" s="3"/>
      <c r="E5766" s="3"/>
      <c r="F5766" s="4"/>
    </row>
    <row r="5767" spans="2:6" ht="11.25" customHeight="1" x14ac:dyDescent="0.2">
      <c r="B5767" s="36" t="s">
        <v>4016</v>
      </c>
      <c r="C5767" s="3"/>
      <c r="D5767" s="3"/>
      <c r="E5767" s="3"/>
      <c r="F5767" s="4"/>
    </row>
    <row r="5768" spans="2:6" ht="11.25" customHeight="1" x14ac:dyDescent="0.2">
      <c r="B5768" s="36" t="s">
        <v>1056</v>
      </c>
      <c r="C5768" s="3"/>
      <c r="D5768" s="3"/>
      <c r="E5768" s="3"/>
      <c r="F5768" s="4"/>
    </row>
    <row r="5769" spans="2:6" ht="11.25" customHeight="1" x14ac:dyDescent="0.2">
      <c r="B5769" s="36" t="s">
        <v>4016</v>
      </c>
      <c r="C5769" s="3"/>
      <c r="D5769" s="3"/>
      <c r="E5769" s="3"/>
      <c r="F5769" s="4"/>
    </row>
    <row r="5770" spans="2:6" ht="11.25" customHeight="1" x14ac:dyDescent="0.2">
      <c r="B5770" s="36" t="s">
        <v>2670</v>
      </c>
      <c r="C5770" s="3"/>
      <c r="D5770" s="3"/>
      <c r="E5770" s="3"/>
      <c r="F5770" s="4"/>
    </row>
    <row r="5771" spans="2:6" ht="11.25" customHeight="1" x14ac:dyDescent="0.2">
      <c r="B5771" s="36" t="s">
        <v>4016</v>
      </c>
      <c r="C5771" s="3"/>
      <c r="D5771" s="3"/>
      <c r="E5771" s="3"/>
      <c r="F5771" s="4"/>
    </row>
    <row r="5772" spans="2:6" ht="11.25" customHeight="1" x14ac:dyDescent="0.2">
      <c r="B5772" s="36" t="s">
        <v>476</v>
      </c>
      <c r="C5772" s="3"/>
      <c r="D5772" s="3"/>
      <c r="E5772" s="3"/>
      <c r="F5772" s="4"/>
    </row>
    <row r="5773" spans="2:6" ht="11.25" customHeight="1" x14ac:dyDescent="0.2">
      <c r="B5773" s="28" t="s">
        <v>3181</v>
      </c>
      <c r="C5773" s="6"/>
      <c r="D5773" s="6"/>
      <c r="E5773" s="6"/>
      <c r="F5773" s="7"/>
    </row>
    <row r="5774" spans="2:6" ht="11.25" customHeight="1" x14ac:dyDescent="0.2">
      <c r="B5774" s="36" t="s">
        <v>3085</v>
      </c>
      <c r="C5774" s="3"/>
      <c r="D5774" s="3"/>
      <c r="E5774" s="3"/>
      <c r="F5774" s="4"/>
    </row>
    <row r="5775" spans="2:6" ht="11.25" customHeight="1" x14ac:dyDescent="0.2">
      <c r="B5775" s="36" t="s">
        <v>4016</v>
      </c>
      <c r="C5775" s="3"/>
      <c r="D5775" s="3"/>
      <c r="E5775" s="3"/>
      <c r="F5775" s="4"/>
    </row>
    <row r="5776" spans="2:6" ht="11.25" customHeight="1" x14ac:dyDescent="0.2">
      <c r="B5776" s="36" t="s">
        <v>2857</v>
      </c>
      <c r="C5776" s="3"/>
      <c r="D5776" s="3"/>
      <c r="E5776" s="3"/>
      <c r="F5776" s="4"/>
    </row>
    <row r="5777" spans="2:6" ht="11.25" customHeight="1" x14ac:dyDescent="0.2">
      <c r="B5777" s="36" t="s">
        <v>4016</v>
      </c>
      <c r="C5777" s="3"/>
      <c r="D5777" s="3"/>
      <c r="E5777" s="3"/>
      <c r="F5777" s="4"/>
    </row>
    <row r="5778" spans="2:6" ht="11.25" customHeight="1" x14ac:dyDescent="0.2">
      <c r="B5778" s="36" t="s">
        <v>2177</v>
      </c>
      <c r="C5778" s="3"/>
      <c r="D5778" s="3"/>
      <c r="E5778" s="3"/>
      <c r="F5778" s="4"/>
    </row>
    <row r="5779" spans="2:6" ht="11.25" customHeight="1" x14ac:dyDescent="0.2">
      <c r="B5779" s="36" t="s">
        <v>2618</v>
      </c>
      <c r="C5779" s="37">
        <f>D5779+E5779+F5779</f>
        <v>22550</v>
      </c>
      <c r="D5779" s="3">
        <v>22550</v>
      </c>
      <c r="E5779" s="3"/>
      <c r="F5779" s="4"/>
    </row>
    <row r="5780" spans="2:6" ht="11.25" customHeight="1" x14ac:dyDescent="0.2">
      <c r="B5780" s="36" t="s">
        <v>4016</v>
      </c>
      <c r="C5780" s="3"/>
      <c r="D5780" s="3"/>
      <c r="E5780" s="3"/>
      <c r="F5780" s="4"/>
    </row>
    <row r="5781" spans="2:6" ht="11.25" customHeight="1" x14ac:dyDescent="0.2">
      <c r="B5781" s="36" t="s">
        <v>2632</v>
      </c>
      <c r="C5781" s="3"/>
      <c r="D5781" s="3"/>
      <c r="E5781" s="3"/>
      <c r="F5781" s="4"/>
    </row>
    <row r="5782" spans="2:6" ht="11.25" customHeight="1" x14ac:dyDescent="0.2">
      <c r="B5782" s="36" t="s">
        <v>4016</v>
      </c>
      <c r="C5782" s="3"/>
      <c r="D5782" s="3"/>
      <c r="E5782" s="3"/>
      <c r="F5782" s="4"/>
    </row>
    <row r="5783" spans="2:6" ht="11.25" customHeight="1" x14ac:dyDescent="0.2">
      <c r="B5783" s="36" t="s">
        <v>1700</v>
      </c>
      <c r="C5783" s="3"/>
      <c r="D5783" s="3"/>
      <c r="E5783" s="3"/>
      <c r="F5783" s="4"/>
    </row>
    <row r="5784" spans="2:6" ht="11.25" customHeight="1" x14ac:dyDescent="0.2">
      <c r="B5784" s="36" t="s">
        <v>3963</v>
      </c>
      <c r="C5784" s="3"/>
      <c r="D5784" s="3"/>
      <c r="E5784" s="3"/>
      <c r="F5784" s="4"/>
    </row>
    <row r="5785" spans="2:6" ht="11.25" customHeight="1" x14ac:dyDescent="0.2">
      <c r="B5785" s="36" t="s">
        <v>781</v>
      </c>
      <c r="C5785" s="3"/>
      <c r="D5785" s="3"/>
      <c r="E5785" s="3"/>
      <c r="F5785" s="4"/>
    </row>
    <row r="5786" spans="2:6" ht="11.25" customHeight="1" x14ac:dyDescent="0.2">
      <c r="B5786" s="36" t="s">
        <v>150</v>
      </c>
      <c r="C5786" s="37">
        <f>D5786+E5786+F5786</f>
        <v>903599</v>
      </c>
      <c r="D5786" s="3">
        <v>595344</v>
      </c>
      <c r="E5786" s="3">
        <v>96361</v>
      </c>
      <c r="F5786" s="4">
        <v>211894</v>
      </c>
    </row>
    <row r="5787" spans="2:6" ht="11.25" customHeight="1" x14ac:dyDescent="0.2">
      <c r="B5787" s="36" t="s">
        <v>4016</v>
      </c>
      <c r="C5787" s="3"/>
      <c r="D5787" s="3"/>
      <c r="E5787" s="3"/>
      <c r="F5787" s="4"/>
    </row>
    <row r="5788" spans="2:6" ht="11.25" customHeight="1" x14ac:dyDescent="0.2">
      <c r="B5788" s="36" t="s">
        <v>1737</v>
      </c>
      <c r="C5788" s="3"/>
      <c r="D5788" s="3"/>
      <c r="E5788" s="3"/>
      <c r="F5788" s="4"/>
    </row>
    <row r="5789" spans="2:6" ht="11.25" customHeight="1" x14ac:dyDescent="0.2">
      <c r="B5789" s="36" t="s">
        <v>4016</v>
      </c>
      <c r="C5789" s="3"/>
      <c r="D5789" s="3"/>
      <c r="E5789" s="3"/>
      <c r="F5789" s="4"/>
    </row>
    <row r="5790" spans="2:6" ht="11.25" customHeight="1" x14ac:dyDescent="0.2">
      <c r="B5790" s="36" t="s">
        <v>1062</v>
      </c>
      <c r="C5790" s="3"/>
      <c r="D5790" s="3"/>
      <c r="E5790" s="3"/>
      <c r="F5790" s="4"/>
    </row>
    <row r="5791" spans="2:6" ht="11.25" customHeight="1" x14ac:dyDescent="0.2">
      <c r="B5791" s="36" t="s">
        <v>1724</v>
      </c>
      <c r="C5791" s="3"/>
      <c r="D5791" s="3"/>
      <c r="E5791" s="3"/>
      <c r="F5791" s="4"/>
    </row>
    <row r="5792" spans="2:6" ht="11.25" customHeight="1" x14ac:dyDescent="0.2">
      <c r="B5792" s="36" t="s">
        <v>652</v>
      </c>
      <c r="C5792" s="3"/>
      <c r="D5792" s="3"/>
      <c r="E5792" s="3"/>
      <c r="F5792" s="4"/>
    </row>
    <row r="5793" spans="2:6" ht="11.25" customHeight="1" x14ac:dyDescent="0.2">
      <c r="B5793" s="36" t="s">
        <v>3477</v>
      </c>
      <c r="C5793" s="37">
        <f>D5793+E5793+F5793</f>
        <v>1521998</v>
      </c>
      <c r="D5793" s="3">
        <v>946451</v>
      </c>
      <c r="E5793" s="3">
        <v>182726</v>
      </c>
      <c r="F5793" s="4">
        <v>392821</v>
      </c>
    </row>
    <row r="5794" spans="2:6" ht="11.25" customHeight="1" x14ac:dyDescent="0.2">
      <c r="B5794" s="36" t="s">
        <v>4016</v>
      </c>
      <c r="C5794" s="3"/>
      <c r="D5794" s="3"/>
      <c r="E5794" s="3"/>
      <c r="F5794" s="4"/>
    </row>
    <row r="5795" spans="2:6" ht="11.25" customHeight="1" x14ac:dyDescent="0.2">
      <c r="B5795" s="33" t="s">
        <v>2754</v>
      </c>
      <c r="C5795" s="34">
        <v>1494415</v>
      </c>
      <c r="D5795" s="34">
        <v>941909</v>
      </c>
      <c r="E5795" s="34">
        <v>179499</v>
      </c>
      <c r="F5795" s="35">
        <v>373007</v>
      </c>
    </row>
    <row r="5796" spans="2:6" ht="11.25" customHeight="1" x14ac:dyDescent="0.2">
      <c r="B5796" s="36" t="s">
        <v>4016</v>
      </c>
      <c r="C5796" s="3"/>
      <c r="D5796" s="3"/>
      <c r="E5796" s="3"/>
      <c r="F5796" s="4"/>
    </row>
    <row r="5797" spans="2:6" ht="11.25" customHeight="1" x14ac:dyDescent="0.2">
      <c r="B5797" s="36" t="s">
        <v>2830</v>
      </c>
      <c r="C5797" s="3"/>
      <c r="D5797" s="3"/>
      <c r="E5797" s="3"/>
      <c r="F5797" s="4"/>
    </row>
    <row r="5798" spans="2:6" ht="11.25" customHeight="1" x14ac:dyDescent="0.2">
      <c r="B5798" s="36" t="s">
        <v>4016</v>
      </c>
      <c r="C5798" s="3"/>
      <c r="D5798" s="3"/>
      <c r="E5798" s="3"/>
      <c r="F5798" s="4"/>
    </row>
    <row r="5799" spans="2:6" ht="11.25" customHeight="1" x14ac:dyDescent="0.2">
      <c r="B5799" s="36" t="s">
        <v>1024</v>
      </c>
      <c r="C5799" s="3"/>
      <c r="D5799" s="3"/>
      <c r="E5799" s="3"/>
      <c r="F5799" s="4"/>
    </row>
    <row r="5800" spans="2:6" ht="11.25" customHeight="1" x14ac:dyDescent="0.2">
      <c r="B5800" s="36" t="s">
        <v>4016</v>
      </c>
      <c r="C5800" s="3"/>
      <c r="D5800" s="3"/>
      <c r="E5800" s="3"/>
      <c r="F5800" s="4"/>
    </row>
    <row r="5801" spans="2:6" ht="11.25" customHeight="1" x14ac:dyDescent="0.2">
      <c r="B5801" s="36" t="s">
        <v>2419</v>
      </c>
      <c r="C5801" s="3"/>
      <c r="D5801" s="3"/>
      <c r="E5801" s="3"/>
      <c r="F5801" s="4"/>
    </row>
    <row r="5802" spans="2:6" ht="11.25" customHeight="1" x14ac:dyDescent="0.2">
      <c r="B5802" s="36" t="s">
        <v>4016</v>
      </c>
      <c r="C5802" s="3"/>
      <c r="D5802" s="3"/>
      <c r="E5802" s="3"/>
      <c r="F5802" s="4"/>
    </row>
    <row r="5803" spans="2:6" ht="11.25" customHeight="1" x14ac:dyDescent="0.2">
      <c r="B5803" s="36" t="s">
        <v>1910</v>
      </c>
      <c r="C5803" s="3"/>
      <c r="D5803" s="3"/>
      <c r="E5803" s="3"/>
      <c r="F5803" s="4"/>
    </row>
    <row r="5804" spans="2:6" ht="11.25" customHeight="1" x14ac:dyDescent="0.2">
      <c r="B5804" s="36" t="s">
        <v>4016</v>
      </c>
      <c r="C5804" s="3"/>
      <c r="D5804" s="3"/>
      <c r="E5804" s="3"/>
      <c r="F5804" s="4"/>
    </row>
    <row r="5805" spans="2:6" ht="11.25" customHeight="1" x14ac:dyDescent="0.2">
      <c r="B5805" s="36" t="s">
        <v>681</v>
      </c>
      <c r="C5805" s="3"/>
      <c r="D5805" s="3"/>
      <c r="E5805" s="3"/>
      <c r="F5805" s="4"/>
    </row>
    <row r="5806" spans="2:6" ht="11.25" customHeight="1" x14ac:dyDescent="0.2">
      <c r="B5806" s="36" t="s">
        <v>4016</v>
      </c>
      <c r="C5806" s="3"/>
      <c r="D5806" s="3"/>
      <c r="E5806" s="3"/>
      <c r="F5806" s="4"/>
    </row>
    <row r="5807" spans="2:6" ht="11.25" customHeight="1" x14ac:dyDescent="0.2">
      <c r="B5807" s="36" t="s">
        <v>2062</v>
      </c>
      <c r="C5807" s="3"/>
      <c r="D5807" s="3"/>
      <c r="E5807" s="3"/>
      <c r="F5807" s="4"/>
    </row>
    <row r="5808" spans="2:6" ht="11.25" customHeight="1" x14ac:dyDescent="0.2">
      <c r="B5808" s="36" t="s">
        <v>4016</v>
      </c>
      <c r="C5808" s="3"/>
      <c r="D5808" s="3"/>
      <c r="E5808" s="3"/>
      <c r="F5808" s="4"/>
    </row>
    <row r="5809" spans="2:6" ht="11.25" customHeight="1" x14ac:dyDescent="0.2">
      <c r="B5809" s="36" t="s">
        <v>863</v>
      </c>
      <c r="C5809" s="3"/>
      <c r="D5809" s="3"/>
      <c r="E5809" s="3"/>
      <c r="F5809" s="4"/>
    </row>
    <row r="5810" spans="2:6" ht="11.25" customHeight="1" x14ac:dyDescent="0.2">
      <c r="B5810" s="36" t="s">
        <v>1971</v>
      </c>
      <c r="C5810" s="3"/>
      <c r="D5810" s="3"/>
      <c r="E5810" s="3"/>
      <c r="F5810" s="4"/>
    </row>
    <row r="5811" spans="2:6" ht="11.25" customHeight="1" x14ac:dyDescent="0.2">
      <c r="B5811" s="36" t="s">
        <v>3003</v>
      </c>
      <c r="C5811" s="3"/>
      <c r="D5811" s="3"/>
      <c r="E5811" s="3"/>
      <c r="F5811" s="4"/>
    </row>
    <row r="5812" spans="2:6" ht="11.25" customHeight="1" x14ac:dyDescent="0.2">
      <c r="B5812" s="36" t="s">
        <v>4000</v>
      </c>
      <c r="C5812" s="37">
        <f>D5812+E5812+F5812</f>
        <v>229578</v>
      </c>
      <c r="D5812" s="3">
        <v>112494</v>
      </c>
      <c r="E5812" s="3">
        <v>36556</v>
      </c>
      <c r="F5812" s="4">
        <v>80528</v>
      </c>
    </row>
    <row r="5813" spans="2:6" ht="11.25" customHeight="1" x14ac:dyDescent="0.2">
      <c r="B5813" s="36" t="s">
        <v>4016</v>
      </c>
      <c r="C5813" s="3"/>
      <c r="D5813" s="3"/>
      <c r="E5813" s="3"/>
      <c r="F5813" s="4"/>
    </row>
    <row r="5814" spans="2:6" ht="11.25" customHeight="1" x14ac:dyDescent="0.2">
      <c r="B5814" s="36" t="s">
        <v>2108</v>
      </c>
      <c r="C5814" s="3"/>
      <c r="D5814" s="3"/>
      <c r="E5814" s="3"/>
      <c r="F5814" s="4"/>
    </row>
    <row r="5815" spans="2:6" ht="11.25" customHeight="1" x14ac:dyDescent="0.2">
      <c r="B5815" s="36" t="s">
        <v>4016</v>
      </c>
      <c r="C5815" s="3"/>
      <c r="D5815" s="3"/>
      <c r="E5815" s="3"/>
      <c r="F5815" s="4"/>
    </row>
    <row r="5816" spans="2:6" ht="11.25" customHeight="1" x14ac:dyDescent="0.2">
      <c r="B5816" s="36" t="s">
        <v>3644</v>
      </c>
      <c r="C5816" s="3"/>
      <c r="D5816" s="3"/>
      <c r="E5816" s="3"/>
      <c r="F5816" s="4"/>
    </row>
    <row r="5817" spans="2:6" ht="11.25" customHeight="1" x14ac:dyDescent="0.2">
      <c r="B5817" s="36" t="s">
        <v>4016</v>
      </c>
      <c r="C5817" s="3"/>
      <c r="D5817" s="3"/>
      <c r="E5817" s="3"/>
      <c r="F5817" s="4"/>
    </row>
    <row r="5818" spans="2:6" ht="11.25" customHeight="1" x14ac:dyDescent="0.2">
      <c r="B5818" s="36" t="s">
        <v>3473</v>
      </c>
      <c r="C5818" s="3"/>
      <c r="D5818" s="3"/>
      <c r="E5818" s="3"/>
      <c r="F5818" s="4"/>
    </row>
    <row r="5819" spans="2:6" ht="11.25" customHeight="1" x14ac:dyDescent="0.2">
      <c r="B5819" s="36" t="s">
        <v>4016</v>
      </c>
      <c r="C5819" s="3"/>
      <c r="D5819" s="3"/>
      <c r="E5819" s="3"/>
      <c r="F5819" s="4"/>
    </row>
    <row r="5820" spans="2:6" ht="11.25" customHeight="1" x14ac:dyDescent="0.2">
      <c r="B5820" s="36" t="s">
        <v>1600</v>
      </c>
      <c r="C5820" s="3"/>
      <c r="D5820" s="3"/>
      <c r="E5820" s="3"/>
      <c r="F5820" s="4"/>
    </row>
    <row r="5821" spans="2:6" ht="11.25" customHeight="1" x14ac:dyDescent="0.2">
      <c r="B5821" s="36" t="s">
        <v>136</v>
      </c>
      <c r="C5821" s="3"/>
      <c r="D5821" s="3"/>
      <c r="E5821" s="3"/>
      <c r="F5821" s="4"/>
    </row>
    <row r="5822" spans="2:6" ht="11.25" customHeight="1" x14ac:dyDescent="0.2">
      <c r="B5822" s="36" t="s">
        <v>2896</v>
      </c>
      <c r="C5822" s="3"/>
      <c r="D5822" s="3"/>
      <c r="E5822" s="3"/>
      <c r="F5822" s="4"/>
    </row>
    <row r="5823" spans="2:6" ht="11.25" customHeight="1" x14ac:dyDescent="0.2">
      <c r="B5823" s="36" t="s">
        <v>1120</v>
      </c>
      <c r="C5823" s="37">
        <f>D5823+E5823+F5823</f>
        <v>150124</v>
      </c>
      <c r="D5823" s="3">
        <v>88573</v>
      </c>
      <c r="E5823" s="3">
        <v>20438</v>
      </c>
      <c r="F5823" s="4">
        <v>41113</v>
      </c>
    </row>
    <row r="5824" spans="2:6" ht="11.25" customHeight="1" x14ac:dyDescent="0.2">
      <c r="B5824" s="36" t="s">
        <v>4016</v>
      </c>
      <c r="C5824" s="3"/>
      <c r="D5824" s="3"/>
      <c r="E5824" s="3"/>
      <c r="F5824" s="4"/>
    </row>
    <row r="5825" spans="2:6" ht="11.25" customHeight="1" x14ac:dyDescent="0.2">
      <c r="B5825" s="36" t="s">
        <v>1046</v>
      </c>
      <c r="C5825" s="3"/>
      <c r="D5825" s="3"/>
      <c r="E5825" s="3"/>
      <c r="F5825" s="4"/>
    </row>
    <row r="5826" spans="2:6" ht="11.25" customHeight="1" x14ac:dyDescent="0.2">
      <c r="B5826" s="28" t="s">
        <v>4016</v>
      </c>
      <c r="C5826" s="6"/>
      <c r="D5826" s="6"/>
      <c r="E5826" s="6"/>
      <c r="F5826" s="7"/>
    </row>
    <row r="5827" spans="2:6" ht="11.25" customHeight="1" x14ac:dyDescent="0.2">
      <c r="B5827" s="36" t="s">
        <v>1539</v>
      </c>
      <c r="C5827" s="3"/>
      <c r="D5827" s="3"/>
      <c r="E5827" s="3"/>
      <c r="F5827" s="4"/>
    </row>
    <row r="5828" spans="2:6" ht="11.25" customHeight="1" x14ac:dyDescent="0.2">
      <c r="B5828" s="36" t="s">
        <v>4016</v>
      </c>
      <c r="C5828" s="3"/>
      <c r="D5828" s="3"/>
      <c r="E5828" s="3"/>
      <c r="F5828" s="4"/>
    </row>
    <row r="5829" spans="2:6" ht="11.25" customHeight="1" x14ac:dyDescent="0.2">
      <c r="B5829" s="36" t="s">
        <v>1311</v>
      </c>
      <c r="C5829" s="3"/>
      <c r="D5829" s="3"/>
      <c r="E5829" s="3"/>
      <c r="F5829" s="4"/>
    </row>
    <row r="5830" spans="2:6" ht="11.25" customHeight="1" x14ac:dyDescent="0.2">
      <c r="B5830" s="36" t="s">
        <v>4016</v>
      </c>
      <c r="C5830" s="3"/>
      <c r="D5830" s="3"/>
      <c r="E5830" s="3"/>
      <c r="F5830" s="4"/>
    </row>
    <row r="5831" spans="2:6" ht="11.25" customHeight="1" x14ac:dyDescent="0.2">
      <c r="B5831" s="36" t="s">
        <v>3138</v>
      </c>
      <c r="C5831" s="3"/>
      <c r="D5831" s="3"/>
      <c r="E5831" s="3"/>
      <c r="F5831" s="4"/>
    </row>
    <row r="5832" spans="2:6" ht="11.25" customHeight="1" x14ac:dyDescent="0.2">
      <c r="B5832" s="36" t="s">
        <v>4016</v>
      </c>
      <c r="C5832" s="3"/>
      <c r="D5832" s="3"/>
      <c r="E5832" s="3"/>
      <c r="F5832" s="4"/>
    </row>
    <row r="5833" spans="2:6" ht="11.25" customHeight="1" x14ac:dyDescent="0.2">
      <c r="B5833" s="36" t="s">
        <v>3084</v>
      </c>
      <c r="C5833" s="3"/>
      <c r="D5833" s="3"/>
      <c r="E5833" s="3"/>
      <c r="F5833" s="4"/>
    </row>
    <row r="5834" spans="2:6" ht="11.25" customHeight="1" x14ac:dyDescent="0.2">
      <c r="B5834" s="36" t="s">
        <v>4016</v>
      </c>
      <c r="C5834" s="3"/>
      <c r="D5834" s="3"/>
      <c r="E5834" s="3"/>
      <c r="F5834" s="4"/>
    </row>
    <row r="5835" spans="2:6" ht="11.25" customHeight="1" x14ac:dyDescent="0.2">
      <c r="B5835" s="36" t="s">
        <v>2665</v>
      </c>
      <c r="C5835" s="3"/>
      <c r="D5835" s="3"/>
      <c r="E5835" s="3"/>
      <c r="F5835" s="4"/>
    </row>
    <row r="5836" spans="2:6" ht="11.25" customHeight="1" x14ac:dyDescent="0.2">
      <c r="B5836" s="36" t="s">
        <v>4016</v>
      </c>
      <c r="C5836" s="3"/>
      <c r="D5836" s="3"/>
      <c r="E5836" s="3"/>
      <c r="F5836" s="4"/>
    </row>
    <row r="5837" spans="2:6" ht="11.25" customHeight="1" x14ac:dyDescent="0.2">
      <c r="B5837" s="36" t="s">
        <v>1512</v>
      </c>
      <c r="C5837" s="3"/>
      <c r="D5837" s="3"/>
      <c r="E5837" s="3"/>
      <c r="F5837" s="4"/>
    </row>
    <row r="5838" spans="2:6" ht="11.25" customHeight="1" x14ac:dyDescent="0.2">
      <c r="B5838" s="36" t="s">
        <v>4016</v>
      </c>
      <c r="C5838" s="3"/>
      <c r="D5838" s="3"/>
      <c r="E5838" s="3"/>
      <c r="F5838" s="4"/>
    </row>
    <row r="5839" spans="2:6" ht="11.25" customHeight="1" x14ac:dyDescent="0.2">
      <c r="B5839" s="36" t="s">
        <v>1899</v>
      </c>
      <c r="C5839" s="3"/>
      <c r="D5839" s="3"/>
      <c r="E5839" s="3"/>
      <c r="F5839" s="4"/>
    </row>
    <row r="5840" spans="2:6" ht="11.25" customHeight="1" x14ac:dyDescent="0.2">
      <c r="B5840" s="36" t="s">
        <v>4016</v>
      </c>
      <c r="C5840" s="3"/>
      <c r="D5840" s="3"/>
      <c r="E5840" s="3"/>
      <c r="F5840" s="4"/>
    </row>
    <row r="5841" spans="2:6" ht="11.25" customHeight="1" x14ac:dyDescent="0.2">
      <c r="B5841" s="36" t="s">
        <v>2327</v>
      </c>
      <c r="C5841" s="3"/>
      <c r="D5841" s="3"/>
      <c r="E5841" s="3"/>
      <c r="F5841" s="4"/>
    </row>
    <row r="5842" spans="2:6" ht="11.25" customHeight="1" x14ac:dyDescent="0.2">
      <c r="B5842" s="36" t="s">
        <v>4016</v>
      </c>
      <c r="C5842" s="3"/>
      <c r="D5842" s="3"/>
      <c r="E5842" s="3"/>
      <c r="F5842" s="4"/>
    </row>
    <row r="5843" spans="2:6" ht="11.25" customHeight="1" x14ac:dyDescent="0.2">
      <c r="B5843" s="36" t="s">
        <v>627</v>
      </c>
      <c r="C5843" s="3"/>
      <c r="D5843" s="3"/>
      <c r="E5843" s="3"/>
      <c r="F5843" s="4"/>
    </row>
    <row r="5844" spans="2:6" ht="11.25" customHeight="1" x14ac:dyDescent="0.2">
      <c r="B5844" s="36" t="s">
        <v>4016</v>
      </c>
      <c r="C5844" s="3"/>
      <c r="D5844" s="3"/>
      <c r="E5844" s="3"/>
      <c r="F5844" s="4"/>
    </row>
    <row r="5845" spans="2:6" ht="11.25" customHeight="1" x14ac:dyDescent="0.2">
      <c r="B5845" s="36" t="s">
        <v>2417</v>
      </c>
      <c r="C5845" s="3"/>
      <c r="D5845" s="3"/>
      <c r="E5845" s="3"/>
      <c r="F5845" s="4"/>
    </row>
    <row r="5846" spans="2:6" ht="11.25" customHeight="1" x14ac:dyDescent="0.2">
      <c r="B5846" s="36" t="s">
        <v>4016</v>
      </c>
      <c r="C5846" s="3"/>
      <c r="D5846" s="3"/>
      <c r="E5846" s="3"/>
      <c r="F5846" s="4"/>
    </row>
    <row r="5847" spans="2:6" ht="11.25" customHeight="1" x14ac:dyDescent="0.2">
      <c r="B5847" s="36" t="s">
        <v>3800</v>
      </c>
      <c r="C5847" s="3"/>
      <c r="D5847" s="3"/>
      <c r="E5847" s="3"/>
      <c r="F5847" s="4"/>
    </row>
    <row r="5848" spans="2:6" ht="11.25" customHeight="1" x14ac:dyDescent="0.2">
      <c r="B5848" s="36" t="s">
        <v>4016</v>
      </c>
      <c r="C5848" s="3"/>
      <c r="D5848" s="3"/>
      <c r="E5848" s="3"/>
      <c r="F5848" s="4"/>
    </row>
    <row r="5849" spans="2:6" ht="11.25" customHeight="1" x14ac:dyDescent="0.2">
      <c r="B5849" s="36" t="s">
        <v>780</v>
      </c>
      <c r="C5849" s="3"/>
      <c r="D5849" s="3"/>
      <c r="E5849" s="3"/>
      <c r="F5849" s="4"/>
    </row>
    <row r="5850" spans="2:6" ht="11.25" customHeight="1" x14ac:dyDescent="0.2">
      <c r="B5850" s="36" t="s">
        <v>1924</v>
      </c>
      <c r="C5850" s="3"/>
      <c r="D5850" s="3"/>
      <c r="E5850" s="3"/>
      <c r="F5850" s="4"/>
    </row>
    <row r="5851" spans="2:6" ht="11.25" customHeight="1" x14ac:dyDescent="0.2">
      <c r="B5851" s="36" t="s">
        <v>1228</v>
      </c>
      <c r="C5851" s="3"/>
      <c r="D5851" s="3"/>
      <c r="E5851" s="3"/>
      <c r="F5851" s="4"/>
    </row>
    <row r="5852" spans="2:6" ht="11.25" customHeight="1" x14ac:dyDescent="0.2">
      <c r="B5852" s="36" t="s">
        <v>4016</v>
      </c>
      <c r="C5852" s="3"/>
      <c r="D5852" s="3"/>
      <c r="E5852" s="3"/>
      <c r="F5852" s="4"/>
    </row>
    <row r="5853" spans="2:6" ht="11.25" customHeight="1" x14ac:dyDescent="0.2">
      <c r="B5853" s="36" t="s">
        <v>717</v>
      </c>
      <c r="C5853" s="3"/>
      <c r="D5853" s="3"/>
      <c r="E5853" s="3"/>
      <c r="F5853" s="4"/>
    </row>
    <row r="5854" spans="2:6" ht="11.25" customHeight="1" x14ac:dyDescent="0.2">
      <c r="B5854" s="36" t="s">
        <v>4016</v>
      </c>
      <c r="C5854" s="3"/>
      <c r="D5854" s="3"/>
      <c r="E5854" s="3"/>
      <c r="F5854" s="4"/>
    </row>
    <row r="5855" spans="2:6" ht="11.25" customHeight="1" x14ac:dyDescent="0.2">
      <c r="B5855" s="36" t="s">
        <v>3809</v>
      </c>
      <c r="C5855" s="3"/>
      <c r="D5855" s="3"/>
      <c r="E5855" s="3"/>
      <c r="F5855" s="4"/>
    </row>
    <row r="5856" spans="2:6" ht="11.25" customHeight="1" x14ac:dyDescent="0.2">
      <c r="B5856" s="36" t="s">
        <v>3</v>
      </c>
      <c r="C5856" s="3"/>
      <c r="D5856" s="3"/>
      <c r="E5856" s="3"/>
      <c r="F5856" s="4"/>
    </row>
    <row r="5857" spans="2:6" ht="11.25" customHeight="1" x14ac:dyDescent="0.2">
      <c r="B5857" s="36" t="s">
        <v>2230</v>
      </c>
      <c r="C5857" s="37">
        <f>D5857+E5857+F5857</f>
        <v>157364</v>
      </c>
      <c r="D5857" s="3">
        <v>123953</v>
      </c>
      <c r="E5857" s="3"/>
      <c r="F5857" s="4">
        <v>33411</v>
      </c>
    </row>
    <row r="5858" spans="2:6" ht="11.25" customHeight="1" x14ac:dyDescent="0.2">
      <c r="B5858" s="36" t="s">
        <v>4016</v>
      </c>
      <c r="C5858" s="3"/>
      <c r="D5858" s="3"/>
      <c r="E5858" s="3"/>
      <c r="F5858" s="4"/>
    </row>
    <row r="5859" spans="2:6" ht="11.25" customHeight="1" x14ac:dyDescent="0.2">
      <c r="B5859" s="36" t="s">
        <v>1967</v>
      </c>
      <c r="C5859" s="3"/>
      <c r="D5859" s="3"/>
      <c r="E5859" s="3"/>
      <c r="F5859" s="4"/>
    </row>
    <row r="5860" spans="2:6" ht="11.25" customHeight="1" x14ac:dyDescent="0.2">
      <c r="B5860" s="36" t="s">
        <v>4016</v>
      </c>
      <c r="C5860" s="3"/>
      <c r="D5860" s="3"/>
      <c r="E5860" s="3"/>
      <c r="F5860" s="4"/>
    </row>
    <row r="5861" spans="2:6" ht="11.25" customHeight="1" x14ac:dyDescent="0.2">
      <c r="B5861" s="36" t="s">
        <v>1867</v>
      </c>
      <c r="C5861" s="3"/>
      <c r="D5861" s="3"/>
      <c r="E5861" s="3"/>
      <c r="F5861" s="4"/>
    </row>
    <row r="5862" spans="2:6" ht="11.25" customHeight="1" x14ac:dyDescent="0.2">
      <c r="B5862" s="36" t="s">
        <v>4016</v>
      </c>
      <c r="C5862" s="3"/>
      <c r="D5862" s="3"/>
      <c r="E5862" s="3"/>
      <c r="F5862" s="4"/>
    </row>
    <row r="5863" spans="2:6" ht="11.25" customHeight="1" x14ac:dyDescent="0.2">
      <c r="B5863" s="36" t="s">
        <v>676</v>
      </c>
      <c r="C5863" s="3"/>
      <c r="D5863" s="3"/>
      <c r="E5863" s="3"/>
      <c r="F5863" s="4"/>
    </row>
    <row r="5864" spans="2:6" ht="11.25" customHeight="1" x14ac:dyDescent="0.2">
      <c r="B5864" s="36" t="s">
        <v>4016</v>
      </c>
      <c r="C5864" s="3"/>
      <c r="D5864" s="3"/>
      <c r="E5864" s="3"/>
      <c r="F5864" s="4"/>
    </row>
    <row r="5865" spans="2:6" ht="11.25" customHeight="1" x14ac:dyDescent="0.2">
      <c r="B5865" s="36" t="s">
        <v>1451</v>
      </c>
      <c r="C5865" s="3"/>
      <c r="D5865" s="3"/>
      <c r="E5865" s="3"/>
      <c r="F5865" s="4"/>
    </row>
    <row r="5866" spans="2:6" ht="11.25" customHeight="1" x14ac:dyDescent="0.2">
      <c r="B5866" s="36" t="s">
        <v>1430</v>
      </c>
      <c r="C5866" s="3"/>
      <c r="D5866" s="3"/>
      <c r="E5866" s="3"/>
      <c r="F5866" s="4"/>
    </row>
    <row r="5867" spans="2:6" ht="11.25" customHeight="1" x14ac:dyDescent="0.2">
      <c r="B5867" s="36" t="s">
        <v>500</v>
      </c>
      <c r="C5867" s="3"/>
      <c r="D5867" s="3"/>
      <c r="E5867" s="3"/>
      <c r="F5867" s="4"/>
    </row>
    <row r="5868" spans="2:6" ht="11.25" customHeight="1" x14ac:dyDescent="0.2">
      <c r="B5868" s="36" t="s">
        <v>4016</v>
      </c>
      <c r="C5868" s="3"/>
      <c r="D5868" s="3"/>
      <c r="E5868" s="3"/>
      <c r="F5868" s="4"/>
    </row>
    <row r="5869" spans="2:6" ht="11.25" customHeight="1" x14ac:dyDescent="0.2">
      <c r="B5869" s="36" t="s">
        <v>1139</v>
      </c>
      <c r="C5869" s="3"/>
      <c r="D5869" s="3"/>
      <c r="E5869" s="3"/>
      <c r="F5869" s="4"/>
    </row>
    <row r="5870" spans="2:6" ht="11.25" customHeight="1" x14ac:dyDescent="0.2">
      <c r="B5870" s="36" t="s">
        <v>4016</v>
      </c>
      <c r="C5870" s="3"/>
      <c r="D5870" s="3"/>
      <c r="E5870" s="3"/>
      <c r="F5870" s="4"/>
    </row>
    <row r="5871" spans="2:6" ht="11.25" customHeight="1" x14ac:dyDescent="0.2">
      <c r="B5871" s="36" t="s">
        <v>1219</v>
      </c>
      <c r="C5871" s="3"/>
      <c r="D5871" s="3"/>
      <c r="E5871" s="3"/>
      <c r="F5871" s="4"/>
    </row>
    <row r="5872" spans="2:6" ht="11.25" customHeight="1" x14ac:dyDescent="0.2">
      <c r="B5872" s="36" t="s">
        <v>1794</v>
      </c>
      <c r="C5872" s="3"/>
      <c r="D5872" s="3"/>
      <c r="E5872" s="3"/>
      <c r="F5872" s="4"/>
    </row>
    <row r="5873" spans="2:6" ht="11.25" customHeight="1" x14ac:dyDescent="0.2">
      <c r="B5873" s="36" t="s">
        <v>3653</v>
      </c>
      <c r="C5873" s="3"/>
      <c r="D5873" s="3"/>
      <c r="E5873" s="3"/>
      <c r="F5873" s="4"/>
    </row>
    <row r="5874" spans="2:6" ht="11.25" customHeight="1" x14ac:dyDescent="0.2">
      <c r="B5874" s="36" t="s">
        <v>284</v>
      </c>
      <c r="C5874" s="37">
        <f>D5874+E5874+F5874</f>
        <v>53750</v>
      </c>
      <c r="D5874" s="3">
        <v>21545</v>
      </c>
      <c r="E5874" s="3">
        <v>26144</v>
      </c>
      <c r="F5874" s="4">
        <v>6061</v>
      </c>
    </row>
    <row r="5875" spans="2:6" ht="11.25" customHeight="1" x14ac:dyDescent="0.2">
      <c r="B5875" s="36" t="s">
        <v>4016</v>
      </c>
      <c r="C5875" s="3"/>
      <c r="D5875" s="3"/>
      <c r="E5875" s="3"/>
      <c r="F5875" s="4"/>
    </row>
    <row r="5876" spans="2:6" ht="11.25" customHeight="1" x14ac:dyDescent="0.2">
      <c r="B5876" s="36" t="s">
        <v>632</v>
      </c>
      <c r="C5876" s="3"/>
      <c r="D5876" s="3"/>
      <c r="E5876" s="3"/>
      <c r="F5876" s="4"/>
    </row>
    <row r="5877" spans="2:6" ht="11.25" customHeight="1" x14ac:dyDescent="0.2">
      <c r="B5877" s="36" t="s">
        <v>4016</v>
      </c>
      <c r="C5877" s="3"/>
      <c r="D5877" s="3"/>
      <c r="E5877" s="3"/>
      <c r="F5877" s="4"/>
    </row>
    <row r="5878" spans="2:6" ht="11.25" customHeight="1" x14ac:dyDescent="0.2">
      <c r="B5878" s="36" t="s">
        <v>316</v>
      </c>
      <c r="C5878" s="3"/>
      <c r="D5878" s="3"/>
      <c r="E5878" s="3"/>
      <c r="F5878" s="4"/>
    </row>
    <row r="5879" spans="2:6" ht="11.25" customHeight="1" x14ac:dyDescent="0.2">
      <c r="B5879" s="28" t="s">
        <v>2587</v>
      </c>
      <c r="C5879" s="6"/>
      <c r="D5879" s="6"/>
      <c r="E5879" s="6"/>
      <c r="F5879" s="7"/>
    </row>
    <row r="5880" spans="2:6" ht="11.25" customHeight="1" x14ac:dyDescent="0.2">
      <c r="B5880" s="36" t="s">
        <v>1937</v>
      </c>
      <c r="C5880" s="3"/>
      <c r="D5880" s="3"/>
      <c r="E5880" s="3"/>
      <c r="F5880" s="4"/>
    </row>
    <row r="5881" spans="2:6" ht="11.25" customHeight="1" x14ac:dyDescent="0.2">
      <c r="B5881" s="36" t="s">
        <v>42</v>
      </c>
      <c r="C5881" s="37">
        <f>D5881+E5881+F5881</f>
        <v>211114</v>
      </c>
      <c r="D5881" s="3">
        <v>145498</v>
      </c>
      <c r="E5881" s="3">
        <v>26144</v>
      </c>
      <c r="F5881" s="4">
        <v>39472</v>
      </c>
    </row>
    <row r="5882" spans="2:6" ht="11.25" customHeight="1" x14ac:dyDescent="0.2">
      <c r="B5882" s="36" t="s">
        <v>4016</v>
      </c>
      <c r="C5882" s="3"/>
      <c r="D5882" s="3"/>
      <c r="E5882" s="3"/>
      <c r="F5882" s="4"/>
    </row>
    <row r="5883" spans="2:6" ht="11.25" customHeight="1" x14ac:dyDescent="0.2">
      <c r="B5883" s="36" t="s">
        <v>1394</v>
      </c>
      <c r="C5883" s="3"/>
      <c r="D5883" s="3"/>
      <c r="E5883" s="3"/>
      <c r="F5883" s="4"/>
    </row>
    <row r="5884" spans="2:6" ht="11.25" customHeight="1" x14ac:dyDescent="0.2">
      <c r="B5884" s="36" t="s">
        <v>4016</v>
      </c>
      <c r="C5884" s="3"/>
      <c r="D5884" s="3"/>
      <c r="E5884" s="3"/>
      <c r="F5884" s="4"/>
    </row>
    <row r="5885" spans="2:6" ht="11.25" customHeight="1" x14ac:dyDescent="0.2">
      <c r="B5885" s="36" t="s">
        <v>1973</v>
      </c>
      <c r="C5885" s="3"/>
      <c r="D5885" s="3"/>
      <c r="E5885" s="3"/>
      <c r="F5885" s="4"/>
    </row>
    <row r="5886" spans="2:6" ht="11.25" customHeight="1" x14ac:dyDescent="0.2">
      <c r="B5886" s="36" t="s">
        <v>4016</v>
      </c>
      <c r="C5886" s="3"/>
      <c r="D5886" s="3"/>
      <c r="E5886" s="3"/>
      <c r="F5886" s="4"/>
    </row>
    <row r="5887" spans="2:6" ht="11.25" customHeight="1" x14ac:dyDescent="0.2">
      <c r="B5887" s="36" t="s">
        <v>1847</v>
      </c>
      <c r="C5887" s="3"/>
      <c r="D5887" s="3"/>
      <c r="E5887" s="3"/>
      <c r="F5887" s="4"/>
    </row>
    <row r="5888" spans="2:6" ht="11.25" customHeight="1" x14ac:dyDescent="0.2">
      <c r="B5888" s="36" t="s">
        <v>4016</v>
      </c>
      <c r="C5888" s="3"/>
      <c r="D5888" s="3"/>
      <c r="E5888" s="3"/>
      <c r="F5888" s="4"/>
    </row>
    <row r="5889" spans="2:6" ht="11.25" customHeight="1" x14ac:dyDescent="0.2">
      <c r="B5889" s="36" t="s">
        <v>3008</v>
      </c>
      <c r="C5889" s="3"/>
      <c r="D5889" s="3"/>
      <c r="E5889" s="3"/>
      <c r="F5889" s="4"/>
    </row>
    <row r="5890" spans="2:6" ht="11.25" customHeight="1" x14ac:dyDescent="0.2">
      <c r="B5890" s="36" t="s">
        <v>4016</v>
      </c>
      <c r="C5890" s="3"/>
      <c r="D5890" s="3"/>
      <c r="E5890" s="3"/>
      <c r="F5890" s="4"/>
    </row>
    <row r="5891" spans="2:6" ht="11.25" customHeight="1" x14ac:dyDescent="0.2">
      <c r="B5891" s="36" t="s">
        <v>216</v>
      </c>
      <c r="C5891" s="3"/>
      <c r="D5891" s="3"/>
      <c r="E5891" s="3"/>
      <c r="F5891" s="4"/>
    </row>
    <row r="5892" spans="2:6" ht="11.25" customHeight="1" x14ac:dyDescent="0.2">
      <c r="B5892" s="36" t="s">
        <v>3303</v>
      </c>
      <c r="C5892" s="3"/>
      <c r="D5892" s="3"/>
      <c r="E5892" s="3"/>
      <c r="F5892" s="4"/>
    </row>
    <row r="5893" spans="2:6" ht="11.25" customHeight="1" x14ac:dyDescent="0.2">
      <c r="B5893" s="36" t="s">
        <v>3125</v>
      </c>
      <c r="C5893" s="3"/>
      <c r="D5893" s="3"/>
      <c r="E5893" s="3"/>
      <c r="F5893" s="4"/>
    </row>
    <row r="5894" spans="2:6" ht="11.25" customHeight="1" x14ac:dyDescent="0.2">
      <c r="B5894" s="36" t="s">
        <v>2153</v>
      </c>
      <c r="C5894" s="37">
        <f>D5894+E5894+F5894</f>
        <v>833059</v>
      </c>
      <c r="D5894" s="3">
        <v>549819</v>
      </c>
      <c r="E5894" s="3">
        <v>76424</v>
      </c>
      <c r="F5894" s="4">
        <v>206816</v>
      </c>
    </row>
    <row r="5895" spans="2:6" ht="11.25" customHeight="1" x14ac:dyDescent="0.2">
      <c r="B5895" s="36" t="s">
        <v>4016</v>
      </c>
      <c r="C5895" s="3"/>
      <c r="D5895" s="3"/>
      <c r="E5895" s="3"/>
      <c r="F5895" s="4"/>
    </row>
    <row r="5896" spans="2:6" ht="11.25" customHeight="1" x14ac:dyDescent="0.2">
      <c r="B5896" s="36" t="s">
        <v>3059</v>
      </c>
      <c r="C5896" s="3"/>
      <c r="D5896" s="3"/>
      <c r="E5896" s="3"/>
      <c r="F5896" s="4"/>
    </row>
    <row r="5897" spans="2:6" ht="11.25" customHeight="1" x14ac:dyDescent="0.2">
      <c r="B5897" s="36" t="s">
        <v>4016</v>
      </c>
      <c r="C5897" s="3"/>
      <c r="D5897" s="3"/>
      <c r="E5897" s="3"/>
      <c r="F5897" s="4"/>
    </row>
    <row r="5898" spans="2:6" ht="11.25" customHeight="1" x14ac:dyDescent="0.2">
      <c r="B5898" s="36" t="s">
        <v>2443</v>
      </c>
      <c r="C5898" s="3"/>
      <c r="D5898" s="3"/>
      <c r="E5898" s="3"/>
      <c r="F5898" s="4"/>
    </row>
    <row r="5899" spans="2:6" ht="11.25" customHeight="1" x14ac:dyDescent="0.2">
      <c r="B5899" s="36" t="s">
        <v>4016</v>
      </c>
      <c r="C5899" s="3"/>
      <c r="D5899" s="3"/>
      <c r="E5899" s="3"/>
      <c r="F5899" s="4"/>
    </row>
    <row r="5900" spans="2:6" ht="11.25" customHeight="1" x14ac:dyDescent="0.2">
      <c r="B5900" s="36" t="s">
        <v>3021</v>
      </c>
      <c r="C5900" s="3"/>
      <c r="D5900" s="3"/>
      <c r="E5900" s="3"/>
      <c r="F5900" s="4"/>
    </row>
    <row r="5901" spans="2:6" ht="11.25" customHeight="1" x14ac:dyDescent="0.2">
      <c r="B5901" s="36" t="s">
        <v>4016</v>
      </c>
      <c r="C5901" s="3"/>
      <c r="D5901" s="3"/>
      <c r="E5901" s="3"/>
      <c r="F5901" s="4"/>
    </row>
    <row r="5902" spans="2:6" ht="11.25" customHeight="1" x14ac:dyDescent="0.2">
      <c r="B5902" s="36" t="s">
        <v>2079</v>
      </c>
      <c r="C5902" s="3"/>
      <c r="D5902" s="3"/>
      <c r="E5902" s="3"/>
      <c r="F5902" s="4"/>
    </row>
    <row r="5903" spans="2:6" ht="11.25" customHeight="1" x14ac:dyDescent="0.2">
      <c r="B5903" s="36" t="s">
        <v>3857</v>
      </c>
      <c r="C5903" s="3"/>
      <c r="D5903" s="3"/>
      <c r="E5903" s="3"/>
      <c r="F5903" s="4"/>
    </row>
    <row r="5904" spans="2:6" ht="11.25" customHeight="1" x14ac:dyDescent="0.2">
      <c r="B5904" s="36" t="s">
        <v>1493</v>
      </c>
      <c r="C5904" s="3"/>
      <c r="D5904" s="3"/>
      <c r="E5904" s="3"/>
      <c r="F5904" s="4"/>
    </row>
    <row r="5905" spans="2:6" ht="11.25" customHeight="1" x14ac:dyDescent="0.2">
      <c r="B5905" s="36" t="s">
        <v>4016</v>
      </c>
      <c r="C5905" s="3"/>
      <c r="D5905" s="3"/>
      <c r="E5905" s="3"/>
      <c r="F5905" s="4"/>
    </row>
    <row r="5906" spans="2:6" ht="11.25" customHeight="1" x14ac:dyDescent="0.2">
      <c r="B5906" s="36" t="s">
        <v>1623</v>
      </c>
      <c r="C5906" s="3"/>
      <c r="D5906" s="3"/>
      <c r="E5906" s="3"/>
      <c r="F5906" s="4"/>
    </row>
    <row r="5907" spans="2:6" ht="11.25" customHeight="1" x14ac:dyDescent="0.2">
      <c r="B5907" s="36" t="s">
        <v>4016</v>
      </c>
      <c r="C5907" s="3"/>
      <c r="D5907" s="3"/>
      <c r="E5907" s="3"/>
      <c r="F5907" s="4"/>
    </row>
    <row r="5908" spans="2:6" ht="11.25" customHeight="1" x14ac:dyDescent="0.2">
      <c r="B5908" s="36" t="s">
        <v>1486</v>
      </c>
      <c r="C5908" s="3"/>
      <c r="D5908" s="3"/>
      <c r="E5908" s="3"/>
      <c r="F5908" s="4"/>
    </row>
    <row r="5909" spans="2:6" ht="11.25" customHeight="1" x14ac:dyDescent="0.2">
      <c r="B5909" s="36" t="s">
        <v>3781</v>
      </c>
      <c r="C5909" s="3"/>
      <c r="D5909" s="3"/>
      <c r="E5909" s="3"/>
      <c r="F5909" s="4"/>
    </row>
    <row r="5910" spans="2:6" ht="11.25" customHeight="1" x14ac:dyDescent="0.2">
      <c r="B5910" s="36" t="s">
        <v>1936</v>
      </c>
      <c r="C5910" s="3"/>
      <c r="D5910" s="3"/>
      <c r="E5910" s="3"/>
      <c r="F5910" s="4"/>
    </row>
    <row r="5911" spans="2:6" ht="11.25" customHeight="1" x14ac:dyDescent="0.2">
      <c r="B5911" s="36" t="s">
        <v>3263</v>
      </c>
      <c r="C5911" s="37">
        <f>D5911+E5911+F5911</f>
        <v>47990</v>
      </c>
      <c r="D5911" s="3">
        <v>22975</v>
      </c>
      <c r="E5911" s="3">
        <v>19937</v>
      </c>
      <c r="F5911" s="4">
        <v>5078</v>
      </c>
    </row>
    <row r="5912" spans="2:6" ht="11.25" customHeight="1" x14ac:dyDescent="0.2">
      <c r="B5912" s="36" t="s">
        <v>4016</v>
      </c>
      <c r="C5912" s="3"/>
      <c r="D5912" s="3"/>
      <c r="E5912" s="3"/>
      <c r="F5912" s="4"/>
    </row>
    <row r="5913" spans="2:6" ht="11.25" customHeight="1" x14ac:dyDescent="0.2">
      <c r="B5913" s="36" t="s">
        <v>1202</v>
      </c>
      <c r="C5913" s="3"/>
      <c r="D5913" s="3"/>
      <c r="E5913" s="3"/>
      <c r="F5913" s="4"/>
    </row>
    <row r="5914" spans="2:6" ht="11.25" customHeight="1" x14ac:dyDescent="0.2">
      <c r="B5914" s="36" t="s">
        <v>4016</v>
      </c>
      <c r="C5914" s="3"/>
      <c r="D5914" s="3"/>
      <c r="E5914" s="3"/>
      <c r="F5914" s="4"/>
    </row>
    <row r="5915" spans="2:6" ht="11.25" customHeight="1" x14ac:dyDescent="0.2">
      <c r="B5915" s="36" t="s">
        <v>1056</v>
      </c>
      <c r="C5915" s="3"/>
      <c r="D5915" s="3"/>
      <c r="E5915" s="3"/>
      <c r="F5915" s="4"/>
    </row>
    <row r="5916" spans="2:6" ht="11.25" customHeight="1" x14ac:dyDescent="0.2">
      <c r="B5916" s="36" t="s">
        <v>4016</v>
      </c>
      <c r="C5916" s="3"/>
      <c r="D5916" s="3"/>
      <c r="E5916" s="3"/>
      <c r="F5916" s="4"/>
    </row>
    <row r="5917" spans="2:6" ht="11.25" customHeight="1" x14ac:dyDescent="0.2">
      <c r="B5917" s="36" t="s">
        <v>2670</v>
      </c>
      <c r="C5917" s="3"/>
      <c r="D5917" s="3"/>
      <c r="E5917" s="3"/>
      <c r="F5917" s="4"/>
    </row>
    <row r="5918" spans="2:6" ht="11.25" customHeight="1" x14ac:dyDescent="0.2">
      <c r="B5918" s="36" t="s">
        <v>4016</v>
      </c>
      <c r="C5918" s="3"/>
      <c r="D5918" s="3"/>
      <c r="E5918" s="3"/>
      <c r="F5918" s="4"/>
    </row>
    <row r="5919" spans="2:6" ht="11.25" customHeight="1" x14ac:dyDescent="0.2">
      <c r="B5919" s="36" t="s">
        <v>476</v>
      </c>
      <c r="C5919" s="3"/>
      <c r="D5919" s="3"/>
      <c r="E5919" s="3"/>
      <c r="F5919" s="4"/>
    </row>
    <row r="5920" spans="2:6" ht="11.25" customHeight="1" x14ac:dyDescent="0.2">
      <c r="B5920" s="36" t="s">
        <v>3181</v>
      </c>
      <c r="C5920" s="3"/>
      <c r="D5920" s="3"/>
      <c r="E5920" s="3"/>
      <c r="F5920" s="4"/>
    </row>
    <row r="5921" spans="2:6" ht="11.25" customHeight="1" x14ac:dyDescent="0.2">
      <c r="B5921" s="36" t="s">
        <v>3085</v>
      </c>
      <c r="C5921" s="3"/>
      <c r="D5921" s="3"/>
      <c r="E5921" s="3"/>
      <c r="F5921" s="4"/>
    </row>
    <row r="5922" spans="2:6" ht="11.25" customHeight="1" x14ac:dyDescent="0.2">
      <c r="B5922" s="36" t="s">
        <v>4016</v>
      </c>
      <c r="C5922" s="3"/>
      <c r="D5922" s="3"/>
      <c r="E5922" s="3"/>
      <c r="F5922" s="4"/>
    </row>
    <row r="5923" spans="2:6" ht="11.25" customHeight="1" x14ac:dyDescent="0.2">
      <c r="B5923" s="36" t="s">
        <v>2857</v>
      </c>
      <c r="C5923" s="3"/>
      <c r="D5923" s="3"/>
      <c r="E5923" s="3"/>
      <c r="F5923" s="4"/>
    </row>
    <row r="5924" spans="2:6" ht="11.25" customHeight="1" x14ac:dyDescent="0.2">
      <c r="B5924" s="36" t="s">
        <v>4016</v>
      </c>
      <c r="C5924" s="3"/>
      <c r="D5924" s="3"/>
      <c r="E5924" s="3"/>
      <c r="F5924" s="4"/>
    </row>
    <row r="5925" spans="2:6" ht="11.25" customHeight="1" x14ac:dyDescent="0.2">
      <c r="B5925" s="36" t="s">
        <v>2177</v>
      </c>
      <c r="C5925" s="3"/>
      <c r="D5925" s="3"/>
      <c r="E5925" s="3"/>
      <c r="F5925" s="4"/>
    </row>
    <row r="5926" spans="2:6" ht="11.25" customHeight="1" x14ac:dyDescent="0.2">
      <c r="B5926" s="36" t="s">
        <v>2618</v>
      </c>
      <c r="C5926" s="37">
        <f>D5926+E5926+F5926</f>
        <v>22550</v>
      </c>
      <c r="D5926" s="3">
        <v>22550</v>
      </c>
      <c r="E5926" s="3"/>
      <c r="F5926" s="4"/>
    </row>
    <row r="5927" spans="2:6" ht="11.25" customHeight="1" x14ac:dyDescent="0.2">
      <c r="B5927" s="36" t="s">
        <v>4016</v>
      </c>
      <c r="C5927" s="3"/>
      <c r="D5927" s="3"/>
      <c r="E5927" s="3"/>
      <c r="F5927" s="4"/>
    </row>
    <row r="5928" spans="2:6" ht="11.25" customHeight="1" x14ac:dyDescent="0.2">
      <c r="B5928" s="36" t="s">
        <v>2632</v>
      </c>
      <c r="C5928" s="3"/>
      <c r="D5928" s="3"/>
      <c r="E5928" s="3"/>
      <c r="F5928" s="4"/>
    </row>
    <row r="5929" spans="2:6" ht="11.25" customHeight="1" x14ac:dyDescent="0.2">
      <c r="B5929" s="36" t="s">
        <v>4016</v>
      </c>
      <c r="C5929" s="3"/>
      <c r="D5929" s="3"/>
      <c r="E5929" s="3"/>
      <c r="F5929" s="4"/>
    </row>
    <row r="5930" spans="2:6" ht="11.25" customHeight="1" x14ac:dyDescent="0.2">
      <c r="B5930" s="36" t="s">
        <v>1700</v>
      </c>
      <c r="C5930" s="3"/>
      <c r="D5930" s="3"/>
      <c r="E5930" s="3"/>
      <c r="F5930" s="4"/>
    </row>
    <row r="5931" spans="2:6" ht="11.25" customHeight="1" x14ac:dyDescent="0.2">
      <c r="B5931" s="36" t="s">
        <v>3963</v>
      </c>
      <c r="C5931" s="3"/>
      <c r="D5931" s="3"/>
      <c r="E5931" s="3"/>
      <c r="F5931" s="4"/>
    </row>
    <row r="5932" spans="2:6" ht="11.25" customHeight="1" x14ac:dyDescent="0.2">
      <c r="B5932" s="28" t="s">
        <v>781</v>
      </c>
      <c r="C5932" s="6"/>
      <c r="D5932" s="6"/>
      <c r="E5932" s="6"/>
      <c r="F5932" s="7"/>
    </row>
    <row r="5933" spans="2:6" ht="11.25" customHeight="1" x14ac:dyDescent="0.2">
      <c r="B5933" s="36" t="s">
        <v>150</v>
      </c>
      <c r="C5933" s="37">
        <f>D5933+E5933+F5933</f>
        <v>903599</v>
      </c>
      <c r="D5933" s="3">
        <v>595344</v>
      </c>
      <c r="E5933" s="3">
        <v>96361</v>
      </c>
      <c r="F5933" s="4">
        <v>211894</v>
      </c>
    </row>
    <row r="5934" spans="2:6" ht="11.25" customHeight="1" x14ac:dyDescent="0.2">
      <c r="B5934" s="36" t="s">
        <v>4016</v>
      </c>
      <c r="C5934" s="3"/>
      <c r="D5934" s="3"/>
      <c r="E5934" s="3"/>
      <c r="F5934" s="4"/>
    </row>
    <row r="5935" spans="2:6" ht="11.25" customHeight="1" x14ac:dyDescent="0.2">
      <c r="B5935" s="36" t="s">
        <v>991</v>
      </c>
      <c r="C5935" s="3"/>
      <c r="D5935" s="3"/>
      <c r="E5935" s="3"/>
      <c r="F5935" s="4"/>
    </row>
    <row r="5936" spans="2:6" ht="11.25" customHeight="1" x14ac:dyDescent="0.2">
      <c r="B5936" s="36" t="s">
        <v>4016</v>
      </c>
      <c r="C5936" s="3"/>
      <c r="D5936" s="3"/>
      <c r="E5936" s="3"/>
      <c r="F5936" s="4"/>
    </row>
    <row r="5937" spans="2:6" ht="11.25" customHeight="1" x14ac:dyDescent="0.2">
      <c r="B5937" s="36" t="s">
        <v>1500</v>
      </c>
      <c r="C5937" s="3"/>
      <c r="D5937" s="3"/>
      <c r="E5937" s="3"/>
      <c r="F5937" s="4"/>
    </row>
    <row r="5938" spans="2:6" ht="11.25" customHeight="1" x14ac:dyDescent="0.2">
      <c r="B5938" s="36" t="s">
        <v>3488</v>
      </c>
      <c r="C5938" s="3"/>
      <c r="D5938" s="3"/>
      <c r="E5938" s="3"/>
      <c r="F5938" s="4"/>
    </row>
    <row r="5939" spans="2:6" ht="11.25" customHeight="1" x14ac:dyDescent="0.2">
      <c r="B5939" s="36" t="s">
        <v>1680</v>
      </c>
      <c r="C5939" s="3"/>
      <c r="D5939" s="3"/>
      <c r="E5939" s="3"/>
      <c r="F5939" s="4"/>
    </row>
    <row r="5940" spans="2:6" ht="11.25" customHeight="1" x14ac:dyDescent="0.2">
      <c r="B5940" s="36" t="s">
        <v>2429</v>
      </c>
      <c r="C5940" s="37">
        <f>D5940+E5940+F5940</f>
        <v>1494415</v>
      </c>
      <c r="D5940" s="3">
        <v>941909</v>
      </c>
      <c r="E5940" s="3">
        <v>179499</v>
      </c>
      <c r="F5940" s="4">
        <v>373007</v>
      </c>
    </row>
    <row r="5941" spans="2:6" ht="11.25" customHeight="1" x14ac:dyDescent="0.2">
      <c r="B5941" s="36" t="s">
        <v>4016</v>
      </c>
      <c r="C5941" s="3"/>
      <c r="D5941" s="3"/>
      <c r="E5941" s="3"/>
      <c r="F5941" s="4"/>
    </row>
    <row r="5942" spans="2:6" ht="11.25" customHeight="1" x14ac:dyDescent="0.2">
      <c r="B5942" s="33" t="s">
        <v>1913</v>
      </c>
      <c r="C5942" s="34">
        <v>1205462</v>
      </c>
      <c r="D5942" s="34">
        <v>870641</v>
      </c>
      <c r="E5942" s="34">
        <v>123450</v>
      </c>
      <c r="F5942" s="35">
        <v>211371</v>
      </c>
    </row>
    <row r="5943" spans="2:6" ht="11.25" customHeight="1" x14ac:dyDescent="0.2">
      <c r="B5943" s="36" t="s">
        <v>4016</v>
      </c>
      <c r="C5943" s="3"/>
      <c r="D5943" s="3"/>
      <c r="E5943" s="3"/>
      <c r="F5943" s="4"/>
    </row>
    <row r="5944" spans="2:6" ht="11.25" customHeight="1" x14ac:dyDescent="0.2">
      <c r="B5944" s="36" t="s">
        <v>2830</v>
      </c>
      <c r="C5944" s="3"/>
      <c r="D5944" s="3"/>
      <c r="E5944" s="3"/>
      <c r="F5944" s="4"/>
    </row>
    <row r="5945" spans="2:6" ht="11.25" customHeight="1" x14ac:dyDescent="0.2">
      <c r="B5945" s="36" t="s">
        <v>4016</v>
      </c>
      <c r="C5945" s="3"/>
      <c r="D5945" s="3"/>
      <c r="E5945" s="3"/>
      <c r="F5945" s="4"/>
    </row>
    <row r="5946" spans="2:6" ht="11.25" customHeight="1" x14ac:dyDescent="0.2">
      <c r="B5946" s="36" t="s">
        <v>3356</v>
      </c>
      <c r="C5946" s="3"/>
      <c r="D5946" s="3"/>
      <c r="E5946" s="3"/>
      <c r="F5946" s="4"/>
    </row>
    <row r="5947" spans="2:6" ht="11.25" customHeight="1" x14ac:dyDescent="0.2">
      <c r="B5947" s="36" t="s">
        <v>4016</v>
      </c>
      <c r="C5947" s="3"/>
      <c r="D5947" s="3"/>
      <c r="E5947" s="3"/>
      <c r="F5947" s="4"/>
    </row>
    <row r="5948" spans="2:6" ht="11.25" customHeight="1" x14ac:dyDescent="0.2">
      <c r="B5948" s="36" t="s">
        <v>2419</v>
      </c>
      <c r="C5948" s="3"/>
      <c r="D5948" s="3"/>
      <c r="E5948" s="3"/>
      <c r="F5948" s="4"/>
    </row>
    <row r="5949" spans="2:6" ht="11.25" customHeight="1" x14ac:dyDescent="0.2">
      <c r="B5949" s="36" t="s">
        <v>4016</v>
      </c>
      <c r="C5949" s="3"/>
      <c r="D5949" s="3"/>
      <c r="E5949" s="3"/>
      <c r="F5949" s="4"/>
    </row>
    <row r="5950" spans="2:6" ht="11.25" customHeight="1" x14ac:dyDescent="0.2">
      <c r="B5950" s="36" t="s">
        <v>2936</v>
      </c>
      <c r="C5950" s="3"/>
      <c r="D5950" s="3"/>
      <c r="E5950" s="3"/>
      <c r="F5950" s="4"/>
    </row>
    <row r="5951" spans="2:6" ht="11.25" customHeight="1" x14ac:dyDescent="0.2">
      <c r="B5951" s="36" t="s">
        <v>4016</v>
      </c>
      <c r="C5951" s="3"/>
      <c r="D5951" s="3"/>
      <c r="E5951" s="3"/>
      <c r="F5951" s="4"/>
    </row>
    <row r="5952" spans="2:6" ht="11.25" customHeight="1" x14ac:dyDescent="0.2">
      <c r="B5952" s="36" t="s">
        <v>681</v>
      </c>
      <c r="C5952" s="3"/>
      <c r="D5952" s="3"/>
      <c r="E5952" s="3"/>
      <c r="F5952" s="4"/>
    </row>
    <row r="5953" spans="2:6" ht="11.25" customHeight="1" x14ac:dyDescent="0.2">
      <c r="B5953" s="36" t="s">
        <v>4016</v>
      </c>
      <c r="C5953" s="3"/>
      <c r="D5953" s="3"/>
      <c r="E5953" s="3"/>
      <c r="F5953" s="4"/>
    </row>
    <row r="5954" spans="2:6" ht="11.25" customHeight="1" x14ac:dyDescent="0.2">
      <c r="B5954" s="36" t="s">
        <v>3473</v>
      </c>
      <c r="C5954" s="3"/>
      <c r="D5954" s="3"/>
      <c r="E5954" s="3"/>
      <c r="F5954" s="4"/>
    </row>
    <row r="5955" spans="2:6" ht="11.25" customHeight="1" x14ac:dyDescent="0.2">
      <c r="B5955" s="36" t="s">
        <v>4016</v>
      </c>
      <c r="C5955" s="3"/>
      <c r="D5955" s="3"/>
      <c r="E5955" s="3"/>
      <c r="F5955" s="4"/>
    </row>
    <row r="5956" spans="2:6" ht="11.25" customHeight="1" x14ac:dyDescent="0.2">
      <c r="B5956" s="36" t="s">
        <v>585</v>
      </c>
      <c r="C5956" s="3"/>
      <c r="D5956" s="3"/>
      <c r="E5956" s="3"/>
      <c r="F5956" s="4"/>
    </row>
    <row r="5957" spans="2:6" ht="11.25" customHeight="1" x14ac:dyDescent="0.2">
      <c r="B5957" s="36" t="s">
        <v>3874</v>
      </c>
      <c r="C5957" s="3"/>
      <c r="D5957" s="3"/>
      <c r="E5957" s="3"/>
      <c r="F5957" s="4"/>
    </row>
    <row r="5958" spans="2:6" ht="11.25" customHeight="1" x14ac:dyDescent="0.2">
      <c r="B5958" s="36" t="s">
        <v>3930</v>
      </c>
      <c r="C5958" s="3"/>
      <c r="D5958" s="3"/>
      <c r="E5958" s="3"/>
      <c r="F5958" s="4"/>
    </row>
    <row r="5959" spans="2:6" ht="11.25" customHeight="1" x14ac:dyDescent="0.2">
      <c r="B5959" s="36" t="s">
        <v>2212</v>
      </c>
      <c r="C5959" s="37">
        <f>D5959+E5959+F5959</f>
        <v>61254</v>
      </c>
      <c r="D5959" s="3">
        <v>37977</v>
      </c>
      <c r="E5959" s="3">
        <v>6171</v>
      </c>
      <c r="F5959" s="4">
        <v>17106</v>
      </c>
    </row>
    <row r="5960" spans="2:6" ht="11.25" customHeight="1" x14ac:dyDescent="0.2">
      <c r="B5960" s="36" t="s">
        <v>4016</v>
      </c>
      <c r="C5960" s="3"/>
      <c r="D5960" s="3"/>
      <c r="E5960" s="3"/>
      <c r="F5960" s="4"/>
    </row>
    <row r="5961" spans="2:6" ht="11.25" customHeight="1" x14ac:dyDescent="0.2">
      <c r="B5961" s="36" t="s">
        <v>1113</v>
      </c>
      <c r="C5961" s="3"/>
      <c r="D5961" s="3"/>
      <c r="E5961" s="3"/>
      <c r="F5961" s="4"/>
    </row>
    <row r="5962" spans="2:6" ht="11.25" customHeight="1" x14ac:dyDescent="0.2">
      <c r="B5962" s="36" t="s">
        <v>4016</v>
      </c>
      <c r="C5962" s="3"/>
      <c r="D5962" s="3"/>
      <c r="E5962" s="3"/>
      <c r="F5962" s="4"/>
    </row>
    <row r="5963" spans="2:6" ht="11.25" customHeight="1" x14ac:dyDescent="0.2">
      <c r="B5963" s="36" t="s">
        <v>752</v>
      </c>
      <c r="C5963" s="3"/>
      <c r="D5963" s="3"/>
      <c r="E5963" s="3"/>
      <c r="F5963" s="4"/>
    </row>
    <row r="5964" spans="2:6" ht="11.25" customHeight="1" x14ac:dyDescent="0.2">
      <c r="B5964" s="36" t="s">
        <v>4016</v>
      </c>
      <c r="C5964" s="3"/>
      <c r="D5964" s="3"/>
      <c r="E5964" s="3"/>
      <c r="F5964" s="4"/>
    </row>
    <row r="5965" spans="2:6" ht="11.25" customHeight="1" x14ac:dyDescent="0.2">
      <c r="B5965" s="36" t="s">
        <v>2240</v>
      </c>
      <c r="C5965" s="3"/>
      <c r="D5965" s="3"/>
      <c r="E5965" s="3"/>
      <c r="F5965" s="4"/>
    </row>
    <row r="5966" spans="2:6" ht="11.25" customHeight="1" x14ac:dyDescent="0.2">
      <c r="B5966" s="36" t="s">
        <v>2385</v>
      </c>
      <c r="C5966" s="3"/>
      <c r="D5966" s="3"/>
      <c r="E5966" s="3"/>
      <c r="F5966" s="4"/>
    </row>
    <row r="5967" spans="2:6" ht="11.25" customHeight="1" x14ac:dyDescent="0.2">
      <c r="B5967" s="36" t="s">
        <v>743</v>
      </c>
      <c r="C5967" s="3"/>
      <c r="D5967" s="3"/>
      <c r="E5967" s="3"/>
      <c r="F5967" s="4"/>
    </row>
    <row r="5968" spans="2:6" ht="11.25" customHeight="1" x14ac:dyDescent="0.2">
      <c r="B5968" s="36" t="s">
        <v>116</v>
      </c>
      <c r="C5968" s="3"/>
      <c r="D5968" s="3"/>
      <c r="E5968" s="3"/>
      <c r="F5968" s="4"/>
    </row>
    <row r="5969" spans="2:6" ht="11.25" customHeight="1" x14ac:dyDescent="0.2">
      <c r="B5969" s="36" t="s">
        <v>4016</v>
      </c>
      <c r="C5969" s="3"/>
      <c r="D5969" s="3"/>
      <c r="E5969" s="3"/>
      <c r="F5969" s="4"/>
    </row>
    <row r="5970" spans="2:6" ht="11.25" customHeight="1" x14ac:dyDescent="0.2">
      <c r="B5970" s="36" t="s">
        <v>1237</v>
      </c>
      <c r="C5970" s="3"/>
      <c r="D5970" s="3"/>
      <c r="E5970" s="3"/>
      <c r="F5970" s="4"/>
    </row>
    <row r="5971" spans="2:6" ht="11.25" customHeight="1" x14ac:dyDescent="0.2">
      <c r="B5971" s="36" t="s">
        <v>4016</v>
      </c>
      <c r="C5971" s="3"/>
      <c r="D5971" s="3"/>
      <c r="E5971" s="3"/>
      <c r="F5971" s="4"/>
    </row>
    <row r="5972" spans="2:6" ht="11.25" customHeight="1" x14ac:dyDescent="0.2">
      <c r="B5972" s="36" t="s">
        <v>2490</v>
      </c>
      <c r="C5972" s="3"/>
      <c r="D5972" s="3"/>
      <c r="E5972" s="3"/>
      <c r="F5972" s="4"/>
    </row>
    <row r="5973" spans="2:6" ht="11.25" customHeight="1" x14ac:dyDescent="0.2">
      <c r="B5973" s="36" t="s">
        <v>4016</v>
      </c>
      <c r="C5973" s="3"/>
      <c r="D5973" s="3"/>
      <c r="E5973" s="3"/>
      <c r="F5973" s="4"/>
    </row>
    <row r="5974" spans="2:6" ht="11.25" customHeight="1" x14ac:dyDescent="0.2">
      <c r="B5974" s="36" t="s">
        <v>1356</v>
      </c>
      <c r="C5974" s="3"/>
      <c r="D5974" s="3"/>
      <c r="E5974" s="3"/>
      <c r="F5974" s="4"/>
    </row>
    <row r="5975" spans="2:6" ht="11.25" customHeight="1" x14ac:dyDescent="0.2">
      <c r="B5975" s="36" t="s">
        <v>928</v>
      </c>
      <c r="C5975" s="3"/>
      <c r="D5975" s="3"/>
      <c r="E5975" s="3"/>
      <c r="F5975" s="4"/>
    </row>
    <row r="5976" spans="2:6" ht="11.25" customHeight="1" x14ac:dyDescent="0.2">
      <c r="B5976" s="36" t="s">
        <v>3316</v>
      </c>
      <c r="C5976" s="3"/>
      <c r="D5976" s="3"/>
      <c r="E5976" s="3"/>
      <c r="F5976" s="4"/>
    </row>
    <row r="5977" spans="2:6" ht="11.25" customHeight="1" x14ac:dyDescent="0.2">
      <c r="B5977" s="36" t="s">
        <v>4016</v>
      </c>
      <c r="C5977" s="3"/>
      <c r="D5977" s="3"/>
      <c r="E5977" s="3"/>
      <c r="F5977" s="4"/>
    </row>
    <row r="5978" spans="2:6" ht="11.25" customHeight="1" x14ac:dyDescent="0.2">
      <c r="B5978" s="36" t="s">
        <v>2917</v>
      </c>
      <c r="C5978" s="3"/>
      <c r="D5978" s="3"/>
      <c r="E5978" s="3"/>
      <c r="F5978" s="4"/>
    </row>
    <row r="5979" spans="2:6" ht="11.25" customHeight="1" x14ac:dyDescent="0.2">
      <c r="B5979" s="36" t="s">
        <v>4016</v>
      </c>
      <c r="C5979" s="3"/>
      <c r="D5979" s="3"/>
      <c r="E5979" s="3"/>
      <c r="F5979" s="4"/>
    </row>
    <row r="5980" spans="2:6" ht="11.25" customHeight="1" x14ac:dyDescent="0.2">
      <c r="B5980" s="36" t="s">
        <v>1144</v>
      </c>
      <c r="C5980" s="3"/>
      <c r="D5980" s="3"/>
      <c r="E5980" s="3"/>
      <c r="F5980" s="4"/>
    </row>
    <row r="5981" spans="2:6" ht="11.25" customHeight="1" x14ac:dyDescent="0.2">
      <c r="B5981" s="36" t="s">
        <v>4016</v>
      </c>
      <c r="C5981" s="3"/>
      <c r="D5981" s="3"/>
      <c r="E5981" s="3"/>
      <c r="F5981" s="4"/>
    </row>
    <row r="5982" spans="2:6" ht="11.25" customHeight="1" x14ac:dyDescent="0.2">
      <c r="B5982" s="36" t="s">
        <v>3677</v>
      </c>
      <c r="C5982" s="3"/>
      <c r="D5982" s="3"/>
      <c r="E5982" s="3"/>
      <c r="F5982" s="4"/>
    </row>
    <row r="5983" spans="2:6" ht="11.25" customHeight="1" x14ac:dyDescent="0.2">
      <c r="B5983" s="36" t="s">
        <v>4016</v>
      </c>
      <c r="C5983" s="3"/>
      <c r="D5983" s="3"/>
      <c r="E5983" s="3"/>
      <c r="F5983" s="4"/>
    </row>
    <row r="5984" spans="2:6" ht="11.25" customHeight="1" x14ac:dyDescent="0.2">
      <c r="B5984" s="36" t="s">
        <v>1647</v>
      </c>
      <c r="C5984" s="3"/>
      <c r="D5984" s="3"/>
      <c r="E5984" s="3"/>
      <c r="F5984" s="4"/>
    </row>
    <row r="5985" spans="2:6" ht="11.25" customHeight="1" x14ac:dyDescent="0.2">
      <c r="B5985" s="28" t="s">
        <v>2912</v>
      </c>
      <c r="C5985" s="6"/>
      <c r="D5985" s="6"/>
      <c r="E5985" s="6"/>
      <c r="F5985" s="7"/>
    </row>
    <row r="5986" spans="2:6" ht="11.25" customHeight="1" x14ac:dyDescent="0.2">
      <c r="B5986" s="36" t="s">
        <v>3177</v>
      </c>
      <c r="C5986" s="3"/>
      <c r="D5986" s="3"/>
      <c r="E5986" s="3"/>
      <c r="F5986" s="4"/>
    </row>
    <row r="5987" spans="2:6" ht="11.25" customHeight="1" x14ac:dyDescent="0.2">
      <c r="B5987" s="36" t="s">
        <v>4016</v>
      </c>
      <c r="C5987" s="3"/>
      <c r="D5987" s="3"/>
      <c r="E5987" s="3"/>
      <c r="F5987" s="4"/>
    </row>
    <row r="5988" spans="2:6" ht="11.25" customHeight="1" x14ac:dyDescent="0.2">
      <c r="B5988" s="36" t="s">
        <v>3326</v>
      </c>
      <c r="C5988" s="3"/>
      <c r="D5988" s="3"/>
      <c r="E5988" s="3"/>
      <c r="F5988" s="4"/>
    </row>
    <row r="5989" spans="2:6" ht="11.25" customHeight="1" x14ac:dyDescent="0.2">
      <c r="B5989" s="36" t="s">
        <v>1313</v>
      </c>
      <c r="C5989" s="3"/>
      <c r="D5989" s="3"/>
      <c r="E5989" s="3"/>
      <c r="F5989" s="4"/>
    </row>
    <row r="5990" spans="2:6" ht="11.25" customHeight="1" x14ac:dyDescent="0.2">
      <c r="B5990" s="36" t="s">
        <v>2804</v>
      </c>
      <c r="C5990" s="3"/>
      <c r="D5990" s="3"/>
      <c r="E5990" s="3"/>
      <c r="F5990" s="4"/>
    </row>
    <row r="5991" spans="2:6" ht="11.25" customHeight="1" x14ac:dyDescent="0.2">
      <c r="B5991" s="36" t="s">
        <v>4016</v>
      </c>
      <c r="C5991" s="3"/>
      <c r="D5991" s="3"/>
      <c r="E5991" s="3"/>
      <c r="F5991" s="4"/>
    </row>
    <row r="5992" spans="2:6" ht="11.25" customHeight="1" x14ac:dyDescent="0.2">
      <c r="B5992" s="36" t="s">
        <v>2815</v>
      </c>
      <c r="C5992" s="3"/>
      <c r="D5992" s="3"/>
      <c r="E5992" s="3"/>
      <c r="F5992" s="4"/>
    </row>
    <row r="5993" spans="2:6" ht="11.25" customHeight="1" x14ac:dyDescent="0.2">
      <c r="B5993" s="36" t="s">
        <v>3110</v>
      </c>
      <c r="C5993" s="3"/>
      <c r="D5993" s="3"/>
      <c r="E5993" s="3"/>
      <c r="F5993" s="4"/>
    </row>
    <row r="5994" spans="2:6" ht="11.25" customHeight="1" x14ac:dyDescent="0.2">
      <c r="B5994" s="36" t="s">
        <v>3464</v>
      </c>
      <c r="C5994" s="3"/>
      <c r="D5994" s="3"/>
      <c r="E5994" s="3"/>
      <c r="F5994" s="4"/>
    </row>
    <row r="5995" spans="2:6" ht="11.25" customHeight="1" x14ac:dyDescent="0.2">
      <c r="B5995" s="36" t="s">
        <v>645</v>
      </c>
      <c r="C5995" s="37">
        <f>D5995+E5995+F5995</f>
        <v>84223</v>
      </c>
      <c r="D5995" s="3">
        <v>43499</v>
      </c>
      <c r="E5995" s="3">
        <v>15501</v>
      </c>
      <c r="F5995" s="4">
        <v>25223</v>
      </c>
    </row>
    <row r="5996" spans="2:6" ht="11.25" customHeight="1" x14ac:dyDescent="0.2">
      <c r="B5996" s="36" t="s">
        <v>4016</v>
      </c>
      <c r="C5996" s="3"/>
      <c r="D5996" s="3"/>
      <c r="E5996" s="3"/>
      <c r="F5996" s="4"/>
    </row>
    <row r="5997" spans="2:6" ht="11.25" customHeight="1" x14ac:dyDescent="0.2">
      <c r="B5997" s="36" t="s">
        <v>2597</v>
      </c>
      <c r="C5997" s="3"/>
      <c r="D5997" s="3"/>
      <c r="E5997" s="3"/>
      <c r="F5997" s="4"/>
    </row>
    <row r="5998" spans="2:6" ht="11.25" customHeight="1" x14ac:dyDescent="0.2">
      <c r="B5998" s="36" t="s">
        <v>4016</v>
      </c>
      <c r="C5998" s="3"/>
      <c r="D5998" s="3"/>
      <c r="E5998" s="3"/>
      <c r="F5998" s="4"/>
    </row>
    <row r="5999" spans="2:6" ht="11.25" customHeight="1" x14ac:dyDescent="0.2">
      <c r="B5999" s="36" t="s">
        <v>285</v>
      </c>
      <c r="C5999" s="3"/>
      <c r="D5999" s="3"/>
      <c r="E5999" s="3"/>
      <c r="F5999" s="4"/>
    </row>
    <row r="6000" spans="2:6" ht="11.25" customHeight="1" x14ac:dyDescent="0.2">
      <c r="B6000" s="36" t="s">
        <v>4016</v>
      </c>
      <c r="C6000" s="3"/>
      <c r="D6000" s="3"/>
      <c r="E6000" s="3"/>
      <c r="F6000" s="4"/>
    </row>
    <row r="6001" spans="2:6" ht="11.25" customHeight="1" x14ac:dyDescent="0.2">
      <c r="B6001" s="36" t="s">
        <v>3473</v>
      </c>
      <c r="C6001" s="3"/>
      <c r="D6001" s="3"/>
      <c r="E6001" s="3"/>
      <c r="F6001" s="4"/>
    </row>
    <row r="6002" spans="2:6" ht="11.25" customHeight="1" x14ac:dyDescent="0.2">
      <c r="B6002" s="36" t="s">
        <v>4016</v>
      </c>
      <c r="C6002" s="3"/>
      <c r="D6002" s="3"/>
      <c r="E6002" s="3"/>
      <c r="F6002" s="4"/>
    </row>
    <row r="6003" spans="2:6" ht="11.25" customHeight="1" x14ac:dyDescent="0.2">
      <c r="B6003" s="36" t="s">
        <v>2158</v>
      </c>
      <c r="C6003" s="3"/>
      <c r="D6003" s="3"/>
      <c r="E6003" s="3"/>
      <c r="F6003" s="4"/>
    </row>
    <row r="6004" spans="2:6" ht="11.25" customHeight="1" x14ac:dyDescent="0.2">
      <c r="B6004" s="36" t="s">
        <v>83</v>
      </c>
      <c r="C6004" s="3"/>
      <c r="D6004" s="3"/>
      <c r="E6004" s="3"/>
      <c r="F6004" s="4"/>
    </row>
    <row r="6005" spans="2:6" ht="11.25" customHeight="1" x14ac:dyDescent="0.2">
      <c r="B6005" s="36" t="s">
        <v>3166</v>
      </c>
      <c r="C6005" s="3"/>
      <c r="D6005" s="3"/>
      <c r="E6005" s="3"/>
      <c r="F6005" s="4"/>
    </row>
    <row r="6006" spans="2:6" ht="11.25" customHeight="1" x14ac:dyDescent="0.2">
      <c r="B6006" s="36" t="s">
        <v>3727</v>
      </c>
      <c r="C6006" s="37">
        <f>D6006+E6006+F6006</f>
        <v>125334</v>
      </c>
      <c r="D6006" s="3">
        <v>77707</v>
      </c>
      <c r="E6006" s="3">
        <v>12625</v>
      </c>
      <c r="F6006" s="4">
        <v>35002</v>
      </c>
    </row>
    <row r="6007" spans="2:6" ht="11.25" customHeight="1" x14ac:dyDescent="0.2">
      <c r="B6007" s="36" t="s">
        <v>4016</v>
      </c>
      <c r="C6007" s="3"/>
      <c r="D6007" s="3"/>
      <c r="E6007" s="3"/>
      <c r="F6007" s="4"/>
    </row>
    <row r="6008" spans="2:6" ht="11.25" customHeight="1" x14ac:dyDescent="0.2">
      <c r="B6008" s="36" t="s">
        <v>3683</v>
      </c>
      <c r="C6008" s="3"/>
      <c r="D6008" s="3"/>
      <c r="E6008" s="3"/>
      <c r="F6008" s="4"/>
    </row>
    <row r="6009" spans="2:6" ht="11.25" customHeight="1" x14ac:dyDescent="0.2">
      <c r="B6009" s="36" t="s">
        <v>4016</v>
      </c>
      <c r="C6009" s="3"/>
      <c r="D6009" s="3"/>
      <c r="E6009" s="3"/>
      <c r="F6009" s="4"/>
    </row>
    <row r="6010" spans="2:6" ht="11.25" customHeight="1" x14ac:dyDescent="0.2">
      <c r="B6010" s="36" t="s">
        <v>1539</v>
      </c>
      <c r="C6010" s="3"/>
      <c r="D6010" s="3"/>
      <c r="E6010" s="3"/>
      <c r="F6010" s="4"/>
    </row>
    <row r="6011" spans="2:6" ht="11.25" customHeight="1" x14ac:dyDescent="0.2">
      <c r="B6011" s="36" t="s">
        <v>4016</v>
      </c>
      <c r="C6011" s="3"/>
      <c r="D6011" s="3"/>
      <c r="E6011" s="3"/>
      <c r="F6011" s="4"/>
    </row>
    <row r="6012" spans="2:6" ht="11.25" customHeight="1" x14ac:dyDescent="0.2">
      <c r="B6012" s="36" t="s">
        <v>387</v>
      </c>
      <c r="C6012" s="3"/>
      <c r="D6012" s="3"/>
      <c r="E6012" s="3"/>
      <c r="F6012" s="4"/>
    </row>
    <row r="6013" spans="2:6" ht="11.25" customHeight="1" x14ac:dyDescent="0.2">
      <c r="B6013" s="36" t="s">
        <v>4016</v>
      </c>
      <c r="C6013" s="3"/>
      <c r="D6013" s="3"/>
      <c r="E6013" s="3"/>
      <c r="F6013" s="4"/>
    </row>
    <row r="6014" spans="2:6" ht="11.25" customHeight="1" x14ac:dyDescent="0.2">
      <c r="B6014" s="36" t="s">
        <v>895</v>
      </c>
      <c r="C6014" s="3"/>
      <c r="D6014" s="3"/>
      <c r="E6014" s="3"/>
      <c r="F6014" s="4"/>
    </row>
    <row r="6015" spans="2:6" ht="11.25" customHeight="1" x14ac:dyDescent="0.2">
      <c r="B6015" s="36" t="s">
        <v>4016</v>
      </c>
      <c r="C6015" s="3"/>
      <c r="D6015" s="3"/>
      <c r="E6015" s="3"/>
      <c r="F6015" s="4"/>
    </row>
    <row r="6016" spans="2:6" ht="11.25" customHeight="1" x14ac:dyDescent="0.2">
      <c r="B6016" s="36" t="s">
        <v>3084</v>
      </c>
      <c r="C6016" s="3"/>
      <c r="D6016" s="3"/>
      <c r="E6016" s="3"/>
      <c r="F6016" s="4"/>
    </row>
    <row r="6017" spans="2:6" ht="11.25" customHeight="1" x14ac:dyDescent="0.2">
      <c r="B6017" s="36" t="s">
        <v>4016</v>
      </c>
      <c r="C6017" s="3"/>
      <c r="D6017" s="3"/>
      <c r="E6017" s="3"/>
      <c r="F6017" s="4"/>
    </row>
    <row r="6018" spans="2:6" ht="11.25" customHeight="1" x14ac:dyDescent="0.2">
      <c r="B6018" s="36" t="s">
        <v>2330</v>
      </c>
      <c r="C6018" s="3"/>
      <c r="D6018" s="3"/>
      <c r="E6018" s="3"/>
      <c r="F6018" s="4"/>
    </row>
    <row r="6019" spans="2:6" ht="11.25" customHeight="1" x14ac:dyDescent="0.2">
      <c r="B6019" s="36" t="s">
        <v>4016</v>
      </c>
      <c r="C6019" s="3"/>
      <c r="D6019" s="3"/>
      <c r="E6019" s="3"/>
      <c r="F6019" s="4"/>
    </row>
    <row r="6020" spans="2:6" ht="11.25" customHeight="1" x14ac:dyDescent="0.2">
      <c r="B6020" s="36" t="s">
        <v>1512</v>
      </c>
      <c r="C6020" s="3"/>
      <c r="D6020" s="3"/>
      <c r="E6020" s="3"/>
      <c r="F6020" s="4"/>
    </row>
    <row r="6021" spans="2:6" ht="11.25" customHeight="1" x14ac:dyDescent="0.2">
      <c r="B6021" s="36" t="s">
        <v>4016</v>
      </c>
      <c r="C6021" s="3"/>
      <c r="D6021" s="3"/>
      <c r="E6021" s="3"/>
      <c r="F6021" s="4"/>
    </row>
    <row r="6022" spans="2:6" ht="11.25" customHeight="1" x14ac:dyDescent="0.2">
      <c r="B6022" s="36" t="s">
        <v>1689</v>
      </c>
      <c r="C6022" s="3"/>
      <c r="D6022" s="3"/>
      <c r="E6022" s="3"/>
      <c r="F6022" s="4"/>
    </row>
    <row r="6023" spans="2:6" ht="11.25" customHeight="1" x14ac:dyDescent="0.2">
      <c r="B6023" s="36" t="s">
        <v>4016</v>
      </c>
      <c r="C6023" s="3"/>
      <c r="D6023" s="3"/>
      <c r="E6023" s="3"/>
      <c r="F6023" s="4"/>
    </row>
    <row r="6024" spans="2:6" ht="11.25" customHeight="1" x14ac:dyDescent="0.2">
      <c r="B6024" s="36" t="s">
        <v>2327</v>
      </c>
      <c r="C6024" s="3"/>
      <c r="D6024" s="3"/>
      <c r="E6024" s="3"/>
      <c r="F6024" s="4"/>
    </row>
    <row r="6025" spans="2:6" ht="11.25" customHeight="1" x14ac:dyDescent="0.2">
      <c r="B6025" s="36" t="s">
        <v>4016</v>
      </c>
      <c r="C6025" s="3"/>
      <c r="D6025" s="3"/>
      <c r="E6025" s="3"/>
      <c r="F6025" s="4"/>
    </row>
    <row r="6026" spans="2:6" ht="11.25" customHeight="1" x14ac:dyDescent="0.2">
      <c r="B6026" s="36" t="s">
        <v>627</v>
      </c>
      <c r="C6026" s="3"/>
      <c r="D6026" s="3"/>
      <c r="E6026" s="3"/>
      <c r="F6026" s="4"/>
    </row>
    <row r="6027" spans="2:6" ht="11.25" customHeight="1" x14ac:dyDescent="0.2">
      <c r="B6027" s="36" t="s">
        <v>4016</v>
      </c>
      <c r="C6027" s="3"/>
      <c r="D6027" s="3"/>
      <c r="E6027" s="3"/>
      <c r="F6027" s="4"/>
    </row>
    <row r="6028" spans="2:6" ht="11.25" customHeight="1" x14ac:dyDescent="0.2">
      <c r="B6028" s="36" t="s">
        <v>2417</v>
      </c>
      <c r="C6028" s="3"/>
      <c r="D6028" s="3"/>
      <c r="E6028" s="3"/>
      <c r="F6028" s="4"/>
    </row>
    <row r="6029" spans="2:6" ht="11.25" customHeight="1" x14ac:dyDescent="0.2">
      <c r="B6029" s="36" t="s">
        <v>4016</v>
      </c>
      <c r="C6029" s="3"/>
      <c r="D6029" s="3"/>
      <c r="E6029" s="3"/>
      <c r="F6029" s="4"/>
    </row>
    <row r="6030" spans="2:6" ht="11.25" customHeight="1" x14ac:dyDescent="0.2">
      <c r="B6030" s="36" t="s">
        <v>3800</v>
      </c>
      <c r="C6030" s="3"/>
      <c r="D6030" s="3"/>
      <c r="E6030" s="3"/>
      <c r="F6030" s="4"/>
    </row>
    <row r="6031" spans="2:6" ht="11.25" customHeight="1" x14ac:dyDescent="0.2">
      <c r="B6031" s="36" t="s">
        <v>4016</v>
      </c>
      <c r="C6031" s="3"/>
      <c r="D6031" s="3"/>
      <c r="E6031" s="3"/>
      <c r="F6031" s="4"/>
    </row>
    <row r="6032" spans="2:6" ht="11.25" customHeight="1" x14ac:dyDescent="0.2">
      <c r="B6032" s="36" t="s">
        <v>780</v>
      </c>
      <c r="C6032" s="3"/>
      <c r="D6032" s="3"/>
      <c r="E6032" s="3"/>
      <c r="F6032" s="4"/>
    </row>
    <row r="6033" spans="2:6" ht="11.25" customHeight="1" x14ac:dyDescent="0.2">
      <c r="B6033" s="36" t="s">
        <v>1924</v>
      </c>
      <c r="C6033" s="3"/>
      <c r="D6033" s="3"/>
      <c r="E6033" s="3"/>
      <c r="F6033" s="4"/>
    </row>
    <row r="6034" spans="2:6" ht="11.25" customHeight="1" x14ac:dyDescent="0.2">
      <c r="B6034" s="36" t="s">
        <v>1228</v>
      </c>
      <c r="C6034" s="3"/>
      <c r="D6034" s="3"/>
      <c r="E6034" s="3"/>
      <c r="F6034" s="4"/>
    </row>
    <row r="6035" spans="2:6" ht="11.25" customHeight="1" x14ac:dyDescent="0.2">
      <c r="B6035" s="36" t="s">
        <v>4016</v>
      </c>
      <c r="C6035" s="3"/>
      <c r="D6035" s="3"/>
      <c r="E6035" s="3"/>
      <c r="F6035" s="4"/>
    </row>
    <row r="6036" spans="2:6" ht="11.25" customHeight="1" x14ac:dyDescent="0.2">
      <c r="B6036" s="36" t="s">
        <v>717</v>
      </c>
      <c r="C6036" s="3"/>
      <c r="D6036" s="3"/>
      <c r="E6036" s="3"/>
      <c r="F6036" s="4"/>
    </row>
    <row r="6037" spans="2:6" ht="11.25" customHeight="1" x14ac:dyDescent="0.2">
      <c r="B6037" s="36" t="s">
        <v>4016</v>
      </c>
      <c r="C6037" s="3"/>
      <c r="D6037" s="3"/>
      <c r="E6037" s="3"/>
      <c r="F6037" s="4"/>
    </row>
    <row r="6038" spans="2:6" ht="11.25" customHeight="1" x14ac:dyDescent="0.2">
      <c r="B6038" s="28" t="s">
        <v>3809</v>
      </c>
      <c r="C6038" s="6"/>
      <c r="D6038" s="6"/>
      <c r="E6038" s="6"/>
      <c r="F6038" s="7"/>
    </row>
    <row r="6039" spans="2:6" ht="11.25" customHeight="1" x14ac:dyDescent="0.2">
      <c r="B6039" s="36" t="s">
        <v>2405</v>
      </c>
      <c r="C6039" s="3"/>
      <c r="D6039" s="3"/>
      <c r="E6039" s="3"/>
      <c r="F6039" s="4"/>
    </row>
    <row r="6040" spans="2:6" ht="11.25" customHeight="1" x14ac:dyDescent="0.2">
      <c r="B6040" s="36" t="s">
        <v>1203</v>
      </c>
      <c r="C6040" s="37">
        <f>D6040+E6040+F6040</f>
        <v>149086</v>
      </c>
      <c r="D6040" s="3">
        <v>123953</v>
      </c>
      <c r="E6040" s="3"/>
      <c r="F6040" s="4">
        <v>25133</v>
      </c>
    </row>
    <row r="6041" spans="2:6" ht="11.25" customHeight="1" x14ac:dyDescent="0.2">
      <c r="B6041" s="36" t="s">
        <v>4016</v>
      </c>
      <c r="C6041" s="3"/>
      <c r="D6041" s="3"/>
      <c r="E6041" s="3"/>
      <c r="F6041" s="4"/>
    </row>
    <row r="6042" spans="2:6" ht="11.25" customHeight="1" x14ac:dyDescent="0.2">
      <c r="B6042" s="36" t="s">
        <v>2892</v>
      </c>
      <c r="C6042" s="3"/>
      <c r="D6042" s="3"/>
      <c r="E6042" s="3"/>
      <c r="F6042" s="4"/>
    </row>
    <row r="6043" spans="2:6" ht="11.25" customHeight="1" x14ac:dyDescent="0.2">
      <c r="B6043" s="36" t="s">
        <v>4016</v>
      </c>
      <c r="C6043" s="3"/>
      <c r="D6043" s="3"/>
      <c r="E6043" s="3"/>
      <c r="F6043" s="4"/>
    </row>
    <row r="6044" spans="2:6" ht="11.25" customHeight="1" x14ac:dyDescent="0.2">
      <c r="B6044" s="36" t="s">
        <v>1867</v>
      </c>
      <c r="C6044" s="3"/>
      <c r="D6044" s="3"/>
      <c r="E6044" s="3"/>
      <c r="F6044" s="4"/>
    </row>
    <row r="6045" spans="2:6" ht="11.25" customHeight="1" x14ac:dyDescent="0.2">
      <c r="B6045" s="36" t="s">
        <v>4016</v>
      </c>
      <c r="C6045" s="3"/>
      <c r="D6045" s="3"/>
      <c r="E6045" s="3"/>
      <c r="F6045" s="4"/>
    </row>
    <row r="6046" spans="2:6" ht="11.25" customHeight="1" x14ac:dyDescent="0.2">
      <c r="B6046" s="36" t="s">
        <v>676</v>
      </c>
      <c r="C6046" s="3"/>
      <c r="D6046" s="3"/>
      <c r="E6046" s="3"/>
      <c r="F6046" s="4"/>
    </row>
    <row r="6047" spans="2:6" ht="11.25" customHeight="1" x14ac:dyDescent="0.2">
      <c r="B6047" s="36" t="s">
        <v>4016</v>
      </c>
      <c r="C6047" s="3"/>
      <c r="D6047" s="3"/>
      <c r="E6047" s="3"/>
      <c r="F6047" s="4"/>
    </row>
    <row r="6048" spans="2:6" ht="11.25" customHeight="1" x14ac:dyDescent="0.2">
      <c r="B6048" s="36" t="s">
        <v>1451</v>
      </c>
      <c r="C6048" s="3"/>
      <c r="D6048" s="3"/>
      <c r="E6048" s="3"/>
      <c r="F6048" s="4"/>
    </row>
    <row r="6049" spans="2:6" ht="11.25" customHeight="1" x14ac:dyDescent="0.2">
      <c r="B6049" s="36" t="s">
        <v>1430</v>
      </c>
      <c r="C6049" s="3"/>
      <c r="D6049" s="3"/>
      <c r="E6049" s="3"/>
      <c r="F6049" s="4"/>
    </row>
    <row r="6050" spans="2:6" ht="11.25" customHeight="1" x14ac:dyDescent="0.2">
      <c r="B6050" s="36" t="s">
        <v>500</v>
      </c>
      <c r="C6050" s="3"/>
      <c r="D6050" s="3"/>
      <c r="E6050" s="3"/>
      <c r="F6050" s="4"/>
    </row>
    <row r="6051" spans="2:6" ht="11.25" customHeight="1" x14ac:dyDescent="0.2">
      <c r="B6051" s="36" t="s">
        <v>4016</v>
      </c>
      <c r="C6051" s="3"/>
      <c r="D6051" s="3"/>
      <c r="E6051" s="3"/>
      <c r="F6051" s="4"/>
    </row>
    <row r="6052" spans="2:6" ht="11.25" customHeight="1" x14ac:dyDescent="0.2">
      <c r="B6052" s="36" t="s">
        <v>1139</v>
      </c>
      <c r="C6052" s="3"/>
      <c r="D6052" s="3"/>
      <c r="E6052" s="3"/>
      <c r="F6052" s="4"/>
    </row>
    <row r="6053" spans="2:6" ht="11.25" customHeight="1" x14ac:dyDescent="0.2">
      <c r="B6053" s="36" t="s">
        <v>4016</v>
      </c>
      <c r="C6053" s="3"/>
      <c r="D6053" s="3"/>
      <c r="E6053" s="3"/>
      <c r="F6053" s="4"/>
    </row>
    <row r="6054" spans="2:6" ht="11.25" customHeight="1" x14ac:dyDescent="0.2">
      <c r="B6054" s="36" t="s">
        <v>1219</v>
      </c>
      <c r="C6054" s="3"/>
      <c r="D6054" s="3"/>
      <c r="E6054" s="3"/>
      <c r="F6054" s="4"/>
    </row>
    <row r="6055" spans="2:6" ht="11.25" customHeight="1" x14ac:dyDescent="0.2">
      <c r="B6055" s="36" t="s">
        <v>2923</v>
      </c>
      <c r="C6055" s="3"/>
      <c r="D6055" s="3"/>
      <c r="E6055" s="3"/>
      <c r="F6055" s="4"/>
    </row>
    <row r="6056" spans="2:6" ht="11.25" customHeight="1" x14ac:dyDescent="0.2">
      <c r="B6056" s="36" t="s">
        <v>2328</v>
      </c>
      <c r="C6056" s="3"/>
      <c r="D6056" s="3"/>
      <c r="E6056" s="3"/>
      <c r="F6056" s="4"/>
    </row>
    <row r="6057" spans="2:6" ht="11.25" customHeight="1" x14ac:dyDescent="0.2">
      <c r="B6057" s="36" t="s">
        <v>1818</v>
      </c>
      <c r="C6057" s="37">
        <f>D6057+E6057+F6057</f>
        <v>45003</v>
      </c>
      <c r="D6057" s="3">
        <v>21545</v>
      </c>
      <c r="E6057" s="3">
        <v>18696</v>
      </c>
      <c r="F6057" s="4">
        <v>4762</v>
      </c>
    </row>
    <row r="6058" spans="2:6" ht="11.25" customHeight="1" x14ac:dyDescent="0.2">
      <c r="B6058" s="36" t="s">
        <v>4016</v>
      </c>
      <c r="C6058" s="3"/>
      <c r="D6058" s="3"/>
      <c r="E6058" s="3"/>
      <c r="F6058" s="4"/>
    </row>
    <row r="6059" spans="2:6" ht="11.25" customHeight="1" x14ac:dyDescent="0.2">
      <c r="B6059" s="36" t="s">
        <v>632</v>
      </c>
      <c r="C6059" s="3"/>
      <c r="D6059" s="3"/>
      <c r="E6059" s="3"/>
      <c r="F6059" s="4"/>
    </row>
    <row r="6060" spans="2:6" ht="11.25" customHeight="1" x14ac:dyDescent="0.2">
      <c r="B6060" s="36" t="s">
        <v>4016</v>
      </c>
      <c r="C6060" s="3"/>
      <c r="D6060" s="3"/>
      <c r="E6060" s="3"/>
      <c r="F6060" s="4"/>
    </row>
    <row r="6061" spans="2:6" ht="11.25" customHeight="1" x14ac:dyDescent="0.2">
      <c r="B6061" s="36" t="s">
        <v>316</v>
      </c>
      <c r="C6061" s="3"/>
      <c r="D6061" s="3"/>
      <c r="E6061" s="3"/>
      <c r="F6061" s="4"/>
    </row>
    <row r="6062" spans="2:6" ht="11.25" customHeight="1" x14ac:dyDescent="0.2">
      <c r="B6062" s="36" t="s">
        <v>17</v>
      </c>
      <c r="C6062" s="3"/>
      <c r="D6062" s="3"/>
      <c r="E6062" s="3"/>
      <c r="F6062" s="4"/>
    </row>
    <row r="6063" spans="2:6" ht="11.25" customHeight="1" x14ac:dyDescent="0.2">
      <c r="B6063" s="36" t="s">
        <v>2842</v>
      </c>
      <c r="C6063" s="3"/>
      <c r="D6063" s="3"/>
      <c r="E6063" s="3"/>
      <c r="F6063" s="4"/>
    </row>
    <row r="6064" spans="2:6" ht="11.25" customHeight="1" x14ac:dyDescent="0.2">
      <c r="B6064" s="36" t="s">
        <v>31</v>
      </c>
      <c r="C6064" s="37">
        <f>D6064+E6064+F6064</f>
        <v>194089</v>
      </c>
      <c r="D6064" s="3">
        <v>145498</v>
      </c>
      <c r="E6064" s="3">
        <v>18696</v>
      </c>
      <c r="F6064" s="4">
        <v>29895</v>
      </c>
    </row>
    <row r="6065" spans="2:6" ht="11.25" customHeight="1" x14ac:dyDescent="0.2">
      <c r="B6065" s="36" t="s">
        <v>4016</v>
      </c>
      <c r="C6065" s="3"/>
      <c r="D6065" s="3"/>
      <c r="E6065" s="3"/>
      <c r="F6065" s="4"/>
    </row>
    <row r="6066" spans="2:6" ht="11.25" customHeight="1" x14ac:dyDescent="0.2">
      <c r="B6066" s="36" t="s">
        <v>2972</v>
      </c>
      <c r="C6066" s="3"/>
      <c r="D6066" s="3"/>
      <c r="E6066" s="3"/>
      <c r="F6066" s="4"/>
    </row>
    <row r="6067" spans="2:6" ht="11.25" customHeight="1" x14ac:dyDescent="0.2">
      <c r="B6067" s="36" t="s">
        <v>4016</v>
      </c>
      <c r="C6067" s="3"/>
      <c r="D6067" s="3"/>
      <c r="E6067" s="3"/>
      <c r="F6067" s="4"/>
    </row>
    <row r="6068" spans="2:6" ht="11.25" customHeight="1" x14ac:dyDescent="0.2">
      <c r="B6068" s="36" t="s">
        <v>1973</v>
      </c>
      <c r="C6068" s="3"/>
      <c r="D6068" s="3"/>
      <c r="E6068" s="3"/>
      <c r="F6068" s="4"/>
    </row>
    <row r="6069" spans="2:6" ht="11.25" customHeight="1" x14ac:dyDescent="0.2">
      <c r="B6069" s="36" t="s">
        <v>4016</v>
      </c>
      <c r="C6069" s="3"/>
      <c r="D6069" s="3"/>
      <c r="E6069" s="3"/>
      <c r="F6069" s="4"/>
    </row>
    <row r="6070" spans="2:6" ht="11.25" customHeight="1" x14ac:dyDescent="0.2">
      <c r="B6070" s="36" t="s">
        <v>3480</v>
      </c>
      <c r="C6070" s="3"/>
      <c r="D6070" s="3"/>
      <c r="E6070" s="3"/>
      <c r="F6070" s="4"/>
    </row>
    <row r="6071" spans="2:6" ht="11.25" customHeight="1" x14ac:dyDescent="0.2">
      <c r="B6071" s="36" t="s">
        <v>4016</v>
      </c>
      <c r="C6071" s="3"/>
      <c r="D6071" s="3"/>
      <c r="E6071" s="3"/>
      <c r="F6071" s="4"/>
    </row>
    <row r="6072" spans="2:6" ht="11.25" customHeight="1" x14ac:dyDescent="0.2">
      <c r="B6072" s="36" t="s">
        <v>3008</v>
      </c>
      <c r="C6072" s="3"/>
      <c r="D6072" s="3"/>
      <c r="E6072" s="3"/>
      <c r="F6072" s="4"/>
    </row>
    <row r="6073" spans="2:6" ht="11.25" customHeight="1" x14ac:dyDescent="0.2">
      <c r="B6073" s="36" t="s">
        <v>4016</v>
      </c>
      <c r="C6073" s="3"/>
      <c r="D6073" s="3"/>
      <c r="E6073" s="3"/>
      <c r="F6073" s="4"/>
    </row>
    <row r="6074" spans="2:6" ht="11.25" customHeight="1" x14ac:dyDescent="0.2">
      <c r="B6074" s="36" t="s">
        <v>2547</v>
      </c>
      <c r="C6074" s="3"/>
      <c r="D6074" s="3"/>
      <c r="E6074" s="3"/>
      <c r="F6074" s="4"/>
    </row>
    <row r="6075" spans="2:6" ht="11.25" customHeight="1" x14ac:dyDescent="0.2">
      <c r="B6075" s="36" t="s">
        <v>1183</v>
      </c>
      <c r="C6075" s="3"/>
      <c r="D6075" s="3"/>
      <c r="E6075" s="3"/>
      <c r="F6075" s="4"/>
    </row>
    <row r="6076" spans="2:6" ht="11.25" customHeight="1" x14ac:dyDescent="0.2">
      <c r="B6076" s="36" t="s">
        <v>363</v>
      </c>
      <c r="C6076" s="3"/>
      <c r="D6076" s="3"/>
      <c r="E6076" s="3"/>
      <c r="F6076" s="4"/>
    </row>
    <row r="6077" spans="2:6" ht="11.25" customHeight="1" x14ac:dyDescent="0.2">
      <c r="B6077" s="36" t="s">
        <v>2698</v>
      </c>
      <c r="C6077" s="37">
        <f>D6077+E6077+F6077</f>
        <v>675890</v>
      </c>
      <c r="D6077" s="3">
        <v>520435</v>
      </c>
      <c r="E6077" s="3">
        <v>55157</v>
      </c>
      <c r="F6077" s="4">
        <v>100298</v>
      </c>
    </row>
    <row r="6078" spans="2:6" ht="11.25" customHeight="1" x14ac:dyDescent="0.2">
      <c r="B6078" s="36" t="s">
        <v>4016</v>
      </c>
      <c r="C6078" s="3"/>
      <c r="D6078" s="3"/>
      <c r="E6078" s="3"/>
      <c r="F6078" s="4"/>
    </row>
    <row r="6079" spans="2:6" ht="11.25" customHeight="1" x14ac:dyDescent="0.2">
      <c r="B6079" s="36" t="s">
        <v>3370</v>
      </c>
      <c r="C6079" s="3"/>
      <c r="D6079" s="3"/>
      <c r="E6079" s="3"/>
      <c r="F6079" s="4"/>
    </row>
    <row r="6080" spans="2:6" ht="11.25" customHeight="1" x14ac:dyDescent="0.2">
      <c r="B6080" s="36" t="s">
        <v>4016</v>
      </c>
      <c r="C6080" s="3"/>
      <c r="D6080" s="3"/>
      <c r="E6080" s="3"/>
      <c r="F6080" s="4"/>
    </row>
    <row r="6081" spans="2:6" ht="11.25" customHeight="1" x14ac:dyDescent="0.2">
      <c r="B6081" s="36" t="s">
        <v>2443</v>
      </c>
      <c r="C6081" s="3"/>
      <c r="D6081" s="3"/>
      <c r="E6081" s="3"/>
      <c r="F6081" s="4"/>
    </row>
    <row r="6082" spans="2:6" ht="11.25" customHeight="1" x14ac:dyDescent="0.2">
      <c r="B6082" s="36" t="s">
        <v>4016</v>
      </c>
      <c r="C6082" s="3"/>
      <c r="D6082" s="3"/>
      <c r="E6082" s="3"/>
      <c r="F6082" s="4"/>
    </row>
    <row r="6083" spans="2:6" ht="11.25" customHeight="1" x14ac:dyDescent="0.2">
      <c r="B6083" s="36" t="s">
        <v>3021</v>
      </c>
      <c r="C6083" s="3"/>
      <c r="D6083" s="3"/>
      <c r="E6083" s="3"/>
      <c r="F6083" s="4"/>
    </row>
    <row r="6084" spans="2:6" ht="11.25" customHeight="1" x14ac:dyDescent="0.2">
      <c r="B6084" s="36" t="s">
        <v>4016</v>
      </c>
      <c r="C6084" s="3"/>
      <c r="D6084" s="3"/>
      <c r="E6084" s="3"/>
      <c r="F6084" s="4"/>
    </row>
    <row r="6085" spans="2:6" ht="11.25" customHeight="1" x14ac:dyDescent="0.2">
      <c r="B6085" s="36" t="s">
        <v>2079</v>
      </c>
      <c r="C6085" s="3"/>
      <c r="D6085" s="3"/>
      <c r="E6085" s="3"/>
      <c r="F6085" s="4"/>
    </row>
    <row r="6086" spans="2:6" ht="11.25" customHeight="1" x14ac:dyDescent="0.2">
      <c r="B6086" s="36" t="s">
        <v>3857</v>
      </c>
      <c r="C6086" s="3"/>
      <c r="D6086" s="3"/>
      <c r="E6086" s="3"/>
      <c r="F6086" s="4"/>
    </row>
    <row r="6087" spans="2:6" ht="11.25" customHeight="1" x14ac:dyDescent="0.2">
      <c r="B6087" s="36" t="s">
        <v>1493</v>
      </c>
      <c r="C6087" s="3"/>
      <c r="D6087" s="3"/>
      <c r="E6087" s="3"/>
      <c r="F6087" s="4"/>
    </row>
    <row r="6088" spans="2:6" ht="11.25" customHeight="1" x14ac:dyDescent="0.2">
      <c r="B6088" s="36" t="s">
        <v>4016</v>
      </c>
      <c r="C6088" s="3"/>
      <c r="D6088" s="3"/>
      <c r="E6088" s="3"/>
      <c r="F6088" s="4"/>
    </row>
    <row r="6089" spans="2:6" ht="11.25" customHeight="1" x14ac:dyDescent="0.2">
      <c r="B6089" s="36" t="s">
        <v>1623</v>
      </c>
      <c r="C6089" s="3"/>
      <c r="D6089" s="3"/>
      <c r="E6089" s="3"/>
      <c r="F6089" s="4"/>
    </row>
    <row r="6090" spans="2:6" ht="11.25" customHeight="1" x14ac:dyDescent="0.2">
      <c r="B6090" s="36" t="s">
        <v>4016</v>
      </c>
      <c r="C6090" s="3"/>
      <c r="D6090" s="3"/>
      <c r="E6090" s="3"/>
      <c r="F6090" s="4"/>
    </row>
    <row r="6091" spans="2:6" ht="11.25" customHeight="1" x14ac:dyDescent="0.2">
      <c r="B6091" s="28" t="s">
        <v>1486</v>
      </c>
      <c r="C6091" s="6"/>
      <c r="D6091" s="6"/>
      <c r="E6091" s="6"/>
      <c r="F6091" s="7"/>
    </row>
    <row r="6092" spans="2:6" ht="11.25" customHeight="1" x14ac:dyDescent="0.2">
      <c r="B6092" s="36" t="s">
        <v>3249</v>
      </c>
      <c r="C6092" s="3"/>
      <c r="D6092" s="3"/>
      <c r="E6092" s="3"/>
      <c r="F6092" s="4"/>
    </row>
    <row r="6093" spans="2:6" ht="11.25" customHeight="1" x14ac:dyDescent="0.2">
      <c r="B6093" s="36" t="s">
        <v>1833</v>
      </c>
      <c r="C6093" s="3"/>
      <c r="D6093" s="3"/>
      <c r="E6093" s="3"/>
      <c r="F6093" s="4"/>
    </row>
    <row r="6094" spans="2:6" ht="11.25" customHeight="1" x14ac:dyDescent="0.2">
      <c r="B6094" s="36" t="s">
        <v>1587</v>
      </c>
      <c r="C6094" s="37">
        <f>D6094+E6094+F6094</f>
        <v>42122</v>
      </c>
      <c r="D6094" s="3">
        <v>22975</v>
      </c>
      <c r="E6094" s="3">
        <v>15300</v>
      </c>
      <c r="F6094" s="4">
        <v>3847</v>
      </c>
    </row>
    <row r="6095" spans="2:6" ht="11.25" customHeight="1" x14ac:dyDescent="0.2">
      <c r="B6095" s="36" t="s">
        <v>4016</v>
      </c>
      <c r="C6095" s="3"/>
      <c r="D6095" s="3"/>
      <c r="E6095" s="3"/>
      <c r="F6095" s="4"/>
    </row>
    <row r="6096" spans="2:6" ht="11.25" customHeight="1" x14ac:dyDescent="0.2">
      <c r="B6096" s="36" t="s">
        <v>3017</v>
      </c>
      <c r="C6096" s="3"/>
      <c r="D6096" s="3"/>
      <c r="E6096" s="3"/>
      <c r="F6096" s="4"/>
    </row>
    <row r="6097" spans="2:6" ht="11.25" customHeight="1" x14ac:dyDescent="0.2">
      <c r="B6097" s="36" t="s">
        <v>4016</v>
      </c>
      <c r="C6097" s="3"/>
      <c r="D6097" s="3"/>
      <c r="E6097" s="3"/>
      <c r="F6097" s="4"/>
    </row>
    <row r="6098" spans="2:6" ht="11.25" customHeight="1" x14ac:dyDescent="0.2">
      <c r="B6098" s="36" t="s">
        <v>1056</v>
      </c>
      <c r="C6098" s="3"/>
      <c r="D6098" s="3"/>
      <c r="E6098" s="3"/>
      <c r="F6098" s="4"/>
    </row>
    <row r="6099" spans="2:6" ht="11.25" customHeight="1" x14ac:dyDescent="0.2">
      <c r="B6099" s="36" t="s">
        <v>4016</v>
      </c>
      <c r="C6099" s="3"/>
      <c r="D6099" s="3"/>
      <c r="E6099" s="3"/>
      <c r="F6099" s="4"/>
    </row>
    <row r="6100" spans="2:6" ht="11.25" customHeight="1" x14ac:dyDescent="0.2">
      <c r="B6100" s="36" t="s">
        <v>2670</v>
      </c>
      <c r="C6100" s="3"/>
      <c r="D6100" s="3"/>
      <c r="E6100" s="3"/>
      <c r="F6100" s="4"/>
    </row>
    <row r="6101" spans="2:6" ht="11.25" customHeight="1" x14ac:dyDescent="0.2">
      <c r="B6101" s="36" t="s">
        <v>4016</v>
      </c>
      <c r="C6101" s="3"/>
      <c r="D6101" s="3"/>
      <c r="E6101" s="3"/>
      <c r="F6101" s="4"/>
    </row>
    <row r="6102" spans="2:6" ht="11.25" customHeight="1" x14ac:dyDescent="0.2">
      <c r="B6102" s="36" t="s">
        <v>476</v>
      </c>
      <c r="C6102" s="3"/>
      <c r="D6102" s="3"/>
      <c r="E6102" s="3"/>
      <c r="F6102" s="4"/>
    </row>
    <row r="6103" spans="2:6" ht="11.25" customHeight="1" x14ac:dyDescent="0.2">
      <c r="B6103" s="36" t="s">
        <v>3181</v>
      </c>
      <c r="C6103" s="3"/>
      <c r="D6103" s="3"/>
      <c r="E6103" s="3"/>
      <c r="F6103" s="4"/>
    </row>
    <row r="6104" spans="2:6" ht="11.25" customHeight="1" x14ac:dyDescent="0.2">
      <c r="B6104" s="36" t="s">
        <v>3085</v>
      </c>
      <c r="C6104" s="3"/>
      <c r="D6104" s="3"/>
      <c r="E6104" s="3"/>
      <c r="F6104" s="4"/>
    </row>
    <row r="6105" spans="2:6" ht="11.25" customHeight="1" x14ac:dyDescent="0.2">
      <c r="B6105" s="36" t="s">
        <v>4016</v>
      </c>
      <c r="C6105" s="3"/>
      <c r="D6105" s="3"/>
      <c r="E6105" s="3"/>
      <c r="F6105" s="4"/>
    </row>
    <row r="6106" spans="2:6" ht="11.25" customHeight="1" x14ac:dyDescent="0.2">
      <c r="B6106" s="36" t="s">
        <v>2857</v>
      </c>
      <c r="C6106" s="3"/>
      <c r="D6106" s="3"/>
      <c r="E6106" s="3"/>
      <c r="F6106" s="4"/>
    </row>
    <row r="6107" spans="2:6" ht="11.25" customHeight="1" x14ac:dyDescent="0.2">
      <c r="B6107" s="36" t="s">
        <v>4016</v>
      </c>
      <c r="C6107" s="3"/>
      <c r="D6107" s="3"/>
      <c r="E6107" s="3"/>
      <c r="F6107" s="4"/>
    </row>
    <row r="6108" spans="2:6" ht="11.25" customHeight="1" x14ac:dyDescent="0.2">
      <c r="B6108" s="36" t="s">
        <v>2177</v>
      </c>
      <c r="C6108" s="3"/>
      <c r="D6108" s="3"/>
      <c r="E6108" s="3"/>
      <c r="F6108" s="4"/>
    </row>
    <row r="6109" spans="2:6" ht="11.25" customHeight="1" x14ac:dyDescent="0.2">
      <c r="B6109" s="36" t="s">
        <v>2618</v>
      </c>
      <c r="C6109" s="37">
        <f>D6109+E6109+F6109</f>
        <v>22550</v>
      </c>
      <c r="D6109" s="3">
        <v>22550</v>
      </c>
      <c r="E6109" s="3"/>
      <c r="F6109" s="4"/>
    </row>
    <row r="6110" spans="2:6" ht="11.25" customHeight="1" x14ac:dyDescent="0.2">
      <c r="B6110" s="36" t="s">
        <v>4016</v>
      </c>
      <c r="C6110" s="3"/>
      <c r="D6110" s="3"/>
      <c r="E6110" s="3"/>
      <c r="F6110" s="4"/>
    </row>
    <row r="6111" spans="2:6" ht="11.25" customHeight="1" x14ac:dyDescent="0.2">
      <c r="B6111" s="36" t="s">
        <v>2632</v>
      </c>
      <c r="C6111" s="3"/>
      <c r="D6111" s="3"/>
      <c r="E6111" s="3"/>
      <c r="F6111" s="4"/>
    </row>
    <row r="6112" spans="2:6" ht="11.25" customHeight="1" x14ac:dyDescent="0.2">
      <c r="B6112" s="36" t="s">
        <v>4016</v>
      </c>
      <c r="C6112" s="3"/>
      <c r="D6112" s="3"/>
      <c r="E6112" s="3"/>
      <c r="F6112" s="4"/>
    </row>
    <row r="6113" spans="2:6" ht="11.25" customHeight="1" x14ac:dyDescent="0.2">
      <c r="B6113" s="36" t="s">
        <v>256</v>
      </c>
      <c r="C6113" s="3"/>
      <c r="D6113" s="3"/>
      <c r="E6113" s="3"/>
      <c r="F6113" s="4"/>
    </row>
    <row r="6114" spans="2:6" ht="11.25" customHeight="1" x14ac:dyDescent="0.2">
      <c r="B6114" s="36" t="s">
        <v>534</v>
      </c>
      <c r="C6114" s="3"/>
      <c r="D6114" s="3"/>
      <c r="E6114" s="3"/>
      <c r="F6114" s="4"/>
    </row>
    <row r="6115" spans="2:6" ht="11.25" customHeight="1" x14ac:dyDescent="0.2">
      <c r="B6115" s="36" t="s">
        <v>2022</v>
      </c>
      <c r="C6115" s="3"/>
      <c r="D6115" s="3"/>
      <c r="E6115" s="3"/>
      <c r="F6115" s="4"/>
    </row>
    <row r="6116" spans="2:6" ht="11.25" customHeight="1" x14ac:dyDescent="0.2">
      <c r="B6116" s="36" t="s">
        <v>1630</v>
      </c>
      <c r="C6116" s="37">
        <f>D6116+E6116+F6116</f>
        <v>740562</v>
      </c>
      <c r="D6116" s="3">
        <v>565960</v>
      </c>
      <c r="E6116" s="3">
        <v>70457</v>
      </c>
      <c r="F6116" s="4">
        <v>104145</v>
      </c>
    </row>
    <row r="6117" spans="2:6" ht="11.25" customHeight="1" x14ac:dyDescent="0.2">
      <c r="B6117" s="36" t="s">
        <v>4016</v>
      </c>
      <c r="C6117" s="3"/>
      <c r="D6117" s="3"/>
      <c r="E6117" s="3"/>
      <c r="F6117" s="4"/>
    </row>
    <row r="6118" spans="2:6" ht="11.25" customHeight="1" x14ac:dyDescent="0.2">
      <c r="B6118" s="36" t="s">
        <v>1737</v>
      </c>
      <c r="C6118" s="3"/>
      <c r="D6118" s="3"/>
      <c r="E6118" s="3"/>
      <c r="F6118" s="4"/>
    </row>
    <row r="6119" spans="2:6" ht="11.25" customHeight="1" x14ac:dyDescent="0.2">
      <c r="B6119" s="36" t="s">
        <v>4016</v>
      </c>
      <c r="C6119" s="3"/>
      <c r="D6119" s="3"/>
      <c r="E6119" s="3"/>
      <c r="F6119" s="4"/>
    </row>
    <row r="6120" spans="2:6" ht="11.25" customHeight="1" x14ac:dyDescent="0.2">
      <c r="B6120" s="36" t="s">
        <v>894</v>
      </c>
      <c r="C6120" s="3"/>
      <c r="D6120" s="3"/>
      <c r="E6120" s="3"/>
      <c r="F6120" s="4"/>
    </row>
    <row r="6121" spans="2:6" ht="11.25" customHeight="1" x14ac:dyDescent="0.2">
      <c r="B6121" s="36" t="s">
        <v>2992</v>
      </c>
      <c r="C6121" s="3"/>
      <c r="D6121" s="3"/>
      <c r="E6121" s="3"/>
      <c r="F6121" s="4"/>
    </row>
    <row r="6122" spans="2:6" ht="11.25" customHeight="1" x14ac:dyDescent="0.2">
      <c r="B6122" s="36" t="s">
        <v>2981</v>
      </c>
      <c r="C6122" s="3"/>
      <c r="D6122" s="3"/>
      <c r="E6122" s="3"/>
      <c r="F6122" s="4"/>
    </row>
    <row r="6123" spans="2:6" ht="11.25" customHeight="1" x14ac:dyDescent="0.2">
      <c r="B6123" s="36" t="s">
        <v>3934</v>
      </c>
      <c r="C6123" s="37">
        <f>D6123+E6123+F6123</f>
        <v>1205462</v>
      </c>
      <c r="D6123" s="3">
        <v>870641</v>
      </c>
      <c r="E6123" s="3">
        <v>123450</v>
      </c>
      <c r="F6123" s="4">
        <v>211371</v>
      </c>
    </row>
    <row r="6124" spans="2:6" ht="11.25" customHeight="1" x14ac:dyDescent="0.2">
      <c r="B6124" s="36" t="s">
        <v>4016</v>
      </c>
      <c r="C6124" s="3"/>
      <c r="D6124" s="3"/>
      <c r="E6124" s="3"/>
      <c r="F6124" s="4"/>
    </row>
    <row r="6125" spans="2:6" ht="11.25" customHeight="1" x14ac:dyDescent="0.2">
      <c r="B6125" s="33" t="s">
        <v>3726</v>
      </c>
      <c r="C6125" s="34">
        <v>1231831</v>
      </c>
      <c r="D6125" s="34">
        <v>862696</v>
      </c>
      <c r="E6125" s="34">
        <v>126988</v>
      </c>
      <c r="F6125" s="35">
        <v>242147</v>
      </c>
    </row>
    <row r="6126" spans="2:6" ht="11.25" customHeight="1" x14ac:dyDescent="0.2">
      <c r="B6126" s="36" t="s">
        <v>4016</v>
      </c>
      <c r="C6126" s="3"/>
      <c r="D6126" s="3"/>
      <c r="E6126" s="3"/>
      <c r="F6126" s="4"/>
    </row>
    <row r="6127" spans="2:6" ht="11.25" customHeight="1" x14ac:dyDescent="0.2">
      <c r="B6127" s="36" t="s">
        <v>2828</v>
      </c>
      <c r="C6127" s="3"/>
      <c r="D6127" s="3"/>
      <c r="E6127" s="3"/>
      <c r="F6127" s="4"/>
    </row>
    <row r="6128" spans="2:6" ht="11.25" customHeight="1" x14ac:dyDescent="0.2">
      <c r="B6128" s="36" t="s">
        <v>4016</v>
      </c>
      <c r="C6128" s="3"/>
      <c r="D6128" s="3"/>
      <c r="E6128" s="3"/>
      <c r="F6128" s="4"/>
    </row>
    <row r="6129" spans="2:6" ht="11.25" customHeight="1" x14ac:dyDescent="0.2">
      <c r="B6129" s="36" t="s">
        <v>3192</v>
      </c>
      <c r="C6129" s="3"/>
      <c r="D6129" s="3"/>
      <c r="E6129" s="3"/>
      <c r="F6129" s="4"/>
    </row>
    <row r="6130" spans="2:6" ht="11.25" customHeight="1" x14ac:dyDescent="0.2">
      <c r="B6130" s="36" t="s">
        <v>4016</v>
      </c>
      <c r="C6130" s="3"/>
      <c r="D6130" s="3"/>
      <c r="E6130" s="3"/>
      <c r="F6130" s="4"/>
    </row>
    <row r="6131" spans="2:6" ht="11.25" customHeight="1" x14ac:dyDescent="0.2">
      <c r="B6131" s="36" t="s">
        <v>2419</v>
      </c>
      <c r="C6131" s="3"/>
      <c r="D6131" s="3"/>
      <c r="E6131" s="3"/>
      <c r="F6131" s="4"/>
    </row>
    <row r="6132" spans="2:6" ht="11.25" customHeight="1" x14ac:dyDescent="0.2">
      <c r="B6132" s="36" t="s">
        <v>4016</v>
      </c>
      <c r="C6132" s="3"/>
      <c r="D6132" s="3"/>
      <c r="E6132" s="3"/>
      <c r="F6132" s="4"/>
    </row>
    <row r="6133" spans="2:6" ht="11.25" customHeight="1" x14ac:dyDescent="0.2">
      <c r="B6133" s="36" t="s">
        <v>2936</v>
      </c>
      <c r="C6133" s="3"/>
      <c r="D6133" s="3"/>
      <c r="E6133" s="3"/>
      <c r="F6133" s="4"/>
    </row>
    <row r="6134" spans="2:6" ht="11.25" customHeight="1" x14ac:dyDescent="0.2">
      <c r="B6134" s="36" t="s">
        <v>4016</v>
      </c>
      <c r="C6134" s="3"/>
      <c r="D6134" s="3"/>
      <c r="E6134" s="3"/>
      <c r="F6134" s="4"/>
    </row>
    <row r="6135" spans="2:6" ht="11.25" customHeight="1" x14ac:dyDescent="0.2">
      <c r="B6135" s="36" t="s">
        <v>681</v>
      </c>
      <c r="C6135" s="3"/>
      <c r="D6135" s="3"/>
      <c r="E6135" s="3"/>
      <c r="F6135" s="4"/>
    </row>
    <row r="6136" spans="2:6" ht="11.25" customHeight="1" x14ac:dyDescent="0.2">
      <c r="B6136" s="36" t="s">
        <v>4016</v>
      </c>
      <c r="C6136" s="3"/>
      <c r="D6136" s="3"/>
      <c r="E6136" s="3"/>
      <c r="F6136" s="4"/>
    </row>
    <row r="6137" spans="2:6" ht="11.25" customHeight="1" x14ac:dyDescent="0.2">
      <c r="B6137" s="36" t="s">
        <v>3473</v>
      </c>
      <c r="C6137" s="3"/>
      <c r="D6137" s="3"/>
      <c r="E6137" s="3"/>
      <c r="F6137" s="4"/>
    </row>
    <row r="6138" spans="2:6" ht="11.25" customHeight="1" x14ac:dyDescent="0.2">
      <c r="B6138" s="36" t="s">
        <v>4016</v>
      </c>
      <c r="C6138" s="3"/>
      <c r="D6138" s="3"/>
      <c r="E6138" s="3"/>
      <c r="F6138" s="4"/>
    </row>
    <row r="6139" spans="2:6" ht="11.25" customHeight="1" x14ac:dyDescent="0.2">
      <c r="B6139" s="36" t="s">
        <v>585</v>
      </c>
      <c r="C6139" s="3"/>
      <c r="D6139" s="3"/>
      <c r="E6139" s="3"/>
      <c r="F6139" s="4"/>
    </row>
    <row r="6140" spans="2:6" ht="11.25" customHeight="1" x14ac:dyDescent="0.2">
      <c r="B6140" s="36" t="s">
        <v>2651</v>
      </c>
      <c r="C6140" s="3"/>
      <c r="D6140" s="3"/>
      <c r="E6140" s="3"/>
      <c r="F6140" s="4"/>
    </row>
    <row r="6141" spans="2:6" ht="11.25" customHeight="1" x14ac:dyDescent="0.2">
      <c r="B6141" s="36" t="s">
        <v>3079</v>
      </c>
      <c r="C6141" s="3"/>
      <c r="D6141" s="3"/>
      <c r="E6141" s="3"/>
      <c r="F6141" s="4"/>
    </row>
    <row r="6142" spans="2:6" ht="11.25" customHeight="1" x14ac:dyDescent="0.2">
      <c r="B6142" s="36" t="s">
        <v>2212</v>
      </c>
      <c r="C6142" s="37">
        <f>D6142+E6142+F6142</f>
        <v>61254</v>
      </c>
      <c r="D6142" s="3">
        <v>37977</v>
      </c>
      <c r="E6142" s="3">
        <v>6171</v>
      </c>
      <c r="F6142" s="4">
        <v>17106</v>
      </c>
    </row>
    <row r="6143" spans="2:6" ht="11.25" customHeight="1" x14ac:dyDescent="0.2">
      <c r="B6143" s="36" t="s">
        <v>4016</v>
      </c>
      <c r="C6143" s="3"/>
      <c r="D6143" s="3"/>
      <c r="E6143" s="3"/>
      <c r="F6143" s="4"/>
    </row>
    <row r="6144" spans="2:6" ht="11.25" customHeight="1" x14ac:dyDescent="0.2">
      <c r="B6144" s="28" t="s">
        <v>1113</v>
      </c>
      <c r="C6144" s="6"/>
      <c r="D6144" s="6"/>
      <c r="E6144" s="6"/>
      <c r="F6144" s="7"/>
    </row>
    <row r="6145" spans="2:6" ht="11.25" customHeight="1" x14ac:dyDescent="0.2">
      <c r="B6145" s="36" t="s">
        <v>4016</v>
      </c>
      <c r="C6145" s="3"/>
      <c r="D6145" s="3"/>
      <c r="E6145" s="3"/>
      <c r="F6145" s="4"/>
    </row>
    <row r="6146" spans="2:6" ht="11.25" customHeight="1" x14ac:dyDescent="0.2">
      <c r="B6146" s="36" t="s">
        <v>752</v>
      </c>
      <c r="C6146" s="3"/>
      <c r="D6146" s="3"/>
      <c r="E6146" s="3"/>
      <c r="F6146" s="4"/>
    </row>
    <row r="6147" spans="2:6" ht="11.25" customHeight="1" x14ac:dyDescent="0.2">
      <c r="B6147" s="36" t="s">
        <v>4016</v>
      </c>
      <c r="C6147" s="3"/>
      <c r="D6147" s="3"/>
      <c r="E6147" s="3"/>
      <c r="F6147" s="4"/>
    </row>
    <row r="6148" spans="2:6" ht="11.25" customHeight="1" x14ac:dyDescent="0.2">
      <c r="B6148" s="36" t="s">
        <v>2240</v>
      </c>
      <c r="C6148" s="3"/>
      <c r="D6148" s="3"/>
      <c r="E6148" s="3"/>
      <c r="F6148" s="4"/>
    </row>
    <row r="6149" spans="2:6" ht="11.25" customHeight="1" x14ac:dyDescent="0.2">
      <c r="B6149" s="36" t="s">
        <v>2385</v>
      </c>
      <c r="C6149" s="3"/>
      <c r="D6149" s="3"/>
      <c r="E6149" s="3"/>
      <c r="F6149" s="4"/>
    </row>
    <row r="6150" spans="2:6" ht="11.25" customHeight="1" x14ac:dyDescent="0.2">
      <c r="B6150" s="36" t="s">
        <v>743</v>
      </c>
      <c r="C6150" s="3"/>
      <c r="D6150" s="3"/>
      <c r="E6150" s="3"/>
      <c r="F6150" s="4"/>
    </row>
    <row r="6151" spans="2:6" ht="11.25" customHeight="1" x14ac:dyDescent="0.2">
      <c r="B6151" s="36" t="s">
        <v>116</v>
      </c>
      <c r="C6151" s="3"/>
      <c r="D6151" s="3"/>
      <c r="E6151" s="3"/>
      <c r="F6151" s="4"/>
    </row>
    <row r="6152" spans="2:6" ht="11.25" customHeight="1" x14ac:dyDescent="0.2">
      <c r="B6152" s="36" t="s">
        <v>4016</v>
      </c>
      <c r="C6152" s="3"/>
      <c r="D6152" s="3"/>
      <c r="E6152" s="3"/>
      <c r="F6152" s="4"/>
    </row>
    <row r="6153" spans="2:6" ht="11.25" customHeight="1" x14ac:dyDescent="0.2">
      <c r="B6153" s="36" t="s">
        <v>3859</v>
      </c>
      <c r="C6153" s="3"/>
      <c r="D6153" s="3"/>
      <c r="E6153" s="3"/>
      <c r="F6153" s="4"/>
    </row>
    <row r="6154" spans="2:6" ht="11.25" customHeight="1" x14ac:dyDescent="0.2">
      <c r="B6154" s="36" t="s">
        <v>4016</v>
      </c>
      <c r="C6154" s="3"/>
      <c r="D6154" s="3"/>
      <c r="E6154" s="3"/>
      <c r="F6154" s="4"/>
    </row>
    <row r="6155" spans="2:6" ht="11.25" customHeight="1" x14ac:dyDescent="0.2">
      <c r="B6155" s="36" t="s">
        <v>2431</v>
      </c>
      <c r="C6155" s="3"/>
      <c r="D6155" s="3"/>
      <c r="E6155" s="3"/>
      <c r="F6155" s="4"/>
    </row>
    <row r="6156" spans="2:6" ht="11.25" customHeight="1" x14ac:dyDescent="0.2">
      <c r="B6156" s="36" t="s">
        <v>4016</v>
      </c>
      <c r="C6156" s="3"/>
      <c r="D6156" s="3"/>
      <c r="E6156" s="3"/>
      <c r="F6156" s="4"/>
    </row>
    <row r="6157" spans="2:6" ht="11.25" customHeight="1" x14ac:dyDescent="0.2">
      <c r="B6157" s="36" t="s">
        <v>1356</v>
      </c>
      <c r="C6157" s="3"/>
      <c r="D6157" s="3"/>
      <c r="E6157" s="3"/>
      <c r="F6157" s="4"/>
    </row>
    <row r="6158" spans="2:6" ht="11.25" customHeight="1" x14ac:dyDescent="0.2">
      <c r="B6158" s="36" t="s">
        <v>928</v>
      </c>
      <c r="C6158" s="3"/>
      <c r="D6158" s="3"/>
      <c r="E6158" s="3"/>
      <c r="F6158" s="4"/>
    </row>
    <row r="6159" spans="2:6" ht="11.25" customHeight="1" x14ac:dyDescent="0.2">
      <c r="B6159" s="36" t="s">
        <v>3316</v>
      </c>
      <c r="C6159" s="3"/>
      <c r="D6159" s="3"/>
      <c r="E6159" s="3"/>
      <c r="F6159" s="4"/>
    </row>
    <row r="6160" spans="2:6" ht="11.25" customHeight="1" x14ac:dyDescent="0.2">
      <c r="B6160" s="36" t="s">
        <v>4016</v>
      </c>
      <c r="C6160" s="3"/>
      <c r="D6160" s="3"/>
      <c r="E6160" s="3"/>
      <c r="F6160" s="4"/>
    </row>
    <row r="6161" spans="2:6" ht="11.25" customHeight="1" x14ac:dyDescent="0.2">
      <c r="B6161" s="36" t="s">
        <v>1390</v>
      </c>
      <c r="C6161" s="3"/>
      <c r="D6161" s="3"/>
      <c r="E6161" s="3"/>
      <c r="F6161" s="4"/>
    </row>
    <row r="6162" spans="2:6" ht="11.25" customHeight="1" x14ac:dyDescent="0.2">
      <c r="B6162" s="36" t="s">
        <v>4016</v>
      </c>
      <c r="C6162" s="3"/>
      <c r="D6162" s="3"/>
      <c r="E6162" s="3"/>
      <c r="F6162" s="4"/>
    </row>
    <row r="6163" spans="2:6" ht="11.25" customHeight="1" x14ac:dyDescent="0.2">
      <c r="B6163" s="36" t="s">
        <v>1144</v>
      </c>
      <c r="C6163" s="3"/>
      <c r="D6163" s="3"/>
      <c r="E6163" s="3"/>
      <c r="F6163" s="4"/>
    </row>
    <row r="6164" spans="2:6" ht="11.25" customHeight="1" x14ac:dyDescent="0.2">
      <c r="B6164" s="36" t="s">
        <v>4016</v>
      </c>
      <c r="C6164" s="3"/>
      <c r="D6164" s="3"/>
      <c r="E6164" s="3"/>
      <c r="F6164" s="4"/>
    </row>
    <row r="6165" spans="2:6" ht="11.25" customHeight="1" x14ac:dyDescent="0.2">
      <c r="B6165" s="36" t="s">
        <v>2275</v>
      </c>
      <c r="C6165" s="3"/>
      <c r="D6165" s="3"/>
      <c r="E6165" s="3"/>
      <c r="F6165" s="4"/>
    </row>
    <row r="6166" spans="2:6" ht="11.25" customHeight="1" x14ac:dyDescent="0.2">
      <c r="B6166" s="36" t="s">
        <v>4016</v>
      </c>
      <c r="C6166" s="3"/>
      <c r="D6166" s="3"/>
      <c r="E6166" s="3"/>
      <c r="F6166" s="4"/>
    </row>
    <row r="6167" spans="2:6" ht="11.25" customHeight="1" x14ac:dyDescent="0.2">
      <c r="B6167" s="36" t="s">
        <v>1647</v>
      </c>
      <c r="C6167" s="3"/>
      <c r="D6167" s="3"/>
      <c r="E6167" s="3"/>
      <c r="F6167" s="4"/>
    </row>
    <row r="6168" spans="2:6" ht="11.25" customHeight="1" x14ac:dyDescent="0.2">
      <c r="B6168" s="36" t="s">
        <v>957</v>
      </c>
      <c r="C6168" s="3"/>
      <c r="D6168" s="3"/>
      <c r="E6168" s="3"/>
      <c r="F6168" s="4"/>
    </row>
    <row r="6169" spans="2:6" ht="11.25" customHeight="1" x14ac:dyDescent="0.2">
      <c r="B6169" s="36" t="s">
        <v>3177</v>
      </c>
      <c r="C6169" s="3"/>
      <c r="D6169" s="3"/>
      <c r="E6169" s="3"/>
      <c r="F6169" s="4"/>
    </row>
    <row r="6170" spans="2:6" ht="11.25" customHeight="1" x14ac:dyDescent="0.2">
      <c r="B6170" s="36" t="s">
        <v>4016</v>
      </c>
      <c r="C6170" s="3"/>
      <c r="D6170" s="3"/>
      <c r="E6170" s="3"/>
      <c r="F6170" s="4"/>
    </row>
    <row r="6171" spans="2:6" ht="11.25" customHeight="1" x14ac:dyDescent="0.2">
      <c r="B6171" s="36" t="s">
        <v>3326</v>
      </c>
      <c r="C6171" s="3"/>
      <c r="D6171" s="3"/>
      <c r="E6171" s="3"/>
      <c r="F6171" s="4"/>
    </row>
    <row r="6172" spans="2:6" ht="11.25" customHeight="1" x14ac:dyDescent="0.2">
      <c r="B6172" s="36" t="s">
        <v>1931</v>
      </c>
      <c r="C6172" s="3"/>
      <c r="D6172" s="3"/>
      <c r="E6172" s="3"/>
      <c r="F6172" s="4"/>
    </row>
    <row r="6173" spans="2:6" ht="11.25" customHeight="1" x14ac:dyDescent="0.2">
      <c r="B6173" s="36" t="s">
        <v>2804</v>
      </c>
      <c r="C6173" s="3"/>
      <c r="D6173" s="3"/>
      <c r="E6173" s="3"/>
      <c r="F6173" s="4"/>
    </row>
    <row r="6174" spans="2:6" ht="11.25" customHeight="1" x14ac:dyDescent="0.2">
      <c r="B6174" s="36" t="s">
        <v>4016</v>
      </c>
      <c r="C6174" s="3"/>
      <c r="D6174" s="3"/>
      <c r="E6174" s="3"/>
      <c r="F6174" s="4"/>
    </row>
    <row r="6175" spans="2:6" ht="11.25" customHeight="1" x14ac:dyDescent="0.2">
      <c r="B6175" s="36" t="s">
        <v>1571</v>
      </c>
      <c r="C6175" s="3"/>
      <c r="D6175" s="3"/>
      <c r="E6175" s="3"/>
      <c r="F6175" s="4"/>
    </row>
    <row r="6176" spans="2:6" ht="11.25" customHeight="1" x14ac:dyDescent="0.2">
      <c r="B6176" s="36" t="s">
        <v>3112</v>
      </c>
      <c r="C6176" s="3"/>
      <c r="D6176" s="3"/>
      <c r="E6176" s="3"/>
      <c r="F6176" s="4"/>
    </row>
    <row r="6177" spans="2:6" ht="11.25" customHeight="1" x14ac:dyDescent="0.2">
      <c r="B6177" s="36" t="s">
        <v>2546</v>
      </c>
      <c r="C6177" s="3"/>
      <c r="D6177" s="3"/>
      <c r="E6177" s="3"/>
      <c r="F6177" s="4"/>
    </row>
    <row r="6178" spans="2:6" ht="11.25" customHeight="1" x14ac:dyDescent="0.2">
      <c r="B6178" s="36" t="s">
        <v>2146</v>
      </c>
      <c r="C6178" s="37">
        <f>D6178+E6178+F6178</f>
        <v>87278</v>
      </c>
      <c r="D6178" s="3">
        <v>45570</v>
      </c>
      <c r="E6178" s="3">
        <v>15284</v>
      </c>
      <c r="F6178" s="4">
        <v>26424</v>
      </c>
    </row>
    <row r="6179" spans="2:6" ht="11.25" customHeight="1" x14ac:dyDescent="0.2">
      <c r="B6179" s="36" t="s">
        <v>4016</v>
      </c>
      <c r="C6179" s="3"/>
      <c r="D6179" s="3"/>
      <c r="E6179" s="3"/>
      <c r="F6179" s="4"/>
    </row>
    <row r="6180" spans="2:6" ht="11.25" customHeight="1" x14ac:dyDescent="0.2">
      <c r="B6180" s="36" t="s">
        <v>2597</v>
      </c>
      <c r="C6180" s="3"/>
      <c r="D6180" s="3"/>
      <c r="E6180" s="3"/>
      <c r="F6180" s="4"/>
    </row>
    <row r="6181" spans="2:6" ht="11.25" customHeight="1" x14ac:dyDescent="0.2">
      <c r="B6181" s="36" t="s">
        <v>4016</v>
      </c>
      <c r="C6181" s="3"/>
      <c r="D6181" s="3"/>
      <c r="E6181" s="3"/>
      <c r="F6181" s="4"/>
    </row>
    <row r="6182" spans="2:6" ht="11.25" customHeight="1" x14ac:dyDescent="0.2">
      <c r="B6182" s="36" t="s">
        <v>285</v>
      </c>
      <c r="C6182" s="3"/>
      <c r="D6182" s="3"/>
      <c r="E6182" s="3"/>
      <c r="F6182" s="4"/>
    </row>
    <row r="6183" spans="2:6" ht="11.25" customHeight="1" x14ac:dyDescent="0.2">
      <c r="B6183" s="36" t="s">
        <v>4016</v>
      </c>
      <c r="C6183" s="3"/>
      <c r="D6183" s="3"/>
      <c r="E6183" s="3"/>
      <c r="F6183" s="4"/>
    </row>
    <row r="6184" spans="2:6" ht="11.25" customHeight="1" x14ac:dyDescent="0.2">
      <c r="B6184" s="36" t="s">
        <v>3473</v>
      </c>
      <c r="C6184" s="3"/>
      <c r="D6184" s="3"/>
      <c r="E6184" s="3"/>
      <c r="F6184" s="4"/>
    </row>
    <row r="6185" spans="2:6" ht="11.25" customHeight="1" x14ac:dyDescent="0.2">
      <c r="B6185" s="36" t="s">
        <v>4016</v>
      </c>
      <c r="C6185" s="3"/>
      <c r="D6185" s="3"/>
      <c r="E6185" s="3"/>
      <c r="F6185" s="4"/>
    </row>
    <row r="6186" spans="2:6" ht="11.25" customHeight="1" x14ac:dyDescent="0.2">
      <c r="B6186" s="36" t="s">
        <v>2158</v>
      </c>
      <c r="C6186" s="3"/>
      <c r="D6186" s="3"/>
      <c r="E6186" s="3"/>
      <c r="F6186" s="4"/>
    </row>
    <row r="6187" spans="2:6" ht="11.25" customHeight="1" x14ac:dyDescent="0.2">
      <c r="B6187" s="36" t="s">
        <v>83</v>
      </c>
      <c r="C6187" s="3"/>
      <c r="D6187" s="3"/>
      <c r="E6187" s="3"/>
      <c r="F6187" s="4"/>
    </row>
    <row r="6188" spans="2:6" ht="11.25" customHeight="1" x14ac:dyDescent="0.2">
      <c r="B6188" s="36" t="s">
        <v>3166</v>
      </c>
      <c r="C6188" s="3"/>
      <c r="D6188" s="3"/>
      <c r="E6188" s="3"/>
      <c r="F6188" s="4"/>
    </row>
    <row r="6189" spans="2:6" ht="11.25" customHeight="1" x14ac:dyDescent="0.2">
      <c r="B6189" s="36" t="s">
        <v>3727</v>
      </c>
      <c r="C6189" s="37">
        <f>D6189+E6189+F6189</f>
        <v>125334</v>
      </c>
      <c r="D6189" s="3">
        <v>77707</v>
      </c>
      <c r="E6189" s="3">
        <v>12625</v>
      </c>
      <c r="F6189" s="4">
        <v>35002</v>
      </c>
    </row>
    <row r="6190" spans="2:6" ht="11.25" customHeight="1" x14ac:dyDescent="0.2">
      <c r="B6190" s="36" t="s">
        <v>4016</v>
      </c>
      <c r="C6190" s="3"/>
      <c r="D6190" s="3"/>
      <c r="E6190" s="3"/>
      <c r="F6190" s="4"/>
    </row>
    <row r="6191" spans="2:6" ht="11.25" customHeight="1" x14ac:dyDescent="0.2">
      <c r="B6191" s="36" t="s">
        <v>3683</v>
      </c>
      <c r="C6191" s="3"/>
      <c r="D6191" s="3"/>
      <c r="E6191" s="3"/>
      <c r="F6191" s="4"/>
    </row>
    <row r="6192" spans="2:6" ht="11.25" customHeight="1" x14ac:dyDescent="0.2">
      <c r="B6192" s="36" t="s">
        <v>4016</v>
      </c>
      <c r="C6192" s="3"/>
      <c r="D6192" s="3"/>
      <c r="E6192" s="3"/>
      <c r="F6192" s="4"/>
    </row>
    <row r="6193" spans="2:6" ht="11.25" customHeight="1" x14ac:dyDescent="0.2">
      <c r="B6193" s="36" t="s">
        <v>1539</v>
      </c>
      <c r="C6193" s="3"/>
      <c r="D6193" s="3"/>
      <c r="E6193" s="3"/>
      <c r="F6193" s="4"/>
    </row>
    <row r="6194" spans="2:6" ht="11.25" customHeight="1" x14ac:dyDescent="0.2">
      <c r="B6194" s="36" t="s">
        <v>4016</v>
      </c>
      <c r="C6194" s="3"/>
      <c r="D6194" s="3"/>
      <c r="E6194" s="3"/>
      <c r="F6194" s="4"/>
    </row>
    <row r="6195" spans="2:6" ht="11.25" customHeight="1" x14ac:dyDescent="0.2">
      <c r="B6195" s="36" t="s">
        <v>1401</v>
      </c>
      <c r="C6195" s="3"/>
      <c r="D6195" s="3"/>
      <c r="E6195" s="3"/>
      <c r="F6195" s="4"/>
    </row>
    <row r="6196" spans="2:6" ht="11.25" customHeight="1" x14ac:dyDescent="0.2">
      <c r="B6196" s="36" t="s">
        <v>4016</v>
      </c>
      <c r="C6196" s="3"/>
      <c r="D6196" s="3"/>
      <c r="E6196" s="3"/>
      <c r="F6196" s="4"/>
    </row>
    <row r="6197" spans="2:6" ht="11.25" customHeight="1" x14ac:dyDescent="0.2">
      <c r="B6197" s="28" t="s">
        <v>895</v>
      </c>
      <c r="C6197" s="6"/>
      <c r="D6197" s="6"/>
      <c r="E6197" s="6"/>
      <c r="F6197" s="7"/>
    </row>
    <row r="6198" spans="2:6" ht="11.25" customHeight="1" x14ac:dyDescent="0.2">
      <c r="B6198" s="36" t="s">
        <v>4016</v>
      </c>
      <c r="C6198" s="3"/>
      <c r="D6198" s="3"/>
      <c r="E6198" s="3"/>
      <c r="F6198" s="4"/>
    </row>
    <row r="6199" spans="2:6" ht="11.25" customHeight="1" x14ac:dyDescent="0.2">
      <c r="B6199" s="36" t="s">
        <v>3084</v>
      </c>
      <c r="C6199" s="3"/>
      <c r="D6199" s="3"/>
      <c r="E6199" s="3"/>
      <c r="F6199" s="4"/>
    </row>
    <row r="6200" spans="2:6" ht="11.25" customHeight="1" x14ac:dyDescent="0.2">
      <c r="B6200" s="36" t="s">
        <v>4016</v>
      </c>
      <c r="C6200" s="3"/>
      <c r="D6200" s="3"/>
      <c r="E6200" s="3"/>
      <c r="F6200" s="4"/>
    </row>
    <row r="6201" spans="2:6" ht="11.25" customHeight="1" x14ac:dyDescent="0.2">
      <c r="B6201" s="36" t="s">
        <v>3117</v>
      </c>
      <c r="C6201" s="3"/>
      <c r="D6201" s="3"/>
      <c r="E6201" s="3"/>
      <c r="F6201" s="4"/>
    </row>
    <row r="6202" spans="2:6" ht="11.25" customHeight="1" x14ac:dyDescent="0.2">
      <c r="B6202" s="36" t="s">
        <v>4016</v>
      </c>
      <c r="C6202" s="3"/>
      <c r="D6202" s="3"/>
      <c r="E6202" s="3"/>
      <c r="F6202" s="4"/>
    </row>
    <row r="6203" spans="2:6" ht="11.25" customHeight="1" x14ac:dyDescent="0.2">
      <c r="B6203" s="36" t="s">
        <v>1512</v>
      </c>
      <c r="C6203" s="3"/>
      <c r="D6203" s="3"/>
      <c r="E6203" s="3"/>
      <c r="F6203" s="4"/>
    </row>
    <row r="6204" spans="2:6" ht="11.25" customHeight="1" x14ac:dyDescent="0.2">
      <c r="B6204" s="36" t="s">
        <v>4016</v>
      </c>
      <c r="C6204" s="3"/>
      <c r="D6204" s="3"/>
      <c r="E6204" s="3"/>
      <c r="F6204" s="4"/>
    </row>
    <row r="6205" spans="2:6" ht="11.25" customHeight="1" x14ac:dyDescent="0.2">
      <c r="B6205" s="36" t="s">
        <v>3904</v>
      </c>
      <c r="C6205" s="3"/>
      <c r="D6205" s="3"/>
      <c r="E6205" s="3"/>
      <c r="F6205" s="4"/>
    </row>
    <row r="6206" spans="2:6" ht="11.25" customHeight="1" x14ac:dyDescent="0.2">
      <c r="B6206" s="36" t="s">
        <v>4016</v>
      </c>
      <c r="C6206" s="3"/>
      <c r="D6206" s="3"/>
      <c r="E6206" s="3"/>
      <c r="F6206" s="4"/>
    </row>
    <row r="6207" spans="2:6" ht="11.25" customHeight="1" x14ac:dyDescent="0.2">
      <c r="B6207" s="36" t="s">
        <v>2327</v>
      </c>
      <c r="C6207" s="3"/>
      <c r="D6207" s="3"/>
      <c r="E6207" s="3"/>
      <c r="F6207" s="4"/>
    </row>
    <row r="6208" spans="2:6" ht="11.25" customHeight="1" x14ac:dyDescent="0.2">
      <c r="B6208" s="36" t="s">
        <v>4016</v>
      </c>
      <c r="C6208" s="3"/>
      <c r="D6208" s="3"/>
      <c r="E6208" s="3"/>
      <c r="F6208" s="4"/>
    </row>
    <row r="6209" spans="2:6" ht="11.25" customHeight="1" x14ac:dyDescent="0.2">
      <c r="B6209" s="36" t="s">
        <v>627</v>
      </c>
      <c r="C6209" s="3"/>
      <c r="D6209" s="3"/>
      <c r="E6209" s="3"/>
      <c r="F6209" s="4"/>
    </row>
    <row r="6210" spans="2:6" ht="11.25" customHeight="1" x14ac:dyDescent="0.2">
      <c r="B6210" s="36" t="s">
        <v>4016</v>
      </c>
      <c r="C6210" s="3"/>
      <c r="D6210" s="3"/>
      <c r="E6210" s="3"/>
      <c r="F6210" s="4"/>
    </row>
    <row r="6211" spans="2:6" ht="11.25" customHeight="1" x14ac:dyDescent="0.2">
      <c r="B6211" s="36" t="s">
        <v>2417</v>
      </c>
      <c r="C6211" s="3"/>
      <c r="D6211" s="3"/>
      <c r="E6211" s="3"/>
      <c r="F6211" s="4"/>
    </row>
    <row r="6212" spans="2:6" ht="11.25" customHeight="1" x14ac:dyDescent="0.2">
      <c r="B6212" s="36" t="s">
        <v>4016</v>
      </c>
      <c r="C6212" s="3"/>
      <c r="D6212" s="3"/>
      <c r="E6212" s="3"/>
      <c r="F6212" s="4"/>
    </row>
    <row r="6213" spans="2:6" ht="11.25" customHeight="1" x14ac:dyDescent="0.2">
      <c r="B6213" s="36" t="s">
        <v>3800</v>
      </c>
      <c r="C6213" s="3"/>
      <c r="D6213" s="3"/>
      <c r="E6213" s="3"/>
      <c r="F6213" s="4"/>
    </row>
    <row r="6214" spans="2:6" ht="11.25" customHeight="1" x14ac:dyDescent="0.2">
      <c r="B6214" s="36" t="s">
        <v>4016</v>
      </c>
      <c r="C6214" s="3"/>
      <c r="D6214" s="3"/>
      <c r="E6214" s="3"/>
      <c r="F6214" s="4"/>
    </row>
    <row r="6215" spans="2:6" ht="11.25" customHeight="1" x14ac:dyDescent="0.2">
      <c r="B6215" s="36" t="s">
        <v>780</v>
      </c>
      <c r="C6215" s="3"/>
      <c r="D6215" s="3"/>
      <c r="E6215" s="3"/>
      <c r="F6215" s="4"/>
    </row>
    <row r="6216" spans="2:6" ht="11.25" customHeight="1" x14ac:dyDescent="0.2">
      <c r="B6216" s="36" t="s">
        <v>1924</v>
      </c>
      <c r="C6216" s="3"/>
      <c r="D6216" s="3"/>
      <c r="E6216" s="3"/>
      <c r="F6216" s="4"/>
    </row>
    <row r="6217" spans="2:6" ht="11.25" customHeight="1" x14ac:dyDescent="0.2">
      <c r="B6217" s="36" t="s">
        <v>1228</v>
      </c>
      <c r="C6217" s="3"/>
      <c r="D6217" s="3"/>
      <c r="E6217" s="3"/>
      <c r="F6217" s="4"/>
    </row>
    <row r="6218" spans="2:6" ht="11.25" customHeight="1" x14ac:dyDescent="0.2">
      <c r="B6218" s="36" t="s">
        <v>4016</v>
      </c>
      <c r="C6218" s="3"/>
      <c r="D6218" s="3"/>
      <c r="E6218" s="3"/>
      <c r="F6218" s="4"/>
    </row>
    <row r="6219" spans="2:6" ht="11.25" customHeight="1" x14ac:dyDescent="0.2">
      <c r="B6219" s="36" t="s">
        <v>717</v>
      </c>
      <c r="C6219" s="3"/>
      <c r="D6219" s="3"/>
      <c r="E6219" s="3"/>
      <c r="F6219" s="4"/>
    </row>
    <row r="6220" spans="2:6" ht="11.25" customHeight="1" x14ac:dyDescent="0.2">
      <c r="B6220" s="36" t="s">
        <v>4016</v>
      </c>
      <c r="C6220" s="3"/>
      <c r="D6220" s="3"/>
      <c r="E6220" s="3"/>
      <c r="F6220" s="4"/>
    </row>
    <row r="6221" spans="2:6" ht="11.25" customHeight="1" x14ac:dyDescent="0.2">
      <c r="B6221" s="36" t="s">
        <v>3809</v>
      </c>
      <c r="C6221" s="3"/>
      <c r="D6221" s="3"/>
      <c r="E6221" s="3"/>
      <c r="F6221" s="4"/>
    </row>
    <row r="6222" spans="2:6" ht="11.25" customHeight="1" x14ac:dyDescent="0.2">
      <c r="B6222" s="36" t="s">
        <v>2405</v>
      </c>
      <c r="C6222" s="3"/>
      <c r="D6222" s="3"/>
      <c r="E6222" s="3"/>
      <c r="F6222" s="4"/>
    </row>
    <row r="6223" spans="2:6" ht="11.25" customHeight="1" x14ac:dyDescent="0.2">
      <c r="B6223" s="36" t="s">
        <v>1203</v>
      </c>
      <c r="C6223" s="37">
        <f>D6223+E6223+F6223</f>
        <v>149086</v>
      </c>
      <c r="D6223" s="3">
        <v>123953</v>
      </c>
      <c r="E6223" s="3"/>
      <c r="F6223" s="4">
        <v>25133</v>
      </c>
    </row>
    <row r="6224" spans="2:6" ht="11.25" customHeight="1" x14ac:dyDescent="0.2">
      <c r="B6224" s="36" t="s">
        <v>4016</v>
      </c>
      <c r="C6224" s="3"/>
      <c r="D6224" s="3"/>
      <c r="E6224" s="3"/>
      <c r="F6224" s="4"/>
    </row>
    <row r="6225" spans="2:6" ht="11.25" customHeight="1" x14ac:dyDescent="0.2">
      <c r="B6225" s="36" t="s">
        <v>2892</v>
      </c>
      <c r="C6225" s="3"/>
      <c r="D6225" s="3"/>
      <c r="E6225" s="3"/>
      <c r="F6225" s="4"/>
    </row>
    <row r="6226" spans="2:6" ht="11.25" customHeight="1" x14ac:dyDescent="0.2">
      <c r="B6226" s="36" t="s">
        <v>4016</v>
      </c>
      <c r="C6226" s="3"/>
      <c r="D6226" s="3"/>
      <c r="E6226" s="3"/>
      <c r="F6226" s="4"/>
    </row>
    <row r="6227" spans="2:6" ht="11.25" customHeight="1" x14ac:dyDescent="0.2">
      <c r="B6227" s="36" t="s">
        <v>1867</v>
      </c>
      <c r="C6227" s="3"/>
      <c r="D6227" s="3"/>
      <c r="E6227" s="3"/>
      <c r="F6227" s="4"/>
    </row>
    <row r="6228" spans="2:6" ht="11.25" customHeight="1" x14ac:dyDescent="0.2">
      <c r="B6228" s="36" t="s">
        <v>4016</v>
      </c>
      <c r="C6228" s="3"/>
      <c r="D6228" s="3"/>
      <c r="E6228" s="3"/>
      <c r="F6228" s="4"/>
    </row>
    <row r="6229" spans="2:6" ht="11.25" customHeight="1" x14ac:dyDescent="0.2">
      <c r="B6229" s="36" t="s">
        <v>676</v>
      </c>
      <c r="C6229" s="3"/>
      <c r="D6229" s="3"/>
      <c r="E6229" s="3"/>
      <c r="F6229" s="4"/>
    </row>
    <row r="6230" spans="2:6" ht="11.25" customHeight="1" x14ac:dyDescent="0.2">
      <c r="B6230" s="36" t="s">
        <v>4016</v>
      </c>
      <c r="C6230" s="3"/>
      <c r="D6230" s="3"/>
      <c r="E6230" s="3"/>
      <c r="F6230" s="4"/>
    </row>
    <row r="6231" spans="2:6" ht="11.25" customHeight="1" x14ac:dyDescent="0.2">
      <c r="B6231" s="36" t="s">
        <v>1451</v>
      </c>
      <c r="C6231" s="3"/>
      <c r="D6231" s="3"/>
      <c r="E6231" s="3"/>
      <c r="F6231" s="4"/>
    </row>
    <row r="6232" spans="2:6" ht="11.25" customHeight="1" x14ac:dyDescent="0.2">
      <c r="B6232" s="36" t="s">
        <v>1430</v>
      </c>
      <c r="C6232" s="3"/>
      <c r="D6232" s="3"/>
      <c r="E6232" s="3"/>
      <c r="F6232" s="4"/>
    </row>
    <row r="6233" spans="2:6" ht="11.25" customHeight="1" x14ac:dyDescent="0.2">
      <c r="B6233" s="36" t="s">
        <v>500</v>
      </c>
      <c r="C6233" s="3"/>
      <c r="D6233" s="3"/>
      <c r="E6233" s="3"/>
      <c r="F6233" s="4"/>
    </row>
    <row r="6234" spans="2:6" ht="11.25" customHeight="1" x14ac:dyDescent="0.2">
      <c r="B6234" s="36" t="s">
        <v>4016</v>
      </c>
      <c r="C6234" s="3"/>
      <c r="D6234" s="3"/>
      <c r="E6234" s="3"/>
      <c r="F6234" s="4"/>
    </row>
    <row r="6235" spans="2:6" ht="11.25" customHeight="1" x14ac:dyDescent="0.2">
      <c r="B6235" s="36" t="s">
        <v>1139</v>
      </c>
      <c r="C6235" s="3"/>
      <c r="D6235" s="3"/>
      <c r="E6235" s="3"/>
      <c r="F6235" s="4"/>
    </row>
    <row r="6236" spans="2:6" ht="11.25" customHeight="1" x14ac:dyDescent="0.2">
      <c r="B6236" s="36" t="s">
        <v>4016</v>
      </c>
      <c r="C6236" s="3"/>
      <c r="D6236" s="3"/>
      <c r="E6236" s="3"/>
      <c r="F6236" s="4"/>
    </row>
    <row r="6237" spans="2:6" ht="11.25" customHeight="1" x14ac:dyDescent="0.2">
      <c r="B6237" s="36" t="s">
        <v>1219</v>
      </c>
      <c r="C6237" s="3"/>
      <c r="D6237" s="3"/>
      <c r="E6237" s="3"/>
      <c r="F6237" s="4"/>
    </row>
    <row r="6238" spans="2:6" ht="11.25" customHeight="1" x14ac:dyDescent="0.2">
      <c r="B6238" s="36" t="s">
        <v>2923</v>
      </c>
      <c r="C6238" s="3"/>
      <c r="D6238" s="3"/>
      <c r="E6238" s="3"/>
      <c r="F6238" s="4"/>
    </row>
    <row r="6239" spans="2:6" ht="11.25" customHeight="1" x14ac:dyDescent="0.2">
      <c r="B6239" s="36" t="s">
        <v>2328</v>
      </c>
      <c r="C6239" s="3"/>
      <c r="D6239" s="3"/>
      <c r="E6239" s="3"/>
      <c r="F6239" s="4"/>
    </row>
    <row r="6240" spans="2:6" ht="11.25" customHeight="1" x14ac:dyDescent="0.2">
      <c r="B6240" s="36" t="s">
        <v>1818</v>
      </c>
      <c r="C6240" s="37">
        <f>D6240+E6240+F6240</f>
        <v>45003</v>
      </c>
      <c r="D6240" s="3">
        <v>21545</v>
      </c>
      <c r="E6240" s="3">
        <v>18696</v>
      </c>
      <c r="F6240" s="4">
        <v>4762</v>
      </c>
    </row>
    <row r="6241" spans="2:6" ht="11.25" customHeight="1" x14ac:dyDescent="0.2">
      <c r="B6241" s="36" t="s">
        <v>4016</v>
      </c>
      <c r="C6241" s="3"/>
      <c r="D6241" s="3"/>
      <c r="E6241" s="3"/>
      <c r="F6241" s="4"/>
    </row>
    <row r="6242" spans="2:6" ht="11.25" customHeight="1" x14ac:dyDescent="0.2">
      <c r="B6242" s="36" t="s">
        <v>632</v>
      </c>
      <c r="C6242" s="3"/>
      <c r="D6242" s="3"/>
      <c r="E6242" s="3"/>
      <c r="F6242" s="4"/>
    </row>
    <row r="6243" spans="2:6" ht="11.25" customHeight="1" x14ac:dyDescent="0.2">
      <c r="B6243" s="36" t="s">
        <v>4016</v>
      </c>
      <c r="C6243" s="3"/>
      <c r="D6243" s="3"/>
      <c r="E6243" s="3"/>
      <c r="F6243" s="4"/>
    </row>
    <row r="6244" spans="2:6" ht="11.25" customHeight="1" x14ac:dyDescent="0.2">
      <c r="B6244" s="36" t="s">
        <v>316</v>
      </c>
      <c r="C6244" s="3"/>
      <c r="D6244" s="3"/>
      <c r="E6244" s="3"/>
      <c r="F6244" s="4"/>
    </row>
    <row r="6245" spans="2:6" ht="11.25" customHeight="1" x14ac:dyDescent="0.2">
      <c r="B6245" s="36" t="s">
        <v>17</v>
      </c>
      <c r="C6245" s="3"/>
      <c r="D6245" s="3"/>
      <c r="E6245" s="3"/>
      <c r="F6245" s="4"/>
    </row>
    <row r="6246" spans="2:6" ht="11.25" customHeight="1" x14ac:dyDescent="0.2">
      <c r="B6246" s="36" t="s">
        <v>2842</v>
      </c>
      <c r="C6246" s="3"/>
      <c r="D6246" s="3"/>
      <c r="E6246" s="3"/>
      <c r="F6246" s="4"/>
    </row>
    <row r="6247" spans="2:6" ht="11.25" customHeight="1" x14ac:dyDescent="0.2">
      <c r="B6247" s="36" t="s">
        <v>31</v>
      </c>
      <c r="C6247" s="37">
        <f>D6247+E6247+F6247</f>
        <v>194089</v>
      </c>
      <c r="D6247" s="3">
        <v>145498</v>
      </c>
      <c r="E6247" s="3">
        <v>18696</v>
      </c>
      <c r="F6247" s="4">
        <v>29895</v>
      </c>
    </row>
    <row r="6248" spans="2:6" ht="11.25" customHeight="1" x14ac:dyDescent="0.2">
      <c r="B6248" s="36" t="s">
        <v>4016</v>
      </c>
      <c r="C6248" s="3"/>
      <c r="D6248" s="3"/>
      <c r="E6248" s="3"/>
      <c r="F6248" s="4"/>
    </row>
    <row r="6249" spans="2:6" ht="11.25" customHeight="1" x14ac:dyDescent="0.2">
      <c r="B6249" s="36" t="s">
        <v>2972</v>
      </c>
      <c r="C6249" s="3"/>
      <c r="D6249" s="3"/>
      <c r="E6249" s="3"/>
      <c r="F6249" s="4"/>
    </row>
    <row r="6250" spans="2:6" ht="11.25" customHeight="1" x14ac:dyDescent="0.2">
      <c r="B6250" s="28" t="s">
        <v>4016</v>
      </c>
      <c r="C6250" s="6"/>
      <c r="D6250" s="6"/>
      <c r="E6250" s="6"/>
      <c r="F6250" s="7"/>
    </row>
    <row r="6251" spans="2:6" ht="11.25" customHeight="1" x14ac:dyDescent="0.2">
      <c r="B6251" s="36" t="s">
        <v>1973</v>
      </c>
      <c r="C6251" s="3"/>
      <c r="D6251" s="3"/>
      <c r="E6251" s="3"/>
      <c r="F6251" s="4"/>
    </row>
    <row r="6252" spans="2:6" ht="11.25" customHeight="1" x14ac:dyDescent="0.2">
      <c r="B6252" s="36" t="s">
        <v>4016</v>
      </c>
      <c r="C6252" s="3"/>
      <c r="D6252" s="3"/>
      <c r="E6252" s="3"/>
      <c r="F6252" s="4"/>
    </row>
    <row r="6253" spans="2:6" ht="11.25" customHeight="1" x14ac:dyDescent="0.2">
      <c r="B6253" s="36" t="s">
        <v>3331</v>
      </c>
      <c r="C6253" s="3"/>
      <c r="D6253" s="3"/>
      <c r="E6253" s="3"/>
      <c r="F6253" s="4"/>
    </row>
    <row r="6254" spans="2:6" ht="11.25" customHeight="1" x14ac:dyDescent="0.2">
      <c r="B6254" s="36" t="s">
        <v>4016</v>
      </c>
      <c r="C6254" s="3"/>
      <c r="D6254" s="3"/>
      <c r="E6254" s="3"/>
      <c r="F6254" s="4"/>
    </row>
    <row r="6255" spans="2:6" ht="11.25" customHeight="1" x14ac:dyDescent="0.2">
      <c r="B6255" s="36" t="s">
        <v>3008</v>
      </c>
      <c r="C6255" s="3"/>
      <c r="D6255" s="3"/>
      <c r="E6255" s="3"/>
      <c r="F6255" s="4"/>
    </row>
    <row r="6256" spans="2:6" ht="11.25" customHeight="1" x14ac:dyDescent="0.2">
      <c r="B6256" s="36" t="s">
        <v>4016</v>
      </c>
      <c r="C6256" s="3"/>
      <c r="D6256" s="3"/>
      <c r="E6256" s="3"/>
      <c r="F6256" s="4"/>
    </row>
    <row r="6257" spans="2:6" ht="11.25" customHeight="1" x14ac:dyDescent="0.2">
      <c r="B6257" s="36" t="s">
        <v>1646</v>
      </c>
      <c r="C6257" s="3"/>
      <c r="D6257" s="3"/>
      <c r="E6257" s="3"/>
      <c r="F6257" s="4"/>
    </row>
    <row r="6258" spans="2:6" ht="11.25" customHeight="1" x14ac:dyDescent="0.2">
      <c r="B6258" s="36" t="s">
        <v>1250</v>
      </c>
      <c r="C6258" s="3"/>
      <c r="D6258" s="3"/>
      <c r="E6258" s="3"/>
      <c r="F6258" s="4"/>
    </row>
    <row r="6259" spans="2:6" ht="11.25" customHeight="1" x14ac:dyDescent="0.2">
      <c r="B6259" s="36" t="s">
        <v>2141</v>
      </c>
      <c r="C6259" s="3"/>
      <c r="D6259" s="3"/>
      <c r="E6259" s="3"/>
      <c r="F6259" s="4"/>
    </row>
    <row r="6260" spans="2:6" ht="11.25" customHeight="1" x14ac:dyDescent="0.2">
      <c r="B6260" s="36" t="s">
        <v>3337</v>
      </c>
      <c r="C6260" s="37">
        <f>D6260+E6260+F6260</f>
        <v>699204</v>
      </c>
      <c r="D6260" s="3">
        <v>510419</v>
      </c>
      <c r="E6260" s="3">
        <v>58912</v>
      </c>
      <c r="F6260" s="4">
        <v>129873</v>
      </c>
    </row>
    <row r="6261" spans="2:6" ht="11.25" customHeight="1" x14ac:dyDescent="0.2">
      <c r="B6261" s="36" t="s">
        <v>4016</v>
      </c>
      <c r="C6261" s="3"/>
      <c r="D6261" s="3"/>
      <c r="E6261" s="3"/>
      <c r="F6261" s="4"/>
    </row>
    <row r="6262" spans="2:6" ht="11.25" customHeight="1" x14ac:dyDescent="0.2">
      <c r="B6262" s="36" t="s">
        <v>3370</v>
      </c>
      <c r="C6262" s="3"/>
      <c r="D6262" s="3"/>
      <c r="E6262" s="3"/>
      <c r="F6262" s="4"/>
    </row>
    <row r="6263" spans="2:6" ht="11.25" customHeight="1" x14ac:dyDescent="0.2">
      <c r="B6263" s="36" t="s">
        <v>4016</v>
      </c>
      <c r="C6263" s="3"/>
      <c r="D6263" s="3"/>
      <c r="E6263" s="3"/>
      <c r="F6263" s="4"/>
    </row>
    <row r="6264" spans="2:6" ht="11.25" customHeight="1" x14ac:dyDescent="0.2">
      <c r="B6264" s="36" t="s">
        <v>2443</v>
      </c>
      <c r="C6264" s="3"/>
      <c r="D6264" s="3"/>
      <c r="E6264" s="3"/>
      <c r="F6264" s="4"/>
    </row>
    <row r="6265" spans="2:6" ht="11.25" customHeight="1" x14ac:dyDescent="0.2">
      <c r="B6265" s="36" t="s">
        <v>4016</v>
      </c>
      <c r="C6265" s="3"/>
      <c r="D6265" s="3"/>
      <c r="E6265" s="3"/>
      <c r="F6265" s="4"/>
    </row>
    <row r="6266" spans="2:6" ht="11.25" customHeight="1" x14ac:dyDescent="0.2">
      <c r="B6266" s="36" t="s">
        <v>3021</v>
      </c>
      <c r="C6266" s="3"/>
      <c r="D6266" s="3"/>
      <c r="E6266" s="3"/>
      <c r="F6266" s="4"/>
    </row>
    <row r="6267" spans="2:6" ht="11.25" customHeight="1" x14ac:dyDescent="0.2">
      <c r="B6267" s="36" t="s">
        <v>4016</v>
      </c>
      <c r="C6267" s="3"/>
      <c r="D6267" s="3"/>
      <c r="E6267" s="3"/>
      <c r="F6267" s="4"/>
    </row>
    <row r="6268" spans="2:6" ht="11.25" customHeight="1" x14ac:dyDescent="0.2">
      <c r="B6268" s="36" t="s">
        <v>2079</v>
      </c>
      <c r="C6268" s="3"/>
      <c r="D6268" s="3"/>
      <c r="E6268" s="3"/>
      <c r="F6268" s="4"/>
    </row>
    <row r="6269" spans="2:6" ht="11.25" customHeight="1" x14ac:dyDescent="0.2">
      <c r="B6269" s="36" t="s">
        <v>3857</v>
      </c>
      <c r="C6269" s="3"/>
      <c r="D6269" s="3"/>
      <c r="E6269" s="3"/>
      <c r="F6269" s="4"/>
    </row>
    <row r="6270" spans="2:6" ht="11.25" customHeight="1" x14ac:dyDescent="0.2">
      <c r="B6270" s="36" t="s">
        <v>1493</v>
      </c>
      <c r="C6270" s="3"/>
      <c r="D6270" s="3"/>
      <c r="E6270" s="3"/>
      <c r="F6270" s="4"/>
    </row>
    <row r="6271" spans="2:6" ht="11.25" customHeight="1" x14ac:dyDescent="0.2">
      <c r="B6271" s="36" t="s">
        <v>4016</v>
      </c>
      <c r="C6271" s="3"/>
      <c r="D6271" s="3"/>
      <c r="E6271" s="3"/>
      <c r="F6271" s="4"/>
    </row>
    <row r="6272" spans="2:6" ht="11.25" customHeight="1" x14ac:dyDescent="0.2">
      <c r="B6272" s="36" t="s">
        <v>1623</v>
      </c>
      <c r="C6272" s="3"/>
      <c r="D6272" s="3"/>
      <c r="E6272" s="3"/>
      <c r="F6272" s="4"/>
    </row>
    <row r="6273" spans="2:6" ht="11.25" customHeight="1" x14ac:dyDescent="0.2">
      <c r="B6273" s="36" t="s">
        <v>4016</v>
      </c>
      <c r="C6273" s="3"/>
      <c r="D6273" s="3"/>
      <c r="E6273" s="3"/>
      <c r="F6273" s="4"/>
    </row>
    <row r="6274" spans="2:6" ht="11.25" customHeight="1" x14ac:dyDescent="0.2">
      <c r="B6274" s="36" t="s">
        <v>1486</v>
      </c>
      <c r="C6274" s="3"/>
      <c r="D6274" s="3"/>
      <c r="E6274" s="3"/>
      <c r="F6274" s="4"/>
    </row>
    <row r="6275" spans="2:6" ht="11.25" customHeight="1" x14ac:dyDescent="0.2">
      <c r="B6275" s="36" t="s">
        <v>3249</v>
      </c>
      <c r="C6275" s="3"/>
      <c r="D6275" s="3"/>
      <c r="E6275" s="3"/>
      <c r="F6275" s="4"/>
    </row>
    <row r="6276" spans="2:6" ht="11.25" customHeight="1" x14ac:dyDescent="0.2">
      <c r="B6276" s="36" t="s">
        <v>1833</v>
      </c>
      <c r="C6276" s="3"/>
      <c r="D6276" s="3"/>
      <c r="E6276" s="3"/>
      <c r="F6276" s="4"/>
    </row>
    <row r="6277" spans="2:6" ht="11.25" customHeight="1" x14ac:dyDescent="0.2">
      <c r="B6277" s="36" t="s">
        <v>1587</v>
      </c>
      <c r="C6277" s="37">
        <f>D6277+E6277+F6277</f>
        <v>42122</v>
      </c>
      <c r="D6277" s="3">
        <v>22975</v>
      </c>
      <c r="E6277" s="3">
        <v>15300</v>
      </c>
      <c r="F6277" s="4">
        <v>3847</v>
      </c>
    </row>
    <row r="6278" spans="2:6" ht="11.25" customHeight="1" x14ac:dyDescent="0.2">
      <c r="B6278" s="36" t="s">
        <v>4016</v>
      </c>
      <c r="C6278" s="3"/>
      <c r="D6278" s="3"/>
      <c r="E6278" s="3"/>
      <c r="F6278" s="4"/>
    </row>
    <row r="6279" spans="2:6" ht="11.25" customHeight="1" x14ac:dyDescent="0.2">
      <c r="B6279" s="36" t="s">
        <v>816</v>
      </c>
      <c r="C6279" s="3"/>
      <c r="D6279" s="3"/>
      <c r="E6279" s="3"/>
      <c r="F6279" s="4"/>
    </row>
    <row r="6280" spans="2:6" ht="11.25" customHeight="1" x14ac:dyDescent="0.2">
      <c r="B6280" s="36" t="s">
        <v>4016</v>
      </c>
      <c r="C6280" s="3"/>
      <c r="D6280" s="3"/>
      <c r="E6280" s="3"/>
      <c r="F6280" s="4"/>
    </row>
    <row r="6281" spans="2:6" ht="11.25" customHeight="1" x14ac:dyDescent="0.2">
      <c r="B6281" s="36" t="s">
        <v>1056</v>
      </c>
      <c r="C6281" s="3"/>
      <c r="D6281" s="3"/>
      <c r="E6281" s="3"/>
      <c r="F6281" s="4"/>
    </row>
    <row r="6282" spans="2:6" ht="11.25" customHeight="1" x14ac:dyDescent="0.2">
      <c r="B6282" s="36" t="s">
        <v>4016</v>
      </c>
      <c r="C6282" s="3"/>
      <c r="D6282" s="3"/>
      <c r="E6282" s="3"/>
      <c r="F6282" s="4"/>
    </row>
    <row r="6283" spans="2:6" ht="11.25" customHeight="1" x14ac:dyDescent="0.2">
      <c r="B6283" s="36" t="s">
        <v>2670</v>
      </c>
      <c r="C6283" s="3"/>
      <c r="D6283" s="3"/>
      <c r="E6283" s="3"/>
      <c r="F6283" s="4"/>
    </row>
    <row r="6284" spans="2:6" ht="11.25" customHeight="1" x14ac:dyDescent="0.2">
      <c r="B6284" s="36" t="s">
        <v>4016</v>
      </c>
      <c r="C6284" s="3"/>
      <c r="D6284" s="3"/>
      <c r="E6284" s="3"/>
      <c r="F6284" s="4"/>
    </row>
    <row r="6285" spans="2:6" ht="11.25" customHeight="1" x14ac:dyDescent="0.2">
      <c r="B6285" s="36" t="s">
        <v>476</v>
      </c>
      <c r="C6285" s="3"/>
      <c r="D6285" s="3"/>
      <c r="E6285" s="3"/>
      <c r="F6285" s="4"/>
    </row>
    <row r="6286" spans="2:6" ht="11.25" customHeight="1" x14ac:dyDescent="0.2">
      <c r="B6286" s="36" t="s">
        <v>3181</v>
      </c>
      <c r="C6286" s="3"/>
      <c r="D6286" s="3"/>
      <c r="E6286" s="3"/>
      <c r="F6286" s="4"/>
    </row>
    <row r="6287" spans="2:6" ht="11.25" customHeight="1" x14ac:dyDescent="0.2">
      <c r="B6287" s="36" t="s">
        <v>3085</v>
      </c>
      <c r="C6287" s="3"/>
      <c r="D6287" s="3"/>
      <c r="E6287" s="3"/>
      <c r="F6287" s="4"/>
    </row>
    <row r="6288" spans="2:6" ht="11.25" customHeight="1" x14ac:dyDescent="0.2">
      <c r="B6288" s="36" t="s">
        <v>4016</v>
      </c>
      <c r="C6288" s="3"/>
      <c r="D6288" s="3"/>
      <c r="E6288" s="3"/>
      <c r="F6288" s="4"/>
    </row>
    <row r="6289" spans="2:6" ht="11.25" customHeight="1" x14ac:dyDescent="0.2">
      <c r="B6289" s="36" t="s">
        <v>2857</v>
      </c>
      <c r="C6289" s="3"/>
      <c r="D6289" s="3"/>
      <c r="E6289" s="3"/>
      <c r="F6289" s="4"/>
    </row>
    <row r="6290" spans="2:6" ht="11.25" customHeight="1" x14ac:dyDescent="0.2">
      <c r="B6290" s="36" t="s">
        <v>4016</v>
      </c>
      <c r="C6290" s="3"/>
      <c r="D6290" s="3"/>
      <c r="E6290" s="3"/>
      <c r="F6290" s="4"/>
    </row>
    <row r="6291" spans="2:6" ht="11.25" customHeight="1" x14ac:dyDescent="0.2">
      <c r="B6291" s="36" t="s">
        <v>2177</v>
      </c>
      <c r="C6291" s="3"/>
      <c r="D6291" s="3"/>
      <c r="E6291" s="3"/>
      <c r="F6291" s="4"/>
    </row>
    <row r="6292" spans="2:6" ht="11.25" customHeight="1" x14ac:dyDescent="0.2">
      <c r="B6292" s="36" t="s">
        <v>2618</v>
      </c>
      <c r="C6292" s="37">
        <f>D6292+E6292+F6292</f>
        <v>22550</v>
      </c>
      <c r="D6292" s="3">
        <v>22550</v>
      </c>
      <c r="E6292" s="3"/>
      <c r="F6292" s="4"/>
    </row>
    <row r="6293" spans="2:6" ht="11.25" customHeight="1" x14ac:dyDescent="0.2">
      <c r="B6293" s="36" t="s">
        <v>4016</v>
      </c>
      <c r="C6293" s="3"/>
      <c r="D6293" s="3"/>
      <c r="E6293" s="3"/>
      <c r="F6293" s="4"/>
    </row>
    <row r="6294" spans="2:6" ht="11.25" customHeight="1" x14ac:dyDescent="0.2">
      <c r="B6294" s="36" t="s">
        <v>2632</v>
      </c>
      <c r="C6294" s="3"/>
      <c r="D6294" s="3"/>
      <c r="E6294" s="3"/>
      <c r="F6294" s="4"/>
    </row>
    <row r="6295" spans="2:6" ht="11.25" customHeight="1" x14ac:dyDescent="0.2">
      <c r="B6295" s="36" t="s">
        <v>4016</v>
      </c>
      <c r="C6295" s="3"/>
      <c r="D6295" s="3"/>
      <c r="E6295" s="3"/>
      <c r="F6295" s="4"/>
    </row>
    <row r="6296" spans="2:6" ht="11.25" customHeight="1" x14ac:dyDescent="0.2">
      <c r="B6296" s="36" t="s">
        <v>9</v>
      </c>
      <c r="C6296" s="3"/>
      <c r="D6296" s="3"/>
      <c r="E6296" s="3"/>
      <c r="F6296" s="4"/>
    </row>
    <row r="6297" spans="2:6" ht="11.25" customHeight="1" x14ac:dyDescent="0.2">
      <c r="B6297" s="36" t="s">
        <v>306</v>
      </c>
      <c r="C6297" s="3"/>
      <c r="D6297" s="3"/>
      <c r="E6297" s="3"/>
      <c r="F6297" s="4"/>
    </row>
    <row r="6298" spans="2:6" ht="11.25" customHeight="1" x14ac:dyDescent="0.2">
      <c r="B6298" s="36" t="s">
        <v>2149</v>
      </c>
      <c r="C6298" s="3"/>
      <c r="D6298" s="3"/>
      <c r="E6298" s="3"/>
      <c r="F6298" s="4"/>
    </row>
    <row r="6299" spans="2:6" ht="11.25" customHeight="1" x14ac:dyDescent="0.2">
      <c r="B6299" s="36" t="s">
        <v>1167</v>
      </c>
      <c r="C6299" s="37">
        <f>D6299+E6299+F6299</f>
        <v>763876</v>
      </c>
      <c r="D6299" s="3">
        <v>555944</v>
      </c>
      <c r="E6299" s="3">
        <v>74212</v>
      </c>
      <c r="F6299" s="4">
        <v>133720</v>
      </c>
    </row>
    <row r="6300" spans="2:6" ht="11.25" customHeight="1" x14ac:dyDescent="0.2">
      <c r="B6300" s="36" t="s">
        <v>4016</v>
      </c>
      <c r="C6300" s="3"/>
      <c r="D6300" s="3"/>
      <c r="E6300" s="3"/>
      <c r="F6300" s="4"/>
    </row>
    <row r="6301" spans="2:6" ht="11.25" customHeight="1" x14ac:dyDescent="0.2">
      <c r="B6301" s="36" t="s">
        <v>1737</v>
      </c>
      <c r="C6301" s="3"/>
      <c r="D6301" s="3"/>
      <c r="E6301" s="3"/>
      <c r="F6301" s="4"/>
    </row>
    <row r="6302" spans="2:6" ht="11.25" customHeight="1" x14ac:dyDescent="0.2">
      <c r="B6302" s="36" t="s">
        <v>4016</v>
      </c>
      <c r="C6302" s="3"/>
      <c r="D6302" s="3"/>
      <c r="E6302" s="3"/>
      <c r="F6302" s="4"/>
    </row>
    <row r="6303" spans="2:6" ht="11.25" customHeight="1" x14ac:dyDescent="0.2">
      <c r="B6303" s="28" t="s">
        <v>2336</v>
      </c>
      <c r="C6303" s="6"/>
      <c r="D6303" s="6"/>
      <c r="E6303" s="6"/>
      <c r="F6303" s="7"/>
    </row>
    <row r="6304" spans="2:6" ht="11.25" customHeight="1" x14ac:dyDescent="0.2">
      <c r="B6304" s="36" t="s">
        <v>2983</v>
      </c>
      <c r="C6304" s="3"/>
      <c r="D6304" s="3"/>
      <c r="E6304" s="3"/>
      <c r="F6304" s="4"/>
    </row>
    <row r="6305" spans="2:6" ht="11.25" customHeight="1" x14ac:dyDescent="0.2">
      <c r="B6305" s="36" t="s">
        <v>3780</v>
      </c>
      <c r="C6305" s="3"/>
      <c r="D6305" s="3"/>
      <c r="E6305" s="3"/>
      <c r="F6305" s="4"/>
    </row>
    <row r="6306" spans="2:6" ht="11.25" customHeight="1" x14ac:dyDescent="0.2">
      <c r="B6306" s="36" t="s">
        <v>3933</v>
      </c>
      <c r="C6306" s="37">
        <f>D6306+E6306+F6306</f>
        <v>1231831</v>
      </c>
      <c r="D6306" s="3">
        <v>862696</v>
      </c>
      <c r="E6306" s="3">
        <v>126988</v>
      </c>
      <c r="F6306" s="4">
        <v>242147</v>
      </c>
    </row>
    <row r="6307" spans="2:6" ht="11.25" customHeight="1" x14ac:dyDescent="0.2">
      <c r="B6307" s="36" t="s">
        <v>4016</v>
      </c>
      <c r="C6307" s="3"/>
      <c r="D6307" s="3"/>
      <c r="E6307" s="3"/>
      <c r="F6307" s="4"/>
    </row>
    <row r="6308" spans="2:6" ht="11.25" customHeight="1" x14ac:dyDescent="0.2">
      <c r="B6308" s="33" t="s">
        <v>2868</v>
      </c>
      <c r="C6308" s="34">
        <v>5896</v>
      </c>
      <c r="D6308" s="34">
        <v>2086</v>
      </c>
      <c r="E6308" s="34">
        <v>3743</v>
      </c>
      <c r="F6308" s="35">
        <v>67</v>
      </c>
    </row>
    <row r="6309" spans="2:6" ht="11.25" customHeight="1" x14ac:dyDescent="0.2">
      <c r="B6309" s="36" t="s">
        <v>4016</v>
      </c>
      <c r="C6309" s="3"/>
      <c r="D6309" s="3"/>
      <c r="E6309" s="3"/>
      <c r="F6309" s="4"/>
    </row>
    <row r="6310" spans="2:6" ht="11.25" customHeight="1" x14ac:dyDescent="0.2">
      <c r="B6310" s="36" t="s">
        <v>745</v>
      </c>
      <c r="C6310" s="3"/>
      <c r="D6310" s="3"/>
      <c r="E6310" s="3"/>
      <c r="F6310" s="4"/>
    </row>
    <row r="6311" spans="2:6" ht="11.25" customHeight="1" x14ac:dyDescent="0.2">
      <c r="B6311" s="36" t="s">
        <v>4016</v>
      </c>
      <c r="C6311" s="3"/>
      <c r="D6311" s="3"/>
      <c r="E6311" s="3"/>
      <c r="F6311" s="4"/>
    </row>
    <row r="6312" spans="2:6" ht="11.25" customHeight="1" x14ac:dyDescent="0.2">
      <c r="B6312" s="36" t="s">
        <v>1911</v>
      </c>
      <c r="C6312" s="3"/>
      <c r="D6312" s="3"/>
      <c r="E6312" s="3"/>
      <c r="F6312" s="4"/>
    </row>
    <row r="6313" spans="2:6" ht="11.25" customHeight="1" x14ac:dyDescent="0.2">
      <c r="B6313" s="36" t="s">
        <v>4016</v>
      </c>
      <c r="C6313" s="3"/>
      <c r="D6313" s="3"/>
      <c r="E6313" s="3"/>
      <c r="F6313" s="4"/>
    </row>
    <row r="6314" spans="2:6" ht="11.25" customHeight="1" x14ac:dyDescent="0.2">
      <c r="B6314" s="36" t="s">
        <v>3399</v>
      </c>
      <c r="C6314" s="3"/>
      <c r="D6314" s="3"/>
      <c r="E6314" s="3"/>
      <c r="F6314" s="4"/>
    </row>
    <row r="6315" spans="2:6" ht="11.25" customHeight="1" x14ac:dyDescent="0.2">
      <c r="B6315" s="36" t="s">
        <v>709</v>
      </c>
      <c r="C6315" s="3"/>
      <c r="D6315" s="3"/>
      <c r="E6315" s="3"/>
      <c r="F6315" s="4"/>
    </row>
    <row r="6316" spans="2:6" ht="11.25" customHeight="1" x14ac:dyDescent="0.2">
      <c r="B6316" s="36" t="s">
        <v>2876</v>
      </c>
      <c r="C6316" s="3"/>
      <c r="D6316" s="3"/>
      <c r="E6316" s="3"/>
      <c r="F6316" s="4"/>
    </row>
    <row r="6317" spans="2:6" ht="11.25" customHeight="1" x14ac:dyDescent="0.2">
      <c r="B6317" s="36" t="s">
        <v>1487</v>
      </c>
      <c r="C6317" s="37">
        <f>D6317+E6317+F6317</f>
        <v>2013</v>
      </c>
      <c r="D6317" s="3">
        <v>1132</v>
      </c>
      <c r="E6317" s="3">
        <v>814</v>
      </c>
      <c r="F6317" s="4">
        <v>67</v>
      </c>
    </row>
    <row r="6318" spans="2:6" ht="11.25" customHeight="1" x14ac:dyDescent="0.2">
      <c r="B6318" s="36" t="s">
        <v>4016</v>
      </c>
      <c r="C6318" s="3"/>
      <c r="D6318" s="3"/>
      <c r="E6318" s="3"/>
      <c r="F6318" s="4"/>
    </row>
    <row r="6319" spans="2:6" ht="11.25" customHeight="1" x14ac:dyDescent="0.2">
      <c r="B6319" s="36" t="s">
        <v>2809</v>
      </c>
      <c r="C6319" s="3"/>
      <c r="D6319" s="3"/>
      <c r="E6319" s="3"/>
      <c r="F6319" s="4"/>
    </row>
    <row r="6320" spans="2:6" ht="11.25" customHeight="1" x14ac:dyDescent="0.2">
      <c r="B6320" s="36" t="s">
        <v>4016</v>
      </c>
      <c r="C6320" s="3"/>
      <c r="D6320" s="3"/>
      <c r="E6320" s="3"/>
      <c r="F6320" s="4"/>
    </row>
    <row r="6321" spans="2:6" ht="11.25" customHeight="1" x14ac:dyDescent="0.2">
      <c r="B6321" s="36" t="s">
        <v>158</v>
      </c>
      <c r="C6321" s="3"/>
      <c r="D6321" s="3"/>
      <c r="E6321" s="3"/>
      <c r="F6321" s="4"/>
    </row>
    <row r="6322" spans="2:6" ht="11.25" customHeight="1" x14ac:dyDescent="0.2">
      <c r="B6322" s="36" t="s">
        <v>4016</v>
      </c>
      <c r="C6322" s="3"/>
      <c r="D6322" s="3"/>
      <c r="E6322" s="3"/>
      <c r="F6322" s="4"/>
    </row>
    <row r="6323" spans="2:6" ht="11.25" customHeight="1" x14ac:dyDescent="0.2">
      <c r="B6323" s="36" t="s">
        <v>1266</v>
      </c>
      <c r="C6323" s="3"/>
      <c r="D6323" s="3"/>
      <c r="E6323" s="3"/>
      <c r="F6323" s="4"/>
    </row>
    <row r="6324" spans="2:6" ht="11.25" customHeight="1" x14ac:dyDescent="0.2">
      <c r="B6324" s="36" t="s">
        <v>4016</v>
      </c>
      <c r="C6324" s="3"/>
      <c r="D6324" s="3"/>
      <c r="E6324" s="3"/>
      <c r="F6324" s="4"/>
    </row>
    <row r="6325" spans="2:6" ht="11.25" customHeight="1" x14ac:dyDescent="0.2">
      <c r="B6325" s="36" t="s">
        <v>1058</v>
      </c>
      <c r="C6325" s="3"/>
      <c r="D6325" s="3"/>
      <c r="E6325" s="3"/>
      <c r="F6325" s="4"/>
    </row>
    <row r="6326" spans="2:6" ht="11.25" customHeight="1" x14ac:dyDescent="0.2">
      <c r="B6326" s="36" t="s">
        <v>4016</v>
      </c>
      <c r="C6326" s="3"/>
      <c r="D6326" s="3"/>
      <c r="E6326" s="3"/>
      <c r="F6326" s="4"/>
    </row>
    <row r="6327" spans="2:6" ht="11.25" customHeight="1" x14ac:dyDescent="0.2">
      <c r="B6327" s="36" t="s">
        <v>1999</v>
      </c>
      <c r="C6327" s="37">
        <f>D6327+E6327+F6327</f>
        <v>954</v>
      </c>
      <c r="D6327" s="3">
        <v>954</v>
      </c>
      <c r="E6327" s="3"/>
      <c r="F6327" s="4"/>
    </row>
    <row r="6328" spans="2:6" ht="11.25" customHeight="1" x14ac:dyDescent="0.2">
      <c r="B6328" s="36" t="s">
        <v>4016</v>
      </c>
      <c r="C6328" s="3"/>
      <c r="D6328" s="3"/>
      <c r="E6328" s="3"/>
      <c r="F6328" s="4"/>
    </row>
    <row r="6329" spans="2:6" ht="11.25" customHeight="1" x14ac:dyDescent="0.2">
      <c r="B6329" s="36" t="s">
        <v>3667</v>
      </c>
      <c r="C6329" s="3"/>
      <c r="D6329" s="3"/>
      <c r="E6329" s="3"/>
      <c r="F6329" s="4"/>
    </row>
    <row r="6330" spans="2:6" ht="11.25" customHeight="1" x14ac:dyDescent="0.2">
      <c r="B6330" s="36" t="s">
        <v>4016</v>
      </c>
      <c r="C6330" s="3"/>
      <c r="D6330" s="3"/>
      <c r="E6330" s="3"/>
      <c r="F6330" s="4"/>
    </row>
    <row r="6331" spans="2:6" ht="11.25" customHeight="1" x14ac:dyDescent="0.2">
      <c r="B6331" s="36" t="s">
        <v>2523</v>
      </c>
      <c r="C6331" s="3"/>
      <c r="D6331" s="3"/>
      <c r="E6331" s="3"/>
      <c r="F6331" s="4"/>
    </row>
    <row r="6332" spans="2:6" ht="11.25" customHeight="1" x14ac:dyDescent="0.2">
      <c r="B6332" s="36" t="s">
        <v>4016</v>
      </c>
      <c r="C6332" s="3"/>
      <c r="D6332" s="3"/>
      <c r="E6332" s="3"/>
      <c r="F6332" s="4"/>
    </row>
    <row r="6333" spans="2:6" ht="11.25" customHeight="1" x14ac:dyDescent="0.2">
      <c r="B6333" s="36" t="s">
        <v>230</v>
      </c>
      <c r="C6333" s="3"/>
      <c r="D6333" s="3"/>
      <c r="E6333" s="3"/>
      <c r="F6333" s="4"/>
    </row>
    <row r="6334" spans="2:6" ht="11.25" customHeight="1" x14ac:dyDescent="0.2">
      <c r="B6334" s="36" t="s">
        <v>4016</v>
      </c>
      <c r="C6334" s="3"/>
      <c r="D6334" s="3"/>
      <c r="E6334" s="3"/>
      <c r="F6334" s="4"/>
    </row>
    <row r="6335" spans="2:6" ht="11.25" customHeight="1" x14ac:dyDescent="0.2">
      <c r="B6335" s="36" t="s">
        <v>2625</v>
      </c>
      <c r="C6335" s="37">
        <f>D6335+E6335+F6335</f>
        <v>2929</v>
      </c>
      <c r="D6335" s="3"/>
      <c r="E6335" s="3">
        <v>2929</v>
      </c>
      <c r="F6335" s="4"/>
    </row>
    <row r="6336" spans="2:6" ht="11.25" customHeight="1" x14ac:dyDescent="0.2">
      <c r="B6336" s="36" t="s">
        <v>4016</v>
      </c>
      <c r="C6336" s="3"/>
      <c r="D6336" s="3"/>
      <c r="E6336" s="3"/>
      <c r="F6336" s="4"/>
    </row>
    <row r="6337" spans="2:6" ht="11.25" customHeight="1" x14ac:dyDescent="0.2">
      <c r="B6337" s="36" t="s">
        <v>632</v>
      </c>
      <c r="C6337" s="3"/>
      <c r="D6337" s="3"/>
      <c r="E6337" s="3"/>
      <c r="F6337" s="4"/>
    </row>
    <row r="6338" spans="2:6" ht="11.25" customHeight="1" x14ac:dyDescent="0.2">
      <c r="B6338" s="36" t="s">
        <v>4016</v>
      </c>
      <c r="C6338" s="3"/>
      <c r="D6338" s="3"/>
      <c r="E6338" s="3"/>
      <c r="F6338" s="4"/>
    </row>
    <row r="6339" spans="2:6" ht="11.25" customHeight="1" x14ac:dyDescent="0.2">
      <c r="B6339" s="36" t="s">
        <v>1812</v>
      </c>
      <c r="C6339" s="3"/>
      <c r="D6339" s="3"/>
      <c r="E6339" s="3"/>
      <c r="F6339" s="4"/>
    </row>
    <row r="6340" spans="2:6" ht="11.25" customHeight="1" x14ac:dyDescent="0.2">
      <c r="B6340" s="36" t="s">
        <v>3123</v>
      </c>
      <c r="C6340" s="3"/>
      <c r="D6340" s="3"/>
      <c r="E6340" s="3"/>
      <c r="F6340" s="4"/>
    </row>
    <row r="6341" spans="2:6" ht="11.25" customHeight="1" x14ac:dyDescent="0.2">
      <c r="B6341" s="36" t="s">
        <v>1047</v>
      </c>
      <c r="C6341" s="3"/>
      <c r="D6341" s="3"/>
      <c r="E6341" s="3"/>
      <c r="F6341" s="4"/>
    </row>
    <row r="6342" spans="2:6" ht="11.25" customHeight="1" x14ac:dyDescent="0.2">
      <c r="B6342" s="36" t="s">
        <v>2345</v>
      </c>
      <c r="C6342" s="37">
        <f>D6342+E6342+F6342</f>
        <v>3883</v>
      </c>
      <c r="D6342" s="3">
        <v>954</v>
      </c>
      <c r="E6342" s="3">
        <v>2929</v>
      </c>
      <c r="F6342" s="4"/>
    </row>
    <row r="6343" spans="2:6" ht="11.25" customHeight="1" x14ac:dyDescent="0.2">
      <c r="B6343" s="36" t="s">
        <v>4016</v>
      </c>
      <c r="C6343" s="3"/>
      <c r="D6343" s="3"/>
      <c r="E6343" s="3"/>
      <c r="F6343" s="4"/>
    </row>
    <row r="6344" spans="2:6" ht="11.25" customHeight="1" x14ac:dyDescent="0.2">
      <c r="B6344" s="36" t="s">
        <v>1488</v>
      </c>
      <c r="C6344" s="3"/>
      <c r="D6344" s="3"/>
      <c r="E6344" s="3"/>
      <c r="F6344" s="4"/>
    </row>
    <row r="6345" spans="2:6" ht="11.25" customHeight="1" x14ac:dyDescent="0.2">
      <c r="B6345" s="36" t="s">
        <v>4016</v>
      </c>
      <c r="C6345" s="3"/>
      <c r="D6345" s="3"/>
      <c r="E6345" s="3"/>
      <c r="F6345" s="4"/>
    </row>
    <row r="6346" spans="2:6" ht="11.25" customHeight="1" x14ac:dyDescent="0.2">
      <c r="B6346" s="36" t="s">
        <v>1820</v>
      </c>
      <c r="C6346" s="3"/>
      <c r="D6346" s="3"/>
      <c r="E6346" s="3"/>
      <c r="F6346" s="4"/>
    </row>
    <row r="6347" spans="2:6" ht="11.25" customHeight="1" x14ac:dyDescent="0.2">
      <c r="B6347" s="36" t="s">
        <v>3886</v>
      </c>
      <c r="C6347" s="3"/>
      <c r="D6347" s="3"/>
      <c r="E6347" s="3"/>
      <c r="F6347" s="4"/>
    </row>
    <row r="6348" spans="2:6" ht="11.25" customHeight="1" x14ac:dyDescent="0.2">
      <c r="B6348" s="36" t="s">
        <v>3236</v>
      </c>
      <c r="C6348" s="3"/>
      <c r="D6348" s="3"/>
      <c r="E6348" s="3"/>
      <c r="F6348" s="4"/>
    </row>
    <row r="6349" spans="2:6" ht="11.25" customHeight="1" x14ac:dyDescent="0.2">
      <c r="B6349" s="36" t="s">
        <v>2639</v>
      </c>
      <c r="C6349" s="37">
        <f>D6349+E6349+F6349</f>
        <v>5896</v>
      </c>
      <c r="D6349" s="3">
        <v>2086</v>
      </c>
      <c r="E6349" s="3">
        <v>3743</v>
      </c>
      <c r="F6349" s="4">
        <v>67</v>
      </c>
    </row>
    <row r="6350" spans="2:6" ht="11.25" customHeight="1" x14ac:dyDescent="0.2">
      <c r="B6350" s="36" t="s">
        <v>4016</v>
      </c>
      <c r="C6350" s="3"/>
      <c r="D6350" s="3"/>
      <c r="E6350" s="3"/>
      <c r="F6350" s="4"/>
    </row>
    <row r="6351" spans="2:6" ht="11.25" customHeight="1" x14ac:dyDescent="0.2">
      <c r="B6351" s="33" t="s">
        <v>198</v>
      </c>
      <c r="C6351" s="34">
        <v>2013</v>
      </c>
      <c r="D6351" s="34">
        <v>1132</v>
      </c>
      <c r="E6351" s="34">
        <v>814</v>
      </c>
      <c r="F6351" s="35">
        <v>67</v>
      </c>
    </row>
    <row r="6352" spans="2:6" ht="11.25" customHeight="1" x14ac:dyDescent="0.2">
      <c r="B6352" s="36" t="s">
        <v>4016</v>
      </c>
      <c r="C6352" s="3"/>
      <c r="D6352" s="3"/>
      <c r="E6352" s="3"/>
      <c r="F6352" s="4"/>
    </row>
    <row r="6353" spans="2:6" ht="11.25" customHeight="1" x14ac:dyDescent="0.2">
      <c r="B6353" s="36" t="s">
        <v>945</v>
      </c>
      <c r="C6353" s="3"/>
      <c r="D6353" s="3"/>
      <c r="E6353" s="3"/>
      <c r="F6353" s="4"/>
    </row>
    <row r="6354" spans="2:6" ht="11.25" customHeight="1" x14ac:dyDescent="0.2">
      <c r="B6354" s="36" t="s">
        <v>4016</v>
      </c>
      <c r="C6354" s="3"/>
      <c r="D6354" s="3"/>
      <c r="E6354" s="3"/>
      <c r="F6354" s="4"/>
    </row>
    <row r="6355" spans="2:6" ht="11.25" customHeight="1" x14ac:dyDescent="0.2">
      <c r="B6355" s="36" t="s">
        <v>1547</v>
      </c>
      <c r="C6355" s="3"/>
      <c r="D6355" s="3"/>
      <c r="E6355" s="3"/>
      <c r="F6355" s="4"/>
    </row>
    <row r="6356" spans="2:6" ht="11.25" customHeight="1" x14ac:dyDescent="0.2">
      <c r="B6356" s="28" t="s">
        <v>4016</v>
      </c>
      <c r="C6356" s="6"/>
      <c r="D6356" s="6"/>
      <c r="E6356" s="6"/>
      <c r="F6356" s="7"/>
    </row>
    <row r="6357" spans="2:6" ht="11.25" customHeight="1" x14ac:dyDescent="0.2">
      <c r="B6357" s="36" t="s">
        <v>1096</v>
      </c>
      <c r="C6357" s="3"/>
      <c r="D6357" s="3"/>
      <c r="E6357" s="3"/>
      <c r="F6357" s="4"/>
    </row>
    <row r="6358" spans="2:6" ht="11.25" customHeight="1" x14ac:dyDescent="0.2">
      <c r="B6358" s="36" t="s">
        <v>4016</v>
      </c>
      <c r="C6358" s="3"/>
      <c r="D6358" s="3"/>
      <c r="E6358" s="3"/>
      <c r="F6358" s="4"/>
    </row>
    <row r="6359" spans="2:6" ht="11.25" customHeight="1" x14ac:dyDescent="0.2">
      <c r="B6359" s="36" t="s">
        <v>121</v>
      </c>
      <c r="C6359" s="3"/>
      <c r="D6359" s="3"/>
      <c r="E6359" s="3"/>
      <c r="F6359" s="4"/>
    </row>
    <row r="6360" spans="2:6" ht="11.25" customHeight="1" x14ac:dyDescent="0.2">
      <c r="B6360" s="36" t="s">
        <v>4016</v>
      </c>
      <c r="C6360" s="3"/>
      <c r="D6360" s="3"/>
      <c r="E6360" s="3"/>
      <c r="F6360" s="4"/>
    </row>
    <row r="6361" spans="2:6" ht="11.25" customHeight="1" x14ac:dyDescent="0.2">
      <c r="B6361" s="36" t="s">
        <v>3608</v>
      </c>
      <c r="C6361" s="3"/>
      <c r="D6361" s="3"/>
      <c r="E6361" s="3"/>
      <c r="F6361" s="4"/>
    </row>
    <row r="6362" spans="2:6" ht="11.25" customHeight="1" x14ac:dyDescent="0.2">
      <c r="B6362" s="36" t="s">
        <v>4016</v>
      </c>
      <c r="C6362" s="3"/>
      <c r="D6362" s="3"/>
      <c r="E6362" s="3"/>
      <c r="F6362" s="4"/>
    </row>
    <row r="6363" spans="2:6" ht="11.25" customHeight="1" x14ac:dyDescent="0.2">
      <c r="B6363" s="36" t="s">
        <v>2206</v>
      </c>
      <c r="C6363" s="3"/>
      <c r="D6363" s="3"/>
      <c r="E6363" s="3"/>
      <c r="F6363" s="4"/>
    </row>
    <row r="6364" spans="2:6" ht="11.25" customHeight="1" x14ac:dyDescent="0.2">
      <c r="B6364" s="36" t="s">
        <v>4016</v>
      </c>
      <c r="C6364" s="3"/>
      <c r="D6364" s="3"/>
      <c r="E6364" s="3"/>
      <c r="F6364" s="4"/>
    </row>
    <row r="6365" spans="2:6" ht="11.25" customHeight="1" x14ac:dyDescent="0.2">
      <c r="B6365" s="36" t="s">
        <v>2368</v>
      </c>
      <c r="C6365" s="3"/>
      <c r="D6365" s="3"/>
      <c r="E6365" s="3"/>
      <c r="F6365" s="4"/>
    </row>
    <row r="6366" spans="2:6" ht="11.25" customHeight="1" x14ac:dyDescent="0.2">
      <c r="B6366" s="36" t="s">
        <v>4016</v>
      </c>
      <c r="C6366" s="3"/>
      <c r="D6366" s="3"/>
      <c r="E6366" s="3"/>
      <c r="F6366" s="4"/>
    </row>
    <row r="6367" spans="2:6" ht="11.25" customHeight="1" x14ac:dyDescent="0.2">
      <c r="B6367" s="36" t="s">
        <v>1122</v>
      </c>
      <c r="C6367" s="37">
        <f>D6367+E6367+F6367</f>
        <v>559</v>
      </c>
      <c r="D6367" s="3">
        <v>559</v>
      </c>
      <c r="E6367" s="3"/>
      <c r="F6367" s="4"/>
    </row>
    <row r="6368" spans="2:6" ht="11.25" customHeight="1" x14ac:dyDescent="0.2">
      <c r="B6368" s="36" t="s">
        <v>4016</v>
      </c>
      <c r="C6368" s="3"/>
      <c r="D6368" s="3"/>
      <c r="E6368" s="3"/>
      <c r="F6368" s="4"/>
    </row>
    <row r="6369" spans="2:6" ht="11.25" customHeight="1" x14ac:dyDescent="0.2">
      <c r="B6369" s="36" t="s">
        <v>3657</v>
      </c>
      <c r="C6369" s="3"/>
      <c r="D6369" s="3"/>
      <c r="E6369" s="3"/>
      <c r="F6369" s="4"/>
    </row>
    <row r="6370" spans="2:6" ht="11.25" customHeight="1" x14ac:dyDescent="0.2">
      <c r="B6370" s="36" t="s">
        <v>4016</v>
      </c>
      <c r="C6370" s="3"/>
      <c r="D6370" s="3"/>
      <c r="E6370" s="3"/>
      <c r="F6370" s="4"/>
    </row>
    <row r="6371" spans="2:6" ht="11.25" customHeight="1" x14ac:dyDescent="0.2">
      <c r="B6371" s="36" t="s">
        <v>2318</v>
      </c>
      <c r="C6371" s="3"/>
      <c r="D6371" s="3"/>
      <c r="E6371" s="3"/>
      <c r="F6371" s="4"/>
    </row>
    <row r="6372" spans="2:6" ht="11.25" customHeight="1" x14ac:dyDescent="0.2">
      <c r="B6372" s="36" t="s">
        <v>568</v>
      </c>
      <c r="C6372" s="3"/>
      <c r="D6372" s="3"/>
      <c r="E6372" s="3"/>
      <c r="F6372" s="4"/>
    </row>
    <row r="6373" spans="2:6" ht="11.25" customHeight="1" x14ac:dyDescent="0.2">
      <c r="B6373" s="36" t="s">
        <v>3737</v>
      </c>
      <c r="C6373" s="3"/>
      <c r="D6373" s="3"/>
      <c r="E6373" s="3"/>
      <c r="F6373" s="4"/>
    </row>
    <row r="6374" spans="2:6" ht="11.25" customHeight="1" x14ac:dyDescent="0.2">
      <c r="B6374" s="36" t="s">
        <v>3914</v>
      </c>
      <c r="C6374" s="37">
        <f>D6374+E6374+F6374</f>
        <v>572</v>
      </c>
      <c r="D6374" s="3">
        <v>389</v>
      </c>
      <c r="E6374" s="3">
        <v>159</v>
      </c>
      <c r="F6374" s="4">
        <v>24</v>
      </c>
    </row>
    <row r="6375" spans="2:6" ht="11.25" customHeight="1" x14ac:dyDescent="0.2">
      <c r="B6375" s="36" t="s">
        <v>4016</v>
      </c>
      <c r="C6375" s="3"/>
      <c r="D6375" s="3"/>
      <c r="E6375" s="3"/>
      <c r="F6375" s="4"/>
    </row>
    <row r="6376" spans="2:6" ht="11.25" customHeight="1" x14ac:dyDescent="0.2">
      <c r="B6376" s="36" t="s">
        <v>3725</v>
      </c>
      <c r="C6376" s="3"/>
      <c r="D6376" s="3"/>
      <c r="E6376" s="3"/>
      <c r="F6376" s="4"/>
    </row>
    <row r="6377" spans="2:6" ht="11.25" customHeight="1" x14ac:dyDescent="0.2">
      <c r="B6377" s="36" t="s">
        <v>4016</v>
      </c>
      <c r="C6377" s="3"/>
      <c r="D6377" s="3"/>
      <c r="E6377" s="3"/>
      <c r="F6377" s="4"/>
    </row>
    <row r="6378" spans="2:6" ht="11.25" customHeight="1" x14ac:dyDescent="0.2">
      <c r="B6378" s="36" t="s">
        <v>2682</v>
      </c>
      <c r="C6378" s="3"/>
      <c r="D6378" s="3"/>
      <c r="E6378" s="3"/>
      <c r="F6378" s="4"/>
    </row>
    <row r="6379" spans="2:6" ht="11.25" customHeight="1" x14ac:dyDescent="0.2">
      <c r="B6379" s="36" t="s">
        <v>2258</v>
      </c>
      <c r="C6379" s="3"/>
      <c r="D6379" s="3"/>
      <c r="E6379" s="3"/>
      <c r="F6379" s="4"/>
    </row>
    <row r="6380" spans="2:6" ht="11.25" customHeight="1" x14ac:dyDescent="0.2">
      <c r="B6380" s="36" t="s">
        <v>2520</v>
      </c>
      <c r="C6380" s="3"/>
      <c r="D6380" s="3"/>
      <c r="E6380" s="3"/>
      <c r="F6380" s="4"/>
    </row>
    <row r="6381" spans="2:6" ht="11.25" customHeight="1" x14ac:dyDescent="0.2">
      <c r="B6381" s="36" t="s">
        <v>1619</v>
      </c>
      <c r="C6381" s="37">
        <f>D6381+E6381+F6381</f>
        <v>19</v>
      </c>
      <c r="D6381" s="3"/>
      <c r="E6381" s="3">
        <v>18</v>
      </c>
      <c r="F6381" s="4">
        <v>1</v>
      </c>
    </row>
    <row r="6382" spans="2:6" ht="11.25" customHeight="1" x14ac:dyDescent="0.2">
      <c r="B6382" s="36" t="s">
        <v>4016</v>
      </c>
      <c r="C6382" s="3"/>
      <c r="D6382" s="3"/>
      <c r="E6382" s="3"/>
      <c r="F6382" s="4"/>
    </row>
    <row r="6383" spans="2:6" ht="11.25" customHeight="1" x14ac:dyDescent="0.2">
      <c r="B6383" s="36" t="s">
        <v>3440</v>
      </c>
      <c r="C6383" s="3"/>
      <c r="D6383" s="3"/>
      <c r="E6383" s="3"/>
      <c r="F6383" s="4"/>
    </row>
    <row r="6384" spans="2:6" ht="11.25" customHeight="1" x14ac:dyDescent="0.2">
      <c r="B6384" s="36" t="s">
        <v>4016</v>
      </c>
      <c r="C6384" s="3"/>
      <c r="D6384" s="3"/>
      <c r="E6384" s="3"/>
      <c r="F6384" s="4"/>
    </row>
    <row r="6385" spans="2:6" ht="11.25" customHeight="1" x14ac:dyDescent="0.2">
      <c r="B6385" s="36" t="s">
        <v>3646</v>
      </c>
      <c r="C6385" s="37">
        <f>D6385+E6385+F6385</f>
        <v>526</v>
      </c>
      <c r="D6385" s="3"/>
      <c r="E6385" s="3">
        <v>526</v>
      </c>
      <c r="F6385" s="4"/>
    </row>
    <row r="6386" spans="2:6" ht="11.25" customHeight="1" x14ac:dyDescent="0.2">
      <c r="B6386" s="36" t="s">
        <v>4016</v>
      </c>
      <c r="C6386" s="3"/>
      <c r="D6386" s="3"/>
      <c r="E6386" s="3"/>
      <c r="F6386" s="4"/>
    </row>
    <row r="6387" spans="2:6" ht="11.25" customHeight="1" x14ac:dyDescent="0.2">
      <c r="B6387" s="36" t="s">
        <v>3045</v>
      </c>
      <c r="C6387" s="37">
        <f>D6387+E6387+F6387</f>
        <v>34</v>
      </c>
      <c r="D6387" s="3"/>
      <c r="E6387" s="3">
        <v>34</v>
      </c>
      <c r="F6387" s="4"/>
    </row>
    <row r="6388" spans="2:6" ht="11.25" customHeight="1" x14ac:dyDescent="0.2">
      <c r="B6388" s="36" t="s">
        <v>4016</v>
      </c>
      <c r="C6388" s="3"/>
      <c r="D6388" s="3"/>
      <c r="E6388" s="3"/>
      <c r="F6388" s="4"/>
    </row>
    <row r="6389" spans="2:6" ht="11.25" customHeight="1" x14ac:dyDescent="0.2">
      <c r="B6389" s="36" t="s">
        <v>3143</v>
      </c>
      <c r="C6389" s="3"/>
      <c r="D6389" s="3"/>
      <c r="E6389" s="3"/>
      <c r="F6389" s="4"/>
    </row>
    <row r="6390" spans="2:6" ht="11.25" customHeight="1" x14ac:dyDescent="0.2">
      <c r="B6390" s="36" t="s">
        <v>4016</v>
      </c>
      <c r="C6390" s="3"/>
      <c r="D6390" s="3"/>
      <c r="E6390" s="3"/>
      <c r="F6390" s="4"/>
    </row>
    <row r="6391" spans="2:6" ht="11.25" customHeight="1" x14ac:dyDescent="0.2">
      <c r="B6391" s="36" t="s">
        <v>2717</v>
      </c>
      <c r="C6391" s="3"/>
      <c r="D6391" s="3"/>
      <c r="E6391" s="3"/>
      <c r="F6391" s="4"/>
    </row>
    <row r="6392" spans="2:6" ht="11.25" customHeight="1" x14ac:dyDescent="0.2">
      <c r="B6392" s="36" t="s">
        <v>1663</v>
      </c>
      <c r="C6392" s="3"/>
      <c r="D6392" s="3"/>
      <c r="E6392" s="3"/>
      <c r="F6392" s="4"/>
    </row>
    <row r="6393" spans="2:6" ht="11.25" customHeight="1" x14ac:dyDescent="0.2">
      <c r="B6393" s="36" t="s">
        <v>2633</v>
      </c>
      <c r="C6393" s="3"/>
      <c r="D6393" s="3"/>
      <c r="E6393" s="3"/>
      <c r="F6393" s="4"/>
    </row>
    <row r="6394" spans="2:6" ht="11.25" customHeight="1" x14ac:dyDescent="0.2">
      <c r="B6394" s="36" t="s">
        <v>840</v>
      </c>
      <c r="C6394" s="37">
        <f>D6394+E6394+F6394</f>
        <v>1710</v>
      </c>
      <c r="D6394" s="3">
        <v>948</v>
      </c>
      <c r="E6394" s="3">
        <v>737</v>
      </c>
      <c r="F6394" s="4">
        <v>25</v>
      </c>
    </row>
    <row r="6395" spans="2:6" ht="11.25" customHeight="1" x14ac:dyDescent="0.2">
      <c r="B6395" s="36" t="s">
        <v>4016</v>
      </c>
      <c r="C6395" s="3"/>
      <c r="D6395" s="3"/>
      <c r="E6395" s="3"/>
      <c r="F6395" s="4"/>
    </row>
    <row r="6396" spans="2:6" ht="11.25" customHeight="1" x14ac:dyDescent="0.2">
      <c r="B6396" s="36" t="s">
        <v>2151</v>
      </c>
      <c r="C6396" s="3"/>
      <c r="D6396" s="3"/>
      <c r="E6396" s="3"/>
      <c r="F6396" s="4"/>
    </row>
    <row r="6397" spans="2:6" ht="11.25" customHeight="1" x14ac:dyDescent="0.2">
      <c r="B6397" s="36" t="s">
        <v>4016</v>
      </c>
      <c r="C6397" s="3"/>
      <c r="D6397" s="3"/>
      <c r="E6397" s="3"/>
      <c r="F6397" s="4"/>
    </row>
    <row r="6398" spans="2:6" ht="11.25" customHeight="1" x14ac:dyDescent="0.2">
      <c r="B6398" s="36" t="s">
        <v>835</v>
      </c>
      <c r="C6398" s="3"/>
      <c r="D6398" s="3"/>
      <c r="E6398" s="3"/>
      <c r="F6398" s="4"/>
    </row>
    <row r="6399" spans="2:6" ht="11.25" customHeight="1" x14ac:dyDescent="0.2">
      <c r="B6399" s="36" t="s">
        <v>4016</v>
      </c>
      <c r="C6399" s="3"/>
      <c r="D6399" s="3"/>
      <c r="E6399" s="3"/>
      <c r="F6399" s="4"/>
    </row>
    <row r="6400" spans="2:6" ht="11.25" customHeight="1" x14ac:dyDescent="0.2">
      <c r="B6400" s="36" t="s">
        <v>3807</v>
      </c>
      <c r="C6400" s="3"/>
      <c r="D6400" s="3"/>
      <c r="E6400" s="3"/>
      <c r="F6400" s="4"/>
    </row>
    <row r="6401" spans="2:6" ht="11.25" customHeight="1" x14ac:dyDescent="0.2">
      <c r="B6401" s="36" t="s">
        <v>4016</v>
      </c>
      <c r="C6401" s="3"/>
      <c r="D6401" s="3"/>
      <c r="E6401" s="3"/>
      <c r="F6401" s="4"/>
    </row>
    <row r="6402" spans="2:6" ht="11.25" customHeight="1" x14ac:dyDescent="0.2">
      <c r="B6402" s="36" t="s">
        <v>2844</v>
      </c>
      <c r="C6402" s="3"/>
      <c r="D6402" s="3"/>
      <c r="E6402" s="3"/>
      <c r="F6402" s="4"/>
    </row>
    <row r="6403" spans="2:6" ht="11.25" customHeight="1" x14ac:dyDescent="0.2">
      <c r="B6403" s="36" t="s">
        <v>4016</v>
      </c>
      <c r="C6403" s="3"/>
      <c r="D6403" s="3"/>
      <c r="E6403" s="3"/>
      <c r="F6403" s="4"/>
    </row>
    <row r="6404" spans="2:6" ht="11.25" customHeight="1" x14ac:dyDescent="0.2">
      <c r="B6404" s="36" t="s">
        <v>3372</v>
      </c>
      <c r="C6404" s="3"/>
      <c r="D6404" s="3"/>
      <c r="E6404" s="3"/>
      <c r="F6404" s="4"/>
    </row>
    <row r="6405" spans="2:6" ht="11.25" customHeight="1" x14ac:dyDescent="0.2">
      <c r="B6405" s="36" t="s">
        <v>4016</v>
      </c>
      <c r="C6405" s="3"/>
      <c r="D6405" s="3"/>
      <c r="E6405" s="3"/>
      <c r="F6405" s="4"/>
    </row>
    <row r="6406" spans="2:6" ht="11.25" customHeight="1" x14ac:dyDescent="0.2">
      <c r="B6406" s="36" t="s">
        <v>3402</v>
      </c>
      <c r="C6406" s="3"/>
      <c r="D6406" s="3"/>
      <c r="E6406" s="3"/>
      <c r="F6406" s="4"/>
    </row>
    <row r="6407" spans="2:6" ht="11.25" customHeight="1" x14ac:dyDescent="0.2">
      <c r="B6407" s="36" t="s">
        <v>4016</v>
      </c>
      <c r="C6407" s="3"/>
      <c r="D6407" s="3"/>
      <c r="E6407" s="3"/>
      <c r="F6407" s="4"/>
    </row>
    <row r="6408" spans="2:6" ht="11.25" customHeight="1" x14ac:dyDescent="0.2">
      <c r="B6408" s="36" t="s">
        <v>1905</v>
      </c>
      <c r="C6408" s="3"/>
      <c r="D6408" s="3"/>
      <c r="E6408" s="3"/>
      <c r="F6408" s="4"/>
    </row>
    <row r="6409" spans="2:6" ht="11.25" customHeight="1" x14ac:dyDescent="0.2">
      <c r="B6409" s="28" t="s">
        <v>4016</v>
      </c>
      <c r="C6409" s="6"/>
      <c r="D6409" s="6"/>
      <c r="E6409" s="6"/>
      <c r="F6409" s="7"/>
    </row>
    <row r="6410" spans="2:6" ht="11.25" customHeight="1" x14ac:dyDescent="0.2">
      <c r="B6410" s="36" t="s">
        <v>2747</v>
      </c>
      <c r="C6410" s="3"/>
      <c r="D6410" s="3"/>
      <c r="E6410" s="3"/>
      <c r="F6410" s="4"/>
    </row>
    <row r="6411" spans="2:6" ht="11.25" customHeight="1" x14ac:dyDescent="0.2">
      <c r="B6411" s="36" t="s">
        <v>705</v>
      </c>
      <c r="C6411" s="3"/>
      <c r="D6411" s="3"/>
      <c r="E6411" s="3"/>
      <c r="F6411" s="4"/>
    </row>
    <row r="6412" spans="2:6" ht="11.25" customHeight="1" x14ac:dyDescent="0.2">
      <c r="B6412" s="36" t="s">
        <v>3290</v>
      </c>
      <c r="C6412" s="3"/>
      <c r="D6412" s="3"/>
      <c r="E6412" s="3"/>
      <c r="F6412" s="4"/>
    </row>
    <row r="6413" spans="2:6" ht="11.25" customHeight="1" x14ac:dyDescent="0.2">
      <c r="B6413" s="36" t="s">
        <v>4016</v>
      </c>
      <c r="C6413" s="3"/>
      <c r="D6413" s="3"/>
      <c r="E6413" s="3"/>
      <c r="F6413" s="4"/>
    </row>
    <row r="6414" spans="2:6" ht="11.25" customHeight="1" x14ac:dyDescent="0.2">
      <c r="B6414" s="36" t="s">
        <v>3956</v>
      </c>
      <c r="C6414" s="3"/>
      <c r="D6414" s="3"/>
      <c r="E6414" s="3"/>
      <c r="F6414" s="4"/>
    </row>
    <row r="6415" spans="2:6" ht="11.25" customHeight="1" x14ac:dyDescent="0.2">
      <c r="B6415" s="36" t="s">
        <v>1405</v>
      </c>
      <c r="C6415" s="3"/>
      <c r="D6415" s="3"/>
      <c r="E6415" s="3"/>
      <c r="F6415" s="4"/>
    </row>
    <row r="6416" spans="2:6" ht="11.25" customHeight="1" x14ac:dyDescent="0.2">
      <c r="B6416" s="36" t="s">
        <v>2134</v>
      </c>
      <c r="C6416" s="3"/>
      <c r="D6416" s="3"/>
      <c r="E6416" s="3"/>
      <c r="F6416" s="4"/>
    </row>
    <row r="6417" spans="2:6" ht="11.25" customHeight="1" x14ac:dyDescent="0.2">
      <c r="B6417" s="36" t="s">
        <v>507</v>
      </c>
      <c r="C6417" s="37">
        <f>D6417+E6417+F6417</f>
        <v>303</v>
      </c>
      <c r="D6417" s="3">
        <v>184</v>
      </c>
      <c r="E6417" s="3">
        <v>77</v>
      </c>
      <c r="F6417" s="4">
        <v>42</v>
      </c>
    </row>
    <row r="6418" spans="2:6" ht="11.25" customHeight="1" x14ac:dyDescent="0.2">
      <c r="B6418" s="36" t="s">
        <v>4016</v>
      </c>
      <c r="C6418" s="3"/>
      <c r="D6418" s="3"/>
      <c r="E6418" s="3"/>
      <c r="F6418" s="4"/>
    </row>
    <row r="6419" spans="2:6" ht="11.25" customHeight="1" x14ac:dyDescent="0.2">
      <c r="B6419" s="36" t="s">
        <v>1488</v>
      </c>
      <c r="C6419" s="3"/>
      <c r="D6419" s="3"/>
      <c r="E6419" s="3"/>
      <c r="F6419" s="4"/>
    </row>
    <row r="6420" spans="2:6" ht="11.25" customHeight="1" x14ac:dyDescent="0.2">
      <c r="B6420" s="36" t="s">
        <v>4016</v>
      </c>
      <c r="C6420" s="3"/>
      <c r="D6420" s="3"/>
      <c r="E6420" s="3"/>
      <c r="F6420" s="4"/>
    </row>
    <row r="6421" spans="2:6" ht="11.25" customHeight="1" x14ac:dyDescent="0.2">
      <c r="B6421" s="36" t="s">
        <v>650</v>
      </c>
      <c r="C6421" s="3"/>
      <c r="D6421" s="3"/>
      <c r="E6421" s="3"/>
      <c r="F6421" s="4"/>
    </row>
    <row r="6422" spans="2:6" ht="11.25" customHeight="1" x14ac:dyDescent="0.2">
      <c r="B6422" s="36" t="s">
        <v>600</v>
      </c>
      <c r="C6422" s="3"/>
      <c r="D6422" s="3"/>
      <c r="E6422" s="3"/>
      <c r="F6422" s="4"/>
    </row>
    <row r="6423" spans="2:6" ht="11.25" customHeight="1" x14ac:dyDescent="0.2">
      <c r="B6423" s="36" t="s">
        <v>3717</v>
      </c>
      <c r="C6423" s="3"/>
      <c r="D6423" s="3"/>
      <c r="E6423" s="3"/>
      <c r="F6423" s="4"/>
    </row>
    <row r="6424" spans="2:6" ht="11.25" customHeight="1" x14ac:dyDescent="0.2">
      <c r="B6424" s="36" t="s">
        <v>339</v>
      </c>
      <c r="C6424" s="37">
        <f>D6424+E6424+F6424</f>
        <v>2013</v>
      </c>
      <c r="D6424" s="3">
        <v>1132</v>
      </c>
      <c r="E6424" s="3">
        <v>814</v>
      </c>
      <c r="F6424" s="4">
        <v>67</v>
      </c>
    </row>
    <row r="6425" spans="2:6" ht="11.25" customHeight="1" x14ac:dyDescent="0.2">
      <c r="B6425" s="36" t="s">
        <v>4016</v>
      </c>
      <c r="C6425" s="3"/>
      <c r="D6425" s="3"/>
      <c r="E6425" s="3"/>
      <c r="F6425" s="4"/>
    </row>
    <row r="6426" spans="2:6" ht="11.25" customHeight="1" x14ac:dyDescent="0.2">
      <c r="B6426" s="33" t="s">
        <v>2111</v>
      </c>
      <c r="C6426" s="34">
        <v>867213</v>
      </c>
      <c r="D6426" s="34">
        <v>657171</v>
      </c>
      <c r="E6426" s="34">
        <v>77542</v>
      </c>
      <c r="F6426" s="35">
        <v>132500</v>
      </c>
    </row>
    <row r="6427" spans="2:6" ht="11.25" customHeight="1" x14ac:dyDescent="0.2">
      <c r="B6427" s="36" t="s">
        <v>4016</v>
      </c>
      <c r="C6427" s="3"/>
      <c r="D6427" s="3"/>
      <c r="E6427" s="3"/>
      <c r="F6427" s="4"/>
    </row>
    <row r="6428" spans="2:6" ht="11.25" customHeight="1" x14ac:dyDescent="0.2">
      <c r="B6428" s="36" t="s">
        <v>2828</v>
      </c>
      <c r="C6428" s="3"/>
      <c r="D6428" s="3"/>
      <c r="E6428" s="3"/>
      <c r="F6428" s="4"/>
    </row>
    <row r="6429" spans="2:6" ht="11.25" customHeight="1" x14ac:dyDescent="0.2">
      <c r="B6429" s="36" t="s">
        <v>4016</v>
      </c>
      <c r="C6429" s="3"/>
      <c r="D6429" s="3"/>
      <c r="E6429" s="3"/>
      <c r="F6429" s="4"/>
    </row>
    <row r="6430" spans="2:6" ht="11.25" customHeight="1" x14ac:dyDescent="0.2">
      <c r="B6430" s="36" t="s">
        <v>1891</v>
      </c>
      <c r="C6430" s="3"/>
      <c r="D6430" s="3"/>
      <c r="E6430" s="3"/>
      <c r="F6430" s="4"/>
    </row>
    <row r="6431" spans="2:6" ht="11.25" customHeight="1" x14ac:dyDescent="0.2">
      <c r="B6431" s="36" t="s">
        <v>4016</v>
      </c>
      <c r="C6431" s="3"/>
      <c r="D6431" s="3"/>
      <c r="E6431" s="3"/>
      <c r="F6431" s="4"/>
    </row>
    <row r="6432" spans="2:6" ht="11.25" customHeight="1" x14ac:dyDescent="0.2">
      <c r="B6432" s="36" t="s">
        <v>2419</v>
      </c>
      <c r="C6432" s="3"/>
      <c r="D6432" s="3"/>
      <c r="E6432" s="3"/>
      <c r="F6432" s="4"/>
    </row>
    <row r="6433" spans="2:6" ht="11.25" customHeight="1" x14ac:dyDescent="0.2">
      <c r="B6433" s="36" t="s">
        <v>4016</v>
      </c>
      <c r="C6433" s="3"/>
      <c r="D6433" s="3"/>
      <c r="E6433" s="3"/>
      <c r="F6433" s="4"/>
    </row>
    <row r="6434" spans="2:6" ht="11.25" customHeight="1" x14ac:dyDescent="0.2">
      <c r="B6434" s="36" t="s">
        <v>46</v>
      </c>
      <c r="C6434" s="3"/>
      <c r="D6434" s="3"/>
      <c r="E6434" s="3"/>
      <c r="F6434" s="4"/>
    </row>
    <row r="6435" spans="2:6" ht="11.25" customHeight="1" x14ac:dyDescent="0.2">
      <c r="B6435" s="36" t="s">
        <v>4016</v>
      </c>
      <c r="C6435" s="3"/>
      <c r="D6435" s="3"/>
      <c r="E6435" s="3"/>
      <c r="F6435" s="4"/>
    </row>
    <row r="6436" spans="2:6" ht="11.25" customHeight="1" x14ac:dyDescent="0.2">
      <c r="B6436" s="36" t="s">
        <v>681</v>
      </c>
      <c r="C6436" s="3"/>
      <c r="D6436" s="3"/>
      <c r="E6436" s="3"/>
      <c r="F6436" s="4"/>
    </row>
    <row r="6437" spans="2:6" ht="11.25" customHeight="1" x14ac:dyDescent="0.2">
      <c r="B6437" s="36" t="s">
        <v>4016</v>
      </c>
      <c r="C6437" s="3"/>
      <c r="D6437" s="3"/>
      <c r="E6437" s="3"/>
      <c r="F6437" s="4"/>
    </row>
    <row r="6438" spans="2:6" ht="11.25" customHeight="1" x14ac:dyDescent="0.2">
      <c r="B6438" s="36" t="s">
        <v>3473</v>
      </c>
      <c r="C6438" s="3"/>
      <c r="D6438" s="3"/>
      <c r="E6438" s="3"/>
      <c r="F6438" s="4"/>
    </row>
    <row r="6439" spans="2:6" ht="11.25" customHeight="1" x14ac:dyDescent="0.2">
      <c r="B6439" s="36" t="s">
        <v>4016</v>
      </c>
      <c r="C6439" s="3"/>
      <c r="D6439" s="3"/>
      <c r="E6439" s="3"/>
      <c r="F6439" s="4"/>
    </row>
    <row r="6440" spans="2:6" ht="11.25" customHeight="1" x14ac:dyDescent="0.2">
      <c r="B6440" s="36" t="s">
        <v>2704</v>
      </c>
      <c r="C6440" s="3"/>
      <c r="D6440" s="3"/>
      <c r="E6440" s="3"/>
      <c r="F6440" s="4"/>
    </row>
    <row r="6441" spans="2:6" ht="11.25" customHeight="1" x14ac:dyDescent="0.2">
      <c r="B6441" s="36" t="s">
        <v>1564</v>
      </c>
      <c r="C6441" s="3"/>
      <c r="D6441" s="3"/>
      <c r="E6441" s="3"/>
      <c r="F6441" s="4"/>
    </row>
    <row r="6442" spans="2:6" ht="11.25" customHeight="1" x14ac:dyDescent="0.2">
      <c r="B6442" s="36" t="s">
        <v>2695</v>
      </c>
      <c r="C6442" s="3"/>
      <c r="D6442" s="3"/>
      <c r="E6442" s="3"/>
      <c r="F6442" s="4"/>
    </row>
    <row r="6443" spans="2:6" ht="11.25" customHeight="1" x14ac:dyDescent="0.2">
      <c r="B6443" s="36" t="s">
        <v>3967</v>
      </c>
      <c r="C6443" s="37">
        <f>D6443+E6443+F6443</f>
        <v>49324</v>
      </c>
      <c r="D6443" s="3">
        <v>33540</v>
      </c>
      <c r="E6443" s="3">
        <v>5009</v>
      </c>
      <c r="F6443" s="4">
        <v>10775</v>
      </c>
    </row>
    <row r="6444" spans="2:6" ht="11.25" customHeight="1" x14ac:dyDescent="0.2">
      <c r="B6444" s="36" t="s">
        <v>4016</v>
      </c>
      <c r="C6444" s="3"/>
      <c r="D6444" s="3"/>
      <c r="E6444" s="3"/>
      <c r="F6444" s="4"/>
    </row>
    <row r="6445" spans="2:6" ht="11.25" customHeight="1" x14ac:dyDescent="0.2">
      <c r="B6445" s="36" t="s">
        <v>1113</v>
      </c>
      <c r="C6445" s="3"/>
      <c r="D6445" s="3"/>
      <c r="E6445" s="3"/>
      <c r="F6445" s="4"/>
    </row>
    <row r="6446" spans="2:6" ht="11.25" customHeight="1" x14ac:dyDescent="0.2">
      <c r="B6446" s="36" t="s">
        <v>4016</v>
      </c>
      <c r="C6446" s="3"/>
      <c r="D6446" s="3"/>
      <c r="E6446" s="3"/>
      <c r="F6446" s="4"/>
    </row>
    <row r="6447" spans="2:6" ht="11.25" customHeight="1" x14ac:dyDescent="0.2">
      <c r="B6447" s="36" t="s">
        <v>2980</v>
      </c>
      <c r="C6447" s="3"/>
      <c r="D6447" s="3"/>
      <c r="E6447" s="3"/>
      <c r="F6447" s="4"/>
    </row>
    <row r="6448" spans="2:6" ht="11.25" customHeight="1" x14ac:dyDescent="0.2">
      <c r="B6448" s="36" t="s">
        <v>4016</v>
      </c>
      <c r="C6448" s="3"/>
      <c r="D6448" s="3"/>
      <c r="E6448" s="3"/>
      <c r="F6448" s="4"/>
    </row>
    <row r="6449" spans="2:6" ht="11.25" customHeight="1" x14ac:dyDescent="0.2">
      <c r="B6449" s="36" t="s">
        <v>2240</v>
      </c>
      <c r="C6449" s="3"/>
      <c r="D6449" s="3"/>
      <c r="E6449" s="3"/>
      <c r="F6449" s="4"/>
    </row>
    <row r="6450" spans="2:6" ht="11.25" customHeight="1" x14ac:dyDescent="0.2">
      <c r="B6450" s="36" t="s">
        <v>2385</v>
      </c>
      <c r="C6450" s="3"/>
      <c r="D6450" s="3"/>
      <c r="E6450" s="3"/>
      <c r="F6450" s="4"/>
    </row>
    <row r="6451" spans="2:6" ht="11.25" customHeight="1" x14ac:dyDescent="0.2">
      <c r="B6451" s="36" t="s">
        <v>743</v>
      </c>
      <c r="C6451" s="3"/>
      <c r="D6451" s="3"/>
      <c r="E6451" s="3"/>
      <c r="F6451" s="4"/>
    </row>
    <row r="6452" spans="2:6" ht="11.25" customHeight="1" x14ac:dyDescent="0.2">
      <c r="B6452" s="36" t="s">
        <v>116</v>
      </c>
      <c r="C6452" s="3"/>
      <c r="D6452" s="3"/>
      <c r="E6452" s="3"/>
      <c r="F6452" s="4"/>
    </row>
    <row r="6453" spans="2:6" ht="11.25" customHeight="1" x14ac:dyDescent="0.2">
      <c r="B6453" s="36" t="s">
        <v>4016</v>
      </c>
      <c r="C6453" s="3"/>
      <c r="D6453" s="3"/>
      <c r="E6453" s="3"/>
      <c r="F6453" s="4"/>
    </row>
    <row r="6454" spans="2:6" ht="11.25" customHeight="1" x14ac:dyDescent="0.2">
      <c r="B6454" s="36" t="s">
        <v>3088</v>
      </c>
      <c r="C6454" s="3"/>
      <c r="D6454" s="3"/>
      <c r="E6454" s="3"/>
      <c r="F6454" s="4"/>
    </row>
    <row r="6455" spans="2:6" ht="11.25" customHeight="1" x14ac:dyDescent="0.2">
      <c r="B6455" s="36" t="s">
        <v>4016</v>
      </c>
      <c r="C6455" s="3"/>
      <c r="D6455" s="3"/>
      <c r="E6455" s="3"/>
      <c r="F6455" s="4"/>
    </row>
    <row r="6456" spans="2:6" ht="11.25" customHeight="1" x14ac:dyDescent="0.2">
      <c r="B6456" s="36" t="s">
        <v>1633</v>
      </c>
      <c r="C6456" s="3"/>
      <c r="D6456" s="3"/>
      <c r="E6456" s="3"/>
      <c r="F6456" s="4"/>
    </row>
    <row r="6457" spans="2:6" ht="11.25" customHeight="1" x14ac:dyDescent="0.2">
      <c r="B6457" s="36" t="s">
        <v>4016</v>
      </c>
      <c r="C6457" s="3"/>
      <c r="D6457" s="3"/>
      <c r="E6457" s="3"/>
      <c r="F6457" s="4"/>
    </row>
    <row r="6458" spans="2:6" ht="11.25" customHeight="1" x14ac:dyDescent="0.2">
      <c r="B6458" s="36" t="s">
        <v>1356</v>
      </c>
      <c r="C6458" s="3"/>
      <c r="D6458" s="3"/>
      <c r="E6458" s="3"/>
      <c r="F6458" s="4"/>
    </row>
    <row r="6459" spans="2:6" ht="11.25" customHeight="1" x14ac:dyDescent="0.2">
      <c r="B6459" s="36" t="s">
        <v>928</v>
      </c>
      <c r="C6459" s="3"/>
      <c r="D6459" s="3"/>
      <c r="E6459" s="3"/>
      <c r="F6459" s="4"/>
    </row>
    <row r="6460" spans="2:6" ht="11.25" customHeight="1" x14ac:dyDescent="0.2">
      <c r="B6460" s="36" t="s">
        <v>3316</v>
      </c>
      <c r="C6460" s="3"/>
      <c r="D6460" s="3"/>
      <c r="E6460" s="3"/>
      <c r="F6460" s="4"/>
    </row>
    <row r="6461" spans="2:6" ht="11.25" customHeight="1" x14ac:dyDescent="0.2">
      <c r="B6461" s="36" t="s">
        <v>4016</v>
      </c>
      <c r="C6461" s="3"/>
      <c r="D6461" s="3"/>
      <c r="E6461" s="3"/>
      <c r="F6461" s="4"/>
    </row>
    <row r="6462" spans="2:6" ht="11.25" customHeight="1" x14ac:dyDescent="0.2">
      <c r="B6462" s="28" t="s">
        <v>1231</v>
      </c>
      <c r="C6462" s="6"/>
      <c r="D6462" s="6"/>
      <c r="E6462" s="6"/>
      <c r="F6462" s="7"/>
    </row>
    <row r="6463" spans="2:6" ht="11.25" customHeight="1" x14ac:dyDescent="0.2">
      <c r="B6463" s="36" t="s">
        <v>4016</v>
      </c>
      <c r="C6463" s="3"/>
      <c r="D6463" s="3"/>
      <c r="E6463" s="3"/>
      <c r="F6463" s="4"/>
    </row>
    <row r="6464" spans="2:6" ht="11.25" customHeight="1" x14ac:dyDescent="0.2">
      <c r="B6464" s="36" t="s">
        <v>1144</v>
      </c>
      <c r="C6464" s="3"/>
      <c r="D6464" s="3"/>
      <c r="E6464" s="3"/>
      <c r="F6464" s="4"/>
    </row>
    <row r="6465" spans="2:6" ht="11.25" customHeight="1" x14ac:dyDescent="0.2">
      <c r="B6465" s="36" t="s">
        <v>4016</v>
      </c>
      <c r="C6465" s="3"/>
      <c r="D6465" s="3"/>
      <c r="E6465" s="3"/>
      <c r="F6465" s="4"/>
    </row>
    <row r="6466" spans="2:6" ht="11.25" customHeight="1" x14ac:dyDescent="0.2">
      <c r="B6466" s="36" t="s">
        <v>430</v>
      </c>
      <c r="C6466" s="3"/>
      <c r="D6466" s="3"/>
      <c r="E6466" s="3"/>
      <c r="F6466" s="4"/>
    </row>
    <row r="6467" spans="2:6" ht="11.25" customHeight="1" x14ac:dyDescent="0.2">
      <c r="B6467" s="36" t="s">
        <v>4016</v>
      </c>
      <c r="C6467" s="3"/>
      <c r="D6467" s="3"/>
      <c r="E6467" s="3"/>
      <c r="F6467" s="4"/>
    </row>
    <row r="6468" spans="2:6" ht="11.25" customHeight="1" x14ac:dyDescent="0.2">
      <c r="B6468" s="36" t="s">
        <v>1647</v>
      </c>
      <c r="C6468" s="3"/>
      <c r="D6468" s="3"/>
      <c r="E6468" s="3"/>
      <c r="F6468" s="4"/>
    </row>
    <row r="6469" spans="2:6" ht="11.25" customHeight="1" x14ac:dyDescent="0.2">
      <c r="B6469" s="36" t="s">
        <v>1926</v>
      </c>
      <c r="C6469" s="3"/>
      <c r="D6469" s="3"/>
      <c r="E6469" s="3"/>
      <c r="F6469" s="4"/>
    </row>
    <row r="6470" spans="2:6" ht="11.25" customHeight="1" x14ac:dyDescent="0.2">
      <c r="B6470" s="36" t="s">
        <v>3177</v>
      </c>
      <c r="C6470" s="3"/>
      <c r="D6470" s="3"/>
      <c r="E6470" s="3"/>
      <c r="F6470" s="4"/>
    </row>
    <row r="6471" spans="2:6" ht="11.25" customHeight="1" x14ac:dyDescent="0.2">
      <c r="B6471" s="36" t="s">
        <v>4016</v>
      </c>
      <c r="C6471" s="3"/>
      <c r="D6471" s="3"/>
      <c r="E6471" s="3"/>
      <c r="F6471" s="4"/>
    </row>
    <row r="6472" spans="2:6" ht="11.25" customHeight="1" x14ac:dyDescent="0.2">
      <c r="B6472" s="36" t="s">
        <v>3326</v>
      </c>
      <c r="C6472" s="3"/>
      <c r="D6472" s="3"/>
      <c r="E6472" s="3"/>
      <c r="F6472" s="4"/>
    </row>
    <row r="6473" spans="2:6" ht="11.25" customHeight="1" x14ac:dyDescent="0.2">
      <c r="B6473" s="36" t="s">
        <v>2537</v>
      </c>
      <c r="C6473" s="3"/>
      <c r="D6473" s="3"/>
      <c r="E6473" s="3"/>
      <c r="F6473" s="4"/>
    </row>
    <row r="6474" spans="2:6" ht="11.25" customHeight="1" x14ac:dyDescent="0.2">
      <c r="B6474" s="36" t="s">
        <v>2804</v>
      </c>
      <c r="C6474" s="3"/>
      <c r="D6474" s="3"/>
      <c r="E6474" s="3"/>
      <c r="F6474" s="4"/>
    </row>
    <row r="6475" spans="2:6" ht="11.25" customHeight="1" x14ac:dyDescent="0.2">
      <c r="B6475" s="36" t="s">
        <v>4016</v>
      </c>
      <c r="C6475" s="3"/>
      <c r="D6475" s="3"/>
      <c r="E6475" s="3"/>
      <c r="F6475" s="4"/>
    </row>
    <row r="6476" spans="2:6" ht="11.25" customHeight="1" x14ac:dyDescent="0.2">
      <c r="B6476" s="36" t="s">
        <v>2225</v>
      </c>
      <c r="C6476" s="3"/>
      <c r="D6476" s="3"/>
      <c r="E6476" s="3"/>
      <c r="F6476" s="4"/>
    </row>
    <row r="6477" spans="2:6" ht="11.25" customHeight="1" x14ac:dyDescent="0.2">
      <c r="B6477" s="36" t="s">
        <v>1137</v>
      </c>
      <c r="C6477" s="3"/>
      <c r="D6477" s="3"/>
      <c r="E6477" s="3"/>
      <c r="F6477" s="4"/>
    </row>
    <row r="6478" spans="2:6" ht="11.25" customHeight="1" x14ac:dyDescent="0.2">
      <c r="B6478" s="36" t="s">
        <v>67</v>
      </c>
      <c r="C6478" s="3"/>
      <c r="D6478" s="3"/>
      <c r="E6478" s="3"/>
      <c r="F6478" s="4"/>
    </row>
    <row r="6479" spans="2:6" ht="11.25" customHeight="1" x14ac:dyDescent="0.2">
      <c r="B6479" s="36" t="s">
        <v>133</v>
      </c>
      <c r="C6479" s="37">
        <f>D6479+E6479+F6479</f>
        <v>68656</v>
      </c>
      <c r="D6479" s="3">
        <v>38901</v>
      </c>
      <c r="E6479" s="3">
        <v>12657</v>
      </c>
      <c r="F6479" s="4">
        <v>17098</v>
      </c>
    </row>
    <row r="6480" spans="2:6" ht="11.25" customHeight="1" x14ac:dyDescent="0.2">
      <c r="B6480" s="36" t="s">
        <v>4016</v>
      </c>
      <c r="C6480" s="3"/>
      <c r="D6480" s="3"/>
      <c r="E6480" s="3"/>
      <c r="F6480" s="4"/>
    </row>
    <row r="6481" spans="2:6" ht="11.25" customHeight="1" x14ac:dyDescent="0.2">
      <c r="B6481" s="36" t="s">
        <v>2597</v>
      </c>
      <c r="C6481" s="3"/>
      <c r="D6481" s="3"/>
      <c r="E6481" s="3"/>
      <c r="F6481" s="4"/>
    </row>
    <row r="6482" spans="2:6" ht="11.25" customHeight="1" x14ac:dyDescent="0.2">
      <c r="B6482" s="36" t="s">
        <v>4016</v>
      </c>
      <c r="C6482" s="3"/>
      <c r="D6482" s="3"/>
      <c r="E6482" s="3"/>
      <c r="F6482" s="4"/>
    </row>
    <row r="6483" spans="2:6" ht="11.25" customHeight="1" x14ac:dyDescent="0.2">
      <c r="B6483" s="36" t="s">
        <v>1248</v>
      </c>
      <c r="C6483" s="3"/>
      <c r="D6483" s="3"/>
      <c r="E6483" s="3"/>
      <c r="F6483" s="4"/>
    </row>
    <row r="6484" spans="2:6" ht="11.25" customHeight="1" x14ac:dyDescent="0.2">
      <c r="B6484" s="36" t="s">
        <v>4016</v>
      </c>
      <c r="C6484" s="3"/>
      <c r="D6484" s="3"/>
      <c r="E6484" s="3"/>
      <c r="F6484" s="4"/>
    </row>
    <row r="6485" spans="2:6" ht="11.25" customHeight="1" x14ac:dyDescent="0.2">
      <c r="B6485" s="36" t="s">
        <v>3473</v>
      </c>
      <c r="C6485" s="3"/>
      <c r="D6485" s="3"/>
      <c r="E6485" s="3"/>
      <c r="F6485" s="4"/>
    </row>
    <row r="6486" spans="2:6" ht="11.25" customHeight="1" x14ac:dyDescent="0.2">
      <c r="B6486" s="36" t="s">
        <v>4016</v>
      </c>
      <c r="C6486" s="3"/>
      <c r="D6486" s="3"/>
      <c r="E6486" s="3"/>
      <c r="F6486" s="4"/>
    </row>
    <row r="6487" spans="2:6" ht="11.25" customHeight="1" x14ac:dyDescent="0.2">
      <c r="B6487" s="36" t="s">
        <v>1848</v>
      </c>
      <c r="C6487" s="3"/>
      <c r="D6487" s="3"/>
      <c r="E6487" s="3"/>
      <c r="F6487" s="4"/>
    </row>
    <row r="6488" spans="2:6" ht="11.25" customHeight="1" x14ac:dyDescent="0.2">
      <c r="B6488" s="36" t="s">
        <v>817</v>
      </c>
      <c r="C6488" s="3"/>
      <c r="D6488" s="3"/>
      <c r="E6488" s="3"/>
      <c r="F6488" s="4"/>
    </row>
    <row r="6489" spans="2:6" ht="11.25" customHeight="1" x14ac:dyDescent="0.2">
      <c r="B6489" s="36" t="s">
        <v>1518</v>
      </c>
      <c r="C6489" s="3"/>
      <c r="D6489" s="3"/>
      <c r="E6489" s="3"/>
      <c r="F6489" s="4"/>
    </row>
    <row r="6490" spans="2:6" ht="11.25" customHeight="1" x14ac:dyDescent="0.2">
      <c r="B6490" s="36" t="s">
        <v>1852</v>
      </c>
      <c r="C6490" s="37">
        <f>D6490+E6490+F6490</f>
        <v>50026</v>
      </c>
      <c r="D6490" s="3">
        <v>34018</v>
      </c>
      <c r="E6490" s="3">
        <v>5080</v>
      </c>
      <c r="F6490" s="4">
        <v>10928</v>
      </c>
    </row>
    <row r="6491" spans="2:6" ht="11.25" customHeight="1" x14ac:dyDescent="0.2">
      <c r="B6491" s="36" t="s">
        <v>4016</v>
      </c>
      <c r="C6491" s="3"/>
      <c r="D6491" s="3"/>
      <c r="E6491" s="3"/>
      <c r="F6491" s="4"/>
    </row>
    <row r="6492" spans="2:6" ht="11.25" customHeight="1" x14ac:dyDescent="0.2">
      <c r="B6492" s="36" t="s">
        <v>3683</v>
      </c>
      <c r="C6492" s="3"/>
      <c r="D6492" s="3"/>
      <c r="E6492" s="3"/>
      <c r="F6492" s="4"/>
    </row>
    <row r="6493" spans="2:6" ht="11.25" customHeight="1" x14ac:dyDescent="0.2">
      <c r="B6493" s="36" t="s">
        <v>4016</v>
      </c>
      <c r="C6493" s="3"/>
      <c r="D6493" s="3"/>
      <c r="E6493" s="3"/>
      <c r="F6493" s="4"/>
    </row>
    <row r="6494" spans="2:6" ht="11.25" customHeight="1" x14ac:dyDescent="0.2">
      <c r="B6494" s="36" t="s">
        <v>1539</v>
      </c>
      <c r="C6494" s="3"/>
      <c r="D6494" s="3"/>
      <c r="E6494" s="3"/>
      <c r="F6494" s="4"/>
    </row>
    <row r="6495" spans="2:6" ht="11.25" customHeight="1" x14ac:dyDescent="0.2">
      <c r="B6495" s="36" t="s">
        <v>4016</v>
      </c>
      <c r="C6495" s="3"/>
      <c r="D6495" s="3"/>
      <c r="E6495" s="3"/>
      <c r="F6495" s="4"/>
    </row>
    <row r="6496" spans="2:6" ht="11.25" customHeight="1" x14ac:dyDescent="0.2">
      <c r="B6496" s="36" t="s">
        <v>3685</v>
      </c>
      <c r="C6496" s="3"/>
      <c r="D6496" s="3"/>
      <c r="E6496" s="3"/>
      <c r="F6496" s="4"/>
    </row>
    <row r="6497" spans="2:6" ht="11.25" customHeight="1" x14ac:dyDescent="0.2">
      <c r="B6497" s="36" t="s">
        <v>4016</v>
      </c>
      <c r="C6497" s="3"/>
      <c r="D6497" s="3"/>
      <c r="E6497" s="3"/>
      <c r="F6497" s="4"/>
    </row>
    <row r="6498" spans="2:6" ht="11.25" customHeight="1" x14ac:dyDescent="0.2">
      <c r="B6498" s="36" t="s">
        <v>2743</v>
      </c>
      <c r="C6498" s="3"/>
      <c r="D6498" s="3"/>
      <c r="E6498" s="3"/>
      <c r="F6498" s="4"/>
    </row>
    <row r="6499" spans="2:6" ht="11.25" customHeight="1" x14ac:dyDescent="0.2">
      <c r="B6499" s="36" t="s">
        <v>4016</v>
      </c>
      <c r="C6499" s="3"/>
      <c r="D6499" s="3"/>
      <c r="E6499" s="3"/>
      <c r="F6499" s="4"/>
    </row>
    <row r="6500" spans="2:6" ht="11.25" customHeight="1" x14ac:dyDescent="0.2">
      <c r="B6500" s="36" t="s">
        <v>3084</v>
      </c>
      <c r="C6500" s="3"/>
      <c r="D6500" s="3"/>
      <c r="E6500" s="3"/>
      <c r="F6500" s="4"/>
    </row>
    <row r="6501" spans="2:6" ht="11.25" customHeight="1" x14ac:dyDescent="0.2">
      <c r="B6501" s="36" t="s">
        <v>4016</v>
      </c>
      <c r="C6501" s="3"/>
      <c r="D6501" s="3"/>
      <c r="E6501" s="3"/>
      <c r="F6501" s="4"/>
    </row>
    <row r="6502" spans="2:6" ht="11.25" customHeight="1" x14ac:dyDescent="0.2">
      <c r="B6502" s="36" t="s">
        <v>2759</v>
      </c>
      <c r="C6502" s="3"/>
      <c r="D6502" s="3"/>
      <c r="E6502" s="3"/>
      <c r="F6502" s="4"/>
    </row>
    <row r="6503" spans="2:6" ht="11.25" customHeight="1" x14ac:dyDescent="0.2">
      <c r="B6503" s="36" t="s">
        <v>4016</v>
      </c>
      <c r="C6503" s="3"/>
      <c r="D6503" s="3"/>
      <c r="E6503" s="3"/>
      <c r="F6503" s="4"/>
    </row>
    <row r="6504" spans="2:6" ht="11.25" customHeight="1" x14ac:dyDescent="0.2">
      <c r="B6504" s="36" t="s">
        <v>1512</v>
      </c>
      <c r="C6504" s="3"/>
      <c r="D6504" s="3"/>
      <c r="E6504" s="3"/>
      <c r="F6504" s="4"/>
    </row>
    <row r="6505" spans="2:6" ht="11.25" customHeight="1" x14ac:dyDescent="0.2">
      <c r="B6505" s="36" t="s">
        <v>4016</v>
      </c>
      <c r="C6505" s="3"/>
      <c r="D6505" s="3"/>
      <c r="E6505" s="3"/>
      <c r="F6505" s="4"/>
    </row>
    <row r="6506" spans="2:6" ht="11.25" customHeight="1" x14ac:dyDescent="0.2">
      <c r="B6506" s="36" t="s">
        <v>1733</v>
      </c>
      <c r="C6506" s="3"/>
      <c r="D6506" s="3"/>
      <c r="E6506" s="3"/>
      <c r="F6506" s="4"/>
    </row>
    <row r="6507" spans="2:6" ht="11.25" customHeight="1" x14ac:dyDescent="0.2">
      <c r="B6507" s="36" t="s">
        <v>4016</v>
      </c>
      <c r="C6507" s="3"/>
      <c r="D6507" s="3"/>
      <c r="E6507" s="3"/>
      <c r="F6507" s="4"/>
    </row>
    <row r="6508" spans="2:6" ht="11.25" customHeight="1" x14ac:dyDescent="0.2">
      <c r="B6508" s="36" t="s">
        <v>2327</v>
      </c>
      <c r="C6508" s="3"/>
      <c r="D6508" s="3"/>
      <c r="E6508" s="3"/>
      <c r="F6508" s="4"/>
    </row>
    <row r="6509" spans="2:6" ht="11.25" customHeight="1" x14ac:dyDescent="0.2">
      <c r="B6509" s="36" t="s">
        <v>4016</v>
      </c>
      <c r="C6509" s="3"/>
      <c r="D6509" s="3"/>
      <c r="E6509" s="3"/>
      <c r="F6509" s="4"/>
    </row>
    <row r="6510" spans="2:6" ht="11.25" customHeight="1" x14ac:dyDescent="0.2">
      <c r="B6510" s="36" t="s">
        <v>627</v>
      </c>
      <c r="C6510" s="3"/>
      <c r="D6510" s="3"/>
      <c r="E6510" s="3"/>
      <c r="F6510" s="4"/>
    </row>
    <row r="6511" spans="2:6" ht="11.25" customHeight="1" x14ac:dyDescent="0.2">
      <c r="B6511" s="36" t="s">
        <v>4016</v>
      </c>
      <c r="C6511" s="3"/>
      <c r="D6511" s="3"/>
      <c r="E6511" s="3"/>
      <c r="F6511" s="4"/>
    </row>
    <row r="6512" spans="2:6" ht="11.25" customHeight="1" x14ac:dyDescent="0.2">
      <c r="B6512" s="36" t="s">
        <v>2417</v>
      </c>
      <c r="C6512" s="3"/>
      <c r="D6512" s="3"/>
      <c r="E6512" s="3"/>
      <c r="F6512" s="4"/>
    </row>
    <row r="6513" spans="2:6" ht="11.25" customHeight="1" x14ac:dyDescent="0.2">
      <c r="B6513" s="36" t="s">
        <v>4016</v>
      </c>
      <c r="C6513" s="3"/>
      <c r="D6513" s="3"/>
      <c r="E6513" s="3"/>
      <c r="F6513" s="4"/>
    </row>
    <row r="6514" spans="2:6" ht="11.25" customHeight="1" x14ac:dyDescent="0.2">
      <c r="B6514" s="36" t="s">
        <v>3800</v>
      </c>
      <c r="C6514" s="3"/>
      <c r="D6514" s="3"/>
      <c r="E6514" s="3"/>
      <c r="F6514" s="4"/>
    </row>
    <row r="6515" spans="2:6" ht="11.25" customHeight="1" x14ac:dyDescent="0.2">
      <c r="B6515" s="28" t="s">
        <v>4016</v>
      </c>
      <c r="C6515" s="6"/>
      <c r="D6515" s="6"/>
      <c r="E6515" s="6"/>
      <c r="F6515" s="7"/>
    </row>
    <row r="6516" spans="2:6" ht="11.25" customHeight="1" x14ac:dyDescent="0.2">
      <c r="B6516" s="36" t="s">
        <v>780</v>
      </c>
      <c r="C6516" s="3"/>
      <c r="D6516" s="3"/>
      <c r="E6516" s="3"/>
      <c r="F6516" s="4"/>
    </row>
    <row r="6517" spans="2:6" ht="11.25" customHeight="1" x14ac:dyDescent="0.2">
      <c r="B6517" s="36" t="s">
        <v>1924</v>
      </c>
      <c r="C6517" s="3"/>
      <c r="D6517" s="3"/>
      <c r="E6517" s="3"/>
      <c r="F6517" s="4"/>
    </row>
    <row r="6518" spans="2:6" ht="11.25" customHeight="1" x14ac:dyDescent="0.2">
      <c r="B6518" s="36" t="s">
        <v>1228</v>
      </c>
      <c r="C6518" s="3"/>
      <c r="D6518" s="3"/>
      <c r="E6518" s="3"/>
      <c r="F6518" s="4"/>
    </row>
    <row r="6519" spans="2:6" ht="11.25" customHeight="1" x14ac:dyDescent="0.2">
      <c r="B6519" s="36" t="s">
        <v>4016</v>
      </c>
      <c r="C6519" s="3"/>
      <c r="D6519" s="3"/>
      <c r="E6519" s="3"/>
      <c r="F6519" s="4"/>
    </row>
    <row r="6520" spans="2:6" ht="11.25" customHeight="1" x14ac:dyDescent="0.2">
      <c r="B6520" s="36" t="s">
        <v>3862</v>
      </c>
      <c r="C6520" s="3"/>
      <c r="D6520" s="3"/>
      <c r="E6520" s="3"/>
      <c r="F6520" s="4"/>
    </row>
    <row r="6521" spans="2:6" ht="11.25" customHeight="1" x14ac:dyDescent="0.2">
      <c r="B6521" s="36" t="s">
        <v>4016</v>
      </c>
      <c r="C6521" s="3"/>
      <c r="D6521" s="3"/>
      <c r="E6521" s="3"/>
      <c r="F6521" s="4"/>
    </row>
    <row r="6522" spans="2:6" ht="11.25" customHeight="1" x14ac:dyDescent="0.2">
      <c r="B6522" s="36" t="s">
        <v>100</v>
      </c>
      <c r="C6522" s="3"/>
      <c r="D6522" s="3"/>
      <c r="E6522" s="3"/>
      <c r="F6522" s="4"/>
    </row>
    <row r="6523" spans="2:6" ht="11.25" customHeight="1" x14ac:dyDescent="0.2">
      <c r="B6523" s="36" t="s">
        <v>1283</v>
      </c>
      <c r="C6523" s="3"/>
      <c r="D6523" s="3"/>
      <c r="E6523" s="3"/>
      <c r="F6523" s="4"/>
    </row>
    <row r="6524" spans="2:6" ht="11.25" customHeight="1" x14ac:dyDescent="0.2">
      <c r="B6524" s="36" t="s">
        <v>729</v>
      </c>
      <c r="C6524" s="37">
        <f>D6524+E6524+F6524</f>
        <v>106727</v>
      </c>
      <c r="D6524" s="3">
        <v>92965</v>
      </c>
      <c r="E6524" s="3"/>
      <c r="F6524" s="4">
        <v>13762</v>
      </c>
    </row>
    <row r="6525" spans="2:6" ht="11.25" customHeight="1" x14ac:dyDescent="0.2">
      <c r="B6525" s="36" t="s">
        <v>4016</v>
      </c>
      <c r="C6525" s="3"/>
      <c r="D6525" s="3"/>
      <c r="E6525" s="3"/>
      <c r="F6525" s="4"/>
    </row>
    <row r="6526" spans="2:6" ht="11.25" customHeight="1" x14ac:dyDescent="0.2">
      <c r="B6526" s="36" t="s">
        <v>2713</v>
      </c>
      <c r="C6526" s="3"/>
      <c r="D6526" s="3"/>
      <c r="E6526" s="3"/>
      <c r="F6526" s="4"/>
    </row>
    <row r="6527" spans="2:6" ht="11.25" customHeight="1" x14ac:dyDescent="0.2">
      <c r="B6527" s="36" t="s">
        <v>4016</v>
      </c>
      <c r="C6527" s="3"/>
      <c r="D6527" s="3"/>
      <c r="E6527" s="3"/>
      <c r="F6527" s="4"/>
    </row>
    <row r="6528" spans="2:6" ht="11.25" customHeight="1" x14ac:dyDescent="0.2">
      <c r="B6528" s="36" t="s">
        <v>1867</v>
      </c>
      <c r="C6528" s="3"/>
      <c r="D6528" s="3"/>
      <c r="E6528" s="3"/>
      <c r="F6528" s="4"/>
    </row>
    <row r="6529" spans="2:6" ht="11.25" customHeight="1" x14ac:dyDescent="0.2">
      <c r="B6529" s="36" t="s">
        <v>4016</v>
      </c>
      <c r="C6529" s="3"/>
      <c r="D6529" s="3"/>
      <c r="E6529" s="3"/>
      <c r="F6529" s="4"/>
    </row>
    <row r="6530" spans="2:6" ht="11.25" customHeight="1" x14ac:dyDescent="0.2">
      <c r="B6530" s="36" t="s">
        <v>676</v>
      </c>
      <c r="C6530" s="3"/>
      <c r="D6530" s="3"/>
      <c r="E6530" s="3"/>
      <c r="F6530" s="4"/>
    </row>
    <row r="6531" spans="2:6" ht="11.25" customHeight="1" x14ac:dyDescent="0.2">
      <c r="B6531" s="36" t="s">
        <v>4016</v>
      </c>
      <c r="C6531" s="3"/>
      <c r="D6531" s="3"/>
      <c r="E6531" s="3"/>
      <c r="F6531" s="4"/>
    </row>
    <row r="6532" spans="2:6" ht="11.25" customHeight="1" x14ac:dyDescent="0.2">
      <c r="B6532" s="36" t="s">
        <v>1451</v>
      </c>
      <c r="C6532" s="3"/>
      <c r="D6532" s="3"/>
      <c r="E6532" s="3"/>
      <c r="F6532" s="4"/>
    </row>
    <row r="6533" spans="2:6" ht="11.25" customHeight="1" x14ac:dyDescent="0.2">
      <c r="B6533" s="36" t="s">
        <v>1430</v>
      </c>
      <c r="C6533" s="3"/>
      <c r="D6533" s="3"/>
      <c r="E6533" s="3"/>
      <c r="F6533" s="4"/>
    </row>
    <row r="6534" spans="2:6" ht="11.25" customHeight="1" x14ac:dyDescent="0.2">
      <c r="B6534" s="36" t="s">
        <v>500</v>
      </c>
      <c r="C6534" s="3"/>
      <c r="D6534" s="3"/>
      <c r="E6534" s="3"/>
      <c r="F6534" s="4"/>
    </row>
    <row r="6535" spans="2:6" ht="11.25" customHeight="1" x14ac:dyDescent="0.2">
      <c r="B6535" s="36" t="s">
        <v>4016</v>
      </c>
      <c r="C6535" s="3"/>
      <c r="D6535" s="3"/>
      <c r="E6535" s="3"/>
      <c r="F6535" s="4"/>
    </row>
    <row r="6536" spans="2:6" ht="11.25" customHeight="1" x14ac:dyDescent="0.2">
      <c r="B6536" s="36" t="s">
        <v>675</v>
      </c>
      <c r="C6536" s="3"/>
      <c r="D6536" s="3"/>
      <c r="E6536" s="3"/>
      <c r="F6536" s="4"/>
    </row>
    <row r="6537" spans="2:6" ht="11.25" customHeight="1" x14ac:dyDescent="0.2">
      <c r="B6537" s="36" t="s">
        <v>4016</v>
      </c>
      <c r="C6537" s="3"/>
      <c r="D6537" s="3"/>
      <c r="E6537" s="3"/>
      <c r="F6537" s="4"/>
    </row>
    <row r="6538" spans="2:6" ht="11.25" customHeight="1" x14ac:dyDescent="0.2">
      <c r="B6538" s="36" t="s">
        <v>542</v>
      </c>
      <c r="C6538" s="3"/>
      <c r="D6538" s="3"/>
      <c r="E6538" s="3"/>
      <c r="F6538" s="4"/>
    </row>
    <row r="6539" spans="2:6" ht="11.25" customHeight="1" x14ac:dyDescent="0.2">
      <c r="B6539" s="36" t="s">
        <v>2960</v>
      </c>
      <c r="C6539" s="3"/>
      <c r="D6539" s="3"/>
      <c r="E6539" s="3"/>
      <c r="F6539" s="4"/>
    </row>
    <row r="6540" spans="2:6" ht="11.25" customHeight="1" x14ac:dyDescent="0.2">
      <c r="B6540" s="36" t="s">
        <v>2813</v>
      </c>
      <c r="C6540" s="3"/>
      <c r="D6540" s="3"/>
      <c r="E6540" s="3"/>
      <c r="F6540" s="4"/>
    </row>
    <row r="6541" spans="2:6" ht="11.25" customHeight="1" x14ac:dyDescent="0.2">
      <c r="B6541" s="36" t="s">
        <v>2319</v>
      </c>
      <c r="C6541" s="37">
        <f>D6541+E6541+F6541</f>
        <v>29640</v>
      </c>
      <c r="D6541" s="3">
        <v>16167</v>
      </c>
      <c r="E6541" s="3">
        <v>10766</v>
      </c>
      <c r="F6541" s="4">
        <v>2707</v>
      </c>
    </row>
    <row r="6542" spans="2:6" ht="11.25" customHeight="1" x14ac:dyDescent="0.2">
      <c r="B6542" s="36" t="s">
        <v>4016</v>
      </c>
      <c r="C6542" s="3"/>
      <c r="D6542" s="3"/>
      <c r="E6542" s="3"/>
      <c r="F6542" s="4"/>
    </row>
    <row r="6543" spans="2:6" ht="11.25" customHeight="1" x14ac:dyDescent="0.2">
      <c r="B6543" s="36" t="s">
        <v>632</v>
      </c>
      <c r="C6543" s="3"/>
      <c r="D6543" s="3"/>
      <c r="E6543" s="3"/>
      <c r="F6543" s="4"/>
    </row>
    <row r="6544" spans="2:6" ht="11.25" customHeight="1" x14ac:dyDescent="0.2">
      <c r="B6544" s="36" t="s">
        <v>4016</v>
      </c>
      <c r="C6544" s="3"/>
      <c r="D6544" s="3"/>
      <c r="E6544" s="3"/>
      <c r="F6544" s="4"/>
    </row>
    <row r="6545" spans="2:6" ht="11.25" customHeight="1" x14ac:dyDescent="0.2">
      <c r="B6545" s="36" t="s">
        <v>107</v>
      </c>
      <c r="C6545" s="3"/>
      <c r="D6545" s="3"/>
      <c r="E6545" s="3"/>
      <c r="F6545" s="4"/>
    </row>
    <row r="6546" spans="2:6" ht="11.25" customHeight="1" x14ac:dyDescent="0.2">
      <c r="B6546" s="36" t="s">
        <v>111</v>
      </c>
      <c r="C6546" s="3"/>
      <c r="D6546" s="3"/>
      <c r="E6546" s="3"/>
      <c r="F6546" s="4"/>
    </row>
    <row r="6547" spans="2:6" ht="11.25" customHeight="1" x14ac:dyDescent="0.2">
      <c r="B6547" s="36" t="s">
        <v>3719</v>
      </c>
      <c r="C6547" s="3"/>
      <c r="D6547" s="3"/>
      <c r="E6547" s="3"/>
      <c r="F6547" s="4"/>
    </row>
    <row r="6548" spans="2:6" ht="11.25" customHeight="1" x14ac:dyDescent="0.2">
      <c r="B6548" s="36" t="s">
        <v>1230</v>
      </c>
      <c r="C6548" s="37">
        <f>D6548+E6548+F6548</f>
        <v>136367</v>
      </c>
      <c r="D6548" s="3">
        <v>109132</v>
      </c>
      <c r="E6548" s="3">
        <v>10766</v>
      </c>
      <c r="F6548" s="4">
        <v>16469</v>
      </c>
    </row>
    <row r="6549" spans="2:6" ht="11.25" customHeight="1" x14ac:dyDescent="0.2">
      <c r="B6549" s="36" t="s">
        <v>4016</v>
      </c>
      <c r="C6549" s="3"/>
      <c r="D6549" s="3"/>
      <c r="E6549" s="3"/>
      <c r="F6549" s="4"/>
    </row>
    <row r="6550" spans="2:6" ht="11.25" customHeight="1" x14ac:dyDescent="0.2">
      <c r="B6550" s="36" t="s">
        <v>2972</v>
      </c>
      <c r="C6550" s="3"/>
      <c r="D6550" s="3"/>
      <c r="E6550" s="3"/>
      <c r="F6550" s="4"/>
    </row>
    <row r="6551" spans="2:6" ht="11.25" customHeight="1" x14ac:dyDescent="0.2">
      <c r="B6551" s="36" t="s">
        <v>4016</v>
      </c>
      <c r="C6551" s="3"/>
      <c r="D6551" s="3"/>
      <c r="E6551" s="3"/>
      <c r="F6551" s="4"/>
    </row>
    <row r="6552" spans="2:6" ht="11.25" customHeight="1" x14ac:dyDescent="0.2">
      <c r="B6552" s="36" t="s">
        <v>1973</v>
      </c>
      <c r="C6552" s="3"/>
      <c r="D6552" s="3"/>
      <c r="E6552" s="3"/>
      <c r="F6552" s="4"/>
    </row>
    <row r="6553" spans="2:6" ht="11.25" customHeight="1" x14ac:dyDescent="0.2">
      <c r="B6553" s="36" t="s">
        <v>4016</v>
      </c>
      <c r="C6553" s="3"/>
      <c r="D6553" s="3"/>
      <c r="E6553" s="3"/>
      <c r="F6553" s="4"/>
    </row>
    <row r="6554" spans="2:6" ht="11.25" customHeight="1" x14ac:dyDescent="0.2">
      <c r="B6554" s="36" t="s">
        <v>1141</v>
      </c>
      <c r="C6554" s="3"/>
      <c r="D6554" s="3"/>
      <c r="E6554" s="3"/>
      <c r="F6554" s="4"/>
    </row>
    <row r="6555" spans="2:6" ht="11.25" customHeight="1" x14ac:dyDescent="0.2">
      <c r="B6555" s="36" t="s">
        <v>4016</v>
      </c>
      <c r="C6555" s="3"/>
      <c r="D6555" s="3"/>
      <c r="E6555" s="3"/>
      <c r="F6555" s="4"/>
    </row>
    <row r="6556" spans="2:6" ht="11.25" customHeight="1" x14ac:dyDescent="0.2">
      <c r="B6556" s="36" t="s">
        <v>3008</v>
      </c>
      <c r="C6556" s="3"/>
      <c r="D6556" s="3"/>
      <c r="E6556" s="3"/>
      <c r="F6556" s="4"/>
    </row>
    <row r="6557" spans="2:6" ht="11.25" customHeight="1" x14ac:dyDescent="0.2">
      <c r="B6557" s="36" t="s">
        <v>4016</v>
      </c>
      <c r="C6557" s="3"/>
      <c r="D6557" s="3"/>
      <c r="E6557" s="3"/>
      <c r="F6557" s="4"/>
    </row>
    <row r="6558" spans="2:6" ht="11.25" customHeight="1" x14ac:dyDescent="0.2">
      <c r="B6558" s="36" t="s">
        <v>73</v>
      </c>
      <c r="C6558" s="3"/>
      <c r="D6558" s="3"/>
      <c r="E6558" s="3"/>
      <c r="F6558" s="4"/>
    </row>
    <row r="6559" spans="2:6" ht="11.25" customHeight="1" x14ac:dyDescent="0.2">
      <c r="B6559" s="36" t="s">
        <v>3532</v>
      </c>
      <c r="C6559" s="3"/>
      <c r="D6559" s="3"/>
      <c r="E6559" s="3"/>
      <c r="F6559" s="4"/>
    </row>
    <row r="6560" spans="2:6" ht="11.25" customHeight="1" x14ac:dyDescent="0.2">
      <c r="B6560" s="36" t="s">
        <v>295</v>
      </c>
      <c r="C6560" s="3"/>
      <c r="D6560" s="3"/>
      <c r="E6560" s="3"/>
      <c r="F6560" s="4"/>
    </row>
    <row r="6561" spans="2:6" ht="11.25" customHeight="1" x14ac:dyDescent="0.2">
      <c r="B6561" s="36" t="s">
        <v>1522</v>
      </c>
      <c r="C6561" s="37">
        <f>D6561+E6561+F6561</f>
        <v>515696</v>
      </c>
      <c r="D6561" s="3">
        <v>407400</v>
      </c>
      <c r="E6561" s="3">
        <v>33858</v>
      </c>
      <c r="F6561" s="4">
        <v>74438</v>
      </c>
    </row>
    <row r="6562" spans="2:6" ht="11.25" customHeight="1" x14ac:dyDescent="0.2">
      <c r="B6562" s="36" t="s">
        <v>4016</v>
      </c>
      <c r="C6562" s="3"/>
      <c r="D6562" s="3"/>
      <c r="E6562" s="3"/>
      <c r="F6562" s="4"/>
    </row>
    <row r="6563" spans="2:6" ht="11.25" customHeight="1" x14ac:dyDescent="0.2">
      <c r="B6563" s="36" t="s">
        <v>881</v>
      </c>
      <c r="C6563" s="3"/>
      <c r="D6563" s="3"/>
      <c r="E6563" s="3"/>
      <c r="F6563" s="4"/>
    </row>
    <row r="6564" spans="2:6" ht="11.25" customHeight="1" x14ac:dyDescent="0.2">
      <c r="B6564" s="36" t="s">
        <v>4016</v>
      </c>
      <c r="C6564" s="3"/>
      <c r="D6564" s="3"/>
      <c r="E6564" s="3"/>
      <c r="F6564" s="4"/>
    </row>
    <row r="6565" spans="2:6" ht="11.25" customHeight="1" x14ac:dyDescent="0.2">
      <c r="B6565" s="36" t="s">
        <v>2443</v>
      </c>
      <c r="C6565" s="3"/>
      <c r="D6565" s="3"/>
      <c r="E6565" s="3"/>
      <c r="F6565" s="4"/>
    </row>
    <row r="6566" spans="2:6" ht="11.25" customHeight="1" x14ac:dyDescent="0.2">
      <c r="B6566" s="36" t="s">
        <v>4016</v>
      </c>
      <c r="C6566" s="3"/>
      <c r="D6566" s="3"/>
      <c r="E6566" s="3"/>
      <c r="F6566" s="4"/>
    </row>
    <row r="6567" spans="2:6" ht="11.25" customHeight="1" x14ac:dyDescent="0.2">
      <c r="B6567" s="36" t="s">
        <v>3021</v>
      </c>
      <c r="C6567" s="3"/>
      <c r="D6567" s="3"/>
      <c r="E6567" s="3"/>
      <c r="F6567" s="4"/>
    </row>
    <row r="6568" spans="2:6" ht="11.25" customHeight="1" x14ac:dyDescent="0.2">
      <c r="B6568" s="28" t="s">
        <v>4016</v>
      </c>
      <c r="C6568" s="6"/>
      <c r="D6568" s="6"/>
      <c r="E6568" s="6"/>
      <c r="F6568" s="7"/>
    </row>
    <row r="6569" spans="2:6" ht="11.25" customHeight="1" x14ac:dyDescent="0.2">
      <c r="B6569" s="36" t="s">
        <v>2079</v>
      </c>
      <c r="C6569" s="3"/>
      <c r="D6569" s="3"/>
      <c r="E6569" s="3"/>
      <c r="F6569" s="4"/>
    </row>
    <row r="6570" spans="2:6" ht="11.25" customHeight="1" x14ac:dyDescent="0.2">
      <c r="B6570" s="36" t="s">
        <v>3857</v>
      </c>
      <c r="C6570" s="3"/>
      <c r="D6570" s="3"/>
      <c r="E6570" s="3"/>
      <c r="F6570" s="4"/>
    </row>
    <row r="6571" spans="2:6" ht="11.25" customHeight="1" x14ac:dyDescent="0.2">
      <c r="B6571" s="36" t="s">
        <v>1493</v>
      </c>
      <c r="C6571" s="3"/>
      <c r="D6571" s="3"/>
      <c r="E6571" s="3"/>
      <c r="F6571" s="4"/>
    </row>
    <row r="6572" spans="2:6" ht="11.25" customHeight="1" x14ac:dyDescent="0.2">
      <c r="B6572" s="36" t="s">
        <v>4016</v>
      </c>
      <c r="C6572" s="3"/>
      <c r="D6572" s="3"/>
      <c r="E6572" s="3"/>
      <c r="F6572" s="4"/>
    </row>
    <row r="6573" spans="2:6" ht="11.25" customHeight="1" x14ac:dyDescent="0.2">
      <c r="B6573" s="36" t="s">
        <v>2954</v>
      </c>
      <c r="C6573" s="3"/>
      <c r="D6573" s="3"/>
      <c r="E6573" s="3"/>
      <c r="F6573" s="4"/>
    </row>
    <row r="6574" spans="2:6" ht="11.25" customHeight="1" x14ac:dyDescent="0.2">
      <c r="B6574" s="36" t="s">
        <v>4016</v>
      </c>
      <c r="C6574" s="3"/>
      <c r="D6574" s="3"/>
      <c r="E6574" s="3"/>
      <c r="F6574" s="4"/>
    </row>
    <row r="6575" spans="2:6" ht="11.25" customHeight="1" x14ac:dyDescent="0.2">
      <c r="B6575" s="36" t="s">
        <v>1726</v>
      </c>
      <c r="C6575" s="3"/>
      <c r="D6575" s="3"/>
      <c r="E6575" s="3"/>
      <c r="F6575" s="4"/>
    </row>
    <row r="6576" spans="2:6" ht="11.25" customHeight="1" x14ac:dyDescent="0.2">
      <c r="B6576" s="36" t="s">
        <v>1459</v>
      </c>
      <c r="C6576" s="3"/>
      <c r="D6576" s="3"/>
      <c r="E6576" s="3"/>
      <c r="F6576" s="4"/>
    </row>
    <row r="6577" spans="2:6" ht="11.25" customHeight="1" x14ac:dyDescent="0.2">
      <c r="B6577" s="36" t="s">
        <v>1173</v>
      </c>
      <c r="C6577" s="3"/>
      <c r="D6577" s="3"/>
      <c r="E6577" s="3"/>
      <c r="F6577" s="4"/>
    </row>
    <row r="6578" spans="2:6" ht="11.25" customHeight="1" x14ac:dyDescent="0.2">
      <c r="B6578" s="36" t="s">
        <v>1267</v>
      </c>
      <c r="C6578" s="37">
        <f>D6578+E6578+F6578</f>
        <v>30215</v>
      </c>
      <c r="D6578" s="3">
        <v>17251</v>
      </c>
      <c r="E6578" s="3">
        <v>10172</v>
      </c>
      <c r="F6578" s="4">
        <v>2792</v>
      </c>
    </row>
    <row r="6579" spans="2:6" ht="11.25" customHeight="1" x14ac:dyDescent="0.2">
      <c r="B6579" s="36" t="s">
        <v>4016</v>
      </c>
      <c r="C6579" s="3"/>
      <c r="D6579" s="3"/>
      <c r="E6579" s="3"/>
      <c r="F6579" s="4"/>
    </row>
    <row r="6580" spans="2:6" ht="11.25" customHeight="1" x14ac:dyDescent="0.2">
      <c r="B6580" s="36" t="s">
        <v>1721</v>
      </c>
      <c r="C6580" s="3"/>
      <c r="D6580" s="3"/>
      <c r="E6580" s="3"/>
      <c r="F6580" s="4"/>
    </row>
    <row r="6581" spans="2:6" ht="11.25" customHeight="1" x14ac:dyDescent="0.2">
      <c r="B6581" s="36" t="s">
        <v>4016</v>
      </c>
      <c r="C6581" s="3"/>
      <c r="D6581" s="3"/>
      <c r="E6581" s="3"/>
      <c r="F6581" s="4"/>
    </row>
    <row r="6582" spans="2:6" ht="11.25" customHeight="1" x14ac:dyDescent="0.2">
      <c r="B6582" s="36" t="s">
        <v>1056</v>
      </c>
      <c r="C6582" s="3"/>
      <c r="D6582" s="3"/>
      <c r="E6582" s="3"/>
      <c r="F6582" s="4"/>
    </row>
    <row r="6583" spans="2:6" ht="11.25" customHeight="1" x14ac:dyDescent="0.2">
      <c r="B6583" s="36" t="s">
        <v>4016</v>
      </c>
      <c r="C6583" s="3"/>
      <c r="D6583" s="3"/>
      <c r="E6583" s="3"/>
      <c r="F6583" s="4"/>
    </row>
    <row r="6584" spans="2:6" ht="11.25" customHeight="1" x14ac:dyDescent="0.2">
      <c r="B6584" s="36" t="s">
        <v>2670</v>
      </c>
      <c r="C6584" s="3"/>
      <c r="D6584" s="3"/>
      <c r="E6584" s="3"/>
      <c r="F6584" s="4"/>
    </row>
    <row r="6585" spans="2:6" ht="11.25" customHeight="1" x14ac:dyDescent="0.2">
      <c r="B6585" s="36" t="s">
        <v>4016</v>
      </c>
      <c r="C6585" s="3"/>
      <c r="D6585" s="3"/>
      <c r="E6585" s="3"/>
      <c r="F6585" s="4"/>
    </row>
    <row r="6586" spans="2:6" ht="11.25" customHeight="1" x14ac:dyDescent="0.2">
      <c r="B6586" s="36" t="s">
        <v>476</v>
      </c>
      <c r="C6586" s="3"/>
      <c r="D6586" s="3"/>
      <c r="E6586" s="3"/>
      <c r="F6586" s="4"/>
    </row>
    <row r="6587" spans="2:6" ht="11.25" customHeight="1" x14ac:dyDescent="0.2">
      <c r="B6587" s="36" t="s">
        <v>3181</v>
      </c>
      <c r="C6587" s="3"/>
      <c r="D6587" s="3"/>
      <c r="E6587" s="3"/>
      <c r="F6587" s="4"/>
    </row>
    <row r="6588" spans="2:6" ht="11.25" customHeight="1" x14ac:dyDescent="0.2">
      <c r="B6588" s="36" t="s">
        <v>3085</v>
      </c>
      <c r="C6588" s="3"/>
      <c r="D6588" s="3"/>
      <c r="E6588" s="3"/>
      <c r="F6588" s="4"/>
    </row>
    <row r="6589" spans="2:6" ht="11.25" customHeight="1" x14ac:dyDescent="0.2">
      <c r="B6589" s="36" t="s">
        <v>4016</v>
      </c>
      <c r="C6589" s="3"/>
      <c r="D6589" s="3"/>
      <c r="E6589" s="3"/>
      <c r="F6589" s="4"/>
    </row>
    <row r="6590" spans="2:6" ht="11.25" customHeight="1" x14ac:dyDescent="0.2">
      <c r="B6590" s="36" t="s">
        <v>3850</v>
      </c>
      <c r="C6590" s="3"/>
      <c r="D6590" s="3"/>
      <c r="E6590" s="3"/>
      <c r="F6590" s="4"/>
    </row>
    <row r="6591" spans="2:6" ht="11.25" customHeight="1" x14ac:dyDescent="0.2">
      <c r="B6591" s="36" t="s">
        <v>4016</v>
      </c>
      <c r="C6591" s="3"/>
      <c r="D6591" s="3"/>
      <c r="E6591" s="3"/>
      <c r="F6591" s="4"/>
    </row>
    <row r="6592" spans="2:6" ht="11.25" customHeight="1" x14ac:dyDescent="0.2">
      <c r="B6592" s="36" t="s">
        <v>1856</v>
      </c>
      <c r="C6592" s="3"/>
      <c r="D6592" s="3"/>
      <c r="E6592" s="3"/>
      <c r="F6592" s="4"/>
    </row>
    <row r="6593" spans="2:6" ht="11.25" customHeight="1" x14ac:dyDescent="0.2">
      <c r="B6593" s="36" t="s">
        <v>2635</v>
      </c>
      <c r="C6593" s="37">
        <f>D6593+E6593+F6593</f>
        <v>16929</v>
      </c>
      <c r="D6593" s="3">
        <v>16929</v>
      </c>
      <c r="E6593" s="3"/>
      <c r="F6593" s="4"/>
    </row>
    <row r="6594" spans="2:6" ht="11.25" customHeight="1" x14ac:dyDescent="0.2">
      <c r="B6594" s="36" t="s">
        <v>4016</v>
      </c>
      <c r="C6594" s="3"/>
      <c r="D6594" s="3"/>
      <c r="E6594" s="3"/>
      <c r="F6594" s="4"/>
    </row>
    <row r="6595" spans="2:6" ht="11.25" customHeight="1" x14ac:dyDescent="0.2">
      <c r="B6595" s="36" t="s">
        <v>2632</v>
      </c>
      <c r="C6595" s="3"/>
      <c r="D6595" s="3"/>
      <c r="E6595" s="3"/>
      <c r="F6595" s="4"/>
    </row>
    <row r="6596" spans="2:6" ht="11.25" customHeight="1" x14ac:dyDescent="0.2">
      <c r="B6596" s="36" t="s">
        <v>4016</v>
      </c>
      <c r="C6596" s="3"/>
      <c r="D6596" s="3"/>
      <c r="E6596" s="3"/>
      <c r="F6596" s="4"/>
    </row>
    <row r="6597" spans="2:6" ht="11.25" customHeight="1" x14ac:dyDescent="0.2">
      <c r="B6597" s="36" t="s">
        <v>2878</v>
      </c>
      <c r="C6597" s="3"/>
      <c r="D6597" s="3"/>
      <c r="E6597" s="3"/>
      <c r="F6597" s="4"/>
    </row>
    <row r="6598" spans="2:6" ht="11.25" customHeight="1" x14ac:dyDescent="0.2">
      <c r="B6598" s="36" t="s">
        <v>237</v>
      </c>
      <c r="C6598" s="3"/>
      <c r="D6598" s="3"/>
      <c r="E6598" s="3"/>
      <c r="F6598" s="4"/>
    </row>
    <row r="6599" spans="2:6" ht="11.25" customHeight="1" x14ac:dyDescent="0.2">
      <c r="B6599" s="36" t="s">
        <v>3676</v>
      </c>
      <c r="C6599" s="3"/>
      <c r="D6599" s="3"/>
      <c r="E6599" s="3"/>
      <c r="F6599" s="4"/>
    </row>
    <row r="6600" spans="2:6" ht="11.25" customHeight="1" x14ac:dyDescent="0.2">
      <c r="B6600" s="36" t="s">
        <v>2776</v>
      </c>
      <c r="C6600" s="37">
        <f>D6600+E6600+F6600</f>
        <v>562840</v>
      </c>
      <c r="D6600" s="3">
        <v>441580</v>
      </c>
      <c r="E6600" s="3">
        <v>44030</v>
      </c>
      <c r="F6600" s="4">
        <v>77230</v>
      </c>
    </row>
    <row r="6601" spans="2:6" ht="11.25" customHeight="1" x14ac:dyDescent="0.2">
      <c r="B6601" s="36" t="s">
        <v>4016</v>
      </c>
      <c r="C6601" s="3"/>
      <c r="D6601" s="3"/>
      <c r="E6601" s="3"/>
      <c r="F6601" s="4"/>
    </row>
    <row r="6602" spans="2:6" ht="11.25" customHeight="1" x14ac:dyDescent="0.2">
      <c r="B6602" s="36" t="s">
        <v>1737</v>
      </c>
      <c r="C6602" s="3"/>
      <c r="D6602" s="3"/>
      <c r="E6602" s="3"/>
      <c r="F6602" s="4"/>
    </row>
    <row r="6603" spans="2:6" ht="11.25" customHeight="1" x14ac:dyDescent="0.2">
      <c r="B6603" s="36" t="s">
        <v>4016</v>
      </c>
      <c r="C6603" s="3"/>
      <c r="D6603" s="3"/>
      <c r="E6603" s="3"/>
      <c r="F6603" s="4"/>
    </row>
    <row r="6604" spans="2:6" ht="11.25" customHeight="1" x14ac:dyDescent="0.2">
      <c r="B6604" s="36" t="s">
        <v>376</v>
      </c>
      <c r="C6604" s="3"/>
      <c r="D6604" s="3"/>
      <c r="E6604" s="3"/>
      <c r="F6604" s="4"/>
    </row>
    <row r="6605" spans="2:6" ht="11.25" customHeight="1" x14ac:dyDescent="0.2">
      <c r="B6605" s="36" t="s">
        <v>2459</v>
      </c>
      <c r="C6605" s="3"/>
      <c r="D6605" s="3"/>
      <c r="E6605" s="3"/>
      <c r="F6605" s="4"/>
    </row>
    <row r="6606" spans="2:6" ht="11.25" customHeight="1" x14ac:dyDescent="0.2">
      <c r="B6606" s="36" t="s">
        <v>1350</v>
      </c>
      <c r="C6606" s="3"/>
      <c r="D6606" s="3"/>
      <c r="E6606" s="3"/>
      <c r="F6606" s="4"/>
    </row>
    <row r="6607" spans="2:6" ht="11.25" customHeight="1" x14ac:dyDescent="0.2">
      <c r="B6607" s="36" t="s">
        <v>3896</v>
      </c>
      <c r="C6607" s="37">
        <f>D6607+E6607+F6607</f>
        <v>867213</v>
      </c>
      <c r="D6607" s="3">
        <v>657171</v>
      </c>
      <c r="E6607" s="3">
        <v>77542</v>
      </c>
      <c r="F6607" s="4">
        <v>132500</v>
      </c>
    </row>
    <row r="6608" spans="2:6" ht="11.25" customHeight="1" x14ac:dyDescent="0.2">
      <c r="B6608" s="36" t="s">
        <v>4016</v>
      </c>
      <c r="C6608" s="3"/>
      <c r="D6608" s="3"/>
      <c r="E6608" s="3"/>
      <c r="F6608" s="4"/>
    </row>
    <row r="6609" spans="2:6" ht="11.25" customHeight="1" x14ac:dyDescent="0.2">
      <c r="B6609" s="33" t="s">
        <v>3396</v>
      </c>
      <c r="C6609" s="34">
        <v>16212</v>
      </c>
      <c r="D6609" s="34">
        <v>12550</v>
      </c>
      <c r="E6609" s="34">
        <v>1380</v>
      </c>
      <c r="F6609" s="35">
        <v>2282</v>
      </c>
    </row>
    <row r="6610" spans="2:6" ht="11.25" customHeight="1" x14ac:dyDescent="0.2">
      <c r="B6610" s="36" t="s">
        <v>4016</v>
      </c>
      <c r="C6610" s="3"/>
      <c r="D6610" s="3"/>
      <c r="E6610" s="3"/>
      <c r="F6610" s="4"/>
    </row>
    <row r="6611" spans="2:6" ht="11.25" customHeight="1" x14ac:dyDescent="0.2">
      <c r="B6611" s="36" t="s">
        <v>3964</v>
      </c>
      <c r="C6611" s="3"/>
      <c r="D6611" s="3"/>
      <c r="E6611" s="3"/>
      <c r="F6611" s="4"/>
    </row>
    <row r="6612" spans="2:6" ht="11.25" customHeight="1" x14ac:dyDescent="0.2">
      <c r="B6612" s="36" t="s">
        <v>4016</v>
      </c>
      <c r="C6612" s="3"/>
      <c r="D6612" s="3"/>
      <c r="E6612" s="3"/>
      <c r="F6612" s="4"/>
    </row>
    <row r="6613" spans="2:6" ht="11.25" customHeight="1" x14ac:dyDescent="0.2">
      <c r="B6613" s="36" t="s">
        <v>2853</v>
      </c>
      <c r="C6613" s="3"/>
      <c r="D6613" s="3"/>
      <c r="E6613" s="3"/>
      <c r="F6613" s="4"/>
    </row>
    <row r="6614" spans="2:6" ht="11.25" customHeight="1" x14ac:dyDescent="0.2">
      <c r="B6614" s="36" t="s">
        <v>4016</v>
      </c>
      <c r="C6614" s="3"/>
      <c r="D6614" s="3"/>
      <c r="E6614" s="3"/>
      <c r="F6614" s="4"/>
    </row>
    <row r="6615" spans="2:6" ht="11.25" customHeight="1" x14ac:dyDescent="0.2">
      <c r="B6615" s="36" t="s">
        <v>2012</v>
      </c>
      <c r="C6615" s="3"/>
      <c r="D6615" s="3"/>
      <c r="E6615" s="3"/>
      <c r="F6615" s="4"/>
    </row>
    <row r="6616" spans="2:6" ht="11.25" customHeight="1" x14ac:dyDescent="0.2">
      <c r="B6616" s="36" t="s">
        <v>4016</v>
      </c>
      <c r="C6616" s="3"/>
      <c r="D6616" s="3"/>
      <c r="E6616" s="3"/>
      <c r="F6616" s="4"/>
    </row>
    <row r="6617" spans="2:6" ht="11.25" customHeight="1" x14ac:dyDescent="0.2">
      <c r="B6617" s="36" t="s">
        <v>3294</v>
      </c>
      <c r="C6617" s="3"/>
      <c r="D6617" s="3"/>
      <c r="E6617" s="3"/>
      <c r="F6617" s="4"/>
    </row>
    <row r="6618" spans="2:6" ht="11.25" customHeight="1" x14ac:dyDescent="0.2">
      <c r="B6618" s="36" t="s">
        <v>2220</v>
      </c>
      <c r="C6618" s="3"/>
      <c r="D6618" s="3"/>
      <c r="E6618" s="3"/>
      <c r="F6618" s="4"/>
    </row>
    <row r="6619" spans="2:6" ht="11.25" customHeight="1" x14ac:dyDescent="0.2">
      <c r="B6619" s="36" t="s">
        <v>3177</v>
      </c>
      <c r="C6619" s="3"/>
      <c r="D6619" s="3"/>
      <c r="E6619" s="3"/>
      <c r="F6619" s="4"/>
    </row>
    <row r="6620" spans="2:6" ht="11.25" customHeight="1" x14ac:dyDescent="0.2">
      <c r="B6620" s="36" t="s">
        <v>4016</v>
      </c>
      <c r="C6620" s="3"/>
      <c r="D6620" s="3"/>
      <c r="E6620" s="3"/>
      <c r="F6620" s="4"/>
    </row>
    <row r="6621" spans="2:6" ht="11.25" customHeight="1" x14ac:dyDescent="0.2">
      <c r="B6621" s="28" t="s">
        <v>3995</v>
      </c>
      <c r="C6621" s="6"/>
      <c r="D6621" s="6"/>
      <c r="E6621" s="6"/>
      <c r="F6621" s="7"/>
    </row>
    <row r="6622" spans="2:6" ht="11.25" customHeight="1" x14ac:dyDescent="0.2">
      <c r="B6622" s="36" t="s">
        <v>3244</v>
      </c>
      <c r="C6622" s="3"/>
      <c r="D6622" s="3"/>
      <c r="E6622" s="3"/>
      <c r="F6622" s="4"/>
    </row>
    <row r="6623" spans="2:6" ht="11.25" customHeight="1" x14ac:dyDescent="0.2">
      <c r="B6623" s="36" t="s">
        <v>3966</v>
      </c>
      <c r="C6623" s="3"/>
      <c r="D6623" s="3"/>
      <c r="E6623" s="3"/>
      <c r="F6623" s="4"/>
    </row>
    <row r="6624" spans="2:6" ht="11.25" customHeight="1" x14ac:dyDescent="0.2">
      <c r="B6624" s="36" t="s">
        <v>1684</v>
      </c>
      <c r="C6624" s="37">
        <f>D6624+E6624+F6624</f>
        <v>9197</v>
      </c>
      <c r="D6624" s="3">
        <v>5535</v>
      </c>
      <c r="E6624" s="3">
        <v>1380</v>
      </c>
      <c r="F6624" s="4">
        <v>2282</v>
      </c>
    </row>
    <row r="6625" spans="2:6" ht="11.25" customHeight="1" x14ac:dyDescent="0.2">
      <c r="B6625" s="36" t="s">
        <v>4016</v>
      </c>
      <c r="C6625" s="3"/>
      <c r="D6625" s="3"/>
      <c r="E6625" s="3"/>
      <c r="F6625" s="4"/>
    </row>
    <row r="6626" spans="2:6" ht="11.25" customHeight="1" x14ac:dyDescent="0.2">
      <c r="B6626" s="36" t="s">
        <v>3943</v>
      </c>
      <c r="C6626" s="3"/>
      <c r="D6626" s="3"/>
      <c r="E6626" s="3"/>
      <c r="F6626" s="4"/>
    </row>
    <row r="6627" spans="2:6" ht="11.25" customHeight="1" x14ac:dyDescent="0.2">
      <c r="B6627" s="36" t="s">
        <v>4016</v>
      </c>
      <c r="C6627" s="3"/>
      <c r="D6627" s="3"/>
      <c r="E6627" s="3"/>
      <c r="F6627" s="4"/>
    </row>
    <row r="6628" spans="2:6" ht="11.25" customHeight="1" x14ac:dyDescent="0.2">
      <c r="B6628" s="36" t="s">
        <v>3458</v>
      </c>
      <c r="C6628" s="3"/>
      <c r="D6628" s="3"/>
      <c r="E6628" s="3"/>
      <c r="F6628" s="4"/>
    </row>
    <row r="6629" spans="2:6" ht="11.25" customHeight="1" x14ac:dyDescent="0.2">
      <c r="B6629" s="36" t="s">
        <v>614</v>
      </c>
      <c r="C6629" s="3"/>
      <c r="D6629" s="3"/>
      <c r="E6629" s="3"/>
      <c r="F6629" s="4"/>
    </row>
    <row r="6630" spans="2:6" ht="11.25" customHeight="1" x14ac:dyDescent="0.2">
      <c r="B6630" s="36" t="s">
        <v>1778</v>
      </c>
      <c r="C6630" s="37">
        <f>D6630+E6630+F6630</f>
        <v>7015</v>
      </c>
      <c r="D6630" s="3">
        <v>7015</v>
      </c>
      <c r="E6630" s="3"/>
      <c r="F6630" s="4"/>
    </row>
    <row r="6631" spans="2:6" ht="11.25" customHeight="1" x14ac:dyDescent="0.2">
      <c r="B6631" s="36" t="s">
        <v>4016</v>
      </c>
      <c r="C6631" s="3"/>
      <c r="D6631" s="3"/>
      <c r="E6631" s="3"/>
      <c r="F6631" s="4"/>
    </row>
    <row r="6632" spans="2:6" ht="11.25" customHeight="1" x14ac:dyDescent="0.2">
      <c r="B6632" s="36" t="s">
        <v>1488</v>
      </c>
      <c r="C6632" s="3"/>
      <c r="D6632" s="3"/>
      <c r="E6632" s="3"/>
      <c r="F6632" s="4"/>
    </row>
    <row r="6633" spans="2:6" ht="11.25" customHeight="1" x14ac:dyDescent="0.2">
      <c r="B6633" s="36" t="s">
        <v>4016</v>
      </c>
      <c r="C6633" s="3"/>
      <c r="D6633" s="3"/>
      <c r="E6633" s="3"/>
      <c r="F6633" s="4"/>
    </row>
    <row r="6634" spans="2:6" ht="11.25" customHeight="1" x14ac:dyDescent="0.2">
      <c r="B6634" s="36" t="s">
        <v>458</v>
      </c>
      <c r="C6634" s="3"/>
      <c r="D6634" s="3"/>
      <c r="E6634" s="3"/>
      <c r="F6634" s="4"/>
    </row>
    <row r="6635" spans="2:6" ht="11.25" customHeight="1" x14ac:dyDescent="0.2">
      <c r="B6635" s="36" t="s">
        <v>688</v>
      </c>
      <c r="C6635" s="3"/>
      <c r="D6635" s="3"/>
      <c r="E6635" s="3"/>
      <c r="F6635" s="4"/>
    </row>
    <row r="6636" spans="2:6" ht="11.25" customHeight="1" x14ac:dyDescent="0.2">
      <c r="B6636" s="36" t="s">
        <v>2531</v>
      </c>
      <c r="C6636" s="3"/>
      <c r="D6636" s="3"/>
      <c r="E6636" s="3"/>
      <c r="F6636" s="4"/>
    </row>
    <row r="6637" spans="2:6" ht="11.25" customHeight="1" x14ac:dyDescent="0.2">
      <c r="B6637" s="36" t="s">
        <v>1554</v>
      </c>
      <c r="C6637" s="37">
        <f>D6637+E6637+F6637</f>
        <v>16212</v>
      </c>
      <c r="D6637" s="3">
        <v>12550</v>
      </c>
      <c r="E6637" s="3">
        <v>1380</v>
      </c>
      <c r="F6637" s="4">
        <v>2282</v>
      </c>
    </row>
    <row r="6638" spans="2:6" ht="11.25" customHeight="1" x14ac:dyDescent="0.2">
      <c r="B6638" s="36" t="s">
        <v>4016</v>
      </c>
      <c r="C6638" s="3"/>
      <c r="D6638" s="3"/>
      <c r="E6638" s="3"/>
      <c r="F6638" s="4"/>
    </row>
    <row r="6639" spans="2:6" ht="11.25" customHeight="1" x14ac:dyDescent="0.2">
      <c r="B6639" s="33" t="s">
        <v>1180</v>
      </c>
      <c r="C6639" s="34">
        <v>13288</v>
      </c>
      <c r="D6639" s="34">
        <v>7015</v>
      </c>
      <c r="E6639" s="34">
        <v>2944</v>
      </c>
      <c r="F6639" s="35">
        <v>3329</v>
      </c>
    </row>
    <row r="6640" spans="2:6" ht="11.25" customHeight="1" x14ac:dyDescent="0.2">
      <c r="B6640" s="36" t="s">
        <v>4016</v>
      </c>
      <c r="C6640" s="3"/>
      <c r="D6640" s="3"/>
      <c r="E6640" s="3"/>
      <c r="F6640" s="4"/>
    </row>
    <row r="6641" spans="2:6" ht="11.25" customHeight="1" x14ac:dyDescent="0.2">
      <c r="B6641" s="36" t="s">
        <v>2753</v>
      </c>
      <c r="C6641" s="3"/>
      <c r="D6641" s="3"/>
      <c r="E6641" s="3"/>
      <c r="F6641" s="4"/>
    </row>
    <row r="6642" spans="2:6" ht="11.25" customHeight="1" x14ac:dyDescent="0.2">
      <c r="B6642" s="36" t="s">
        <v>4016</v>
      </c>
      <c r="C6642" s="3"/>
      <c r="D6642" s="3"/>
      <c r="E6642" s="3"/>
      <c r="F6642" s="4"/>
    </row>
    <row r="6643" spans="2:6" ht="11.25" customHeight="1" x14ac:dyDescent="0.2">
      <c r="B6643" s="36" t="s">
        <v>1218</v>
      </c>
      <c r="C6643" s="3"/>
      <c r="D6643" s="3"/>
      <c r="E6643" s="3"/>
      <c r="F6643" s="4"/>
    </row>
    <row r="6644" spans="2:6" ht="11.25" customHeight="1" x14ac:dyDescent="0.2">
      <c r="B6644" s="36" t="s">
        <v>4016</v>
      </c>
      <c r="C6644" s="3"/>
      <c r="D6644" s="3"/>
      <c r="E6644" s="3"/>
      <c r="F6644" s="4"/>
    </row>
    <row r="6645" spans="2:6" ht="11.25" customHeight="1" x14ac:dyDescent="0.2">
      <c r="B6645" s="36" t="s">
        <v>1531</v>
      </c>
      <c r="C6645" s="3"/>
      <c r="D6645" s="3"/>
      <c r="E6645" s="3"/>
      <c r="F6645" s="4"/>
    </row>
    <row r="6646" spans="2:6" ht="11.25" customHeight="1" x14ac:dyDescent="0.2">
      <c r="B6646" s="36" t="s">
        <v>860</v>
      </c>
      <c r="C6646" s="3"/>
      <c r="D6646" s="3"/>
      <c r="E6646" s="3"/>
      <c r="F6646" s="4"/>
    </row>
    <row r="6647" spans="2:6" ht="11.25" customHeight="1" x14ac:dyDescent="0.2">
      <c r="B6647" s="36" t="s">
        <v>3177</v>
      </c>
      <c r="C6647" s="3"/>
      <c r="D6647" s="3"/>
      <c r="E6647" s="3"/>
      <c r="F6647" s="4"/>
    </row>
    <row r="6648" spans="2:6" ht="11.25" customHeight="1" x14ac:dyDescent="0.2">
      <c r="B6648" s="36" t="s">
        <v>4016</v>
      </c>
      <c r="C6648" s="3"/>
      <c r="D6648" s="3"/>
      <c r="E6648" s="3"/>
      <c r="F6648" s="4"/>
    </row>
    <row r="6649" spans="2:6" ht="11.25" customHeight="1" x14ac:dyDescent="0.2">
      <c r="B6649" s="36" t="s">
        <v>619</v>
      </c>
      <c r="C6649" s="3"/>
      <c r="D6649" s="3"/>
      <c r="E6649" s="3"/>
      <c r="F6649" s="4"/>
    </row>
    <row r="6650" spans="2:6" ht="11.25" customHeight="1" x14ac:dyDescent="0.2">
      <c r="B6650" s="36" t="s">
        <v>4016</v>
      </c>
      <c r="C6650" s="3"/>
      <c r="D6650" s="3"/>
      <c r="E6650" s="3"/>
      <c r="F6650" s="4"/>
    </row>
    <row r="6651" spans="2:6" ht="11.25" customHeight="1" x14ac:dyDescent="0.2">
      <c r="B6651" s="36" t="s">
        <v>2880</v>
      </c>
      <c r="C6651" s="3"/>
      <c r="D6651" s="3"/>
      <c r="E6651" s="3"/>
      <c r="F6651" s="4"/>
    </row>
    <row r="6652" spans="2:6" ht="11.25" customHeight="1" x14ac:dyDescent="0.2">
      <c r="B6652" s="36" t="s">
        <v>1088</v>
      </c>
      <c r="C6652" s="3"/>
      <c r="D6652" s="3"/>
      <c r="E6652" s="3"/>
      <c r="F6652" s="4"/>
    </row>
    <row r="6653" spans="2:6" ht="11.25" customHeight="1" x14ac:dyDescent="0.2">
      <c r="B6653" s="36" t="s">
        <v>3843</v>
      </c>
      <c r="C6653" s="3"/>
      <c r="D6653" s="3"/>
      <c r="E6653" s="3"/>
      <c r="F6653" s="4"/>
    </row>
    <row r="6654" spans="2:6" ht="11.25" customHeight="1" x14ac:dyDescent="0.2">
      <c r="B6654" s="36" t="s">
        <v>1996</v>
      </c>
      <c r="C6654" s="3"/>
      <c r="D6654" s="3"/>
      <c r="E6654" s="3"/>
      <c r="F6654" s="4"/>
    </row>
    <row r="6655" spans="2:6" ht="11.25" customHeight="1" x14ac:dyDescent="0.2">
      <c r="B6655" s="36" t="s">
        <v>4016</v>
      </c>
      <c r="C6655" s="3"/>
      <c r="D6655" s="3"/>
      <c r="E6655" s="3"/>
      <c r="F6655" s="4"/>
    </row>
    <row r="6656" spans="2:6" ht="11.25" customHeight="1" x14ac:dyDescent="0.2">
      <c r="B6656" s="36" t="s">
        <v>3698</v>
      </c>
      <c r="C6656" s="3"/>
      <c r="D6656" s="3"/>
      <c r="E6656" s="3"/>
      <c r="F6656" s="4"/>
    </row>
    <row r="6657" spans="2:6" ht="11.25" customHeight="1" x14ac:dyDescent="0.2">
      <c r="B6657" s="36" t="s">
        <v>4016</v>
      </c>
      <c r="C6657" s="3"/>
      <c r="D6657" s="3"/>
      <c r="E6657" s="3"/>
      <c r="F6657" s="4"/>
    </row>
    <row r="6658" spans="2:6" ht="11.25" customHeight="1" x14ac:dyDescent="0.2">
      <c r="B6658" s="36" t="s">
        <v>2061</v>
      </c>
      <c r="C6658" s="3"/>
      <c r="D6658" s="3"/>
      <c r="E6658" s="3"/>
      <c r="F6658" s="4"/>
    </row>
    <row r="6659" spans="2:6" ht="11.25" customHeight="1" x14ac:dyDescent="0.2">
      <c r="B6659" s="36" t="s">
        <v>4016</v>
      </c>
      <c r="C6659" s="3"/>
      <c r="D6659" s="3"/>
      <c r="E6659" s="3"/>
      <c r="F6659" s="4"/>
    </row>
    <row r="6660" spans="2:6" ht="11.25" customHeight="1" x14ac:dyDescent="0.2">
      <c r="B6660" s="36" t="s">
        <v>2397</v>
      </c>
      <c r="C6660" s="3"/>
      <c r="D6660" s="3"/>
      <c r="E6660" s="3"/>
      <c r="F6660" s="4"/>
    </row>
    <row r="6661" spans="2:6" ht="11.25" customHeight="1" x14ac:dyDescent="0.2">
      <c r="B6661" s="36" t="s">
        <v>4016</v>
      </c>
      <c r="C6661" s="3"/>
      <c r="D6661" s="3"/>
      <c r="E6661" s="3"/>
      <c r="F6661" s="4"/>
    </row>
    <row r="6662" spans="2:6" ht="11.25" customHeight="1" x14ac:dyDescent="0.2">
      <c r="B6662" s="36" t="s">
        <v>1538</v>
      </c>
      <c r="C6662" s="3"/>
      <c r="D6662" s="3"/>
      <c r="E6662" s="3"/>
      <c r="F6662" s="4"/>
    </row>
    <row r="6663" spans="2:6" ht="11.25" customHeight="1" x14ac:dyDescent="0.2">
      <c r="B6663" s="36" t="s">
        <v>196</v>
      </c>
      <c r="C6663" s="3"/>
      <c r="D6663" s="3"/>
      <c r="E6663" s="3"/>
      <c r="F6663" s="4"/>
    </row>
    <row r="6664" spans="2:6" ht="11.25" customHeight="1" x14ac:dyDescent="0.2">
      <c r="B6664" s="36" t="s">
        <v>3423</v>
      </c>
      <c r="C6664" s="3"/>
      <c r="D6664" s="3"/>
      <c r="E6664" s="3"/>
      <c r="F6664" s="4"/>
    </row>
    <row r="6665" spans="2:6" ht="11.25" customHeight="1" x14ac:dyDescent="0.2">
      <c r="B6665" s="36" t="s">
        <v>4016</v>
      </c>
      <c r="C6665" s="3"/>
      <c r="D6665" s="3"/>
      <c r="E6665" s="3"/>
      <c r="F6665" s="4"/>
    </row>
    <row r="6666" spans="2:6" ht="11.25" customHeight="1" x14ac:dyDescent="0.2">
      <c r="B6666" s="36" t="s">
        <v>3651</v>
      </c>
      <c r="C6666" s="3"/>
      <c r="D6666" s="3"/>
      <c r="E6666" s="3"/>
      <c r="F6666" s="4"/>
    </row>
    <row r="6667" spans="2:6" ht="11.25" customHeight="1" x14ac:dyDescent="0.2">
      <c r="B6667" s="36" t="s">
        <v>3111</v>
      </c>
      <c r="C6667" s="3"/>
      <c r="D6667" s="3"/>
      <c r="E6667" s="3"/>
      <c r="F6667" s="4"/>
    </row>
    <row r="6668" spans="2:6" ht="11.25" customHeight="1" x14ac:dyDescent="0.2">
      <c r="B6668" s="36" t="s">
        <v>924</v>
      </c>
      <c r="C6668" s="3"/>
      <c r="D6668" s="3"/>
      <c r="E6668" s="3"/>
      <c r="F6668" s="4"/>
    </row>
    <row r="6669" spans="2:6" ht="11.25" customHeight="1" x14ac:dyDescent="0.2">
      <c r="B6669" s="36" t="s">
        <v>4016</v>
      </c>
      <c r="C6669" s="3"/>
      <c r="D6669" s="3"/>
      <c r="E6669" s="3"/>
      <c r="F6669" s="4"/>
    </row>
    <row r="6670" spans="2:6" ht="11.25" customHeight="1" x14ac:dyDescent="0.2">
      <c r="B6670" s="36" t="s">
        <v>2105</v>
      </c>
      <c r="C6670" s="3"/>
      <c r="D6670" s="3"/>
      <c r="E6670" s="3"/>
      <c r="F6670" s="4"/>
    </row>
    <row r="6671" spans="2:6" ht="11.25" customHeight="1" x14ac:dyDescent="0.2">
      <c r="B6671" s="36" t="s">
        <v>4016</v>
      </c>
      <c r="C6671" s="3"/>
      <c r="D6671" s="3"/>
      <c r="E6671" s="3"/>
      <c r="F6671" s="4"/>
    </row>
    <row r="6672" spans="2:6" ht="11.25" customHeight="1" x14ac:dyDescent="0.2">
      <c r="B6672" s="36" t="s">
        <v>1768</v>
      </c>
      <c r="C6672" s="3"/>
      <c r="D6672" s="3"/>
      <c r="E6672" s="3"/>
      <c r="F6672" s="4"/>
    </row>
    <row r="6673" spans="2:6" ht="11.25" customHeight="1" x14ac:dyDescent="0.2">
      <c r="B6673" s="36" t="s">
        <v>4016</v>
      </c>
      <c r="C6673" s="3"/>
      <c r="D6673" s="3"/>
      <c r="E6673" s="3"/>
      <c r="F6673" s="4"/>
    </row>
    <row r="6674" spans="2:6" ht="11.25" customHeight="1" x14ac:dyDescent="0.2">
      <c r="B6674" s="28" t="s">
        <v>1792</v>
      </c>
      <c r="C6674" s="6"/>
      <c r="D6674" s="6"/>
      <c r="E6674" s="6"/>
      <c r="F6674" s="7"/>
    </row>
    <row r="6675" spans="2:6" ht="11.25" customHeight="1" x14ac:dyDescent="0.2">
      <c r="B6675" s="36" t="s">
        <v>4016</v>
      </c>
      <c r="C6675" s="3"/>
      <c r="D6675" s="3"/>
      <c r="E6675" s="3"/>
      <c r="F6675" s="4"/>
    </row>
    <row r="6676" spans="2:6" ht="11.25" customHeight="1" x14ac:dyDescent="0.2">
      <c r="B6676" s="36" t="s">
        <v>2792</v>
      </c>
      <c r="C6676" s="3"/>
      <c r="D6676" s="3"/>
      <c r="E6676" s="3"/>
      <c r="F6676" s="4"/>
    </row>
    <row r="6677" spans="2:6" ht="11.25" customHeight="1" x14ac:dyDescent="0.2">
      <c r="B6677" s="36" t="s">
        <v>1434</v>
      </c>
      <c r="C6677" s="3"/>
      <c r="D6677" s="3"/>
      <c r="E6677" s="3"/>
      <c r="F6677" s="4"/>
    </row>
    <row r="6678" spans="2:6" ht="11.25" customHeight="1" x14ac:dyDescent="0.2">
      <c r="B6678" s="36" t="s">
        <v>2804</v>
      </c>
      <c r="C6678" s="3"/>
      <c r="D6678" s="3"/>
      <c r="E6678" s="3"/>
      <c r="F6678" s="4"/>
    </row>
    <row r="6679" spans="2:6" ht="11.25" customHeight="1" x14ac:dyDescent="0.2">
      <c r="B6679" s="36" t="s">
        <v>4016</v>
      </c>
      <c r="C6679" s="3"/>
      <c r="D6679" s="3"/>
      <c r="E6679" s="3"/>
      <c r="F6679" s="4"/>
    </row>
    <row r="6680" spans="2:6" ht="11.25" customHeight="1" x14ac:dyDescent="0.2">
      <c r="B6680" s="36" t="s">
        <v>1531</v>
      </c>
      <c r="C6680" s="3"/>
      <c r="D6680" s="3"/>
      <c r="E6680" s="3"/>
      <c r="F6680" s="4"/>
    </row>
    <row r="6681" spans="2:6" ht="11.25" customHeight="1" x14ac:dyDescent="0.2">
      <c r="B6681" s="36" t="s">
        <v>2643</v>
      </c>
      <c r="C6681" s="3"/>
      <c r="D6681" s="3"/>
      <c r="E6681" s="3"/>
      <c r="F6681" s="4"/>
    </row>
    <row r="6682" spans="2:6" ht="11.25" customHeight="1" x14ac:dyDescent="0.2">
      <c r="B6682" s="36" t="s">
        <v>3290</v>
      </c>
      <c r="C6682" s="3"/>
      <c r="D6682" s="3"/>
      <c r="E6682" s="3"/>
      <c r="F6682" s="4"/>
    </row>
    <row r="6683" spans="2:6" ht="11.25" customHeight="1" x14ac:dyDescent="0.2">
      <c r="B6683" s="36" t="s">
        <v>4016</v>
      </c>
      <c r="C6683" s="3"/>
      <c r="D6683" s="3"/>
      <c r="E6683" s="3"/>
      <c r="F6683" s="4"/>
    </row>
    <row r="6684" spans="2:6" ht="11.25" customHeight="1" x14ac:dyDescent="0.2">
      <c r="B6684" s="36" t="s">
        <v>1374</v>
      </c>
      <c r="C6684" s="3"/>
      <c r="D6684" s="3"/>
      <c r="E6684" s="3"/>
      <c r="F6684" s="4"/>
    </row>
    <row r="6685" spans="2:6" ht="11.25" customHeight="1" x14ac:dyDescent="0.2">
      <c r="B6685" s="36" t="s">
        <v>2789</v>
      </c>
      <c r="C6685" s="3"/>
      <c r="D6685" s="3"/>
      <c r="E6685" s="3"/>
      <c r="F6685" s="4"/>
    </row>
    <row r="6686" spans="2:6" ht="11.25" customHeight="1" x14ac:dyDescent="0.2">
      <c r="B6686" s="36" t="s">
        <v>1709</v>
      </c>
      <c r="C6686" s="3"/>
      <c r="D6686" s="3"/>
      <c r="E6686" s="3"/>
      <c r="F6686" s="4"/>
    </row>
    <row r="6687" spans="2:6" ht="11.25" customHeight="1" x14ac:dyDescent="0.2">
      <c r="B6687" s="36" t="s">
        <v>1691</v>
      </c>
      <c r="C6687" s="37">
        <f>D6687+E6687+F6687</f>
        <v>13288</v>
      </c>
      <c r="D6687" s="3">
        <v>7015</v>
      </c>
      <c r="E6687" s="3">
        <v>2944</v>
      </c>
      <c r="F6687" s="4">
        <v>3329</v>
      </c>
    </row>
    <row r="6688" spans="2:6" ht="11.25" customHeight="1" x14ac:dyDescent="0.2">
      <c r="B6688" s="36" t="s">
        <v>4016</v>
      </c>
      <c r="C6688" s="3"/>
      <c r="D6688" s="3"/>
      <c r="E6688" s="3"/>
      <c r="F6688" s="4"/>
    </row>
    <row r="6689" spans="2:6" ht="11.25" customHeight="1" x14ac:dyDescent="0.2">
      <c r="B6689" s="33" t="s">
        <v>2054</v>
      </c>
      <c r="C6689" s="34">
        <v>25574</v>
      </c>
      <c r="D6689" s="34">
        <v>17702</v>
      </c>
      <c r="E6689" s="34">
        <v>1936</v>
      </c>
      <c r="F6689" s="35">
        <v>5936</v>
      </c>
    </row>
    <row r="6690" spans="2:6" ht="11.25" customHeight="1" x14ac:dyDescent="0.2">
      <c r="B6690" s="36" t="s">
        <v>4016</v>
      </c>
      <c r="C6690" s="3"/>
      <c r="D6690" s="3"/>
      <c r="E6690" s="3"/>
      <c r="F6690" s="4"/>
    </row>
    <row r="6691" spans="2:6" ht="11.25" customHeight="1" x14ac:dyDescent="0.2">
      <c r="B6691" s="36" t="s">
        <v>3855</v>
      </c>
      <c r="C6691" s="3"/>
      <c r="D6691" s="3"/>
      <c r="E6691" s="3"/>
      <c r="F6691" s="4"/>
    </row>
    <row r="6692" spans="2:6" ht="11.25" customHeight="1" x14ac:dyDescent="0.2">
      <c r="B6692" s="36" t="s">
        <v>4016</v>
      </c>
      <c r="C6692" s="3"/>
      <c r="D6692" s="3"/>
      <c r="E6692" s="3"/>
      <c r="F6692" s="4"/>
    </row>
    <row r="6693" spans="2:6" ht="11.25" customHeight="1" x14ac:dyDescent="0.2">
      <c r="B6693" s="36" t="s">
        <v>1946</v>
      </c>
      <c r="C6693" s="3"/>
      <c r="D6693" s="3"/>
      <c r="E6693" s="3"/>
      <c r="F6693" s="4"/>
    </row>
    <row r="6694" spans="2:6" ht="11.25" customHeight="1" x14ac:dyDescent="0.2">
      <c r="B6694" s="36" t="s">
        <v>4016</v>
      </c>
      <c r="C6694" s="3"/>
      <c r="D6694" s="3"/>
      <c r="E6694" s="3"/>
      <c r="F6694" s="4"/>
    </row>
    <row r="6695" spans="2:6" ht="11.25" customHeight="1" x14ac:dyDescent="0.2">
      <c r="B6695" s="36" t="s">
        <v>3274</v>
      </c>
      <c r="C6695" s="3"/>
      <c r="D6695" s="3"/>
      <c r="E6695" s="3"/>
      <c r="F6695" s="4"/>
    </row>
    <row r="6696" spans="2:6" ht="11.25" customHeight="1" x14ac:dyDescent="0.2">
      <c r="B6696" s="36" t="s">
        <v>4016</v>
      </c>
      <c r="C6696" s="3"/>
      <c r="D6696" s="3"/>
      <c r="E6696" s="3"/>
      <c r="F6696" s="4"/>
    </row>
    <row r="6697" spans="2:6" ht="11.25" customHeight="1" x14ac:dyDescent="0.2">
      <c r="B6697" s="36" t="s">
        <v>2378</v>
      </c>
      <c r="C6697" s="3"/>
      <c r="D6697" s="3"/>
      <c r="E6697" s="3"/>
      <c r="F6697" s="4"/>
    </row>
    <row r="6698" spans="2:6" ht="11.25" customHeight="1" x14ac:dyDescent="0.2">
      <c r="B6698" s="36" t="s">
        <v>4016</v>
      </c>
      <c r="C6698" s="3"/>
      <c r="D6698" s="3"/>
      <c r="E6698" s="3"/>
      <c r="F6698" s="4"/>
    </row>
    <row r="6699" spans="2:6" ht="11.25" customHeight="1" x14ac:dyDescent="0.2">
      <c r="B6699" s="36" t="s">
        <v>2869</v>
      </c>
      <c r="C6699" s="3"/>
      <c r="D6699" s="3"/>
      <c r="E6699" s="3"/>
      <c r="F6699" s="4"/>
    </row>
    <row r="6700" spans="2:6" ht="11.25" customHeight="1" x14ac:dyDescent="0.2">
      <c r="B6700" s="36" t="s">
        <v>4016</v>
      </c>
      <c r="C6700" s="3"/>
      <c r="D6700" s="3"/>
      <c r="E6700" s="3"/>
      <c r="F6700" s="4"/>
    </row>
    <row r="6701" spans="2:6" ht="11.25" customHeight="1" x14ac:dyDescent="0.2">
      <c r="B6701" s="36" t="s">
        <v>1105</v>
      </c>
      <c r="C6701" s="3"/>
      <c r="D6701" s="3"/>
      <c r="E6701" s="3"/>
      <c r="F6701" s="4"/>
    </row>
    <row r="6702" spans="2:6" ht="11.25" customHeight="1" x14ac:dyDescent="0.2">
      <c r="B6702" s="36" t="s">
        <v>446</v>
      </c>
      <c r="C6702" s="3"/>
      <c r="D6702" s="3"/>
      <c r="E6702" s="3"/>
      <c r="F6702" s="4"/>
    </row>
    <row r="6703" spans="2:6" ht="11.25" customHeight="1" x14ac:dyDescent="0.2">
      <c r="B6703" s="36" t="s">
        <v>3290</v>
      </c>
      <c r="C6703" s="3"/>
      <c r="D6703" s="3"/>
      <c r="E6703" s="3"/>
      <c r="F6703" s="4"/>
    </row>
    <row r="6704" spans="2:6" ht="11.25" customHeight="1" x14ac:dyDescent="0.2">
      <c r="B6704" s="36" t="s">
        <v>4016</v>
      </c>
      <c r="C6704" s="3"/>
      <c r="D6704" s="3"/>
      <c r="E6704" s="3"/>
      <c r="F6704" s="4"/>
    </row>
    <row r="6705" spans="2:6" ht="11.25" customHeight="1" x14ac:dyDescent="0.2">
      <c r="B6705" s="36" t="s">
        <v>2200</v>
      </c>
      <c r="C6705" s="3"/>
      <c r="D6705" s="3"/>
      <c r="E6705" s="3"/>
      <c r="F6705" s="4"/>
    </row>
    <row r="6706" spans="2:6" ht="11.25" customHeight="1" x14ac:dyDescent="0.2">
      <c r="B6706" s="36" t="s">
        <v>2196</v>
      </c>
      <c r="C6706" s="3"/>
      <c r="D6706" s="3"/>
      <c r="E6706" s="3"/>
      <c r="F6706" s="4"/>
    </row>
    <row r="6707" spans="2:6" ht="11.25" customHeight="1" x14ac:dyDescent="0.2">
      <c r="B6707" s="36" t="s">
        <v>1701</v>
      </c>
      <c r="C6707" s="3"/>
      <c r="D6707" s="3"/>
      <c r="E6707" s="3"/>
      <c r="F6707" s="4"/>
    </row>
    <row r="6708" spans="2:6" ht="11.25" customHeight="1" x14ac:dyDescent="0.2">
      <c r="B6708" s="36" t="s">
        <v>3614</v>
      </c>
      <c r="C6708" s="37">
        <f>D6708+E6708+F6708</f>
        <v>17840</v>
      </c>
      <c r="D6708" s="3">
        <v>9968</v>
      </c>
      <c r="E6708" s="3">
        <v>1936</v>
      </c>
      <c r="F6708" s="4">
        <v>5936</v>
      </c>
    </row>
    <row r="6709" spans="2:6" ht="11.25" customHeight="1" x14ac:dyDescent="0.2">
      <c r="B6709" s="36" t="s">
        <v>4016</v>
      </c>
      <c r="C6709" s="3"/>
      <c r="D6709" s="3"/>
      <c r="E6709" s="3"/>
      <c r="F6709" s="4"/>
    </row>
    <row r="6710" spans="2:6" ht="11.25" customHeight="1" x14ac:dyDescent="0.2">
      <c r="B6710" s="36" t="s">
        <v>1796</v>
      </c>
      <c r="C6710" s="3"/>
      <c r="D6710" s="3"/>
      <c r="E6710" s="3"/>
      <c r="F6710" s="4"/>
    </row>
    <row r="6711" spans="2:6" ht="11.25" customHeight="1" x14ac:dyDescent="0.2">
      <c r="B6711" s="36" t="s">
        <v>4016</v>
      </c>
      <c r="C6711" s="3"/>
      <c r="D6711" s="3"/>
      <c r="E6711" s="3"/>
      <c r="F6711" s="4"/>
    </row>
    <row r="6712" spans="2:6" ht="11.25" customHeight="1" x14ac:dyDescent="0.2">
      <c r="B6712" s="36" t="s">
        <v>323</v>
      </c>
      <c r="C6712" s="37">
        <f>D6712+E6712+F6712</f>
        <v>7734</v>
      </c>
      <c r="D6712" s="3">
        <v>7734</v>
      </c>
      <c r="E6712" s="3"/>
      <c r="F6712" s="4"/>
    </row>
    <row r="6713" spans="2:6" ht="11.25" customHeight="1" x14ac:dyDescent="0.2">
      <c r="B6713" s="36" t="s">
        <v>4016</v>
      </c>
      <c r="C6713" s="3"/>
      <c r="D6713" s="3"/>
      <c r="E6713" s="3"/>
      <c r="F6713" s="4"/>
    </row>
    <row r="6714" spans="2:6" ht="11.25" customHeight="1" x14ac:dyDescent="0.2">
      <c r="B6714" s="36" t="s">
        <v>3344</v>
      </c>
      <c r="C6714" s="3"/>
      <c r="D6714" s="3"/>
      <c r="E6714" s="3"/>
      <c r="F6714" s="4"/>
    </row>
    <row r="6715" spans="2:6" ht="11.25" customHeight="1" x14ac:dyDescent="0.2">
      <c r="B6715" s="36" t="s">
        <v>4016</v>
      </c>
      <c r="C6715" s="3"/>
      <c r="D6715" s="3"/>
      <c r="E6715" s="3"/>
      <c r="F6715" s="4"/>
    </row>
    <row r="6716" spans="2:6" ht="11.25" customHeight="1" x14ac:dyDescent="0.2">
      <c r="B6716" s="36" t="s">
        <v>3907</v>
      </c>
      <c r="C6716" s="3"/>
      <c r="D6716" s="3"/>
      <c r="E6716" s="3"/>
      <c r="F6716" s="4"/>
    </row>
    <row r="6717" spans="2:6" ht="11.25" customHeight="1" x14ac:dyDescent="0.2">
      <c r="B6717" s="36" t="s">
        <v>309</v>
      </c>
      <c r="C6717" s="3"/>
      <c r="D6717" s="3"/>
      <c r="E6717" s="3"/>
      <c r="F6717" s="4"/>
    </row>
    <row r="6718" spans="2:6" ht="11.25" customHeight="1" x14ac:dyDescent="0.2">
      <c r="B6718" s="36" t="s">
        <v>940</v>
      </c>
      <c r="C6718" s="3"/>
      <c r="D6718" s="3"/>
      <c r="E6718" s="3"/>
      <c r="F6718" s="4"/>
    </row>
    <row r="6719" spans="2:6" ht="11.25" customHeight="1" x14ac:dyDescent="0.2">
      <c r="B6719" s="36" t="s">
        <v>1764</v>
      </c>
      <c r="C6719" s="37">
        <f>D6719+E6719+F6719</f>
        <v>25574</v>
      </c>
      <c r="D6719" s="3">
        <v>17702</v>
      </c>
      <c r="E6719" s="3">
        <v>1936</v>
      </c>
      <c r="F6719" s="4">
        <v>5936</v>
      </c>
    </row>
    <row r="6720" spans="2:6" ht="11.25" customHeight="1" x14ac:dyDescent="0.2">
      <c r="B6720" s="36" t="s">
        <v>4016</v>
      </c>
      <c r="C6720" s="3"/>
      <c r="D6720" s="3"/>
      <c r="E6720" s="3"/>
      <c r="F6720" s="4"/>
    </row>
    <row r="6721" spans="2:6" ht="11.25" customHeight="1" x14ac:dyDescent="0.2">
      <c r="B6721" s="33" t="s">
        <v>1376</v>
      </c>
      <c r="C6721" s="34">
        <v>566828</v>
      </c>
      <c r="D6721" s="34">
        <v>367903</v>
      </c>
      <c r="E6721" s="34">
        <v>198925</v>
      </c>
      <c r="F6721" s="4"/>
    </row>
    <row r="6722" spans="2:6" ht="11.25" customHeight="1" x14ac:dyDescent="0.2">
      <c r="B6722" s="36" t="s">
        <v>4016</v>
      </c>
      <c r="C6722" s="3"/>
      <c r="D6722" s="3"/>
      <c r="E6722" s="3"/>
      <c r="F6722" s="4"/>
    </row>
    <row r="6723" spans="2:6" ht="11.25" customHeight="1" x14ac:dyDescent="0.2">
      <c r="B6723" s="36" t="s">
        <v>296</v>
      </c>
      <c r="C6723" s="3"/>
      <c r="D6723" s="3"/>
      <c r="E6723" s="3"/>
      <c r="F6723" s="4"/>
    </row>
    <row r="6724" spans="2:6" ht="11.25" customHeight="1" x14ac:dyDescent="0.2">
      <c r="B6724" s="36" t="s">
        <v>4016</v>
      </c>
      <c r="C6724" s="3"/>
      <c r="D6724" s="3"/>
      <c r="E6724" s="3"/>
      <c r="F6724" s="4"/>
    </row>
    <row r="6725" spans="2:6" ht="11.25" customHeight="1" x14ac:dyDescent="0.2">
      <c r="B6725" s="36" t="s">
        <v>131</v>
      </c>
      <c r="C6725" s="3"/>
      <c r="D6725" s="3"/>
      <c r="E6725" s="3"/>
      <c r="F6725" s="4"/>
    </row>
    <row r="6726" spans="2:6" ht="11.25" customHeight="1" x14ac:dyDescent="0.2">
      <c r="B6726" s="36" t="s">
        <v>2604</v>
      </c>
      <c r="C6726" s="3"/>
      <c r="D6726" s="3"/>
      <c r="E6726" s="3"/>
      <c r="F6726" s="4"/>
    </row>
    <row r="6727" spans="2:6" ht="11.25" customHeight="1" x14ac:dyDescent="0.2">
      <c r="B6727" s="28" t="s">
        <v>1988</v>
      </c>
      <c r="C6727" s="6"/>
      <c r="D6727" s="6"/>
      <c r="E6727" s="6"/>
      <c r="F6727" s="7"/>
    </row>
    <row r="6728" spans="2:6" ht="11.25" customHeight="1" x14ac:dyDescent="0.2">
      <c r="B6728" s="36" t="s">
        <v>3761</v>
      </c>
      <c r="C6728" s="3"/>
      <c r="D6728" s="3"/>
      <c r="E6728" s="3"/>
      <c r="F6728" s="4"/>
    </row>
    <row r="6729" spans="2:6" ht="11.25" customHeight="1" x14ac:dyDescent="0.2">
      <c r="B6729" s="36" t="s">
        <v>1628</v>
      </c>
      <c r="C6729" s="3"/>
      <c r="D6729" s="3"/>
      <c r="E6729" s="3"/>
      <c r="F6729" s="4"/>
    </row>
    <row r="6730" spans="2:6" ht="11.25" customHeight="1" x14ac:dyDescent="0.2">
      <c r="B6730" s="36" t="s">
        <v>1389</v>
      </c>
      <c r="C6730" s="3"/>
      <c r="D6730" s="3"/>
      <c r="E6730" s="3"/>
      <c r="F6730" s="4"/>
    </row>
    <row r="6731" spans="2:6" ht="11.25" customHeight="1" x14ac:dyDescent="0.2">
      <c r="B6731" s="36" t="s">
        <v>61</v>
      </c>
      <c r="C6731" s="3"/>
      <c r="D6731" s="3"/>
      <c r="E6731" s="3"/>
      <c r="F6731" s="4"/>
    </row>
    <row r="6732" spans="2:6" ht="11.25" customHeight="1" x14ac:dyDescent="0.2">
      <c r="B6732" s="36" t="s">
        <v>3023</v>
      </c>
      <c r="C6732" s="3"/>
      <c r="D6732" s="3"/>
      <c r="E6732" s="3"/>
      <c r="F6732" s="4"/>
    </row>
    <row r="6733" spans="2:6" ht="11.25" customHeight="1" x14ac:dyDescent="0.2">
      <c r="B6733" s="36" t="s">
        <v>4016</v>
      </c>
      <c r="C6733" s="3"/>
      <c r="D6733" s="3"/>
      <c r="E6733" s="3"/>
      <c r="F6733" s="4"/>
    </row>
    <row r="6734" spans="2:6" ht="11.25" customHeight="1" x14ac:dyDescent="0.2">
      <c r="B6734" s="36" t="s">
        <v>3645</v>
      </c>
      <c r="C6734" s="3"/>
      <c r="D6734" s="3"/>
      <c r="E6734" s="3"/>
      <c r="F6734" s="4"/>
    </row>
    <row r="6735" spans="2:6" ht="11.25" customHeight="1" x14ac:dyDescent="0.2">
      <c r="B6735" s="36" t="s">
        <v>4016</v>
      </c>
      <c r="C6735" s="3"/>
      <c r="D6735" s="3"/>
      <c r="E6735" s="3"/>
      <c r="F6735" s="4"/>
    </row>
    <row r="6736" spans="2:6" ht="11.25" customHeight="1" x14ac:dyDescent="0.2">
      <c r="B6736" s="36" t="s">
        <v>972</v>
      </c>
      <c r="C6736" s="3"/>
      <c r="D6736" s="3"/>
      <c r="E6736" s="3"/>
      <c r="F6736" s="4"/>
    </row>
    <row r="6737" spans="2:6" ht="11.25" customHeight="1" x14ac:dyDescent="0.2">
      <c r="B6737" s="36" t="s">
        <v>4016</v>
      </c>
      <c r="C6737" s="3"/>
      <c r="D6737" s="3"/>
      <c r="E6737" s="3"/>
      <c r="F6737" s="4"/>
    </row>
    <row r="6738" spans="2:6" ht="11.25" customHeight="1" x14ac:dyDescent="0.2">
      <c r="B6738" s="36" t="s">
        <v>2505</v>
      </c>
      <c r="C6738" s="37">
        <f>D6738+E6738+F6738</f>
        <v>38250</v>
      </c>
      <c r="D6738" s="3"/>
      <c r="E6738" s="3">
        <v>38250</v>
      </c>
      <c r="F6738" s="4"/>
    </row>
    <row r="6739" spans="2:6" ht="11.25" customHeight="1" x14ac:dyDescent="0.2">
      <c r="B6739" s="36" t="s">
        <v>4016</v>
      </c>
      <c r="C6739" s="3"/>
      <c r="D6739" s="3"/>
      <c r="E6739" s="3"/>
      <c r="F6739" s="4"/>
    </row>
    <row r="6740" spans="2:6" ht="11.25" customHeight="1" x14ac:dyDescent="0.2">
      <c r="B6740" s="36" t="s">
        <v>2365</v>
      </c>
      <c r="C6740" s="3"/>
      <c r="D6740" s="3"/>
      <c r="E6740" s="3"/>
      <c r="F6740" s="4"/>
    </row>
    <row r="6741" spans="2:6" ht="11.25" customHeight="1" x14ac:dyDescent="0.2">
      <c r="B6741" s="36" t="s">
        <v>4016</v>
      </c>
      <c r="C6741" s="3"/>
      <c r="D6741" s="3"/>
      <c r="E6741" s="3"/>
      <c r="F6741" s="4"/>
    </row>
    <row r="6742" spans="2:6" ht="11.25" customHeight="1" x14ac:dyDescent="0.2">
      <c r="B6742" s="36" t="s">
        <v>1723</v>
      </c>
      <c r="C6742" s="37">
        <f>D6742+E6742+F6742</f>
        <v>17500</v>
      </c>
      <c r="D6742" s="3"/>
      <c r="E6742" s="3">
        <v>17500</v>
      </c>
      <c r="F6742" s="4"/>
    </row>
    <row r="6743" spans="2:6" ht="11.25" customHeight="1" x14ac:dyDescent="0.2">
      <c r="B6743" s="36" t="s">
        <v>4016</v>
      </c>
      <c r="C6743" s="3"/>
      <c r="D6743" s="3"/>
      <c r="E6743" s="3"/>
      <c r="F6743" s="4"/>
    </row>
    <row r="6744" spans="2:6" ht="11.25" customHeight="1" x14ac:dyDescent="0.2">
      <c r="B6744" s="36" t="s">
        <v>1839</v>
      </c>
      <c r="C6744" s="3"/>
      <c r="D6744" s="3"/>
      <c r="E6744" s="3"/>
      <c r="F6744" s="4"/>
    </row>
    <row r="6745" spans="2:6" ht="11.25" customHeight="1" x14ac:dyDescent="0.2">
      <c r="B6745" s="36" t="s">
        <v>4016</v>
      </c>
      <c r="C6745" s="3"/>
      <c r="D6745" s="3"/>
      <c r="E6745" s="3"/>
      <c r="F6745" s="4"/>
    </row>
    <row r="6746" spans="2:6" ht="11.25" customHeight="1" x14ac:dyDescent="0.2">
      <c r="B6746" s="36" t="s">
        <v>1975</v>
      </c>
      <c r="C6746" s="37">
        <f>D6746+E6746+F6746</f>
        <v>143175</v>
      </c>
      <c r="D6746" s="3"/>
      <c r="E6746" s="3">
        <v>143175</v>
      </c>
      <c r="F6746" s="4"/>
    </row>
    <row r="6747" spans="2:6" ht="11.25" customHeight="1" x14ac:dyDescent="0.2">
      <c r="B6747" s="36" t="s">
        <v>4016</v>
      </c>
      <c r="C6747" s="3"/>
      <c r="D6747" s="3"/>
      <c r="E6747" s="3"/>
      <c r="F6747" s="4"/>
    </row>
    <row r="6748" spans="2:6" ht="11.25" customHeight="1" x14ac:dyDescent="0.2">
      <c r="B6748" s="36" t="s">
        <v>3680</v>
      </c>
      <c r="C6748" s="3"/>
      <c r="D6748" s="3"/>
      <c r="E6748" s="3"/>
      <c r="F6748" s="4"/>
    </row>
    <row r="6749" spans="2:6" ht="11.25" customHeight="1" x14ac:dyDescent="0.2">
      <c r="B6749" s="36" t="s">
        <v>4016</v>
      </c>
      <c r="C6749" s="3"/>
      <c r="D6749" s="3"/>
      <c r="E6749" s="3"/>
      <c r="F6749" s="4"/>
    </row>
    <row r="6750" spans="2:6" ht="11.25" customHeight="1" x14ac:dyDescent="0.2">
      <c r="B6750" s="36" t="s">
        <v>962</v>
      </c>
      <c r="C6750" s="3"/>
      <c r="D6750" s="3"/>
      <c r="E6750" s="3"/>
      <c r="F6750" s="4"/>
    </row>
    <row r="6751" spans="2:6" ht="11.25" customHeight="1" x14ac:dyDescent="0.2">
      <c r="B6751" s="36" t="s">
        <v>2553</v>
      </c>
      <c r="C6751" s="3"/>
      <c r="D6751" s="3"/>
      <c r="E6751" s="3"/>
      <c r="F6751" s="4"/>
    </row>
    <row r="6752" spans="2:6" ht="11.25" customHeight="1" x14ac:dyDescent="0.2">
      <c r="B6752" s="36" t="s">
        <v>1047</v>
      </c>
      <c r="C6752" s="3"/>
      <c r="D6752" s="3"/>
      <c r="E6752" s="3"/>
      <c r="F6752" s="4"/>
    </row>
    <row r="6753" spans="2:6" ht="11.25" customHeight="1" x14ac:dyDescent="0.2">
      <c r="B6753" s="36" t="s">
        <v>719</v>
      </c>
      <c r="C6753" s="37">
        <f>D6753+E6753+F6753</f>
        <v>198925</v>
      </c>
      <c r="D6753" s="3"/>
      <c r="E6753" s="3">
        <v>198925</v>
      </c>
      <c r="F6753" s="4"/>
    </row>
    <row r="6754" spans="2:6" ht="11.25" customHeight="1" x14ac:dyDescent="0.2">
      <c r="B6754" s="36" t="s">
        <v>4016</v>
      </c>
      <c r="C6754" s="3"/>
      <c r="D6754" s="3"/>
      <c r="E6754" s="3"/>
      <c r="F6754" s="4"/>
    </row>
    <row r="6755" spans="2:6" ht="11.25" customHeight="1" x14ac:dyDescent="0.2">
      <c r="B6755" s="36" t="s">
        <v>3611</v>
      </c>
      <c r="C6755" s="3"/>
      <c r="D6755" s="3"/>
      <c r="E6755" s="3"/>
      <c r="F6755" s="4"/>
    </row>
    <row r="6756" spans="2:6" ht="11.25" customHeight="1" x14ac:dyDescent="0.2">
      <c r="B6756" s="36" t="s">
        <v>4016</v>
      </c>
      <c r="C6756" s="3"/>
      <c r="D6756" s="3"/>
      <c r="E6756" s="3"/>
      <c r="F6756" s="4"/>
    </row>
    <row r="6757" spans="2:6" ht="11.25" customHeight="1" x14ac:dyDescent="0.2">
      <c r="B6757" s="36" t="s">
        <v>3505</v>
      </c>
      <c r="C6757" s="3"/>
      <c r="D6757" s="3"/>
      <c r="E6757" s="3"/>
      <c r="F6757" s="4"/>
    </row>
    <row r="6758" spans="2:6" ht="11.25" customHeight="1" x14ac:dyDescent="0.2">
      <c r="B6758" s="36" t="s">
        <v>4016</v>
      </c>
      <c r="C6758" s="3"/>
      <c r="D6758" s="3"/>
      <c r="E6758" s="3"/>
      <c r="F6758" s="4"/>
    </row>
    <row r="6759" spans="2:6" ht="11.25" customHeight="1" x14ac:dyDescent="0.2">
      <c r="B6759" s="36" t="s">
        <v>2739</v>
      </c>
      <c r="C6759" s="3"/>
      <c r="D6759" s="3"/>
      <c r="E6759" s="3"/>
      <c r="F6759" s="4"/>
    </row>
    <row r="6760" spans="2:6" ht="11.25" customHeight="1" x14ac:dyDescent="0.2">
      <c r="B6760" s="36" t="s">
        <v>4016</v>
      </c>
      <c r="C6760" s="3"/>
      <c r="D6760" s="3"/>
      <c r="E6760" s="3"/>
      <c r="F6760" s="4"/>
    </row>
    <row r="6761" spans="2:6" ht="11.25" customHeight="1" x14ac:dyDescent="0.2">
      <c r="B6761" s="36" t="s">
        <v>1129</v>
      </c>
      <c r="C6761" s="37">
        <f>D6761+E6761+F6761</f>
        <v>367903</v>
      </c>
      <c r="D6761" s="3">
        <v>367903</v>
      </c>
      <c r="E6761" s="3"/>
      <c r="F6761" s="4"/>
    </row>
    <row r="6762" spans="2:6" ht="11.25" customHeight="1" x14ac:dyDescent="0.2">
      <c r="B6762" s="36" t="s">
        <v>4016</v>
      </c>
      <c r="C6762" s="3"/>
      <c r="D6762" s="3"/>
      <c r="E6762" s="3"/>
      <c r="F6762" s="4"/>
    </row>
    <row r="6763" spans="2:6" ht="11.25" customHeight="1" x14ac:dyDescent="0.2">
      <c r="B6763" s="36" t="s">
        <v>1488</v>
      </c>
      <c r="C6763" s="3"/>
      <c r="D6763" s="3"/>
      <c r="E6763" s="3"/>
      <c r="F6763" s="4"/>
    </row>
    <row r="6764" spans="2:6" ht="11.25" customHeight="1" x14ac:dyDescent="0.2">
      <c r="B6764" s="36" t="s">
        <v>4016</v>
      </c>
      <c r="C6764" s="3"/>
      <c r="D6764" s="3"/>
      <c r="E6764" s="3"/>
      <c r="F6764" s="4"/>
    </row>
    <row r="6765" spans="2:6" ht="11.25" customHeight="1" x14ac:dyDescent="0.2">
      <c r="B6765" s="36" t="s">
        <v>1217</v>
      </c>
      <c r="C6765" s="3"/>
      <c r="D6765" s="3"/>
      <c r="E6765" s="3"/>
      <c r="F6765" s="4"/>
    </row>
    <row r="6766" spans="2:6" ht="11.25" customHeight="1" x14ac:dyDescent="0.2">
      <c r="B6766" s="36" t="s">
        <v>1595</v>
      </c>
      <c r="C6766" s="3"/>
      <c r="D6766" s="3"/>
      <c r="E6766" s="3"/>
      <c r="F6766" s="4"/>
    </row>
    <row r="6767" spans="2:6" ht="11.25" customHeight="1" x14ac:dyDescent="0.2">
      <c r="B6767" s="36" t="s">
        <v>2687</v>
      </c>
      <c r="C6767" s="3"/>
      <c r="D6767" s="3"/>
      <c r="E6767" s="3"/>
      <c r="F6767" s="4"/>
    </row>
    <row r="6768" spans="2:6" ht="11.25" customHeight="1" x14ac:dyDescent="0.2">
      <c r="B6768" s="36" t="s">
        <v>3522</v>
      </c>
      <c r="C6768" s="37">
        <f>D6768+E6768+F6768</f>
        <v>566828</v>
      </c>
      <c r="D6768" s="3">
        <v>367903</v>
      </c>
      <c r="E6768" s="3">
        <v>198925</v>
      </c>
      <c r="F6768" s="4"/>
    </row>
    <row r="6769" spans="2:6" ht="11.25" customHeight="1" x14ac:dyDescent="0.2">
      <c r="B6769" s="36" t="s">
        <v>4016</v>
      </c>
      <c r="C6769" s="3"/>
      <c r="D6769" s="3"/>
      <c r="E6769" s="3"/>
      <c r="F6769" s="4"/>
    </row>
    <row r="6770" spans="2:6" ht="11.25" customHeight="1" x14ac:dyDescent="0.2">
      <c r="B6770" s="33" t="s">
        <v>3776</v>
      </c>
      <c r="C6770" s="34">
        <v>27577</v>
      </c>
      <c r="D6770" s="34">
        <v>22969</v>
      </c>
      <c r="E6770" s="34">
        <v>2450</v>
      </c>
      <c r="F6770" s="35">
        <v>2158</v>
      </c>
    </row>
    <row r="6771" spans="2:6" ht="11.25" customHeight="1" x14ac:dyDescent="0.2">
      <c r="B6771" s="36" t="s">
        <v>4016</v>
      </c>
      <c r="C6771" s="3"/>
      <c r="D6771" s="3"/>
      <c r="E6771" s="3"/>
      <c r="F6771" s="4"/>
    </row>
    <row r="6772" spans="2:6" ht="11.25" customHeight="1" x14ac:dyDescent="0.2">
      <c r="B6772" s="36" t="s">
        <v>2204</v>
      </c>
      <c r="C6772" s="3"/>
      <c r="D6772" s="3"/>
      <c r="E6772" s="3"/>
      <c r="F6772" s="4"/>
    </row>
    <row r="6773" spans="2:6" ht="11.25" customHeight="1" x14ac:dyDescent="0.2">
      <c r="B6773" s="36" t="s">
        <v>4016</v>
      </c>
      <c r="C6773" s="3"/>
      <c r="D6773" s="3"/>
      <c r="E6773" s="3"/>
      <c r="F6773" s="4"/>
    </row>
    <row r="6774" spans="2:6" ht="11.25" customHeight="1" x14ac:dyDescent="0.2">
      <c r="B6774" s="36" t="s">
        <v>1825</v>
      </c>
      <c r="C6774" s="3"/>
      <c r="D6774" s="3"/>
      <c r="E6774" s="3"/>
      <c r="F6774" s="4"/>
    </row>
    <row r="6775" spans="2:6" ht="11.25" customHeight="1" x14ac:dyDescent="0.2">
      <c r="B6775" s="36" t="s">
        <v>4016</v>
      </c>
      <c r="C6775" s="3"/>
      <c r="D6775" s="3"/>
      <c r="E6775" s="3"/>
      <c r="F6775" s="4"/>
    </row>
    <row r="6776" spans="2:6" ht="11.25" customHeight="1" x14ac:dyDescent="0.2">
      <c r="B6776" s="36" t="s">
        <v>4016</v>
      </c>
      <c r="C6776" s="3"/>
      <c r="D6776" s="3"/>
      <c r="E6776" s="3"/>
      <c r="F6776" s="4"/>
    </row>
    <row r="6777" spans="2:6" ht="11.25" customHeight="1" x14ac:dyDescent="0.2">
      <c r="B6777" s="36" t="s">
        <v>2164</v>
      </c>
      <c r="C6777" s="3"/>
      <c r="D6777" s="3"/>
      <c r="E6777" s="3"/>
      <c r="F6777" s="4"/>
    </row>
    <row r="6778" spans="2:6" ht="11.25" customHeight="1" x14ac:dyDescent="0.2">
      <c r="B6778" s="36" t="s">
        <v>4016</v>
      </c>
      <c r="C6778" s="3"/>
      <c r="D6778" s="3"/>
      <c r="E6778" s="3"/>
      <c r="F6778" s="4"/>
    </row>
    <row r="6779" spans="2:6" ht="11.25" customHeight="1" x14ac:dyDescent="0.2">
      <c r="B6779" s="36" t="s">
        <v>582</v>
      </c>
      <c r="C6779" s="3"/>
      <c r="D6779" s="3"/>
      <c r="E6779" s="3"/>
      <c r="F6779" s="4"/>
    </row>
    <row r="6780" spans="2:6" ht="11.25" customHeight="1" x14ac:dyDescent="0.2">
      <c r="B6780" s="28" t="s">
        <v>4016</v>
      </c>
      <c r="C6780" s="6"/>
      <c r="D6780" s="6"/>
      <c r="E6780" s="6"/>
      <c r="F6780" s="7"/>
    </row>
    <row r="6781" spans="2:6" ht="11.25" customHeight="1" x14ac:dyDescent="0.2">
      <c r="B6781" s="36" t="s">
        <v>1445</v>
      </c>
      <c r="C6781" s="3"/>
      <c r="D6781" s="3"/>
      <c r="E6781" s="3"/>
      <c r="F6781" s="4"/>
    </row>
    <row r="6782" spans="2:6" ht="11.25" customHeight="1" x14ac:dyDescent="0.2">
      <c r="B6782" s="36" t="s">
        <v>4016</v>
      </c>
      <c r="C6782" s="3"/>
      <c r="D6782" s="3"/>
      <c r="E6782" s="3"/>
      <c r="F6782" s="4"/>
    </row>
    <row r="6783" spans="2:6" ht="11.25" customHeight="1" x14ac:dyDescent="0.2">
      <c r="B6783" s="36" t="s">
        <v>1877</v>
      </c>
      <c r="C6783" s="37">
        <f>D6783+E6783+F6783</f>
        <v>18846</v>
      </c>
      <c r="D6783" s="3">
        <v>18846</v>
      </c>
      <c r="E6783" s="3"/>
      <c r="F6783" s="4"/>
    </row>
    <row r="6784" spans="2:6" ht="11.25" customHeight="1" x14ac:dyDescent="0.2">
      <c r="B6784" s="36" t="s">
        <v>4016</v>
      </c>
      <c r="C6784" s="3"/>
      <c r="D6784" s="3"/>
      <c r="E6784" s="3"/>
      <c r="F6784" s="4"/>
    </row>
    <row r="6785" spans="2:6" ht="11.25" customHeight="1" x14ac:dyDescent="0.2">
      <c r="B6785" s="36" t="s">
        <v>3848</v>
      </c>
      <c r="C6785" s="3"/>
      <c r="D6785" s="3"/>
      <c r="E6785" s="3"/>
      <c r="F6785" s="4"/>
    </row>
    <row r="6786" spans="2:6" ht="11.25" customHeight="1" x14ac:dyDescent="0.2">
      <c r="B6786" s="36" t="s">
        <v>560</v>
      </c>
      <c r="C6786" s="37">
        <f>D6786+E6786+F6786</f>
        <v>188</v>
      </c>
      <c r="D6786" s="3"/>
      <c r="E6786" s="3">
        <v>188</v>
      </c>
      <c r="F6786" s="4"/>
    </row>
    <row r="6787" spans="2:6" ht="11.25" customHeight="1" x14ac:dyDescent="0.2">
      <c r="B6787" s="36" t="s">
        <v>4016</v>
      </c>
      <c r="C6787" s="3"/>
      <c r="D6787" s="3"/>
      <c r="E6787" s="3"/>
      <c r="F6787" s="4"/>
    </row>
    <row r="6788" spans="2:6" ht="11.25" customHeight="1" x14ac:dyDescent="0.2">
      <c r="B6788" s="36" t="s">
        <v>732</v>
      </c>
      <c r="C6788" s="3"/>
      <c r="D6788" s="3"/>
      <c r="E6788" s="3"/>
      <c r="F6788" s="4"/>
    </row>
    <row r="6789" spans="2:6" ht="11.25" customHeight="1" x14ac:dyDescent="0.2">
      <c r="B6789" s="36" t="s">
        <v>4016</v>
      </c>
      <c r="C6789" s="3"/>
      <c r="D6789" s="3"/>
      <c r="E6789" s="3"/>
      <c r="F6789" s="4"/>
    </row>
    <row r="6790" spans="2:6" ht="11.25" customHeight="1" x14ac:dyDescent="0.2">
      <c r="B6790" s="36" t="s">
        <v>2680</v>
      </c>
      <c r="C6790" s="3"/>
      <c r="D6790" s="3"/>
      <c r="E6790" s="3"/>
      <c r="F6790" s="4"/>
    </row>
    <row r="6791" spans="2:6" ht="11.25" customHeight="1" x14ac:dyDescent="0.2">
      <c r="B6791" s="36" t="s">
        <v>4016</v>
      </c>
      <c r="C6791" s="3"/>
      <c r="D6791" s="3"/>
      <c r="E6791" s="3"/>
      <c r="F6791" s="4"/>
    </row>
    <row r="6792" spans="2:6" ht="11.25" customHeight="1" x14ac:dyDescent="0.2">
      <c r="B6792" s="36" t="s">
        <v>171</v>
      </c>
      <c r="C6792" s="3"/>
      <c r="D6792" s="3"/>
      <c r="E6792" s="3"/>
      <c r="F6792" s="4"/>
    </row>
    <row r="6793" spans="2:6" ht="11.25" customHeight="1" x14ac:dyDescent="0.2">
      <c r="B6793" s="36" t="s">
        <v>2271</v>
      </c>
      <c r="C6793" s="3"/>
      <c r="D6793" s="3"/>
      <c r="E6793" s="3"/>
      <c r="F6793" s="4"/>
    </row>
    <row r="6794" spans="2:6" ht="11.25" customHeight="1" x14ac:dyDescent="0.2">
      <c r="B6794" s="36" t="s">
        <v>1155</v>
      </c>
      <c r="C6794" s="3"/>
      <c r="D6794" s="3"/>
      <c r="E6794" s="3"/>
      <c r="F6794" s="4"/>
    </row>
    <row r="6795" spans="2:6" ht="11.25" customHeight="1" x14ac:dyDescent="0.2">
      <c r="B6795" s="36" t="s">
        <v>569</v>
      </c>
      <c r="C6795" s="37">
        <f>D6795+E6795+F6795</f>
        <v>8543</v>
      </c>
      <c r="D6795" s="3">
        <v>4123</v>
      </c>
      <c r="E6795" s="3">
        <v>2262</v>
      </c>
      <c r="F6795" s="4">
        <v>2158</v>
      </c>
    </row>
    <row r="6796" spans="2:6" ht="11.25" customHeight="1" x14ac:dyDescent="0.2">
      <c r="B6796" s="36" t="s">
        <v>4016</v>
      </c>
      <c r="C6796" s="3"/>
      <c r="D6796" s="3"/>
      <c r="E6796" s="3"/>
      <c r="F6796" s="4"/>
    </row>
    <row r="6797" spans="2:6" ht="11.25" customHeight="1" x14ac:dyDescent="0.2">
      <c r="B6797" s="36" t="s">
        <v>2979</v>
      </c>
      <c r="C6797" s="3"/>
      <c r="D6797" s="3"/>
      <c r="E6797" s="3"/>
      <c r="F6797" s="4"/>
    </row>
    <row r="6798" spans="2:6" ht="11.25" customHeight="1" x14ac:dyDescent="0.2">
      <c r="B6798" s="36" t="s">
        <v>4016</v>
      </c>
      <c r="C6798" s="3"/>
      <c r="D6798" s="3"/>
      <c r="E6798" s="3"/>
      <c r="F6798" s="4"/>
    </row>
    <row r="6799" spans="2:6" ht="11.25" customHeight="1" x14ac:dyDescent="0.2">
      <c r="B6799" s="36" t="s">
        <v>3822</v>
      </c>
      <c r="C6799" s="3"/>
      <c r="D6799" s="3"/>
      <c r="E6799" s="3"/>
      <c r="F6799" s="4"/>
    </row>
    <row r="6800" spans="2:6" ht="11.25" customHeight="1" x14ac:dyDescent="0.2">
      <c r="B6800" s="36" t="s">
        <v>913</v>
      </c>
      <c r="C6800" s="3"/>
      <c r="D6800" s="3"/>
      <c r="E6800" s="3"/>
      <c r="F6800" s="4"/>
    </row>
    <row r="6801" spans="2:6" ht="11.25" customHeight="1" x14ac:dyDescent="0.2">
      <c r="B6801" s="36" t="s">
        <v>2814</v>
      </c>
      <c r="C6801" s="3"/>
      <c r="D6801" s="3"/>
      <c r="E6801" s="3"/>
      <c r="F6801" s="4"/>
    </row>
    <row r="6802" spans="2:6" ht="11.25" customHeight="1" x14ac:dyDescent="0.2">
      <c r="B6802" s="36" t="s">
        <v>2037</v>
      </c>
      <c r="C6802" s="37">
        <f>D6802+E6802+F6802</f>
        <v>27577</v>
      </c>
      <c r="D6802" s="3">
        <v>22969</v>
      </c>
      <c r="E6802" s="3">
        <v>2450</v>
      </c>
      <c r="F6802" s="4">
        <v>2158</v>
      </c>
    </row>
    <row r="6803" spans="2:6" ht="11.25" customHeight="1" x14ac:dyDescent="0.2">
      <c r="B6803" s="36" t="s">
        <v>4016</v>
      </c>
      <c r="C6803" s="3"/>
      <c r="D6803" s="3"/>
      <c r="E6803" s="3"/>
      <c r="F6803" s="4"/>
    </row>
    <row r="6804" spans="2:6" ht="11.25" customHeight="1" x14ac:dyDescent="0.2">
      <c r="B6804" s="33" t="s">
        <v>401</v>
      </c>
      <c r="C6804" s="34">
        <v>1531066</v>
      </c>
      <c r="D6804" s="34">
        <v>876254</v>
      </c>
      <c r="E6804" s="34">
        <v>199807</v>
      </c>
      <c r="F6804" s="35">
        <v>455005</v>
      </c>
    </row>
    <row r="6805" spans="2:6" ht="11.25" customHeight="1" x14ac:dyDescent="0.2">
      <c r="B6805" s="36" t="s">
        <v>4016</v>
      </c>
      <c r="C6805" s="3"/>
      <c r="D6805" s="3"/>
      <c r="E6805" s="3"/>
      <c r="F6805" s="4"/>
    </row>
    <row r="6806" spans="2:6" ht="11.25" customHeight="1" x14ac:dyDescent="0.2">
      <c r="B6806" s="36" t="s">
        <v>2828</v>
      </c>
      <c r="C6806" s="3"/>
      <c r="D6806" s="3"/>
      <c r="E6806" s="3"/>
      <c r="F6806" s="4"/>
    </row>
    <row r="6807" spans="2:6" ht="11.25" customHeight="1" x14ac:dyDescent="0.2">
      <c r="B6807" s="36" t="s">
        <v>4016</v>
      </c>
      <c r="C6807" s="3"/>
      <c r="D6807" s="3"/>
      <c r="E6807" s="3"/>
      <c r="F6807" s="4"/>
    </row>
    <row r="6808" spans="2:6" ht="11.25" customHeight="1" x14ac:dyDescent="0.2">
      <c r="B6808" s="36" t="s">
        <v>1262</v>
      </c>
      <c r="C6808" s="3"/>
      <c r="D6808" s="3"/>
      <c r="E6808" s="3"/>
      <c r="F6808" s="4"/>
    </row>
    <row r="6809" spans="2:6" ht="11.25" customHeight="1" x14ac:dyDescent="0.2">
      <c r="B6809" s="36" t="s">
        <v>4016</v>
      </c>
      <c r="C6809" s="3"/>
      <c r="D6809" s="3"/>
      <c r="E6809" s="3"/>
      <c r="F6809" s="4"/>
    </row>
    <row r="6810" spans="2:6" ht="11.25" customHeight="1" x14ac:dyDescent="0.2">
      <c r="B6810" s="36" t="s">
        <v>2419</v>
      </c>
      <c r="C6810" s="3"/>
      <c r="D6810" s="3"/>
      <c r="E6810" s="3"/>
      <c r="F6810" s="4"/>
    </row>
    <row r="6811" spans="2:6" ht="11.25" customHeight="1" x14ac:dyDescent="0.2">
      <c r="B6811" s="36" t="s">
        <v>4016</v>
      </c>
      <c r="C6811" s="3"/>
      <c r="D6811" s="3"/>
      <c r="E6811" s="3"/>
      <c r="F6811" s="4"/>
    </row>
    <row r="6812" spans="2:6" ht="11.25" customHeight="1" x14ac:dyDescent="0.2">
      <c r="B6812" s="36" t="s">
        <v>1910</v>
      </c>
      <c r="C6812" s="3"/>
      <c r="D6812" s="3"/>
      <c r="E6812" s="3"/>
      <c r="F6812" s="4"/>
    </row>
    <row r="6813" spans="2:6" ht="11.25" customHeight="1" x14ac:dyDescent="0.2">
      <c r="B6813" s="36" t="s">
        <v>4016</v>
      </c>
      <c r="C6813" s="3"/>
      <c r="D6813" s="3"/>
      <c r="E6813" s="3"/>
      <c r="F6813" s="4"/>
    </row>
    <row r="6814" spans="2:6" ht="11.25" customHeight="1" x14ac:dyDescent="0.2">
      <c r="B6814" s="36" t="s">
        <v>681</v>
      </c>
      <c r="C6814" s="3"/>
      <c r="D6814" s="3"/>
      <c r="E6814" s="3"/>
      <c r="F6814" s="4"/>
    </row>
    <row r="6815" spans="2:6" ht="11.25" customHeight="1" x14ac:dyDescent="0.2">
      <c r="B6815" s="36" t="s">
        <v>4016</v>
      </c>
      <c r="C6815" s="3"/>
      <c r="D6815" s="3"/>
      <c r="E6815" s="3"/>
      <c r="F6815" s="4"/>
    </row>
    <row r="6816" spans="2:6" ht="11.25" customHeight="1" x14ac:dyDescent="0.2">
      <c r="B6816" s="36" t="s">
        <v>2846</v>
      </c>
      <c r="C6816" s="3"/>
      <c r="D6816" s="3"/>
      <c r="E6816" s="3"/>
      <c r="F6816" s="4"/>
    </row>
    <row r="6817" spans="2:6" ht="11.25" customHeight="1" x14ac:dyDescent="0.2">
      <c r="B6817" s="36" t="s">
        <v>4016</v>
      </c>
      <c r="C6817" s="3"/>
      <c r="D6817" s="3"/>
      <c r="E6817" s="3"/>
      <c r="F6817" s="4"/>
    </row>
    <row r="6818" spans="2:6" ht="11.25" customHeight="1" x14ac:dyDescent="0.2">
      <c r="B6818" s="36" t="s">
        <v>3206</v>
      </c>
      <c r="C6818" s="3"/>
      <c r="D6818" s="3"/>
      <c r="E6818" s="3"/>
      <c r="F6818" s="4"/>
    </row>
    <row r="6819" spans="2:6" ht="11.25" customHeight="1" x14ac:dyDescent="0.2">
      <c r="B6819" s="36" t="s">
        <v>243</v>
      </c>
      <c r="C6819" s="3"/>
      <c r="D6819" s="3"/>
      <c r="E6819" s="3"/>
      <c r="F6819" s="4"/>
    </row>
    <row r="6820" spans="2:6" ht="11.25" customHeight="1" x14ac:dyDescent="0.2">
      <c r="B6820" s="36" t="s">
        <v>3579</v>
      </c>
      <c r="C6820" s="3"/>
      <c r="D6820" s="3"/>
      <c r="E6820" s="3"/>
      <c r="F6820" s="4"/>
    </row>
    <row r="6821" spans="2:6" ht="11.25" customHeight="1" x14ac:dyDescent="0.2">
      <c r="B6821" s="36" t="s">
        <v>3705</v>
      </c>
      <c r="C6821" s="37">
        <f>D6821+E6821+F6821</f>
        <v>344367</v>
      </c>
      <c r="D6821" s="3">
        <v>168741</v>
      </c>
      <c r="E6821" s="3">
        <v>54834</v>
      </c>
      <c r="F6821" s="4">
        <v>120792</v>
      </c>
    </row>
    <row r="6822" spans="2:6" ht="11.25" customHeight="1" x14ac:dyDescent="0.2">
      <c r="B6822" s="36" t="s">
        <v>4016</v>
      </c>
      <c r="C6822" s="3"/>
      <c r="D6822" s="3"/>
      <c r="E6822" s="3"/>
      <c r="F6822" s="4"/>
    </row>
    <row r="6823" spans="2:6" ht="11.25" customHeight="1" x14ac:dyDescent="0.2">
      <c r="B6823" s="36" t="s">
        <v>1113</v>
      </c>
      <c r="C6823" s="3"/>
      <c r="D6823" s="3"/>
      <c r="E6823" s="3"/>
      <c r="F6823" s="4"/>
    </row>
    <row r="6824" spans="2:6" ht="11.25" customHeight="1" x14ac:dyDescent="0.2">
      <c r="B6824" s="36" t="s">
        <v>4016</v>
      </c>
      <c r="C6824" s="3"/>
      <c r="D6824" s="3"/>
      <c r="E6824" s="3"/>
      <c r="F6824" s="4"/>
    </row>
    <row r="6825" spans="2:6" ht="11.25" customHeight="1" x14ac:dyDescent="0.2">
      <c r="B6825" s="36" t="s">
        <v>2823</v>
      </c>
      <c r="C6825" s="3"/>
      <c r="D6825" s="3"/>
      <c r="E6825" s="3"/>
      <c r="F6825" s="4"/>
    </row>
    <row r="6826" spans="2:6" ht="11.25" customHeight="1" x14ac:dyDescent="0.2">
      <c r="B6826" s="36" t="s">
        <v>4016</v>
      </c>
      <c r="C6826" s="3"/>
      <c r="D6826" s="3"/>
      <c r="E6826" s="3"/>
      <c r="F6826" s="4"/>
    </row>
    <row r="6827" spans="2:6" ht="11.25" customHeight="1" x14ac:dyDescent="0.2">
      <c r="B6827" s="36" t="s">
        <v>2240</v>
      </c>
      <c r="C6827" s="3"/>
      <c r="D6827" s="3"/>
      <c r="E6827" s="3"/>
      <c r="F6827" s="4"/>
    </row>
    <row r="6828" spans="2:6" ht="11.25" customHeight="1" x14ac:dyDescent="0.2">
      <c r="B6828" s="36" t="s">
        <v>2385</v>
      </c>
      <c r="C6828" s="3"/>
      <c r="D6828" s="3"/>
      <c r="E6828" s="3"/>
      <c r="F6828" s="4"/>
    </row>
    <row r="6829" spans="2:6" ht="11.25" customHeight="1" x14ac:dyDescent="0.2">
      <c r="B6829" s="36" t="s">
        <v>743</v>
      </c>
      <c r="C6829" s="3"/>
      <c r="D6829" s="3"/>
      <c r="E6829" s="3"/>
      <c r="F6829" s="4"/>
    </row>
    <row r="6830" spans="2:6" ht="11.25" customHeight="1" x14ac:dyDescent="0.2">
      <c r="B6830" s="36" t="s">
        <v>116</v>
      </c>
      <c r="C6830" s="3"/>
      <c r="D6830" s="3"/>
      <c r="E6830" s="3"/>
      <c r="F6830" s="4"/>
    </row>
    <row r="6831" spans="2:6" ht="11.25" customHeight="1" x14ac:dyDescent="0.2">
      <c r="B6831" s="36" t="s">
        <v>4016</v>
      </c>
      <c r="C6831" s="3"/>
      <c r="D6831" s="3"/>
      <c r="E6831" s="3"/>
      <c r="F6831" s="4"/>
    </row>
    <row r="6832" spans="2:6" ht="11.25" customHeight="1" x14ac:dyDescent="0.2">
      <c r="B6832" s="36" t="s">
        <v>248</v>
      </c>
      <c r="C6832" s="3"/>
      <c r="D6832" s="3"/>
      <c r="E6832" s="3"/>
      <c r="F6832" s="4"/>
    </row>
    <row r="6833" spans="2:6" ht="11.25" customHeight="1" x14ac:dyDescent="0.2">
      <c r="B6833" s="28" t="s">
        <v>4016</v>
      </c>
      <c r="C6833" s="6"/>
      <c r="D6833" s="6"/>
      <c r="E6833" s="6"/>
      <c r="F6833" s="7"/>
    </row>
    <row r="6834" spans="2:6" ht="11.25" customHeight="1" x14ac:dyDescent="0.2">
      <c r="B6834" s="36" t="s">
        <v>2100</v>
      </c>
      <c r="C6834" s="3"/>
      <c r="D6834" s="3"/>
      <c r="E6834" s="3"/>
      <c r="F6834" s="4"/>
    </row>
    <row r="6835" spans="2:6" ht="11.25" customHeight="1" x14ac:dyDescent="0.2">
      <c r="B6835" s="36" t="s">
        <v>4016</v>
      </c>
      <c r="C6835" s="3"/>
      <c r="D6835" s="3"/>
      <c r="E6835" s="3"/>
      <c r="F6835" s="4"/>
    </row>
    <row r="6836" spans="2:6" ht="11.25" customHeight="1" x14ac:dyDescent="0.2">
      <c r="B6836" s="36" t="s">
        <v>1356</v>
      </c>
      <c r="C6836" s="3"/>
      <c r="D6836" s="3"/>
      <c r="E6836" s="3"/>
      <c r="F6836" s="4"/>
    </row>
    <row r="6837" spans="2:6" ht="11.25" customHeight="1" x14ac:dyDescent="0.2">
      <c r="B6837" s="36" t="s">
        <v>928</v>
      </c>
      <c r="C6837" s="3"/>
      <c r="D6837" s="3"/>
      <c r="E6837" s="3"/>
      <c r="F6837" s="4"/>
    </row>
    <row r="6838" spans="2:6" ht="11.25" customHeight="1" x14ac:dyDescent="0.2">
      <c r="B6838" s="36" t="s">
        <v>3316</v>
      </c>
      <c r="C6838" s="3"/>
      <c r="D6838" s="3"/>
      <c r="E6838" s="3"/>
      <c r="F6838" s="4"/>
    </row>
    <row r="6839" spans="2:6" ht="11.25" customHeight="1" x14ac:dyDescent="0.2">
      <c r="B6839" s="36" t="s">
        <v>4016</v>
      </c>
      <c r="C6839" s="3"/>
      <c r="D6839" s="3"/>
      <c r="E6839" s="3"/>
      <c r="F6839" s="4"/>
    </row>
    <row r="6840" spans="2:6" ht="11.25" customHeight="1" x14ac:dyDescent="0.2">
      <c r="B6840" s="36" t="s">
        <v>1172</v>
      </c>
      <c r="C6840" s="3"/>
      <c r="D6840" s="3"/>
      <c r="E6840" s="3"/>
      <c r="F6840" s="4"/>
    </row>
    <row r="6841" spans="2:6" ht="11.25" customHeight="1" x14ac:dyDescent="0.2">
      <c r="B6841" s="36" t="s">
        <v>4016</v>
      </c>
      <c r="C6841" s="3"/>
      <c r="D6841" s="3"/>
      <c r="E6841" s="3"/>
      <c r="F6841" s="4"/>
    </row>
    <row r="6842" spans="2:6" ht="11.25" customHeight="1" x14ac:dyDescent="0.2">
      <c r="B6842" s="36" t="s">
        <v>1144</v>
      </c>
      <c r="C6842" s="3"/>
      <c r="D6842" s="3"/>
      <c r="E6842" s="3"/>
      <c r="F6842" s="4"/>
    </row>
    <row r="6843" spans="2:6" ht="11.25" customHeight="1" x14ac:dyDescent="0.2">
      <c r="B6843" s="36" t="s">
        <v>4016</v>
      </c>
      <c r="C6843" s="3"/>
      <c r="D6843" s="3"/>
      <c r="E6843" s="3"/>
      <c r="F6843" s="4"/>
    </row>
    <row r="6844" spans="2:6" ht="11.25" customHeight="1" x14ac:dyDescent="0.2">
      <c r="B6844" s="36" t="s">
        <v>352</v>
      </c>
      <c r="C6844" s="3"/>
      <c r="D6844" s="3"/>
      <c r="E6844" s="3"/>
      <c r="F6844" s="4"/>
    </row>
    <row r="6845" spans="2:6" ht="11.25" customHeight="1" x14ac:dyDescent="0.2">
      <c r="B6845" s="36" t="s">
        <v>4016</v>
      </c>
      <c r="C6845" s="3"/>
      <c r="D6845" s="3"/>
      <c r="E6845" s="3"/>
      <c r="F6845" s="4"/>
    </row>
    <row r="6846" spans="2:6" ht="11.25" customHeight="1" x14ac:dyDescent="0.2">
      <c r="B6846" s="36" t="s">
        <v>1647</v>
      </c>
      <c r="C6846" s="3"/>
      <c r="D6846" s="3"/>
      <c r="E6846" s="3"/>
      <c r="F6846" s="4"/>
    </row>
    <row r="6847" spans="2:6" ht="11.25" customHeight="1" x14ac:dyDescent="0.2">
      <c r="B6847" s="36" t="s">
        <v>2444</v>
      </c>
      <c r="C6847" s="3"/>
      <c r="D6847" s="3"/>
      <c r="E6847" s="3"/>
      <c r="F6847" s="4"/>
    </row>
    <row r="6848" spans="2:6" ht="11.25" customHeight="1" x14ac:dyDescent="0.2">
      <c r="B6848" s="36" t="s">
        <v>3177</v>
      </c>
      <c r="C6848" s="3"/>
      <c r="D6848" s="3"/>
      <c r="E6848" s="3"/>
      <c r="F6848" s="4"/>
    </row>
    <row r="6849" spans="2:6" ht="11.25" customHeight="1" x14ac:dyDescent="0.2">
      <c r="B6849" s="36" t="s">
        <v>4016</v>
      </c>
      <c r="C6849" s="3"/>
      <c r="D6849" s="3"/>
      <c r="E6849" s="3"/>
      <c r="F6849" s="4"/>
    </row>
    <row r="6850" spans="2:6" ht="11.25" customHeight="1" x14ac:dyDescent="0.2">
      <c r="B6850" s="36" t="s">
        <v>3326</v>
      </c>
      <c r="C6850" s="3"/>
      <c r="D6850" s="3"/>
      <c r="E6850" s="3"/>
      <c r="F6850" s="4"/>
    </row>
    <row r="6851" spans="2:6" ht="11.25" customHeight="1" x14ac:dyDescent="0.2">
      <c r="B6851" s="36" t="s">
        <v>1750</v>
      </c>
      <c r="C6851" s="3"/>
      <c r="D6851" s="3"/>
      <c r="E6851" s="3"/>
      <c r="F6851" s="4"/>
    </row>
    <row r="6852" spans="2:6" ht="11.25" customHeight="1" x14ac:dyDescent="0.2">
      <c r="B6852" s="36" t="s">
        <v>2811</v>
      </c>
      <c r="C6852" s="3"/>
      <c r="D6852" s="3"/>
      <c r="E6852" s="3"/>
      <c r="F6852" s="4"/>
    </row>
    <row r="6853" spans="2:6" ht="11.25" customHeight="1" x14ac:dyDescent="0.2">
      <c r="B6853" s="36" t="s">
        <v>4016</v>
      </c>
      <c r="C6853" s="3"/>
      <c r="D6853" s="3"/>
      <c r="E6853" s="3"/>
      <c r="F6853" s="4"/>
    </row>
    <row r="6854" spans="2:6" ht="11.25" customHeight="1" x14ac:dyDescent="0.2">
      <c r="B6854" s="36" t="s">
        <v>1930</v>
      </c>
      <c r="C6854" s="3"/>
      <c r="D6854" s="3"/>
      <c r="E6854" s="3"/>
      <c r="F6854" s="4"/>
    </row>
    <row r="6855" spans="2:6" ht="11.25" customHeight="1" x14ac:dyDescent="0.2">
      <c r="B6855" s="36" t="s">
        <v>1892</v>
      </c>
      <c r="C6855" s="3"/>
      <c r="D6855" s="3"/>
      <c r="E6855" s="3"/>
      <c r="F6855" s="4"/>
    </row>
    <row r="6856" spans="2:6" ht="11.25" customHeight="1" x14ac:dyDescent="0.2">
      <c r="B6856" s="36" t="s">
        <v>56</v>
      </c>
      <c r="C6856" s="3"/>
      <c r="D6856" s="3"/>
      <c r="E6856" s="3"/>
      <c r="F6856" s="4"/>
    </row>
    <row r="6857" spans="2:6" ht="11.25" customHeight="1" x14ac:dyDescent="0.2">
      <c r="B6857" s="36" t="s">
        <v>2263</v>
      </c>
      <c r="C6857" s="37">
        <f>D6857+E6857+F6857</f>
        <v>142595</v>
      </c>
      <c r="D6857" s="3">
        <v>59072</v>
      </c>
      <c r="E6857" s="3">
        <v>22878</v>
      </c>
      <c r="F6857" s="4">
        <v>60645</v>
      </c>
    </row>
    <row r="6858" spans="2:6" ht="11.25" customHeight="1" x14ac:dyDescent="0.2">
      <c r="B6858" s="36" t="s">
        <v>4016</v>
      </c>
      <c r="C6858" s="3"/>
      <c r="D6858" s="3"/>
      <c r="E6858" s="3"/>
      <c r="F6858" s="4"/>
    </row>
    <row r="6859" spans="2:6" ht="11.25" customHeight="1" x14ac:dyDescent="0.2">
      <c r="B6859" s="36" t="s">
        <v>2597</v>
      </c>
      <c r="C6859" s="3"/>
      <c r="D6859" s="3"/>
      <c r="E6859" s="3"/>
      <c r="F6859" s="4"/>
    </row>
    <row r="6860" spans="2:6" ht="11.25" customHeight="1" x14ac:dyDescent="0.2">
      <c r="B6860" s="36" t="s">
        <v>4016</v>
      </c>
      <c r="C6860" s="3"/>
      <c r="D6860" s="3"/>
      <c r="E6860" s="3"/>
      <c r="F6860" s="4"/>
    </row>
    <row r="6861" spans="2:6" ht="11.25" customHeight="1" x14ac:dyDescent="0.2">
      <c r="B6861" s="36" t="s">
        <v>777</v>
      </c>
      <c r="C6861" s="3"/>
      <c r="D6861" s="3"/>
      <c r="E6861" s="3"/>
      <c r="F6861" s="4"/>
    </row>
    <row r="6862" spans="2:6" ht="11.25" customHeight="1" x14ac:dyDescent="0.2">
      <c r="B6862" s="36" t="s">
        <v>4016</v>
      </c>
      <c r="C6862" s="3"/>
      <c r="D6862" s="3"/>
      <c r="E6862" s="3"/>
      <c r="F6862" s="4"/>
    </row>
    <row r="6863" spans="2:6" ht="11.25" customHeight="1" x14ac:dyDescent="0.2">
      <c r="B6863" s="36" t="s">
        <v>3473</v>
      </c>
      <c r="C6863" s="3"/>
      <c r="D6863" s="3"/>
      <c r="E6863" s="3"/>
      <c r="F6863" s="4"/>
    </row>
    <row r="6864" spans="2:6" ht="11.25" customHeight="1" x14ac:dyDescent="0.2">
      <c r="B6864" s="36" t="s">
        <v>4016</v>
      </c>
      <c r="C6864" s="3"/>
      <c r="D6864" s="3"/>
      <c r="E6864" s="3"/>
      <c r="F6864" s="4"/>
    </row>
    <row r="6865" spans="2:6" ht="11.25" customHeight="1" x14ac:dyDescent="0.2">
      <c r="B6865" s="36" t="s">
        <v>1703</v>
      </c>
      <c r="C6865" s="3"/>
      <c r="D6865" s="3"/>
      <c r="E6865" s="3"/>
      <c r="F6865" s="4"/>
    </row>
    <row r="6866" spans="2:6" ht="11.25" customHeight="1" x14ac:dyDescent="0.2">
      <c r="B6866" s="36" t="s">
        <v>1483</v>
      </c>
      <c r="C6866" s="3"/>
      <c r="D6866" s="3"/>
      <c r="E6866" s="3"/>
      <c r="F6866" s="4"/>
    </row>
    <row r="6867" spans="2:6" ht="11.25" customHeight="1" x14ac:dyDescent="0.2">
      <c r="B6867" s="36" t="s">
        <v>109</v>
      </c>
      <c r="C6867" s="3"/>
      <c r="D6867" s="3"/>
      <c r="E6867" s="3"/>
      <c r="F6867" s="4"/>
    </row>
    <row r="6868" spans="2:6" ht="11.25" customHeight="1" x14ac:dyDescent="0.2">
      <c r="B6868" s="36" t="s">
        <v>3478</v>
      </c>
      <c r="C6868" s="37">
        <f>D6868+E6868+F6868</f>
        <v>117700</v>
      </c>
      <c r="D6868" s="3">
        <v>57673</v>
      </c>
      <c r="E6868" s="3">
        <v>18741</v>
      </c>
      <c r="F6868" s="4">
        <v>41286</v>
      </c>
    </row>
    <row r="6869" spans="2:6" ht="11.25" customHeight="1" x14ac:dyDescent="0.2">
      <c r="B6869" s="36" t="s">
        <v>4016</v>
      </c>
      <c r="C6869" s="3"/>
      <c r="D6869" s="3"/>
      <c r="E6869" s="3"/>
      <c r="F6869" s="4"/>
    </row>
    <row r="6870" spans="2:6" ht="11.25" customHeight="1" x14ac:dyDescent="0.2">
      <c r="B6870" s="36" t="s">
        <v>3683</v>
      </c>
      <c r="C6870" s="3"/>
      <c r="D6870" s="3"/>
      <c r="E6870" s="3"/>
      <c r="F6870" s="4"/>
    </row>
    <row r="6871" spans="2:6" ht="11.25" customHeight="1" x14ac:dyDescent="0.2">
      <c r="B6871" s="36" t="s">
        <v>4016</v>
      </c>
      <c r="C6871" s="3"/>
      <c r="D6871" s="3"/>
      <c r="E6871" s="3"/>
      <c r="F6871" s="4"/>
    </row>
    <row r="6872" spans="2:6" ht="11.25" customHeight="1" x14ac:dyDescent="0.2">
      <c r="B6872" s="36" t="s">
        <v>1539</v>
      </c>
      <c r="C6872" s="3"/>
      <c r="D6872" s="3"/>
      <c r="E6872" s="3"/>
      <c r="F6872" s="4"/>
    </row>
    <row r="6873" spans="2:6" ht="11.25" customHeight="1" x14ac:dyDescent="0.2">
      <c r="B6873" s="36" t="s">
        <v>4016</v>
      </c>
      <c r="C6873" s="3"/>
      <c r="D6873" s="3"/>
      <c r="E6873" s="3"/>
      <c r="F6873" s="4"/>
    </row>
    <row r="6874" spans="2:6" ht="11.25" customHeight="1" x14ac:dyDescent="0.2">
      <c r="B6874" s="36" t="s">
        <v>1311</v>
      </c>
      <c r="C6874" s="3"/>
      <c r="D6874" s="3"/>
      <c r="E6874" s="3"/>
      <c r="F6874" s="4"/>
    </row>
    <row r="6875" spans="2:6" ht="11.25" customHeight="1" x14ac:dyDescent="0.2">
      <c r="B6875" s="36" t="s">
        <v>4016</v>
      </c>
      <c r="C6875" s="3"/>
      <c r="D6875" s="3"/>
      <c r="E6875" s="3"/>
      <c r="F6875" s="4"/>
    </row>
    <row r="6876" spans="2:6" ht="11.25" customHeight="1" x14ac:dyDescent="0.2">
      <c r="B6876" s="36" t="s">
        <v>1568</v>
      </c>
      <c r="C6876" s="3"/>
      <c r="D6876" s="3"/>
      <c r="E6876" s="3"/>
      <c r="F6876" s="4"/>
    </row>
    <row r="6877" spans="2:6" ht="11.25" customHeight="1" x14ac:dyDescent="0.2">
      <c r="B6877" s="36" t="s">
        <v>4016</v>
      </c>
      <c r="C6877" s="3"/>
      <c r="D6877" s="3"/>
      <c r="E6877" s="3"/>
      <c r="F6877" s="4"/>
    </row>
    <row r="6878" spans="2:6" ht="11.25" customHeight="1" x14ac:dyDescent="0.2">
      <c r="B6878" s="36" t="s">
        <v>417</v>
      </c>
      <c r="C6878" s="3"/>
      <c r="D6878" s="3"/>
      <c r="E6878" s="3"/>
      <c r="F6878" s="4"/>
    </row>
    <row r="6879" spans="2:6" ht="11.25" customHeight="1" x14ac:dyDescent="0.2">
      <c r="B6879" s="36" t="s">
        <v>4016</v>
      </c>
      <c r="C6879" s="3"/>
      <c r="D6879" s="3"/>
      <c r="E6879" s="3"/>
      <c r="F6879" s="4"/>
    </row>
    <row r="6880" spans="2:6" ht="11.25" customHeight="1" x14ac:dyDescent="0.2">
      <c r="B6880" s="36" t="s">
        <v>2445</v>
      </c>
      <c r="C6880" s="3"/>
      <c r="D6880" s="3"/>
      <c r="E6880" s="3"/>
      <c r="F6880" s="4"/>
    </row>
    <row r="6881" spans="2:6" ht="11.25" customHeight="1" x14ac:dyDescent="0.2">
      <c r="B6881" s="36" t="s">
        <v>4016</v>
      </c>
      <c r="C6881" s="3"/>
      <c r="D6881" s="3"/>
      <c r="E6881" s="3"/>
      <c r="F6881" s="4"/>
    </row>
    <row r="6882" spans="2:6" ht="11.25" customHeight="1" x14ac:dyDescent="0.2">
      <c r="B6882" s="36" t="s">
        <v>1512</v>
      </c>
      <c r="C6882" s="3"/>
      <c r="D6882" s="3"/>
      <c r="E6882" s="3"/>
      <c r="F6882" s="4"/>
    </row>
    <row r="6883" spans="2:6" ht="11.25" customHeight="1" x14ac:dyDescent="0.2">
      <c r="B6883" s="36" t="s">
        <v>4016</v>
      </c>
      <c r="C6883" s="3"/>
      <c r="D6883" s="3"/>
      <c r="E6883" s="3"/>
      <c r="F6883" s="4"/>
    </row>
    <row r="6884" spans="2:6" ht="11.25" customHeight="1" x14ac:dyDescent="0.2">
      <c r="B6884" s="36" t="s">
        <v>1899</v>
      </c>
      <c r="C6884" s="3"/>
      <c r="D6884" s="3"/>
      <c r="E6884" s="3"/>
      <c r="F6884" s="4"/>
    </row>
    <row r="6885" spans="2:6" ht="11.25" customHeight="1" x14ac:dyDescent="0.2">
      <c r="B6885" s="36" t="s">
        <v>4016</v>
      </c>
      <c r="C6885" s="3"/>
      <c r="D6885" s="3"/>
      <c r="E6885" s="3"/>
      <c r="F6885" s="4"/>
    </row>
    <row r="6886" spans="2:6" ht="11.25" customHeight="1" x14ac:dyDescent="0.2">
      <c r="B6886" s="28" t="s">
        <v>2327</v>
      </c>
      <c r="C6886" s="6"/>
      <c r="D6886" s="6"/>
      <c r="E6886" s="6"/>
      <c r="F6886" s="7"/>
    </row>
    <row r="6887" spans="2:6" ht="11.25" customHeight="1" x14ac:dyDescent="0.2">
      <c r="B6887" s="36" t="s">
        <v>4016</v>
      </c>
      <c r="C6887" s="3"/>
      <c r="D6887" s="3"/>
      <c r="E6887" s="3"/>
      <c r="F6887" s="4"/>
    </row>
    <row r="6888" spans="2:6" ht="11.25" customHeight="1" x14ac:dyDescent="0.2">
      <c r="B6888" s="36" t="s">
        <v>3642</v>
      </c>
      <c r="C6888" s="3"/>
      <c r="D6888" s="3"/>
      <c r="E6888" s="3"/>
      <c r="F6888" s="4"/>
    </row>
    <row r="6889" spans="2:6" ht="11.25" customHeight="1" x14ac:dyDescent="0.2">
      <c r="B6889" s="36" t="s">
        <v>4016</v>
      </c>
      <c r="C6889" s="3"/>
      <c r="D6889" s="3"/>
      <c r="E6889" s="3"/>
      <c r="F6889" s="4"/>
    </row>
    <row r="6890" spans="2:6" ht="11.25" customHeight="1" x14ac:dyDescent="0.2">
      <c r="B6890" s="36" t="s">
        <v>2417</v>
      </c>
      <c r="C6890" s="3"/>
      <c r="D6890" s="3"/>
      <c r="E6890" s="3"/>
      <c r="F6890" s="4"/>
    </row>
    <row r="6891" spans="2:6" ht="11.25" customHeight="1" x14ac:dyDescent="0.2">
      <c r="B6891" s="36" t="s">
        <v>4016</v>
      </c>
      <c r="C6891" s="3"/>
      <c r="D6891" s="3"/>
      <c r="E6891" s="3"/>
      <c r="F6891" s="4"/>
    </row>
    <row r="6892" spans="2:6" ht="11.25" customHeight="1" x14ac:dyDescent="0.2">
      <c r="B6892" s="36" t="s">
        <v>3800</v>
      </c>
      <c r="C6892" s="3"/>
      <c r="D6892" s="3"/>
      <c r="E6892" s="3"/>
      <c r="F6892" s="4"/>
    </row>
    <row r="6893" spans="2:6" ht="11.25" customHeight="1" x14ac:dyDescent="0.2">
      <c r="B6893" s="36" t="s">
        <v>4016</v>
      </c>
      <c r="C6893" s="3"/>
      <c r="D6893" s="3"/>
      <c r="E6893" s="3"/>
      <c r="F6893" s="4"/>
    </row>
    <row r="6894" spans="2:6" ht="11.25" customHeight="1" x14ac:dyDescent="0.2">
      <c r="B6894" s="36" t="s">
        <v>780</v>
      </c>
      <c r="C6894" s="3"/>
      <c r="D6894" s="3"/>
      <c r="E6894" s="3"/>
      <c r="F6894" s="4"/>
    </row>
    <row r="6895" spans="2:6" ht="11.25" customHeight="1" x14ac:dyDescent="0.2">
      <c r="B6895" s="36" t="s">
        <v>1924</v>
      </c>
      <c r="C6895" s="3"/>
      <c r="D6895" s="3"/>
      <c r="E6895" s="3"/>
      <c r="F6895" s="4"/>
    </row>
    <row r="6896" spans="2:6" ht="11.25" customHeight="1" x14ac:dyDescent="0.2">
      <c r="B6896" s="36" t="s">
        <v>1228</v>
      </c>
      <c r="C6896" s="3"/>
      <c r="D6896" s="3"/>
      <c r="E6896" s="3"/>
      <c r="F6896" s="4"/>
    </row>
    <row r="6897" spans="2:6" ht="11.25" customHeight="1" x14ac:dyDescent="0.2">
      <c r="B6897" s="36" t="s">
        <v>4016</v>
      </c>
      <c r="C6897" s="3"/>
      <c r="D6897" s="3"/>
      <c r="E6897" s="3"/>
      <c r="F6897" s="4"/>
    </row>
    <row r="6898" spans="2:6" ht="11.25" customHeight="1" x14ac:dyDescent="0.2">
      <c r="B6898" s="36" t="s">
        <v>717</v>
      </c>
      <c r="C6898" s="3"/>
      <c r="D6898" s="3"/>
      <c r="E6898" s="3"/>
      <c r="F6898" s="4"/>
    </row>
    <row r="6899" spans="2:6" ht="11.25" customHeight="1" x14ac:dyDescent="0.2">
      <c r="B6899" s="36" t="s">
        <v>4016</v>
      </c>
      <c r="C6899" s="3"/>
      <c r="D6899" s="3"/>
      <c r="E6899" s="3"/>
      <c r="F6899" s="4"/>
    </row>
    <row r="6900" spans="2:6" ht="11.25" customHeight="1" x14ac:dyDescent="0.2">
      <c r="B6900" s="36" t="s">
        <v>3809</v>
      </c>
      <c r="C6900" s="3"/>
      <c r="D6900" s="3"/>
      <c r="E6900" s="3"/>
      <c r="F6900" s="4"/>
    </row>
    <row r="6901" spans="2:6" ht="11.25" customHeight="1" x14ac:dyDescent="0.2">
      <c r="B6901" s="36" t="s">
        <v>3</v>
      </c>
      <c r="C6901" s="3"/>
      <c r="D6901" s="3"/>
      <c r="E6901" s="3"/>
      <c r="F6901" s="4"/>
    </row>
    <row r="6902" spans="2:6" ht="11.25" customHeight="1" x14ac:dyDescent="0.2">
      <c r="B6902" s="36" t="s">
        <v>2230</v>
      </c>
      <c r="C6902" s="37">
        <f>D6902+E6902+F6902</f>
        <v>157364</v>
      </c>
      <c r="D6902" s="3">
        <v>123953</v>
      </c>
      <c r="E6902" s="3"/>
      <c r="F6902" s="4">
        <v>33411</v>
      </c>
    </row>
    <row r="6903" spans="2:6" ht="11.25" customHeight="1" x14ac:dyDescent="0.2">
      <c r="B6903" s="36" t="s">
        <v>4016</v>
      </c>
      <c r="C6903" s="3"/>
      <c r="D6903" s="3"/>
      <c r="E6903" s="3"/>
      <c r="F6903" s="4"/>
    </row>
    <row r="6904" spans="2:6" ht="11.25" customHeight="1" x14ac:dyDescent="0.2">
      <c r="B6904" s="36" t="s">
        <v>1985</v>
      </c>
      <c r="C6904" s="3"/>
      <c r="D6904" s="3"/>
      <c r="E6904" s="3"/>
      <c r="F6904" s="4"/>
    </row>
    <row r="6905" spans="2:6" ht="11.25" customHeight="1" x14ac:dyDescent="0.2">
      <c r="B6905" s="36" t="s">
        <v>4016</v>
      </c>
      <c r="C6905" s="3"/>
      <c r="D6905" s="3"/>
      <c r="E6905" s="3"/>
      <c r="F6905" s="4"/>
    </row>
    <row r="6906" spans="2:6" ht="11.25" customHeight="1" x14ac:dyDescent="0.2">
      <c r="B6906" s="36" t="s">
        <v>1867</v>
      </c>
      <c r="C6906" s="3"/>
      <c r="D6906" s="3"/>
      <c r="E6906" s="3"/>
      <c r="F6906" s="4"/>
    </row>
    <row r="6907" spans="2:6" ht="11.25" customHeight="1" x14ac:dyDescent="0.2">
      <c r="B6907" s="36" t="s">
        <v>4016</v>
      </c>
      <c r="C6907" s="3"/>
      <c r="D6907" s="3"/>
      <c r="E6907" s="3"/>
      <c r="F6907" s="4"/>
    </row>
    <row r="6908" spans="2:6" ht="11.25" customHeight="1" x14ac:dyDescent="0.2">
      <c r="B6908" s="36" t="s">
        <v>676</v>
      </c>
      <c r="C6908" s="3"/>
      <c r="D6908" s="3"/>
      <c r="E6908" s="3"/>
      <c r="F6908" s="4"/>
    </row>
    <row r="6909" spans="2:6" ht="11.25" customHeight="1" x14ac:dyDescent="0.2">
      <c r="B6909" s="36" t="s">
        <v>4016</v>
      </c>
      <c r="C6909" s="3"/>
      <c r="D6909" s="3"/>
      <c r="E6909" s="3"/>
      <c r="F6909" s="4"/>
    </row>
    <row r="6910" spans="2:6" ht="11.25" customHeight="1" x14ac:dyDescent="0.2">
      <c r="B6910" s="36" t="s">
        <v>1451</v>
      </c>
      <c r="C6910" s="3"/>
      <c r="D6910" s="3"/>
      <c r="E6910" s="3"/>
      <c r="F6910" s="4"/>
    </row>
    <row r="6911" spans="2:6" ht="11.25" customHeight="1" x14ac:dyDescent="0.2">
      <c r="B6911" s="36" t="s">
        <v>1430</v>
      </c>
      <c r="C6911" s="3"/>
      <c r="D6911" s="3"/>
      <c r="E6911" s="3"/>
      <c r="F6911" s="4"/>
    </row>
    <row r="6912" spans="2:6" ht="11.25" customHeight="1" x14ac:dyDescent="0.2">
      <c r="B6912" s="36" t="s">
        <v>1039</v>
      </c>
      <c r="C6912" s="3"/>
      <c r="D6912" s="3"/>
      <c r="E6912" s="3"/>
      <c r="F6912" s="4"/>
    </row>
    <row r="6913" spans="2:6" ht="11.25" customHeight="1" x14ac:dyDescent="0.2">
      <c r="B6913" s="36" t="s">
        <v>4016</v>
      </c>
      <c r="C6913" s="3"/>
      <c r="D6913" s="3"/>
      <c r="E6913" s="3"/>
      <c r="F6913" s="4"/>
    </row>
    <row r="6914" spans="2:6" ht="11.25" customHeight="1" x14ac:dyDescent="0.2">
      <c r="B6914" s="36" t="s">
        <v>1139</v>
      </c>
      <c r="C6914" s="3"/>
      <c r="D6914" s="3"/>
      <c r="E6914" s="3"/>
      <c r="F6914" s="4"/>
    </row>
    <row r="6915" spans="2:6" ht="11.25" customHeight="1" x14ac:dyDescent="0.2">
      <c r="B6915" s="36" t="s">
        <v>4016</v>
      </c>
      <c r="C6915" s="3"/>
      <c r="D6915" s="3"/>
      <c r="E6915" s="3"/>
      <c r="F6915" s="4"/>
    </row>
    <row r="6916" spans="2:6" ht="11.25" customHeight="1" x14ac:dyDescent="0.2">
      <c r="B6916" s="36" t="s">
        <v>1219</v>
      </c>
      <c r="C6916" s="3"/>
      <c r="D6916" s="3"/>
      <c r="E6916" s="3"/>
      <c r="F6916" s="4"/>
    </row>
    <row r="6917" spans="2:6" ht="11.25" customHeight="1" x14ac:dyDescent="0.2">
      <c r="B6917" s="36" t="s">
        <v>1794</v>
      </c>
      <c r="C6917" s="3"/>
      <c r="D6917" s="3"/>
      <c r="E6917" s="3"/>
      <c r="F6917" s="4"/>
    </row>
    <row r="6918" spans="2:6" ht="11.25" customHeight="1" x14ac:dyDescent="0.2">
      <c r="B6918" s="36" t="s">
        <v>3653</v>
      </c>
      <c r="C6918" s="3"/>
      <c r="D6918" s="3"/>
      <c r="E6918" s="3"/>
      <c r="F6918" s="4"/>
    </row>
    <row r="6919" spans="2:6" ht="11.25" customHeight="1" x14ac:dyDescent="0.2">
      <c r="B6919" s="36" t="s">
        <v>284</v>
      </c>
      <c r="C6919" s="37">
        <f>D6919+E6919+F6919</f>
        <v>53750</v>
      </c>
      <c r="D6919" s="3">
        <v>21545</v>
      </c>
      <c r="E6919" s="3">
        <v>26144</v>
      </c>
      <c r="F6919" s="4">
        <v>6061</v>
      </c>
    </row>
    <row r="6920" spans="2:6" ht="11.25" customHeight="1" x14ac:dyDescent="0.2">
      <c r="B6920" s="36" t="s">
        <v>4016</v>
      </c>
      <c r="C6920" s="3"/>
      <c r="D6920" s="3"/>
      <c r="E6920" s="3"/>
      <c r="F6920" s="4"/>
    </row>
    <row r="6921" spans="2:6" ht="11.25" customHeight="1" x14ac:dyDescent="0.2">
      <c r="B6921" s="36" t="s">
        <v>591</v>
      </c>
      <c r="C6921" s="3"/>
      <c r="D6921" s="3"/>
      <c r="E6921" s="3"/>
      <c r="F6921" s="4"/>
    </row>
    <row r="6922" spans="2:6" ht="11.25" customHeight="1" x14ac:dyDescent="0.2">
      <c r="B6922" s="36" t="s">
        <v>4016</v>
      </c>
      <c r="C6922" s="3"/>
      <c r="D6922" s="3"/>
      <c r="E6922" s="3"/>
      <c r="F6922" s="4"/>
    </row>
    <row r="6923" spans="2:6" ht="11.25" customHeight="1" x14ac:dyDescent="0.2">
      <c r="B6923" s="36" t="s">
        <v>313</v>
      </c>
      <c r="C6923" s="3"/>
      <c r="D6923" s="3"/>
      <c r="E6923" s="3"/>
      <c r="F6923" s="4"/>
    </row>
    <row r="6924" spans="2:6" ht="11.25" customHeight="1" x14ac:dyDescent="0.2">
      <c r="B6924" s="36" t="s">
        <v>2587</v>
      </c>
      <c r="C6924" s="3"/>
      <c r="D6924" s="3"/>
      <c r="E6924" s="3"/>
      <c r="F6924" s="4"/>
    </row>
    <row r="6925" spans="2:6" ht="11.25" customHeight="1" x14ac:dyDescent="0.2">
      <c r="B6925" s="36" t="s">
        <v>1937</v>
      </c>
      <c r="C6925" s="3"/>
      <c r="D6925" s="3"/>
      <c r="E6925" s="3"/>
      <c r="F6925" s="4"/>
    </row>
    <row r="6926" spans="2:6" ht="11.25" customHeight="1" x14ac:dyDescent="0.2">
      <c r="B6926" s="36" t="s">
        <v>42</v>
      </c>
      <c r="C6926" s="37">
        <f>D6926+E6926+F6926</f>
        <v>211114</v>
      </c>
      <c r="D6926" s="3">
        <v>145498</v>
      </c>
      <c r="E6926" s="3">
        <v>26144</v>
      </c>
      <c r="F6926" s="4">
        <v>39472</v>
      </c>
    </row>
    <row r="6927" spans="2:6" ht="11.25" customHeight="1" x14ac:dyDescent="0.2">
      <c r="B6927" s="36" t="s">
        <v>4016</v>
      </c>
      <c r="C6927" s="3"/>
      <c r="D6927" s="3"/>
      <c r="E6927" s="3"/>
      <c r="F6927" s="4"/>
    </row>
    <row r="6928" spans="2:6" ht="11.25" customHeight="1" x14ac:dyDescent="0.2">
      <c r="B6928" s="36" t="s">
        <v>2972</v>
      </c>
      <c r="C6928" s="3"/>
      <c r="D6928" s="3"/>
      <c r="E6928" s="3"/>
      <c r="F6928" s="4"/>
    </row>
    <row r="6929" spans="2:6" ht="11.25" customHeight="1" x14ac:dyDescent="0.2">
      <c r="B6929" s="36" t="s">
        <v>4016</v>
      </c>
      <c r="C6929" s="3"/>
      <c r="D6929" s="3"/>
      <c r="E6929" s="3"/>
      <c r="F6929" s="4"/>
    </row>
    <row r="6930" spans="2:6" ht="11.25" customHeight="1" x14ac:dyDescent="0.2">
      <c r="B6930" s="36" t="s">
        <v>1973</v>
      </c>
      <c r="C6930" s="3"/>
      <c r="D6930" s="3"/>
      <c r="E6930" s="3"/>
      <c r="F6930" s="4"/>
    </row>
    <row r="6931" spans="2:6" ht="11.25" customHeight="1" x14ac:dyDescent="0.2">
      <c r="B6931" s="36" t="s">
        <v>4016</v>
      </c>
      <c r="C6931" s="3"/>
      <c r="D6931" s="3"/>
      <c r="E6931" s="3"/>
      <c r="F6931" s="4"/>
    </row>
    <row r="6932" spans="2:6" ht="11.25" customHeight="1" x14ac:dyDescent="0.2">
      <c r="B6932" s="36" t="s">
        <v>1637</v>
      </c>
      <c r="C6932" s="3"/>
      <c r="D6932" s="3"/>
      <c r="E6932" s="3"/>
      <c r="F6932" s="4"/>
    </row>
    <row r="6933" spans="2:6" ht="11.25" customHeight="1" x14ac:dyDescent="0.2">
      <c r="B6933" s="36" t="s">
        <v>4016</v>
      </c>
      <c r="C6933" s="3"/>
      <c r="D6933" s="3"/>
      <c r="E6933" s="3"/>
      <c r="F6933" s="4"/>
    </row>
    <row r="6934" spans="2:6" ht="11.25" customHeight="1" x14ac:dyDescent="0.2">
      <c r="B6934" s="36" t="s">
        <v>3008</v>
      </c>
      <c r="C6934" s="3"/>
      <c r="D6934" s="3"/>
      <c r="E6934" s="3"/>
      <c r="F6934" s="4"/>
    </row>
    <row r="6935" spans="2:6" ht="11.25" customHeight="1" x14ac:dyDescent="0.2">
      <c r="B6935" s="36" t="s">
        <v>4016</v>
      </c>
      <c r="C6935" s="3"/>
      <c r="D6935" s="3"/>
      <c r="E6935" s="3"/>
      <c r="F6935" s="4"/>
    </row>
    <row r="6936" spans="2:6" ht="11.25" customHeight="1" x14ac:dyDescent="0.2">
      <c r="B6936" s="36" t="s">
        <v>3734</v>
      </c>
      <c r="C6936" s="3"/>
      <c r="D6936" s="3"/>
      <c r="E6936" s="3"/>
      <c r="F6936" s="4"/>
    </row>
    <row r="6937" spans="2:6" ht="11.25" customHeight="1" x14ac:dyDescent="0.2">
      <c r="B6937" s="36" t="s">
        <v>2935</v>
      </c>
      <c r="C6937" s="3"/>
      <c r="D6937" s="3"/>
      <c r="E6937" s="3"/>
      <c r="F6937" s="4"/>
    </row>
    <row r="6938" spans="2:6" ht="11.25" customHeight="1" x14ac:dyDescent="0.2">
      <c r="B6938" s="36" t="s">
        <v>2764</v>
      </c>
      <c r="C6938" s="3"/>
      <c r="D6938" s="3"/>
      <c r="E6938" s="3"/>
      <c r="F6938" s="4"/>
    </row>
    <row r="6939" spans="2:6" ht="11.25" customHeight="1" x14ac:dyDescent="0.2">
      <c r="B6939" s="28" t="s">
        <v>250</v>
      </c>
      <c r="C6939" s="32">
        <f>D6939+E6939+F6939</f>
        <v>644750</v>
      </c>
      <c r="D6939" s="6">
        <v>399745</v>
      </c>
      <c r="E6939" s="6">
        <v>57273</v>
      </c>
      <c r="F6939" s="7">
        <v>187732</v>
      </c>
    </row>
    <row r="6940" spans="2:6" ht="11.25" customHeight="1" x14ac:dyDescent="0.2">
      <c r="B6940" s="36" t="s">
        <v>4016</v>
      </c>
      <c r="C6940" s="3"/>
      <c r="D6940" s="3"/>
      <c r="E6940" s="3"/>
      <c r="F6940" s="4"/>
    </row>
    <row r="6941" spans="2:6" ht="11.25" customHeight="1" x14ac:dyDescent="0.2">
      <c r="B6941" s="36" t="s">
        <v>2117</v>
      </c>
      <c r="C6941" s="3"/>
      <c r="D6941" s="3"/>
      <c r="E6941" s="3"/>
      <c r="F6941" s="4"/>
    </row>
    <row r="6942" spans="2:6" ht="11.25" customHeight="1" x14ac:dyDescent="0.2">
      <c r="B6942" s="36" t="s">
        <v>4016</v>
      </c>
      <c r="C6942" s="3"/>
      <c r="D6942" s="3"/>
      <c r="E6942" s="3"/>
      <c r="F6942" s="4"/>
    </row>
    <row r="6943" spans="2:6" ht="11.25" customHeight="1" x14ac:dyDescent="0.2">
      <c r="B6943" s="36" t="s">
        <v>2443</v>
      </c>
      <c r="C6943" s="3"/>
      <c r="D6943" s="3"/>
      <c r="E6943" s="3"/>
      <c r="F6943" s="4"/>
    </row>
    <row r="6944" spans="2:6" ht="11.25" customHeight="1" x14ac:dyDescent="0.2">
      <c r="B6944" s="36" t="s">
        <v>4016</v>
      </c>
      <c r="C6944" s="3"/>
      <c r="D6944" s="3"/>
      <c r="E6944" s="3"/>
      <c r="F6944" s="4"/>
    </row>
    <row r="6945" spans="2:6" ht="11.25" customHeight="1" x14ac:dyDescent="0.2">
      <c r="B6945" s="36" t="s">
        <v>3021</v>
      </c>
      <c r="C6945" s="3"/>
      <c r="D6945" s="3"/>
      <c r="E6945" s="3"/>
      <c r="F6945" s="4"/>
    </row>
    <row r="6946" spans="2:6" ht="11.25" customHeight="1" x14ac:dyDescent="0.2">
      <c r="B6946" s="36" t="s">
        <v>4016</v>
      </c>
      <c r="C6946" s="3"/>
      <c r="D6946" s="3"/>
      <c r="E6946" s="3"/>
      <c r="F6946" s="4"/>
    </row>
    <row r="6947" spans="2:6" ht="11.25" customHeight="1" x14ac:dyDescent="0.2">
      <c r="B6947" s="36" t="s">
        <v>2079</v>
      </c>
      <c r="C6947" s="3"/>
      <c r="D6947" s="3"/>
      <c r="E6947" s="3"/>
      <c r="F6947" s="4"/>
    </row>
    <row r="6948" spans="2:6" ht="11.25" customHeight="1" x14ac:dyDescent="0.2">
      <c r="B6948" s="36" t="s">
        <v>3856</v>
      </c>
      <c r="C6948" s="3"/>
      <c r="D6948" s="3"/>
      <c r="E6948" s="3"/>
      <c r="F6948" s="4"/>
    </row>
    <row r="6949" spans="2:6" ht="11.25" customHeight="1" x14ac:dyDescent="0.2">
      <c r="B6949" s="36" t="s">
        <v>1493</v>
      </c>
      <c r="C6949" s="3"/>
      <c r="D6949" s="3"/>
      <c r="E6949" s="3"/>
      <c r="F6949" s="4"/>
    </row>
    <row r="6950" spans="2:6" ht="11.25" customHeight="1" x14ac:dyDescent="0.2">
      <c r="B6950" s="36" t="s">
        <v>4016</v>
      </c>
      <c r="C6950" s="3"/>
      <c r="D6950" s="3"/>
      <c r="E6950" s="3"/>
      <c r="F6950" s="4"/>
    </row>
    <row r="6951" spans="2:6" ht="11.25" customHeight="1" x14ac:dyDescent="0.2">
      <c r="B6951" s="36" t="s">
        <v>1623</v>
      </c>
      <c r="C6951" s="3"/>
      <c r="D6951" s="3"/>
      <c r="E6951" s="3"/>
      <c r="F6951" s="4"/>
    </row>
    <row r="6952" spans="2:6" ht="11.25" customHeight="1" x14ac:dyDescent="0.2">
      <c r="B6952" s="36" t="s">
        <v>4016</v>
      </c>
      <c r="C6952" s="3"/>
      <c r="D6952" s="3"/>
      <c r="E6952" s="3"/>
      <c r="F6952" s="4"/>
    </row>
    <row r="6953" spans="2:6" ht="11.25" customHeight="1" x14ac:dyDescent="0.2">
      <c r="B6953" s="36" t="s">
        <v>1482</v>
      </c>
      <c r="C6953" s="3"/>
      <c r="D6953" s="3"/>
      <c r="E6953" s="3"/>
      <c r="F6953" s="4"/>
    </row>
    <row r="6954" spans="2:6" ht="11.25" customHeight="1" x14ac:dyDescent="0.2">
      <c r="B6954" s="36" t="s">
        <v>3781</v>
      </c>
      <c r="C6954" s="3"/>
      <c r="D6954" s="3"/>
      <c r="E6954" s="3"/>
      <c r="F6954" s="4"/>
    </row>
    <row r="6955" spans="2:6" ht="11.25" customHeight="1" x14ac:dyDescent="0.2">
      <c r="B6955" s="36" t="s">
        <v>1936</v>
      </c>
      <c r="C6955" s="3"/>
      <c r="D6955" s="3"/>
      <c r="E6955" s="3"/>
      <c r="F6955" s="4"/>
    </row>
    <row r="6956" spans="2:6" ht="11.25" customHeight="1" x14ac:dyDescent="0.2">
      <c r="B6956" s="36" t="s">
        <v>3263</v>
      </c>
      <c r="C6956" s="37">
        <f>D6956+E6956+F6956</f>
        <v>47990</v>
      </c>
      <c r="D6956" s="3">
        <v>22975</v>
      </c>
      <c r="E6956" s="3">
        <v>19937</v>
      </c>
      <c r="F6956" s="4">
        <v>5078</v>
      </c>
    </row>
    <row r="6957" spans="2:6" ht="11.25" customHeight="1" x14ac:dyDescent="0.2">
      <c r="B6957" s="36" t="s">
        <v>4016</v>
      </c>
      <c r="C6957" s="3"/>
      <c r="D6957" s="3"/>
      <c r="E6957" s="3"/>
      <c r="F6957" s="4"/>
    </row>
    <row r="6958" spans="2:6" ht="11.25" customHeight="1" x14ac:dyDescent="0.2">
      <c r="B6958" s="36" t="s">
        <v>1202</v>
      </c>
      <c r="C6958" s="3"/>
      <c r="D6958" s="3"/>
      <c r="E6958" s="3"/>
      <c r="F6958" s="4"/>
    </row>
    <row r="6959" spans="2:6" ht="11.25" customHeight="1" x14ac:dyDescent="0.2">
      <c r="B6959" s="36" t="s">
        <v>4016</v>
      </c>
      <c r="C6959" s="3"/>
      <c r="D6959" s="3"/>
      <c r="E6959" s="3"/>
      <c r="F6959" s="4"/>
    </row>
    <row r="6960" spans="2:6" ht="11.25" customHeight="1" x14ac:dyDescent="0.2">
      <c r="B6960" s="36" t="s">
        <v>1056</v>
      </c>
      <c r="C6960" s="3"/>
      <c r="D6960" s="3"/>
      <c r="E6960" s="3"/>
      <c r="F6960" s="4"/>
    </row>
    <row r="6961" spans="2:6" ht="11.25" customHeight="1" x14ac:dyDescent="0.2">
      <c r="B6961" s="36" t="s">
        <v>4016</v>
      </c>
      <c r="C6961" s="3"/>
      <c r="D6961" s="3"/>
      <c r="E6961" s="3"/>
      <c r="F6961" s="4"/>
    </row>
    <row r="6962" spans="2:6" ht="11.25" customHeight="1" x14ac:dyDescent="0.2">
      <c r="B6962" s="36" t="s">
        <v>676</v>
      </c>
      <c r="C6962" s="3"/>
      <c r="D6962" s="3"/>
      <c r="E6962" s="3"/>
      <c r="F6962" s="4"/>
    </row>
    <row r="6963" spans="2:6" ht="11.25" customHeight="1" x14ac:dyDescent="0.2">
      <c r="B6963" s="36" t="s">
        <v>4016</v>
      </c>
      <c r="C6963" s="3"/>
      <c r="D6963" s="3"/>
      <c r="E6963" s="3"/>
      <c r="F6963" s="4"/>
    </row>
    <row r="6964" spans="2:6" ht="11.25" customHeight="1" x14ac:dyDescent="0.2">
      <c r="B6964" s="36" t="s">
        <v>476</v>
      </c>
      <c r="C6964" s="3"/>
      <c r="D6964" s="3"/>
      <c r="E6964" s="3"/>
      <c r="F6964" s="4"/>
    </row>
    <row r="6965" spans="2:6" ht="11.25" customHeight="1" x14ac:dyDescent="0.2">
      <c r="B6965" s="36" t="s">
        <v>3181</v>
      </c>
      <c r="C6965" s="3"/>
      <c r="D6965" s="3"/>
      <c r="E6965" s="3"/>
      <c r="F6965" s="4"/>
    </row>
    <row r="6966" spans="2:6" ht="11.25" customHeight="1" x14ac:dyDescent="0.2">
      <c r="B6966" s="36" t="s">
        <v>3085</v>
      </c>
      <c r="C6966" s="3"/>
      <c r="D6966" s="3"/>
      <c r="E6966" s="3"/>
      <c r="F6966" s="4"/>
    </row>
    <row r="6967" spans="2:6" ht="11.25" customHeight="1" x14ac:dyDescent="0.2">
      <c r="B6967" s="36" t="s">
        <v>4016</v>
      </c>
      <c r="C6967" s="3"/>
      <c r="D6967" s="3"/>
      <c r="E6967" s="3"/>
      <c r="F6967" s="4"/>
    </row>
    <row r="6968" spans="2:6" ht="11.25" customHeight="1" x14ac:dyDescent="0.2">
      <c r="B6968" s="36" t="s">
        <v>2857</v>
      </c>
      <c r="C6968" s="3"/>
      <c r="D6968" s="3"/>
      <c r="E6968" s="3"/>
      <c r="F6968" s="4"/>
    </row>
    <row r="6969" spans="2:6" ht="11.25" customHeight="1" x14ac:dyDescent="0.2">
      <c r="B6969" s="36" t="s">
        <v>4016</v>
      </c>
      <c r="C6969" s="3"/>
      <c r="D6969" s="3"/>
      <c r="E6969" s="3"/>
      <c r="F6969" s="4"/>
    </row>
    <row r="6970" spans="2:6" ht="11.25" customHeight="1" x14ac:dyDescent="0.2">
      <c r="B6970" s="36" t="s">
        <v>2177</v>
      </c>
      <c r="C6970" s="3"/>
      <c r="D6970" s="3"/>
      <c r="E6970" s="3"/>
      <c r="F6970" s="4"/>
    </row>
    <row r="6971" spans="2:6" ht="11.25" customHeight="1" x14ac:dyDescent="0.2">
      <c r="B6971" s="36" t="s">
        <v>2618</v>
      </c>
      <c r="C6971" s="37">
        <f>D6971+E6971+F6971</f>
        <v>22550</v>
      </c>
      <c r="D6971" s="3">
        <v>22550</v>
      </c>
      <c r="E6971" s="3"/>
      <c r="F6971" s="4"/>
    </row>
    <row r="6972" spans="2:6" ht="11.25" customHeight="1" x14ac:dyDescent="0.2">
      <c r="B6972" s="36" t="s">
        <v>4016</v>
      </c>
      <c r="C6972" s="3"/>
      <c r="D6972" s="3"/>
      <c r="E6972" s="3"/>
      <c r="F6972" s="4"/>
    </row>
    <row r="6973" spans="2:6" ht="11.25" customHeight="1" x14ac:dyDescent="0.2">
      <c r="B6973" s="36" t="s">
        <v>2632</v>
      </c>
      <c r="C6973" s="3"/>
      <c r="D6973" s="3"/>
      <c r="E6973" s="3"/>
      <c r="F6973" s="4"/>
    </row>
    <row r="6974" spans="2:6" ht="11.25" customHeight="1" x14ac:dyDescent="0.2">
      <c r="B6974" s="36" t="s">
        <v>4016</v>
      </c>
      <c r="C6974" s="3"/>
      <c r="D6974" s="3"/>
      <c r="E6974" s="3"/>
      <c r="F6974" s="4"/>
    </row>
    <row r="6975" spans="2:6" ht="11.25" customHeight="1" x14ac:dyDescent="0.2">
      <c r="B6975" s="36" t="s">
        <v>187</v>
      </c>
      <c r="C6975" s="3"/>
      <c r="D6975" s="3"/>
      <c r="E6975" s="3"/>
      <c r="F6975" s="4"/>
    </row>
    <row r="6976" spans="2:6" ht="11.25" customHeight="1" x14ac:dyDescent="0.2">
      <c r="B6976" s="36" t="s">
        <v>3892</v>
      </c>
      <c r="C6976" s="3"/>
      <c r="D6976" s="3"/>
      <c r="E6976" s="3"/>
      <c r="F6976" s="4"/>
    </row>
    <row r="6977" spans="2:6" ht="11.25" customHeight="1" x14ac:dyDescent="0.2">
      <c r="B6977" s="36" t="s">
        <v>2530</v>
      </c>
      <c r="C6977" s="3"/>
      <c r="D6977" s="3"/>
      <c r="E6977" s="3"/>
      <c r="F6977" s="4"/>
    </row>
    <row r="6978" spans="2:6" ht="11.25" customHeight="1" x14ac:dyDescent="0.2">
      <c r="B6978" s="36" t="s">
        <v>1265</v>
      </c>
      <c r="C6978" s="37">
        <f>D6978+E6978+F6978</f>
        <v>715290</v>
      </c>
      <c r="D6978" s="3">
        <v>445270</v>
      </c>
      <c r="E6978" s="3">
        <v>77210</v>
      </c>
      <c r="F6978" s="4">
        <v>192810</v>
      </c>
    </row>
    <row r="6979" spans="2:6" ht="11.25" customHeight="1" x14ac:dyDescent="0.2">
      <c r="B6979" s="36" t="s">
        <v>4016</v>
      </c>
      <c r="C6979" s="3"/>
      <c r="D6979" s="3"/>
      <c r="E6979" s="3"/>
      <c r="F6979" s="4"/>
    </row>
    <row r="6980" spans="2:6" ht="11.25" customHeight="1" x14ac:dyDescent="0.2">
      <c r="B6980" s="36" t="s">
        <v>1136</v>
      </c>
      <c r="C6980" s="3"/>
      <c r="D6980" s="3"/>
      <c r="E6980" s="3"/>
      <c r="F6980" s="4"/>
    </row>
    <row r="6981" spans="2:6" ht="11.25" customHeight="1" x14ac:dyDescent="0.2">
      <c r="B6981" s="36" t="s">
        <v>4016</v>
      </c>
      <c r="C6981" s="3"/>
      <c r="D6981" s="3"/>
      <c r="E6981" s="3"/>
      <c r="F6981" s="4"/>
    </row>
    <row r="6982" spans="2:6" ht="11.25" customHeight="1" x14ac:dyDescent="0.2">
      <c r="B6982" s="36" t="s">
        <v>2410</v>
      </c>
      <c r="C6982" s="3"/>
      <c r="D6982" s="3"/>
      <c r="E6982" s="3"/>
      <c r="F6982" s="4"/>
    </row>
    <row r="6983" spans="2:6" ht="11.25" customHeight="1" x14ac:dyDescent="0.2">
      <c r="B6983" s="36" t="s">
        <v>2800</v>
      </c>
      <c r="C6983" s="3"/>
      <c r="D6983" s="3"/>
      <c r="E6983" s="3"/>
      <c r="F6983" s="4"/>
    </row>
    <row r="6984" spans="2:6" ht="11.25" customHeight="1" x14ac:dyDescent="0.2">
      <c r="B6984" s="36" t="s">
        <v>2862</v>
      </c>
      <c r="C6984" s="3"/>
      <c r="D6984" s="3"/>
      <c r="E6984" s="3"/>
      <c r="F6984" s="4"/>
    </row>
    <row r="6985" spans="2:6" ht="11.25" customHeight="1" x14ac:dyDescent="0.2">
      <c r="B6985" s="36" t="s">
        <v>2550</v>
      </c>
      <c r="C6985" s="37">
        <f>D6985+E6985+F6985</f>
        <v>1531066</v>
      </c>
      <c r="D6985" s="3">
        <v>876254</v>
      </c>
      <c r="E6985" s="3">
        <v>199807</v>
      </c>
      <c r="F6985" s="4">
        <v>455005</v>
      </c>
    </row>
    <row r="6986" spans="2:6" ht="11.25" customHeight="1" x14ac:dyDescent="0.2">
      <c r="B6986" s="36" t="s">
        <v>4016</v>
      </c>
      <c r="C6986" s="3"/>
      <c r="D6986" s="3"/>
      <c r="E6986" s="3"/>
      <c r="F6986" s="4"/>
    </row>
    <row r="6987" spans="2:6" ht="11.25" customHeight="1" x14ac:dyDescent="0.2">
      <c r="B6987" s="33" t="s">
        <v>3926</v>
      </c>
      <c r="C6987" s="34">
        <v>5095</v>
      </c>
      <c r="D6987" s="34">
        <v>2583</v>
      </c>
      <c r="E6987" s="34">
        <v>1020</v>
      </c>
      <c r="F6987" s="35">
        <v>1492</v>
      </c>
    </row>
    <row r="6988" spans="2:6" ht="11.25" customHeight="1" x14ac:dyDescent="0.2">
      <c r="B6988" s="36" t="s">
        <v>4016</v>
      </c>
      <c r="C6988" s="3"/>
      <c r="D6988" s="3"/>
      <c r="E6988" s="3"/>
      <c r="F6988" s="4"/>
    </row>
    <row r="6989" spans="2:6" ht="11.25" customHeight="1" x14ac:dyDescent="0.2">
      <c r="B6989" s="36" t="s">
        <v>3277</v>
      </c>
      <c r="C6989" s="3"/>
      <c r="D6989" s="3"/>
      <c r="E6989" s="3"/>
      <c r="F6989" s="4"/>
    </row>
    <row r="6990" spans="2:6" ht="11.25" customHeight="1" x14ac:dyDescent="0.2">
      <c r="B6990" s="36" t="s">
        <v>4016</v>
      </c>
      <c r="C6990" s="3"/>
      <c r="D6990" s="3"/>
      <c r="E6990" s="3"/>
      <c r="F6990" s="4"/>
    </row>
    <row r="6991" spans="2:6" ht="11.25" customHeight="1" x14ac:dyDescent="0.2">
      <c r="B6991" s="36" t="s">
        <v>3991</v>
      </c>
      <c r="C6991" s="3"/>
      <c r="D6991" s="3"/>
      <c r="E6991" s="3"/>
      <c r="F6991" s="4"/>
    </row>
    <row r="6992" spans="2:6" ht="11.25" customHeight="1" x14ac:dyDescent="0.2">
      <c r="B6992" s="28" t="s">
        <v>4016</v>
      </c>
      <c r="C6992" s="6"/>
      <c r="D6992" s="6"/>
      <c r="E6992" s="6"/>
      <c r="F6992" s="7"/>
    </row>
    <row r="6993" spans="2:6" ht="11.25" customHeight="1" x14ac:dyDescent="0.2">
      <c r="B6993" s="36" t="s">
        <v>3119</v>
      </c>
      <c r="C6993" s="3"/>
      <c r="D6993" s="3"/>
      <c r="E6993" s="3"/>
      <c r="F6993" s="4"/>
    </row>
    <row r="6994" spans="2:6" ht="11.25" customHeight="1" x14ac:dyDescent="0.2">
      <c r="B6994" s="36" t="s">
        <v>4016</v>
      </c>
      <c r="C6994" s="3"/>
      <c r="D6994" s="3"/>
      <c r="E6994" s="3"/>
      <c r="F6994" s="4"/>
    </row>
    <row r="6995" spans="2:6" ht="11.25" customHeight="1" x14ac:dyDescent="0.2">
      <c r="B6995" s="36" t="s">
        <v>3661</v>
      </c>
      <c r="C6995" s="3"/>
      <c r="D6995" s="3"/>
      <c r="E6995" s="3"/>
      <c r="F6995" s="4"/>
    </row>
    <row r="6996" spans="2:6" ht="11.25" customHeight="1" x14ac:dyDescent="0.2">
      <c r="B6996" s="36" t="s">
        <v>1361</v>
      </c>
      <c r="C6996" s="3"/>
      <c r="D6996" s="3"/>
      <c r="E6996" s="3"/>
      <c r="F6996" s="4"/>
    </row>
    <row r="6997" spans="2:6" ht="11.25" customHeight="1" x14ac:dyDescent="0.2">
      <c r="B6997" s="36" t="s">
        <v>3442</v>
      </c>
      <c r="C6997" s="3"/>
      <c r="D6997" s="3"/>
      <c r="E6997" s="3"/>
      <c r="F6997" s="4"/>
    </row>
    <row r="6998" spans="2:6" ht="11.25" customHeight="1" x14ac:dyDescent="0.2">
      <c r="B6998" s="36" t="s">
        <v>4016</v>
      </c>
      <c r="C6998" s="3"/>
      <c r="D6998" s="3"/>
      <c r="E6998" s="3"/>
      <c r="F6998" s="4"/>
    </row>
    <row r="6999" spans="2:6" ht="11.25" customHeight="1" x14ac:dyDescent="0.2">
      <c r="B6999" s="36" t="s">
        <v>1804</v>
      </c>
      <c r="C6999" s="3"/>
      <c r="D6999" s="3"/>
      <c r="E6999" s="3"/>
      <c r="F6999" s="4"/>
    </row>
    <row r="7000" spans="2:6" ht="11.25" customHeight="1" x14ac:dyDescent="0.2">
      <c r="B7000" s="36" t="s">
        <v>1713</v>
      </c>
      <c r="C7000" s="3"/>
      <c r="D7000" s="3"/>
      <c r="E7000" s="3"/>
      <c r="F7000" s="4"/>
    </row>
    <row r="7001" spans="2:6" ht="11.25" customHeight="1" x14ac:dyDescent="0.2">
      <c r="B7001" s="36" t="s">
        <v>2053</v>
      </c>
      <c r="C7001" s="3"/>
      <c r="D7001" s="3"/>
      <c r="E7001" s="3"/>
      <c r="F7001" s="4"/>
    </row>
    <row r="7002" spans="2:6" ht="11.25" customHeight="1" x14ac:dyDescent="0.2">
      <c r="B7002" s="36" t="s">
        <v>2063</v>
      </c>
      <c r="C7002" s="37">
        <f>D7002+E7002+F7002</f>
        <v>1778</v>
      </c>
      <c r="D7002" s="3">
        <v>868</v>
      </c>
      <c r="E7002" s="3">
        <v>459</v>
      </c>
      <c r="F7002" s="4">
        <v>451</v>
      </c>
    </row>
    <row r="7003" spans="2:6" ht="11.25" customHeight="1" x14ac:dyDescent="0.2">
      <c r="B7003" s="36" t="s">
        <v>4016</v>
      </c>
      <c r="C7003" s="3"/>
      <c r="D7003" s="3"/>
      <c r="E7003" s="3"/>
      <c r="F7003" s="4"/>
    </row>
    <row r="7004" spans="2:6" ht="11.25" customHeight="1" x14ac:dyDescent="0.2">
      <c r="B7004" s="36" t="s">
        <v>3996</v>
      </c>
      <c r="C7004" s="3"/>
      <c r="D7004" s="3"/>
      <c r="E7004" s="3"/>
      <c r="F7004" s="4"/>
    </row>
    <row r="7005" spans="2:6" ht="11.25" customHeight="1" x14ac:dyDescent="0.2">
      <c r="B7005" s="36" t="s">
        <v>4016</v>
      </c>
      <c r="C7005" s="3"/>
      <c r="D7005" s="3"/>
      <c r="E7005" s="3"/>
      <c r="F7005" s="4"/>
    </row>
    <row r="7006" spans="2:6" ht="11.25" customHeight="1" x14ac:dyDescent="0.2">
      <c r="B7006" s="36" t="s">
        <v>1048</v>
      </c>
      <c r="C7006" s="3"/>
      <c r="D7006" s="3"/>
      <c r="E7006" s="3"/>
      <c r="F7006" s="4"/>
    </row>
    <row r="7007" spans="2:6" ht="11.25" customHeight="1" x14ac:dyDescent="0.2">
      <c r="B7007" s="36" t="s">
        <v>4016</v>
      </c>
      <c r="C7007" s="3"/>
      <c r="D7007" s="3"/>
      <c r="E7007" s="3"/>
      <c r="F7007" s="4"/>
    </row>
    <row r="7008" spans="2:6" ht="11.25" customHeight="1" x14ac:dyDescent="0.2">
      <c r="B7008" s="36" t="s">
        <v>3011</v>
      </c>
      <c r="C7008" s="3"/>
      <c r="D7008" s="3"/>
      <c r="E7008" s="3"/>
      <c r="F7008" s="4"/>
    </row>
    <row r="7009" spans="2:6" ht="11.25" customHeight="1" x14ac:dyDescent="0.2">
      <c r="B7009" s="36" t="s">
        <v>1802</v>
      </c>
      <c r="C7009" s="3"/>
      <c r="D7009" s="3"/>
      <c r="E7009" s="3"/>
      <c r="F7009" s="4"/>
    </row>
    <row r="7010" spans="2:6" ht="11.25" customHeight="1" x14ac:dyDescent="0.2">
      <c r="B7010" s="36" t="s">
        <v>2082</v>
      </c>
      <c r="C7010" s="3"/>
      <c r="D7010" s="3"/>
      <c r="E7010" s="3"/>
      <c r="F7010" s="4"/>
    </row>
    <row r="7011" spans="2:6" ht="11.25" customHeight="1" x14ac:dyDescent="0.2">
      <c r="B7011" s="36" t="s">
        <v>2848</v>
      </c>
      <c r="C7011" s="3"/>
      <c r="D7011" s="3"/>
      <c r="E7011" s="3"/>
      <c r="F7011" s="4"/>
    </row>
    <row r="7012" spans="2:6" ht="11.25" customHeight="1" x14ac:dyDescent="0.2">
      <c r="B7012" s="36" t="s">
        <v>4016</v>
      </c>
      <c r="C7012" s="3"/>
      <c r="D7012" s="3"/>
      <c r="E7012" s="3"/>
      <c r="F7012" s="4"/>
    </row>
    <row r="7013" spans="2:6" ht="11.25" customHeight="1" x14ac:dyDescent="0.2">
      <c r="B7013" s="36" t="s">
        <v>2256</v>
      </c>
      <c r="C7013" s="3"/>
      <c r="D7013" s="3"/>
      <c r="E7013" s="3"/>
      <c r="F7013" s="4"/>
    </row>
    <row r="7014" spans="2:6" ht="11.25" customHeight="1" x14ac:dyDescent="0.2">
      <c r="B7014" s="36" t="s">
        <v>4016</v>
      </c>
      <c r="C7014" s="3"/>
      <c r="D7014" s="3"/>
      <c r="E7014" s="3"/>
      <c r="F7014" s="4"/>
    </row>
    <row r="7015" spans="2:6" ht="11.25" customHeight="1" x14ac:dyDescent="0.2">
      <c r="B7015" s="36" t="s">
        <v>896</v>
      </c>
      <c r="C7015" s="3"/>
      <c r="D7015" s="3"/>
      <c r="E7015" s="3"/>
      <c r="F7015" s="4"/>
    </row>
    <row r="7016" spans="2:6" ht="11.25" customHeight="1" x14ac:dyDescent="0.2">
      <c r="B7016" s="36" t="s">
        <v>4016</v>
      </c>
      <c r="C7016" s="3"/>
      <c r="D7016" s="3"/>
      <c r="E7016" s="3"/>
      <c r="F7016" s="4"/>
    </row>
    <row r="7017" spans="2:6" ht="11.25" customHeight="1" x14ac:dyDescent="0.2">
      <c r="B7017" s="36" t="s">
        <v>2135</v>
      </c>
      <c r="C7017" s="3"/>
      <c r="D7017" s="3"/>
      <c r="E7017" s="3"/>
      <c r="F7017" s="4"/>
    </row>
    <row r="7018" spans="2:6" ht="11.25" customHeight="1" x14ac:dyDescent="0.2">
      <c r="B7018" s="36" t="s">
        <v>4016</v>
      </c>
      <c r="C7018" s="3"/>
      <c r="D7018" s="3"/>
      <c r="E7018" s="3"/>
      <c r="F7018" s="4"/>
    </row>
    <row r="7019" spans="2:6" ht="11.25" customHeight="1" x14ac:dyDescent="0.2">
      <c r="B7019" s="36" t="s">
        <v>2197</v>
      </c>
      <c r="C7019" s="3"/>
      <c r="D7019" s="3"/>
      <c r="E7019" s="3"/>
      <c r="F7019" s="4"/>
    </row>
    <row r="7020" spans="2:6" ht="11.25" customHeight="1" x14ac:dyDescent="0.2">
      <c r="B7020" s="36" t="s">
        <v>4016</v>
      </c>
      <c r="C7020" s="3"/>
      <c r="D7020" s="3"/>
      <c r="E7020" s="3"/>
      <c r="F7020" s="4"/>
    </row>
    <row r="7021" spans="2:6" ht="11.25" customHeight="1" x14ac:dyDescent="0.2">
      <c r="B7021" s="36" t="s">
        <v>2703</v>
      </c>
      <c r="C7021" s="3"/>
      <c r="D7021" s="3"/>
      <c r="E7021" s="3"/>
      <c r="F7021" s="4"/>
    </row>
    <row r="7022" spans="2:6" ht="11.25" customHeight="1" x14ac:dyDescent="0.2">
      <c r="B7022" s="36" t="s">
        <v>320</v>
      </c>
      <c r="C7022" s="3"/>
      <c r="D7022" s="3"/>
      <c r="E7022" s="3"/>
      <c r="F7022" s="4"/>
    </row>
    <row r="7023" spans="2:6" ht="11.25" customHeight="1" x14ac:dyDescent="0.2">
      <c r="B7023" s="36" t="s">
        <v>3840</v>
      </c>
      <c r="C7023" s="3"/>
      <c r="D7023" s="3"/>
      <c r="E7023" s="3"/>
      <c r="F7023" s="4"/>
    </row>
    <row r="7024" spans="2:6" ht="11.25" customHeight="1" x14ac:dyDescent="0.2">
      <c r="B7024" s="36" t="s">
        <v>4016</v>
      </c>
      <c r="C7024" s="3"/>
      <c r="D7024" s="3"/>
      <c r="E7024" s="3"/>
      <c r="F7024" s="4"/>
    </row>
    <row r="7025" spans="2:6" ht="11.25" customHeight="1" x14ac:dyDescent="0.2">
      <c r="B7025" s="36" t="s">
        <v>1201</v>
      </c>
      <c r="C7025" s="3"/>
      <c r="D7025" s="3"/>
      <c r="E7025" s="3"/>
      <c r="F7025" s="4"/>
    </row>
    <row r="7026" spans="2:6" ht="11.25" customHeight="1" x14ac:dyDescent="0.2">
      <c r="B7026" s="36" t="s">
        <v>744</v>
      </c>
      <c r="C7026" s="3"/>
      <c r="D7026" s="3"/>
      <c r="E7026" s="3"/>
      <c r="F7026" s="4"/>
    </row>
    <row r="7027" spans="2:6" ht="11.25" customHeight="1" x14ac:dyDescent="0.2">
      <c r="B7027" s="36" t="s">
        <v>1288</v>
      </c>
      <c r="C7027" s="3"/>
      <c r="D7027" s="3"/>
      <c r="E7027" s="3"/>
      <c r="F7027" s="4"/>
    </row>
    <row r="7028" spans="2:6" ht="11.25" customHeight="1" x14ac:dyDescent="0.2">
      <c r="B7028" s="36" t="s">
        <v>4016</v>
      </c>
      <c r="C7028" s="3"/>
      <c r="D7028" s="3"/>
      <c r="E7028" s="3"/>
      <c r="F7028" s="4"/>
    </row>
    <row r="7029" spans="2:6" ht="11.25" customHeight="1" x14ac:dyDescent="0.2">
      <c r="B7029" s="36" t="s">
        <v>543</v>
      </c>
      <c r="C7029" s="3"/>
      <c r="D7029" s="3"/>
      <c r="E7029" s="3"/>
      <c r="F7029" s="4"/>
    </row>
    <row r="7030" spans="2:6" ht="11.25" customHeight="1" x14ac:dyDescent="0.2">
      <c r="B7030" s="36" t="s">
        <v>4016</v>
      </c>
      <c r="C7030" s="3"/>
      <c r="D7030" s="3"/>
      <c r="E7030" s="3"/>
      <c r="F7030" s="4"/>
    </row>
    <row r="7031" spans="2:6" ht="11.25" customHeight="1" x14ac:dyDescent="0.2">
      <c r="B7031" s="36" t="s">
        <v>321</v>
      </c>
      <c r="C7031" s="3"/>
      <c r="D7031" s="3"/>
      <c r="E7031" s="3"/>
      <c r="F7031" s="4"/>
    </row>
    <row r="7032" spans="2:6" ht="11.25" customHeight="1" x14ac:dyDescent="0.2">
      <c r="B7032" s="36" t="s">
        <v>4016</v>
      </c>
      <c r="C7032" s="3"/>
      <c r="D7032" s="3"/>
      <c r="E7032" s="3"/>
      <c r="F7032" s="4"/>
    </row>
    <row r="7033" spans="2:6" ht="11.25" customHeight="1" x14ac:dyDescent="0.2">
      <c r="B7033" s="36" t="s">
        <v>690</v>
      </c>
      <c r="C7033" s="3"/>
      <c r="D7033" s="3"/>
      <c r="E7033" s="3"/>
      <c r="F7033" s="4"/>
    </row>
    <row r="7034" spans="2:6" ht="11.25" customHeight="1" x14ac:dyDescent="0.2">
      <c r="B7034" s="36" t="s">
        <v>2787</v>
      </c>
      <c r="C7034" s="3"/>
      <c r="D7034" s="3"/>
      <c r="E7034" s="3"/>
      <c r="F7034" s="4"/>
    </row>
    <row r="7035" spans="2:6" ht="11.25" customHeight="1" x14ac:dyDescent="0.2">
      <c r="B7035" s="36" t="s">
        <v>2811</v>
      </c>
      <c r="C7035" s="3"/>
      <c r="D7035" s="3"/>
      <c r="E7035" s="3"/>
      <c r="F7035" s="4"/>
    </row>
    <row r="7036" spans="2:6" ht="11.25" customHeight="1" x14ac:dyDescent="0.2">
      <c r="B7036" s="36" t="s">
        <v>4016</v>
      </c>
      <c r="C7036" s="3"/>
      <c r="D7036" s="3"/>
      <c r="E7036" s="3"/>
      <c r="F7036" s="4"/>
    </row>
    <row r="7037" spans="2:6" ht="11.25" customHeight="1" x14ac:dyDescent="0.2">
      <c r="B7037" s="36" t="s">
        <v>1531</v>
      </c>
      <c r="C7037" s="3"/>
      <c r="D7037" s="3"/>
      <c r="E7037" s="3"/>
      <c r="F7037" s="4"/>
    </row>
    <row r="7038" spans="2:6" ht="11.25" customHeight="1" x14ac:dyDescent="0.2">
      <c r="B7038" s="36" t="s">
        <v>2585</v>
      </c>
      <c r="C7038" s="3"/>
      <c r="D7038" s="3"/>
      <c r="E7038" s="3"/>
      <c r="F7038" s="4"/>
    </row>
    <row r="7039" spans="2:6" ht="11.25" customHeight="1" x14ac:dyDescent="0.2">
      <c r="B7039" s="36" t="s">
        <v>3177</v>
      </c>
      <c r="C7039" s="3"/>
      <c r="D7039" s="3"/>
      <c r="E7039" s="3"/>
      <c r="F7039" s="4"/>
    </row>
    <row r="7040" spans="2:6" ht="11.25" customHeight="1" x14ac:dyDescent="0.2">
      <c r="B7040" s="36" t="s">
        <v>4016</v>
      </c>
      <c r="C7040" s="3"/>
      <c r="D7040" s="3"/>
      <c r="E7040" s="3"/>
      <c r="F7040" s="4"/>
    </row>
    <row r="7041" spans="2:6" ht="11.25" customHeight="1" x14ac:dyDescent="0.2">
      <c r="B7041" s="36" t="s">
        <v>3702</v>
      </c>
      <c r="C7041" s="3"/>
      <c r="D7041" s="3"/>
      <c r="E7041" s="3"/>
      <c r="F7041" s="4"/>
    </row>
    <row r="7042" spans="2:6" ht="11.25" customHeight="1" x14ac:dyDescent="0.2">
      <c r="B7042" s="36" t="s">
        <v>3763</v>
      </c>
      <c r="C7042" s="3"/>
      <c r="D7042" s="3"/>
      <c r="E7042" s="3"/>
      <c r="F7042" s="4"/>
    </row>
    <row r="7043" spans="2:6" ht="11.25" customHeight="1" x14ac:dyDescent="0.2">
      <c r="B7043" s="36" t="s">
        <v>2205</v>
      </c>
      <c r="C7043" s="3"/>
      <c r="D7043" s="3"/>
      <c r="E7043" s="3"/>
      <c r="F7043" s="4"/>
    </row>
    <row r="7044" spans="2:6" ht="11.25" customHeight="1" x14ac:dyDescent="0.2">
      <c r="B7044" s="36" t="s">
        <v>3601</v>
      </c>
      <c r="C7044" s="37">
        <f>D7044+E7044+F7044</f>
        <v>2299</v>
      </c>
      <c r="D7044" s="3">
        <v>1218</v>
      </c>
      <c r="E7044" s="3">
        <v>298</v>
      </c>
      <c r="F7044" s="4">
        <v>783</v>
      </c>
    </row>
    <row r="7045" spans="2:6" ht="11.25" customHeight="1" x14ac:dyDescent="0.2">
      <c r="B7045" s="28" t="s">
        <v>4016</v>
      </c>
      <c r="C7045" s="6"/>
      <c r="D7045" s="6"/>
      <c r="E7045" s="6"/>
      <c r="F7045" s="7"/>
    </row>
    <row r="7046" spans="2:6" ht="11.25" customHeight="1" x14ac:dyDescent="0.2">
      <c r="B7046" s="36" t="s">
        <v>0</v>
      </c>
      <c r="C7046" s="3"/>
      <c r="D7046" s="3"/>
      <c r="E7046" s="3"/>
      <c r="F7046" s="4"/>
    </row>
    <row r="7047" spans="2:6" ht="11.25" customHeight="1" x14ac:dyDescent="0.2">
      <c r="B7047" s="36" t="s">
        <v>4016</v>
      </c>
      <c r="C7047" s="3"/>
      <c r="D7047" s="3"/>
      <c r="E7047" s="3"/>
      <c r="F7047" s="4"/>
    </row>
    <row r="7048" spans="2:6" ht="11.25" customHeight="1" x14ac:dyDescent="0.2">
      <c r="B7048" s="36" t="s">
        <v>3944</v>
      </c>
      <c r="C7048" s="3"/>
      <c r="D7048" s="3"/>
      <c r="E7048" s="3"/>
      <c r="F7048" s="4"/>
    </row>
    <row r="7049" spans="2:6" ht="11.25" customHeight="1" x14ac:dyDescent="0.2">
      <c r="B7049" s="36" t="s">
        <v>4016</v>
      </c>
      <c r="C7049" s="3"/>
      <c r="D7049" s="3"/>
      <c r="E7049" s="3"/>
      <c r="F7049" s="4"/>
    </row>
    <row r="7050" spans="2:6" ht="11.25" customHeight="1" x14ac:dyDescent="0.2">
      <c r="B7050" s="36" t="s">
        <v>2507</v>
      </c>
      <c r="C7050" s="3"/>
      <c r="D7050" s="3"/>
      <c r="E7050" s="3"/>
      <c r="F7050" s="4"/>
    </row>
    <row r="7051" spans="2:6" ht="11.25" customHeight="1" x14ac:dyDescent="0.2">
      <c r="B7051" s="36" t="s">
        <v>4016</v>
      </c>
      <c r="C7051" s="3"/>
      <c r="D7051" s="3"/>
      <c r="E7051" s="3"/>
      <c r="F7051" s="4"/>
    </row>
    <row r="7052" spans="2:6" ht="11.25" customHeight="1" x14ac:dyDescent="0.2">
      <c r="B7052" s="36" t="s">
        <v>3661</v>
      </c>
      <c r="C7052" s="3"/>
      <c r="D7052" s="3"/>
      <c r="E7052" s="3"/>
      <c r="F7052" s="4"/>
    </row>
    <row r="7053" spans="2:6" ht="11.25" customHeight="1" x14ac:dyDescent="0.2">
      <c r="B7053" s="36" t="s">
        <v>2399</v>
      </c>
      <c r="C7053" s="3"/>
      <c r="D7053" s="3"/>
      <c r="E7053" s="3"/>
      <c r="F7053" s="4"/>
    </row>
    <row r="7054" spans="2:6" ht="11.25" customHeight="1" x14ac:dyDescent="0.2">
      <c r="B7054" s="36" t="s">
        <v>3442</v>
      </c>
      <c r="C7054" s="3"/>
      <c r="D7054" s="3"/>
      <c r="E7054" s="3"/>
      <c r="F7054" s="4"/>
    </row>
    <row r="7055" spans="2:6" ht="11.25" customHeight="1" x14ac:dyDescent="0.2">
      <c r="B7055" s="36" t="s">
        <v>4016</v>
      </c>
      <c r="C7055" s="3"/>
      <c r="D7055" s="3"/>
      <c r="E7055" s="3"/>
      <c r="F7055" s="4"/>
    </row>
    <row r="7056" spans="2:6" ht="11.25" customHeight="1" x14ac:dyDescent="0.2">
      <c r="B7056" s="36" t="s">
        <v>77</v>
      </c>
      <c r="C7056" s="3"/>
      <c r="D7056" s="3"/>
      <c r="E7056" s="3"/>
      <c r="F7056" s="4"/>
    </row>
    <row r="7057" spans="2:6" ht="11.25" customHeight="1" x14ac:dyDescent="0.2">
      <c r="B7057" s="36" t="s">
        <v>2049</v>
      </c>
      <c r="C7057" s="3"/>
      <c r="D7057" s="3"/>
      <c r="E7057" s="3"/>
      <c r="F7057" s="4"/>
    </row>
    <row r="7058" spans="2:6" ht="11.25" customHeight="1" x14ac:dyDescent="0.2">
      <c r="B7058" s="36" t="s">
        <v>969</v>
      </c>
      <c r="C7058" s="3"/>
      <c r="D7058" s="3"/>
      <c r="E7058" s="3"/>
      <c r="F7058" s="4"/>
    </row>
    <row r="7059" spans="2:6" ht="11.25" customHeight="1" x14ac:dyDescent="0.2">
      <c r="B7059" s="36" t="s">
        <v>3617</v>
      </c>
      <c r="C7059" s="37">
        <f>D7059+E7059+F7059</f>
        <v>1018</v>
      </c>
      <c r="D7059" s="3">
        <v>497</v>
      </c>
      <c r="E7059" s="3">
        <v>263</v>
      </c>
      <c r="F7059" s="4">
        <v>258</v>
      </c>
    </row>
    <row r="7060" spans="2:6" ht="11.25" customHeight="1" x14ac:dyDescent="0.2">
      <c r="B7060" s="36" t="s">
        <v>4016</v>
      </c>
      <c r="C7060" s="3"/>
      <c r="D7060" s="3"/>
      <c r="E7060" s="3"/>
      <c r="F7060" s="4"/>
    </row>
    <row r="7061" spans="2:6" ht="11.25" customHeight="1" x14ac:dyDescent="0.2">
      <c r="B7061" s="36" t="s">
        <v>2979</v>
      </c>
      <c r="C7061" s="3"/>
      <c r="D7061" s="3"/>
      <c r="E7061" s="3"/>
      <c r="F7061" s="4"/>
    </row>
    <row r="7062" spans="2:6" ht="11.25" customHeight="1" x14ac:dyDescent="0.2">
      <c r="B7062" s="36" t="s">
        <v>4016</v>
      </c>
      <c r="C7062" s="3"/>
      <c r="D7062" s="3"/>
      <c r="E7062" s="3"/>
      <c r="F7062" s="4"/>
    </row>
    <row r="7063" spans="2:6" ht="11.25" customHeight="1" x14ac:dyDescent="0.2">
      <c r="B7063" s="36" t="s">
        <v>1925</v>
      </c>
      <c r="C7063" s="3"/>
      <c r="D7063" s="3"/>
      <c r="E7063" s="3"/>
      <c r="F7063" s="4"/>
    </row>
    <row r="7064" spans="2:6" ht="11.25" customHeight="1" x14ac:dyDescent="0.2">
      <c r="B7064" s="36" t="s">
        <v>1213</v>
      </c>
      <c r="C7064" s="3"/>
      <c r="D7064" s="3"/>
      <c r="E7064" s="3"/>
      <c r="F7064" s="4"/>
    </row>
    <row r="7065" spans="2:6" ht="11.25" customHeight="1" x14ac:dyDescent="0.2">
      <c r="B7065" s="36" t="s">
        <v>808</v>
      </c>
      <c r="C7065" s="3"/>
      <c r="D7065" s="3"/>
      <c r="E7065" s="3"/>
      <c r="F7065" s="4"/>
    </row>
    <row r="7066" spans="2:6" ht="11.25" customHeight="1" x14ac:dyDescent="0.2">
      <c r="B7066" s="36" t="s">
        <v>1316</v>
      </c>
      <c r="C7066" s="37">
        <f>D7066+E7066+F7066</f>
        <v>5095</v>
      </c>
      <c r="D7066" s="3">
        <v>2583</v>
      </c>
      <c r="E7066" s="3">
        <v>1020</v>
      </c>
      <c r="F7066" s="4">
        <v>1492</v>
      </c>
    </row>
    <row r="7067" spans="2:6" ht="11.25" customHeight="1" x14ac:dyDescent="0.2">
      <c r="B7067" s="36" t="s">
        <v>4016</v>
      </c>
      <c r="C7067" s="3"/>
      <c r="D7067" s="3"/>
      <c r="E7067" s="3"/>
      <c r="F7067" s="4"/>
    </row>
    <row r="7068" spans="2:6" ht="11.25" customHeight="1" x14ac:dyDescent="0.2">
      <c r="B7068" s="33" t="s">
        <v>1601</v>
      </c>
      <c r="C7068" s="34">
        <v>2454</v>
      </c>
      <c r="D7068" s="34">
        <v>1787</v>
      </c>
      <c r="E7068" s="34">
        <v>376</v>
      </c>
      <c r="F7068" s="35">
        <v>291</v>
      </c>
    </row>
    <row r="7069" spans="2:6" ht="11.25" customHeight="1" x14ac:dyDescent="0.2">
      <c r="B7069" s="36" t="s">
        <v>4016</v>
      </c>
      <c r="C7069" s="3"/>
      <c r="D7069" s="3"/>
      <c r="E7069" s="3"/>
      <c r="F7069" s="4"/>
    </row>
    <row r="7070" spans="2:6" ht="11.25" customHeight="1" x14ac:dyDescent="0.2">
      <c r="B7070" s="36" t="s">
        <v>2349</v>
      </c>
      <c r="C7070" s="3"/>
      <c r="D7070" s="3"/>
      <c r="E7070" s="3"/>
      <c r="F7070" s="4"/>
    </row>
    <row r="7071" spans="2:6" ht="11.25" customHeight="1" x14ac:dyDescent="0.2">
      <c r="B7071" s="36" t="s">
        <v>4016</v>
      </c>
      <c r="C7071" s="3"/>
      <c r="D7071" s="3"/>
      <c r="E7071" s="3"/>
      <c r="F7071" s="4"/>
    </row>
    <row r="7072" spans="2:6" ht="11.25" customHeight="1" x14ac:dyDescent="0.2">
      <c r="B7072" s="36" t="s">
        <v>2006</v>
      </c>
      <c r="C7072" s="3"/>
      <c r="D7072" s="3"/>
      <c r="E7072" s="3"/>
      <c r="F7072" s="4"/>
    </row>
    <row r="7073" spans="2:6" ht="11.25" customHeight="1" x14ac:dyDescent="0.2">
      <c r="B7073" s="36" t="s">
        <v>4016</v>
      </c>
      <c r="C7073" s="3"/>
      <c r="D7073" s="3"/>
      <c r="E7073" s="3"/>
      <c r="F7073" s="4"/>
    </row>
    <row r="7074" spans="2:6" ht="11.25" customHeight="1" x14ac:dyDescent="0.2">
      <c r="B7074" s="36" t="s">
        <v>2207</v>
      </c>
      <c r="C7074" s="3"/>
      <c r="D7074" s="3"/>
      <c r="E7074" s="3"/>
      <c r="F7074" s="4"/>
    </row>
    <row r="7075" spans="2:6" ht="11.25" customHeight="1" x14ac:dyDescent="0.2">
      <c r="B7075" s="36" t="s">
        <v>4016</v>
      </c>
      <c r="C7075" s="3"/>
      <c r="D7075" s="3"/>
      <c r="E7075" s="3"/>
      <c r="F7075" s="4"/>
    </row>
    <row r="7076" spans="2:6" ht="11.25" customHeight="1" x14ac:dyDescent="0.2">
      <c r="B7076" s="36" t="s">
        <v>2440</v>
      </c>
      <c r="C7076" s="3"/>
      <c r="D7076" s="3"/>
      <c r="E7076" s="3"/>
      <c r="F7076" s="4"/>
    </row>
    <row r="7077" spans="2:6" ht="11.25" customHeight="1" x14ac:dyDescent="0.2">
      <c r="B7077" s="36" t="s">
        <v>4016</v>
      </c>
      <c r="C7077" s="3"/>
      <c r="D7077" s="3"/>
      <c r="E7077" s="3"/>
      <c r="F7077" s="4"/>
    </row>
    <row r="7078" spans="2:6" ht="11.25" customHeight="1" x14ac:dyDescent="0.2">
      <c r="B7078" s="36" t="s">
        <v>241</v>
      </c>
      <c r="C7078" s="3"/>
      <c r="D7078" s="3"/>
      <c r="E7078" s="3"/>
      <c r="F7078" s="4"/>
    </row>
    <row r="7079" spans="2:6" ht="11.25" customHeight="1" x14ac:dyDescent="0.2">
      <c r="B7079" s="36" t="s">
        <v>4016</v>
      </c>
      <c r="C7079" s="3"/>
      <c r="D7079" s="3"/>
      <c r="E7079" s="3"/>
      <c r="F7079" s="4"/>
    </row>
    <row r="7080" spans="2:6" ht="11.25" customHeight="1" x14ac:dyDescent="0.2">
      <c r="B7080" s="36" t="s">
        <v>1596</v>
      </c>
      <c r="C7080" s="3"/>
      <c r="D7080" s="3"/>
      <c r="E7080" s="3"/>
      <c r="F7080" s="4"/>
    </row>
    <row r="7081" spans="2:6" ht="11.25" customHeight="1" x14ac:dyDescent="0.2">
      <c r="B7081" s="36" t="s">
        <v>4016</v>
      </c>
      <c r="C7081" s="3"/>
      <c r="D7081" s="3"/>
      <c r="E7081" s="3"/>
      <c r="F7081" s="4"/>
    </row>
    <row r="7082" spans="2:6" ht="11.25" customHeight="1" x14ac:dyDescent="0.2">
      <c r="B7082" s="36" t="s">
        <v>1191</v>
      </c>
      <c r="C7082" s="37">
        <f>D7082+E7082+F7082</f>
        <v>622</v>
      </c>
      <c r="D7082" s="3">
        <v>622</v>
      </c>
      <c r="E7082" s="3"/>
      <c r="F7082" s="4"/>
    </row>
    <row r="7083" spans="2:6" ht="11.25" customHeight="1" x14ac:dyDescent="0.2">
      <c r="B7083" s="36" t="s">
        <v>4016</v>
      </c>
      <c r="C7083" s="3"/>
      <c r="D7083" s="3"/>
      <c r="E7083" s="3"/>
      <c r="F7083" s="4"/>
    </row>
    <row r="7084" spans="2:6" ht="11.25" customHeight="1" x14ac:dyDescent="0.2">
      <c r="B7084" s="36" t="s">
        <v>1145</v>
      </c>
      <c r="C7084" s="3"/>
      <c r="D7084" s="3"/>
      <c r="E7084" s="3"/>
      <c r="F7084" s="4"/>
    </row>
    <row r="7085" spans="2:6" ht="11.25" customHeight="1" x14ac:dyDescent="0.2">
      <c r="B7085" s="36" t="s">
        <v>4016</v>
      </c>
      <c r="C7085" s="3"/>
      <c r="D7085" s="3"/>
      <c r="E7085" s="3"/>
      <c r="F7085" s="4"/>
    </row>
    <row r="7086" spans="2:6" ht="11.25" customHeight="1" x14ac:dyDescent="0.2">
      <c r="B7086" s="36" t="s">
        <v>2245</v>
      </c>
      <c r="C7086" s="3"/>
      <c r="D7086" s="3"/>
      <c r="E7086" s="3"/>
      <c r="F7086" s="4"/>
    </row>
    <row r="7087" spans="2:6" ht="11.25" customHeight="1" x14ac:dyDescent="0.2">
      <c r="B7087" s="36" t="s">
        <v>4016</v>
      </c>
      <c r="C7087" s="3"/>
      <c r="D7087" s="3"/>
      <c r="E7087" s="3"/>
      <c r="F7087" s="4"/>
    </row>
    <row r="7088" spans="2:6" ht="11.25" customHeight="1" x14ac:dyDescent="0.2">
      <c r="B7088" s="36" t="s">
        <v>538</v>
      </c>
      <c r="C7088" s="3"/>
      <c r="D7088" s="3"/>
      <c r="E7088" s="3"/>
      <c r="F7088" s="4"/>
    </row>
    <row r="7089" spans="2:6" ht="11.25" customHeight="1" x14ac:dyDescent="0.2">
      <c r="B7089" s="36" t="s">
        <v>1036</v>
      </c>
      <c r="C7089" s="3"/>
      <c r="D7089" s="3"/>
      <c r="E7089" s="3"/>
      <c r="F7089" s="4"/>
    </row>
    <row r="7090" spans="2:6" ht="11.25" customHeight="1" x14ac:dyDescent="0.2">
      <c r="B7090" s="36" t="s">
        <v>1075</v>
      </c>
      <c r="C7090" s="3"/>
      <c r="D7090" s="3"/>
      <c r="E7090" s="3"/>
      <c r="F7090" s="4"/>
    </row>
    <row r="7091" spans="2:6" ht="11.25" customHeight="1" x14ac:dyDescent="0.2">
      <c r="B7091" s="36" t="s">
        <v>2998</v>
      </c>
      <c r="C7091" s="37">
        <f>D7091+E7091+F7091</f>
        <v>1132</v>
      </c>
      <c r="D7091" s="3">
        <v>637</v>
      </c>
      <c r="E7091" s="3">
        <v>283</v>
      </c>
      <c r="F7091" s="4">
        <v>212</v>
      </c>
    </row>
    <row r="7092" spans="2:6" ht="11.25" customHeight="1" x14ac:dyDescent="0.2">
      <c r="B7092" s="36" t="s">
        <v>4016</v>
      </c>
      <c r="C7092" s="3"/>
      <c r="D7092" s="3"/>
      <c r="E7092" s="3"/>
      <c r="F7092" s="4"/>
    </row>
    <row r="7093" spans="2:6" ht="11.25" customHeight="1" x14ac:dyDescent="0.2">
      <c r="B7093" s="36" t="s">
        <v>3580</v>
      </c>
      <c r="C7093" s="3"/>
      <c r="D7093" s="3"/>
      <c r="E7093" s="3"/>
      <c r="F7093" s="4"/>
    </row>
    <row r="7094" spans="2:6" ht="11.25" customHeight="1" x14ac:dyDescent="0.2">
      <c r="B7094" s="36" t="s">
        <v>4016</v>
      </c>
      <c r="C7094" s="3"/>
      <c r="D7094" s="3"/>
      <c r="E7094" s="3"/>
      <c r="F7094" s="4"/>
    </row>
    <row r="7095" spans="2:6" ht="11.25" customHeight="1" x14ac:dyDescent="0.2">
      <c r="B7095" s="36" t="s">
        <v>482</v>
      </c>
      <c r="C7095" s="3"/>
      <c r="D7095" s="3"/>
      <c r="E7095" s="3"/>
      <c r="F7095" s="4"/>
    </row>
    <row r="7096" spans="2:6" ht="11.25" customHeight="1" x14ac:dyDescent="0.2">
      <c r="B7096" s="36" t="s">
        <v>3669</v>
      </c>
      <c r="C7096" s="3"/>
      <c r="D7096" s="3"/>
      <c r="E7096" s="3"/>
      <c r="F7096" s="4"/>
    </row>
    <row r="7097" spans="2:6" ht="11.25" customHeight="1" x14ac:dyDescent="0.2">
      <c r="B7097" s="36" t="s">
        <v>409</v>
      </c>
      <c r="C7097" s="3"/>
      <c r="D7097" s="3"/>
      <c r="E7097" s="3"/>
      <c r="F7097" s="4"/>
    </row>
    <row r="7098" spans="2:6" ht="11.25" customHeight="1" x14ac:dyDescent="0.2">
      <c r="B7098" s="28" t="s">
        <v>561</v>
      </c>
      <c r="C7098" s="32">
        <f>D7098+E7098+F7098</f>
        <v>700</v>
      </c>
      <c r="D7098" s="6">
        <v>528</v>
      </c>
      <c r="E7098" s="6">
        <v>93</v>
      </c>
      <c r="F7098" s="7">
        <v>79</v>
      </c>
    </row>
    <row r="7099" spans="2:6" ht="11.25" customHeight="1" x14ac:dyDescent="0.2">
      <c r="B7099" s="36" t="s">
        <v>4016</v>
      </c>
      <c r="C7099" s="3"/>
      <c r="D7099" s="3"/>
      <c r="E7099" s="3"/>
      <c r="F7099" s="4"/>
    </row>
    <row r="7100" spans="2:6" ht="11.25" customHeight="1" x14ac:dyDescent="0.2">
      <c r="B7100" s="36" t="s">
        <v>986</v>
      </c>
      <c r="C7100" s="3"/>
      <c r="D7100" s="3"/>
      <c r="E7100" s="3"/>
      <c r="F7100" s="4"/>
    </row>
    <row r="7101" spans="2:6" ht="11.25" customHeight="1" x14ac:dyDescent="0.2">
      <c r="B7101" s="36" t="s">
        <v>4016</v>
      </c>
      <c r="C7101" s="3"/>
      <c r="D7101" s="3"/>
      <c r="E7101" s="3"/>
      <c r="F7101" s="4"/>
    </row>
    <row r="7102" spans="2:6" ht="11.25" customHeight="1" x14ac:dyDescent="0.2">
      <c r="B7102" s="36" t="s">
        <v>232</v>
      </c>
      <c r="C7102" s="3"/>
      <c r="D7102" s="3"/>
      <c r="E7102" s="3"/>
      <c r="F7102" s="4"/>
    </row>
    <row r="7103" spans="2:6" ht="11.25" customHeight="1" x14ac:dyDescent="0.2">
      <c r="B7103" s="36" t="s">
        <v>773</v>
      </c>
      <c r="C7103" s="3"/>
      <c r="D7103" s="3"/>
      <c r="E7103" s="3"/>
      <c r="F7103" s="4"/>
    </row>
    <row r="7104" spans="2:6" ht="11.25" customHeight="1" x14ac:dyDescent="0.2">
      <c r="B7104" s="36" t="s">
        <v>1042</v>
      </c>
      <c r="C7104" s="3"/>
      <c r="D7104" s="3"/>
      <c r="E7104" s="3"/>
      <c r="F7104" s="4"/>
    </row>
    <row r="7105" spans="2:6" ht="11.25" customHeight="1" x14ac:dyDescent="0.2">
      <c r="B7105" s="36" t="s">
        <v>3534</v>
      </c>
      <c r="C7105" s="37">
        <f>D7105+E7105+F7105</f>
        <v>1832</v>
      </c>
      <c r="D7105" s="3">
        <v>1165</v>
      </c>
      <c r="E7105" s="3">
        <v>376</v>
      </c>
      <c r="F7105" s="4">
        <v>291</v>
      </c>
    </row>
    <row r="7106" spans="2:6" ht="11.25" customHeight="1" x14ac:dyDescent="0.2">
      <c r="B7106" s="36" t="s">
        <v>4016</v>
      </c>
      <c r="C7106" s="3"/>
      <c r="D7106" s="3"/>
      <c r="E7106" s="3"/>
      <c r="F7106" s="4"/>
    </row>
    <row r="7107" spans="2:6" ht="11.25" customHeight="1" x14ac:dyDescent="0.2">
      <c r="B7107" s="36" t="s">
        <v>687</v>
      </c>
      <c r="C7107" s="3"/>
      <c r="D7107" s="3"/>
      <c r="E7107" s="3"/>
      <c r="F7107" s="4"/>
    </row>
    <row r="7108" spans="2:6" ht="11.25" customHeight="1" x14ac:dyDescent="0.2">
      <c r="B7108" s="36" t="s">
        <v>4016</v>
      </c>
      <c r="C7108" s="3"/>
      <c r="D7108" s="3"/>
      <c r="E7108" s="3"/>
      <c r="F7108" s="4"/>
    </row>
    <row r="7109" spans="2:6" ht="11.25" customHeight="1" x14ac:dyDescent="0.2">
      <c r="B7109" s="36" t="s">
        <v>707</v>
      </c>
      <c r="C7109" s="3"/>
      <c r="D7109" s="3"/>
      <c r="E7109" s="3"/>
      <c r="F7109" s="4"/>
    </row>
    <row r="7110" spans="2:6" ht="11.25" customHeight="1" x14ac:dyDescent="0.2">
      <c r="B7110" s="36" t="s">
        <v>1417</v>
      </c>
      <c r="C7110" s="3"/>
      <c r="D7110" s="3"/>
      <c r="E7110" s="3"/>
      <c r="F7110" s="4"/>
    </row>
    <row r="7111" spans="2:6" ht="11.25" customHeight="1" x14ac:dyDescent="0.2">
      <c r="B7111" s="36" t="s">
        <v>1978</v>
      </c>
      <c r="C7111" s="3"/>
      <c r="D7111" s="3"/>
      <c r="E7111" s="3"/>
      <c r="F7111" s="4"/>
    </row>
    <row r="7112" spans="2:6" ht="11.25" customHeight="1" x14ac:dyDescent="0.2">
      <c r="B7112" s="36" t="s">
        <v>3062</v>
      </c>
      <c r="C7112" s="37">
        <f>D7112+E7112+F7112</f>
        <v>2454</v>
      </c>
      <c r="D7112" s="3">
        <v>1787</v>
      </c>
      <c r="E7112" s="3">
        <v>376</v>
      </c>
      <c r="F7112" s="4">
        <v>291</v>
      </c>
    </row>
    <row r="7113" spans="2:6" ht="11.25" customHeight="1" x14ac:dyDescent="0.2">
      <c r="B7113" s="36" t="s">
        <v>4016</v>
      </c>
      <c r="C7113" s="3"/>
      <c r="D7113" s="3"/>
      <c r="E7113" s="3"/>
      <c r="F7113" s="4"/>
    </row>
    <row r="7114" spans="2:6" ht="11.25" customHeight="1" x14ac:dyDescent="0.2">
      <c r="B7114" s="33" t="s">
        <v>1615</v>
      </c>
      <c r="C7114" s="34">
        <v>6015</v>
      </c>
      <c r="D7114" s="34">
        <v>4529</v>
      </c>
      <c r="E7114" s="34">
        <v>837</v>
      </c>
      <c r="F7114" s="35">
        <v>649</v>
      </c>
    </row>
    <row r="7115" spans="2:6" ht="11.25" customHeight="1" x14ac:dyDescent="0.2">
      <c r="B7115" s="36" t="s">
        <v>4016</v>
      </c>
      <c r="C7115" s="3"/>
      <c r="D7115" s="3"/>
      <c r="E7115" s="3"/>
      <c r="F7115" s="4"/>
    </row>
    <row r="7116" spans="2:6" ht="11.25" customHeight="1" x14ac:dyDescent="0.2">
      <c r="B7116" s="36" t="s">
        <v>3940</v>
      </c>
      <c r="C7116" s="3"/>
      <c r="D7116" s="3"/>
      <c r="E7116" s="3"/>
      <c r="F7116" s="4"/>
    </row>
    <row r="7117" spans="2:6" ht="11.25" customHeight="1" x14ac:dyDescent="0.2">
      <c r="B7117" s="36" t="s">
        <v>4016</v>
      </c>
      <c r="C7117" s="3"/>
      <c r="D7117" s="3"/>
      <c r="E7117" s="3"/>
      <c r="F7117" s="4"/>
    </row>
    <row r="7118" spans="2:6" ht="11.25" customHeight="1" x14ac:dyDescent="0.2">
      <c r="B7118" s="36" t="s">
        <v>697</v>
      </c>
      <c r="C7118" s="3"/>
      <c r="D7118" s="3"/>
      <c r="E7118" s="3"/>
      <c r="F7118" s="4"/>
    </row>
    <row r="7119" spans="2:6" ht="11.25" customHeight="1" x14ac:dyDescent="0.2">
      <c r="B7119" s="36" t="s">
        <v>4016</v>
      </c>
      <c r="C7119" s="3"/>
      <c r="D7119" s="3"/>
      <c r="E7119" s="3"/>
      <c r="F7119" s="4"/>
    </row>
    <row r="7120" spans="2:6" ht="11.25" customHeight="1" x14ac:dyDescent="0.2">
      <c r="B7120" s="36" t="s">
        <v>3407</v>
      </c>
      <c r="C7120" s="3"/>
      <c r="D7120" s="3"/>
      <c r="E7120" s="3"/>
      <c r="F7120" s="4"/>
    </row>
    <row r="7121" spans="2:6" ht="11.25" customHeight="1" x14ac:dyDescent="0.2">
      <c r="B7121" s="36" t="s">
        <v>4016</v>
      </c>
      <c r="C7121" s="3"/>
      <c r="D7121" s="3"/>
      <c r="E7121" s="3"/>
      <c r="F7121" s="4"/>
    </row>
    <row r="7122" spans="2:6" ht="11.25" customHeight="1" x14ac:dyDescent="0.2">
      <c r="B7122" s="36" t="s">
        <v>786</v>
      </c>
      <c r="C7122" s="3"/>
      <c r="D7122" s="3"/>
      <c r="E7122" s="3"/>
      <c r="F7122" s="4"/>
    </row>
    <row r="7123" spans="2:6" ht="11.25" customHeight="1" x14ac:dyDescent="0.2">
      <c r="B7123" s="36" t="s">
        <v>4016</v>
      </c>
      <c r="C7123" s="3"/>
      <c r="D7123" s="3"/>
      <c r="E7123" s="3"/>
      <c r="F7123" s="4"/>
    </row>
    <row r="7124" spans="2:6" ht="11.25" customHeight="1" x14ac:dyDescent="0.2">
      <c r="B7124" s="36" t="s">
        <v>2440</v>
      </c>
      <c r="C7124" s="3"/>
      <c r="D7124" s="3"/>
      <c r="E7124" s="3"/>
      <c r="F7124" s="4"/>
    </row>
    <row r="7125" spans="2:6" ht="11.25" customHeight="1" x14ac:dyDescent="0.2">
      <c r="B7125" s="36" t="s">
        <v>4016</v>
      </c>
      <c r="C7125" s="3"/>
      <c r="D7125" s="3"/>
      <c r="E7125" s="3"/>
      <c r="F7125" s="4"/>
    </row>
    <row r="7126" spans="2:6" ht="11.25" customHeight="1" x14ac:dyDescent="0.2">
      <c r="B7126" s="36" t="s">
        <v>2068</v>
      </c>
      <c r="C7126" s="3"/>
      <c r="D7126" s="3"/>
      <c r="E7126" s="3"/>
      <c r="F7126" s="4"/>
    </row>
    <row r="7127" spans="2:6" ht="11.25" customHeight="1" x14ac:dyDescent="0.2">
      <c r="B7127" s="36" t="s">
        <v>4016</v>
      </c>
      <c r="C7127" s="3"/>
      <c r="D7127" s="3"/>
      <c r="E7127" s="3"/>
      <c r="F7127" s="4"/>
    </row>
    <row r="7128" spans="2:6" ht="11.25" customHeight="1" x14ac:dyDescent="0.2">
      <c r="B7128" s="36" t="s">
        <v>1453</v>
      </c>
      <c r="C7128" s="3"/>
      <c r="D7128" s="3"/>
      <c r="E7128" s="3"/>
      <c r="F7128" s="4"/>
    </row>
    <row r="7129" spans="2:6" ht="11.25" customHeight="1" x14ac:dyDescent="0.2">
      <c r="B7129" s="36" t="s">
        <v>4016</v>
      </c>
      <c r="C7129" s="3"/>
      <c r="D7129" s="3"/>
      <c r="E7129" s="3"/>
      <c r="F7129" s="4"/>
    </row>
    <row r="7130" spans="2:6" ht="11.25" customHeight="1" x14ac:dyDescent="0.2">
      <c r="B7130" s="36" t="s">
        <v>192</v>
      </c>
      <c r="C7130" s="37">
        <f>D7130+E7130+F7130</f>
        <v>1938</v>
      </c>
      <c r="D7130" s="3">
        <v>1938</v>
      </c>
      <c r="E7130" s="3"/>
      <c r="F7130" s="4"/>
    </row>
    <row r="7131" spans="2:6" ht="11.25" customHeight="1" x14ac:dyDescent="0.2">
      <c r="B7131" s="36" t="s">
        <v>4016</v>
      </c>
      <c r="C7131" s="3"/>
      <c r="D7131" s="3"/>
      <c r="E7131" s="3"/>
      <c r="F7131" s="4"/>
    </row>
    <row r="7132" spans="2:6" ht="11.25" customHeight="1" x14ac:dyDescent="0.2">
      <c r="B7132" s="36" t="s">
        <v>2943</v>
      </c>
      <c r="C7132" s="3"/>
      <c r="D7132" s="3"/>
      <c r="E7132" s="3"/>
      <c r="F7132" s="4"/>
    </row>
    <row r="7133" spans="2:6" ht="11.25" customHeight="1" x14ac:dyDescent="0.2">
      <c r="B7133" s="36" t="s">
        <v>4016</v>
      </c>
      <c r="C7133" s="3"/>
      <c r="D7133" s="3"/>
      <c r="E7133" s="3"/>
      <c r="F7133" s="4"/>
    </row>
    <row r="7134" spans="2:6" ht="11.25" customHeight="1" x14ac:dyDescent="0.2">
      <c r="B7134" s="36" t="s">
        <v>3764</v>
      </c>
      <c r="C7134" s="3"/>
      <c r="D7134" s="3"/>
      <c r="E7134" s="3"/>
      <c r="F7134" s="4"/>
    </row>
    <row r="7135" spans="2:6" ht="11.25" customHeight="1" x14ac:dyDescent="0.2">
      <c r="B7135" s="36" t="s">
        <v>885</v>
      </c>
      <c r="C7135" s="3"/>
      <c r="D7135" s="3"/>
      <c r="E7135" s="3"/>
      <c r="F7135" s="4"/>
    </row>
    <row r="7136" spans="2:6" ht="11.25" customHeight="1" x14ac:dyDescent="0.2">
      <c r="B7136" s="36" t="s">
        <v>2406</v>
      </c>
      <c r="C7136" s="3"/>
      <c r="D7136" s="3"/>
      <c r="E7136" s="3"/>
      <c r="F7136" s="4"/>
    </row>
    <row r="7137" spans="2:6" ht="11.25" customHeight="1" x14ac:dyDescent="0.2">
      <c r="B7137" s="36" t="s">
        <v>3687</v>
      </c>
      <c r="C7137" s="37">
        <f>D7137+E7137+F7137</f>
        <v>2519</v>
      </c>
      <c r="D7137" s="3">
        <v>1417</v>
      </c>
      <c r="E7137" s="3">
        <v>629</v>
      </c>
      <c r="F7137" s="4">
        <v>473</v>
      </c>
    </row>
    <row r="7138" spans="2:6" ht="11.25" customHeight="1" x14ac:dyDescent="0.2">
      <c r="B7138" s="36" t="s">
        <v>4016</v>
      </c>
      <c r="C7138" s="3"/>
      <c r="D7138" s="3"/>
      <c r="E7138" s="3"/>
      <c r="F7138" s="4"/>
    </row>
    <row r="7139" spans="2:6" ht="11.25" customHeight="1" x14ac:dyDescent="0.2">
      <c r="B7139" s="36" t="s">
        <v>1597</v>
      </c>
      <c r="C7139" s="3"/>
      <c r="D7139" s="3"/>
      <c r="E7139" s="3"/>
      <c r="F7139" s="4"/>
    </row>
    <row r="7140" spans="2:6" ht="11.25" customHeight="1" x14ac:dyDescent="0.2">
      <c r="B7140" s="36" t="s">
        <v>4016</v>
      </c>
      <c r="C7140" s="3"/>
      <c r="D7140" s="3"/>
      <c r="E7140" s="3"/>
      <c r="F7140" s="4"/>
    </row>
    <row r="7141" spans="2:6" ht="11.25" customHeight="1" x14ac:dyDescent="0.2">
      <c r="B7141" s="36" t="s">
        <v>2767</v>
      </c>
      <c r="C7141" s="3"/>
      <c r="D7141" s="3"/>
      <c r="E7141" s="3"/>
      <c r="F7141" s="4"/>
    </row>
    <row r="7142" spans="2:6" ht="11.25" customHeight="1" x14ac:dyDescent="0.2">
      <c r="B7142" s="36" t="s">
        <v>1816</v>
      </c>
      <c r="C7142" s="3"/>
      <c r="D7142" s="3"/>
      <c r="E7142" s="3"/>
      <c r="F7142" s="4"/>
    </row>
    <row r="7143" spans="2:6" ht="11.25" customHeight="1" x14ac:dyDescent="0.2">
      <c r="B7143" s="36" t="s">
        <v>3714</v>
      </c>
      <c r="C7143" s="3"/>
      <c r="D7143" s="3"/>
      <c r="E7143" s="3"/>
      <c r="F7143" s="4"/>
    </row>
    <row r="7144" spans="2:6" ht="11.25" customHeight="1" x14ac:dyDescent="0.2">
      <c r="B7144" s="36" t="s">
        <v>49</v>
      </c>
      <c r="C7144" s="37">
        <f>D7144+E7144+F7144</f>
        <v>1558</v>
      </c>
      <c r="D7144" s="3">
        <v>1174</v>
      </c>
      <c r="E7144" s="3">
        <v>208</v>
      </c>
      <c r="F7144" s="4">
        <v>176</v>
      </c>
    </row>
    <row r="7145" spans="2:6" ht="11.25" customHeight="1" x14ac:dyDescent="0.2">
      <c r="B7145" s="36" t="s">
        <v>4016</v>
      </c>
      <c r="C7145" s="3"/>
      <c r="D7145" s="3"/>
      <c r="E7145" s="3"/>
      <c r="F7145" s="4"/>
    </row>
    <row r="7146" spans="2:6" ht="11.25" customHeight="1" x14ac:dyDescent="0.2">
      <c r="B7146" s="36" t="s">
        <v>2979</v>
      </c>
      <c r="C7146" s="3"/>
      <c r="D7146" s="3"/>
      <c r="E7146" s="3"/>
      <c r="F7146" s="4"/>
    </row>
    <row r="7147" spans="2:6" ht="11.25" customHeight="1" x14ac:dyDescent="0.2">
      <c r="B7147" s="36" t="s">
        <v>4016</v>
      </c>
      <c r="C7147" s="3"/>
      <c r="D7147" s="3"/>
      <c r="E7147" s="3"/>
      <c r="F7147" s="4"/>
    </row>
    <row r="7148" spans="2:6" ht="11.25" customHeight="1" x14ac:dyDescent="0.2">
      <c r="B7148" s="36" t="s">
        <v>3756</v>
      </c>
      <c r="C7148" s="3"/>
      <c r="D7148" s="3"/>
      <c r="E7148" s="3"/>
      <c r="F7148" s="4"/>
    </row>
    <row r="7149" spans="2:6" ht="11.25" customHeight="1" x14ac:dyDescent="0.2">
      <c r="B7149" s="36" t="s">
        <v>941</v>
      </c>
      <c r="C7149" s="3"/>
      <c r="D7149" s="3"/>
      <c r="E7149" s="3"/>
      <c r="F7149" s="4"/>
    </row>
    <row r="7150" spans="2:6" ht="11.25" customHeight="1" x14ac:dyDescent="0.2">
      <c r="B7150" s="36" t="s">
        <v>976</v>
      </c>
      <c r="C7150" s="3"/>
      <c r="D7150" s="3"/>
      <c r="E7150" s="3"/>
      <c r="F7150" s="4"/>
    </row>
    <row r="7151" spans="2:6" ht="11.25" customHeight="1" x14ac:dyDescent="0.2">
      <c r="B7151" s="28" t="s">
        <v>2898</v>
      </c>
      <c r="C7151" s="32">
        <f>D7151+E7151+F7151</f>
        <v>6015</v>
      </c>
      <c r="D7151" s="6">
        <v>4529</v>
      </c>
      <c r="E7151" s="6">
        <v>837</v>
      </c>
      <c r="F7151" s="7">
        <v>649</v>
      </c>
    </row>
    <row r="7152" spans="2:6" ht="11.25" customHeight="1" x14ac:dyDescent="0.2">
      <c r="B7152" s="36" t="s">
        <v>4016</v>
      </c>
      <c r="C7152" s="3"/>
      <c r="D7152" s="3"/>
      <c r="E7152" s="3"/>
      <c r="F7152" s="4"/>
    </row>
    <row r="7153" spans="2:6" ht="11.25" customHeight="1" x14ac:dyDescent="0.2">
      <c r="B7153" s="33" t="s">
        <v>674</v>
      </c>
      <c r="C7153" s="34">
        <v>3247</v>
      </c>
      <c r="D7153" s="34">
        <v>2445</v>
      </c>
      <c r="E7153" s="34">
        <v>452</v>
      </c>
      <c r="F7153" s="35">
        <v>350</v>
      </c>
    </row>
    <row r="7154" spans="2:6" ht="11.25" customHeight="1" x14ac:dyDescent="0.2">
      <c r="B7154" s="36" t="s">
        <v>4016</v>
      </c>
      <c r="C7154" s="3"/>
      <c r="D7154" s="3"/>
      <c r="E7154" s="3"/>
      <c r="F7154" s="4"/>
    </row>
    <row r="7155" spans="2:6" ht="11.25" customHeight="1" x14ac:dyDescent="0.2">
      <c r="B7155" s="36" t="s">
        <v>3940</v>
      </c>
      <c r="C7155" s="3"/>
      <c r="D7155" s="3"/>
      <c r="E7155" s="3"/>
      <c r="F7155" s="4"/>
    </row>
    <row r="7156" spans="2:6" ht="11.25" customHeight="1" x14ac:dyDescent="0.2">
      <c r="B7156" s="36" t="s">
        <v>4016</v>
      </c>
      <c r="C7156" s="3"/>
      <c r="D7156" s="3"/>
      <c r="E7156" s="3"/>
      <c r="F7156" s="4"/>
    </row>
    <row r="7157" spans="2:6" ht="11.25" customHeight="1" x14ac:dyDescent="0.2">
      <c r="B7157" s="36" t="s">
        <v>697</v>
      </c>
      <c r="C7157" s="3"/>
      <c r="D7157" s="3"/>
      <c r="E7157" s="3"/>
      <c r="F7157" s="4"/>
    </row>
    <row r="7158" spans="2:6" ht="11.25" customHeight="1" x14ac:dyDescent="0.2">
      <c r="B7158" s="36" t="s">
        <v>4016</v>
      </c>
      <c r="C7158" s="3"/>
      <c r="D7158" s="3"/>
      <c r="E7158" s="3"/>
      <c r="F7158" s="4"/>
    </row>
    <row r="7159" spans="2:6" ht="11.25" customHeight="1" x14ac:dyDescent="0.2">
      <c r="B7159" s="36" t="s">
        <v>701</v>
      </c>
      <c r="C7159" s="3"/>
      <c r="D7159" s="3"/>
      <c r="E7159" s="3"/>
      <c r="F7159" s="4"/>
    </row>
    <row r="7160" spans="2:6" ht="11.25" customHeight="1" x14ac:dyDescent="0.2">
      <c r="B7160" s="36" t="s">
        <v>4016</v>
      </c>
      <c r="C7160" s="3"/>
      <c r="D7160" s="3"/>
      <c r="E7160" s="3"/>
      <c r="F7160" s="4"/>
    </row>
    <row r="7161" spans="2:6" ht="11.25" customHeight="1" x14ac:dyDescent="0.2">
      <c r="B7161" s="36" t="s">
        <v>2570</v>
      </c>
      <c r="C7161" s="3"/>
      <c r="D7161" s="3"/>
      <c r="E7161" s="3"/>
      <c r="F7161" s="4"/>
    </row>
    <row r="7162" spans="2:6" ht="11.25" customHeight="1" x14ac:dyDescent="0.2">
      <c r="B7162" s="36" t="s">
        <v>4016</v>
      </c>
      <c r="C7162" s="3"/>
      <c r="D7162" s="3"/>
      <c r="E7162" s="3"/>
      <c r="F7162" s="4"/>
    </row>
    <row r="7163" spans="2:6" ht="11.25" customHeight="1" x14ac:dyDescent="0.2">
      <c r="B7163" s="36" t="s">
        <v>2440</v>
      </c>
      <c r="C7163" s="3"/>
      <c r="D7163" s="3"/>
      <c r="E7163" s="3"/>
      <c r="F7163" s="4"/>
    </row>
    <row r="7164" spans="2:6" ht="11.25" customHeight="1" x14ac:dyDescent="0.2">
      <c r="B7164" s="36" t="s">
        <v>4016</v>
      </c>
      <c r="C7164" s="3"/>
      <c r="D7164" s="3"/>
      <c r="E7164" s="3"/>
      <c r="F7164" s="4"/>
    </row>
    <row r="7165" spans="2:6" ht="11.25" customHeight="1" x14ac:dyDescent="0.2">
      <c r="B7165" s="36" t="s">
        <v>3629</v>
      </c>
      <c r="C7165" s="3"/>
      <c r="D7165" s="3"/>
      <c r="E7165" s="3"/>
      <c r="F7165" s="4"/>
    </row>
    <row r="7166" spans="2:6" ht="11.25" customHeight="1" x14ac:dyDescent="0.2">
      <c r="B7166" s="36" t="s">
        <v>4016</v>
      </c>
      <c r="C7166" s="3"/>
      <c r="D7166" s="3"/>
      <c r="E7166" s="3"/>
      <c r="F7166" s="4"/>
    </row>
    <row r="7167" spans="2:6" ht="11.25" customHeight="1" x14ac:dyDescent="0.2">
      <c r="B7167" s="36" t="s">
        <v>2418</v>
      </c>
      <c r="C7167" s="3"/>
      <c r="D7167" s="3"/>
      <c r="E7167" s="3"/>
      <c r="F7167" s="4"/>
    </row>
    <row r="7168" spans="2:6" ht="11.25" customHeight="1" x14ac:dyDescent="0.2">
      <c r="B7168" s="36" t="s">
        <v>4016</v>
      </c>
      <c r="C7168" s="3"/>
      <c r="D7168" s="3"/>
      <c r="E7168" s="3"/>
      <c r="F7168" s="4"/>
    </row>
    <row r="7169" spans="2:6" ht="11.25" customHeight="1" x14ac:dyDescent="0.2">
      <c r="B7169" s="36" t="s">
        <v>3828</v>
      </c>
      <c r="C7169" s="37">
        <f>D7169+E7169+F7169</f>
        <v>1046</v>
      </c>
      <c r="D7169" s="3">
        <v>1046</v>
      </c>
      <c r="E7169" s="3"/>
      <c r="F7169" s="4"/>
    </row>
    <row r="7170" spans="2:6" ht="11.25" customHeight="1" x14ac:dyDescent="0.2">
      <c r="B7170" s="36" t="s">
        <v>4016</v>
      </c>
      <c r="C7170" s="3"/>
      <c r="D7170" s="3"/>
      <c r="E7170" s="3"/>
      <c r="F7170" s="4"/>
    </row>
    <row r="7171" spans="2:6" ht="11.25" customHeight="1" x14ac:dyDescent="0.2">
      <c r="B7171" s="36" t="s">
        <v>2943</v>
      </c>
      <c r="C7171" s="3"/>
      <c r="D7171" s="3"/>
      <c r="E7171" s="3"/>
      <c r="F7171" s="4"/>
    </row>
    <row r="7172" spans="2:6" ht="11.25" customHeight="1" x14ac:dyDescent="0.2">
      <c r="B7172" s="36" t="s">
        <v>4016</v>
      </c>
      <c r="C7172" s="3"/>
      <c r="D7172" s="3"/>
      <c r="E7172" s="3"/>
      <c r="F7172" s="4"/>
    </row>
    <row r="7173" spans="2:6" ht="11.25" customHeight="1" x14ac:dyDescent="0.2">
      <c r="B7173" s="36" t="s">
        <v>3760</v>
      </c>
      <c r="C7173" s="3"/>
      <c r="D7173" s="3"/>
      <c r="E7173" s="3"/>
      <c r="F7173" s="4"/>
    </row>
    <row r="7174" spans="2:6" ht="11.25" customHeight="1" x14ac:dyDescent="0.2">
      <c r="B7174" s="36" t="s">
        <v>2933</v>
      </c>
      <c r="C7174" s="3"/>
      <c r="D7174" s="3"/>
      <c r="E7174" s="3"/>
      <c r="F7174" s="4"/>
    </row>
    <row r="7175" spans="2:6" ht="11.25" customHeight="1" x14ac:dyDescent="0.2">
      <c r="B7175" s="36" t="s">
        <v>3269</v>
      </c>
      <c r="C7175" s="3"/>
      <c r="D7175" s="3"/>
      <c r="E7175" s="3"/>
      <c r="F7175" s="4"/>
    </row>
    <row r="7176" spans="2:6" ht="11.25" customHeight="1" x14ac:dyDescent="0.2">
      <c r="B7176" s="36" t="s">
        <v>75</v>
      </c>
      <c r="C7176" s="37">
        <f>D7176+E7176+F7176</f>
        <v>1360</v>
      </c>
      <c r="D7176" s="3">
        <v>765</v>
      </c>
      <c r="E7176" s="3">
        <v>340</v>
      </c>
      <c r="F7176" s="4">
        <v>255</v>
      </c>
    </row>
    <row r="7177" spans="2:6" ht="11.25" customHeight="1" x14ac:dyDescent="0.2">
      <c r="B7177" s="36" t="s">
        <v>4016</v>
      </c>
      <c r="C7177" s="3"/>
      <c r="D7177" s="3"/>
      <c r="E7177" s="3"/>
      <c r="F7177" s="4"/>
    </row>
    <row r="7178" spans="2:6" ht="11.25" customHeight="1" x14ac:dyDescent="0.2">
      <c r="B7178" s="36" t="s">
        <v>1597</v>
      </c>
      <c r="C7178" s="3"/>
      <c r="D7178" s="3"/>
      <c r="E7178" s="3"/>
      <c r="F7178" s="4"/>
    </row>
    <row r="7179" spans="2:6" ht="11.25" customHeight="1" x14ac:dyDescent="0.2">
      <c r="B7179" s="36" t="s">
        <v>4016</v>
      </c>
      <c r="C7179" s="3"/>
      <c r="D7179" s="3"/>
      <c r="E7179" s="3"/>
      <c r="F7179" s="4"/>
    </row>
    <row r="7180" spans="2:6" ht="11.25" customHeight="1" x14ac:dyDescent="0.2">
      <c r="B7180" s="36" t="s">
        <v>2525</v>
      </c>
      <c r="C7180" s="3"/>
      <c r="D7180" s="3"/>
      <c r="E7180" s="3"/>
      <c r="F7180" s="4"/>
    </row>
    <row r="7181" spans="2:6" ht="11.25" customHeight="1" x14ac:dyDescent="0.2">
      <c r="B7181" s="36" t="s">
        <v>353</v>
      </c>
      <c r="C7181" s="3"/>
      <c r="D7181" s="3"/>
      <c r="E7181" s="3"/>
      <c r="F7181" s="4"/>
    </row>
    <row r="7182" spans="2:6" ht="11.25" customHeight="1" x14ac:dyDescent="0.2">
      <c r="B7182" s="36" t="s">
        <v>2709</v>
      </c>
      <c r="C7182" s="3"/>
      <c r="D7182" s="3"/>
      <c r="E7182" s="3"/>
      <c r="F7182" s="4"/>
    </row>
    <row r="7183" spans="2:6" ht="11.25" customHeight="1" x14ac:dyDescent="0.2">
      <c r="B7183" s="36" t="s">
        <v>2592</v>
      </c>
      <c r="C7183" s="37">
        <f>D7183+E7183+F7183</f>
        <v>841</v>
      </c>
      <c r="D7183" s="3">
        <v>634</v>
      </c>
      <c r="E7183" s="3">
        <v>112</v>
      </c>
      <c r="F7183" s="4">
        <v>95</v>
      </c>
    </row>
    <row r="7184" spans="2:6" ht="11.25" customHeight="1" x14ac:dyDescent="0.2">
      <c r="B7184" s="36" t="s">
        <v>4016</v>
      </c>
      <c r="C7184" s="3"/>
      <c r="D7184" s="3"/>
      <c r="E7184" s="3"/>
      <c r="F7184" s="4"/>
    </row>
    <row r="7185" spans="2:6" ht="11.25" customHeight="1" x14ac:dyDescent="0.2">
      <c r="B7185" s="36" t="s">
        <v>2979</v>
      </c>
      <c r="C7185" s="3"/>
      <c r="D7185" s="3"/>
      <c r="E7185" s="3"/>
      <c r="F7185" s="4"/>
    </row>
    <row r="7186" spans="2:6" ht="11.25" customHeight="1" x14ac:dyDescent="0.2">
      <c r="B7186" s="36" t="s">
        <v>4016</v>
      </c>
      <c r="C7186" s="3"/>
      <c r="D7186" s="3"/>
      <c r="E7186" s="3"/>
      <c r="F7186" s="4"/>
    </row>
    <row r="7187" spans="2:6" ht="11.25" customHeight="1" x14ac:dyDescent="0.2">
      <c r="B7187" s="36" t="s">
        <v>748</v>
      </c>
      <c r="C7187" s="3"/>
      <c r="D7187" s="3"/>
      <c r="E7187" s="3"/>
      <c r="F7187" s="4"/>
    </row>
    <row r="7188" spans="2:6" ht="11.25" customHeight="1" x14ac:dyDescent="0.2">
      <c r="B7188" s="36" t="s">
        <v>3906</v>
      </c>
      <c r="C7188" s="3"/>
      <c r="D7188" s="3"/>
      <c r="E7188" s="3"/>
      <c r="F7188" s="4"/>
    </row>
    <row r="7189" spans="2:6" ht="11.25" customHeight="1" x14ac:dyDescent="0.2">
      <c r="B7189" s="36" t="s">
        <v>837</v>
      </c>
      <c r="C7189" s="3"/>
      <c r="D7189" s="3"/>
      <c r="E7189" s="3"/>
      <c r="F7189" s="4"/>
    </row>
    <row r="7190" spans="2:6" ht="11.25" customHeight="1" x14ac:dyDescent="0.2">
      <c r="B7190" s="36" t="s">
        <v>1093</v>
      </c>
      <c r="C7190" s="37">
        <f>D7190+E7190+F7190</f>
        <v>3247</v>
      </c>
      <c r="D7190" s="3">
        <v>2445</v>
      </c>
      <c r="E7190" s="3">
        <v>452</v>
      </c>
      <c r="F7190" s="4">
        <v>350</v>
      </c>
    </row>
    <row r="7191" spans="2:6" ht="11.25" customHeight="1" x14ac:dyDescent="0.2">
      <c r="B7191" s="36" t="s">
        <v>4016</v>
      </c>
      <c r="C7191" s="3"/>
      <c r="D7191" s="3"/>
      <c r="E7191" s="3"/>
      <c r="F7191" s="4"/>
    </row>
    <row r="7192" spans="2:6" ht="11.25" customHeight="1" x14ac:dyDescent="0.2">
      <c r="B7192" s="33" t="s">
        <v>342</v>
      </c>
      <c r="C7192" s="34">
        <v>4254</v>
      </c>
      <c r="D7192" s="34">
        <v>1683</v>
      </c>
      <c r="E7192" s="34">
        <v>1472</v>
      </c>
      <c r="F7192" s="35">
        <v>1099</v>
      </c>
    </row>
    <row r="7193" spans="2:6" ht="11.25" customHeight="1" x14ac:dyDescent="0.2">
      <c r="B7193" s="36" t="s">
        <v>4016</v>
      </c>
      <c r="C7193" s="3"/>
      <c r="D7193" s="3"/>
      <c r="E7193" s="3"/>
      <c r="F7193" s="4"/>
    </row>
    <row r="7194" spans="2:6" ht="11.25" customHeight="1" x14ac:dyDescent="0.2">
      <c r="B7194" s="36" t="s">
        <v>3803</v>
      </c>
      <c r="C7194" s="3"/>
      <c r="D7194" s="3"/>
      <c r="E7194" s="3"/>
      <c r="F7194" s="4"/>
    </row>
    <row r="7195" spans="2:6" ht="11.25" customHeight="1" x14ac:dyDescent="0.2">
      <c r="B7195" s="36" t="s">
        <v>4016</v>
      </c>
      <c r="C7195" s="3"/>
      <c r="D7195" s="3"/>
      <c r="E7195" s="3"/>
      <c r="F7195" s="4"/>
    </row>
    <row r="7196" spans="2:6" ht="11.25" customHeight="1" x14ac:dyDescent="0.2">
      <c r="B7196" s="36" t="s">
        <v>527</v>
      </c>
      <c r="C7196" s="3"/>
      <c r="D7196" s="3"/>
      <c r="E7196" s="3"/>
      <c r="F7196" s="4"/>
    </row>
    <row r="7197" spans="2:6" ht="11.25" customHeight="1" x14ac:dyDescent="0.2">
      <c r="B7197" s="36" t="s">
        <v>4016</v>
      </c>
      <c r="C7197" s="3"/>
      <c r="D7197" s="3"/>
      <c r="E7197" s="3"/>
      <c r="F7197" s="4"/>
    </row>
    <row r="7198" spans="2:6" ht="11.25" customHeight="1" x14ac:dyDescent="0.2">
      <c r="B7198" s="36" t="s">
        <v>1566</v>
      </c>
      <c r="C7198" s="3"/>
      <c r="D7198" s="3"/>
      <c r="E7198" s="3"/>
      <c r="F7198" s="4"/>
    </row>
    <row r="7199" spans="2:6" ht="11.25" customHeight="1" x14ac:dyDescent="0.2">
      <c r="B7199" s="36" t="s">
        <v>4016</v>
      </c>
      <c r="C7199" s="3"/>
      <c r="D7199" s="3"/>
      <c r="E7199" s="3"/>
      <c r="F7199" s="4"/>
    </row>
    <row r="7200" spans="2:6" ht="11.25" customHeight="1" x14ac:dyDescent="0.2">
      <c r="B7200" s="36" t="s">
        <v>1762</v>
      </c>
      <c r="C7200" s="3"/>
      <c r="D7200" s="3"/>
      <c r="E7200" s="3"/>
      <c r="F7200" s="4"/>
    </row>
    <row r="7201" spans="2:6" ht="11.25" customHeight="1" x14ac:dyDescent="0.2">
      <c r="B7201" s="36" t="s">
        <v>733</v>
      </c>
      <c r="C7201" s="3"/>
      <c r="D7201" s="3"/>
      <c r="E7201" s="3"/>
      <c r="F7201" s="4"/>
    </row>
    <row r="7202" spans="2:6" ht="11.25" customHeight="1" x14ac:dyDescent="0.2">
      <c r="B7202" s="36" t="s">
        <v>925</v>
      </c>
      <c r="C7202" s="3"/>
      <c r="D7202" s="3"/>
      <c r="E7202" s="3"/>
      <c r="F7202" s="4"/>
    </row>
    <row r="7203" spans="2:6" ht="11.25" customHeight="1" x14ac:dyDescent="0.2">
      <c r="B7203" s="36" t="s">
        <v>4016</v>
      </c>
      <c r="C7203" s="3"/>
      <c r="D7203" s="3"/>
      <c r="E7203" s="3"/>
      <c r="F7203" s="4"/>
    </row>
    <row r="7204" spans="2:6" ht="11.25" customHeight="1" x14ac:dyDescent="0.2">
      <c r="B7204" s="28" t="s">
        <v>936</v>
      </c>
      <c r="C7204" s="6"/>
      <c r="D7204" s="6"/>
      <c r="E7204" s="6"/>
      <c r="F7204" s="7"/>
    </row>
    <row r="7205" spans="2:6" ht="11.25" customHeight="1" x14ac:dyDescent="0.2">
      <c r="B7205" s="36" t="s">
        <v>3633</v>
      </c>
      <c r="C7205" s="3"/>
      <c r="D7205" s="3"/>
      <c r="E7205" s="3"/>
      <c r="F7205" s="4"/>
    </row>
    <row r="7206" spans="2:6" ht="11.25" customHeight="1" x14ac:dyDescent="0.2">
      <c r="B7206" s="36" t="s">
        <v>3057</v>
      </c>
      <c r="C7206" s="3"/>
      <c r="D7206" s="3"/>
      <c r="E7206" s="3"/>
      <c r="F7206" s="4"/>
    </row>
    <row r="7207" spans="2:6" ht="11.25" customHeight="1" x14ac:dyDescent="0.2">
      <c r="B7207" s="36" t="s">
        <v>239</v>
      </c>
      <c r="C7207" s="37">
        <f>D7207+E7207+F7207</f>
        <v>4254</v>
      </c>
      <c r="D7207" s="3">
        <v>1683</v>
      </c>
      <c r="E7207" s="3">
        <v>1472</v>
      </c>
      <c r="F7207" s="4">
        <v>1099</v>
      </c>
    </row>
    <row r="7208" spans="2:6" ht="11.25" customHeight="1" x14ac:dyDescent="0.2">
      <c r="B7208" s="36" t="s">
        <v>4016</v>
      </c>
      <c r="C7208" s="3"/>
      <c r="D7208" s="3"/>
      <c r="E7208" s="3"/>
      <c r="F7208" s="4"/>
    </row>
    <row r="7209" spans="2:6" ht="11.25" customHeight="1" x14ac:dyDescent="0.2">
      <c r="B7209" s="33" t="s">
        <v>3072</v>
      </c>
      <c r="C7209" s="34">
        <v>56147</v>
      </c>
      <c r="D7209" s="34">
        <v>49419</v>
      </c>
      <c r="E7209" s="34">
        <v>3925</v>
      </c>
      <c r="F7209" s="35">
        <v>2803</v>
      </c>
    </row>
    <row r="7210" spans="2:6" ht="11.25" customHeight="1" x14ac:dyDescent="0.2">
      <c r="B7210" s="36" t="s">
        <v>4016</v>
      </c>
      <c r="C7210" s="3"/>
      <c r="D7210" s="3"/>
      <c r="E7210" s="3"/>
      <c r="F7210" s="4"/>
    </row>
    <row r="7211" spans="2:6" ht="11.25" customHeight="1" x14ac:dyDescent="0.2">
      <c r="B7211" s="36" t="s">
        <v>3179</v>
      </c>
      <c r="C7211" s="3"/>
      <c r="D7211" s="3"/>
      <c r="E7211" s="3"/>
      <c r="F7211" s="4"/>
    </row>
    <row r="7212" spans="2:6" ht="11.25" customHeight="1" x14ac:dyDescent="0.2">
      <c r="B7212" s="36" t="s">
        <v>4016</v>
      </c>
      <c r="C7212" s="3"/>
      <c r="D7212" s="3"/>
      <c r="E7212" s="3"/>
      <c r="F7212" s="4"/>
    </row>
    <row r="7213" spans="2:6" ht="11.25" customHeight="1" x14ac:dyDescent="0.2">
      <c r="B7213" s="36" t="s">
        <v>883</v>
      </c>
      <c r="C7213" s="3"/>
      <c r="D7213" s="3"/>
      <c r="E7213" s="3"/>
      <c r="F7213" s="4"/>
    </row>
    <row r="7214" spans="2:6" ht="11.25" customHeight="1" x14ac:dyDescent="0.2">
      <c r="B7214" s="36" t="s">
        <v>4016</v>
      </c>
      <c r="C7214" s="3"/>
      <c r="D7214" s="3"/>
      <c r="E7214" s="3"/>
      <c r="F7214" s="4"/>
    </row>
    <row r="7215" spans="2:6" ht="11.25" customHeight="1" x14ac:dyDescent="0.2">
      <c r="B7215" s="36" t="s">
        <v>724</v>
      </c>
      <c r="C7215" s="3"/>
      <c r="D7215" s="3"/>
      <c r="E7215" s="3"/>
      <c r="F7215" s="4"/>
    </row>
    <row r="7216" spans="2:6" ht="11.25" customHeight="1" x14ac:dyDescent="0.2">
      <c r="B7216" s="36" t="s">
        <v>4016</v>
      </c>
      <c r="C7216" s="3"/>
      <c r="D7216" s="3"/>
      <c r="E7216" s="3"/>
      <c r="F7216" s="4"/>
    </row>
    <row r="7217" spans="2:6" ht="11.25" customHeight="1" x14ac:dyDescent="0.2">
      <c r="B7217" s="36" t="s">
        <v>3917</v>
      </c>
      <c r="C7217" s="3"/>
      <c r="D7217" s="3"/>
      <c r="E7217" s="3"/>
      <c r="F7217" s="4"/>
    </row>
    <row r="7218" spans="2:6" ht="11.25" customHeight="1" x14ac:dyDescent="0.2">
      <c r="B7218" s="36" t="s">
        <v>4016</v>
      </c>
      <c r="C7218" s="3"/>
      <c r="D7218" s="3"/>
      <c r="E7218" s="3"/>
      <c r="F7218" s="4"/>
    </row>
    <row r="7219" spans="2:6" ht="11.25" customHeight="1" x14ac:dyDescent="0.2">
      <c r="B7219" s="36" t="s">
        <v>1776</v>
      </c>
      <c r="C7219" s="37">
        <f>D7219+E7219+F7219</f>
        <v>30786</v>
      </c>
      <c r="D7219" s="3">
        <v>30786</v>
      </c>
      <c r="E7219" s="3"/>
      <c r="F7219" s="4"/>
    </row>
    <row r="7220" spans="2:6" ht="11.25" customHeight="1" x14ac:dyDescent="0.2">
      <c r="B7220" s="36" t="s">
        <v>4016</v>
      </c>
      <c r="C7220" s="3"/>
      <c r="D7220" s="3"/>
      <c r="E7220" s="3"/>
      <c r="F7220" s="4"/>
    </row>
    <row r="7221" spans="2:6" ht="11.25" customHeight="1" x14ac:dyDescent="0.2">
      <c r="B7221" s="36" t="s">
        <v>2214</v>
      </c>
      <c r="C7221" s="3"/>
      <c r="D7221" s="3"/>
      <c r="E7221" s="3"/>
      <c r="F7221" s="4"/>
    </row>
    <row r="7222" spans="2:6" ht="11.25" customHeight="1" x14ac:dyDescent="0.2">
      <c r="B7222" s="36" t="s">
        <v>4016</v>
      </c>
      <c r="C7222" s="3"/>
      <c r="D7222" s="3"/>
      <c r="E7222" s="3"/>
      <c r="F7222" s="4"/>
    </row>
    <row r="7223" spans="2:6" ht="11.25" customHeight="1" x14ac:dyDescent="0.2">
      <c r="B7223" s="36" t="s">
        <v>1135</v>
      </c>
      <c r="C7223" s="37">
        <f>D7223+E7223+F7223</f>
        <v>615</v>
      </c>
      <c r="D7223" s="3"/>
      <c r="E7223" s="3">
        <v>615</v>
      </c>
      <c r="F7223" s="4"/>
    </row>
    <row r="7224" spans="2:6" ht="11.25" customHeight="1" x14ac:dyDescent="0.2">
      <c r="B7224" s="36" t="s">
        <v>4016</v>
      </c>
      <c r="C7224" s="3"/>
      <c r="D7224" s="3"/>
      <c r="E7224" s="3"/>
      <c r="F7224" s="4"/>
    </row>
    <row r="7225" spans="2:6" ht="11.25" customHeight="1" x14ac:dyDescent="0.2">
      <c r="B7225" s="36" t="s">
        <v>1498</v>
      </c>
      <c r="C7225" s="3"/>
      <c r="D7225" s="3"/>
      <c r="E7225" s="3"/>
      <c r="F7225" s="4"/>
    </row>
    <row r="7226" spans="2:6" ht="11.25" customHeight="1" x14ac:dyDescent="0.2">
      <c r="B7226" s="36" t="s">
        <v>4016</v>
      </c>
      <c r="C7226" s="3"/>
      <c r="D7226" s="3"/>
      <c r="E7226" s="3"/>
      <c r="F7226" s="4"/>
    </row>
    <row r="7227" spans="2:6" ht="11.25" customHeight="1" x14ac:dyDescent="0.2">
      <c r="B7227" s="36" t="s">
        <v>3913</v>
      </c>
      <c r="C7227" s="3"/>
      <c r="D7227" s="3"/>
      <c r="E7227" s="3"/>
      <c r="F7227" s="4"/>
    </row>
    <row r="7228" spans="2:6" ht="11.25" customHeight="1" x14ac:dyDescent="0.2">
      <c r="B7228" s="36" t="s">
        <v>4016</v>
      </c>
      <c r="C7228" s="3"/>
      <c r="D7228" s="3"/>
      <c r="E7228" s="3"/>
      <c r="F7228" s="4"/>
    </row>
    <row r="7229" spans="2:6" ht="11.25" customHeight="1" x14ac:dyDescent="0.2">
      <c r="B7229" s="36" t="s">
        <v>343</v>
      </c>
      <c r="C7229" s="3"/>
      <c r="D7229" s="3"/>
      <c r="E7229" s="3"/>
      <c r="F7229" s="4"/>
    </row>
    <row r="7230" spans="2:6" ht="11.25" customHeight="1" x14ac:dyDescent="0.2">
      <c r="B7230" s="36" t="s">
        <v>3951</v>
      </c>
      <c r="C7230" s="3"/>
      <c r="D7230" s="3"/>
      <c r="E7230" s="3"/>
      <c r="F7230" s="4"/>
    </row>
    <row r="7231" spans="2:6" ht="11.25" customHeight="1" x14ac:dyDescent="0.2">
      <c r="B7231" s="36" t="s">
        <v>3604</v>
      </c>
      <c r="C7231" s="3"/>
      <c r="D7231" s="3"/>
      <c r="E7231" s="3"/>
      <c r="F7231" s="4"/>
    </row>
    <row r="7232" spans="2:6" ht="11.25" customHeight="1" x14ac:dyDescent="0.2">
      <c r="B7232" s="36" t="s">
        <v>3670</v>
      </c>
      <c r="C7232" s="37">
        <f>D7232+E7232+F7232</f>
        <v>24746</v>
      </c>
      <c r="D7232" s="3">
        <v>18633</v>
      </c>
      <c r="E7232" s="3">
        <v>3310</v>
      </c>
      <c r="F7232" s="4">
        <v>2803</v>
      </c>
    </row>
    <row r="7233" spans="2:6" ht="11.25" customHeight="1" x14ac:dyDescent="0.2">
      <c r="B7233" s="36" t="s">
        <v>4016</v>
      </c>
      <c r="C7233" s="3"/>
      <c r="D7233" s="3"/>
      <c r="E7233" s="3"/>
      <c r="F7233" s="4"/>
    </row>
    <row r="7234" spans="2:6" ht="11.25" customHeight="1" x14ac:dyDescent="0.2">
      <c r="B7234" s="36" t="s">
        <v>2532</v>
      </c>
      <c r="C7234" s="3"/>
      <c r="D7234" s="3"/>
      <c r="E7234" s="3"/>
      <c r="F7234" s="4"/>
    </row>
    <row r="7235" spans="2:6" ht="11.25" customHeight="1" x14ac:dyDescent="0.2">
      <c r="B7235" s="36" t="s">
        <v>4016</v>
      </c>
      <c r="C7235" s="3"/>
      <c r="D7235" s="3"/>
      <c r="E7235" s="3"/>
      <c r="F7235" s="4"/>
    </row>
    <row r="7236" spans="2:6" ht="11.25" customHeight="1" x14ac:dyDescent="0.2">
      <c r="B7236" s="36" t="s">
        <v>2045</v>
      </c>
      <c r="C7236" s="3"/>
      <c r="D7236" s="3"/>
      <c r="E7236" s="3"/>
      <c r="F7236" s="4"/>
    </row>
    <row r="7237" spans="2:6" ht="11.25" customHeight="1" x14ac:dyDescent="0.2">
      <c r="B7237" s="36" t="s">
        <v>3746</v>
      </c>
      <c r="C7237" s="3"/>
      <c r="D7237" s="3"/>
      <c r="E7237" s="3"/>
      <c r="F7237" s="4"/>
    </row>
    <row r="7238" spans="2:6" ht="11.25" customHeight="1" x14ac:dyDescent="0.2">
      <c r="B7238" s="36" t="s">
        <v>2085</v>
      </c>
      <c r="C7238" s="3"/>
      <c r="D7238" s="3"/>
      <c r="E7238" s="3"/>
      <c r="F7238" s="4"/>
    </row>
    <row r="7239" spans="2:6" ht="11.25" customHeight="1" x14ac:dyDescent="0.2">
      <c r="B7239" s="36" t="s">
        <v>3152</v>
      </c>
      <c r="C7239" s="37">
        <f>D7239+E7239+F7239</f>
        <v>56147</v>
      </c>
      <c r="D7239" s="3">
        <v>49419</v>
      </c>
      <c r="E7239" s="3">
        <v>3925</v>
      </c>
      <c r="F7239" s="4">
        <v>2803</v>
      </c>
    </row>
    <row r="7240" spans="2:6" ht="11.25" customHeight="1" x14ac:dyDescent="0.2">
      <c r="B7240" s="36" t="s">
        <v>4016</v>
      </c>
      <c r="C7240" s="3"/>
      <c r="D7240" s="3"/>
      <c r="E7240" s="3"/>
      <c r="F7240" s="4"/>
    </row>
    <row r="7241" spans="2:6" ht="11.25" customHeight="1" x14ac:dyDescent="0.2">
      <c r="B7241" s="33" t="s">
        <v>2630</v>
      </c>
      <c r="C7241" s="34">
        <v>7688</v>
      </c>
      <c r="D7241" s="34">
        <v>6429</v>
      </c>
      <c r="E7241" s="34">
        <v>831</v>
      </c>
      <c r="F7241" s="35">
        <v>428</v>
      </c>
    </row>
    <row r="7242" spans="2:6" ht="11.25" customHeight="1" x14ac:dyDescent="0.2">
      <c r="B7242" s="36" t="s">
        <v>4016</v>
      </c>
      <c r="C7242" s="3"/>
      <c r="D7242" s="3"/>
      <c r="E7242" s="3"/>
      <c r="F7242" s="4"/>
    </row>
    <row r="7243" spans="2:6" ht="11.25" customHeight="1" x14ac:dyDescent="0.2">
      <c r="B7243" s="36" t="s">
        <v>1397</v>
      </c>
      <c r="C7243" s="3"/>
      <c r="D7243" s="3"/>
      <c r="E7243" s="3"/>
      <c r="F7243" s="4"/>
    </row>
    <row r="7244" spans="2:6" ht="11.25" customHeight="1" x14ac:dyDescent="0.2">
      <c r="B7244" s="36" t="s">
        <v>4016</v>
      </c>
      <c r="C7244" s="3"/>
      <c r="D7244" s="3"/>
      <c r="E7244" s="3"/>
      <c r="F7244" s="4"/>
    </row>
    <row r="7245" spans="2:6" ht="11.25" customHeight="1" x14ac:dyDescent="0.2">
      <c r="B7245" s="36" t="s">
        <v>1067</v>
      </c>
      <c r="C7245" s="3"/>
      <c r="D7245" s="3"/>
      <c r="E7245" s="3"/>
      <c r="F7245" s="4"/>
    </row>
    <row r="7246" spans="2:6" ht="11.25" customHeight="1" x14ac:dyDescent="0.2">
      <c r="B7246" s="36" t="s">
        <v>4016</v>
      </c>
      <c r="C7246" s="3"/>
      <c r="D7246" s="3"/>
      <c r="E7246" s="3"/>
      <c r="F7246" s="4"/>
    </row>
    <row r="7247" spans="2:6" ht="11.25" customHeight="1" x14ac:dyDescent="0.2">
      <c r="B7247" s="36" t="s">
        <v>1468</v>
      </c>
      <c r="C7247" s="3"/>
      <c r="D7247" s="3"/>
      <c r="E7247" s="3"/>
      <c r="F7247" s="4"/>
    </row>
    <row r="7248" spans="2:6" ht="11.25" customHeight="1" x14ac:dyDescent="0.2">
      <c r="B7248" s="36" t="s">
        <v>4016</v>
      </c>
      <c r="C7248" s="3"/>
      <c r="D7248" s="3"/>
      <c r="E7248" s="3"/>
      <c r="F7248" s="4"/>
    </row>
    <row r="7249" spans="2:6" ht="11.25" customHeight="1" x14ac:dyDescent="0.2">
      <c r="B7249" s="36" t="s">
        <v>2124</v>
      </c>
      <c r="C7249" s="3"/>
      <c r="D7249" s="3"/>
      <c r="E7249" s="3"/>
      <c r="F7249" s="4"/>
    </row>
    <row r="7250" spans="2:6" ht="11.25" customHeight="1" x14ac:dyDescent="0.2">
      <c r="B7250" s="36" t="s">
        <v>4016</v>
      </c>
      <c r="C7250" s="3"/>
      <c r="D7250" s="3"/>
      <c r="E7250" s="3"/>
      <c r="F7250" s="4"/>
    </row>
    <row r="7251" spans="2:6" ht="11.25" customHeight="1" x14ac:dyDescent="0.2">
      <c r="B7251" s="36" t="s">
        <v>2890</v>
      </c>
      <c r="C7251" s="3"/>
      <c r="D7251" s="3"/>
      <c r="E7251" s="3"/>
      <c r="F7251" s="4"/>
    </row>
    <row r="7252" spans="2:6" ht="11.25" customHeight="1" x14ac:dyDescent="0.2">
      <c r="B7252" s="36" t="s">
        <v>4016</v>
      </c>
      <c r="C7252" s="3"/>
      <c r="D7252" s="3"/>
      <c r="E7252" s="3"/>
      <c r="F7252" s="4"/>
    </row>
    <row r="7253" spans="2:6" ht="11.25" customHeight="1" x14ac:dyDescent="0.2">
      <c r="B7253" s="36" t="s">
        <v>2672</v>
      </c>
      <c r="C7253" s="3"/>
      <c r="D7253" s="3"/>
      <c r="E7253" s="3"/>
      <c r="F7253" s="4"/>
    </row>
    <row r="7254" spans="2:6" ht="11.25" customHeight="1" x14ac:dyDescent="0.2">
      <c r="B7254" s="36" t="s">
        <v>4016</v>
      </c>
      <c r="C7254" s="3"/>
      <c r="D7254" s="3"/>
      <c r="E7254" s="3"/>
      <c r="F7254" s="4"/>
    </row>
    <row r="7255" spans="2:6" ht="11.25" customHeight="1" x14ac:dyDescent="0.2">
      <c r="B7255" s="36" t="s">
        <v>108</v>
      </c>
      <c r="C7255" s="37">
        <f>D7255+E7255+F7255</f>
        <v>2394</v>
      </c>
      <c r="D7255" s="3">
        <v>2394</v>
      </c>
      <c r="E7255" s="3"/>
      <c r="F7255" s="4"/>
    </row>
    <row r="7256" spans="2:6" ht="11.25" customHeight="1" x14ac:dyDescent="0.2">
      <c r="B7256" s="36" t="s">
        <v>4016</v>
      </c>
      <c r="C7256" s="3"/>
      <c r="D7256" s="3"/>
      <c r="E7256" s="3"/>
      <c r="F7256" s="4"/>
    </row>
    <row r="7257" spans="2:6" ht="11.25" customHeight="1" x14ac:dyDescent="0.2">
      <c r="B7257" s="28" t="s">
        <v>1145</v>
      </c>
      <c r="C7257" s="6"/>
      <c r="D7257" s="6"/>
      <c r="E7257" s="6"/>
      <c r="F7257" s="7"/>
    </row>
    <row r="7258" spans="2:6" ht="11.25" customHeight="1" x14ac:dyDescent="0.2">
      <c r="B7258" s="36" t="s">
        <v>4016</v>
      </c>
      <c r="C7258" s="3"/>
      <c r="D7258" s="3"/>
      <c r="E7258" s="3"/>
      <c r="F7258" s="4"/>
    </row>
    <row r="7259" spans="2:6" ht="11.25" customHeight="1" x14ac:dyDescent="0.2">
      <c r="B7259" s="36" t="s">
        <v>1898</v>
      </c>
      <c r="C7259" s="3"/>
      <c r="D7259" s="3"/>
      <c r="E7259" s="3"/>
      <c r="F7259" s="4"/>
    </row>
    <row r="7260" spans="2:6" ht="11.25" customHeight="1" x14ac:dyDescent="0.2">
      <c r="B7260" s="36" t="s">
        <v>4016</v>
      </c>
      <c r="C7260" s="3"/>
      <c r="D7260" s="3"/>
      <c r="E7260" s="3"/>
      <c r="F7260" s="4"/>
    </row>
    <row r="7261" spans="2:6" ht="11.25" customHeight="1" x14ac:dyDescent="0.2">
      <c r="B7261" s="36" t="s">
        <v>2847</v>
      </c>
      <c r="C7261" s="3"/>
      <c r="D7261" s="3"/>
      <c r="E7261" s="3"/>
      <c r="F7261" s="4"/>
    </row>
    <row r="7262" spans="2:6" ht="11.25" customHeight="1" x14ac:dyDescent="0.2">
      <c r="B7262" s="36" t="s">
        <v>3535</v>
      </c>
      <c r="C7262" s="3"/>
      <c r="D7262" s="3"/>
      <c r="E7262" s="3"/>
      <c r="F7262" s="4"/>
    </row>
    <row r="7263" spans="2:6" ht="11.25" customHeight="1" x14ac:dyDescent="0.2">
      <c r="B7263" s="36" t="s">
        <v>3237</v>
      </c>
      <c r="C7263" s="3"/>
      <c r="D7263" s="3"/>
      <c r="E7263" s="3"/>
      <c r="F7263" s="4"/>
    </row>
    <row r="7264" spans="2:6" ht="11.25" customHeight="1" x14ac:dyDescent="0.2">
      <c r="B7264" s="36" t="s">
        <v>1671</v>
      </c>
      <c r="C7264" s="37">
        <f>D7264+E7264+F7264</f>
        <v>2025</v>
      </c>
      <c r="D7264" s="3">
        <v>1531</v>
      </c>
      <c r="E7264" s="3">
        <v>283</v>
      </c>
      <c r="F7264" s="4">
        <v>211</v>
      </c>
    </row>
    <row r="7265" spans="2:6" ht="11.25" customHeight="1" x14ac:dyDescent="0.2">
      <c r="B7265" s="36" t="s">
        <v>4016</v>
      </c>
      <c r="C7265" s="3"/>
      <c r="D7265" s="3"/>
      <c r="E7265" s="3"/>
      <c r="F7265" s="4"/>
    </row>
    <row r="7266" spans="2:6" ht="11.25" customHeight="1" x14ac:dyDescent="0.2">
      <c r="B7266" s="36" t="s">
        <v>1665</v>
      </c>
      <c r="C7266" s="3"/>
      <c r="D7266" s="3"/>
      <c r="E7266" s="3"/>
      <c r="F7266" s="4"/>
    </row>
    <row r="7267" spans="2:6" ht="11.25" customHeight="1" x14ac:dyDescent="0.2">
      <c r="B7267" s="36" t="s">
        <v>4016</v>
      </c>
      <c r="C7267" s="3"/>
      <c r="D7267" s="3"/>
      <c r="E7267" s="3"/>
      <c r="F7267" s="4"/>
    </row>
    <row r="7268" spans="2:6" ht="11.25" customHeight="1" x14ac:dyDescent="0.2">
      <c r="B7268" s="36" t="s">
        <v>3233</v>
      </c>
      <c r="C7268" s="3"/>
      <c r="D7268" s="3"/>
      <c r="E7268" s="3"/>
      <c r="F7268" s="4"/>
    </row>
    <row r="7269" spans="2:6" ht="11.25" customHeight="1" x14ac:dyDescent="0.2">
      <c r="B7269" s="36" t="s">
        <v>3615</v>
      </c>
      <c r="C7269" s="3"/>
      <c r="D7269" s="3"/>
      <c r="E7269" s="3"/>
      <c r="F7269" s="4"/>
    </row>
    <row r="7270" spans="2:6" ht="11.25" customHeight="1" x14ac:dyDescent="0.2">
      <c r="B7270" s="36" t="s">
        <v>581</v>
      </c>
      <c r="C7270" s="3"/>
      <c r="D7270" s="3"/>
      <c r="E7270" s="3"/>
      <c r="F7270" s="4"/>
    </row>
    <row r="7271" spans="2:6" ht="11.25" customHeight="1" x14ac:dyDescent="0.2">
      <c r="B7271" s="36" t="s">
        <v>2039</v>
      </c>
      <c r="C7271" s="37">
        <f>D7271+E7271+F7271</f>
        <v>1131</v>
      </c>
      <c r="D7271" s="3">
        <v>935</v>
      </c>
      <c r="E7271" s="3">
        <v>140</v>
      </c>
      <c r="F7271" s="4">
        <v>56</v>
      </c>
    </row>
    <row r="7272" spans="2:6" ht="11.25" customHeight="1" x14ac:dyDescent="0.2">
      <c r="B7272" s="36" t="s">
        <v>4016</v>
      </c>
      <c r="C7272" s="3"/>
      <c r="D7272" s="3"/>
      <c r="E7272" s="3"/>
      <c r="F7272" s="4"/>
    </row>
    <row r="7273" spans="2:6" ht="11.25" customHeight="1" x14ac:dyDescent="0.2">
      <c r="B7273" s="36" t="s">
        <v>2948</v>
      </c>
      <c r="C7273" s="3"/>
      <c r="D7273" s="3"/>
      <c r="E7273" s="3"/>
      <c r="F7273" s="4"/>
    </row>
    <row r="7274" spans="2:6" ht="11.25" customHeight="1" x14ac:dyDescent="0.2">
      <c r="B7274" s="36" t="s">
        <v>4016</v>
      </c>
      <c r="C7274" s="3"/>
      <c r="D7274" s="3"/>
      <c r="E7274" s="3"/>
      <c r="F7274" s="4"/>
    </row>
    <row r="7275" spans="2:6" ht="11.25" customHeight="1" x14ac:dyDescent="0.2">
      <c r="B7275" s="36" t="s">
        <v>3428</v>
      </c>
      <c r="C7275" s="3"/>
      <c r="D7275" s="3"/>
      <c r="E7275" s="3"/>
      <c r="F7275" s="4"/>
    </row>
    <row r="7276" spans="2:6" ht="11.25" customHeight="1" x14ac:dyDescent="0.2">
      <c r="B7276" s="36" t="s">
        <v>662</v>
      </c>
      <c r="C7276" s="3"/>
      <c r="D7276" s="3"/>
      <c r="E7276" s="3"/>
      <c r="F7276" s="4"/>
    </row>
    <row r="7277" spans="2:6" ht="11.25" customHeight="1" x14ac:dyDescent="0.2">
      <c r="B7277" s="36" t="s">
        <v>3700</v>
      </c>
      <c r="C7277" s="3"/>
      <c r="D7277" s="3"/>
      <c r="E7277" s="3"/>
      <c r="F7277" s="4"/>
    </row>
    <row r="7278" spans="2:6" ht="11.25" customHeight="1" x14ac:dyDescent="0.2">
      <c r="B7278" s="36" t="s">
        <v>673</v>
      </c>
      <c r="C7278" s="37">
        <f>D7278+E7278+F7278</f>
        <v>1020</v>
      </c>
      <c r="D7278" s="3">
        <v>935</v>
      </c>
      <c r="E7278" s="3">
        <v>68</v>
      </c>
      <c r="F7278" s="4">
        <v>17</v>
      </c>
    </row>
    <row r="7279" spans="2:6" ht="11.25" customHeight="1" x14ac:dyDescent="0.2">
      <c r="B7279" s="36" t="s">
        <v>4016</v>
      </c>
      <c r="C7279" s="3"/>
      <c r="D7279" s="3"/>
      <c r="E7279" s="3"/>
      <c r="F7279" s="4"/>
    </row>
    <row r="7280" spans="2:6" ht="11.25" customHeight="1" x14ac:dyDescent="0.2">
      <c r="B7280" s="36" t="s">
        <v>28</v>
      </c>
      <c r="C7280" s="3"/>
      <c r="D7280" s="3"/>
      <c r="E7280" s="3"/>
      <c r="F7280" s="4"/>
    </row>
    <row r="7281" spans="2:6" ht="11.25" customHeight="1" x14ac:dyDescent="0.2">
      <c r="B7281" s="36" t="s">
        <v>4016</v>
      </c>
      <c r="C7281" s="3"/>
      <c r="D7281" s="3"/>
      <c r="E7281" s="3"/>
      <c r="F7281" s="4"/>
    </row>
    <row r="7282" spans="2:6" ht="11.25" customHeight="1" x14ac:dyDescent="0.2">
      <c r="B7282" s="36" t="s">
        <v>935</v>
      </c>
      <c r="C7282" s="3"/>
      <c r="D7282" s="3"/>
      <c r="E7282" s="3"/>
      <c r="F7282" s="4"/>
    </row>
    <row r="7283" spans="2:6" ht="11.25" customHeight="1" x14ac:dyDescent="0.2">
      <c r="B7283" s="36" t="s">
        <v>2952</v>
      </c>
      <c r="C7283" s="3"/>
      <c r="D7283" s="3"/>
      <c r="E7283" s="3"/>
      <c r="F7283" s="4"/>
    </row>
    <row r="7284" spans="2:6" ht="11.25" customHeight="1" x14ac:dyDescent="0.2">
      <c r="B7284" s="36" t="s">
        <v>3495</v>
      </c>
      <c r="C7284" s="3"/>
      <c r="D7284" s="3"/>
      <c r="E7284" s="3"/>
      <c r="F7284" s="4"/>
    </row>
    <row r="7285" spans="2:6" ht="11.25" customHeight="1" x14ac:dyDescent="0.2">
      <c r="B7285" s="36" t="s">
        <v>494</v>
      </c>
      <c r="C7285" s="37">
        <f>D7285+E7285+F7285</f>
        <v>1118</v>
      </c>
      <c r="D7285" s="3">
        <v>634</v>
      </c>
      <c r="E7285" s="3">
        <v>340</v>
      </c>
      <c r="F7285" s="4">
        <v>144</v>
      </c>
    </row>
    <row r="7286" spans="2:6" ht="11.25" customHeight="1" x14ac:dyDescent="0.2">
      <c r="B7286" s="36" t="s">
        <v>4016</v>
      </c>
      <c r="C7286" s="3"/>
      <c r="D7286" s="3"/>
      <c r="E7286" s="3"/>
      <c r="F7286" s="4"/>
    </row>
    <row r="7287" spans="2:6" ht="11.25" customHeight="1" x14ac:dyDescent="0.2">
      <c r="B7287" s="36" t="s">
        <v>986</v>
      </c>
      <c r="C7287" s="3"/>
      <c r="D7287" s="3"/>
      <c r="E7287" s="3"/>
      <c r="F7287" s="4"/>
    </row>
    <row r="7288" spans="2:6" ht="11.25" customHeight="1" x14ac:dyDescent="0.2">
      <c r="B7288" s="36" t="s">
        <v>4016</v>
      </c>
      <c r="C7288" s="3"/>
      <c r="D7288" s="3"/>
      <c r="E7288" s="3"/>
      <c r="F7288" s="4"/>
    </row>
    <row r="7289" spans="2:6" ht="11.25" customHeight="1" x14ac:dyDescent="0.2">
      <c r="B7289" s="36" t="s">
        <v>1260</v>
      </c>
      <c r="C7289" s="3"/>
      <c r="D7289" s="3"/>
      <c r="E7289" s="3"/>
      <c r="F7289" s="4"/>
    </row>
    <row r="7290" spans="2:6" ht="11.25" customHeight="1" x14ac:dyDescent="0.2">
      <c r="B7290" s="36" t="s">
        <v>3343</v>
      </c>
      <c r="C7290" s="3"/>
      <c r="D7290" s="3"/>
      <c r="E7290" s="3"/>
      <c r="F7290" s="4"/>
    </row>
    <row r="7291" spans="2:6" ht="11.25" customHeight="1" x14ac:dyDescent="0.2">
      <c r="B7291" s="36" t="s">
        <v>2778</v>
      </c>
      <c r="C7291" s="3"/>
      <c r="D7291" s="3"/>
      <c r="E7291" s="3"/>
      <c r="F7291" s="4"/>
    </row>
    <row r="7292" spans="2:6" ht="11.25" customHeight="1" x14ac:dyDescent="0.2">
      <c r="B7292" s="36" t="s">
        <v>449</v>
      </c>
      <c r="C7292" s="37">
        <f>D7292+E7292+F7292</f>
        <v>5294</v>
      </c>
      <c r="D7292" s="3">
        <v>4035</v>
      </c>
      <c r="E7292" s="3">
        <v>831</v>
      </c>
      <c r="F7292" s="4">
        <v>428</v>
      </c>
    </row>
    <row r="7293" spans="2:6" ht="11.25" customHeight="1" x14ac:dyDescent="0.2">
      <c r="B7293" s="36" t="s">
        <v>4016</v>
      </c>
      <c r="C7293" s="3"/>
      <c r="D7293" s="3"/>
      <c r="E7293" s="3"/>
      <c r="F7293" s="4"/>
    </row>
    <row r="7294" spans="2:6" ht="11.25" customHeight="1" x14ac:dyDescent="0.2">
      <c r="B7294" s="36" t="s">
        <v>1983</v>
      </c>
      <c r="C7294" s="3"/>
      <c r="D7294" s="3"/>
      <c r="E7294" s="3"/>
      <c r="F7294" s="4"/>
    </row>
    <row r="7295" spans="2:6" ht="11.25" customHeight="1" x14ac:dyDescent="0.2">
      <c r="B7295" s="36" t="s">
        <v>4016</v>
      </c>
      <c r="C7295" s="3"/>
      <c r="D7295" s="3"/>
      <c r="E7295" s="3"/>
      <c r="F7295" s="4"/>
    </row>
    <row r="7296" spans="2:6" ht="11.25" customHeight="1" x14ac:dyDescent="0.2">
      <c r="B7296" s="36" t="s">
        <v>3619</v>
      </c>
      <c r="C7296" s="3"/>
      <c r="D7296" s="3"/>
      <c r="E7296" s="3"/>
      <c r="F7296" s="4"/>
    </row>
    <row r="7297" spans="2:6" ht="11.25" customHeight="1" x14ac:dyDescent="0.2">
      <c r="B7297" s="36" t="s">
        <v>162</v>
      </c>
      <c r="C7297" s="3"/>
      <c r="D7297" s="3"/>
      <c r="E7297" s="3"/>
      <c r="F7297" s="4"/>
    </row>
    <row r="7298" spans="2:6" ht="11.25" customHeight="1" x14ac:dyDescent="0.2">
      <c r="B7298" s="36" t="s">
        <v>609</v>
      </c>
      <c r="C7298" s="3"/>
      <c r="D7298" s="3"/>
      <c r="E7298" s="3"/>
      <c r="F7298" s="4"/>
    </row>
    <row r="7299" spans="2:6" ht="11.25" customHeight="1" x14ac:dyDescent="0.2">
      <c r="B7299" s="36" t="s">
        <v>1446</v>
      </c>
      <c r="C7299" s="37">
        <f>D7299+E7299+F7299</f>
        <v>7688</v>
      </c>
      <c r="D7299" s="3">
        <v>6429</v>
      </c>
      <c r="E7299" s="3">
        <v>831</v>
      </c>
      <c r="F7299" s="4">
        <v>428</v>
      </c>
    </row>
    <row r="7300" spans="2:6" ht="11.25" customHeight="1" x14ac:dyDescent="0.2">
      <c r="B7300" s="36" t="s">
        <v>4016</v>
      </c>
      <c r="C7300" s="3"/>
      <c r="D7300" s="3"/>
      <c r="E7300" s="3"/>
      <c r="F7300" s="4"/>
    </row>
    <row r="7301" spans="2:6" ht="11.25" customHeight="1" x14ac:dyDescent="0.2">
      <c r="B7301" s="33" t="s">
        <v>3120</v>
      </c>
      <c r="C7301" s="34">
        <v>6404</v>
      </c>
      <c r="D7301" s="34">
        <v>5356</v>
      </c>
      <c r="E7301" s="34">
        <v>691</v>
      </c>
      <c r="F7301" s="35">
        <v>357</v>
      </c>
    </row>
    <row r="7302" spans="2:6" ht="11.25" customHeight="1" x14ac:dyDescent="0.2">
      <c r="B7302" s="36" t="s">
        <v>4016</v>
      </c>
      <c r="C7302" s="3"/>
      <c r="D7302" s="3"/>
      <c r="E7302" s="3"/>
      <c r="F7302" s="4"/>
    </row>
    <row r="7303" spans="2:6" ht="11.25" customHeight="1" x14ac:dyDescent="0.2">
      <c r="B7303" s="36" t="s">
        <v>858</v>
      </c>
      <c r="C7303" s="3"/>
      <c r="D7303" s="3"/>
      <c r="E7303" s="3"/>
      <c r="F7303" s="4"/>
    </row>
    <row r="7304" spans="2:6" ht="11.25" customHeight="1" x14ac:dyDescent="0.2">
      <c r="B7304" s="36" t="s">
        <v>4016</v>
      </c>
      <c r="C7304" s="3"/>
      <c r="D7304" s="3"/>
      <c r="E7304" s="3"/>
      <c r="F7304" s="4"/>
    </row>
    <row r="7305" spans="2:6" ht="11.25" customHeight="1" x14ac:dyDescent="0.2">
      <c r="B7305" s="36" t="s">
        <v>1736</v>
      </c>
      <c r="C7305" s="3"/>
      <c r="D7305" s="3"/>
      <c r="E7305" s="3"/>
      <c r="F7305" s="4"/>
    </row>
    <row r="7306" spans="2:6" ht="11.25" customHeight="1" x14ac:dyDescent="0.2">
      <c r="B7306" s="36" t="s">
        <v>4016</v>
      </c>
      <c r="C7306" s="3"/>
      <c r="D7306" s="3"/>
      <c r="E7306" s="3"/>
      <c r="F7306" s="4"/>
    </row>
    <row r="7307" spans="2:6" ht="11.25" customHeight="1" x14ac:dyDescent="0.2">
      <c r="B7307" s="36" t="s">
        <v>3218</v>
      </c>
      <c r="C7307" s="3"/>
      <c r="D7307" s="3"/>
      <c r="E7307" s="3"/>
      <c r="F7307" s="4"/>
    </row>
    <row r="7308" spans="2:6" ht="11.25" customHeight="1" x14ac:dyDescent="0.2">
      <c r="B7308" s="36" t="s">
        <v>4016</v>
      </c>
      <c r="C7308" s="3"/>
      <c r="D7308" s="3"/>
      <c r="E7308" s="3"/>
      <c r="F7308" s="4"/>
    </row>
    <row r="7309" spans="2:6" ht="11.25" customHeight="1" x14ac:dyDescent="0.2">
      <c r="B7309" s="36" t="s">
        <v>2124</v>
      </c>
      <c r="C7309" s="3"/>
      <c r="D7309" s="3"/>
      <c r="E7309" s="3"/>
      <c r="F7309" s="4"/>
    </row>
    <row r="7310" spans="2:6" ht="11.25" customHeight="1" x14ac:dyDescent="0.2">
      <c r="B7310" s="28" t="s">
        <v>4016</v>
      </c>
      <c r="C7310" s="6"/>
      <c r="D7310" s="6"/>
      <c r="E7310" s="6"/>
      <c r="F7310" s="7"/>
    </row>
    <row r="7311" spans="2:6" ht="11.25" customHeight="1" x14ac:dyDescent="0.2">
      <c r="B7311" s="36" t="s">
        <v>1567</v>
      </c>
      <c r="C7311" s="3"/>
      <c r="D7311" s="3"/>
      <c r="E7311" s="3"/>
      <c r="F7311" s="4"/>
    </row>
    <row r="7312" spans="2:6" ht="11.25" customHeight="1" x14ac:dyDescent="0.2">
      <c r="B7312" s="36" t="s">
        <v>4016</v>
      </c>
      <c r="C7312" s="3"/>
      <c r="D7312" s="3"/>
      <c r="E7312" s="3"/>
      <c r="F7312" s="4"/>
    </row>
    <row r="7313" spans="2:6" ht="11.25" customHeight="1" x14ac:dyDescent="0.2">
      <c r="B7313" s="36" t="s">
        <v>3146</v>
      </c>
      <c r="C7313" s="3"/>
      <c r="D7313" s="3"/>
      <c r="E7313" s="3"/>
      <c r="F7313" s="4"/>
    </row>
    <row r="7314" spans="2:6" ht="11.25" customHeight="1" x14ac:dyDescent="0.2">
      <c r="B7314" s="36" t="s">
        <v>4016</v>
      </c>
      <c r="C7314" s="3"/>
      <c r="D7314" s="3"/>
      <c r="E7314" s="3"/>
      <c r="F7314" s="4"/>
    </row>
    <row r="7315" spans="2:6" ht="11.25" customHeight="1" x14ac:dyDescent="0.2">
      <c r="B7315" s="36" t="s">
        <v>509</v>
      </c>
      <c r="C7315" s="37">
        <f>D7315+E7315+F7315</f>
        <v>1995</v>
      </c>
      <c r="D7315" s="3">
        <v>1995</v>
      </c>
      <c r="E7315" s="3"/>
      <c r="F7315" s="4"/>
    </row>
    <row r="7316" spans="2:6" ht="11.25" customHeight="1" x14ac:dyDescent="0.2">
      <c r="B7316" s="36" t="s">
        <v>4016</v>
      </c>
      <c r="C7316" s="3"/>
      <c r="D7316" s="3"/>
      <c r="E7316" s="3"/>
      <c r="F7316" s="4"/>
    </row>
    <row r="7317" spans="2:6" ht="11.25" customHeight="1" x14ac:dyDescent="0.2">
      <c r="B7317" s="36" t="s">
        <v>2252</v>
      </c>
      <c r="C7317" s="3"/>
      <c r="D7317" s="3"/>
      <c r="E7317" s="3"/>
      <c r="F7317" s="4"/>
    </row>
    <row r="7318" spans="2:6" ht="11.25" customHeight="1" x14ac:dyDescent="0.2">
      <c r="B7318" s="36" t="s">
        <v>4016</v>
      </c>
      <c r="C7318" s="3"/>
      <c r="D7318" s="3"/>
      <c r="E7318" s="3"/>
      <c r="F7318" s="4"/>
    </row>
    <row r="7319" spans="2:6" ht="11.25" customHeight="1" x14ac:dyDescent="0.2">
      <c r="B7319" s="36" t="s">
        <v>1107</v>
      </c>
      <c r="C7319" s="3"/>
      <c r="D7319" s="3"/>
      <c r="E7319" s="3"/>
      <c r="F7319" s="4"/>
    </row>
    <row r="7320" spans="2:6" ht="11.25" customHeight="1" x14ac:dyDescent="0.2">
      <c r="B7320" s="36" t="s">
        <v>179</v>
      </c>
      <c r="C7320" s="3"/>
      <c r="D7320" s="3"/>
      <c r="E7320" s="3"/>
      <c r="F7320" s="4"/>
    </row>
    <row r="7321" spans="2:6" ht="11.25" customHeight="1" x14ac:dyDescent="0.2">
      <c r="B7321" s="36" t="s">
        <v>1484</v>
      </c>
      <c r="C7321" s="3"/>
      <c r="D7321" s="3"/>
      <c r="E7321" s="3"/>
      <c r="F7321" s="4"/>
    </row>
    <row r="7322" spans="2:6" ht="11.25" customHeight="1" x14ac:dyDescent="0.2">
      <c r="B7322" s="36" t="s">
        <v>1023</v>
      </c>
      <c r="C7322" s="37">
        <f>D7322+E7322+F7322</f>
        <v>1687</v>
      </c>
      <c r="D7322" s="3">
        <v>1275</v>
      </c>
      <c r="E7322" s="3">
        <v>236</v>
      </c>
      <c r="F7322" s="4">
        <v>176</v>
      </c>
    </row>
    <row r="7323" spans="2:6" ht="11.25" customHeight="1" x14ac:dyDescent="0.2">
      <c r="B7323" s="36" t="s">
        <v>4016</v>
      </c>
      <c r="C7323" s="3"/>
      <c r="D7323" s="3"/>
      <c r="E7323" s="3"/>
      <c r="F7323" s="4"/>
    </row>
    <row r="7324" spans="2:6" ht="11.25" customHeight="1" x14ac:dyDescent="0.2">
      <c r="B7324" s="36" t="s">
        <v>2494</v>
      </c>
      <c r="C7324" s="3"/>
      <c r="D7324" s="3"/>
      <c r="E7324" s="3"/>
      <c r="F7324" s="4"/>
    </row>
    <row r="7325" spans="2:6" ht="11.25" customHeight="1" x14ac:dyDescent="0.2">
      <c r="B7325" s="36" t="s">
        <v>4016</v>
      </c>
      <c r="C7325" s="3"/>
      <c r="D7325" s="3"/>
      <c r="E7325" s="3"/>
      <c r="F7325" s="4"/>
    </row>
    <row r="7326" spans="2:6" ht="11.25" customHeight="1" x14ac:dyDescent="0.2">
      <c r="B7326" s="36" t="s">
        <v>2779</v>
      </c>
      <c r="C7326" s="3"/>
      <c r="D7326" s="3"/>
      <c r="E7326" s="3"/>
      <c r="F7326" s="4"/>
    </row>
    <row r="7327" spans="2:6" ht="11.25" customHeight="1" x14ac:dyDescent="0.2">
      <c r="B7327" s="36" t="s">
        <v>4016</v>
      </c>
      <c r="C7327" s="3"/>
      <c r="D7327" s="3"/>
      <c r="E7327" s="3"/>
      <c r="F7327" s="4"/>
    </row>
    <row r="7328" spans="2:6" ht="11.25" customHeight="1" x14ac:dyDescent="0.2">
      <c r="B7328" s="36" t="s">
        <v>2179</v>
      </c>
      <c r="C7328" s="3"/>
      <c r="D7328" s="3"/>
      <c r="E7328" s="3"/>
      <c r="F7328" s="4"/>
    </row>
    <row r="7329" spans="2:6" ht="11.25" customHeight="1" x14ac:dyDescent="0.2">
      <c r="B7329" s="36" t="s">
        <v>793</v>
      </c>
      <c r="C7329" s="3"/>
      <c r="D7329" s="3"/>
      <c r="E7329" s="3"/>
      <c r="F7329" s="4"/>
    </row>
    <row r="7330" spans="2:6" ht="11.25" customHeight="1" x14ac:dyDescent="0.2">
      <c r="B7330" s="36" t="s">
        <v>3226</v>
      </c>
      <c r="C7330" s="3"/>
      <c r="D7330" s="3"/>
      <c r="E7330" s="3"/>
      <c r="F7330" s="4"/>
    </row>
    <row r="7331" spans="2:6" ht="11.25" customHeight="1" x14ac:dyDescent="0.2">
      <c r="B7331" s="36" t="s">
        <v>2720</v>
      </c>
      <c r="C7331" s="37">
        <f>D7331+E7331+F7331</f>
        <v>849</v>
      </c>
      <c r="D7331" s="3">
        <v>779</v>
      </c>
      <c r="E7331" s="3">
        <v>56</v>
      </c>
      <c r="F7331" s="4">
        <v>14</v>
      </c>
    </row>
    <row r="7332" spans="2:6" ht="11.25" customHeight="1" x14ac:dyDescent="0.2">
      <c r="B7332" s="36" t="s">
        <v>4016</v>
      </c>
      <c r="C7332" s="3"/>
      <c r="D7332" s="3"/>
      <c r="E7332" s="3"/>
      <c r="F7332" s="4"/>
    </row>
    <row r="7333" spans="2:6" ht="11.25" customHeight="1" x14ac:dyDescent="0.2">
      <c r="B7333" s="36" t="s">
        <v>1416</v>
      </c>
      <c r="C7333" s="3"/>
      <c r="D7333" s="3"/>
      <c r="E7333" s="3"/>
      <c r="F7333" s="4"/>
    </row>
    <row r="7334" spans="2:6" ht="11.25" customHeight="1" x14ac:dyDescent="0.2">
      <c r="B7334" s="36" t="s">
        <v>4016</v>
      </c>
      <c r="C7334" s="3"/>
      <c r="D7334" s="3"/>
      <c r="E7334" s="3"/>
      <c r="F7334" s="4"/>
    </row>
    <row r="7335" spans="2:6" ht="11.25" customHeight="1" x14ac:dyDescent="0.2">
      <c r="B7335" s="36" t="s">
        <v>2179</v>
      </c>
      <c r="C7335" s="3"/>
      <c r="D7335" s="3"/>
      <c r="E7335" s="3"/>
      <c r="F7335" s="4"/>
    </row>
    <row r="7336" spans="2:6" ht="11.25" customHeight="1" x14ac:dyDescent="0.2">
      <c r="B7336" s="36" t="s">
        <v>1767</v>
      </c>
      <c r="C7336" s="3"/>
      <c r="D7336" s="3"/>
      <c r="E7336" s="3"/>
      <c r="F7336" s="4"/>
    </row>
    <row r="7337" spans="2:6" ht="11.25" customHeight="1" x14ac:dyDescent="0.2">
      <c r="B7337" s="36" t="s">
        <v>3242</v>
      </c>
      <c r="C7337" s="3"/>
      <c r="D7337" s="3"/>
      <c r="E7337" s="3"/>
      <c r="F7337" s="4"/>
    </row>
    <row r="7338" spans="2:6" ht="11.25" customHeight="1" x14ac:dyDescent="0.2">
      <c r="B7338" s="36" t="s">
        <v>3070</v>
      </c>
      <c r="C7338" s="37">
        <f>D7338+E7338+F7338</f>
        <v>942</v>
      </c>
      <c r="D7338" s="3">
        <v>779</v>
      </c>
      <c r="E7338" s="3">
        <v>116</v>
      </c>
      <c r="F7338" s="4">
        <v>47</v>
      </c>
    </row>
    <row r="7339" spans="2:6" ht="11.25" customHeight="1" x14ac:dyDescent="0.2">
      <c r="B7339" s="36" t="s">
        <v>4016</v>
      </c>
      <c r="C7339" s="3"/>
      <c r="D7339" s="3"/>
      <c r="E7339" s="3"/>
      <c r="F7339" s="4"/>
    </row>
    <row r="7340" spans="2:6" ht="11.25" customHeight="1" x14ac:dyDescent="0.2">
      <c r="B7340" s="36" t="s">
        <v>986</v>
      </c>
      <c r="C7340" s="3"/>
      <c r="D7340" s="3"/>
      <c r="E7340" s="3"/>
      <c r="F7340" s="4"/>
    </row>
    <row r="7341" spans="2:6" ht="11.25" customHeight="1" x14ac:dyDescent="0.2">
      <c r="B7341" s="36" t="s">
        <v>4016</v>
      </c>
      <c r="C7341" s="3"/>
      <c r="D7341" s="3"/>
      <c r="E7341" s="3"/>
      <c r="F7341" s="4"/>
    </row>
    <row r="7342" spans="2:6" ht="11.25" customHeight="1" x14ac:dyDescent="0.2">
      <c r="B7342" s="36" t="s">
        <v>3704</v>
      </c>
      <c r="C7342" s="3"/>
      <c r="D7342" s="3"/>
      <c r="E7342" s="3"/>
      <c r="F7342" s="4"/>
    </row>
    <row r="7343" spans="2:6" ht="11.25" customHeight="1" x14ac:dyDescent="0.2">
      <c r="B7343" s="36" t="s">
        <v>2310</v>
      </c>
      <c r="C7343" s="3"/>
      <c r="D7343" s="3"/>
      <c r="E7343" s="3"/>
      <c r="F7343" s="4"/>
    </row>
    <row r="7344" spans="2:6" ht="11.25" customHeight="1" x14ac:dyDescent="0.2">
      <c r="B7344" s="36" t="s">
        <v>2926</v>
      </c>
      <c r="C7344" s="3"/>
      <c r="D7344" s="3"/>
      <c r="E7344" s="3"/>
      <c r="F7344" s="4"/>
    </row>
    <row r="7345" spans="2:6" ht="11.25" customHeight="1" x14ac:dyDescent="0.2">
      <c r="B7345" s="36" t="s">
        <v>2284</v>
      </c>
      <c r="C7345" s="37">
        <f>D7345+E7345+F7345</f>
        <v>1791</v>
      </c>
      <c r="D7345" s="3">
        <v>1558</v>
      </c>
      <c r="E7345" s="3">
        <v>172</v>
      </c>
      <c r="F7345" s="4">
        <v>61</v>
      </c>
    </row>
    <row r="7346" spans="2:6" ht="11.25" customHeight="1" x14ac:dyDescent="0.2">
      <c r="B7346" s="36" t="s">
        <v>4016</v>
      </c>
      <c r="C7346" s="3"/>
      <c r="D7346" s="3"/>
      <c r="E7346" s="3"/>
      <c r="F7346" s="4"/>
    </row>
    <row r="7347" spans="2:6" ht="11.25" customHeight="1" x14ac:dyDescent="0.2">
      <c r="B7347" s="36" t="s">
        <v>3528</v>
      </c>
      <c r="C7347" s="3"/>
      <c r="D7347" s="3"/>
      <c r="E7347" s="3"/>
      <c r="F7347" s="4"/>
    </row>
    <row r="7348" spans="2:6" ht="11.25" customHeight="1" x14ac:dyDescent="0.2">
      <c r="B7348" s="36" t="s">
        <v>4016</v>
      </c>
      <c r="C7348" s="3"/>
      <c r="D7348" s="3"/>
      <c r="E7348" s="3"/>
      <c r="F7348" s="4"/>
    </row>
    <row r="7349" spans="2:6" ht="11.25" customHeight="1" x14ac:dyDescent="0.2">
      <c r="B7349" s="36" t="s">
        <v>1872</v>
      </c>
      <c r="C7349" s="3"/>
      <c r="D7349" s="3"/>
      <c r="E7349" s="3"/>
      <c r="F7349" s="4"/>
    </row>
    <row r="7350" spans="2:6" ht="11.25" customHeight="1" x14ac:dyDescent="0.2">
      <c r="B7350" s="36" t="s">
        <v>1795</v>
      </c>
      <c r="C7350" s="3"/>
      <c r="D7350" s="3"/>
      <c r="E7350" s="3"/>
      <c r="F7350" s="4"/>
    </row>
    <row r="7351" spans="2:6" ht="11.25" customHeight="1" x14ac:dyDescent="0.2">
      <c r="B7351" s="36" t="s">
        <v>3320</v>
      </c>
      <c r="C7351" s="3"/>
      <c r="D7351" s="3"/>
      <c r="E7351" s="3"/>
      <c r="F7351" s="4"/>
    </row>
    <row r="7352" spans="2:6" ht="11.25" customHeight="1" x14ac:dyDescent="0.2">
      <c r="B7352" s="36" t="s">
        <v>437</v>
      </c>
      <c r="C7352" s="37">
        <f>D7352+E7352+F7352</f>
        <v>931</v>
      </c>
      <c r="D7352" s="3">
        <v>528</v>
      </c>
      <c r="E7352" s="3">
        <v>283</v>
      </c>
      <c r="F7352" s="4">
        <v>120</v>
      </c>
    </row>
    <row r="7353" spans="2:6" ht="11.25" customHeight="1" x14ac:dyDescent="0.2">
      <c r="B7353" s="36" t="s">
        <v>4016</v>
      </c>
      <c r="C7353" s="3"/>
      <c r="D7353" s="3"/>
      <c r="E7353" s="3"/>
      <c r="F7353" s="4"/>
    </row>
    <row r="7354" spans="2:6" ht="11.25" customHeight="1" x14ac:dyDescent="0.2">
      <c r="B7354" s="36" t="s">
        <v>3203</v>
      </c>
      <c r="C7354" s="3"/>
      <c r="D7354" s="3"/>
      <c r="E7354" s="3"/>
      <c r="F7354" s="4"/>
    </row>
    <row r="7355" spans="2:6" ht="11.25" customHeight="1" x14ac:dyDescent="0.2">
      <c r="B7355" s="36" t="s">
        <v>4016</v>
      </c>
      <c r="C7355" s="3"/>
      <c r="D7355" s="3"/>
      <c r="E7355" s="3"/>
      <c r="F7355" s="4"/>
    </row>
    <row r="7356" spans="2:6" ht="11.25" customHeight="1" x14ac:dyDescent="0.2">
      <c r="B7356" s="36" t="s">
        <v>3621</v>
      </c>
      <c r="C7356" s="3"/>
      <c r="D7356" s="3"/>
      <c r="E7356" s="3"/>
      <c r="F7356" s="4"/>
    </row>
    <row r="7357" spans="2:6" ht="11.25" customHeight="1" x14ac:dyDescent="0.2">
      <c r="B7357" s="36" t="s">
        <v>2074</v>
      </c>
      <c r="C7357" s="3"/>
      <c r="D7357" s="3"/>
      <c r="E7357" s="3"/>
      <c r="F7357" s="4"/>
    </row>
    <row r="7358" spans="2:6" ht="11.25" customHeight="1" x14ac:dyDescent="0.2">
      <c r="B7358" s="36" t="s">
        <v>361</v>
      </c>
      <c r="C7358" s="3"/>
      <c r="D7358" s="3"/>
      <c r="E7358" s="3"/>
      <c r="F7358" s="4"/>
    </row>
    <row r="7359" spans="2:6" ht="11.25" customHeight="1" x14ac:dyDescent="0.2">
      <c r="B7359" s="36" t="s">
        <v>2191</v>
      </c>
      <c r="C7359" s="37">
        <f>D7359+E7359+F7359</f>
        <v>6404</v>
      </c>
      <c r="D7359" s="3">
        <v>5356</v>
      </c>
      <c r="E7359" s="3">
        <v>691</v>
      </c>
      <c r="F7359" s="4">
        <v>357</v>
      </c>
    </row>
    <row r="7360" spans="2:6" ht="11.25" customHeight="1" x14ac:dyDescent="0.2">
      <c r="B7360" s="36" t="s">
        <v>4016</v>
      </c>
      <c r="C7360" s="3"/>
      <c r="D7360" s="3"/>
      <c r="E7360" s="3"/>
      <c r="F7360" s="4"/>
    </row>
    <row r="7361" spans="2:6" ht="11.25" customHeight="1" x14ac:dyDescent="0.2">
      <c r="B7361" s="33" t="s">
        <v>2745</v>
      </c>
      <c r="C7361" s="34">
        <v>2752</v>
      </c>
      <c r="D7361" s="34">
        <v>1808</v>
      </c>
      <c r="E7361" s="34">
        <v>426</v>
      </c>
      <c r="F7361" s="35">
        <v>518</v>
      </c>
    </row>
    <row r="7362" spans="2:6" ht="11.25" customHeight="1" x14ac:dyDescent="0.2">
      <c r="B7362" s="36" t="s">
        <v>4016</v>
      </c>
      <c r="C7362" s="3"/>
      <c r="D7362" s="3"/>
      <c r="E7362" s="3"/>
      <c r="F7362" s="4"/>
    </row>
    <row r="7363" spans="2:6" ht="11.25" customHeight="1" x14ac:dyDescent="0.2">
      <c r="B7363" s="28" t="s">
        <v>945</v>
      </c>
      <c r="C7363" s="6"/>
      <c r="D7363" s="6"/>
      <c r="E7363" s="6"/>
      <c r="F7363" s="7"/>
    </row>
    <row r="7364" spans="2:6" ht="11.25" customHeight="1" x14ac:dyDescent="0.2">
      <c r="B7364" s="36" t="s">
        <v>4016</v>
      </c>
      <c r="C7364" s="3"/>
      <c r="D7364" s="3"/>
      <c r="E7364" s="3"/>
      <c r="F7364" s="4"/>
    </row>
    <row r="7365" spans="2:6" ht="11.25" customHeight="1" x14ac:dyDescent="0.2">
      <c r="B7365" s="36" t="s">
        <v>154</v>
      </c>
      <c r="C7365" s="3"/>
      <c r="D7365" s="3"/>
      <c r="E7365" s="3"/>
      <c r="F7365" s="4"/>
    </row>
    <row r="7366" spans="2:6" ht="11.25" customHeight="1" x14ac:dyDescent="0.2">
      <c r="B7366" s="36" t="s">
        <v>4016</v>
      </c>
      <c r="C7366" s="3"/>
      <c r="D7366" s="3"/>
      <c r="E7366" s="3"/>
      <c r="F7366" s="4"/>
    </row>
    <row r="7367" spans="2:6" ht="11.25" customHeight="1" x14ac:dyDescent="0.2">
      <c r="B7367" s="36" t="s">
        <v>3329</v>
      </c>
      <c r="C7367" s="3"/>
      <c r="D7367" s="3"/>
      <c r="E7367" s="3"/>
      <c r="F7367" s="4"/>
    </row>
    <row r="7368" spans="2:6" ht="11.25" customHeight="1" x14ac:dyDescent="0.2">
      <c r="B7368" s="36" t="s">
        <v>4016</v>
      </c>
      <c r="C7368" s="3"/>
      <c r="D7368" s="3"/>
      <c r="E7368" s="3"/>
      <c r="F7368" s="4"/>
    </row>
    <row r="7369" spans="2:6" ht="11.25" customHeight="1" x14ac:dyDescent="0.2">
      <c r="B7369" s="36" t="s">
        <v>2124</v>
      </c>
      <c r="C7369" s="3"/>
      <c r="D7369" s="3"/>
      <c r="E7369" s="3"/>
      <c r="F7369" s="4"/>
    </row>
    <row r="7370" spans="2:6" ht="11.25" customHeight="1" x14ac:dyDescent="0.2">
      <c r="B7370" s="36" t="s">
        <v>4016</v>
      </c>
      <c r="C7370" s="3"/>
      <c r="D7370" s="3"/>
      <c r="E7370" s="3"/>
      <c r="F7370" s="4"/>
    </row>
    <row r="7371" spans="2:6" ht="11.25" customHeight="1" x14ac:dyDescent="0.2">
      <c r="B7371" s="36" t="s">
        <v>1070</v>
      </c>
      <c r="C7371" s="3"/>
      <c r="D7371" s="3"/>
      <c r="E7371" s="3"/>
      <c r="F7371" s="4"/>
    </row>
    <row r="7372" spans="2:6" ht="11.25" customHeight="1" x14ac:dyDescent="0.2">
      <c r="B7372" s="36" t="s">
        <v>4016</v>
      </c>
      <c r="C7372" s="3"/>
      <c r="D7372" s="3"/>
      <c r="E7372" s="3"/>
      <c r="F7372" s="4"/>
    </row>
    <row r="7373" spans="2:6" ht="11.25" customHeight="1" x14ac:dyDescent="0.2">
      <c r="B7373" s="36" t="s">
        <v>1609</v>
      </c>
      <c r="C7373" s="3"/>
      <c r="D7373" s="3"/>
      <c r="E7373" s="3"/>
      <c r="F7373" s="4"/>
    </row>
    <row r="7374" spans="2:6" ht="11.25" customHeight="1" x14ac:dyDescent="0.2">
      <c r="B7374" s="36" t="s">
        <v>4016</v>
      </c>
      <c r="C7374" s="3"/>
      <c r="D7374" s="3"/>
      <c r="E7374" s="3"/>
      <c r="F7374" s="4"/>
    </row>
    <row r="7375" spans="2:6" ht="11.25" customHeight="1" x14ac:dyDescent="0.2">
      <c r="B7375" s="36" t="s">
        <v>2187</v>
      </c>
      <c r="C7375" s="37">
        <f>D7375+E7375+F7375</f>
        <v>514</v>
      </c>
      <c r="D7375" s="3">
        <v>514</v>
      </c>
      <c r="E7375" s="3"/>
      <c r="F7375" s="4"/>
    </row>
    <row r="7376" spans="2:6" ht="11.25" customHeight="1" x14ac:dyDescent="0.2">
      <c r="B7376" s="36" t="s">
        <v>4016</v>
      </c>
      <c r="C7376" s="3"/>
      <c r="D7376" s="3"/>
      <c r="E7376" s="3"/>
      <c r="F7376" s="4"/>
    </row>
    <row r="7377" spans="2:6" ht="11.25" customHeight="1" x14ac:dyDescent="0.2">
      <c r="B7377" s="36" t="s">
        <v>2128</v>
      </c>
      <c r="C7377" s="3"/>
      <c r="D7377" s="3"/>
      <c r="E7377" s="3"/>
      <c r="F7377" s="4"/>
    </row>
    <row r="7378" spans="2:6" ht="11.25" customHeight="1" x14ac:dyDescent="0.2">
      <c r="B7378" s="36" t="s">
        <v>4016</v>
      </c>
      <c r="C7378" s="3"/>
      <c r="D7378" s="3"/>
      <c r="E7378" s="3"/>
      <c r="F7378" s="4"/>
    </row>
    <row r="7379" spans="2:6" ht="11.25" customHeight="1" x14ac:dyDescent="0.2">
      <c r="B7379" s="36" t="s">
        <v>856</v>
      </c>
      <c r="C7379" s="3"/>
      <c r="D7379" s="3"/>
      <c r="E7379" s="3"/>
      <c r="F7379" s="4"/>
    </row>
    <row r="7380" spans="2:6" ht="11.25" customHeight="1" x14ac:dyDescent="0.2">
      <c r="B7380" s="36" t="s">
        <v>4016</v>
      </c>
      <c r="C7380" s="3"/>
      <c r="D7380" s="3"/>
      <c r="E7380" s="3"/>
      <c r="F7380" s="4"/>
    </row>
    <row r="7381" spans="2:6" ht="11.25" customHeight="1" x14ac:dyDescent="0.2">
      <c r="B7381" s="36" t="s">
        <v>1702</v>
      </c>
      <c r="C7381" s="3"/>
      <c r="D7381" s="3"/>
      <c r="E7381" s="3"/>
      <c r="F7381" s="4"/>
    </row>
    <row r="7382" spans="2:6" ht="11.25" customHeight="1" x14ac:dyDescent="0.2">
      <c r="B7382" s="36" t="s">
        <v>253</v>
      </c>
      <c r="C7382" s="3"/>
      <c r="D7382" s="3"/>
      <c r="E7382" s="3"/>
      <c r="F7382" s="4"/>
    </row>
    <row r="7383" spans="2:6" ht="11.25" customHeight="1" x14ac:dyDescent="0.2">
      <c r="B7383" s="36" t="s">
        <v>1205</v>
      </c>
      <c r="C7383" s="3"/>
      <c r="D7383" s="3"/>
      <c r="E7383" s="3"/>
      <c r="F7383" s="4"/>
    </row>
    <row r="7384" spans="2:6" ht="11.25" customHeight="1" x14ac:dyDescent="0.2">
      <c r="B7384" s="36" t="s">
        <v>414</v>
      </c>
      <c r="C7384" s="37">
        <f>D7384+E7384+F7384</f>
        <v>537</v>
      </c>
      <c r="D7384" s="3">
        <v>239</v>
      </c>
      <c r="E7384" s="3">
        <v>65</v>
      </c>
      <c r="F7384" s="4">
        <v>233</v>
      </c>
    </row>
    <row r="7385" spans="2:6" ht="11.25" customHeight="1" x14ac:dyDescent="0.2">
      <c r="B7385" s="36" t="s">
        <v>4016</v>
      </c>
      <c r="C7385" s="3"/>
      <c r="D7385" s="3"/>
      <c r="E7385" s="3"/>
      <c r="F7385" s="4"/>
    </row>
    <row r="7386" spans="2:6" ht="11.25" customHeight="1" x14ac:dyDescent="0.2">
      <c r="B7386" s="36" t="s">
        <v>1358</v>
      </c>
      <c r="C7386" s="3"/>
      <c r="D7386" s="3"/>
      <c r="E7386" s="3"/>
      <c r="F7386" s="4"/>
    </row>
    <row r="7387" spans="2:6" ht="11.25" customHeight="1" x14ac:dyDescent="0.2">
      <c r="B7387" s="36" t="s">
        <v>4016</v>
      </c>
      <c r="C7387" s="3"/>
      <c r="D7387" s="3"/>
      <c r="E7387" s="3"/>
      <c r="F7387" s="4"/>
    </row>
    <row r="7388" spans="2:6" ht="11.25" customHeight="1" x14ac:dyDescent="0.2">
      <c r="B7388" s="36" t="s">
        <v>1702</v>
      </c>
      <c r="C7388" s="3"/>
      <c r="D7388" s="3"/>
      <c r="E7388" s="3"/>
      <c r="F7388" s="4"/>
    </row>
    <row r="7389" spans="2:6" ht="11.25" customHeight="1" x14ac:dyDescent="0.2">
      <c r="B7389" s="36" t="s">
        <v>544</v>
      </c>
      <c r="C7389" s="3"/>
      <c r="D7389" s="3"/>
      <c r="E7389" s="3"/>
      <c r="F7389" s="4"/>
    </row>
    <row r="7390" spans="2:6" ht="11.25" customHeight="1" x14ac:dyDescent="0.2">
      <c r="B7390" s="36" t="s">
        <v>3939</v>
      </c>
      <c r="C7390" s="3"/>
      <c r="D7390" s="3"/>
      <c r="E7390" s="3"/>
      <c r="F7390" s="4"/>
    </row>
    <row r="7391" spans="2:6" ht="11.25" customHeight="1" x14ac:dyDescent="0.2">
      <c r="B7391" s="36" t="s">
        <v>829</v>
      </c>
      <c r="C7391" s="37">
        <f>D7391+E7391+F7391</f>
        <v>489</v>
      </c>
      <c r="D7391" s="3">
        <v>239</v>
      </c>
      <c r="E7391" s="3">
        <v>126</v>
      </c>
      <c r="F7391" s="4">
        <v>124</v>
      </c>
    </row>
    <row r="7392" spans="2:6" ht="11.25" customHeight="1" x14ac:dyDescent="0.2">
      <c r="B7392" s="36" t="s">
        <v>4016</v>
      </c>
      <c r="C7392" s="3"/>
      <c r="D7392" s="3"/>
      <c r="E7392" s="3"/>
      <c r="F7392" s="4"/>
    </row>
    <row r="7393" spans="2:6" ht="11.25" customHeight="1" x14ac:dyDescent="0.2">
      <c r="B7393" s="36" t="s">
        <v>986</v>
      </c>
      <c r="C7393" s="3"/>
      <c r="D7393" s="3"/>
      <c r="E7393" s="3"/>
      <c r="F7393" s="4"/>
    </row>
    <row r="7394" spans="2:6" ht="11.25" customHeight="1" x14ac:dyDescent="0.2">
      <c r="B7394" s="36" t="s">
        <v>4016</v>
      </c>
      <c r="C7394" s="3"/>
      <c r="D7394" s="3"/>
      <c r="E7394" s="3"/>
      <c r="F7394" s="4"/>
    </row>
    <row r="7395" spans="2:6" ht="11.25" customHeight="1" x14ac:dyDescent="0.2">
      <c r="B7395" s="36" t="s">
        <v>1954</v>
      </c>
      <c r="C7395" s="3"/>
      <c r="D7395" s="3"/>
      <c r="E7395" s="3"/>
      <c r="F7395" s="4"/>
    </row>
    <row r="7396" spans="2:6" ht="11.25" customHeight="1" x14ac:dyDescent="0.2">
      <c r="B7396" s="36" t="s">
        <v>1127</v>
      </c>
      <c r="C7396" s="3"/>
      <c r="D7396" s="3"/>
      <c r="E7396" s="3"/>
      <c r="F7396" s="4"/>
    </row>
    <row r="7397" spans="2:6" ht="11.25" customHeight="1" x14ac:dyDescent="0.2">
      <c r="B7397" s="36" t="s">
        <v>3634</v>
      </c>
      <c r="C7397" s="3"/>
      <c r="D7397" s="3"/>
      <c r="E7397" s="3"/>
      <c r="F7397" s="4"/>
    </row>
    <row r="7398" spans="2:6" ht="11.25" customHeight="1" x14ac:dyDescent="0.2">
      <c r="B7398" s="36" t="s">
        <v>3715</v>
      </c>
      <c r="C7398" s="37">
        <f>D7398+E7398+F7398</f>
        <v>1026</v>
      </c>
      <c r="D7398" s="3">
        <v>478</v>
      </c>
      <c r="E7398" s="3">
        <v>191</v>
      </c>
      <c r="F7398" s="4">
        <v>357</v>
      </c>
    </row>
    <row r="7399" spans="2:6" ht="11.25" customHeight="1" x14ac:dyDescent="0.2">
      <c r="B7399" s="36" t="s">
        <v>4016</v>
      </c>
      <c r="C7399" s="3"/>
      <c r="D7399" s="3"/>
      <c r="E7399" s="3"/>
      <c r="F7399" s="4"/>
    </row>
    <row r="7400" spans="2:6" ht="11.25" customHeight="1" x14ac:dyDescent="0.2">
      <c r="B7400" s="36" t="s">
        <v>2494</v>
      </c>
      <c r="C7400" s="3"/>
      <c r="D7400" s="3"/>
      <c r="E7400" s="3"/>
      <c r="F7400" s="4"/>
    </row>
    <row r="7401" spans="2:6" ht="11.25" customHeight="1" x14ac:dyDescent="0.2">
      <c r="B7401" s="36" t="s">
        <v>4016</v>
      </c>
      <c r="C7401" s="3"/>
      <c r="D7401" s="3"/>
      <c r="E7401" s="3"/>
      <c r="F7401" s="4"/>
    </row>
    <row r="7402" spans="2:6" ht="11.25" customHeight="1" x14ac:dyDescent="0.2">
      <c r="B7402" s="36" t="s">
        <v>516</v>
      </c>
      <c r="C7402" s="3"/>
      <c r="D7402" s="3"/>
      <c r="E7402" s="3"/>
      <c r="F7402" s="4"/>
    </row>
    <row r="7403" spans="2:6" ht="11.25" customHeight="1" x14ac:dyDescent="0.2">
      <c r="B7403" s="36" t="s">
        <v>4016</v>
      </c>
      <c r="C7403" s="3"/>
      <c r="D7403" s="3"/>
      <c r="E7403" s="3"/>
      <c r="F7403" s="4"/>
    </row>
    <row r="7404" spans="2:6" ht="11.25" customHeight="1" x14ac:dyDescent="0.2">
      <c r="B7404" s="36" t="s">
        <v>1702</v>
      </c>
      <c r="C7404" s="3"/>
      <c r="D7404" s="3"/>
      <c r="E7404" s="3"/>
      <c r="F7404" s="4"/>
    </row>
    <row r="7405" spans="2:6" ht="11.25" customHeight="1" x14ac:dyDescent="0.2">
      <c r="B7405" s="36" t="s">
        <v>782</v>
      </c>
      <c r="C7405" s="3"/>
      <c r="D7405" s="3"/>
      <c r="E7405" s="3"/>
      <c r="F7405" s="4"/>
    </row>
    <row r="7406" spans="2:6" ht="11.25" customHeight="1" x14ac:dyDescent="0.2">
      <c r="B7406" s="36" t="s">
        <v>3151</v>
      </c>
      <c r="C7406" s="3"/>
      <c r="D7406" s="3"/>
      <c r="E7406" s="3"/>
      <c r="F7406" s="4"/>
    </row>
    <row r="7407" spans="2:6" ht="11.25" customHeight="1" x14ac:dyDescent="0.2">
      <c r="B7407" s="36" t="s">
        <v>1864</v>
      </c>
      <c r="C7407" s="37">
        <f>D7407+E7407+F7407</f>
        <v>362</v>
      </c>
      <c r="D7407" s="3">
        <v>239</v>
      </c>
      <c r="E7407" s="3">
        <v>78</v>
      </c>
      <c r="F7407" s="4">
        <v>45</v>
      </c>
    </row>
    <row r="7408" spans="2:6" ht="11.25" customHeight="1" x14ac:dyDescent="0.2">
      <c r="B7408" s="36" t="s">
        <v>4016</v>
      </c>
      <c r="C7408" s="3"/>
      <c r="D7408" s="3"/>
      <c r="E7408" s="3"/>
      <c r="F7408" s="4"/>
    </row>
    <row r="7409" spans="2:6" ht="11.25" customHeight="1" x14ac:dyDescent="0.2">
      <c r="B7409" s="36" t="s">
        <v>404</v>
      </c>
      <c r="C7409" s="3"/>
      <c r="D7409" s="3"/>
      <c r="E7409" s="3"/>
      <c r="F7409" s="4"/>
    </row>
    <row r="7410" spans="2:6" ht="11.25" customHeight="1" x14ac:dyDescent="0.2">
      <c r="B7410" s="36" t="s">
        <v>4016</v>
      </c>
      <c r="C7410" s="3"/>
      <c r="D7410" s="3"/>
      <c r="E7410" s="3"/>
      <c r="F7410" s="4"/>
    </row>
    <row r="7411" spans="2:6" ht="11.25" customHeight="1" x14ac:dyDescent="0.2">
      <c r="B7411" s="36" t="s">
        <v>1702</v>
      </c>
      <c r="C7411" s="3"/>
      <c r="D7411" s="3"/>
      <c r="E7411" s="3"/>
      <c r="F7411" s="4"/>
    </row>
    <row r="7412" spans="2:6" ht="11.25" customHeight="1" x14ac:dyDescent="0.2">
      <c r="B7412" s="36" t="s">
        <v>2568</v>
      </c>
      <c r="C7412" s="3"/>
      <c r="D7412" s="3"/>
      <c r="E7412" s="3"/>
      <c r="F7412" s="4"/>
    </row>
    <row r="7413" spans="2:6" ht="11.25" customHeight="1" x14ac:dyDescent="0.2">
      <c r="B7413" s="36" t="s">
        <v>830</v>
      </c>
      <c r="C7413" s="3"/>
      <c r="D7413" s="3"/>
      <c r="E7413" s="3"/>
      <c r="F7413" s="4"/>
    </row>
    <row r="7414" spans="2:6" ht="11.25" customHeight="1" x14ac:dyDescent="0.2">
      <c r="B7414" s="36" t="s">
        <v>3900</v>
      </c>
      <c r="C7414" s="37">
        <f>D7414+E7414+F7414</f>
        <v>346</v>
      </c>
      <c r="D7414" s="3">
        <v>239</v>
      </c>
      <c r="E7414" s="3">
        <v>53</v>
      </c>
      <c r="F7414" s="4">
        <v>54</v>
      </c>
    </row>
    <row r="7415" spans="2:6" ht="11.25" customHeight="1" x14ac:dyDescent="0.2">
      <c r="B7415" s="36" t="s">
        <v>4016</v>
      </c>
      <c r="C7415" s="3"/>
      <c r="D7415" s="3"/>
      <c r="E7415" s="3"/>
      <c r="F7415" s="4"/>
    </row>
    <row r="7416" spans="2:6" ht="11.25" customHeight="1" x14ac:dyDescent="0.2">
      <c r="B7416" s="28" t="s">
        <v>3015</v>
      </c>
      <c r="C7416" s="6"/>
      <c r="D7416" s="6"/>
      <c r="E7416" s="6"/>
      <c r="F7416" s="7"/>
    </row>
    <row r="7417" spans="2:6" ht="11.25" customHeight="1" x14ac:dyDescent="0.2">
      <c r="B7417" s="36" t="s">
        <v>4016</v>
      </c>
      <c r="C7417" s="3"/>
      <c r="D7417" s="3"/>
      <c r="E7417" s="3"/>
      <c r="F7417" s="4"/>
    </row>
    <row r="7418" spans="2:6" ht="11.25" customHeight="1" x14ac:dyDescent="0.2">
      <c r="B7418" s="36" t="s">
        <v>1702</v>
      </c>
      <c r="C7418" s="3"/>
      <c r="D7418" s="3"/>
      <c r="E7418" s="3"/>
      <c r="F7418" s="4"/>
    </row>
    <row r="7419" spans="2:6" ht="11.25" customHeight="1" x14ac:dyDescent="0.2">
      <c r="B7419" s="36" t="s">
        <v>445</v>
      </c>
      <c r="C7419" s="3"/>
      <c r="D7419" s="3"/>
      <c r="E7419" s="3"/>
      <c r="F7419" s="4"/>
    </row>
    <row r="7420" spans="2:6" ht="11.25" customHeight="1" x14ac:dyDescent="0.2">
      <c r="B7420" s="36" t="s">
        <v>3311</v>
      </c>
      <c r="C7420" s="3"/>
      <c r="D7420" s="3"/>
      <c r="E7420" s="3"/>
      <c r="F7420" s="4"/>
    </row>
    <row r="7421" spans="2:6" ht="11.25" customHeight="1" x14ac:dyDescent="0.2">
      <c r="B7421" s="36" t="s">
        <v>2462</v>
      </c>
      <c r="C7421" s="37">
        <f>D7421+E7421+F7421</f>
        <v>330</v>
      </c>
      <c r="D7421" s="3">
        <v>239</v>
      </c>
      <c r="E7421" s="3">
        <v>51</v>
      </c>
      <c r="F7421" s="4">
        <v>40</v>
      </c>
    </row>
    <row r="7422" spans="2:6" ht="11.25" customHeight="1" x14ac:dyDescent="0.2">
      <c r="B7422" s="36" t="s">
        <v>4016</v>
      </c>
      <c r="C7422" s="3"/>
      <c r="D7422" s="3"/>
      <c r="E7422" s="3"/>
      <c r="F7422" s="4"/>
    </row>
    <row r="7423" spans="2:6" ht="11.25" customHeight="1" x14ac:dyDescent="0.2">
      <c r="B7423" s="36" t="s">
        <v>3674</v>
      </c>
      <c r="C7423" s="3"/>
      <c r="D7423" s="3"/>
      <c r="E7423" s="3"/>
      <c r="F7423" s="4"/>
    </row>
    <row r="7424" spans="2:6" ht="11.25" customHeight="1" x14ac:dyDescent="0.2">
      <c r="B7424" s="36" t="s">
        <v>4016</v>
      </c>
      <c r="C7424" s="3"/>
      <c r="D7424" s="3"/>
      <c r="E7424" s="3"/>
      <c r="F7424" s="4"/>
    </row>
    <row r="7425" spans="2:6" ht="11.25" customHeight="1" x14ac:dyDescent="0.2">
      <c r="B7425" s="36" t="s">
        <v>3858</v>
      </c>
      <c r="C7425" s="3"/>
      <c r="D7425" s="3"/>
      <c r="E7425" s="3"/>
      <c r="F7425" s="4"/>
    </row>
    <row r="7426" spans="2:6" ht="11.25" customHeight="1" x14ac:dyDescent="0.2">
      <c r="B7426" s="36" t="s">
        <v>2065</v>
      </c>
      <c r="C7426" s="3"/>
      <c r="D7426" s="3"/>
      <c r="E7426" s="3"/>
      <c r="F7426" s="4"/>
    </row>
    <row r="7427" spans="2:6" ht="11.25" customHeight="1" x14ac:dyDescent="0.2">
      <c r="B7427" s="36" t="s">
        <v>2086</v>
      </c>
      <c r="C7427" s="3"/>
      <c r="D7427" s="3"/>
      <c r="E7427" s="3"/>
      <c r="F7427" s="4"/>
    </row>
    <row r="7428" spans="2:6" ht="11.25" customHeight="1" x14ac:dyDescent="0.2">
      <c r="B7428" s="36" t="s">
        <v>113</v>
      </c>
      <c r="C7428" s="37">
        <f>D7428+E7428+F7428</f>
        <v>1038</v>
      </c>
      <c r="D7428" s="3">
        <v>717</v>
      </c>
      <c r="E7428" s="3">
        <v>182</v>
      </c>
      <c r="F7428" s="4">
        <v>139</v>
      </c>
    </row>
    <row r="7429" spans="2:6" ht="11.25" customHeight="1" x14ac:dyDescent="0.2">
      <c r="B7429" s="36" t="s">
        <v>4016</v>
      </c>
      <c r="C7429" s="3"/>
      <c r="D7429" s="3"/>
      <c r="E7429" s="3"/>
      <c r="F7429" s="4"/>
    </row>
    <row r="7430" spans="2:6" ht="11.25" customHeight="1" x14ac:dyDescent="0.2">
      <c r="B7430" s="36" t="s">
        <v>3528</v>
      </c>
      <c r="C7430" s="3"/>
      <c r="D7430" s="3"/>
      <c r="E7430" s="3"/>
      <c r="F7430" s="4"/>
    </row>
    <row r="7431" spans="2:6" ht="11.25" customHeight="1" x14ac:dyDescent="0.2">
      <c r="B7431" s="36" t="s">
        <v>4016</v>
      </c>
      <c r="C7431" s="3"/>
      <c r="D7431" s="3"/>
      <c r="E7431" s="3"/>
      <c r="F7431" s="4"/>
    </row>
    <row r="7432" spans="2:6" ht="11.25" customHeight="1" x14ac:dyDescent="0.2">
      <c r="B7432" s="36" t="s">
        <v>1919</v>
      </c>
      <c r="C7432" s="3"/>
      <c r="D7432" s="3"/>
      <c r="E7432" s="3"/>
      <c r="F7432" s="4"/>
    </row>
    <row r="7433" spans="2:6" ht="11.25" customHeight="1" x14ac:dyDescent="0.2">
      <c r="B7433" s="36" t="s">
        <v>3288</v>
      </c>
      <c r="C7433" s="3"/>
      <c r="D7433" s="3"/>
      <c r="E7433" s="3"/>
      <c r="F7433" s="4"/>
    </row>
    <row r="7434" spans="2:6" ht="11.25" customHeight="1" x14ac:dyDescent="0.2">
      <c r="B7434" s="36" t="s">
        <v>3772</v>
      </c>
      <c r="C7434" s="3"/>
      <c r="D7434" s="3"/>
      <c r="E7434" s="3"/>
      <c r="F7434" s="4"/>
    </row>
    <row r="7435" spans="2:6" ht="11.25" customHeight="1" x14ac:dyDescent="0.2">
      <c r="B7435" s="36" t="s">
        <v>626</v>
      </c>
      <c r="C7435" s="37">
        <f>D7435+E7435+F7435</f>
        <v>174</v>
      </c>
      <c r="D7435" s="3">
        <v>99</v>
      </c>
      <c r="E7435" s="3">
        <v>53</v>
      </c>
      <c r="F7435" s="4">
        <v>22</v>
      </c>
    </row>
    <row r="7436" spans="2:6" ht="11.25" customHeight="1" x14ac:dyDescent="0.2">
      <c r="B7436" s="36" t="s">
        <v>4016</v>
      </c>
      <c r="C7436" s="3"/>
      <c r="D7436" s="3"/>
      <c r="E7436" s="3"/>
      <c r="F7436" s="4"/>
    </row>
    <row r="7437" spans="2:6" ht="11.25" customHeight="1" x14ac:dyDescent="0.2">
      <c r="B7437" s="36" t="s">
        <v>3203</v>
      </c>
      <c r="C7437" s="3"/>
      <c r="D7437" s="3"/>
      <c r="E7437" s="3"/>
      <c r="F7437" s="4"/>
    </row>
    <row r="7438" spans="2:6" ht="11.25" customHeight="1" x14ac:dyDescent="0.2">
      <c r="B7438" s="36" t="s">
        <v>4016</v>
      </c>
      <c r="C7438" s="3"/>
      <c r="D7438" s="3"/>
      <c r="E7438" s="3"/>
      <c r="F7438" s="4"/>
    </row>
    <row r="7439" spans="2:6" ht="11.25" customHeight="1" x14ac:dyDescent="0.2">
      <c r="B7439" s="36" t="s">
        <v>1263</v>
      </c>
      <c r="C7439" s="3"/>
      <c r="D7439" s="3"/>
      <c r="E7439" s="3"/>
      <c r="F7439" s="4"/>
    </row>
    <row r="7440" spans="2:6" ht="11.25" customHeight="1" x14ac:dyDescent="0.2">
      <c r="B7440" s="36" t="s">
        <v>1565</v>
      </c>
      <c r="C7440" s="3"/>
      <c r="D7440" s="3"/>
      <c r="E7440" s="3"/>
      <c r="F7440" s="4"/>
    </row>
    <row r="7441" spans="2:6" ht="11.25" customHeight="1" x14ac:dyDescent="0.2">
      <c r="B7441" s="36" t="s">
        <v>2864</v>
      </c>
      <c r="C7441" s="3"/>
      <c r="D7441" s="3"/>
      <c r="E7441" s="3"/>
      <c r="F7441" s="4"/>
    </row>
    <row r="7442" spans="2:6" ht="11.25" customHeight="1" x14ac:dyDescent="0.2">
      <c r="B7442" s="36" t="s">
        <v>3671</v>
      </c>
      <c r="C7442" s="37">
        <f>D7442+E7442+F7442</f>
        <v>2752</v>
      </c>
      <c r="D7442" s="3">
        <v>1808</v>
      </c>
      <c r="E7442" s="3">
        <v>426</v>
      </c>
      <c r="F7442" s="4">
        <v>518</v>
      </c>
    </row>
    <row r="7443" spans="2:6" ht="11.25" customHeight="1" x14ac:dyDescent="0.2">
      <c r="B7443" s="36" t="s">
        <v>4016</v>
      </c>
      <c r="C7443" s="3"/>
      <c r="D7443" s="3"/>
      <c r="E7443" s="3"/>
      <c r="F7443" s="4"/>
    </row>
    <row r="7444" spans="2:6" ht="11.25" customHeight="1" x14ac:dyDescent="0.2">
      <c r="B7444" s="33" t="s">
        <v>2167</v>
      </c>
      <c r="C7444" s="34">
        <v>14451</v>
      </c>
      <c r="D7444" s="34">
        <v>10656</v>
      </c>
      <c r="E7444" s="34">
        <v>2186</v>
      </c>
      <c r="F7444" s="35">
        <v>1609</v>
      </c>
    </row>
    <row r="7445" spans="2:6" ht="11.25" customHeight="1" x14ac:dyDescent="0.2">
      <c r="B7445" s="36" t="s">
        <v>4016</v>
      </c>
      <c r="C7445" s="3"/>
      <c r="D7445" s="3"/>
      <c r="E7445" s="3"/>
      <c r="F7445" s="4"/>
    </row>
    <row r="7446" spans="2:6" ht="11.25" customHeight="1" x14ac:dyDescent="0.2">
      <c r="B7446" s="36" t="s">
        <v>858</v>
      </c>
      <c r="C7446" s="3"/>
      <c r="D7446" s="3"/>
      <c r="E7446" s="3"/>
      <c r="F7446" s="4"/>
    </row>
    <row r="7447" spans="2:6" ht="11.25" customHeight="1" x14ac:dyDescent="0.2">
      <c r="B7447" s="36" t="s">
        <v>4016</v>
      </c>
      <c r="C7447" s="3"/>
      <c r="D7447" s="3"/>
      <c r="E7447" s="3"/>
      <c r="F7447" s="4"/>
    </row>
    <row r="7448" spans="2:6" ht="11.25" customHeight="1" x14ac:dyDescent="0.2">
      <c r="B7448" s="36" t="s">
        <v>2035</v>
      </c>
      <c r="C7448" s="3"/>
      <c r="D7448" s="3"/>
      <c r="E7448" s="3"/>
      <c r="F7448" s="4"/>
    </row>
    <row r="7449" spans="2:6" ht="11.25" customHeight="1" x14ac:dyDescent="0.2">
      <c r="B7449" s="36" t="s">
        <v>4016</v>
      </c>
      <c r="C7449" s="3"/>
      <c r="D7449" s="3"/>
      <c r="E7449" s="3"/>
      <c r="F7449" s="4"/>
    </row>
    <row r="7450" spans="2:6" ht="11.25" customHeight="1" x14ac:dyDescent="0.2">
      <c r="B7450" s="36" t="s">
        <v>868</v>
      </c>
      <c r="C7450" s="3"/>
      <c r="D7450" s="3"/>
      <c r="E7450" s="3"/>
      <c r="F7450" s="4"/>
    </row>
    <row r="7451" spans="2:6" ht="11.25" customHeight="1" x14ac:dyDescent="0.2">
      <c r="B7451" s="36" t="s">
        <v>4016</v>
      </c>
      <c r="C7451" s="3"/>
      <c r="D7451" s="3"/>
      <c r="E7451" s="3"/>
      <c r="F7451" s="4"/>
    </row>
    <row r="7452" spans="2:6" ht="11.25" customHeight="1" x14ac:dyDescent="0.2">
      <c r="B7452" s="36" t="s">
        <v>2124</v>
      </c>
      <c r="C7452" s="3"/>
      <c r="D7452" s="3"/>
      <c r="E7452" s="3"/>
      <c r="F7452" s="4"/>
    </row>
    <row r="7453" spans="2:6" ht="11.25" customHeight="1" x14ac:dyDescent="0.2">
      <c r="B7453" s="36" t="s">
        <v>4016</v>
      </c>
      <c r="C7453" s="3"/>
      <c r="D7453" s="3"/>
      <c r="E7453" s="3"/>
      <c r="F7453" s="4"/>
    </row>
    <row r="7454" spans="2:6" ht="11.25" customHeight="1" x14ac:dyDescent="0.2">
      <c r="B7454" s="36" t="s">
        <v>545</v>
      </c>
      <c r="C7454" s="3"/>
      <c r="D7454" s="3"/>
      <c r="E7454" s="3"/>
      <c r="F7454" s="4"/>
    </row>
    <row r="7455" spans="2:6" ht="11.25" customHeight="1" x14ac:dyDescent="0.2">
      <c r="B7455" s="36" t="s">
        <v>4016</v>
      </c>
      <c r="C7455" s="3"/>
      <c r="D7455" s="3"/>
      <c r="E7455" s="3"/>
      <c r="F7455" s="4"/>
    </row>
    <row r="7456" spans="2:6" ht="11.25" customHeight="1" x14ac:dyDescent="0.2">
      <c r="B7456" s="36" t="s">
        <v>2024</v>
      </c>
      <c r="C7456" s="3"/>
      <c r="D7456" s="3"/>
      <c r="E7456" s="3"/>
      <c r="F7456" s="4"/>
    </row>
    <row r="7457" spans="2:6" ht="11.25" customHeight="1" x14ac:dyDescent="0.2">
      <c r="B7457" s="36" t="s">
        <v>4016</v>
      </c>
      <c r="C7457" s="3"/>
      <c r="D7457" s="3"/>
      <c r="E7457" s="3"/>
      <c r="F7457" s="4"/>
    </row>
    <row r="7458" spans="2:6" ht="11.25" customHeight="1" x14ac:dyDescent="0.2">
      <c r="B7458" s="36" t="s">
        <v>1153</v>
      </c>
      <c r="C7458" s="37">
        <f>D7458+E7458+F7458</f>
        <v>4916</v>
      </c>
      <c r="D7458" s="3">
        <v>4916</v>
      </c>
      <c r="E7458" s="3"/>
      <c r="F7458" s="4"/>
    </row>
    <row r="7459" spans="2:6" ht="11.25" customHeight="1" x14ac:dyDescent="0.2">
      <c r="B7459" s="36" t="s">
        <v>4016</v>
      </c>
      <c r="C7459" s="3"/>
      <c r="D7459" s="3"/>
      <c r="E7459" s="3"/>
      <c r="F7459" s="4"/>
    </row>
    <row r="7460" spans="2:6" ht="11.25" customHeight="1" x14ac:dyDescent="0.2">
      <c r="B7460" s="36" t="s">
        <v>1817</v>
      </c>
      <c r="C7460" s="3"/>
      <c r="D7460" s="3"/>
      <c r="E7460" s="3"/>
      <c r="F7460" s="4"/>
    </row>
    <row r="7461" spans="2:6" ht="11.25" customHeight="1" x14ac:dyDescent="0.2">
      <c r="B7461" s="36" t="s">
        <v>4016</v>
      </c>
      <c r="C7461" s="3"/>
      <c r="D7461" s="3"/>
      <c r="E7461" s="3"/>
      <c r="F7461" s="4"/>
    </row>
    <row r="7462" spans="2:6" ht="11.25" customHeight="1" x14ac:dyDescent="0.2">
      <c r="B7462" s="36" t="s">
        <v>3533</v>
      </c>
      <c r="C7462" s="3"/>
      <c r="D7462" s="3"/>
      <c r="E7462" s="3"/>
      <c r="F7462" s="4"/>
    </row>
    <row r="7463" spans="2:6" ht="11.25" customHeight="1" x14ac:dyDescent="0.2">
      <c r="B7463" s="36" t="s">
        <v>1499</v>
      </c>
      <c r="C7463" s="3"/>
      <c r="D7463" s="3"/>
      <c r="E7463" s="3"/>
      <c r="F7463" s="4"/>
    </row>
    <row r="7464" spans="2:6" ht="11.25" customHeight="1" x14ac:dyDescent="0.2">
      <c r="B7464" s="36" t="s">
        <v>272</v>
      </c>
      <c r="C7464" s="3"/>
      <c r="D7464" s="3"/>
      <c r="E7464" s="3"/>
      <c r="F7464" s="4"/>
    </row>
    <row r="7465" spans="2:6" ht="11.25" customHeight="1" x14ac:dyDescent="0.2">
      <c r="B7465" s="36" t="s">
        <v>3610</v>
      </c>
      <c r="C7465" s="37">
        <f>D7465+E7465+F7465</f>
        <v>5369</v>
      </c>
      <c r="D7465" s="3">
        <v>2834</v>
      </c>
      <c r="E7465" s="3">
        <v>1297</v>
      </c>
      <c r="F7465" s="4">
        <v>1238</v>
      </c>
    </row>
    <row r="7466" spans="2:6" ht="11.25" customHeight="1" x14ac:dyDescent="0.2">
      <c r="B7466" s="36" t="s">
        <v>4016</v>
      </c>
      <c r="C7466" s="3"/>
      <c r="D7466" s="3"/>
      <c r="E7466" s="3"/>
      <c r="F7466" s="4"/>
    </row>
    <row r="7467" spans="2:6" ht="11.25" customHeight="1" x14ac:dyDescent="0.2">
      <c r="B7467" s="36" t="s">
        <v>967</v>
      </c>
      <c r="C7467" s="3"/>
      <c r="D7467" s="3"/>
      <c r="E7467" s="3"/>
      <c r="F7467" s="4"/>
    </row>
    <row r="7468" spans="2:6" ht="11.25" customHeight="1" x14ac:dyDescent="0.2">
      <c r="B7468" s="36" t="s">
        <v>4016</v>
      </c>
      <c r="C7468" s="3"/>
      <c r="D7468" s="3"/>
      <c r="E7468" s="3"/>
      <c r="F7468" s="4"/>
    </row>
    <row r="7469" spans="2:6" ht="11.25" customHeight="1" x14ac:dyDescent="0.2">
      <c r="B7469" s="28" t="s">
        <v>3391</v>
      </c>
      <c r="C7469" s="6"/>
      <c r="D7469" s="6"/>
      <c r="E7469" s="6"/>
      <c r="F7469" s="7"/>
    </row>
    <row r="7470" spans="2:6" ht="11.25" customHeight="1" x14ac:dyDescent="0.2">
      <c r="B7470" s="36" t="s">
        <v>2640</v>
      </c>
      <c r="C7470" s="3"/>
      <c r="D7470" s="3"/>
      <c r="E7470" s="3"/>
      <c r="F7470" s="4"/>
    </row>
    <row r="7471" spans="2:6" ht="11.25" customHeight="1" x14ac:dyDescent="0.2">
      <c r="B7471" s="36" t="s">
        <v>1294</v>
      </c>
      <c r="C7471" s="3"/>
      <c r="D7471" s="3"/>
      <c r="E7471" s="3"/>
      <c r="F7471" s="4"/>
    </row>
    <row r="7472" spans="2:6" ht="11.25" customHeight="1" x14ac:dyDescent="0.2">
      <c r="B7472" s="36" t="s">
        <v>1679</v>
      </c>
      <c r="C7472" s="37">
        <f>D7472+E7472+F7472</f>
        <v>2095</v>
      </c>
      <c r="D7472" s="3">
        <v>1732</v>
      </c>
      <c r="E7472" s="3">
        <v>259</v>
      </c>
      <c r="F7472" s="4">
        <v>104</v>
      </c>
    </row>
    <row r="7473" spans="2:6" ht="11.25" customHeight="1" x14ac:dyDescent="0.2">
      <c r="B7473" s="36" t="s">
        <v>4016</v>
      </c>
      <c r="C7473" s="3"/>
      <c r="D7473" s="3"/>
      <c r="E7473" s="3"/>
      <c r="F7473" s="4"/>
    </row>
    <row r="7474" spans="2:6" ht="11.25" customHeight="1" x14ac:dyDescent="0.2">
      <c r="B7474" s="36" t="s">
        <v>3528</v>
      </c>
      <c r="C7474" s="3"/>
      <c r="D7474" s="3"/>
      <c r="E7474" s="3"/>
      <c r="F7474" s="4"/>
    </row>
    <row r="7475" spans="2:6" ht="11.25" customHeight="1" x14ac:dyDescent="0.2">
      <c r="B7475" s="36" t="s">
        <v>4016</v>
      </c>
      <c r="C7475" s="3"/>
      <c r="D7475" s="3"/>
      <c r="E7475" s="3"/>
      <c r="F7475" s="4"/>
    </row>
    <row r="7476" spans="2:6" ht="11.25" customHeight="1" x14ac:dyDescent="0.2">
      <c r="B7476" s="36" t="s">
        <v>3806</v>
      </c>
      <c r="C7476" s="3"/>
      <c r="D7476" s="3"/>
      <c r="E7476" s="3"/>
      <c r="F7476" s="4"/>
    </row>
    <row r="7477" spans="2:6" ht="11.25" customHeight="1" x14ac:dyDescent="0.2">
      <c r="B7477" s="36" t="s">
        <v>671</v>
      </c>
      <c r="C7477" s="3"/>
      <c r="D7477" s="3"/>
      <c r="E7477" s="3"/>
      <c r="F7477" s="4"/>
    </row>
    <row r="7478" spans="2:6" ht="11.25" customHeight="1" x14ac:dyDescent="0.2">
      <c r="B7478" s="36" t="s">
        <v>2289</v>
      </c>
      <c r="C7478" s="3"/>
      <c r="D7478" s="3"/>
      <c r="E7478" s="3"/>
      <c r="F7478" s="4"/>
    </row>
    <row r="7479" spans="2:6" ht="11.25" customHeight="1" x14ac:dyDescent="0.2">
      <c r="B7479" s="36" t="s">
        <v>1757</v>
      </c>
      <c r="C7479" s="37">
        <f>D7479+E7479+F7479</f>
        <v>2071</v>
      </c>
      <c r="D7479" s="3">
        <v>1174</v>
      </c>
      <c r="E7479" s="3">
        <v>630</v>
      </c>
      <c r="F7479" s="4">
        <v>267</v>
      </c>
    </row>
    <row r="7480" spans="2:6" ht="11.25" customHeight="1" x14ac:dyDescent="0.2">
      <c r="B7480" s="36" t="s">
        <v>4016</v>
      </c>
      <c r="C7480" s="3"/>
      <c r="D7480" s="3"/>
      <c r="E7480" s="3"/>
      <c r="F7480" s="4"/>
    </row>
    <row r="7481" spans="2:6" ht="11.25" customHeight="1" x14ac:dyDescent="0.2">
      <c r="B7481" s="36" t="s">
        <v>3203</v>
      </c>
      <c r="C7481" s="3"/>
      <c r="D7481" s="3"/>
      <c r="E7481" s="3"/>
      <c r="F7481" s="4"/>
    </row>
    <row r="7482" spans="2:6" ht="11.25" customHeight="1" x14ac:dyDescent="0.2">
      <c r="B7482" s="36" t="s">
        <v>4016</v>
      </c>
      <c r="C7482" s="3"/>
      <c r="D7482" s="3"/>
      <c r="E7482" s="3"/>
      <c r="F7482" s="4"/>
    </row>
    <row r="7483" spans="2:6" ht="11.25" customHeight="1" x14ac:dyDescent="0.2">
      <c r="B7483" s="36" t="s">
        <v>1085</v>
      </c>
      <c r="C7483" s="3"/>
      <c r="D7483" s="3"/>
      <c r="E7483" s="3"/>
      <c r="F7483" s="4"/>
    </row>
    <row r="7484" spans="2:6" ht="11.25" customHeight="1" x14ac:dyDescent="0.2">
      <c r="B7484" s="36" t="s">
        <v>2663</v>
      </c>
      <c r="C7484" s="3"/>
      <c r="D7484" s="3"/>
      <c r="E7484" s="3"/>
      <c r="F7484" s="4"/>
    </row>
    <row r="7485" spans="2:6" ht="11.25" customHeight="1" x14ac:dyDescent="0.2">
      <c r="B7485" s="36" t="s">
        <v>380</v>
      </c>
      <c r="C7485" s="3"/>
      <c r="D7485" s="3"/>
      <c r="E7485" s="3"/>
      <c r="F7485" s="4"/>
    </row>
    <row r="7486" spans="2:6" ht="11.25" customHeight="1" x14ac:dyDescent="0.2">
      <c r="B7486" s="36" t="s">
        <v>3457</v>
      </c>
      <c r="C7486" s="37">
        <f>D7486+E7486+F7486</f>
        <v>14451</v>
      </c>
      <c r="D7486" s="3">
        <v>10656</v>
      </c>
      <c r="E7486" s="3">
        <v>2186</v>
      </c>
      <c r="F7486" s="4">
        <v>1609</v>
      </c>
    </row>
    <row r="7487" spans="2:6" ht="11.25" customHeight="1" x14ac:dyDescent="0.2">
      <c r="B7487" s="36" t="s">
        <v>4016</v>
      </c>
      <c r="C7487" s="3"/>
      <c r="D7487" s="3"/>
      <c r="E7487" s="3"/>
      <c r="F7487" s="4"/>
    </row>
    <row r="7488" spans="2:6" ht="11.25" customHeight="1" x14ac:dyDescent="0.2">
      <c r="B7488" s="33" t="s">
        <v>3711</v>
      </c>
      <c r="C7488" s="34">
        <v>95158</v>
      </c>
      <c r="D7488" s="34">
        <v>26956</v>
      </c>
      <c r="E7488" s="34">
        <v>67581</v>
      </c>
      <c r="F7488" s="35">
        <v>621</v>
      </c>
    </row>
    <row r="7489" spans="2:6" ht="11.25" customHeight="1" x14ac:dyDescent="0.2">
      <c r="B7489" s="36" t="s">
        <v>4016</v>
      </c>
      <c r="C7489" s="3"/>
      <c r="D7489" s="3"/>
      <c r="E7489" s="3"/>
      <c r="F7489" s="4"/>
    </row>
    <row r="7490" spans="2:6" ht="11.25" customHeight="1" x14ac:dyDescent="0.2">
      <c r="B7490" s="36" t="s">
        <v>1001</v>
      </c>
      <c r="C7490" s="3"/>
      <c r="D7490" s="3"/>
      <c r="E7490" s="3"/>
      <c r="F7490" s="4"/>
    </row>
    <row r="7491" spans="2:6" ht="11.25" customHeight="1" x14ac:dyDescent="0.2">
      <c r="B7491" s="36" t="s">
        <v>4016</v>
      </c>
      <c r="C7491" s="3"/>
      <c r="D7491" s="3"/>
      <c r="E7491" s="3"/>
      <c r="F7491" s="4"/>
    </row>
    <row r="7492" spans="2:6" ht="11.25" customHeight="1" x14ac:dyDescent="0.2">
      <c r="B7492" s="36" t="s">
        <v>3645</v>
      </c>
      <c r="C7492" s="3"/>
      <c r="D7492" s="3"/>
      <c r="E7492" s="3"/>
      <c r="F7492" s="4"/>
    </row>
    <row r="7493" spans="2:6" ht="11.25" customHeight="1" x14ac:dyDescent="0.2">
      <c r="B7493" s="36" t="s">
        <v>4016</v>
      </c>
      <c r="C7493" s="3"/>
      <c r="D7493" s="3"/>
      <c r="E7493" s="3"/>
      <c r="F7493" s="4"/>
    </row>
    <row r="7494" spans="2:6" ht="11.25" customHeight="1" x14ac:dyDescent="0.2">
      <c r="B7494" s="36" t="s">
        <v>3586</v>
      </c>
      <c r="C7494" s="3"/>
      <c r="D7494" s="3"/>
      <c r="E7494" s="3"/>
      <c r="F7494" s="4"/>
    </row>
    <row r="7495" spans="2:6" ht="11.25" customHeight="1" x14ac:dyDescent="0.2">
      <c r="B7495" s="36" t="s">
        <v>4016</v>
      </c>
      <c r="C7495" s="3"/>
      <c r="D7495" s="3"/>
      <c r="E7495" s="3"/>
      <c r="F7495" s="4"/>
    </row>
    <row r="7496" spans="2:6" ht="11.25" customHeight="1" x14ac:dyDescent="0.2">
      <c r="B7496" s="36" t="s">
        <v>3566</v>
      </c>
      <c r="C7496" s="3"/>
      <c r="D7496" s="3"/>
      <c r="E7496" s="3"/>
      <c r="F7496" s="4"/>
    </row>
    <row r="7497" spans="2:6" ht="11.25" customHeight="1" x14ac:dyDescent="0.2">
      <c r="B7497" s="36" t="s">
        <v>4016</v>
      </c>
      <c r="C7497" s="3"/>
      <c r="D7497" s="3"/>
      <c r="E7497" s="3"/>
      <c r="F7497" s="4"/>
    </row>
    <row r="7498" spans="2:6" ht="11.25" customHeight="1" x14ac:dyDescent="0.2">
      <c r="B7498" s="36" t="s">
        <v>2775</v>
      </c>
      <c r="C7498" s="3"/>
      <c r="D7498" s="3"/>
      <c r="E7498" s="3"/>
      <c r="F7498" s="4"/>
    </row>
    <row r="7499" spans="2:6" ht="11.25" customHeight="1" x14ac:dyDescent="0.2">
      <c r="B7499" s="36" t="s">
        <v>4016</v>
      </c>
      <c r="C7499" s="3"/>
      <c r="D7499" s="3"/>
      <c r="E7499" s="3"/>
      <c r="F7499" s="4"/>
    </row>
    <row r="7500" spans="2:6" ht="11.25" customHeight="1" x14ac:dyDescent="0.2">
      <c r="B7500" s="36" t="s">
        <v>2048</v>
      </c>
      <c r="C7500" s="3"/>
      <c r="D7500" s="3"/>
      <c r="E7500" s="3"/>
      <c r="F7500" s="4"/>
    </row>
    <row r="7501" spans="2:6" ht="11.25" customHeight="1" x14ac:dyDescent="0.2">
      <c r="B7501" s="36" t="s">
        <v>4016</v>
      </c>
      <c r="C7501" s="3"/>
      <c r="D7501" s="3"/>
      <c r="E7501" s="3"/>
      <c r="F7501" s="4"/>
    </row>
    <row r="7502" spans="2:6" ht="11.25" customHeight="1" x14ac:dyDescent="0.2">
      <c r="B7502" s="36" t="s">
        <v>2340</v>
      </c>
      <c r="C7502" s="3"/>
      <c r="D7502" s="3"/>
      <c r="E7502" s="3"/>
      <c r="F7502" s="4"/>
    </row>
    <row r="7503" spans="2:6" ht="11.25" customHeight="1" x14ac:dyDescent="0.2">
      <c r="B7503" s="36" t="s">
        <v>4016</v>
      </c>
      <c r="C7503" s="3"/>
      <c r="D7503" s="3"/>
      <c r="E7503" s="3"/>
      <c r="F7503" s="4"/>
    </row>
    <row r="7504" spans="2:6" ht="11.25" customHeight="1" x14ac:dyDescent="0.2">
      <c r="B7504" s="36" t="s">
        <v>2860</v>
      </c>
      <c r="C7504" s="3"/>
      <c r="D7504" s="3"/>
      <c r="E7504" s="3"/>
      <c r="F7504" s="4"/>
    </row>
    <row r="7505" spans="2:6" ht="11.25" customHeight="1" x14ac:dyDescent="0.2">
      <c r="B7505" s="36" t="s">
        <v>4016</v>
      </c>
      <c r="C7505" s="3"/>
      <c r="D7505" s="3"/>
      <c r="E7505" s="3"/>
      <c r="F7505" s="4"/>
    </row>
    <row r="7506" spans="2:6" ht="11.25" customHeight="1" x14ac:dyDescent="0.2">
      <c r="B7506" s="36" t="s">
        <v>3475</v>
      </c>
      <c r="C7506" s="37">
        <f>D7506+E7506+F7506</f>
        <v>66323</v>
      </c>
      <c r="D7506" s="3"/>
      <c r="E7506" s="3">
        <v>66323</v>
      </c>
      <c r="F7506" s="4"/>
    </row>
    <row r="7507" spans="2:6" ht="11.25" customHeight="1" x14ac:dyDescent="0.2">
      <c r="B7507" s="36" t="s">
        <v>4016</v>
      </c>
      <c r="C7507" s="3"/>
      <c r="D7507" s="3"/>
      <c r="E7507" s="3"/>
      <c r="F7507" s="4"/>
    </row>
    <row r="7508" spans="2:6" ht="11.25" customHeight="1" x14ac:dyDescent="0.2">
      <c r="B7508" s="36" t="s">
        <v>1448</v>
      </c>
      <c r="C7508" s="3"/>
      <c r="D7508" s="3"/>
      <c r="E7508" s="3"/>
      <c r="F7508" s="4"/>
    </row>
    <row r="7509" spans="2:6" ht="11.25" customHeight="1" x14ac:dyDescent="0.2">
      <c r="B7509" s="36" t="s">
        <v>4016</v>
      </c>
      <c r="C7509" s="3"/>
      <c r="D7509" s="3"/>
      <c r="E7509" s="3"/>
      <c r="F7509" s="4"/>
    </row>
    <row r="7510" spans="2:6" ht="11.25" customHeight="1" x14ac:dyDescent="0.2">
      <c r="B7510" s="36" t="s">
        <v>1199</v>
      </c>
      <c r="C7510" s="3"/>
      <c r="D7510" s="3"/>
      <c r="E7510" s="3"/>
      <c r="F7510" s="4"/>
    </row>
    <row r="7511" spans="2:6" ht="11.25" customHeight="1" x14ac:dyDescent="0.2">
      <c r="B7511" s="36" t="s">
        <v>4016</v>
      </c>
      <c r="C7511" s="3"/>
      <c r="D7511" s="3"/>
      <c r="E7511" s="3"/>
      <c r="F7511" s="4"/>
    </row>
    <row r="7512" spans="2:6" ht="11.25" customHeight="1" x14ac:dyDescent="0.2">
      <c r="B7512" s="36" t="s">
        <v>2211</v>
      </c>
      <c r="C7512" s="3"/>
      <c r="D7512" s="3"/>
      <c r="E7512" s="3"/>
      <c r="F7512" s="4"/>
    </row>
    <row r="7513" spans="2:6" ht="11.25" customHeight="1" x14ac:dyDescent="0.2">
      <c r="B7513" s="36" t="s">
        <v>4016</v>
      </c>
      <c r="C7513" s="3"/>
      <c r="D7513" s="3"/>
      <c r="E7513" s="3"/>
      <c r="F7513" s="4"/>
    </row>
    <row r="7514" spans="2:6" ht="11.25" customHeight="1" x14ac:dyDescent="0.2">
      <c r="B7514" s="36" t="s">
        <v>425</v>
      </c>
      <c r="C7514" s="3"/>
      <c r="D7514" s="3"/>
      <c r="E7514" s="3"/>
      <c r="F7514" s="4"/>
    </row>
    <row r="7515" spans="2:6" ht="11.25" customHeight="1" x14ac:dyDescent="0.2">
      <c r="B7515" s="36" t="s">
        <v>4016</v>
      </c>
      <c r="C7515" s="3"/>
      <c r="D7515" s="3"/>
      <c r="E7515" s="3"/>
      <c r="F7515" s="4"/>
    </row>
    <row r="7516" spans="2:6" ht="11.25" customHeight="1" x14ac:dyDescent="0.2">
      <c r="B7516" s="36" t="s">
        <v>2798</v>
      </c>
      <c r="C7516" s="37">
        <f>D7516+E7516+F7516</f>
        <v>9501</v>
      </c>
      <c r="D7516" s="3">
        <v>9501</v>
      </c>
      <c r="E7516" s="3"/>
      <c r="F7516" s="4"/>
    </row>
    <row r="7517" spans="2:6" ht="11.25" customHeight="1" x14ac:dyDescent="0.2">
      <c r="B7517" s="36" t="s">
        <v>4016</v>
      </c>
      <c r="C7517" s="3"/>
      <c r="D7517" s="3"/>
      <c r="E7517" s="3"/>
      <c r="F7517" s="4"/>
    </row>
    <row r="7518" spans="2:6" ht="11.25" customHeight="1" x14ac:dyDescent="0.2">
      <c r="B7518" s="36" t="s">
        <v>2041</v>
      </c>
      <c r="C7518" s="3"/>
      <c r="D7518" s="3"/>
      <c r="E7518" s="3"/>
      <c r="F7518" s="4"/>
    </row>
    <row r="7519" spans="2:6" ht="11.25" customHeight="1" x14ac:dyDescent="0.2">
      <c r="B7519" s="36" t="s">
        <v>1599</v>
      </c>
      <c r="C7519" s="37">
        <f>D7519+E7519+F7519</f>
        <v>285</v>
      </c>
      <c r="D7519" s="3"/>
      <c r="E7519" s="3">
        <v>285</v>
      </c>
      <c r="F7519" s="4"/>
    </row>
    <row r="7520" spans="2:6" ht="11.25" customHeight="1" x14ac:dyDescent="0.2">
      <c r="B7520" s="36" t="s">
        <v>4016</v>
      </c>
      <c r="C7520" s="3"/>
      <c r="D7520" s="3"/>
      <c r="E7520" s="3"/>
      <c r="F7520" s="4"/>
    </row>
    <row r="7521" spans="2:6" ht="11.25" customHeight="1" x14ac:dyDescent="0.2">
      <c r="B7521" s="36" t="s">
        <v>2415</v>
      </c>
      <c r="C7521" s="3"/>
      <c r="D7521" s="3"/>
      <c r="E7521" s="3"/>
      <c r="F7521" s="4"/>
    </row>
    <row r="7522" spans="2:6" ht="11.25" customHeight="1" x14ac:dyDescent="0.2">
      <c r="B7522" s="28" t="s">
        <v>4016</v>
      </c>
      <c r="C7522" s="6"/>
      <c r="D7522" s="6"/>
      <c r="E7522" s="6"/>
      <c r="F7522" s="7"/>
    </row>
    <row r="7523" spans="2:6" ht="11.25" customHeight="1" x14ac:dyDescent="0.2">
      <c r="B7523" s="36" t="s">
        <v>3306</v>
      </c>
      <c r="C7523" s="3"/>
      <c r="D7523" s="3"/>
      <c r="E7523" s="3"/>
      <c r="F7523" s="4"/>
    </row>
    <row r="7524" spans="2:6" ht="11.25" customHeight="1" x14ac:dyDescent="0.2">
      <c r="B7524" s="36" t="s">
        <v>4016</v>
      </c>
      <c r="C7524" s="3"/>
      <c r="D7524" s="3"/>
      <c r="E7524" s="3"/>
      <c r="F7524" s="4"/>
    </row>
    <row r="7525" spans="2:6" ht="11.25" customHeight="1" x14ac:dyDescent="0.2">
      <c r="B7525" s="36" t="s">
        <v>415</v>
      </c>
      <c r="C7525" s="3"/>
      <c r="D7525" s="3"/>
      <c r="E7525" s="3"/>
      <c r="F7525" s="4"/>
    </row>
    <row r="7526" spans="2:6" ht="11.25" customHeight="1" x14ac:dyDescent="0.2">
      <c r="B7526" s="36" t="s">
        <v>2369</v>
      </c>
      <c r="C7526" s="3"/>
      <c r="D7526" s="3"/>
      <c r="E7526" s="3"/>
      <c r="F7526" s="4"/>
    </row>
    <row r="7527" spans="2:6" ht="11.25" customHeight="1" x14ac:dyDescent="0.2">
      <c r="B7527" s="36" t="s">
        <v>715</v>
      </c>
      <c r="C7527" s="3"/>
      <c r="D7527" s="3"/>
      <c r="E7527" s="3"/>
      <c r="F7527" s="4"/>
    </row>
    <row r="7528" spans="2:6" ht="11.25" customHeight="1" x14ac:dyDescent="0.2">
      <c r="B7528" s="36" t="s">
        <v>3080</v>
      </c>
      <c r="C7528" s="37">
        <f>D7528+E7528+F7528</f>
        <v>2490</v>
      </c>
      <c r="D7528" s="3">
        <v>1674</v>
      </c>
      <c r="E7528" s="3">
        <v>372</v>
      </c>
      <c r="F7528" s="4">
        <v>444</v>
      </c>
    </row>
    <row r="7529" spans="2:6" ht="11.25" customHeight="1" x14ac:dyDescent="0.2">
      <c r="B7529" s="36" t="s">
        <v>4016</v>
      </c>
      <c r="C7529" s="3"/>
      <c r="D7529" s="3"/>
      <c r="E7529" s="3"/>
      <c r="F7529" s="4"/>
    </row>
    <row r="7530" spans="2:6" ht="11.25" customHeight="1" x14ac:dyDescent="0.2">
      <c r="B7530" s="36" t="s">
        <v>632</v>
      </c>
      <c r="C7530" s="3"/>
      <c r="D7530" s="3"/>
      <c r="E7530" s="3"/>
      <c r="F7530" s="4"/>
    </row>
    <row r="7531" spans="2:6" ht="11.25" customHeight="1" x14ac:dyDescent="0.2">
      <c r="B7531" s="36" t="s">
        <v>4016</v>
      </c>
      <c r="C7531" s="3"/>
      <c r="D7531" s="3"/>
      <c r="E7531" s="3"/>
      <c r="F7531" s="4"/>
    </row>
    <row r="7532" spans="2:6" ht="11.25" customHeight="1" x14ac:dyDescent="0.2">
      <c r="B7532" s="36" t="s">
        <v>1375</v>
      </c>
      <c r="C7532" s="3"/>
      <c r="D7532" s="3"/>
      <c r="E7532" s="3"/>
      <c r="F7532" s="4"/>
    </row>
    <row r="7533" spans="2:6" ht="11.25" customHeight="1" x14ac:dyDescent="0.2">
      <c r="B7533" s="36" t="s">
        <v>3121</v>
      </c>
      <c r="C7533" s="3"/>
      <c r="D7533" s="3"/>
      <c r="E7533" s="3"/>
      <c r="F7533" s="4"/>
    </row>
    <row r="7534" spans="2:6" ht="11.25" customHeight="1" x14ac:dyDescent="0.2">
      <c r="B7534" s="36" t="s">
        <v>477</v>
      </c>
      <c r="C7534" s="3"/>
      <c r="D7534" s="3"/>
      <c r="E7534" s="3"/>
      <c r="F7534" s="4"/>
    </row>
    <row r="7535" spans="2:6" ht="11.25" customHeight="1" x14ac:dyDescent="0.2">
      <c r="B7535" s="36" t="s">
        <v>185</v>
      </c>
      <c r="C7535" s="37">
        <f>D7535+E7535+F7535</f>
        <v>12276</v>
      </c>
      <c r="D7535" s="3">
        <v>11175</v>
      </c>
      <c r="E7535" s="3">
        <v>657</v>
      </c>
      <c r="F7535" s="4">
        <v>444</v>
      </c>
    </row>
    <row r="7536" spans="2:6" ht="11.25" customHeight="1" x14ac:dyDescent="0.2">
      <c r="B7536" s="36" t="s">
        <v>4016</v>
      </c>
      <c r="C7536" s="3"/>
      <c r="D7536" s="3"/>
      <c r="E7536" s="3"/>
      <c r="F7536" s="4"/>
    </row>
    <row r="7537" spans="2:6" ht="11.25" customHeight="1" x14ac:dyDescent="0.2">
      <c r="B7537" s="36" t="s">
        <v>51</v>
      </c>
      <c r="C7537" s="3"/>
      <c r="D7537" s="3"/>
      <c r="E7537" s="3"/>
      <c r="F7537" s="4"/>
    </row>
    <row r="7538" spans="2:6" ht="11.25" customHeight="1" x14ac:dyDescent="0.2">
      <c r="B7538" s="36" t="s">
        <v>4016</v>
      </c>
      <c r="C7538" s="3"/>
      <c r="D7538" s="3"/>
      <c r="E7538" s="3"/>
      <c r="F7538" s="4"/>
    </row>
    <row r="7539" spans="2:6" ht="11.25" customHeight="1" x14ac:dyDescent="0.2">
      <c r="B7539" s="36" t="s">
        <v>1199</v>
      </c>
      <c r="C7539" s="3"/>
      <c r="D7539" s="3"/>
      <c r="E7539" s="3"/>
      <c r="F7539" s="4"/>
    </row>
    <row r="7540" spans="2:6" ht="11.25" customHeight="1" x14ac:dyDescent="0.2">
      <c r="B7540" s="36" t="s">
        <v>4016</v>
      </c>
      <c r="C7540" s="3"/>
      <c r="D7540" s="3"/>
      <c r="E7540" s="3"/>
      <c r="F7540" s="4"/>
    </row>
    <row r="7541" spans="2:6" ht="11.25" customHeight="1" x14ac:dyDescent="0.2">
      <c r="B7541" s="36" t="s">
        <v>1773</v>
      </c>
      <c r="C7541" s="3"/>
      <c r="D7541" s="3"/>
      <c r="E7541" s="3"/>
      <c r="F7541" s="4"/>
    </row>
    <row r="7542" spans="2:6" ht="11.25" customHeight="1" x14ac:dyDescent="0.2">
      <c r="B7542" s="36" t="s">
        <v>4016</v>
      </c>
      <c r="C7542" s="3"/>
      <c r="D7542" s="3"/>
      <c r="E7542" s="3"/>
      <c r="F7542" s="4"/>
    </row>
    <row r="7543" spans="2:6" ht="11.25" customHeight="1" x14ac:dyDescent="0.2">
      <c r="B7543" s="36" t="s">
        <v>2070</v>
      </c>
      <c r="C7543" s="3"/>
      <c r="D7543" s="3"/>
      <c r="E7543" s="3"/>
      <c r="F7543" s="4"/>
    </row>
    <row r="7544" spans="2:6" ht="11.25" customHeight="1" x14ac:dyDescent="0.2">
      <c r="B7544" s="36" t="s">
        <v>4016</v>
      </c>
      <c r="C7544" s="3"/>
      <c r="D7544" s="3"/>
      <c r="E7544" s="3"/>
      <c r="F7544" s="4"/>
    </row>
    <row r="7545" spans="2:6" ht="11.25" customHeight="1" x14ac:dyDescent="0.2">
      <c r="B7545" s="36" t="s">
        <v>547</v>
      </c>
      <c r="C7545" s="37">
        <f>D7545+E7545+F7545</f>
        <v>3741</v>
      </c>
      <c r="D7545" s="3">
        <v>3741</v>
      </c>
      <c r="E7545" s="3"/>
      <c r="F7545" s="4"/>
    </row>
    <row r="7546" spans="2:6" ht="11.25" customHeight="1" x14ac:dyDescent="0.2">
      <c r="B7546" s="36" t="s">
        <v>4016</v>
      </c>
      <c r="C7546" s="3"/>
      <c r="D7546" s="3"/>
      <c r="E7546" s="3"/>
      <c r="F7546" s="4"/>
    </row>
    <row r="7547" spans="2:6" ht="11.25" customHeight="1" x14ac:dyDescent="0.2">
      <c r="B7547" s="36" t="s">
        <v>2041</v>
      </c>
      <c r="C7547" s="3"/>
      <c r="D7547" s="3"/>
      <c r="E7547" s="3"/>
      <c r="F7547" s="4"/>
    </row>
    <row r="7548" spans="2:6" ht="11.25" customHeight="1" x14ac:dyDescent="0.2">
      <c r="B7548" s="36" t="s">
        <v>484</v>
      </c>
      <c r="C7548" s="37">
        <f>D7548+E7548+F7548</f>
        <v>112</v>
      </c>
      <c r="D7548" s="3"/>
      <c r="E7548" s="3">
        <v>112</v>
      </c>
      <c r="F7548" s="4"/>
    </row>
    <row r="7549" spans="2:6" ht="11.25" customHeight="1" x14ac:dyDescent="0.2">
      <c r="B7549" s="36" t="s">
        <v>4016</v>
      </c>
      <c r="C7549" s="3"/>
      <c r="D7549" s="3"/>
      <c r="E7549" s="3"/>
      <c r="F7549" s="4"/>
    </row>
    <row r="7550" spans="2:6" ht="11.25" customHeight="1" x14ac:dyDescent="0.2">
      <c r="B7550" s="36" t="s">
        <v>2415</v>
      </c>
      <c r="C7550" s="3"/>
      <c r="D7550" s="3"/>
      <c r="E7550" s="3"/>
      <c r="F7550" s="4"/>
    </row>
    <row r="7551" spans="2:6" ht="11.25" customHeight="1" x14ac:dyDescent="0.2">
      <c r="B7551" s="36" t="s">
        <v>4016</v>
      </c>
      <c r="C7551" s="3"/>
      <c r="D7551" s="3"/>
      <c r="E7551" s="3"/>
      <c r="F7551" s="4"/>
    </row>
    <row r="7552" spans="2:6" ht="11.25" customHeight="1" x14ac:dyDescent="0.2">
      <c r="B7552" s="36" t="s">
        <v>1640</v>
      </c>
      <c r="C7552" s="3"/>
      <c r="D7552" s="3"/>
      <c r="E7552" s="3"/>
      <c r="F7552" s="4"/>
    </row>
    <row r="7553" spans="2:6" ht="11.25" customHeight="1" x14ac:dyDescent="0.2">
      <c r="B7553" s="36" t="s">
        <v>4016</v>
      </c>
      <c r="C7553" s="3"/>
      <c r="D7553" s="3"/>
      <c r="E7553" s="3"/>
      <c r="F7553" s="4"/>
    </row>
    <row r="7554" spans="2:6" ht="11.25" customHeight="1" x14ac:dyDescent="0.2">
      <c r="B7554" s="36" t="s">
        <v>3173</v>
      </c>
      <c r="C7554" s="3"/>
      <c r="D7554" s="3"/>
      <c r="E7554" s="3"/>
      <c r="F7554" s="4"/>
    </row>
    <row r="7555" spans="2:6" ht="11.25" customHeight="1" x14ac:dyDescent="0.2">
      <c r="B7555" s="36" t="s">
        <v>1347</v>
      </c>
      <c r="C7555" s="3"/>
      <c r="D7555" s="3"/>
      <c r="E7555" s="3"/>
      <c r="F7555" s="4"/>
    </row>
    <row r="7556" spans="2:6" ht="11.25" customHeight="1" x14ac:dyDescent="0.2">
      <c r="B7556" s="36" t="s">
        <v>1658</v>
      </c>
      <c r="C7556" s="3"/>
      <c r="D7556" s="3"/>
      <c r="E7556" s="3"/>
      <c r="F7556" s="4"/>
    </row>
    <row r="7557" spans="2:6" ht="11.25" customHeight="1" x14ac:dyDescent="0.2">
      <c r="B7557" s="36" t="s">
        <v>3453</v>
      </c>
      <c r="C7557" s="37">
        <f>D7557+E7557+F7557</f>
        <v>995</v>
      </c>
      <c r="D7557" s="3">
        <v>669</v>
      </c>
      <c r="E7557" s="3">
        <v>149</v>
      </c>
      <c r="F7557" s="4">
        <v>177</v>
      </c>
    </row>
    <row r="7558" spans="2:6" ht="11.25" customHeight="1" x14ac:dyDescent="0.2">
      <c r="B7558" s="36" t="s">
        <v>4016</v>
      </c>
      <c r="C7558" s="3"/>
      <c r="D7558" s="3"/>
      <c r="E7558" s="3"/>
      <c r="F7558" s="4"/>
    </row>
    <row r="7559" spans="2:6" ht="11.25" customHeight="1" x14ac:dyDescent="0.2">
      <c r="B7559" s="36" t="s">
        <v>632</v>
      </c>
      <c r="C7559" s="3"/>
      <c r="D7559" s="3"/>
      <c r="E7559" s="3"/>
      <c r="F7559" s="4"/>
    </row>
    <row r="7560" spans="2:6" ht="11.25" customHeight="1" x14ac:dyDescent="0.2">
      <c r="B7560" s="36" t="s">
        <v>4016</v>
      </c>
      <c r="C7560" s="3"/>
      <c r="D7560" s="3"/>
      <c r="E7560" s="3"/>
      <c r="F7560" s="4"/>
    </row>
    <row r="7561" spans="2:6" ht="11.25" customHeight="1" x14ac:dyDescent="0.2">
      <c r="B7561" s="36" t="s">
        <v>2007</v>
      </c>
      <c r="C7561" s="3"/>
      <c r="D7561" s="3"/>
      <c r="E7561" s="3"/>
      <c r="F7561" s="4"/>
    </row>
    <row r="7562" spans="2:6" ht="11.25" customHeight="1" x14ac:dyDescent="0.2">
      <c r="B7562" s="36" t="s">
        <v>3754</v>
      </c>
      <c r="C7562" s="3"/>
      <c r="D7562" s="3"/>
      <c r="E7562" s="3"/>
      <c r="F7562" s="4"/>
    </row>
    <row r="7563" spans="2:6" ht="11.25" customHeight="1" x14ac:dyDescent="0.2">
      <c r="B7563" s="36" t="s">
        <v>2989</v>
      </c>
      <c r="C7563" s="3"/>
      <c r="D7563" s="3"/>
      <c r="E7563" s="3"/>
      <c r="F7563" s="4"/>
    </row>
    <row r="7564" spans="2:6" ht="11.25" customHeight="1" x14ac:dyDescent="0.2">
      <c r="B7564" s="36" t="s">
        <v>2436</v>
      </c>
      <c r="C7564" s="37">
        <f>D7564+E7564+F7564</f>
        <v>4848</v>
      </c>
      <c r="D7564" s="3">
        <v>4410</v>
      </c>
      <c r="E7564" s="3">
        <v>261</v>
      </c>
      <c r="F7564" s="4">
        <v>177</v>
      </c>
    </row>
    <row r="7565" spans="2:6" ht="11.25" customHeight="1" x14ac:dyDescent="0.2">
      <c r="B7565" s="36" t="s">
        <v>4016</v>
      </c>
      <c r="C7565" s="3"/>
      <c r="D7565" s="3"/>
      <c r="E7565" s="3"/>
      <c r="F7565" s="4"/>
    </row>
    <row r="7566" spans="2:6" ht="11.25" customHeight="1" x14ac:dyDescent="0.2">
      <c r="B7566" s="36" t="s">
        <v>2594</v>
      </c>
      <c r="C7566" s="3"/>
      <c r="D7566" s="3"/>
      <c r="E7566" s="3"/>
      <c r="F7566" s="4"/>
    </row>
    <row r="7567" spans="2:6" ht="11.25" customHeight="1" x14ac:dyDescent="0.2">
      <c r="B7567" s="36" t="s">
        <v>4016</v>
      </c>
      <c r="C7567" s="3"/>
      <c r="D7567" s="3"/>
      <c r="E7567" s="3"/>
      <c r="F7567" s="4"/>
    </row>
    <row r="7568" spans="2:6" ht="11.25" customHeight="1" x14ac:dyDescent="0.2">
      <c r="B7568" s="36" t="s">
        <v>30</v>
      </c>
      <c r="C7568" s="3"/>
      <c r="D7568" s="3"/>
      <c r="E7568" s="3"/>
      <c r="F7568" s="4"/>
    </row>
    <row r="7569" spans="2:6" ht="11.25" customHeight="1" x14ac:dyDescent="0.2">
      <c r="B7569" s="36" t="s">
        <v>4016</v>
      </c>
      <c r="C7569" s="3"/>
      <c r="D7569" s="3"/>
      <c r="E7569" s="3"/>
      <c r="F7569" s="4"/>
    </row>
    <row r="7570" spans="2:6" ht="11.25" customHeight="1" x14ac:dyDescent="0.2">
      <c r="B7570" s="36" t="s">
        <v>1388</v>
      </c>
      <c r="C7570" s="3"/>
      <c r="D7570" s="3"/>
      <c r="E7570" s="3"/>
      <c r="F7570" s="4"/>
    </row>
    <row r="7571" spans="2:6" ht="11.25" customHeight="1" x14ac:dyDescent="0.2">
      <c r="B7571" s="36" t="s">
        <v>4016</v>
      </c>
      <c r="C7571" s="3"/>
      <c r="D7571" s="3"/>
      <c r="E7571" s="3"/>
      <c r="F7571" s="4"/>
    </row>
    <row r="7572" spans="2:6" ht="11.25" customHeight="1" x14ac:dyDescent="0.2">
      <c r="B7572" s="36" t="s">
        <v>2390</v>
      </c>
      <c r="C7572" s="3"/>
      <c r="D7572" s="3"/>
      <c r="E7572" s="3"/>
      <c r="F7572" s="4"/>
    </row>
    <row r="7573" spans="2:6" ht="11.25" customHeight="1" x14ac:dyDescent="0.2">
      <c r="B7573" s="36" t="s">
        <v>4016</v>
      </c>
      <c r="C7573" s="3"/>
      <c r="D7573" s="3"/>
      <c r="E7573" s="3"/>
      <c r="F7573" s="4"/>
    </row>
    <row r="7574" spans="2:6" ht="11.25" customHeight="1" x14ac:dyDescent="0.2">
      <c r="B7574" s="36" t="s">
        <v>2765</v>
      </c>
      <c r="C7574" s="37">
        <f>D7574+E7574+F7574</f>
        <v>8155</v>
      </c>
      <c r="D7574" s="3">
        <v>8155</v>
      </c>
      <c r="E7574" s="3"/>
      <c r="F7574" s="4"/>
    </row>
    <row r="7575" spans="2:6" ht="11.25" customHeight="1" x14ac:dyDescent="0.2">
      <c r="B7575" s="28" t="s">
        <v>4016</v>
      </c>
      <c r="C7575" s="6"/>
      <c r="D7575" s="6"/>
      <c r="E7575" s="6"/>
      <c r="F7575" s="7"/>
    </row>
    <row r="7576" spans="2:6" ht="11.25" customHeight="1" x14ac:dyDescent="0.2">
      <c r="B7576" s="36" t="s">
        <v>2041</v>
      </c>
      <c r="C7576" s="3"/>
      <c r="D7576" s="3"/>
      <c r="E7576" s="3"/>
      <c r="F7576" s="4"/>
    </row>
    <row r="7577" spans="2:6" ht="11.25" customHeight="1" x14ac:dyDescent="0.2">
      <c r="B7577" s="36" t="s">
        <v>1363</v>
      </c>
      <c r="C7577" s="37">
        <f>D7577+E7577+F7577</f>
        <v>244</v>
      </c>
      <c r="D7577" s="3"/>
      <c r="E7577" s="3">
        <v>244</v>
      </c>
      <c r="F7577" s="4"/>
    </row>
    <row r="7578" spans="2:6" ht="11.25" customHeight="1" x14ac:dyDescent="0.2">
      <c r="B7578" s="36" t="s">
        <v>4016</v>
      </c>
      <c r="C7578" s="3"/>
      <c r="D7578" s="3"/>
      <c r="E7578" s="3"/>
      <c r="F7578" s="4"/>
    </row>
    <row r="7579" spans="2:6" ht="11.25" customHeight="1" x14ac:dyDescent="0.2">
      <c r="B7579" s="36" t="s">
        <v>2652</v>
      </c>
      <c r="C7579" s="3"/>
      <c r="D7579" s="3"/>
      <c r="E7579" s="3"/>
      <c r="F7579" s="4"/>
    </row>
    <row r="7580" spans="2:6" ht="11.25" customHeight="1" x14ac:dyDescent="0.2">
      <c r="B7580" s="36" t="s">
        <v>4016</v>
      </c>
      <c r="C7580" s="3"/>
      <c r="D7580" s="3"/>
      <c r="E7580" s="3"/>
      <c r="F7580" s="4"/>
    </row>
    <row r="7581" spans="2:6" ht="11.25" customHeight="1" x14ac:dyDescent="0.2">
      <c r="B7581" s="36" t="s">
        <v>3563</v>
      </c>
      <c r="C7581" s="3"/>
      <c r="D7581" s="3"/>
      <c r="E7581" s="3"/>
      <c r="F7581" s="4"/>
    </row>
    <row r="7582" spans="2:6" ht="11.25" customHeight="1" x14ac:dyDescent="0.2">
      <c r="B7582" s="36" t="s">
        <v>4016</v>
      </c>
      <c r="C7582" s="3"/>
      <c r="D7582" s="3"/>
      <c r="E7582" s="3"/>
      <c r="F7582" s="4"/>
    </row>
    <row r="7583" spans="2:6" ht="11.25" customHeight="1" x14ac:dyDescent="0.2">
      <c r="B7583" s="36" t="s">
        <v>2070</v>
      </c>
      <c r="C7583" s="3"/>
      <c r="D7583" s="3"/>
      <c r="E7583" s="3"/>
      <c r="F7583" s="4"/>
    </row>
    <row r="7584" spans="2:6" ht="11.25" customHeight="1" x14ac:dyDescent="0.2">
      <c r="B7584" s="36" t="s">
        <v>4016</v>
      </c>
      <c r="C7584" s="3"/>
      <c r="D7584" s="3"/>
      <c r="E7584" s="3"/>
      <c r="F7584" s="4"/>
    </row>
    <row r="7585" spans="2:6" ht="11.25" customHeight="1" x14ac:dyDescent="0.2">
      <c r="B7585" s="36" t="s">
        <v>1541</v>
      </c>
      <c r="C7585" s="37">
        <f>D7585+E7585+F7585</f>
        <v>3216</v>
      </c>
      <c r="D7585" s="3">
        <v>3216</v>
      </c>
      <c r="E7585" s="3"/>
      <c r="F7585" s="4"/>
    </row>
    <row r="7586" spans="2:6" ht="11.25" customHeight="1" x14ac:dyDescent="0.2">
      <c r="B7586" s="36" t="s">
        <v>4016</v>
      </c>
      <c r="C7586" s="3"/>
      <c r="D7586" s="3"/>
      <c r="E7586" s="3"/>
      <c r="F7586" s="4"/>
    </row>
    <row r="7587" spans="2:6" ht="11.25" customHeight="1" x14ac:dyDescent="0.2">
      <c r="B7587" s="36" t="s">
        <v>2041</v>
      </c>
      <c r="C7587" s="3"/>
      <c r="D7587" s="3"/>
      <c r="E7587" s="3"/>
      <c r="F7587" s="4"/>
    </row>
    <row r="7588" spans="2:6" ht="11.25" customHeight="1" x14ac:dyDescent="0.2">
      <c r="B7588" s="36" t="s">
        <v>3518</v>
      </c>
      <c r="C7588" s="37">
        <f>D7588+E7588+F7588</f>
        <v>96</v>
      </c>
      <c r="D7588" s="3"/>
      <c r="E7588" s="3">
        <v>96</v>
      </c>
      <c r="F7588" s="4"/>
    </row>
    <row r="7589" spans="2:6" ht="11.25" customHeight="1" x14ac:dyDescent="0.2">
      <c r="B7589" s="36" t="s">
        <v>4016</v>
      </c>
      <c r="C7589" s="3"/>
      <c r="D7589" s="3"/>
      <c r="E7589" s="3"/>
      <c r="F7589" s="4"/>
    </row>
    <row r="7590" spans="2:6" ht="11.25" customHeight="1" x14ac:dyDescent="0.2">
      <c r="B7590" s="36" t="s">
        <v>632</v>
      </c>
      <c r="C7590" s="3"/>
      <c r="D7590" s="3"/>
      <c r="E7590" s="3"/>
      <c r="F7590" s="4"/>
    </row>
    <row r="7591" spans="2:6" ht="11.25" customHeight="1" x14ac:dyDescent="0.2">
      <c r="B7591" s="36" t="s">
        <v>4016</v>
      </c>
      <c r="C7591" s="3"/>
      <c r="D7591" s="3"/>
      <c r="E7591" s="3"/>
      <c r="F7591" s="4"/>
    </row>
    <row r="7592" spans="2:6" ht="11.25" customHeight="1" x14ac:dyDescent="0.2">
      <c r="B7592" s="36" t="s">
        <v>2810</v>
      </c>
      <c r="C7592" s="3"/>
      <c r="D7592" s="3"/>
      <c r="E7592" s="3"/>
      <c r="F7592" s="4"/>
    </row>
    <row r="7593" spans="2:6" ht="11.25" customHeight="1" x14ac:dyDescent="0.2">
      <c r="B7593" s="36" t="s">
        <v>122</v>
      </c>
      <c r="C7593" s="3"/>
      <c r="D7593" s="3"/>
      <c r="E7593" s="3"/>
      <c r="F7593" s="4"/>
    </row>
    <row r="7594" spans="2:6" ht="11.25" customHeight="1" x14ac:dyDescent="0.2">
      <c r="B7594" s="36" t="s">
        <v>1047</v>
      </c>
      <c r="C7594" s="3"/>
      <c r="D7594" s="3"/>
      <c r="E7594" s="3"/>
      <c r="F7594" s="4"/>
    </row>
    <row r="7595" spans="2:6" ht="11.25" customHeight="1" x14ac:dyDescent="0.2">
      <c r="B7595" s="36" t="s">
        <v>2509</v>
      </c>
      <c r="C7595" s="37">
        <f>D7595+E7595+F7595</f>
        <v>11711</v>
      </c>
      <c r="D7595" s="3">
        <v>11371</v>
      </c>
      <c r="E7595" s="3">
        <v>340</v>
      </c>
      <c r="F7595" s="4"/>
    </row>
    <row r="7596" spans="2:6" ht="11.25" customHeight="1" x14ac:dyDescent="0.2">
      <c r="B7596" s="36" t="s">
        <v>4016</v>
      </c>
      <c r="C7596" s="3"/>
      <c r="D7596" s="3"/>
      <c r="E7596" s="3"/>
      <c r="F7596" s="4"/>
    </row>
    <row r="7597" spans="2:6" ht="11.25" customHeight="1" x14ac:dyDescent="0.2">
      <c r="B7597" s="36" t="s">
        <v>141</v>
      </c>
      <c r="C7597" s="3"/>
      <c r="D7597" s="3"/>
      <c r="E7597" s="3"/>
      <c r="F7597" s="4"/>
    </row>
    <row r="7598" spans="2:6" ht="11.25" customHeight="1" x14ac:dyDescent="0.2">
      <c r="B7598" s="36" t="s">
        <v>4016</v>
      </c>
      <c r="C7598" s="3"/>
      <c r="D7598" s="3"/>
      <c r="E7598" s="3"/>
      <c r="F7598" s="4"/>
    </row>
    <row r="7599" spans="2:6" ht="11.25" customHeight="1" x14ac:dyDescent="0.2">
      <c r="B7599" s="36" t="s">
        <v>3038</v>
      </c>
      <c r="C7599" s="3"/>
      <c r="D7599" s="3"/>
      <c r="E7599" s="3"/>
      <c r="F7599" s="4"/>
    </row>
    <row r="7600" spans="2:6" ht="11.25" customHeight="1" x14ac:dyDescent="0.2">
      <c r="B7600" s="36" t="s">
        <v>1341</v>
      </c>
      <c r="C7600" s="3"/>
      <c r="D7600" s="3"/>
      <c r="E7600" s="3"/>
      <c r="F7600" s="4"/>
    </row>
    <row r="7601" spans="2:6" ht="11.25" customHeight="1" x14ac:dyDescent="0.2">
      <c r="B7601" s="36" t="s">
        <v>2714</v>
      </c>
      <c r="C7601" s="3"/>
      <c r="D7601" s="3"/>
      <c r="E7601" s="3"/>
      <c r="F7601" s="4"/>
    </row>
    <row r="7602" spans="2:6" ht="11.25" customHeight="1" x14ac:dyDescent="0.2">
      <c r="B7602" s="36" t="s">
        <v>3730</v>
      </c>
      <c r="C7602" s="37">
        <f>D7602+E7602+F7602</f>
        <v>95158</v>
      </c>
      <c r="D7602" s="3">
        <v>26956</v>
      </c>
      <c r="E7602" s="3">
        <v>67581</v>
      </c>
      <c r="F7602" s="4">
        <v>621</v>
      </c>
    </row>
    <row r="7603" spans="2:6" ht="11.25" customHeight="1" x14ac:dyDescent="0.2">
      <c r="B7603" s="36" t="s">
        <v>4016</v>
      </c>
      <c r="C7603" s="3"/>
      <c r="D7603" s="3"/>
      <c r="E7603" s="3"/>
      <c r="F7603" s="4"/>
    </row>
    <row r="7604" spans="2:6" ht="11.25" customHeight="1" x14ac:dyDescent="0.2">
      <c r="B7604" s="33" t="s">
        <v>552</v>
      </c>
      <c r="C7604" s="34">
        <v>5562</v>
      </c>
      <c r="D7604" s="34">
        <v>2870</v>
      </c>
      <c r="E7604" s="34">
        <v>1116</v>
      </c>
      <c r="F7604" s="35">
        <v>1576</v>
      </c>
    </row>
    <row r="7605" spans="2:6" ht="11.25" customHeight="1" x14ac:dyDescent="0.2">
      <c r="B7605" s="36" t="s">
        <v>4016</v>
      </c>
      <c r="C7605" s="3"/>
      <c r="D7605" s="3"/>
      <c r="E7605" s="3"/>
      <c r="F7605" s="4"/>
    </row>
    <row r="7606" spans="2:6" ht="11.25" customHeight="1" x14ac:dyDescent="0.2">
      <c r="B7606" s="36" t="s">
        <v>463</v>
      </c>
      <c r="C7606" s="3"/>
      <c r="D7606" s="3"/>
      <c r="E7606" s="3"/>
      <c r="F7606" s="4"/>
    </row>
    <row r="7607" spans="2:6" ht="11.25" customHeight="1" x14ac:dyDescent="0.2">
      <c r="B7607" s="36" t="s">
        <v>4016</v>
      </c>
      <c r="C7607" s="3"/>
      <c r="D7607" s="3"/>
      <c r="E7607" s="3"/>
      <c r="F7607" s="4"/>
    </row>
    <row r="7608" spans="2:6" ht="11.25" customHeight="1" x14ac:dyDescent="0.2">
      <c r="B7608" s="36" t="s">
        <v>3991</v>
      </c>
      <c r="C7608" s="3"/>
      <c r="D7608" s="3"/>
      <c r="E7608" s="3"/>
      <c r="F7608" s="4"/>
    </row>
    <row r="7609" spans="2:6" ht="11.25" customHeight="1" x14ac:dyDescent="0.2">
      <c r="B7609" s="36" t="s">
        <v>4016</v>
      </c>
      <c r="C7609" s="3"/>
      <c r="D7609" s="3"/>
      <c r="E7609" s="3"/>
      <c r="F7609" s="4"/>
    </row>
    <row r="7610" spans="2:6" ht="11.25" customHeight="1" x14ac:dyDescent="0.2">
      <c r="B7610" s="36" t="s">
        <v>3119</v>
      </c>
      <c r="C7610" s="3"/>
      <c r="D7610" s="3"/>
      <c r="E7610" s="3"/>
      <c r="F7610" s="4"/>
    </row>
    <row r="7611" spans="2:6" ht="11.25" customHeight="1" x14ac:dyDescent="0.2">
      <c r="B7611" s="36" t="s">
        <v>4016</v>
      </c>
      <c r="C7611" s="3"/>
      <c r="D7611" s="3"/>
      <c r="E7611" s="3"/>
      <c r="F7611" s="4"/>
    </row>
    <row r="7612" spans="2:6" ht="11.25" customHeight="1" x14ac:dyDescent="0.2">
      <c r="B7612" s="36" t="s">
        <v>3661</v>
      </c>
      <c r="C7612" s="3"/>
      <c r="D7612" s="3"/>
      <c r="E7612" s="3"/>
      <c r="F7612" s="4"/>
    </row>
    <row r="7613" spans="2:6" ht="11.25" customHeight="1" x14ac:dyDescent="0.2">
      <c r="B7613" s="36" t="s">
        <v>1361</v>
      </c>
      <c r="C7613" s="3"/>
      <c r="D7613" s="3"/>
      <c r="E7613" s="3"/>
      <c r="F7613" s="4"/>
    </row>
    <row r="7614" spans="2:6" ht="11.25" customHeight="1" x14ac:dyDescent="0.2">
      <c r="B7614" s="36" t="s">
        <v>3442</v>
      </c>
      <c r="C7614" s="3"/>
      <c r="D7614" s="3"/>
      <c r="E7614" s="3"/>
      <c r="F7614" s="4"/>
    </row>
    <row r="7615" spans="2:6" ht="11.25" customHeight="1" x14ac:dyDescent="0.2">
      <c r="B7615" s="36" t="s">
        <v>4016</v>
      </c>
      <c r="C7615" s="3"/>
      <c r="D7615" s="3"/>
      <c r="E7615" s="3"/>
      <c r="F7615" s="4"/>
    </row>
    <row r="7616" spans="2:6" ht="11.25" customHeight="1" x14ac:dyDescent="0.2">
      <c r="B7616" s="36" t="s">
        <v>1804</v>
      </c>
      <c r="C7616" s="3"/>
      <c r="D7616" s="3"/>
      <c r="E7616" s="3"/>
      <c r="F7616" s="4"/>
    </row>
    <row r="7617" spans="2:6" ht="11.25" customHeight="1" x14ac:dyDescent="0.2">
      <c r="B7617" s="36" t="s">
        <v>1713</v>
      </c>
      <c r="C7617" s="3"/>
      <c r="D7617" s="3"/>
      <c r="E7617" s="3"/>
      <c r="F7617" s="4"/>
    </row>
    <row r="7618" spans="2:6" ht="11.25" customHeight="1" x14ac:dyDescent="0.2">
      <c r="B7618" s="36" t="s">
        <v>2053</v>
      </c>
      <c r="C7618" s="3"/>
      <c r="D7618" s="3"/>
      <c r="E7618" s="3"/>
      <c r="F7618" s="4"/>
    </row>
    <row r="7619" spans="2:6" ht="11.25" customHeight="1" x14ac:dyDescent="0.2">
      <c r="B7619" s="36" t="s">
        <v>2063</v>
      </c>
      <c r="C7619" s="37">
        <f>D7619+E7619+F7619</f>
        <v>1778</v>
      </c>
      <c r="D7619" s="3">
        <v>868</v>
      </c>
      <c r="E7619" s="3">
        <v>459</v>
      </c>
      <c r="F7619" s="4">
        <v>451</v>
      </c>
    </row>
    <row r="7620" spans="2:6" ht="11.25" customHeight="1" x14ac:dyDescent="0.2">
      <c r="B7620" s="36" t="s">
        <v>4016</v>
      </c>
      <c r="C7620" s="3"/>
      <c r="D7620" s="3"/>
      <c r="E7620" s="3"/>
      <c r="F7620" s="4"/>
    </row>
    <row r="7621" spans="2:6" ht="11.25" customHeight="1" x14ac:dyDescent="0.2">
      <c r="B7621" s="36" t="s">
        <v>3996</v>
      </c>
      <c r="C7621" s="3"/>
      <c r="D7621" s="3"/>
      <c r="E7621" s="3"/>
      <c r="F7621" s="4"/>
    </row>
    <row r="7622" spans="2:6" ht="11.25" customHeight="1" x14ac:dyDescent="0.2">
      <c r="B7622" s="36" t="s">
        <v>4016</v>
      </c>
      <c r="C7622" s="3"/>
      <c r="D7622" s="3"/>
      <c r="E7622" s="3"/>
      <c r="F7622" s="4"/>
    </row>
    <row r="7623" spans="2:6" ht="11.25" customHeight="1" x14ac:dyDescent="0.2">
      <c r="B7623" s="36" t="s">
        <v>1048</v>
      </c>
      <c r="C7623" s="3"/>
      <c r="D7623" s="3"/>
      <c r="E7623" s="3"/>
      <c r="F7623" s="4"/>
    </row>
    <row r="7624" spans="2:6" ht="11.25" customHeight="1" x14ac:dyDescent="0.2">
      <c r="B7624" s="36" t="s">
        <v>4016</v>
      </c>
      <c r="C7624" s="3"/>
      <c r="D7624" s="3"/>
      <c r="E7624" s="3"/>
      <c r="F7624" s="4"/>
    </row>
    <row r="7625" spans="2:6" ht="11.25" customHeight="1" x14ac:dyDescent="0.2">
      <c r="B7625" s="36" t="s">
        <v>3011</v>
      </c>
      <c r="C7625" s="3"/>
      <c r="D7625" s="3"/>
      <c r="E7625" s="3"/>
      <c r="F7625" s="4"/>
    </row>
    <row r="7626" spans="2:6" ht="11.25" customHeight="1" x14ac:dyDescent="0.2">
      <c r="B7626" s="36" t="s">
        <v>1802</v>
      </c>
      <c r="C7626" s="3"/>
      <c r="D7626" s="3"/>
      <c r="E7626" s="3"/>
      <c r="F7626" s="4"/>
    </row>
    <row r="7627" spans="2:6" ht="11.25" customHeight="1" x14ac:dyDescent="0.2">
      <c r="B7627" s="36" t="s">
        <v>2082</v>
      </c>
      <c r="C7627" s="3"/>
      <c r="D7627" s="3"/>
      <c r="E7627" s="3"/>
      <c r="F7627" s="4"/>
    </row>
    <row r="7628" spans="2:6" ht="11.25" customHeight="1" x14ac:dyDescent="0.2">
      <c r="B7628" s="28" t="s">
        <v>2848</v>
      </c>
      <c r="C7628" s="6"/>
      <c r="D7628" s="6"/>
      <c r="E7628" s="6"/>
      <c r="F7628" s="7"/>
    </row>
    <row r="7629" spans="2:6" ht="11.25" customHeight="1" x14ac:dyDescent="0.2">
      <c r="B7629" s="36" t="s">
        <v>4016</v>
      </c>
      <c r="C7629" s="3"/>
      <c r="D7629" s="3"/>
      <c r="E7629" s="3"/>
      <c r="F7629" s="4"/>
    </row>
    <row r="7630" spans="2:6" ht="11.25" customHeight="1" x14ac:dyDescent="0.2">
      <c r="B7630" s="36" t="s">
        <v>2256</v>
      </c>
      <c r="C7630" s="3"/>
      <c r="D7630" s="3"/>
      <c r="E7630" s="3"/>
      <c r="F7630" s="4"/>
    </row>
    <row r="7631" spans="2:6" ht="11.25" customHeight="1" x14ac:dyDescent="0.2">
      <c r="B7631" s="36" t="s">
        <v>4016</v>
      </c>
      <c r="C7631" s="3"/>
      <c r="D7631" s="3"/>
      <c r="E7631" s="3"/>
      <c r="F7631" s="4"/>
    </row>
    <row r="7632" spans="2:6" ht="11.25" customHeight="1" x14ac:dyDescent="0.2">
      <c r="B7632" s="36" t="s">
        <v>896</v>
      </c>
      <c r="C7632" s="3"/>
      <c r="D7632" s="3"/>
      <c r="E7632" s="3"/>
      <c r="F7632" s="4"/>
    </row>
    <row r="7633" spans="2:6" ht="11.25" customHeight="1" x14ac:dyDescent="0.2">
      <c r="B7633" s="36" t="s">
        <v>4016</v>
      </c>
      <c r="C7633" s="3"/>
      <c r="D7633" s="3"/>
      <c r="E7633" s="3"/>
      <c r="F7633" s="4"/>
    </row>
    <row r="7634" spans="2:6" ht="11.25" customHeight="1" x14ac:dyDescent="0.2">
      <c r="B7634" s="36" t="s">
        <v>2135</v>
      </c>
      <c r="C7634" s="3"/>
      <c r="D7634" s="3"/>
      <c r="E7634" s="3"/>
      <c r="F7634" s="4"/>
    </row>
    <row r="7635" spans="2:6" ht="11.25" customHeight="1" x14ac:dyDescent="0.2">
      <c r="B7635" s="36" t="s">
        <v>4016</v>
      </c>
      <c r="C7635" s="3"/>
      <c r="D7635" s="3"/>
      <c r="E7635" s="3"/>
      <c r="F7635" s="4"/>
    </row>
    <row r="7636" spans="2:6" ht="11.25" customHeight="1" x14ac:dyDescent="0.2">
      <c r="B7636" s="36" t="s">
        <v>2197</v>
      </c>
      <c r="C7636" s="3"/>
      <c r="D7636" s="3"/>
      <c r="E7636" s="3"/>
      <c r="F7636" s="4"/>
    </row>
    <row r="7637" spans="2:6" ht="11.25" customHeight="1" x14ac:dyDescent="0.2">
      <c r="B7637" s="36" t="s">
        <v>4016</v>
      </c>
      <c r="C7637" s="3"/>
      <c r="D7637" s="3"/>
      <c r="E7637" s="3"/>
      <c r="F7637" s="4"/>
    </row>
    <row r="7638" spans="2:6" ht="11.25" customHeight="1" x14ac:dyDescent="0.2">
      <c r="B7638" s="36" t="s">
        <v>2703</v>
      </c>
      <c r="C7638" s="3"/>
      <c r="D7638" s="3"/>
      <c r="E7638" s="3"/>
      <c r="F7638" s="4"/>
    </row>
    <row r="7639" spans="2:6" ht="11.25" customHeight="1" x14ac:dyDescent="0.2">
      <c r="B7639" s="36" t="s">
        <v>320</v>
      </c>
      <c r="C7639" s="3"/>
      <c r="D7639" s="3"/>
      <c r="E7639" s="3"/>
      <c r="F7639" s="4"/>
    </row>
    <row r="7640" spans="2:6" ht="11.25" customHeight="1" x14ac:dyDescent="0.2">
      <c r="B7640" s="36" t="s">
        <v>3840</v>
      </c>
      <c r="C7640" s="3"/>
      <c r="D7640" s="3"/>
      <c r="E7640" s="3"/>
      <c r="F7640" s="4"/>
    </row>
    <row r="7641" spans="2:6" ht="11.25" customHeight="1" x14ac:dyDescent="0.2">
      <c r="B7641" s="36" t="s">
        <v>4016</v>
      </c>
      <c r="C7641" s="3"/>
      <c r="D7641" s="3"/>
      <c r="E7641" s="3"/>
      <c r="F7641" s="4"/>
    </row>
    <row r="7642" spans="2:6" ht="11.25" customHeight="1" x14ac:dyDescent="0.2">
      <c r="B7642" s="36" t="s">
        <v>1201</v>
      </c>
      <c r="C7642" s="3"/>
      <c r="D7642" s="3"/>
      <c r="E7642" s="3"/>
      <c r="F7642" s="4"/>
    </row>
    <row r="7643" spans="2:6" ht="11.25" customHeight="1" x14ac:dyDescent="0.2">
      <c r="B7643" s="36" t="s">
        <v>744</v>
      </c>
      <c r="C7643" s="3"/>
      <c r="D7643" s="3"/>
      <c r="E7643" s="3"/>
      <c r="F7643" s="4"/>
    </row>
    <row r="7644" spans="2:6" ht="11.25" customHeight="1" x14ac:dyDescent="0.2">
      <c r="B7644" s="36" t="s">
        <v>1288</v>
      </c>
      <c r="C7644" s="3"/>
      <c r="D7644" s="3"/>
      <c r="E7644" s="3"/>
      <c r="F7644" s="4"/>
    </row>
    <row r="7645" spans="2:6" ht="11.25" customHeight="1" x14ac:dyDescent="0.2">
      <c r="B7645" s="36" t="s">
        <v>4016</v>
      </c>
      <c r="C7645" s="3"/>
      <c r="D7645" s="3"/>
      <c r="E7645" s="3"/>
      <c r="F7645" s="4"/>
    </row>
    <row r="7646" spans="2:6" ht="11.25" customHeight="1" x14ac:dyDescent="0.2">
      <c r="B7646" s="36" t="s">
        <v>543</v>
      </c>
      <c r="C7646" s="3"/>
      <c r="D7646" s="3"/>
      <c r="E7646" s="3"/>
      <c r="F7646" s="4"/>
    </row>
    <row r="7647" spans="2:6" ht="11.25" customHeight="1" x14ac:dyDescent="0.2">
      <c r="B7647" s="36" t="s">
        <v>4016</v>
      </c>
      <c r="C7647" s="3"/>
      <c r="D7647" s="3"/>
      <c r="E7647" s="3"/>
      <c r="F7647" s="4"/>
    </row>
    <row r="7648" spans="2:6" ht="11.25" customHeight="1" x14ac:dyDescent="0.2">
      <c r="B7648" s="36" t="s">
        <v>321</v>
      </c>
      <c r="C7648" s="3"/>
      <c r="D7648" s="3"/>
      <c r="E7648" s="3"/>
      <c r="F7648" s="4"/>
    </row>
    <row r="7649" spans="2:6" ht="11.25" customHeight="1" x14ac:dyDescent="0.2">
      <c r="B7649" s="36" t="s">
        <v>4016</v>
      </c>
      <c r="C7649" s="3"/>
      <c r="D7649" s="3"/>
      <c r="E7649" s="3"/>
      <c r="F7649" s="4"/>
    </row>
    <row r="7650" spans="2:6" ht="11.25" customHeight="1" x14ac:dyDescent="0.2">
      <c r="B7650" s="36" t="s">
        <v>686</v>
      </c>
      <c r="C7650" s="3"/>
      <c r="D7650" s="3"/>
      <c r="E7650" s="3"/>
      <c r="F7650" s="4"/>
    </row>
    <row r="7651" spans="2:6" ht="11.25" customHeight="1" x14ac:dyDescent="0.2">
      <c r="B7651" s="36" t="s">
        <v>2787</v>
      </c>
      <c r="C7651" s="3"/>
      <c r="D7651" s="3"/>
      <c r="E7651" s="3"/>
      <c r="F7651" s="4"/>
    </row>
    <row r="7652" spans="2:6" ht="11.25" customHeight="1" x14ac:dyDescent="0.2">
      <c r="B7652" s="36" t="s">
        <v>2811</v>
      </c>
      <c r="C7652" s="3"/>
      <c r="D7652" s="3"/>
      <c r="E7652" s="3"/>
      <c r="F7652" s="4"/>
    </row>
    <row r="7653" spans="2:6" ht="11.25" customHeight="1" x14ac:dyDescent="0.2">
      <c r="B7653" s="36" t="s">
        <v>4016</v>
      </c>
      <c r="C7653" s="3"/>
      <c r="D7653" s="3"/>
      <c r="E7653" s="3"/>
      <c r="F7653" s="4"/>
    </row>
    <row r="7654" spans="2:6" ht="11.25" customHeight="1" x14ac:dyDescent="0.2">
      <c r="B7654" s="36" t="s">
        <v>1531</v>
      </c>
      <c r="C7654" s="3"/>
      <c r="D7654" s="3"/>
      <c r="E7654" s="3"/>
      <c r="F7654" s="4"/>
    </row>
    <row r="7655" spans="2:6" ht="11.25" customHeight="1" x14ac:dyDescent="0.2">
      <c r="B7655" s="36" t="s">
        <v>2585</v>
      </c>
      <c r="C7655" s="3"/>
      <c r="D7655" s="3"/>
      <c r="E7655" s="3"/>
      <c r="F7655" s="4"/>
    </row>
    <row r="7656" spans="2:6" ht="11.25" customHeight="1" x14ac:dyDescent="0.2">
      <c r="B7656" s="36" t="s">
        <v>3177</v>
      </c>
      <c r="C7656" s="3"/>
      <c r="D7656" s="3"/>
      <c r="E7656" s="3"/>
      <c r="F7656" s="4"/>
    </row>
    <row r="7657" spans="2:6" ht="11.25" customHeight="1" x14ac:dyDescent="0.2">
      <c r="B7657" s="36" t="s">
        <v>4016</v>
      </c>
      <c r="C7657" s="3"/>
      <c r="D7657" s="3"/>
      <c r="E7657" s="3"/>
      <c r="F7657" s="4"/>
    </row>
    <row r="7658" spans="2:6" ht="11.25" customHeight="1" x14ac:dyDescent="0.2">
      <c r="B7658" s="36" t="s">
        <v>3702</v>
      </c>
      <c r="C7658" s="3"/>
      <c r="D7658" s="3"/>
      <c r="E7658" s="3"/>
      <c r="F7658" s="4"/>
    </row>
    <row r="7659" spans="2:6" ht="11.25" customHeight="1" x14ac:dyDescent="0.2">
      <c r="B7659" s="36" t="s">
        <v>3763</v>
      </c>
      <c r="C7659" s="3"/>
      <c r="D7659" s="3"/>
      <c r="E7659" s="3"/>
      <c r="F7659" s="4"/>
    </row>
    <row r="7660" spans="2:6" ht="11.25" customHeight="1" x14ac:dyDescent="0.2">
      <c r="B7660" s="36" t="s">
        <v>2205</v>
      </c>
      <c r="C7660" s="3"/>
      <c r="D7660" s="3"/>
      <c r="E7660" s="3"/>
      <c r="F7660" s="4"/>
    </row>
    <row r="7661" spans="2:6" ht="11.25" customHeight="1" x14ac:dyDescent="0.2">
      <c r="B7661" s="36" t="s">
        <v>3601</v>
      </c>
      <c r="C7661" s="37">
        <f>D7661+E7661+F7661</f>
        <v>2299</v>
      </c>
      <c r="D7661" s="3">
        <v>1218</v>
      </c>
      <c r="E7661" s="3">
        <v>298</v>
      </c>
      <c r="F7661" s="4">
        <v>783</v>
      </c>
    </row>
    <row r="7662" spans="2:6" ht="11.25" customHeight="1" x14ac:dyDescent="0.2">
      <c r="B7662" s="36" t="s">
        <v>4016</v>
      </c>
      <c r="C7662" s="3"/>
      <c r="D7662" s="3"/>
      <c r="E7662" s="3"/>
      <c r="F7662" s="4"/>
    </row>
    <row r="7663" spans="2:6" ht="11.25" customHeight="1" x14ac:dyDescent="0.2">
      <c r="B7663" s="36" t="s">
        <v>1298</v>
      </c>
      <c r="C7663" s="3"/>
      <c r="D7663" s="3"/>
      <c r="E7663" s="3"/>
      <c r="F7663" s="4"/>
    </row>
    <row r="7664" spans="2:6" ht="11.25" customHeight="1" x14ac:dyDescent="0.2">
      <c r="B7664" s="36" t="s">
        <v>4016</v>
      </c>
      <c r="C7664" s="3"/>
      <c r="D7664" s="3"/>
      <c r="E7664" s="3"/>
      <c r="F7664" s="4"/>
    </row>
    <row r="7665" spans="2:6" ht="11.25" customHeight="1" x14ac:dyDescent="0.2">
      <c r="B7665" s="36" t="s">
        <v>1644</v>
      </c>
      <c r="C7665" s="3"/>
      <c r="D7665" s="3"/>
      <c r="E7665" s="3"/>
      <c r="F7665" s="4"/>
    </row>
    <row r="7666" spans="2:6" ht="11.25" customHeight="1" x14ac:dyDescent="0.2">
      <c r="B7666" s="36" t="s">
        <v>4016</v>
      </c>
      <c r="C7666" s="3"/>
      <c r="D7666" s="3"/>
      <c r="E7666" s="3"/>
      <c r="F7666" s="4"/>
    </row>
    <row r="7667" spans="2:6" ht="11.25" customHeight="1" x14ac:dyDescent="0.2">
      <c r="B7667" s="36" t="s">
        <v>1225</v>
      </c>
      <c r="C7667" s="3"/>
      <c r="D7667" s="3"/>
      <c r="E7667" s="3"/>
      <c r="F7667" s="4"/>
    </row>
    <row r="7668" spans="2:6" ht="11.25" customHeight="1" x14ac:dyDescent="0.2">
      <c r="B7668" s="36" t="s">
        <v>4016</v>
      </c>
      <c r="C7668" s="3"/>
      <c r="D7668" s="3"/>
      <c r="E7668" s="3"/>
      <c r="F7668" s="4"/>
    </row>
    <row r="7669" spans="2:6" ht="11.25" customHeight="1" x14ac:dyDescent="0.2">
      <c r="B7669" s="36" t="s">
        <v>3661</v>
      </c>
      <c r="C7669" s="3"/>
      <c r="D7669" s="3"/>
      <c r="E7669" s="3"/>
      <c r="F7669" s="4"/>
    </row>
    <row r="7670" spans="2:6" ht="11.25" customHeight="1" x14ac:dyDescent="0.2">
      <c r="B7670" s="36" t="s">
        <v>2407</v>
      </c>
      <c r="C7670" s="3"/>
      <c r="D7670" s="3"/>
      <c r="E7670" s="3"/>
      <c r="F7670" s="4"/>
    </row>
    <row r="7671" spans="2:6" ht="11.25" customHeight="1" x14ac:dyDescent="0.2">
      <c r="B7671" s="36" t="s">
        <v>3442</v>
      </c>
      <c r="C7671" s="3"/>
      <c r="D7671" s="3"/>
      <c r="E7671" s="3"/>
      <c r="F7671" s="4"/>
    </row>
    <row r="7672" spans="2:6" ht="11.25" customHeight="1" x14ac:dyDescent="0.2">
      <c r="B7672" s="36" t="s">
        <v>4016</v>
      </c>
      <c r="C7672" s="3"/>
      <c r="D7672" s="3"/>
      <c r="E7672" s="3"/>
      <c r="F7672" s="4"/>
    </row>
    <row r="7673" spans="2:6" ht="11.25" customHeight="1" x14ac:dyDescent="0.2">
      <c r="B7673" s="36" t="s">
        <v>1622</v>
      </c>
      <c r="C7673" s="3"/>
      <c r="D7673" s="3"/>
      <c r="E7673" s="3"/>
      <c r="F7673" s="4"/>
    </row>
    <row r="7674" spans="2:6" ht="11.25" customHeight="1" x14ac:dyDescent="0.2">
      <c r="B7674" s="36" t="s">
        <v>2777</v>
      </c>
      <c r="C7674" s="3"/>
      <c r="D7674" s="3"/>
      <c r="E7674" s="3"/>
      <c r="F7674" s="4"/>
    </row>
    <row r="7675" spans="2:6" ht="11.25" customHeight="1" x14ac:dyDescent="0.2">
      <c r="B7675" s="36" t="s">
        <v>12</v>
      </c>
      <c r="C7675" s="3"/>
      <c r="D7675" s="3"/>
      <c r="E7675" s="3"/>
      <c r="F7675" s="4"/>
    </row>
    <row r="7676" spans="2:6" ht="11.25" customHeight="1" x14ac:dyDescent="0.2">
      <c r="B7676" s="36" t="s">
        <v>403</v>
      </c>
      <c r="C7676" s="37">
        <f>D7676+E7676+F7676</f>
        <v>1485</v>
      </c>
      <c r="D7676" s="3">
        <v>784</v>
      </c>
      <c r="E7676" s="3">
        <v>359</v>
      </c>
      <c r="F7676" s="4">
        <v>342</v>
      </c>
    </row>
    <row r="7677" spans="2:6" ht="11.25" customHeight="1" x14ac:dyDescent="0.2">
      <c r="B7677" s="36" t="s">
        <v>4016</v>
      </c>
      <c r="C7677" s="3"/>
      <c r="D7677" s="3"/>
      <c r="E7677" s="3"/>
      <c r="F7677" s="4"/>
    </row>
    <row r="7678" spans="2:6" ht="11.25" customHeight="1" x14ac:dyDescent="0.2">
      <c r="B7678" s="36" t="s">
        <v>2979</v>
      </c>
      <c r="C7678" s="3"/>
      <c r="D7678" s="3"/>
      <c r="E7678" s="3"/>
      <c r="F7678" s="4"/>
    </row>
    <row r="7679" spans="2:6" ht="11.25" customHeight="1" x14ac:dyDescent="0.2">
      <c r="B7679" s="36" t="s">
        <v>4016</v>
      </c>
      <c r="C7679" s="3"/>
      <c r="D7679" s="3"/>
      <c r="E7679" s="3"/>
      <c r="F7679" s="4"/>
    </row>
    <row r="7680" spans="2:6" ht="11.25" customHeight="1" x14ac:dyDescent="0.2">
      <c r="B7680" s="36" t="s">
        <v>1324</v>
      </c>
      <c r="C7680" s="3"/>
      <c r="D7680" s="3"/>
      <c r="E7680" s="3"/>
      <c r="F7680" s="4"/>
    </row>
    <row r="7681" spans="2:6" ht="11.25" customHeight="1" x14ac:dyDescent="0.2">
      <c r="B7681" s="28" t="s">
        <v>103</v>
      </c>
      <c r="C7681" s="6"/>
      <c r="D7681" s="6"/>
      <c r="E7681" s="6"/>
      <c r="F7681" s="7"/>
    </row>
    <row r="7682" spans="2:6" ht="11.25" customHeight="1" x14ac:dyDescent="0.2">
      <c r="B7682" s="36" t="s">
        <v>2731</v>
      </c>
      <c r="C7682" s="3"/>
      <c r="D7682" s="3"/>
      <c r="E7682" s="3"/>
      <c r="F7682" s="4"/>
    </row>
    <row r="7683" spans="2:6" ht="11.25" customHeight="1" x14ac:dyDescent="0.2">
      <c r="B7683" s="36" t="s">
        <v>1861</v>
      </c>
      <c r="C7683" s="37">
        <f>D7683+E7683+F7683</f>
        <v>5562</v>
      </c>
      <c r="D7683" s="3">
        <v>2870</v>
      </c>
      <c r="E7683" s="3">
        <v>1116</v>
      </c>
      <c r="F7683" s="4">
        <v>1576</v>
      </c>
    </row>
    <row r="7684" spans="2:6" ht="11.25" customHeight="1" x14ac:dyDescent="0.2">
      <c r="B7684" s="36" t="s">
        <v>4016</v>
      </c>
      <c r="C7684" s="3"/>
      <c r="D7684" s="3"/>
      <c r="E7684" s="3"/>
      <c r="F7684" s="4"/>
    </row>
    <row r="7685" spans="2:6" ht="11.25" customHeight="1" x14ac:dyDescent="0.2">
      <c r="B7685" s="33" t="s">
        <v>2987</v>
      </c>
      <c r="C7685" s="34">
        <v>75446</v>
      </c>
      <c r="D7685" s="34">
        <v>47914</v>
      </c>
      <c r="E7685" s="34">
        <v>13115</v>
      </c>
      <c r="F7685" s="35">
        <v>14417</v>
      </c>
    </row>
    <row r="7686" spans="2:6" ht="11.25" customHeight="1" x14ac:dyDescent="0.2">
      <c r="B7686" s="36" t="s">
        <v>4016</v>
      </c>
      <c r="C7686" s="3"/>
      <c r="D7686" s="3"/>
      <c r="E7686" s="3"/>
      <c r="F7686" s="4"/>
    </row>
    <row r="7687" spans="2:6" ht="11.25" customHeight="1" x14ac:dyDescent="0.2">
      <c r="B7687" s="36" t="s">
        <v>2644</v>
      </c>
      <c r="C7687" s="3"/>
      <c r="D7687" s="3"/>
      <c r="E7687" s="3"/>
      <c r="F7687" s="4"/>
    </row>
    <row r="7688" spans="2:6" ht="11.25" customHeight="1" x14ac:dyDescent="0.2">
      <c r="B7688" s="36" t="s">
        <v>4016</v>
      </c>
      <c r="C7688" s="3"/>
      <c r="D7688" s="3"/>
      <c r="E7688" s="3"/>
      <c r="F7688" s="4"/>
    </row>
    <row r="7689" spans="2:6" ht="11.25" customHeight="1" x14ac:dyDescent="0.2">
      <c r="B7689" s="36" t="s">
        <v>2130</v>
      </c>
      <c r="C7689" s="3"/>
      <c r="D7689" s="3"/>
      <c r="E7689" s="3"/>
      <c r="F7689" s="4"/>
    </row>
    <row r="7690" spans="2:6" ht="11.25" customHeight="1" x14ac:dyDescent="0.2">
      <c r="B7690" s="36" t="s">
        <v>4016</v>
      </c>
      <c r="C7690" s="3"/>
      <c r="D7690" s="3"/>
      <c r="E7690" s="3"/>
      <c r="F7690" s="4"/>
    </row>
    <row r="7691" spans="2:6" ht="11.25" customHeight="1" x14ac:dyDescent="0.2">
      <c r="B7691" s="36" t="s">
        <v>90</v>
      </c>
      <c r="C7691" s="3"/>
      <c r="D7691" s="3"/>
      <c r="E7691" s="3"/>
      <c r="F7691" s="4"/>
    </row>
    <row r="7692" spans="2:6" ht="11.25" customHeight="1" x14ac:dyDescent="0.2">
      <c r="B7692" s="36" t="s">
        <v>4016</v>
      </c>
      <c r="C7692" s="3"/>
      <c r="D7692" s="3"/>
      <c r="E7692" s="3"/>
      <c r="F7692" s="4"/>
    </row>
    <row r="7693" spans="2:6" ht="11.25" customHeight="1" x14ac:dyDescent="0.2">
      <c r="B7693" s="36" t="s">
        <v>834</v>
      </c>
      <c r="C7693" s="3"/>
      <c r="D7693" s="3"/>
      <c r="E7693" s="3"/>
      <c r="F7693" s="4"/>
    </row>
    <row r="7694" spans="2:6" ht="11.25" customHeight="1" x14ac:dyDescent="0.2">
      <c r="B7694" s="36" t="s">
        <v>1214</v>
      </c>
      <c r="C7694" s="3"/>
      <c r="D7694" s="3"/>
      <c r="E7694" s="3"/>
      <c r="F7694" s="4"/>
    </row>
    <row r="7695" spans="2:6" ht="11.25" customHeight="1" x14ac:dyDescent="0.2">
      <c r="B7695" s="36" t="s">
        <v>3064</v>
      </c>
      <c r="C7695" s="3"/>
      <c r="D7695" s="3"/>
      <c r="E7695" s="3"/>
      <c r="F7695" s="4"/>
    </row>
    <row r="7696" spans="2:6" ht="11.25" customHeight="1" x14ac:dyDescent="0.2">
      <c r="B7696" s="36" t="s">
        <v>2984</v>
      </c>
      <c r="C7696" s="37">
        <f>D7696+E7696+F7696</f>
        <v>42542</v>
      </c>
      <c r="D7696" s="3">
        <v>19530</v>
      </c>
      <c r="E7696" s="3">
        <v>9666</v>
      </c>
      <c r="F7696" s="4">
        <v>13346</v>
      </c>
    </row>
    <row r="7697" spans="2:6" ht="11.25" customHeight="1" x14ac:dyDescent="0.2">
      <c r="B7697" s="36" t="s">
        <v>4016</v>
      </c>
      <c r="C7697" s="3"/>
      <c r="D7697" s="3"/>
      <c r="E7697" s="3"/>
      <c r="F7697" s="4"/>
    </row>
    <row r="7698" spans="2:6" ht="11.25" customHeight="1" x14ac:dyDescent="0.2">
      <c r="B7698" s="36" t="s">
        <v>80</v>
      </c>
      <c r="C7698" s="3"/>
      <c r="D7698" s="3"/>
      <c r="E7698" s="3"/>
      <c r="F7698" s="4"/>
    </row>
    <row r="7699" spans="2:6" ht="11.25" customHeight="1" x14ac:dyDescent="0.2">
      <c r="B7699" s="36" t="s">
        <v>4016</v>
      </c>
      <c r="C7699" s="3"/>
      <c r="D7699" s="3"/>
      <c r="E7699" s="3"/>
      <c r="F7699" s="4"/>
    </row>
    <row r="7700" spans="2:6" ht="11.25" customHeight="1" x14ac:dyDescent="0.2">
      <c r="B7700" s="36" t="s">
        <v>2506</v>
      </c>
      <c r="C7700" s="37">
        <f>D7700+E7700+F7700</f>
        <v>7577</v>
      </c>
      <c r="D7700" s="3">
        <v>7577</v>
      </c>
      <c r="E7700" s="3"/>
      <c r="F7700" s="4"/>
    </row>
    <row r="7701" spans="2:6" ht="11.25" customHeight="1" x14ac:dyDescent="0.2">
      <c r="B7701" s="36" t="s">
        <v>4016</v>
      </c>
      <c r="C7701" s="3"/>
      <c r="D7701" s="3"/>
      <c r="E7701" s="3"/>
      <c r="F7701" s="4"/>
    </row>
    <row r="7702" spans="2:6" ht="11.25" customHeight="1" x14ac:dyDescent="0.2">
      <c r="B7702" s="36" t="s">
        <v>1287</v>
      </c>
      <c r="C7702" s="3"/>
      <c r="D7702" s="3"/>
      <c r="E7702" s="3"/>
      <c r="F7702" s="4"/>
    </row>
    <row r="7703" spans="2:6" ht="11.25" customHeight="1" x14ac:dyDescent="0.2">
      <c r="B7703" s="36" t="s">
        <v>4016</v>
      </c>
      <c r="C7703" s="3"/>
      <c r="D7703" s="3"/>
      <c r="E7703" s="3"/>
      <c r="F7703" s="4"/>
    </row>
    <row r="7704" spans="2:6" ht="11.25" customHeight="1" x14ac:dyDescent="0.2">
      <c r="B7704" s="36" t="s">
        <v>3561</v>
      </c>
      <c r="C7704" s="37">
        <f>D7704+E7704+F7704</f>
        <v>910</v>
      </c>
      <c r="D7704" s="3"/>
      <c r="E7704" s="3">
        <v>910</v>
      </c>
      <c r="F7704" s="4"/>
    </row>
    <row r="7705" spans="2:6" ht="11.25" customHeight="1" x14ac:dyDescent="0.2">
      <c r="B7705" s="36" t="s">
        <v>4016</v>
      </c>
      <c r="C7705" s="3"/>
      <c r="D7705" s="3"/>
      <c r="E7705" s="3"/>
      <c r="F7705" s="4"/>
    </row>
    <row r="7706" spans="2:6" ht="11.25" customHeight="1" x14ac:dyDescent="0.2">
      <c r="B7706" s="36" t="s">
        <v>3680</v>
      </c>
      <c r="C7706" s="3"/>
      <c r="D7706" s="3"/>
      <c r="E7706" s="3"/>
      <c r="F7706" s="4"/>
    </row>
    <row r="7707" spans="2:6" ht="11.25" customHeight="1" x14ac:dyDescent="0.2">
      <c r="B7707" s="36" t="s">
        <v>4016</v>
      </c>
      <c r="C7707" s="3"/>
      <c r="D7707" s="3"/>
      <c r="E7707" s="3"/>
      <c r="F7707" s="4"/>
    </row>
    <row r="7708" spans="2:6" ht="11.25" customHeight="1" x14ac:dyDescent="0.2">
      <c r="B7708" s="36" t="s">
        <v>2624</v>
      </c>
      <c r="C7708" s="3"/>
      <c r="D7708" s="3"/>
      <c r="E7708" s="3"/>
      <c r="F7708" s="4"/>
    </row>
    <row r="7709" spans="2:6" ht="11.25" customHeight="1" x14ac:dyDescent="0.2">
      <c r="B7709" s="36" t="s">
        <v>3148</v>
      </c>
      <c r="C7709" s="3"/>
      <c r="D7709" s="3"/>
      <c r="E7709" s="3"/>
      <c r="F7709" s="4"/>
    </row>
    <row r="7710" spans="2:6" ht="11.25" customHeight="1" x14ac:dyDescent="0.2">
      <c r="B7710" s="36" t="s">
        <v>820</v>
      </c>
      <c r="C7710" s="3"/>
      <c r="D7710" s="3"/>
      <c r="E7710" s="3"/>
      <c r="F7710" s="4"/>
    </row>
    <row r="7711" spans="2:6" ht="11.25" customHeight="1" x14ac:dyDescent="0.2">
      <c r="B7711" s="36" t="s">
        <v>2051</v>
      </c>
      <c r="C7711" s="37">
        <f>D7711+E7711+F7711</f>
        <v>51029</v>
      </c>
      <c r="D7711" s="3">
        <v>27107</v>
      </c>
      <c r="E7711" s="3">
        <v>10576</v>
      </c>
      <c r="F7711" s="4">
        <v>13346</v>
      </c>
    </row>
    <row r="7712" spans="2:6" ht="11.25" customHeight="1" x14ac:dyDescent="0.2">
      <c r="B7712" s="36" t="s">
        <v>4016</v>
      </c>
      <c r="C7712" s="3"/>
      <c r="D7712" s="3"/>
      <c r="E7712" s="3"/>
      <c r="F7712" s="4"/>
    </row>
    <row r="7713" spans="2:6" ht="11.25" customHeight="1" x14ac:dyDescent="0.2">
      <c r="B7713" s="36" t="s">
        <v>2994</v>
      </c>
      <c r="C7713" s="3"/>
      <c r="D7713" s="3"/>
      <c r="E7713" s="3"/>
      <c r="F7713" s="4"/>
    </row>
    <row r="7714" spans="2:6" ht="11.25" customHeight="1" x14ac:dyDescent="0.2">
      <c r="B7714" s="36" t="s">
        <v>4016</v>
      </c>
      <c r="C7714" s="3"/>
      <c r="D7714" s="3"/>
      <c r="E7714" s="3"/>
      <c r="F7714" s="4"/>
    </row>
    <row r="7715" spans="2:6" ht="11.25" customHeight="1" x14ac:dyDescent="0.2">
      <c r="B7715" s="36" t="s">
        <v>1744</v>
      </c>
      <c r="C7715" s="3"/>
      <c r="D7715" s="3"/>
      <c r="E7715" s="3"/>
      <c r="F7715" s="4"/>
    </row>
    <row r="7716" spans="2:6" ht="11.25" customHeight="1" x14ac:dyDescent="0.2">
      <c r="B7716" s="36" t="s">
        <v>4016</v>
      </c>
      <c r="C7716" s="3"/>
      <c r="D7716" s="3"/>
      <c r="E7716" s="3"/>
      <c r="F7716" s="4"/>
    </row>
    <row r="7717" spans="2:6" ht="11.25" customHeight="1" x14ac:dyDescent="0.2">
      <c r="B7717" s="36" t="s">
        <v>1742</v>
      </c>
      <c r="C7717" s="3"/>
      <c r="D7717" s="3"/>
      <c r="E7717" s="3"/>
      <c r="F7717" s="4"/>
    </row>
    <row r="7718" spans="2:6" ht="11.25" customHeight="1" x14ac:dyDescent="0.2">
      <c r="B7718" s="36" t="s">
        <v>4016</v>
      </c>
      <c r="C7718" s="3"/>
      <c r="D7718" s="3"/>
      <c r="E7718" s="3"/>
      <c r="F7718" s="4"/>
    </row>
    <row r="7719" spans="2:6" ht="11.25" customHeight="1" x14ac:dyDescent="0.2">
      <c r="B7719" s="36" t="s">
        <v>3590</v>
      </c>
      <c r="C7719" s="37">
        <f>D7719+E7719+F7719</f>
        <v>1347</v>
      </c>
      <c r="D7719" s="3"/>
      <c r="E7719" s="3">
        <v>1347</v>
      </c>
      <c r="F7719" s="4"/>
    </row>
    <row r="7720" spans="2:6" ht="11.25" customHeight="1" x14ac:dyDescent="0.2">
      <c r="B7720" s="36" t="s">
        <v>4016</v>
      </c>
      <c r="C7720" s="3"/>
      <c r="D7720" s="3"/>
      <c r="E7720" s="3"/>
      <c r="F7720" s="4"/>
    </row>
    <row r="7721" spans="2:6" ht="11.25" customHeight="1" x14ac:dyDescent="0.2">
      <c r="B7721" s="36" t="s">
        <v>2314</v>
      </c>
      <c r="C7721" s="3"/>
      <c r="D7721" s="3"/>
      <c r="E7721" s="3"/>
      <c r="F7721" s="4"/>
    </row>
    <row r="7722" spans="2:6" ht="11.25" customHeight="1" x14ac:dyDescent="0.2">
      <c r="B7722" s="36" t="s">
        <v>4016</v>
      </c>
      <c r="C7722" s="3"/>
      <c r="D7722" s="3"/>
      <c r="E7722" s="3"/>
      <c r="F7722" s="4"/>
    </row>
    <row r="7723" spans="2:6" ht="11.25" customHeight="1" x14ac:dyDescent="0.2">
      <c r="B7723" s="36" t="s">
        <v>1982</v>
      </c>
      <c r="C7723" s="3"/>
      <c r="D7723" s="3"/>
      <c r="E7723" s="3"/>
      <c r="F7723" s="4"/>
    </row>
    <row r="7724" spans="2:6" ht="11.25" customHeight="1" x14ac:dyDescent="0.2">
      <c r="B7724" s="36" t="s">
        <v>4016</v>
      </c>
      <c r="C7724" s="3"/>
      <c r="D7724" s="3"/>
      <c r="E7724" s="3"/>
      <c r="F7724" s="4"/>
    </row>
    <row r="7725" spans="2:6" ht="11.25" customHeight="1" x14ac:dyDescent="0.2">
      <c r="B7725" s="36" t="s">
        <v>452</v>
      </c>
      <c r="C7725" s="3"/>
      <c r="D7725" s="3"/>
      <c r="E7725" s="3"/>
      <c r="F7725" s="4"/>
    </row>
    <row r="7726" spans="2:6" ht="11.25" customHeight="1" x14ac:dyDescent="0.2">
      <c r="B7726" s="36" t="s">
        <v>4016</v>
      </c>
      <c r="C7726" s="3"/>
      <c r="D7726" s="3"/>
      <c r="E7726" s="3"/>
      <c r="F7726" s="4"/>
    </row>
    <row r="7727" spans="2:6" ht="11.25" customHeight="1" x14ac:dyDescent="0.2">
      <c r="B7727" s="36" t="s">
        <v>2176</v>
      </c>
      <c r="C7727" s="37">
        <f>D7727+E7727+F7727</f>
        <v>18517</v>
      </c>
      <c r="D7727" s="3">
        <v>18517</v>
      </c>
      <c r="E7727" s="3"/>
      <c r="F7727" s="4"/>
    </row>
    <row r="7728" spans="2:6" ht="11.25" customHeight="1" x14ac:dyDescent="0.2">
      <c r="B7728" s="36" t="s">
        <v>4016</v>
      </c>
      <c r="C7728" s="3"/>
      <c r="D7728" s="3"/>
      <c r="E7728" s="3"/>
      <c r="F7728" s="4"/>
    </row>
    <row r="7729" spans="2:6" ht="11.25" customHeight="1" x14ac:dyDescent="0.2">
      <c r="B7729" s="36" t="s">
        <v>2222</v>
      </c>
      <c r="C7729" s="3"/>
      <c r="D7729" s="3"/>
      <c r="E7729" s="3"/>
      <c r="F7729" s="4"/>
    </row>
    <row r="7730" spans="2:6" ht="11.25" customHeight="1" x14ac:dyDescent="0.2">
      <c r="B7730" s="36" t="s">
        <v>4016</v>
      </c>
      <c r="C7730" s="3"/>
      <c r="D7730" s="3"/>
      <c r="E7730" s="3"/>
      <c r="F7730" s="4"/>
    </row>
    <row r="7731" spans="2:6" ht="11.25" customHeight="1" x14ac:dyDescent="0.2">
      <c r="B7731" s="36" t="s">
        <v>3470</v>
      </c>
      <c r="C7731" s="3"/>
      <c r="D7731" s="3"/>
      <c r="E7731" s="3"/>
      <c r="F7731" s="4"/>
    </row>
    <row r="7732" spans="2:6" ht="11.25" customHeight="1" x14ac:dyDescent="0.2">
      <c r="B7732" s="36" t="s">
        <v>4016</v>
      </c>
      <c r="C7732" s="3"/>
      <c r="D7732" s="3"/>
      <c r="E7732" s="3"/>
      <c r="F7732" s="4"/>
    </row>
    <row r="7733" spans="2:6" ht="11.25" customHeight="1" x14ac:dyDescent="0.2">
      <c r="B7733" s="36" t="s">
        <v>2569</v>
      </c>
      <c r="C7733" s="3"/>
      <c r="D7733" s="3"/>
      <c r="E7733" s="3"/>
      <c r="F7733" s="4"/>
    </row>
    <row r="7734" spans="2:6" ht="11.25" customHeight="1" x14ac:dyDescent="0.2">
      <c r="B7734" s="28" t="s">
        <v>4016</v>
      </c>
      <c r="C7734" s="6"/>
      <c r="D7734" s="6"/>
      <c r="E7734" s="6"/>
      <c r="F7734" s="7"/>
    </row>
    <row r="7735" spans="2:6" ht="11.25" customHeight="1" x14ac:dyDescent="0.2">
      <c r="B7735" s="36" t="s">
        <v>1762</v>
      </c>
      <c r="C7735" s="3"/>
      <c r="D7735" s="3"/>
      <c r="E7735" s="3"/>
      <c r="F7735" s="4"/>
    </row>
    <row r="7736" spans="2:6" ht="11.25" customHeight="1" x14ac:dyDescent="0.2">
      <c r="B7736" s="36" t="s">
        <v>1765</v>
      </c>
      <c r="C7736" s="3"/>
      <c r="D7736" s="3"/>
      <c r="E7736" s="3"/>
      <c r="F7736" s="4"/>
    </row>
    <row r="7737" spans="2:6" ht="11.25" customHeight="1" x14ac:dyDescent="0.2">
      <c r="B7737" s="36" t="s">
        <v>1193</v>
      </c>
      <c r="C7737" s="3"/>
      <c r="D7737" s="3"/>
      <c r="E7737" s="3"/>
      <c r="F7737" s="4"/>
    </row>
    <row r="7738" spans="2:6" ht="11.25" customHeight="1" x14ac:dyDescent="0.2">
      <c r="B7738" s="36" t="s">
        <v>4016</v>
      </c>
      <c r="C7738" s="3"/>
      <c r="D7738" s="3"/>
      <c r="E7738" s="3"/>
      <c r="F7738" s="4"/>
    </row>
    <row r="7739" spans="2:6" ht="11.25" customHeight="1" x14ac:dyDescent="0.2">
      <c r="B7739" s="36" t="s">
        <v>1364</v>
      </c>
      <c r="C7739" s="3"/>
      <c r="D7739" s="3"/>
      <c r="E7739" s="3"/>
      <c r="F7739" s="4"/>
    </row>
    <row r="7740" spans="2:6" ht="11.25" customHeight="1" x14ac:dyDescent="0.2">
      <c r="B7740" s="36" t="s">
        <v>1720</v>
      </c>
      <c r="C7740" s="3"/>
      <c r="D7740" s="3"/>
      <c r="E7740" s="3"/>
      <c r="F7740" s="4"/>
    </row>
    <row r="7741" spans="2:6" ht="11.25" customHeight="1" x14ac:dyDescent="0.2">
      <c r="B7741" s="36" t="s">
        <v>291</v>
      </c>
      <c r="C7741" s="3"/>
      <c r="D7741" s="3"/>
      <c r="E7741" s="3"/>
      <c r="F7741" s="4"/>
    </row>
    <row r="7742" spans="2:6" ht="11.25" customHeight="1" x14ac:dyDescent="0.2">
      <c r="B7742" s="36" t="s">
        <v>1769</v>
      </c>
      <c r="C7742" s="37">
        <f>D7742+E7742+F7742</f>
        <v>4553</v>
      </c>
      <c r="D7742" s="3">
        <v>2290</v>
      </c>
      <c r="E7742" s="3">
        <v>1192</v>
      </c>
      <c r="F7742" s="4">
        <v>1071</v>
      </c>
    </row>
    <row r="7743" spans="2:6" ht="11.25" customHeight="1" x14ac:dyDescent="0.2">
      <c r="B7743" s="36" t="s">
        <v>4016</v>
      </c>
      <c r="C7743" s="3"/>
      <c r="D7743" s="3"/>
      <c r="E7743" s="3"/>
      <c r="F7743" s="4"/>
    </row>
    <row r="7744" spans="2:6" ht="11.25" customHeight="1" x14ac:dyDescent="0.2">
      <c r="B7744" s="36" t="s">
        <v>2785</v>
      </c>
      <c r="C7744" s="3"/>
      <c r="D7744" s="3"/>
      <c r="E7744" s="3"/>
      <c r="F7744" s="4"/>
    </row>
    <row r="7745" spans="2:6" ht="11.25" customHeight="1" x14ac:dyDescent="0.2">
      <c r="B7745" s="36" t="s">
        <v>4016</v>
      </c>
      <c r="C7745" s="3"/>
      <c r="D7745" s="3"/>
      <c r="E7745" s="3"/>
      <c r="F7745" s="4"/>
    </row>
    <row r="7746" spans="2:6" ht="11.25" customHeight="1" x14ac:dyDescent="0.2">
      <c r="B7746" s="36" t="s">
        <v>1876</v>
      </c>
      <c r="C7746" s="3"/>
      <c r="D7746" s="3"/>
      <c r="E7746" s="3"/>
      <c r="F7746" s="4"/>
    </row>
    <row r="7747" spans="2:6" ht="11.25" customHeight="1" x14ac:dyDescent="0.2">
      <c r="B7747" s="36" t="s">
        <v>274</v>
      </c>
      <c r="C7747" s="3"/>
      <c r="D7747" s="3"/>
      <c r="E7747" s="3"/>
      <c r="F7747" s="4"/>
    </row>
    <row r="7748" spans="2:6" ht="11.25" customHeight="1" x14ac:dyDescent="0.2">
      <c r="B7748" s="36" t="s">
        <v>3046</v>
      </c>
      <c r="C7748" s="3"/>
      <c r="D7748" s="3"/>
      <c r="E7748" s="3"/>
      <c r="F7748" s="4"/>
    </row>
    <row r="7749" spans="2:6" ht="11.25" customHeight="1" x14ac:dyDescent="0.2">
      <c r="B7749" s="36" t="s">
        <v>2684</v>
      </c>
      <c r="C7749" s="37">
        <f>D7749+E7749+F7749</f>
        <v>75446</v>
      </c>
      <c r="D7749" s="3">
        <v>47914</v>
      </c>
      <c r="E7749" s="3">
        <v>13115</v>
      </c>
      <c r="F7749" s="4">
        <v>14417</v>
      </c>
    </row>
    <row r="7750" spans="2:6" ht="11.25" customHeight="1" x14ac:dyDescent="0.2">
      <c r="B7750" s="36" t="s">
        <v>4016</v>
      </c>
      <c r="C7750" s="3"/>
      <c r="D7750" s="3"/>
      <c r="E7750" s="3"/>
      <c r="F7750" s="4"/>
    </row>
    <row r="7751" spans="2:6" ht="11.25" customHeight="1" x14ac:dyDescent="0.2">
      <c r="B7751" s="33" t="s">
        <v>1548</v>
      </c>
      <c r="C7751" s="34">
        <v>618108920</v>
      </c>
      <c r="D7751" s="34">
        <v>618108920</v>
      </c>
      <c r="E7751" s="3"/>
      <c r="F7751" s="4"/>
    </row>
    <row r="7752" spans="2:6" ht="11.25" customHeight="1" x14ac:dyDescent="0.2">
      <c r="B7752" s="36" t="s">
        <v>4016</v>
      </c>
      <c r="C7752" s="3"/>
      <c r="D7752" s="3"/>
      <c r="E7752" s="3"/>
      <c r="F7752" s="4"/>
    </row>
    <row r="7753" spans="2:6" ht="11.25" customHeight="1" x14ac:dyDescent="0.2">
      <c r="B7753" s="36" t="s">
        <v>2396</v>
      </c>
      <c r="C7753" s="3"/>
      <c r="D7753" s="3"/>
      <c r="E7753" s="3"/>
      <c r="F7753" s="4"/>
    </row>
    <row r="7754" spans="2:6" ht="11.25" customHeight="1" x14ac:dyDescent="0.2">
      <c r="B7754" s="36" t="s">
        <v>4016</v>
      </c>
      <c r="C7754" s="3"/>
      <c r="D7754" s="3"/>
      <c r="E7754" s="3"/>
      <c r="F7754" s="4"/>
    </row>
    <row r="7755" spans="2:6" ht="11.25" customHeight="1" x14ac:dyDescent="0.2">
      <c r="B7755" s="36" t="s">
        <v>2489</v>
      </c>
      <c r="C7755" s="3"/>
      <c r="D7755" s="3"/>
      <c r="E7755" s="3"/>
      <c r="F7755" s="4"/>
    </row>
    <row r="7756" spans="2:6" ht="11.25" customHeight="1" x14ac:dyDescent="0.2">
      <c r="B7756" s="36" t="s">
        <v>3107</v>
      </c>
      <c r="C7756" s="3"/>
      <c r="D7756" s="3"/>
      <c r="E7756" s="3"/>
      <c r="F7756" s="4"/>
    </row>
    <row r="7757" spans="2:6" ht="11.25" customHeight="1" x14ac:dyDescent="0.2">
      <c r="B7757" s="36" t="s">
        <v>4016</v>
      </c>
      <c r="C7757" s="3"/>
      <c r="D7757" s="3"/>
      <c r="E7757" s="3"/>
      <c r="F7757" s="4"/>
    </row>
    <row r="7758" spans="2:6" ht="11.25" customHeight="1" x14ac:dyDescent="0.2">
      <c r="B7758" s="36" t="s">
        <v>1040</v>
      </c>
      <c r="C7758" s="3"/>
      <c r="D7758" s="3"/>
      <c r="E7758" s="3"/>
      <c r="F7758" s="4"/>
    </row>
    <row r="7759" spans="2:6" ht="11.25" customHeight="1" x14ac:dyDescent="0.2">
      <c r="B7759" s="36" t="s">
        <v>658</v>
      </c>
      <c r="C7759" s="3"/>
      <c r="D7759" s="3"/>
      <c r="E7759" s="3"/>
      <c r="F7759" s="4"/>
    </row>
    <row r="7760" spans="2:6" ht="11.25" customHeight="1" x14ac:dyDescent="0.2">
      <c r="B7760" s="36" t="s">
        <v>4016</v>
      </c>
      <c r="C7760" s="3"/>
      <c r="D7760" s="3"/>
      <c r="E7760" s="3"/>
      <c r="F7760" s="4"/>
    </row>
    <row r="7761" spans="2:6" ht="11.25" customHeight="1" x14ac:dyDescent="0.2">
      <c r="B7761" s="36" t="s">
        <v>424</v>
      </c>
      <c r="C7761" s="3"/>
      <c r="D7761" s="3"/>
      <c r="E7761" s="3"/>
      <c r="F7761" s="4"/>
    </row>
    <row r="7762" spans="2:6" ht="11.25" customHeight="1" x14ac:dyDescent="0.2">
      <c r="B7762" s="36" t="s">
        <v>4016</v>
      </c>
      <c r="C7762" s="3"/>
      <c r="D7762" s="3"/>
      <c r="E7762" s="3"/>
      <c r="F7762" s="4"/>
    </row>
    <row r="7763" spans="2:6" ht="11.25" customHeight="1" x14ac:dyDescent="0.2">
      <c r="B7763" s="36" t="s">
        <v>3748</v>
      </c>
      <c r="C7763" s="3"/>
      <c r="D7763" s="3"/>
      <c r="E7763" s="3"/>
      <c r="F7763" s="4"/>
    </row>
    <row r="7764" spans="2:6" ht="11.25" customHeight="1" x14ac:dyDescent="0.2">
      <c r="B7764" s="36" t="s">
        <v>3554</v>
      </c>
      <c r="C7764" s="3"/>
      <c r="D7764" s="3"/>
      <c r="E7764" s="3"/>
      <c r="F7764" s="4"/>
    </row>
    <row r="7765" spans="2:6" ht="11.25" customHeight="1" x14ac:dyDescent="0.2">
      <c r="B7765" s="36" t="s">
        <v>2692</v>
      </c>
      <c r="C7765" s="3"/>
      <c r="D7765" s="3"/>
      <c r="E7765" s="3"/>
      <c r="F7765" s="4"/>
    </row>
    <row r="7766" spans="2:6" ht="11.25" customHeight="1" x14ac:dyDescent="0.2">
      <c r="B7766" s="36" t="s">
        <v>4016</v>
      </c>
      <c r="C7766" s="3"/>
      <c r="D7766" s="3"/>
      <c r="E7766" s="3"/>
      <c r="F7766" s="4"/>
    </row>
    <row r="7767" spans="2:6" ht="11.25" customHeight="1" x14ac:dyDescent="0.2">
      <c r="B7767" s="36" t="s">
        <v>3054</v>
      </c>
      <c r="C7767" s="3"/>
      <c r="D7767" s="3"/>
      <c r="E7767" s="3"/>
      <c r="F7767" s="4"/>
    </row>
    <row r="7768" spans="2:6" ht="11.25" customHeight="1" x14ac:dyDescent="0.2">
      <c r="B7768" s="36" t="s">
        <v>4016</v>
      </c>
      <c r="C7768" s="3"/>
      <c r="D7768" s="3"/>
      <c r="E7768" s="3"/>
      <c r="F7768" s="4"/>
    </row>
    <row r="7769" spans="2:6" ht="11.25" customHeight="1" x14ac:dyDescent="0.2">
      <c r="B7769" s="36" t="s">
        <v>3485</v>
      </c>
      <c r="C7769" s="3"/>
      <c r="D7769" s="3"/>
      <c r="E7769" s="3"/>
      <c r="F7769" s="4"/>
    </row>
    <row r="7770" spans="2:6" ht="11.25" customHeight="1" x14ac:dyDescent="0.2">
      <c r="B7770" s="36" t="s">
        <v>4016</v>
      </c>
      <c r="C7770" s="3"/>
      <c r="D7770" s="3"/>
      <c r="E7770" s="3"/>
      <c r="F7770" s="4"/>
    </row>
    <row r="7771" spans="2:6" ht="11.25" customHeight="1" x14ac:dyDescent="0.2">
      <c r="B7771" s="36" t="s">
        <v>1616</v>
      </c>
      <c r="C7771" s="3"/>
      <c r="D7771" s="3"/>
      <c r="E7771" s="3"/>
      <c r="F7771" s="4"/>
    </row>
    <row r="7772" spans="2:6" ht="11.25" customHeight="1" x14ac:dyDescent="0.2">
      <c r="B7772" s="36" t="s">
        <v>4016</v>
      </c>
      <c r="C7772" s="3"/>
      <c r="D7772" s="3"/>
      <c r="E7772" s="3"/>
      <c r="F7772" s="4"/>
    </row>
    <row r="7773" spans="2:6" ht="11.25" customHeight="1" x14ac:dyDescent="0.2">
      <c r="B7773" s="36" t="s">
        <v>54</v>
      </c>
      <c r="C7773" s="37">
        <f>D7773+E7773+F7773</f>
        <v>352958320</v>
      </c>
      <c r="D7773" s="3">
        <v>352958320</v>
      </c>
      <c r="E7773" s="3"/>
      <c r="F7773" s="4"/>
    </row>
    <row r="7774" spans="2:6" ht="11.25" customHeight="1" x14ac:dyDescent="0.2">
      <c r="B7774" s="36" t="s">
        <v>4016</v>
      </c>
      <c r="C7774" s="3"/>
      <c r="D7774" s="3"/>
      <c r="E7774" s="3"/>
      <c r="F7774" s="4"/>
    </row>
    <row r="7775" spans="2:6" ht="11.25" customHeight="1" x14ac:dyDescent="0.2">
      <c r="B7775" s="36" t="s">
        <v>3471</v>
      </c>
      <c r="C7775" s="3"/>
      <c r="D7775" s="3"/>
      <c r="E7775" s="3"/>
      <c r="F7775" s="4"/>
    </row>
    <row r="7776" spans="2:6" ht="11.25" customHeight="1" x14ac:dyDescent="0.2">
      <c r="B7776" s="36" t="s">
        <v>4016</v>
      </c>
      <c r="C7776" s="3"/>
      <c r="D7776" s="3"/>
      <c r="E7776" s="3"/>
      <c r="F7776" s="4"/>
    </row>
    <row r="7777" spans="2:6" ht="11.25" customHeight="1" x14ac:dyDescent="0.2">
      <c r="B7777" s="36" t="s">
        <v>3889</v>
      </c>
      <c r="C7777" s="3"/>
      <c r="D7777" s="3"/>
      <c r="E7777" s="3"/>
      <c r="F7777" s="4"/>
    </row>
    <row r="7778" spans="2:6" ht="11.25" customHeight="1" x14ac:dyDescent="0.2">
      <c r="B7778" s="36" t="s">
        <v>4016</v>
      </c>
      <c r="C7778" s="3"/>
      <c r="D7778" s="3"/>
      <c r="E7778" s="3"/>
      <c r="F7778" s="4"/>
    </row>
    <row r="7779" spans="2:6" ht="11.25" customHeight="1" x14ac:dyDescent="0.2">
      <c r="B7779" s="36" t="s">
        <v>172</v>
      </c>
      <c r="C7779" s="37">
        <f>D7779+E7779+F7779</f>
        <v>265150600</v>
      </c>
      <c r="D7779" s="3">
        <v>265150600</v>
      </c>
      <c r="E7779" s="3"/>
      <c r="F7779" s="4"/>
    </row>
    <row r="7780" spans="2:6" ht="11.25" customHeight="1" x14ac:dyDescent="0.2">
      <c r="B7780" s="36" t="s">
        <v>4016</v>
      </c>
      <c r="C7780" s="3"/>
      <c r="D7780" s="3"/>
      <c r="E7780" s="3"/>
      <c r="F7780" s="4"/>
    </row>
    <row r="7781" spans="2:6" ht="11.25" customHeight="1" x14ac:dyDescent="0.2">
      <c r="B7781" s="36" t="s">
        <v>1962</v>
      </c>
      <c r="C7781" s="3"/>
      <c r="D7781" s="3"/>
      <c r="E7781" s="3"/>
      <c r="F7781" s="4"/>
    </row>
    <row r="7782" spans="2:6" ht="11.25" customHeight="1" x14ac:dyDescent="0.2">
      <c r="B7782" s="36" t="s">
        <v>4016</v>
      </c>
      <c r="C7782" s="3"/>
      <c r="D7782" s="3"/>
      <c r="E7782" s="3"/>
      <c r="F7782" s="4"/>
    </row>
    <row r="7783" spans="2:6" ht="11.25" customHeight="1" x14ac:dyDescent="0.2">
      <c r="B7783" s="36" t="s">
        <v>1478</v>
      </c>
      <c r="C7783" s="3"/>
      <c r="D7783" s="3"/>
      <c r="E7783" s="3"/>
      <c r="F7783" s="4"/>
    </row>
    <row r="7784" spans="2:6" ht="11.25" customHeight="1" x14ac:dyDescent="0.2">
      <c r="B7784" s="36" t="s">
        <v>993</v>
      </c>
      <c r="C7784" s="3"/>
      <c r="D7784" s="3"/>
      <c r="E7784" s="3"/>
      <c r="F7784" s="4"/>
    </row>
    <row r="7785" spans="2:6" ht="11.25" customHeight="1" x14ac:dyDescent="0.2">
      <c r="B7785" s="36" t="s">
        <v>2687</v>
      </c>
      <c r="C7785" s="3"/>
      <c r="D7785" s="3"/>
      <c r="E7785" s="3"/>
      <c r="F7785" s="4"/>
    </row>
    <row r="7786" spans="2:6" ht="11.25" customHeight="1" x14ac:dyDescent="0.2">
      <c r="B7786" s="36" t="s">
        <v>889</v>
      </c>
      <c r="C7786" s="37">
        <f>D7786+E7786+F7786</f>
        <v>618108920</v>
      </c>
      <c r="D7786" s="3">
        <v>618108920</v>
      </c>
      <c r="E7786" s="3"/>
      <c r="F7786" s="4"/>
    </row>
    <row r="7787" spans="2:6" ht="11.25" customHeight="1" x14ac:dyDescent="0.2">
      <c r="B7787" s="28" t="s">
        <v>4016</v>
      </c>
      <c r="C7787" s="6"/>
      <c r="D7787" s="6"/>
      <c r="E7787" s="6"/>
      <c r="F7787" s="7"/>
    </row>
    <row r="7788" spans="2:6" ht="11.25" customHeight="1" x14ac:dyDescent="0.2">
      <c r="B7788" s="33" t="s">
        <v>447</v>
      </c>
      <c r="C7788" s="34">
        <v>17005</v>
      </c>
      <c r="D7788" s="3"/>
      <c r="E7788" s="3"/>
      <c r="F7788" s="35">
        <v>17005</v>
      </c>
    </row>
    <row r="7789" spans="2:6" ht="11.25" customHeight="1" x14ac:dyDescent="0.2">
      <c r="B7789" s="36" t="s">
        <v>4016</v>
      </c>
      <c r="C7789" s="3"/>
      <c r="D7789" s="3"/>
      <c r="E7789" s="3"/>
      <c r="F7789" s="4"/>
    </row>
    <row r="7790" spans="2:6" ht="11.25" customHeight="1" x14ac:dyDescent="0.2">
      <c r="B7790" s="36" t="s">
        <v>2435</v>
      </c>
      <c r="C7790" s="3"/>
      <c r="D7790" s="3"/>
      <c r="E7790" s="3"/>
      <c r="F7790" s="4"/>
    </row>
    <row r="7791" spans="2:6" ht="11.25" customHeight="1" x14ac:dyDescent="0.2">
      <c r="B7791" s="36" t="s">
        <v>4016</v>
      </c>
      <c r="C7791" s="3"/>
      <c r="D7791" s="3"/>
      <c r="E7791" s="3"/>
      <c r="F7791" s="4"/>
    </row>
    <row r="7792" spans="2:6" ht="11.25" customHeight="1" x14ac:dyDescent="0.2">
      <c r="B7792" s="36" t="s">
        <v>1479</v>
      </c>
      <c r="C7792" s="3"/>
      <c r="D7792" s="3"/>
      <c r="E7792" s="3"/>
      <c r="F7792" s="4"/>
    </row>
    <row r="7793" spans="2:6" ht="11.25" customHeight="1" x14ac:dyDescent="0.2">
      <c r="B7793" s="36" t="s">
        <v>4016</v>
      </c>
      <c r="C7793" s="3"/>
      <c r="D7793" s="3"/>
      <c r="E7793" s="3"/>
      <c r="F7793" s="4"/>
    </row>
    <row r="7794" spans="2:6" ht="11.25" customHeight="1" x14ac:dyDescent="0.2">
      <c r="B7794" s="36" t="s">
        <v>2957</v>
      </c>
      <c r="C7794" s="3"/>
      <c r="D7794" s="3"/>
      <c r="E7794" s="3"/>
      <c r="F7794" s="4"/>
    </row>
    <row r="7795" spans="2:6" ht="11.25" customHeight="1" x14ac:dyDescent="0.2">
      <c r="B7795" s="36" t="s">
        <v>4016</v>
      </c>
      <c r="C7795" s="3"/>
      <c r="D7795" s="3"/>
      <c r="E7795" s="3"/>
      <c r="F7795" s="4"/>
    </row>
    <row r="7796" spans="2:6" ht="11.25" customHeight="1" x14ac:dyDescent="0.2">
      <c r="B7796" s="36" t="s">
        <v>2518</v>
      </c>
      <c r="C7796" s="37">
        <f>D7796+E7796+F7796</f>
        <v>14949</v>
      </c>
      <c r="D7796" s="3"/>
      <c r="E7796" s="3"/>
      <c r="F7796" s="4">
        <v>14949</v>
      </c>
    </row>
    <row r="7797" spans="2:6" ht="11.25" customHeight="1" x14ac:dyDescent="0.2">
      <c r="B7797" s="36" t="s">
        <v>4016</v>
      </c>
      <c r="C7797" s="3"/>
      <c r="D7797" s="3"/>
      <c r="E7797" s="3"/>
      <c r="F7797" s="4"/>
    </row>
    <row r="7798" spans="2:6" ht="11.25" customHeight="1" x14ac:dyDescent="0.2">
      <c r="B7798" s="36" t="s">
        <v>137</v>
      </c>
      <c r="C7798" s="3"/>
      <c r="D7798" s="3"/>
      <c r="E7798" s="3"/>
      <c r="F7798" s="4"/>
    </row>
    <row r="7799" spans="2:6" ht="11.25" customHeight="1" x14ac:dyDescent="0.2">
      <c r="B7799" s="36" t="s">
        <v>4016</v>
      </c>
      <c r="C7799" s="3"/>
      <c r="D7799" s="3"/>
      <c r="E7799" s="3"/>
      <c r="F7799" s="4"/>
    </row>
    <row r="7800" spans="2:6" ht="11.25" customHeight="1" x14ac:dyDescent="0.2">
      <c r="B7800" s="36" t="s">
        <v>1008</v>
      </c>
      <c r="C7800" s="37">
        <f>D7800+E7800+F7800</f>
        <v>2056</v>
      </c>
      <c r="D7800" s="3"/>
      <c r="E7800" s="3"/>
      <c r="F7800" s="4">
        <v>2056</v>
      </c>
    </row>
    <row r="7801" spans="2:6" ht="11.25" customHeight="1" x14ac:dyDescent="0.2">
      <c r="B7801" s="36" t="s">
        <v>4016</v>
      </c>
      <c r="C7801" s="3"/>
      <c r="D7801" s="3"/>
      <c r="E7801" s="3"/>
      <c r="F7801" s="4"/>
    </row>
    <row r="7802" spans="2:6" ht="11.25" customHeight="1" x14ac:dyDescent="0.2">
      <c r="B7802" s="36" t="s">
        <v>1962</v>
      </c>
      <c r="C7802" s="3"/>
      <c r="D7802" s="3"/>
      <c r="E7802" s="3"/>
      <c r="F7802" s="4"/>
    </row>
    <row r="7803" spans="2:6" ht="11.25" customHeight="1" x14ac:dyDescent="0.2">
      <c r="B7803" s="36" t="s">
        <v>4016</v>
      </c>
      <c r="C7803" s="3"/>
      <c r="D7803" s="3"/>
      <c r="E7803" s="3"/>
      <c r="F7803" s="4"/>
    </row>
    <row r="7804" spans="2:6" ht="11.25" customHeight="1" x14ac:dyDescent="0.2">
      <c r="B7804" s="36" t="s">
        <v>1462</v>
      </c>
      <c r="C7804" s="3"/>
      <c r="D7804" s="3"/>
      <c r="E7804" s="3"/>
      <c r="F7804" s="4"/>
    </row>
    <row r="7805" spans="2:6" ht="11.25" customHeight="1" x14ac:dyDescent="0.2">
      <c r="B7805" s="36" t="s">
        <v>3825</v>
      </c>
      <c r="C7805" s="37">
        <f>D7805+E7805+F7805</f>
        <v>17005</v>
      </c>
      <c r="D7805" s="3"/>
      <c r="E7805" s="3"/>
      <c r="F7805" s="4">
        <v>17005</v>
      </c>
    </row>
    <row r="7806" spans="2:6" ht="11.25" customHeight="1" x14ac:dyDescent="0.2">
      <c r="B7806" s="36" t="s">
        <v>4016</v>
      </c>
      <c r="C7806" s="3"/>
      <c r="D7806" s="3"/>
      <c r="E7806" s="3"/>
      <c r="F7806" s="4"/>
    </row>
    <row r="7807" spans="2:6" ht="11.25" customHeight="1" x14ac:dyDescent="0.2">
      <c r="B7807" s="33" t="s">
        <v>478</v>
      </c>
      <c r="C7807" s="34">
        <v>5163338</v>
      </c>
      <c r="D7807" s="3"/>
      <c r="E7807" s="3"/>
      <c r="F7807" s="35">
        <v>5163338</v>
      </c>
    </row>
    <row r="7808" spans="2:6" ht="11.25" customHeight="1" x14ac:dyDescent="0.2">
      <c r="B7808" s="36" t="s">
        <v>4016</v>
      </c>
      <c r="C7808" s="3"/>
      <c r="D7808" s="3"/>
      <c r="E7808" s="3"/>
      <c r="F7808" s="4"/>
    </row>
    <row r="7809" spans="2:6" ht="11.25" customHeight="1" x14ac:dyDescent="0.2">
      <c r="B7809" s="36" t="s">
        <v>2408</v>
      </c>
      <c r="C7809" s="3"/>
      <c r="D7809" s="3"/>
      <c r="E7809" s="3"/>
      <c r="F7809" s="4"/>
    </row>
    <row r="7810" spans="2:6" ht="11.25" customHeight="1" x14ac:dyDescent="0.2">
      <c r="B7810" s="36" t="s">
        <v>4016</v>
      </c>
      <c r="C7810" s="3"/>
      <c r="D7810" s="3"/>
      <c r="E7810" s="3"/>
      <c r="F7810" s="4"/>
    </row>
    <row r="7811" spans="2:6" ht="11.25" customHeight="1" x14ac:dyDescent="0.2">
      <c r="B7811" s="36" t="s">
        <v>1234</v>
      </c>
      <c r="C7811" s="3"/>
      <c r="D7811" s="3"/>
      <c r="E7811" s="3"/>
      <c r="F7811" s="4"/>
    </row>
    <row r="7812" spans="2:6" ht="11.25" customHeight="1" x14ac:dyDescent="0.2">
      <c r="B7812" s="36" t="s">
        <v>506</v>
      </c>
      <c r="C7812" s="3"/>
      <c r="D7812" s="3"/>
      <c r="E7812" s="3"/>
      <c r="F7812" s="4"/>
    </row>
    <row r="7813" spans="2:6" ht="11.25" customHeight="1" x14ac:dyDescent="0.2">
      <c r="B7813" s="36" t="s">
        <v>4016</v>
      </c>
      <c r="C7813" s="3"/>
      <c r="D7813" s="3"/>
      <c r="E7813" s="3"/>
      <c r="F7813" s="4"/>
    </row>
    <row r="7814" spans="2:6" ht="11.25" customHeight="1" x14ac:dyDescent="0.2">
      <c r="B7814" s="36" t="s">
        <v>45</v>
      </c>
      <c r="C7814" s="3"/>
      <c r="D7814" s="3"/>
      <c r="E7814" s="3"/>
      <c r="F7814" s="4"/>
    </row>
    <row r="7815" spans="2:6" ht="11.25" customHeight="1" x14ac:dyDescent="0.2">
      <c r="B7815" s="36" t="s">
        <v>2465</v>
      </c>
      <c r="C7815" s="37">
        <f>D7815+E7815+F7815</f>
        <v>1269925</v>
      </c>
      <c r="D7815" s="3"/>
      <c r="E7815" s="3"/>
      <c r="F7815" s="4">
        <v>1269925</v>
      </c>
    </row>
    <row r="7816" spans="2:6" ht="11.25" customHeight="1" x14ac:dyDescent="0.2">
      <c r="B7816" s="36" t="s">
        <v>4016</v>
      </c>
      <c r="C7816" s="3"/>
      <c r="D7816" s="3"/>
      <c r="E7816" s="3"/>
      <c r="F7816" s="4"/>
    </row>
    <row r="7817" spans="2:6" ht="11.25" customHeight="1" x14ac:dyDescent="0.2">
      <c r="B7817" s="36" t="s">
        <v>537</v>
      </c>
      <c r="C7817" s="3"/>
      <c r="D7817" s="3"/>
      <c r="E7817" s="3"/>
      <c r="F7817" s="4"/>
    </row>
    <row r="7818" spans="2:6" ht="11.25" customHeight="1" x14ac:dyDescent="0.2">
      <c r="B7818" s="36" t="s">
        <v>788</v>
      </c>
      <c r="C7818" s="37">
        <f>D7818+E7818+F7818</f>
        <v>1460413</v>
      </c>
      <c r="D7818" s="3"/>
      <c r="E7818" s="3"/>
      <c r="F7818" s="4">
        <v>1460413</v>
      </c>
    </row>
    <row r="7819" spans="2:6" ht="11.25" customHeight="1" x14ac:dyDescent="0.2">
      <c r="B7819" s="36" t="s">
        <v>4016</v>
      </c>
      <c r="C7819" s="3"/>
      <c r="D7819" s="3"/>
      <c r="E7819" s="3"/>
      <c r="F7819" s="4"/>
    </row>
    <row r="7820" spans="2:6" ht="11.25" customHeight="1" x14ac:dyDescent="0.2">
      <c r="B7820" s="36" t="s">
        <v>2874</v>
      </c>
      <c r="C7820" s="3"/>
      <c r="D7820" s="3"/>
      <c r="E7820" s="3"/>
      <c r="F7820" s="4"/>
    </row>
    <row r="7821" spans="2:6" ht="11.25" customHeight="1" x14ac:dyDescent="0.2">
      <c r="B7821" s="36" t="s">
        <v>4016</v>
      </c>
      <c r="C7821" s="3"/>
      <c r="D7821" s="3"/>
      <c r="E7821" s="3"/>
      <c r="F7821" s="4"/>
    </row>
    <row r="7822" spans="2:6" ht="11.25" customHeight="1" x14ac:dyDescent="0.2">
      <c r="B7822" s="36" t="s">
        <v>518</v>
      </c>
      <c r="C7822" s="3"/>
      <c r="D7822" s="3"/>
      <c r="E7822" s="3"/>
      <c r="F7822" s="4"/>
    </row>
    <row r="7823" spans="2:6" ht="11.25" customHeight="1" x14ac:dyDescent="0.2">
      <c r="B7823" s="36" t="s">
        <v>1064</v>
      </c>
      <c r="C7823" s="3"/>
      <c r="D7823" s="3"/>
      <c r="E7823" s="3"/>
      <c r="F7823" s="4"/>
    </row>
    <row r="7824" spans="2:6" ht="11.25" customHeight="1" x14ac:dyDescent="0.2">
      <c r="B7824" s="36" t="s">
        <v>3816</v>
      </c>
      <c r="C7824" s="37">
        <f>D7824+E7824+F7824</f>
        <v>819100</v>
      </c>
      <c r="D7824" s="3"/>
      <c r="E7824" s="3"/>
      <c r="F7824" s="4">
        <v>819100</v>
      </c>
    </row>
    <row r="7825" spans="2:6" ht="11.25" customHeight="1" x14ac:dyDescent="0.2">
      <c r="B7825" s="36" t="s">
        <v>4016</v>
      </c>
      <c r="C7825" s="3"/>
      <c r="D7825" s="3"/>
      <c r="E7825" s="3"/>
      <c r="F7825" s="4"/>
    </row>
    <row r="7826" spans="2:6" ht="11.25" customHeight="1" x14ac:dyDescent="0.2">
      <c r="B7826" s="36" t="s">
        <v>3743</v>
      </c>
      <c r="C7826" s="3"/>
      <c r="D7826" s="3"/>
      <c r="E7826" s="3"/>
      <c r="F7826" s="4"/>
    </row>
    <row r="7827" spans="2:6" ht="11.25" customHeight="1" x14ac:dyDescent="0.2">
      <c r="B7827" s="36" t="s">
        <v>200</v>
      </c>
      <c r="C7827" s="37">
        <f>D7827+E7827+F7827</f>
        <v>63900</v>
      </c>
      <c r="D7827" s="3"/>
      <c r="E7827" s="3"/>
      <c r="F7827" s="4">
        <v>63900</v>
      </c>
    </row>
    <row r="7828" spans="2:6" ht="11.25" customHeight="1" x14ac:dyDescent="0.2">
      <c r="B7828" s="36" t="s">
        <v>4016</v>
      </c>
      <c r="C7828" s="3"/>
      <c r="D7828" s="3"/>
      <c r="E7828" s="3"/>
      <c r="F7828" s="4"/>
    </row>
    <row r="7829" spans="2:6" ht="11.25" customHeight="1" x14ac:dyDescent="0.2">
      <c r="B7829" s="36" t="s">
        <v>3576</v>
      </c>
      <c r="C7829" s="3"/>
      <c r="D7829" s="3"/>
      <c r="E7829" s="3"/>
      <c r="F7829" s="4"/>
    </row>
    <row r="7830" spans="2:6" ht="11.25" customHeight="1" x14ac:dyDescent="0.2">
      <c r="B7830" s="36" t="s">
        <v>4016</v>
      </c>
      <c r="C7830" s="3"/>
      <c r="D7830" s="3"/>
      <c r="E7830" s="3"/>
      <c r="F7830" s="4"/>
    </row>
    <row r="7831" spans="2:6" ht="11.25" customHeight="1" x14ac:dyDescent="0.2">
      <c r="B7831" s="36" t="s">
        <v>3276</v>
      </c>
      <c r="C7831" s="3"/>
      <c r="D7831" s="3"/>
      <c r="E7831" s="3"/>
      <c r="F7831" s="4"/>
    </row>
    <row r="7832" spans="2:6" ht="11.25" customHeight="1" x14ac:dyDescent="0.2">
      <c r="B7832" s="36" t="s">
        <v>3513</v>
      </c>
      <c r="C7832" s="3"/>
      <c r="D7832" s="3"/>
      <c r="E7832" s="3"/>
      <c r="F7832" s="4"/>
    </row>
    <row r="7833" spans="2:6" ht="11.25" customHeight="1" x14ac:dyDescent="0.2">
      <c r="B7833" s="36" t="s">
        <v>442</v>
      </c>
      <c r="C7833" s="3"/>
      <c r="D7833" s="3"/>
      <c r="E7833" s="3"/>
      <c r="F7833" s="4"/>
    </row>
    <row r="7834" spans="2:6" ht="11.25" customHeight="1" x14ac:dyDescent="0.2">
      <c r="B7834" s="36" t="s">
        <v>165</v>
      </c>
      <c r="C7834" s="37">
        <f>D7834+E7834+F7834</f>
        <v>3613338</v>
      </c>
      <c r="D7834" s="3"/>
      <c r="E7834" s="3"/>
      <c r="F7834" s="4">
        <v>3613338</v>
      </c>
    </row>
    <row r="7835" spans="2:6" ht="11.25" customHeight="1" x14ac:dyDescent="0.2">
      <c r="B7835" s="36" t="s">
        <v>4016</v>
      </c>
      <c r="C7835" s="3"/>
      <c r="D7835" s="3"/>
      <c r="E7835" s="3"/>
      <c r="F7835" s="4"/>
    </row>
    <row r="7836" spans="2:6" ht="11.25" customHeight="1" x14ac:dyDescent="0.2">
      <c r="B7836" s="36" t="s">
        <v>1961</v>
      </c>
      <c r="C7836" s="3"/>
      <c r="D7836" s="3"/>
      <c r="E7836" s="3"/>
      <c r="F7836" s="4"/>
    </row>
    <row r="7837" spans="2:6" ht="11.25" customHeight="1" x14ac:dyDescent="0.2">
      <c r="B7837" s="36" t="s">
        <v>4016</v>
      </c>
      <c r="C7837" s="3"/>
      <c r="D7837" s="3"/>
      <c r="E7837" s="3"/>
      <c r="F7837" s="4"/>
    </row>
    <row r="7838" spans="2:6" ht="11.25" customHeight="1" x14ac:dyDescent="0.2">
      <c r="B7838" s="36" t="s">
        <v>360</v>
      </c>
      <c r="C7838" s="3"/>
      <c r="D7838" s="3"/>
      <c r="E7838" s="3"/>
      <c r="F7838" s="4"/>
    </row>
    <row r="7839" spans="2:6" ht="11.25" customHeight="1" x14ac:dyDescent="0.2">
      <c r="B7839" s="36" t="s">
        <v>4016</v>
      </c>
      <c r="C7839" s="3"/>
      <c r="D7839" s="3"/>
      <c r="E7839" s="3"/>
      <c r="F7839" s="4"/>
    </row>
    <row r="7840" spans="2:6" ht="11.25" customHeight="1" x14ac:dyDescent="0.2">
      <c r="B7840" s="28" t="s">
        <v>3732</v>
      </c>
      <c r="C7840" s="6"/>
      <c r="D7840" s="6"/>
      <c r="E7840" s="6"/>
      <c r="F7840" s="7"/>
    </row>
    <row r="7841" spans="2:6" ht="11.25" customHeight="1" x14ac:dyDescent="0.2">
      <c r="B7841" s="36" t="s">
        <v>2008</v>
      </c>
      <c r="C7841" s="3"/>
      <c r="D7841" s="3"/>
      <c r="E7841" s="3"/>
      <c r="F7841" s="4"/>
    </row>
    <row r="7842" spans="2:6" ht="11.25" customHeight="1" x14ac:dyDescent="0.2">
      <c r="B7842" s="36" t="s">
        <v>1822</v>
      </c>
      <c r="C7842" s="3"/>
      <c r="D7842" s="3"/>
      <c r="E7842" s="3"/>
      <c r="F7842" s="4"/>
    </row>
    <row r="7843" spans="2:6" ht="11.25" customHeight="1" x14ac:dyDescent="0.2">
      <c r="B7843" s="36" t="s">
        <v>4016</v>
      </c>
      <c r="C7843" s="3"/>
      <c r="D7843" s="3"/>
      <c r="E7843" s="3"/>
      <c r="F7843" s="4"/>
    </row>
    <row r="7844" spans="2:6" ht="11.25" customHeight="1" x14ac:dyDescent="0.2">
      <c r="B7844" s="36" t="s">
        <v>2645</v>
      </c>
      <c r="C7844" s="3"/>
      <c r="D7844" s="3"/>
      <c r="E7844" s="3"/>
      <c r="F7844" s="4"/>
    </row>
    <row r="7845" spans="2:6" ht="11.25" customHeight="1" x14ac:dyDescent="0.2">
      <c r="B7845" s="36" t="s">
        <v>720</v>
      </c>
      <c r="C7845" s="3"/>
      <c r="D7845" s="3"/>
      <c r="E7845" s="3"/>
      <c r="F7845" s="4"/>
    </row>
    <row r="7846" spans="2:6" ht="11.25" customHeight="1" x14ac:dyDescent="0.2">
      <c r="B7846" s="36" t="s">
        <v>4016</v>
      </c>
      <c r="C7846" s="3"/>
      <c r="D7846" s="3"/>
      <c r="E7846" s="3"/>
      <c r="F7846" s="4"/>
    </row>
    <row r="7847" spans="2:6" ht="11.25" customHeight="1" x14ac:dyDescent="0.2">
      <c r="B7847" s="36" t="s">
        <v>3056</v>
      </c>
      <c r="C7847" s="3"/>
      <c r="D7847" s="3"/>
      <c r="E7847" s="3"/>
      <c r="F7847" s="4"/>
    </row>
    <row r="7848" spans="2:6" ht="11.25" customHeight="1" x14ac:dyDescent="0.2">
      <c r="B7848" s="36" t="s">
        <v>3881</v>
      </c>
      <c r="C7848" s="37">
        <f>D7848+E7848+F7848</f>
        <v>1550000</v>
      </c>
      <c r="D7848" s="3"/>
      <c r="E7848" s="3"/>
      <c r="F7848" s="4">
        <v>1550000</v>
      </c>
    </row>
    <row r="7849" spans="2:6" ht="11.25" customHeight="1" x14ac:dyDescent="0.2">
      <c r="B7849" s="36" t="s">
        <v>4016</v>
      </c>
      <c r="C7849" s="3"/>
      <c r="D7849" s="3"/>
      <c r="E7849" s="3"/>
      <c r="F7849" s="4"/>
    </row>
    <row r="7850" spans="2:6" ht="11.25" customHeight="1" x14ac:dyDescent="0.2">
      <c r="B7850" s="36" t="s">
        <v>2466</v>
      </c>
      <c r="C7850" s="3"/>
      <c r="D7850" s="3"/>
      <c r="E7850" s="3"/>
      <c r="F7850" s="4"/>
    </row>
    <row r="7851" spans="2:6" ht="11.25" customHeight="1" x14ac:dyDescent="0.2">
      <c r="B7851" s="36" t="s">
        <v>4016</v>
      </c>
      <c r="C7851" s="3"/>
      <c r="D7851" s="3"/>
      <c r="E7851" s="3"/>
      <c r="F7851" s="4"/>
    </row>
    <row r="7852" spans="2:6" ht="11.25" customHeight="1" x14ac:dyDescent="0.2">
      <c r="B7852" s="36" t="s">
        <v>3276</v>
      </c>
      <c r="C7852" s="3"/>
      <c r="D7852" s="3"/>
      <c r="E7852" s="3"/>
      <c r="F7852" s="4"/>
    </row>
    <row r="7853" spans="2:6" ht="11.25" customHeight="1" x14ac:dyDescent="0.2">
      <c r="B7853" s="36" t="s">
        <v>3513</v>
      </c>
      <c r="C7853" s="3"/>
      <c r="D7853" s="3"/>
      <c r="E7853" s="3"/>
      <c r="F7853" s="4"/>
    </row>
    <row r="7854" spans="2:6" ht="11.25" customHeight="1" x14ac:dyDescent="0.2">
      <c r="B7854" s="36" t="s">
        <v>819</v>
      </c>
      <c r="C7854" s="3"/>
      <c r="D7854" s="3"/>
      <c r="E7854" s="3"/>
      <c r="F7854" s="4"/>
    </row>
    <row r="7855" spans="2:6" ht="11.25" customHeight="1" x14ac:dyDescent="0.2">
      <c r="B7855" s="36" t="s">
        <v>3066</v>
      </c>
      <c r="C7855" s="37">
        <f>D7855+E7855+F7855</f>
        <v>5163338</v>
      </c>
      <c r="D7855" s="3"/>
      <c r="E7855" s="3"/>
      <c r="F7855" s="4">
        <v>5163338</v>
      </c>
    </row>
    <row r="7856" spans="2:6" ht="11.25" customHeight="1" x14ac:dyDescent="0.2">
      <c r="B7856" s="36" t="s">
        <v>4016</v>
      </c>
      <c r="C7856" s="3"/>
      <c r="D7856" s="3"/>
      <c r="E7856" s="3"/>
      <c r="F7856" s="4"/>
    </row>
    <row r="7857" spans="2:6" ht="11.25" customHeight="1" x14ac:dyDescent="0.2">
      <c r="B7857" s="33" t="s">
        <v>2099</v>
      </c>
      <c r="C7857" s="34">
        <v>3549438</v>
      </c>
      <c r="D7857" s="3"/>
      <c r="E7857" s="3"/>
      <c r="F7857" s="35">
        <v>3549438</v>
      </c>
    </row>
    <row r="7858" spans="2:6" ht="11.25" customHeight="1" x14ac:dyDescent="0.2">
      <c r="B7858" s="36" t="s">
        <v>4016</v>
      </c>
      <c r="C7858" s="3"/>
      <c r="D7858" s="3"/>
      <c r="E7858" s="3"/>
      <c r="F7858" s="4"/>
    </row>
    <row r="7859" spans="2:6" ht="11.25" customHeight="1" x14ac:dyDescent="0.2">
      <c r="B7859" s="36" t="s">
        <v>3374</v>
      </c>
      <c r="C7859" s="3"/>
      <c r="D7859" s="3"/>
      <c r="E7859" s="3"/>
      <c r="F7859" s="4"/>
    </row>
    <row r="7860" spans="2:6" ht="11.25" customHeight="1" x14ac:dyDescent="0.2">
      <c r="B7860" s="36" t="s">
        <v>4016</v>
      </c>
      <c r="C7860" s="3"/>
      <c r="D7860" s="3"/>
      <c r="E7860" s="3"/>
      <c r="F7860" s="4"/>
    </row>
    <row r="7861" spans="2:6" ht="11.25" customHeight="1" x14ac:dyDescent="0.2">
      <c r="B7861" s="36" t="s">
        <v>1624</v>
      </c>
      <c r="C7861" s="3"/>
      <c r="D7861" s="3"/>
      <c r="E7861" s="3"/>
      <c r="F7861" s="4"/>
    </row>
    <row r="7862" spans="2:6" ht="11.25" customHeight="1" x14ac:dyDescent="0.2">
      <c r="B7862" s="36" t="s">
        <v>4016</v>
      </c>
      <c r="C7862" s="3"/>
      <c r="D7862" s="3"/>
      <c r="E7862" s="3"/>
      <c r="F7862" s="4"/>
    </row>
    <row r="7863" spans="2:6" ht="11.25" customHeight="1" x14ac:dyDescent="0.2">
      <c r="B7863" s="36" t="s">
        <v>2352</v>
      </c>
      <c r="C7863" s="3"/>
      <c r="D7863" s="3"/>
      <c r="E7863" s="3"/>
      <c r="F7863" s="4"/>
    </row>
    <row r="7864" spans="2:6" ht="11.25" customHeight="1" x14ac:dyDescent="0.2">
      <c r="B7864" s="36" t="s">
        <v>393</v>
      </c>
      <c r="C7864" s="3"/>
      <c r="D7864" s="3"/>
      <c r="E7864" s="3"/>
      <c r="F7864" s="4"/>
    </row>
    <row r="7865" spans="2:6" ht="11.25" customHeight="1" x14ac:dyDescent="0.2">
      <c r="B7865" s="36" t="s">
        <v>4016</v>
      </c>
      <c r="C7865" s="3"/>
      <c r="D7865" s="3"/>
      <c r="E7865" s="3"/>
      <c r="F7865" s="4"/>
    </row>
    <row r="7866" spans="2:6" ht="11.25" customHeight="1" x14ac:dyDescent="0.2">
      <c r="B7866" s="36" t="s">
        <v>45</v>
      </c>
      <c r="C7866" s="3"/>
      <c r="D7866" s="3"/>
      <c r="E7866" s="3"/>
      <c r="F7866" s="4"/>
    </row>
    <row r="7867" spans="2:6" ht="11.25" customHeight="1" x14ac:dyDescent="0.2">
      <c r="B7867" s="36" t="s">
        <v>1991</v>
      </c>
      <c r="C7867" s="37">
        <f>D7867+E7867+F7867</f>
        <v>1269925</v>
      </c>
      <c r="D7867" s="3"/>
      <c r="E7867" s="3"/>
      <c r="F7867" s="4">
        <v>1269925</v>
      </c>
    </row>
    <row r="7868" spans="2:6" ht="11.25" customHeight="1" x14ac:dyDescent="0.2">
      <c r="B7868" s="36" t="s">
        <v>4016</v>
      </c>
      <c r="C7868" s="3"/>
      <c r="D7868" s="3"/>
      <c r="E7868" s="3"/>
      <c r="F7868" s="4"/>
    </row>
    <row r="7869" spans="2:6" ht="11.25" customHeight="1" x14ac:dyDescent="0.2">
      <c r="B7869" s="36" t="s">
        <v>537</v>
      </c>
      <c r="C7869" s="3"/>
      <c r="D7869" s="3"/>
      <c r="E7869" s="3"/>
      <c r="F7869" s="4"/>
    </row>
    <row r="7870" spans="2:6" ht="11.25" customHeight="1" x14ac:dyDescent="0.2">
      <c r="B7870" s="36" t="s">
        <v>788</v>
      </c>
      <c r="C7870" s="37">
        <f>D7870+E7870+F7870</f>
        <v>1460413</v>
      </c>
      <c r="D7870" s="3"/>
      <c r="E7870" s="3"/>
      <c r="F7870" s="4">
        <v>1460413</v>
      </c>
    </row>
    <row r="7871" spans="2:6" ht="11.25" customHeight="1" x14ac:dyDescent="0.2">
      <c r="B7871" s="36" t="s">
        <v>4016</v>
      </c>
      <c r="C7871" s="3"/>
      <c r="D7871" s="3"/>
      <c r="E7871" s="3"/>
      <c r="F7871" s="4"/>
    </row>
    <row r="7872" spans="2:6" ht="11.25" customHeight="1" x14ac:dyDescent="0.2">
      <c r="B7872" s="36" t="s">
        <v>2874</v>
      </c>
      <c r="C7872" s="3"/>
      <c r="D7872" s="3"/>
      <c r="E7872" s="3"/>
      <c r="F7872" s="4"/>
    </row>
    <row r="7873" spans="2:6" ht="11.25" customHeight="1" x14ac:dyDescent="0.2">
      <c r="B7873" s="36" t="s">
        <v>1318</v>
      </c>
      <c r="C7873" s="3"/>
      <c r="D7873" s="3"/>
      <c r="E7873" s="3"/>
      <c r="F7873" s="4"/>
    </row>
    <row r="7874" spans="2:6" ht="11.25" customHeight="1" x14ac:dyDescent="0.2">
      <c r="B7874" s="36" t="s">
        <v>757</v>
      </c>
      <c r="C7874" s="3"/>
      <c r="D7874" s="3"/>
      <c r="E7874" s="3"/>
      <c r="F7874" s="4"/>
    </row>
    <row r="7875" spans="2:6" ht="11.25" customHeight="1" x14ac:dyDescent="0.2">
      <c r="B7875" s="36" t="s">
        <v>3213</v>
      </c>
      <c r="C7875" s="37">
        <f>D7875+E7875+F7875</f>
        <v>819100</v>
      </c>
      <c r="D7875" s="3"/>
      <c r="E7875" s="3"/>
      <c r="F7875" s="4">
        <v>819100</v>
      </c>
    </row>
    <row r="7876" spans="2:6" ht="11.25" customHeight="1" x14ac:dyDescent="0.2">
      <c r="B7876" s="36" t="s">
        <v>3576</v>
      </c>
      <c r="C7876" s="3"/>
      <c r="D7876" s="3"/>
      <c r="E7876" s="3"/>
      <c r="F7876" s="4"/>
    </row>
    <row r="7877" spans="2:6" ht="11.25" customHeight="1" x14ac:dyDescent="0.2">
      <c r="B7877" s="36" t="s">
        <v>4016</v>
      </c>
      <c r="C7877" s="3"/>
      <c r="D7877" s="3"/>
      <c r="E7877" s="3"/>
      <c r="F7877" s="4"/>
    </row>
    <row r="7878" spans="2:6" ht="11.25" customHeight="1" x14ac:dyDescent="0.2">
      <c r="B7878" s="36" t="s">
        <v>3187</v>
      </c>
      <c r="C7878" s="3"/>
      <c r="D7878" s="3"/>
      <c r="E7878" s="3"/>
      <c r="F7878" s="4"/>
    </row>
    <row r="7879" spans="2:6" ht="11.25" customHeight="1" x14ac:dyDescent="0.2">
      <c r="B7879" s="36" t="s">
        <v>2816</v>
      </c>
      <c r="C7879" s="37">
        <f>D7879+E7879+F7879</f>
        <v>3549438</v>
      </c>
      <c r="D7879" s="3"/>
      <c r="E7879" s="3"/>
      <c r="F7879" s="4">
        <v>3549438</v>
      </c>
    </row>
    <row r="7880" spans="2:6" ht="11.25" customHeight="1" x14ac:dyDescent="0.2">
      <c r="B7880" s="36" t="s">
        <v>4016</v>
      </c>
      <c r="C7880" s="3"/>
      <c r="D7880" s="3"/>
      <c r="E7880" s="3"/>
      <c r="F7880" s="4"/>
    </row>
    <row r="7881" spans="2:6" ht="11.25" customHeight="1" x14ac:dyDescent="0.2">
      <c r="B7881" s="33" t="s">
        <v>550</v>
      </c>
      <c r="C7881" s="34">
        <v>11160000</v>
      </c>
      <c r="D7881" s="3"/>
      <c r="E7881" s="3"/>
      <c r="F7881" s="35">
        <v>11160000</v>
      </c>
    </row>
    <row r="7882" spans="2:6" ht="11.25" customHeight="1" x14ac:dyDescent="0.2">
      <c r="B7882" s="36" t="s">
        <v>4016</v>
      </c>
      <c r="C7882" s="3"/>
      <c r="D7882" s="3"/>
      <c r="E7882" s="3"/>
      <c r="F7882" s="4"/>
    </row>
    <row r="7883" spans="2:6" ht="11.25" customHeight="1" x14ac:dyDescent="0.2">
      <c r="B7883" s="36" t="s">
        <v>708</v>
      </c>
      <c r="C7883" s="3"/>
      <c r="D7883" s="3"/>
      <c r="E7883" s="3"/>
      <c r="F7883" s="4"/>
    </row>
    <row r="7884" spans="2:6" ht="11.25" customHeight="1" x14ac:dyDescent="0.2">
      <c r="B7884" s="36" t="s">
        <v>4016</v>
      </c>
      <c r="C7884" s="3"/>
      <c r="D7884" s="3"/>
      <c r="E7884" s="3"/>
      <c r="F7884" s="4"/>
    </row>
    <row r="7885" spans="2:6" ht="11.25" customHeight="1" x14ac:dyDescent="0.2">
      <c r="B7885" s="36" t="s">
        <v>3684</v>
      </c>
      <c r="C7885" s="3"/>
      <c r="D7885" s="3"/>
      <c r="E7885" s="3"/>
      <c r="F7885" s="4"/>
    </row>
    <row r="7886" spans="2:6" ht="11.25" customHeight="1" x14ac:dyDescent="0.2">
      <c r="B7886" s="36" t="s">
        <v>4016</v>
      </c>
      <c r="C7886" s="3"/>
      <c r="D7886" s="3"/>
      <c r="E7886" s="3"/>
      <c r="F7886" s="4"/>
    </row>
    <row r="7887" spans="2:6" ht="11.25" customHeight="1" x14ac:dyDescent="0.2">
      <c r="B7887" s="36" t="s">
        <v>43</v>
      </c>
      <c r="C7887" s="3"/>
      <c r="D7887" s="3"/>
      <c r="E7887" s="3"/>
      <c r="F7887" s="4"/>
    </row>
    <row r="7888" spans="2:6" ht="11.25" customHeight="1" x14ac:dyDescent="0.2">
      <c r="B7888" s="36" t="s">
        <v>2280</v>
      </c>
      <c r="C7888" s="3"/>
      <c r="D7888" s="3"/>
      <c r="E7888" s="3"/>
      <c r="F7888" s="4"/>
    </row>
    <row r="7889" spans="2:6" ht="11.25" customHeight="1" x14ac:dyDescent="0.2">
      <c r="B7889" s="36" t="s">
        <v>4016</v>
      </c>
      <c r="C7889" s="3"/>
      <c r="D7889" s="3"/>
      <c r="E7889" s="3"/>
      <c r="F7889" s="4"/>
    </row>
    <row r="7890" spans="2:6" ht="11.25" customHeight="1" x14ac:dyDescent="0.2">
      <c r="B7890" s="36" t="s">
        <v>1851</v>
      </c>
      <c r="C7890" s="3"/>
      <c r="D7890" s="3"/>
      <c r="E7890" s="3"/>
      <c r="F7890" s="4"/>
    </row>
    <row r="7891" spans="2:6" ht="11.25" customHeight="1" x14ac:dyDescent="0.2">
      <c r="B7891" s="36" t="s">
        <v>4016</v>
      </c>
      <c r="C7891" s="3"/>
      <c r="D7891" s="3"/>
      <c r="E7891" s="3"/>
      <c r="F7891" s="4"/>
    </row>
    <row r="7892" spans="2:6" ht="11.25" customHeight="1" x14ac:dyDescent="0.2">
      <c r="B7892" s="36" t="s">
        <v>2566</v>
      </c>
      <c r="C7892" s="3"/>
      <c r="D7892" s="3"/>
      <c r="E7892" s="3"/>
      <c r="F7892" s="4"/>
    </row>
    <row r="7893" spans="2:6" ht="11.25" customHeight="1" x14ac:dyDescent="0.2">
      <c r="B7893" s="28" t="s">
        <v>4016</v>
      </c>
      <c r="C7893" s="6"/>
      <c r="D7893" s="6"/>
      <c r="E7893" s="6"/>
      <c r="F7893" s="7"/>
    </row>
    <row r="7894" spans="2:6" ht="11.25" customHeight="1" x14ac:dyDescent="0.2">
      <c r="B7894" s="36" t="s">
        <v>3632</v>
      </c>
      <c r="C7894" s="3"/>
      <c r="D7894" s="3"/>
      <c r="E7894" s="3"/>
      <c r="F7894" s="4"/>
    </row>
    <row r="7895" spans="2:6" ht="11.25" customHeight="1" x14ac:dyDescent="0.2">
      <c r="B7895" s="36" t="s">
        <v>4016</v>
      </c>
      <c r="C7895" s="3"/>
      <c r="D7895" s="3"/>
      <c r="E7895" s="3"/>
      <c r="F7895" s="4"/>
    </row>
    <row r="7896" spans="2:6" ht="11.25" customHeight="1" x14ac:dyDescent="0.2">
      <c r="B7896" s="36" t="s">
        <v>1533</v>
      </c>
      <c r="C7896" s="3"/>
      <c r="D7896" s="3"/>
      <c r="E7896" s="3"/>
      <c r="F7896" s="4"/>
    </row>
    <row r="7897" spans="2:6" ht="11.25" customHeight="1" x14ac:dyDescent="0.2">
      <c r="B7897" s="36" t="s">
        <v>1908</v>
      </c>
      <c r="C7897" s="3"/>
      <c r="D7897" s="3"/>
      <c r="E7897" s="3"/>
      <c r="F7897" s="4"/>
    </row>
    <row r="7898" spans="2:6" ht="11.25" customHeight="1" x14ac:dyDescent="0.2">
      <c r="B7898" s="36" t="s">
        <v>3163</v>
      </c>
      <c r="C7898" s="3"/>
      <c r="D7898" s="3"/>
      <c r="E7898" s="3"/>
      <c r="F7898" s="4"/>
    </row>
    <row r="7899" spans="2:6" ht="11.25" customHeight="1" x14ac:dyDescent="0.2">
      <c r="B7899" s="36" t="s">
        <v>4016</v>
      </c>
      <c r="C7899" s="3"/>
      <c r="D7899" s="3"/>
      <c r="E7899" s="3"/>
      <c r="F7899" s="4"/>
    </row>
    <row r="7900" spans="2:6" ht="11.25" customHeight="1" x14ac:dyDescent="0.2">
      <c r="B7900" s="36" t="s">
        <v>147</v>
      </c>
      <c r="C7900" s="3"/>
      <c r="D7900" s="3"/>
      <c r="E7900" s="3"/>
      <c r="F7900" s="4"/>
    </row>
    <row r="7901" spans="2:6" ht="11.25" customHeight="1" x14ac:dyDescent="0.2">
      <c r="B7901" s="36" t="s">
        <v>4016</v>
      </c>
      <c r="C7901" s="3"/>
      <c r="D7901" s="3"/>
      <c r="E7901" s="3"/>
      <c r="F7901" s="4"/>
    </row>
    <row r="7902" spans="2:6" ht="11.25" customHeight="1" x14ac:dyDescent="0.2">
      <c r="B7902" s="36" t="s">
        <v>961</v>
      </c>
      <c r="C7902" s="3"/>
      <c r="D7902" s="3"/>
      <c r="E7902" s="3"/>
      <c r="F7902" s="4"/>
    </row>
    <row r="7903" spans="2:6" ht="11.25" customHeight="1" x14ac:dyDescent="0.2">
      <c r="B7903" s="36" t="s">
        <v>4016</v>
      </c>
      <c r="C7903" s="3"/>
      <c r="D7903" s="3"/>
      <c r="E7903" s="3"/>
      <c r="F7903" s="4"/>
    </row>
    <row r="7904" spans="2:6" ht="11.25" customHeight="1" x14ac:dyDescent="0.2">
      <c r="B7904" s="36" t="s">
        <v>562</v>
      </c>
      <c r="C7904" s="37">
        <f>D7904+E7904+F7904</f>
        <v>3720000</v>
      </c>
      <c r="D7904" s="3"/>
      <c r="E7904" s="3"/>
      <c r="F7904" s="4">
        <v>3720000</v>
      </c>
    </row>
    <row r="7905" spans="2:6" ht="11.25" customHeight="1" x14ac:dyDescent="0.2">
      <c r="B7905" s="36" t="s">
        <v>4016</v>
      </c>
      <c r="C7905" s="3"/>
      <c r="D7905" s="3"/>
      <c r="E7905" s="3"/>
      <c r="F7905" s="4"/>
    </row>
    <row r="7906" spans="2:6" ht="11.25" customHeight="1" x14ac:dyDescent="0.2">
      <c r="B7906" s="36" t="s">
        <v>1657</v>
      </c>
      <c r="C7906" s="3"/>
      <c r="D7906" s="3"/>
      <c r="E7906" s="3"/>
      <c r="F7906" s="4"/>
    </row>
    <row r="7907" spans="2:6" ht="11.25" customHeight="1" x14ac:dyDescent="0.2">
      <c r="B7907" s="36" t="s">
        <v>4016</v>
      </c>
      <c r="C7907" s="3"/>
      <c r="D7907" s="3"/>
      <c r="E7907" s="3"/>
      <c r="F7907" s="4"/>
    </row>
    <row r="7908" spans="2:6" ht="11.25" customHeight="1" x14ac:dyDescent="0.2">
      <c r="B7908" s="36" t="s">
        <v>3567</v>
      </c>
      <c r="C7908" s="3"/>
      <c r="D7908" s="3"/>
      <c r="E7908" s="3"/>
      <c r="F7908" s="4"/>
    </row>
    <row r="7909" spans="2:6" ht="11.25" customHeight="1" x14ac:dyDescent="0.2">
      <c r="B7909" s="36" t="s">
        <v>4016</v>
      </c>
      <c r="C7909" s="3"/>
      <c r="D7909" s="3"/>
      <c r="E7909" s="3"/>
      <c r="F7909" s="4"/>
    </row>
    <row r="7910" spans="2:6" ht="11.25" customHeight="1" x14ac:dyDescent="0.2">
      <c r="B7910" s="36" t="s">
        <v>357</v>
      </c>
      <c r="C7910" s="37">
        <f>D7910+E7910+F7910</f>
        <v>7440000</v>
      </c>
      <c r="D7910" s="3"/>
      <c r="E7910" s="3"/>
      <c r="F7910" s="4">
        <v>7440000</v>
      </c>
    </row>
    <row r="7911" spans="2:6" ht="11.25" customHeight="1" x14ac:dyDescent="0.2">
      <c r="B7911" s="36" t="s">
        <v>4016</v>
      </c>
      <c r="C7911" s="3"/>
      <c r="D7911" s="3"/>
      <c r="E7911" s="3"/>
      <c r="F7911" s="4"/>
    </row>
    <row r="7912" spans="2:6" ht="11.25" customHeight="1" x14ac:dyDescent="0.2">
      <c r="B7912" s="36" t="s">
        <v>408</v>
      </c>
      <c r="C7912" s="3"/>
      <c r="D7912" s="3"/>
      <c r="E7912" s="3"/>
      <c r="F7912" s="4"/>
    </row>
    <row r="7913" spans="2:6" ht="11.25" customHeight="1" x14ac:dyDescent="0.2">
      <c r="B7913" s="36" t="s">
        <v>4016</v>
      </c>
      <c r="C7913" s="3"/>
      <c r="D7913" s="3"/>
      <c r="E7913" s="3"/>
      <c r="F7913" s="4"/>
    </row>
    <row r="7914" spans="2:6" ht="11.25" customHeight="1" x14ac:dyDescent="0.2">
      <c r="B7914" s="36" t="s">
        <v>838</v>
      </c>
      <c r="C7914" s="3"/>
      <c r="D7914" s="3"/>
      <c r="E7914" s="3"/>
      <c r="F7914" s="4"/>
    </row>
    <row r="7915" spans="2:6" ht="11.25" customHeight="1" x14ac:dyDescent="0.2">
      <c r="B7915" s="36" t="s">
        <v>44</v>
      </c>
      <c r="C7915" s="37">
        <f>D7915+E7915+F7915</f>
        <v>11160000</v>
      </c>
      <c r="D7915" s="3"/>
      <c r="E7915" s="3"/>
      <c r="F7915" s="4">
        <v>11160000</v>
      </c>
    </row>
    <row r="7916" spans="2:6" ht="11.25" customHeight="1" x14ac:dyDescent="0.2">
      <c r="B7916" s="36" t="s">
        <v>4016</v>
      </c>
      <c r="C7916" s="3"/>
      <c r="D7916" s="3"/>
      <c r="E7916" s="3"/>
      <c r="F7916" s="4"/>
    </row>
    <row r="7917" spans="2:6" ht="11.25" customHeight="1" x14ac:dyDescent="0.2">
      <c r="B7917" s="33" t="s">
        <v>104</v>
      </c>
      <c r="C7917" s="34">
        <v>70913525</v>
      </c>
      <c r="D7917" s="34">
        <v>70913525</v>
      </c>
      <c r="E7917" s="3"/>
      <c r="F7917" s="4"/>
    </row>
    <row r="7918" spans="2:6" ht="11.25" customHeight="1" x14ac:dyDescent="0.2">
      <c r="B7918" s="36" t="s">
        <v>4016</v>
      </c>
      <c r="C7918" s="3"/>
      <c r="D7918" s="3"/>
      <c r="E7918" s="3"/>
      <c r="F7918" s="4"/>
    </row>
    <row r="7919" spans="2:6" ht="11.25" customHeight="1" x14ac:dyDescent="0.2">
      <c r="B7919" s="36" t="s">
        <v>2473</v>
      </c>
      <c r="C7919" s="3"/>
      <c r="D7919" s="3"/>
      <c r="E7919" s="3"/>
      <c r="F7919" s="4"/>
    </row>
    <row r="7920" spans="2:6" ht="11.25" customHeight="1" x14ac:dyDescent="0.2">
      <c r="B7920" s="36" t="s">
        <v>4016</v>
      </c>
      <c r="C7920" s="3"/>
      <c r="D7920" s="3"/>
      <c r="E7920" s="3"/>
      <c r="F7920" s="4"/>
    </row>
    <row r="7921" spans="2:6" ht="11.25" customHeight="1" x14ac:dyDescent="0.2">
      <c r="B7921" s="36" t="s">
        <v>1467</v>
      </c>
      <c r="C7921" s="37">
        <f>D7921+E7921+F7921</f>
        <v>70913525</v>
      </c>
      <c r="D7921" s="3">
        <v>70913525</v>
      </c>
      <c r="E7921" s="3"/>
      <c r="F7921" s="4"/>
    </row>
    <row r="7922" spans="2:6" ht="11.25" customHeight="1" x14ac:dyDescent="0.2">
      <c r="B7922" s="36" t="s">
        <v>4016</v>
      </c>
      <c r="C7922" s="3"/>
      <c r="D7922" s="3"/>
      <c r="E7922" s="3"/>
      <c r="F7922" s="4"/>
    </row>
    <row r="7923" spans="2:6" ht="11.25" customHeight="1" x14ac:dyDescent="0.2">
      <c r="B7923" s="36" t="s">
        <v>2901</v>
      </c>
      <c r="C7923" s="3"/>
      <c r="D7923" s="3"/>
      <c r="E7923" s="3"/>
      <c r="F7923" s="4"/>
    </row>
    <row r="7924" spans="2:6" ht="11.25" customHeight="1" x14ac:dyDescent="0.2">
      <c r="B7924" s="36" t="s">
        <v>4016</v>
      </c>
      <c r="C7924" s="3"/>
      <c r="D7924" s="3"/>
      <c r="E7924" s="3"/>
      <c r="F7924" s="4"/>
    </row>
    <row r="7925" spans="2:6" ht="11.25" customHeight="1" x14ac:dyDescent="0.2">
      <c r="B7925" s="36" t="s">
        <v>1082</v>
      </c>
      <c r="C7925" s="3"/>
      <c r="D7925" s="3"/>
      <c r="E7925" s="3"/>
      <c r="F7925" s="4"/>
    </row>
    <row r="7926" spans="2:6" ht="11.25" customHeight="1" x14ac:dyDescent="0.2">
      <c r="B7926" s="36" t="s">
        <v>3783</v>
      </c>
      <c r="C7926" s="37">
        <f>D7926+E7926+F7926</f>
        <v>70913525</v>
      </c>
      <c r="D7926" s="3">
        <v>70913525</v>
      </c>
      <c r="E7926" s="3"/>
      <c r="F7926" s="4"/>
    </row>
    <row r="7927" spans="2:6" ht="11.25" customHeight="1" x14ac:dyDescent="0.2">
      <c r="B7927" s="36" t="s">
        <v>4016</v>
      </c>
      <c r="C7927" s="3"/>
      <c r="D7927" s="3"/>
      <c r="E7927" s="3"/>
      <c r="F7927" s="4"/>
    </row>
    <row r="7928" spans="2:6" ht="11.25" customHeight="1" x14ac:dyDescent="0.2">
      <c r="B7928" s="33" t="s">
        <v>3626</v>
      </c>
      <c r="C7928" s="34">
        <v>912254545</v>
      </c>
      <c r="D7928" s="3"/>
      <c r="E7928" s="3"/>
      <c r="F7928" s="35">
        <v>912254545</v>
      </c>
    </row>
    <row r="7929" spans="2:6" ht="11.25" customHeight="1" x14ac:dyDescent="0.2">
      <c r="B7929" s="36" t="s">
        <v>4016</v>
      </c>
      <c r="C7929" s="3"/>
      <c r="D7929" s="3"/>
      <c r="E7929" s="3"/>
      <c r="F7929" s="4"/>
    </row>
    <row r="7930" spans="2:6" ht="11.25" customHeight="1" x14ac:dyDescent="0.2">
      <c r="B7930" s="36" t="s">
        <v>3688</v>
      </c>
      <c r="C7930" s="3"/>
      <c r="D7930" s="3"/>
      <c r="E7930" s="3"/>
      <c r="F7930" s="4"/>
    </row>
    <row r="7931" spans="2:6" ht="11.25" customHeight="1" x14ac:dyDescent="0.2">
      <c r="B7931" s="36" t="s">
        <v>4016</v>
      </c>
      <c r="C7931" s="3"/>
      <c r="D7931" s="3"/>
      <c r="E7931" s="3"/>
      <c r="F7931" s="4"/>
    </row>
    <row r="7932" spans="2:6" ht="11.25" customHeight="1" x14ac:dyDescent="0.2">
      <c r="B7932" s="36" t="s">
        <v>3421</v>
      </c>
      <c r="C7932" s="3"/>
      <c r="D7932" s="3"/>
      <c r="E7932" s="3"/>
      <c r="F7932" s="4"/>
    </row>
    <row r="7933" spans="2:6" ht="11.25" customHeight="1" x14ac:dyDescent="0.2">
      <c r="B7933" s="36" t="s">
        <v>4016</v>
      </c>
      <c r="C7933" s="3"/>
      <c r="D7933" s="3"/>
      <c r="E7933" s="3"/>
      <c r="F7933" s="4"/>
    </row>
    <row r="7934" spans="2:6" ht="11.25" customHeight="1" x14ac:dyDescent="0.2">
      <c r="B7934" s="36" t="s">
        <v>3251</v>
      </c>
      <c r="C7934" s="37">
        <f>D7934+E7934+F7934</f>
        <v>222672727</v>
      </c>
      <c r="D7934" s="3"/>
      <c r="E7934" s="3"/>
      <c r="F7934" s="4">
        <v>222672727</v>
      </c>
    </row>
    <row r="7935" spans="2:6" ht="11.25" customHeight="1" x14ac:dyDescent="0.2">
      <c r="B7935" s="36" t="s">
        <v>4016</v>
      </c>
      <c r="C7935" s="3"/>
      <c r="D7935" s="3"/>
      <c r="E7935" s="3"/>
      <c r="F7935" s="4"/>
    </row>
    <row r="7936" spans="2:6" ht="11.25" customHeight="1" x14ac:dyDescent="0.2">
      <c r="B7936" s="36" t="s">
        <v>555</v>
      </c>
      <c r="C7936" s="3"/>
      <c r="D7936" s="3"/>
      <c r="E7936" s="3"/>
      <c r="F7936" s="4"/>
    </row>
    <row r="7937" spans="2:6" ht="11.25" customHeight="1" x14ac:dyDescent="0.2">
      <c r="B7937" s="36" t="s">
        <v>4016</v>
      </c>
      <c r="C7937" s="3"/>
      <c r="D7937" s="3"/>
      <c r="E7937" s="3"/>
      <c r="F7937" s="4"/>
    </row>
    <row r="7938" spans="2:6" ht="11.25" customHeight="1" x14ac:dyDescent="0.2">
      <c r="B7938" s="36" t="s">
        <v>3000</v>
      </c>
      <c r="C7938" s="3"/>
      <c r="D7938" s="3"/>
      <c r="E7938" s="3"/>
      <c r="F7938" s="4"/>
    </row>
    <row r="7939" spans="2:6" ht="11.25" customHeight="1" x14ac:dyDescent="0.2">
      <c r="B7939" s="36" t="s">
        <v>4016</v>
      </c>
      <c r="C7939" s="3"/>
      <c r="D7939" s="3"/>
      <c r="E7939" s="3"/>
      <c r="F7939" s="4"/>
    </row>
    <row r="7940" spans="2:6" ht="11.25" customHeight="1" x14ac:dyDescent="0.2">
      <c r="B7940" s="36" t="s">
        <v>1920</v>
      </c>
      <c r="C7940" s="3"/>
      <c r="D7940" s="3"/>
      <c r="E7940" s="3"/>
      <c r="F7940" s="4"/>
    </row>
    <row r="7941" spans="2:6" ht="11.25" customHeight="1" x14ac:dyDescent="0.2">
      <c r="B7941" s="36" t="s">
        <v>4016</v>
      </c>
      <c r="C7941" s="3"/>
      <c r="D7941" s="3"/>
      <c r="E7941" s="3"/>
      <c r="F7941" s="4"/>
    </row>
    <row r="7942" spans="2:6" ht="11.25" customHeight="1" x14ac:dyDescent="0.2">
      <c r="B7942" s="36" t="s">
        <v>1532</v>
      </c>
      <c r="C7942" s="37">
        <f>D7942+E7942+F7942</f>
        <v>225672727</v>
      </c>
      <c r="D7942" s="3"/>
      <c r="E7942" s="3"/>
      <c r="F7942" s="4">
        <v>225672727</v>
      </c>
    </row>
    <row r="7943" spans="2:6" ht="11.25" customHeight="1" x14ac:dyDescent="0.2">
      <c r="B7943" s="36" t="s">
        <v>4016</v>
      </c>
      <c r="C7943" s="3"/>
      <c r="D7943" s="3"/>
      <c r="E7943" s="3"/>
      <c r="F7943" s="4"/>
    </row>
    <row r="7944" spans="2:6" ht="11.25" customHeight="1" x14ac:dyDescent="0.2">
      <c r="B7944" s="36" t="s">
        <v>206</v>
      </c>
      <c r="C7944" s="3"/>
      <c r="D7944" s="3"/>
      <c r="E7944" s="3"/>
      <c r="F7944" s="4"/>
    </row>
    <row r="7945" spans="2:6" ht="11.25" customHeight="1" x14ac:dyDescent="0.2">
      <c r="B7945" s="36" t="s">
        <v>4016</v>
      </c>
      <c r="C7945" s="3"/>
      <c r="D7945" s="3"/>
      <c r="E7945" s="3"/>
      <c r="F7945" s="4"/>
    </row>
    <row r="7946" spans="2:6" ht="11.25" customHeight="1" x14ac:dyDescent="0.2">
      <c r="B7946" s="28" t="s">
        <v>593</v>
      </c>
      <c r="C7946" s="32">
        <f>D7946+E7946+F7946</f>
        <v>261418182</v>
      </c>
      <c r="D7946" s="6"/>
      <c r="E7946" s="6"/>
      <c r="F7946" s="7">
        <v>261418182</v>
      </c>
    </row>
    <row r="7947" spans="2:6" ht="11.25" customHeight="1" x14ac:dyDescent="0.2">
      <c r="B7947" s="36" t="s">
        <v>4016</v>
      </c>
      <c r="C7947" s="3"/>
      <c r="D7947" s="3"/>
      <c r="E7947" s="3"/>
      <c r="F7947" s="4"/>
    </row>
    <row r="7948" spans="2:6" ht="11.25" customHeight="1" x14ac:dyDescent="0.2">
      <c r="B7948" s="36" t="s">
        <v>996</v>
      </c>
      <c r="C7948" s="3"/>
      <c r="D7948" s="3"/>
      <c r="E7948" s="3"/>
      <c r="F7948" s="4"/>
    </row>
    <row r="7949" spans="2:6" ht="11.25" customHeight="1" x14ac:dyDescent="0.2">
      <c r="B7949" s="36" t="s">
        <v>4016</v>
      </c>
      <c r="C7949" s="3"/>
      <c r="D7949" s="3"/>
      <c r="E7949" s="3"/>
      <c r="F7949" s="4"/>
    </row>
    <row r="7950" spans="2:6" ht="11.25" customHeight="1" x14ac:dyDescent="0.2">
      <c r="B7950" s="36" t="s">
        <v>2543</v>
      </c>
      <c r="C7950" s="37">
        <f>D7950+E7950+F7950</f>
        <v>79663636</v>
      </c>
      <c r="D7950" s="3"/>
      <c r="E7950" s="3"/>
      <c r="F7950" s="4">
        <v>79663636</v>
      </c>
    </row>
    <row r="7951" spans="2:6" ht="11.25" customHeight="1" x14ac:dyDescent="0.2">
      <c r="B7951" s="36" t="s">
        <v>4016</v>
      </c>
      <c r="C7951" s="3"/>
      <c r="D7951" s="3"/>
      <c r="E7951" s="3"/>
      <c r="F7951" s="4"/>
    </row>
    <row r="7952" spans="2:6" ht="11.25" customHeight="1" x14ac:dyDescent="0.2">
      <c r="B7952" s="36" t="s">
        <v>3419</v>
      </c>
      <c r="C7952" s="3"/>
      <c r="D7952" s="3"/>
      <c r="E7952" s="3"/>
      <c r="F7952" s="4"/>
    </row>
    <row r="7953" spans="2:6" ht="11.25" customHeight="1" x14ac:dyDescent="0.2">
      <c r="B7953" s="36" t="s">
        <v>4016</v>
      </c>
      <c r="C7953" s="3"/>
      <c r="D7953" s="3"/>
      <c r="E7953" s="3"/>
      <c r="F7953" s="4"/>
    </row>
    <row r="7954" spans="2:6" ht="11.25" customHeight="1" x14ac:dyDescent="0.2">
      <c r="B7954" s="36" t="s">
        <v>307</v>
      </c>
      <c r="C7954" s="37">
        <f>D7954+E7954+F7954</f>
        <v>1120990909</v>
      </c>
      <c r="D7954" s="3"/>
      <c r="E7954" s="3"/>
      <c r="F7954" s="4">
        <v>1120990909</v>
      </c>
    </row>
    <row r="7955" spans="2:6" ht="11.25" customHeight="1" x14ac:dyDescent="0.2">
      <c r="B7955" s="36" t="s">
        <v>4016</v>
      </c>
      <c r="C7955" s="3"/>
      <c r="D7955" s="3"/>
      <c r="E7955" s="3"/>
      <c r="F7955" s="4"/>
    </row>
    <row r="7956" spans="2:6" ht="11.25" customHeight="1" x14ac:dyDescent="0.2">
      <c r="B7956" s="36" t="s">
        <v>2476</v>
      </c>
      <c r="C7956" s="3"/>
      <c r="D7956" s="3"/>
      <c r="E7956" s="3"/>
      <c r="F7956" s="4"/>
    </row>
    <row r="7957" spans="2:6" ht="11.25" customHeight="1" x14ac:dyDescent="0.2">
      <c r="B7957" s="36" t="s">
        <v>4016</v>
      </c>
      <c r="C7957" s="3"/>
      <c r="D7957" s="3"/>
      <c r="E7957" s="3"/>
      <c r="F7957" s="4"/>
    </row>
    <row r="7958" spans="2:6" ht="11.25" customHeight="1" x14ac:dyDescent="0.2">
      <c r="B7958" s="36" t="s">
        <v>3000</v>
      </c>
      <c r="C7958" s="3"/>
      <c r="D7958" s="3"/>
      <c r="E7958" s="3"/>
      <c r="F7958" s="4"/>
    </row>
    <row r="7959" spans="2:6" ht="11.25" customHeight="1" x14ac:dyDescent="0.2">
      <c r="B7959" s="36" t="s">
        <v>4016</v>
      </c>
      <c r="C7959" s="3"/>
      <c r="D7959" s="3"/>
      <c r="E7959" s="3"/>
      <c r="F7959" s="4"/>
    </row>
    <row r="7960" spans="2:6" ht="11.25" customHeight="1" x14ac:dyDescent="0.2">
      <c r="B7960" s="36" t="s">
        <v>1334</v>
      </c>
      <c r="C7960" s="3"/>
      <c r="D7960" s="3"/>
      <c r="E7960" s="3"/>
      <c r="F7960" s="4"/>
    </row>
    <row r="7961" spans="2:6" ht="11.25" customHeight="1" x14ac:dyDescent="0.2">
      <c r="B7961" s="36" t="s">
        <v>4016</v>
      </c>
      <c r="C7961" s="3"/>
      <c r="D7961" s="3"/>
      <c r="E7961" s="3"/>
      <c r="F7961" s="4"/>
    </row>
    <row r="7962" spans="2:6" ht="11.25" customHeight="1" x14ac:dyDescent="0.2">
      <c r="B7962" s="36" t="s">
        <v>1384</v>
      </c>
      <c r="C7962" s="37">
        <f>D7962+E7962+F7962</f>
        <v>145918182</v>
      </c>
      <c r="D7962" s="3"/>
      <c r="E7962" s="3"/>
      <c r="F7962" s="4">
        <v>145918182</v>
      </c>
    </row>
    <row r="7963" spans="2:6" ht="11.25" customHeight="1" x14ac:dyDescent="0.2">
      <c r="B7963" s="36" t="s">
        <v>4016</v>
      </c>
      <c r="C7963" s="3"/>
      <c r="D7963" s="3"/>
      <c r="E7963" s="3"/>
      <c r="F7963" s="4"/>
    </row>
    <row r="7964" spans="2:6" ht="11.25" customHeight="1" x14ac:dyDescent="0.2">
      <c r="B7964" s="36" t="s">
        <v>3383</v>
      </c>
      <c r="C7964" s="3"/>
      <c r="D7964" s="3"/>
      <c r="E7964" s="3"/>
      <c r="F7964" s="4"/>
    </row>
    <row r="7965" spans="2:6" ht="11.25" customHeight="1" x14ac:dyDescent="0.2">
      <c r="B7965" s="36" t="s">
        <v>4016</v>
      </c>
      <c r="C7965" s="3"/>
      <c r="D7965" s="3"/>
      <c r="E7965" s="3"/>
      <c r="F7965" s="4"/>
    </row>
    <row r="7966" spans="2:6" ht="11.25" customHeight="1" x14ac:dyDescent="0.2">
      <c r="B7966" s="36" t="s">
        <v>2264</v>
      </c>
      <c r="C7966" s="37">
        <f>D7966+E7966+F7966</f>
        <v>-74500000</v>
      </c>
      <c r="D7966" s="3"/>
      <c r="E7966" s="3"/>
      <c r="F7966" s="4">
        <v>-74500000</v>
      </c>
    </row>
    <row r="7967" spans="2:6" ht="11.25" customHeight="1" x14ac:dyDescent="0.2">
      <c r="B7967" s="36" t="s">
        <v>4016</v>
      </c>
      <c r="C7967" s="3"/>
      <c r="D7967" s="3"/>
      <c r="E7967" s="3"/>
      <c r="F7967" s="4"/>
    </row>
    <row r="7968" spans="2:6" ht="11.25" customHeight="1" x14ac:dyDescent="0.2">
      <c r="B7968" s="36" t="s">
        <v>517</v>
      </c>
      <c r="C7968" s="3"/>
      <c r="D7968" s="3"/>
      <c r="E7968" s="3"/>
      <c r="F7968" s="4"/>
    </row>
    <row r="7969" spans="2:6" ht="11.25" customHeight="1" x14ac:dyDescent="0.2">
      <c r="B7969" s="36" t="s">
        <v>4016</v>
      </c>
      <c r="C7969" s="3"/>
      <c r="D7969" s="3"/>
      <c r="E7969" s="3"/>
      <c r="F7969" s="4"/>
    </row>
    <row r="7970" spans="2:6" ht="11.25" customHeight="1" x14ac:dyDescent="0.2">
      <c r="B7970" s="36" t="s">
        <v>3658</v>
      </c>
      <c r="C7970" s="3"/>
      <c r="D7970" s="3"/>
      <c r="E7970" s="3"/>
      <c r="F7970" s="4"/>
    </row>
    <row r="7971" spans="2:6" ht="11.25" customHeight="1" x14ac:dyDescent="0.2">
      <c r="B7971" s="36" t="s">
        <v>4016</v>
      </c>
      <c r="C7971" s="3"/>
      <c r="D7971" s="3"/>
      <c r="E7971" s="3"/>
      <c r="F7971" s="4"/>
    </row>
    <row r="7972" spans="2:6" ht="11.25" customHeight="1" x14ac:dyDescent="0.2">
      <c r="B7972" s="36" t="s">
        <v>4014</v>
      </c>
      <c r="C7972" s="3"/>
      <c r="D7972" s="3"/>
      <c r="E7972" s="3"/>
      <c r="F7972" s="4"/>
    </row>
    <row r="7973" spans="2:6" ht="11.25" customHeight="1" x14ac:dyDescent="0.2">
      <c r="B7973" s="36" t="s">
        <v>4016</v>
      </c>
      <c r="C7973" s="3"/>
      <c r="D7973" s="3"/>
      <c r="E7973" s="3"/>
      <c r="F7973" s="4"/>
    </row>
    <row r="7974" spans="2:6" ht="11.25" customHeight="1" x14ac:dyDescent="0.2">
      <c r="B7974" s="36" t="s">
        <v>2288</v>
      </c>
      <c r="C7974" s="37">
        <f>D7974+E7974+F7974</f>
        <v>20500000</v>
      </c>
      <c r="D7974" s="3"/>
      <c r="E7974" s="3"/>
      <c r="F7974" s="4">
        <v>20500000</v>
      </c>
    </row>
    <row r="7975" spans="2:6" ht="11.25" customHeight="1" x14ac:dyDescent="0.2">
      <c r="B7975" s="36" t="s">
        <v>4016</v>
      </c>
      <c r="C7975" s="3"/>
      <c r="D7975" s="3"/>
      <c r="E7975" s="3"/>
      <c r="F7975" s="4"/>
    </row>
    <row r="7976" spans="2:6" ht="11.25" customHeight="1" x14ac:dyDescent="0.2">
      <c r="B7976" s="36" t="s">
        <v>2302</v>
      </c>
      <c r="C7976" s="3"/>
      <c r="D7976" s="3"/>
      <c r="E7976" s="3"/>
      <c r="F7976" s="4"/>
    </row>
    <row r="7977" spans="2:6" ht="11.25" customHeight="1" x14ac:dyDescent="0.2">
      <c r="B7977" s="36" t="s">
        <v>4016</v>
      </c>
      <c r="C7977" s="3"/>
      <c r="D7977" s="3"/>
      <c r="E7977" s="3"/>
      <c r="F7977" s="4"/>
    </row>
    <row r="7978" spans="2:6" ht="11.25" customHeight="1" x14ac:dyDescent="0.2">
      <c r="B7978" s="36" t="s">
        <v>2300</v>
      </c>
      <c r="C7978" s="37">
        <f>D7978+E7978+F7978</f>
        <v>-14727273</v>
      </c>
      <c r="D7978" s="3"/>
      <c r="E7978" s="3"/>
      <c r="F7978" s="4">
        <v>-14727273</v>
      </c>
    </row>
    <row r="7979" spans="2:6" ht="11.25" customHeight="1" x14ac:dyDescent="0.2">
      <c r="B7979" s="36" t="s">
        <v>4016</v>
      </c>
      <c r="C7979" s="3"/>
      <c r="D7979" s="3"/>
      <c r="E7979" s="3"/>
      <c r="F7979" s="4"/>
    </row>
    <row r="7980" spans="2:6" ht="11.25" customHeight="1" x14ac:dyDescent="0.2">
      <c r="B7980" s="36" t="s">
        <v>3924</v>
      </c>
      <c r="C7980" s="3"/>
      <c r="D7980" s="3"/>
      <c r="E7980" s="3"/>
      <c r="F7980" s="4"/>
    </row>
    <row r="7981" spans="2:6" ht="11.25" customHeight="1" x14ac:dyDescent="0.2">
      <c r="B7981" s="36" t="s">
        <v>4016</v>
      </c>
      <c r="C7981" s="3"/>
      <c r="D7981" s="3"/>
      <c r="E7981" s="3"/>
      <c r="F7981" s="4"/>
    </row>
    <row r="7982" spans="2:6" ht="11.25" customHeight="1" x14ac:dyDescent="0.2">
      <c r="B7982" s="36" t="s">
        <v>2456</v>
      </c>
      <c r="C7982" s="3"/>
      <c r="D7982" s="3"/>
      <c r="E7982" s="3"/>
      <c r="F7982" s="4"/>
    </row>
    <row r="7983" spans="2:6" ht="11.25" customHeight="1" x14ac:dyDescent="0.2">
      <c r="B7983" s="36" t="s">
        <v>3074</v>
      </c>
      <c r="C7983" s="37">
        <f>D7983+E7983+F7983</f>
        <v>1987609090</v>
      </c>
      <c r="D7983" s="3"/>
      <c r="E7983" s="3"/>
      <c r="F7983" s="4">
        <v>1987609090</v>
      </c>
    </row>
    <row r="7984" spans="2:6" ht="11.25" customHeight="1" x14ac:dyDescent="0.2">
      <c r="B7984" s="36" t="s">
        <v>4016</v>
      </c>
      <c r="C7984" s="3"/>
      <c r="D7984" s="3"/>
      <c r="E7984" s="3"/>
      <c r="F7984" s="4"/>
    </row>
    <row r="7985" spans="2:6" ht="11.25" customHeight="1" x14ac:dyDescent="0.2">
      <c r="B7985" s="36" t="s">
        <v>610</v>
      </c>
      <c r="C7985" s="3"/>
      <c r="D7985" s="3"/>
      <c r="E7985" s="3"/>
      <c r="F7985" s="4"/>
    </row>
    <row r="7986" spans="2:6" ht="11.25" customHeight="1" x14ac:dyDescent="0.2">
      <c r="B7986" s="36" t="s">
        <v>4016</v>
      </c>
      <c r="C7986" s="3"/>
      <c r="D7986" s="3"/>
      <c r="E7986" s="3"/>
      <c r="F7986" s="4"/>
    </row>
    <row r="7987" spans="2:6" ht="11.25" customHeight="1" x14ac:dyDescent="0.2">
      <c r="B7987" s="36" t="s">
        <v>1249</v>
      </c>
      <c r="C7987" s="3"/>
      <c r="D7987" s="3"/>
      <c r="E7987" s="3"/>
      <c r="F7987" s="4"/>
    </row>
    <row r="7988" spans="2:6" ht="11.25" customHeight="1" x14ac:dyDescent="0.2">
      <c r="B7988" s="36" t="s">
        <v>4016</v>
      </c>
      <c r="C7988" s="3"/>
      <c r="D7988" s="3"/>
      <c r="E7988" s="3"/>
      <c r="F7988" s="4"/>
    </row>
    <row r="7989" spans="2:6" ht="11.25" customHeight="1" x14ac:dyDescent="0.2">
      <c r="B7989" s="36" t="s">
        <v>3861</v>
      </c>
      <c r="C7989" s="37">
        <f>D7989+E7989+F7989</f>
        <v>1115881818</v>
      </c>
      <c r="D7989" s="3"/>
      <c r="E7989" s="3"/>
      <c r="F7989" s="4">
        <v>1115881818</v>
      </c>
    </row>
    <row r="7990" spans="2:6" ht="11.25" customHeight="1" x14ac:dyDescent="0.2">
      <c r="B7990" s="36" t="s">
        <v>4016</v>
      </c>
      <c r="C7990" s="3"/>
      <c r="D7990" s="3"/>
      <c r="E7990" s="3"/>
      <c r="F7990" s="4"/>
    </row>
    <row r="7991" spans="2:6" ht="11.25" customHeight="1" x14ac:dyDescent="0.2">
      <c r="B7991" s="36" t="s">
        <v>169</v>
      </c>
      <c r="C7991" s="3"/>
      <c r="D7991" s="3"/>
      <c r="E7991" s="3"/>
      <c r="F7991" s="4"/>
    </row>
    <row r="7992" spans="2:6" ht="11.25" customHeight="1" x14ac:dyDescent="0.2">
      <c r="B7992" s="36" t="s">
        <v>4016</v>
      </c>
      <c r="C7992" s="3"/>
      <c r="D7992" s="3"/>
      <c r="E7992" s="3"/>
      <c r="F7992" s="4"/>
    </row>
    <row r="7993" spans="2:6" ht="11.25" customHeight="1" x14ac:dyDescent="0.2">
      <c r="B7993" s="36" t="s">
        <v>866</v>
      </c>
      <c r="C7993" s="37">
        <f>D7993+E7993+F7993</f>
        <v>-54136364</v>
      </c>
      <c r="D7993" s="3"/>
      <c r="E7993" s="3"/>
      <c r="F7993" s="4">
        <v>-54136364</v>
      </c>
    </row>
    <row r="7994" spans="2:6" ht="11.25" customHeight="1" x14ac:dyDescent="0.2">
      <c r="B7994" s="36" t="s">
        <v>4016</v>
      </c>
      <c r="C7994" s="3"/>
      <c r="D7994" s="3"/>
      <c r="E7994" s="3"/>
      <c r="F7994" s="4"/>
    </row>
    <row r="7995" spans="2:6" ht="11.25" customHeight="1" x14ac:dyDescent="0.2">
      <c r="B7995" s="36" t="s">
        <v>842</v>
      </c>
      <c r="C7995" s="3"/>
      <c r="D7995" s="3"/>
      <c r="E7995" s="3"/>
      <c r="F7995" s="4"/>
    </row>
    <row r="7996" spans="2:6" ht="11.25" customHeight="1" x14ac:dyDescent="0.2">
      <c r="B7996" s="36" t="s">
        <v>4016</v>
      </c>
      <c r="C7996" s="3"/>
      <c r="D7996" s="3"/>
      <c r="E7996" s="3"/>
      <c r="F7996" s="4"/>
    </row>
    <row r="7997" spans="2:6" ht="11.25" customHeight="1" x14ac:dyDescent="0.2">
      <c r="B7997" s="36" t="s">
        <v>2260</v>
      </c>
      <c r="C7997" s="3"/>
      <c r="D7997" s="3"/>
      <c r="E7997" s="3"/>
      <c r="F7997" s="4"/>
    </row>
    <row r="7998" spans="2:6" ht="11.25" customHeight="1" x14ac:dyDescent="0.2">
      <c r="B7998" s="36" t="s">
        <v>2329</v>
      </c>
      <c r="C7998" s="3"/>
      <c r="D7998" s="3"/>
      <c r="E7998" s="3"/>
      <c r="F7998" s="4"/>
    </row>
    <row r="7999" spans="2:6" ht="11.25" customHeight="1" x14ac:dyDescent="0.2">
      <c r="B7999" s="28" t="s">
        <v>3981</v>
      </c>
      <c r="C7999" s="6"/>
      <c r="D7999" s="6"/>
      <c r="E7999" s="6"/>
      <c r="F7999" s="7"/>
    </row>
    <row r="8000" spans="2:6" ht="11.25" customHeight="1" x14ac:dyDescent="0.2">
      <c r="B8000" s="36" t="s">
        <v>4016</v>
      </c>
      <c r="C8000" s="3"/>
      <c r="D8000" s="3"/>
      <c r="E8000" s="3"/>
      <c r="F8000" s="4"/>
    </row>
    <row r="8001" spans="2:6" ht="11.25" customHeight="1" x14ac:dyDescent="0.2">
      <c r="B8001" s="36" t="s">
        <v>2103</v>
      </c>
      <c r="C8001" s="3"/>
      <c r="D8001" s="3"/>
      <c r="E8001" s="3"/>
      <c r="F8001" s="4"/>
    </row>
    <row r="8002" spans="2:6" ht="11.25" customHeight="1" x14ac:dyDescent="0.2">
      <c r="B8002" s="36" t="s">
        <v>4016</v>
      </c>
      <c r="C8002" s="3"/>
      <c r="D8002" s="3"/>
      <c r="E8002" s="3"/>
      <c r="F8002" s="4"/>
    </row>
    <row r="8003" spans="2:6" ht="11.25" customHeight="1" x14ac:dyDescent="0.2">
      <c r="B8003" s="36" t="s">
        <v>1575</v>
      </c>
      <c r="C8003" s="3"/>
      <c r="D8003" s="3"/>
      <c r="E8003" s="3"/>
      <c r="F8003" s="4"/>
    </row>
    <row r="8004" spans="2:6" ht="11.25" customHeight="1" x14ac:dyDescent="0.2">
      <c r="B8004" s="36" t="s">
        <v>4016</v>
      </c>
      <c r="C8004" s="3"/>
      <c r="D8004" s="3"/>
      <c r="E8004" s="3"/>
      <c r="F8004" s="4"/>
    </row>
    <row r="8005" spans="2:6" ht="11.25" customHeight="1" x14ac:dyDescent="0.2">
      <c r="B8005" s="36" t="s">
        <v>776</v>
      </c>
      <c r="C8005" s="37">
        <f>D8005+E8005+F8005</f>
        <v>157490909</v>
      </c>
      <c r="D8005" s="3"/>
      <c r="E8005" s="3"/>
      <c r="F8005" s="4">
        <v>157490909</v>
      </c>
    </row>
    <row r="8006" spans="2:6" ht="11.25" customHeight="1" x14ac:dyDescent="0.2">
      <c r="B8006" s="36" t="s">
        <v>4016</v>
      </c>
      <c r="C8006" s="3"/>
      <c r="D8006" s="3"/>
      <c r="E8006" s="3"/>
      <c r="F8006" s="4"/>
    </row>
    <row r="8007" spans="2:6" ht="11.25" customHeight="1" x14ac:dyDescent="0.2">
      <c r="B8007" s="36" t="s">
        <v>1378</v>
      </c>
      <c r="C8007" s="3"/>
      <c r="D8007" s="3"/>
      <c r="E8007" s="3"/>
      <c r="F8007" s="4"/>
    </row>
    <row r="8008" spans="2:6" ht="11.25" customHeight="1" x14ac:dyDescent="0.2">
      <c r="B8008" s="36" t="s">
        <v>4016</v>
      </c>
      <c r="C8008" s="3"/>
      <c r="D8008" s="3"/>
      <c r="E8008" s="3"/>
      <c r="F8008" s="4"/>
    </row>
    <row r="8009" spans="2:6" ht="11.25" customHeight="1" x14ac:dyDescent="0.2">
      <c r="B8009" s="36" t="s">
        <v>3568</v>
      </c>
      <c r="C8009" s="3"/>
      <c r="D8009" s="3"/>
      <c r="E8009" s="3"/>
      <c r="F8009" s="4"/>
    </row>
    <row r="8010" spans="2:6" ht="11.25" customHeight="1" x14ac:dyDescent="0.2">
      <c r="B8010" s="36" t="s">
        <v>381</v>
      </c>
      <c r="C8010" s="3"/>
      <c r="D8010" s="3"/>
      <c r="E8010" s="3"/>
      <c r="F8010" s="4"/>
    </row>
    <row r="8011" spans="2:6" ht="11.25" customHeight="1" x14ac:dyDescent="0.2">
      <c r="B8011" s="36" t="s">
        <v>3981</v>
      </c>
      <c r="C8011" s="3"/>
      <c r="D8011" s="3"/>
      <c r="E8011" s="3"/>
      <c r="F8011" s="4"/>
    </row>
    <row r="8012" spans="2:6" ht="11.25" customHeight="1" x14ac:dyDescent="0.2">
      <c r="B8012" s="36" t="s">
        <v>4016</v>
      </c>
      <c r="C8012" s="3"/>
      <c r="D8012" s="3"/>
      <c r="E8012" s="3"/>
      <c r="F8012" s="4"/>
    </row>
    <row r="8013" spans="2:6" ht="11.25" customHeight="1" x14ac:dyDescent="0.2">
      <c r="B8013" s="36" t="s">
        <v>2400</v>
      </c>
      <c r="C8013" s="3"/>
      <c r="D8013" s="3"/>
      <c r="E8013" s="3"/>
      <c r="F8013" s="4"/>
    </row>
    <row r="8014" spans="2:6" ht="11.25" customHeight="1" x14ac:dyDescent="0.2">
      <c r="B8014" s="36" t="s">
        <v>4016</v>
      </c>
      <c r="C8014" s="3"/>
      <c r="D8014" s="3"/>
      <c r="E8014" s="3"/>
      <c r="F8014" s="4"/>
    </row>
    <row r="8015" spans="2:6" ht="11.25" customHeight="1" x14ac:dyDescent="0.2">
      <c r="B8015" s="36" t="s">
        <v>3878</v>
      </c>
      <c r="C8015" s="3"/>
      <c r="D8015" s="3"/>
      <c r="E8015" s="3"/>
      <c r="F8015" s="4"/>
    </row>
    <row r="8016" spans="2:6" ht="11.25" customHeight="1" x14ac:dyDescent="0.2">
      <c r="B8016" s="36" t="s">
        <v>4016</v>
      </c>
      <c r="C8016" s="3"/>
      <c r="D8016" s="3"/>
      <c r="E8016" s="3"/>
      <c r="F8016" s="4"/>
    </row>
    <row r="8017" spans="2:6" ht="11.25" customHeight="1" x14ac:dyDescent="0.2">
      <c r="B8017" s="36" t="s">
        <v>2064</v>
      </c>
      <c r="C8017" s="37">
        <f>D8017+E8017+F8017</f>
        <v>-100454545</v>
      </c>
      <c r="D8017" s="3"/>
      <c r="E8017" s="3"/>
      <c r="F8017" s="4">
        <v>-100454545</v>
      </c>
    </row>
    <row r="8018" spans="2:6" ht="11.25" customHeight="1" x14ac:dyDescent="0.2">
      <c r="B8018" s="36" t="s">
        <v>4016</v>
      </c>
      <c r="C8018" s="3"/>
      <c r="D8018" s="3"/>
      <c r="E8018" s="3"/>
      <c r="F8018" s="4"/>
    </row>
    <row r="8019" spans="2:6" ht="11.25" customHeight="1" x14ac:dyDescent="0.2">
      <c r="B8019" s="36" t="s">
        <v>1011</v>
      </c>
      <c r="C8019" s="3"/>
      <c r="D8019" s="3"/>
      <c r="E8019" s="3"/>
      <c r="F8019" s="4"/>
    </row>
    <row r="8020" spans="2:6" ht="11.25" customHeight="1" x14ac:dyDescent="0.2">
      <c r="B8020" s="36" t="s">
        <v>4016</v>
      </c>
      <c r="C8020" s="3"/>
      <c r="D8020" s="3"/>
      <c r="E8020" s="3"/>
      <c r="F8020" s="4"/>
    </row>
    <row r="8021" spans="2:6" ht="11.25" customHeight="1" x14ac:dyDescent="0.2">
      <c r="B8021" s="36" t="s">
        <v>2356</v>
      </c>
      <c r="C8021" s="37">
        <f>D8021+E8021+F8021</f>
        <v>-541109091</v>
      </c>
      <c r="D8021" s="3"/>
      <c r="E8021" s="3"/>
      <c r="F8021" s="4">
        <v>-541109091</v>
      </c>
    </row>
    <row r="8022" spans="2:6" ht="11.25" customHeight="1" x14ac:dyDescent="0.2">
      <c r="B8022" s="36" t="s">
        <v>4016</v>
      </c>
      <c r="C8022" s="3"/>
      <c r="D8022" s="3"/>
      <c r="E8022" s="3"/>
      <c r="F8022" s="4"/>
    </row>
    <row r="8023" spans="2:6" ht="11.25" customHeight="1" x14ac:dyDescent="0.2">
      <c r="B8023" s="36" t="s">
        <v>2181</v>
      </c>
      <c r="C8023" s="3"/>
      <c r="D8023" s="3"/>
      <c r="E8023" s="3"/>
      <c r="F8023" s="4"/>
    </row>
    <row r="8024" spans="2:6" ht="11.25" customHeight="1" x14ac:dyDescent="0.2">
      <c r="B8024" s="36" t="s">
        <v>4016</v>
      </c>
      <c r="C8024" s="3"/>
      <c r="D8024" s="3"/>
      <c r="E8024" s="3"/>
      <c r="F8024" s="4"/>
    </row>
    <row r="8025" spans="2:6" ht="11.25" customHeight="1" x14ac:dyDescent="0.2">
      <c r="B8025" s="36" t="s">
        <v>2104</v>
      </c>
      <c r="C8025" s="3"/>
      <c r="D8025" s="3"/>
      <c r="E8025" s="3"/>
      <c r="F8025" s="4"/>
    </row>
    <row r="8026" spans="2:6" ht="11.25" customHeight="1" x14ac:dyDescent="0.2">
      <c r="B8026" s="36" t="s">
        <v>4016</v>
      </c>
      <c r="C8026" s="3"/>
      <c r="D8026" s="3"/>
      <c r="E8026" s="3"/>
      <c r="F8026" s="4"/>
    </row>
    <row r="8027" spans="2:6" ht="11.25" customHeight="1" x14ac:dyDescent="0.2">
      <c r="B8027" s="36" t="s">
        <v>2921</v>
      </c>
      <c r="C8027" s="37">
        <f>D8027+E8027+F8027</f>
        <v>92990909</v>
      </c>
      <c r="D8027" s="3"/>
      <c r="E8027" s="3"/>
      <c r="F8027" s="4">
        <v>92990909</v>
      </c>
    </row>
    <row r="8028" spans="2:6" ht="11.25" customHeight="1" x14ac:dyDescent="0.2">
      <c r="B8028" s="36" t="s">
        <v>4016</v>
      </c>
      <c r="C8028" s="3"/>
      <c r="D8028" s="3"/>
      <c r="E8028" s="3"/>
      <c r="F8028" s="4"/>
    </row>
    <row r="8029" spans="2:6" ht="11.25" customHeight="1" x14ac:dyDescent="0.2">
      <c r="B8029" s="36" t="s">
        <v>2515</v>
      </c>
      <c r="C8029" s="3"/>
      <c r="D8029" s="3"/>
      <c r="E8029" s="3"/>
      <c r="F8029" s="4"/>
    </row>
    <row r="8030" spans="2:6" ht="11.25" customHeight="1" x14ac:dyDescent="0.2">
      <c r="B8030" s="36" t="s">
        <v>4016</v>
      </c>
      <c r="C8030" s="3"/>
      <c r="D8030" s="3"/>
      <c r="E8030" s="3"/>
      <c r="F8030" s="4"/>
    </row>
    <row r="8031" spans="2:6" ht="11.25" customHeight="1" x14ac:dyDescent="0.2">
      <c r="B8031" s="36" t="s">
        <v>1501</v>
      </c>
      <c r="C8031" s="37">
        <f>D8031+E8031+F8031</f>
        <v>-2707945454</v>
      </c>
      <c r="D8031" s="3"/>
      <c r="E8031" s="3"/>
      <c r="F8031" s="4">
        <v>-2707945454</v>
      </c>
    </row>
    <row r="8032" spans="2:6" ht="11.25" customHeight="1" x14ac:dyDescent="0.2">
      <c r="B8032" s="36" t="s">
        <v>4016</v>
      </c>
      <c r="C8032" s="3"/>
      <c r="D8032" s="3"/>
      <c r="E8032" s="3"/>
      <c r="F8032" s="4"/>
    </row>
    <row r="8033" spans="2:6" ht="11.25" customHeight="1" x14ac:dyDescent="0.2">
      <c r="B8033" s="36" t="s">
        <v>514</v>
      </c>
      <c r="C8033" s="3"/>
      <c r="D8033" s="3"/>
      <c r="E8033" s="3"/>
      <c r="F8033" s="4"/>
    </row>
    <row r="8034" spans="2:6" ht="11.25" customHeight="1" x14ac:dyDescent="0.2">
      <c r="B8034" s="36" t="s">
        <v>4016</v>
      </c>
      <c r="C8034" s="3"/>
      <c r="D8034" s="3"/>
      <c r="E8034" s="3"/>
      <c r="F8034" s="4"/>
    </row>
    <row r="8035" spans="2:6" ht="11.25" customHeight="1" x14ac:dyDescent="0.2">
      <c r="B8035" s="36" t="s">
        <v>564</v>
      </c>
      <c r="C8035" s="3"/>
      <c r="D8035" s="3"/>
      <c r="E8035" s="3"/>
      <c r="F8035" s="4"/>
    </row>
    <row r="8036" spans="2:6" ht="11.25" customHeight="1" x14ac:dyDescent="0.2">
      <c r="B8036" s="36" t="s">
        <v>2439</v>
      </c>
      <c r="C8036" s="37">
        <f>D8036+E8036+F8036</f>
        <v>-2037281818</v>
      </c>
      <c r="D8036" s="3"/>
      <c r="E8036" s="3"/>
      <c r="F8036" s="4">
        <v>-2037281818</v>
      </c>
    </row>
    <row r="8037" spans="2:6" ht="11.25" customHeight="1" x14ac:dyDescent="0.2">
      <c r="B8037" s="36" t="s">
        <v>4016</v>
      </c>
      <c r="C8037" s="3"/>
      <c r="D8037" s="3"/>
      <c r="E8037" s="3"/>
      <c r="F8037" s="4"/>
    </row>
    <row r="8038" spans="2:6" ht="11.25" customHeight="1" x14ac:dyDescent="0.2">
      <c r="B8038" s="36" t="s">
        <v>3973</v>
      </c>
      <c r="C8038" s="3"/>
      <c r="D8038" s="3"/>
      <c r="E8038" s="3"/>
      <c r="F8038" s="4"/>
    </row>
    <row r="8039" spans="2:6" ht="11.25" customHeight="1" x14ac:dyDescent="0.2">
      <c r="B8039" s="36" t="s">
        <v>4016</v>
      </c>
      <c r="C8039" s="3"/>
      <c r="D8039" s="3"/>
      <c r="E8039" s="3"/>
      <c r="F8039" s="4"/>
    </row>
    <row r="8040" spans="2:6" ht="11.25" customHeight="1" x14ac:dyDescent="0.2">
      <c r="B8040" s="36" t="s">
        <v>347</v>
      </c>
      <c r="C8040" s="3"/>
      <c r="D8040" s="3"/>
      <c r="E8040" s="3"/>
      <c r="F8040" s="4"/>
    </row>
    <row r="8041" spans="2:6" ht="11.25" customHeight="1" x14ac:dyDescent="0.2">
      <c r="B8041" s="36" t="s">
        <v>4016</v>
      </c>
      <c r="C8041" s="3"/>
      <c r="D8041" s="3"/>
      <c r="E8041" s="3"/>
      <c r="F8041" s="4"/>
    </row>
    <row r="8042" spans="2:6" ht="11.25" customHeight="1" x14ac:dyDescent="0.2">
      <c r="B8042" s="36" t="s">
        <v>2577</v>
      </c>
      <c r="C8042" s="37">
        <f>D8042+E8042+F8042</f>
        <v>-7636363</v>
      </c>
      <c r="D8042" s="3"/>
      <c r="E8042" s="3"/>
      <c r="F8042" s="4">
        <v>-7636363</v>
      </c>
    </row>
    <row r="8043" spans="2:6" ht="11.25" customHeight="1" x14ac:dyDescent="0.2">
      <c r="B8043" s="36" t="s">
        <v>4016</v>
      </c>
      <c r="C8043" s="3"/>
      <c r="D8043" s="3"/>
      <c r="E8043" s="3"/>
      <c r="F8043" s="4"/>
    </row>
    <row r="8044" spans="2:6" ht="11.25" customHeight="1" x14ac:dyDescent="0.2">
      <c r="B8044" s="36" t="s">
        <v>140</v>
      </c>
      <c r="C8044" s="3"/>
      <c r="D8044" s="3"/>
      <c r="E8044" s="3"/>
      <c r="F8044" s="4"/>
    </row>
    <row r="8045" spans="2:6" ht="11.25" customHeight="1" x14ac:dyDescent="0.2">
      <c r="B8045" s="36" t="s">
        <v>4016</v>
      </c>
      <c r="C8045" s="3"/>
      <c r="D8045" s="3"/>
      <c r="E8045" s="3"/>
      <c r="F8045" s="4"/>
    </row>
    <row r="8046" spans="2:6" ht="11.25" customHeight="1" x14ac:dyDescent="0.2">
      <c r="B8046" s="36" t="s">
        <v>3000</v>
      </c>
      <c r="C8046" s="3"/>
      <c r="D8046" s="3"/>
      <c r="E8046" s="3"/>
      <c r="F8046" s="4"/>
    </row>
    <row r="8047" spans="2:6" ht="11.25" customHeight="1" x14ac:dyDescent="0.2">
      <c r="B8047" s="36" t="s">
        <v>4016</v>
      </c>
      <c r="C8047" s="3"/>
      <c r="D8047" s="3"/>
      <c r="E8047" s="3"/>
      <c r="F8047" s="4"/>
    </row>
    <row r="8048" spans="2:6" ht="11.25" customHeight="1" x14ac:dyDescent="0.2">
      <c r="B8048" s="36" t="s">
        <v>120</v>
      </c>
      <c r="C8048" s="3"/>
      <c r="D8048" s="3"/>
      <c r="E8048" s="3"/>
      <c r="F8048" s="4"/>
    </row>
    <row r="8049" spans="2:6" ht="11.25" customHeight="1" x14ac:dyDescent="0.2">
      <c r="B8049" s="36" t="s">
        <v>4016</v>
      </c>
      <c r="C8049" s="3"/>
      <c r="D8049" s="3"/>
      <c r="E8049" s="3"/>
      <c r="F8049" s="4"/>
    </row>
    <row r="8050" spans="2:6" ht="11.25" customHeight="1" x14ac:dyDescent="0.2">
      <c r="B8050" s="36" t="s">
        <v>3827</v>
      </c>
      <c r="C8050" s="37">
        <f>D8050+E8050+F8050</f>
        <v>4800000</v>
      </c>
      <c r="D8050" s="3"/>
      <c r="E8050" s="3"/>
      <c r="F8050" s="4">
        <v>4800000</v>
      </c>
    </row>
    <row r="8051" spans="2:6" ht="11.25" customHeight="1" x14ac:dyDescent="0.2">
      <c r="B8051" s="36" t="s">
        <v>4016</v>
      </c>
      <c r="C8051" s="3"/>
      <c r="D8051" s="3"/>
      <c r="E8051" s="3"/>
      <c r="F8051" s="4"/>
    </row>
    <row r="8052" spans="2:6" ht="11.25" customHeight="1" x14ac:dyDescent="0.2">
      <c r="B8052" s="28" t="s">
        <v>1510</v>
      </c>
      <c r="C8052" s="6"/>
      <c r="D8052" s="6"/>
      <c r="E8052" s="6"/>
      <c r="F8052" s="7"/>
    </row>
    <row r="8053" spans="2:6" ht="11.25" customHeight="1" x14ac:dyDescent="0.2">
      <c r="B8053" s="36" t="s">
        <v>4016</v>
      </c>
      <c r="C8053" s="3"/>
      <c r="D8053" s="3"/>
      <c r="E8053" s="3"/>
      <c r="F8053" s="4"/>
    </row>
    <row r="8054" spans="2:6" ht="11.25" customHeight="1" x14ac:dyDescent="0.2">
      <c r="B8054" s="36" t="s">
        <v>785</v>
      </c>
      <c r="C8054" s="37">
        <f>D8054+E8054+F8054</f>
        <v>10890909</v>
      </c>
      <c r="D8054" s="3"/>
      <c r="E8054" s="3"/>
      <c r="F8054" s="4">
        <v>10890909</v>
      </c>
    </row>
    <row r="8055" spans="2:6" ht="11.25" customHeight="1" x14ac:dyDescent="0.2">
      <c r="B8055" s="36" t="s">
        <v>4016</v>
      </c>
      <c r="C8055" s="3"/>
      <c r="D8055" s="3"/>
      <c r="E8055" s="3"/>
      <c r="F8055" s="4"/>
    </row>
    <row r="8056" spans="2:6" ht="11.25" customHeight="1" x14ac:dyDescent="0.2">
      <c r="B8056" s="36" t="s">
        <v>771</v>
      </c>
      <c r="C8056" s="3"/>
      <c r="D8056" s="3"/>
      <c r="E8056" s="3"/>
      <c r="F8056" s="4"/>
    </row>
    <row r="8057" spans="2:6" ht="11.25" customHeight="1" x14ac:dyDescent="0.2">
      <c r="B8057" s="36" t="s">
        <v>4016</v>
      </c>
      <c r="C8057" s="3"/>
      <c r="D8057" s="3"/>
      <c r="E8057" s="3"/>
      <c r="F8057" s="4"/>
    </row>
    <row r="8058" spans="2:6" ht="11.25" customHeight="1" x14ac:dyDescent="0.2">
      <c r="B8058" s="36" t="s">
        <v>3000</v>
      </c>
      <c r="C8058" s="3"/>
      <c r="D8058" s="3"/>
      <c r="E8058" s="3"/>
      <c r="F8058" s="4"/>
    </row>
    <row r="8059" spans="2:6" ht="11.25" customHeight="1" x14ac:dyDescent="0.2">
      <c r="B8059" s="36" t="s">
        <v>4016</v>
      </c>
      <c r="C8059" s="3"/>
      <c r="D8059" s="3"/>
      <c r="E8059" s="3"/>
      <c r="F8059" s="4"/>
    </row>
    <row r="8060" spans="2:6" ht="11.25" customHeight="1" x14ac:dyDescent="0.2">
      <c r="B8060" s="36" t="s">
        <v>2730</v>
      </c>
      <c r="C8060" s="3"/>
      <c r="D8060" s="3"/>
      <c r="E8060" s="3"/>
      <c r="F8060" s="4"/>
    </row>
    <row r="8061" spans="2:6" ht="11.25" customHeight="1" x14ac:dyDescent="0.2">
      <c r="B8061" s="36" t="s">
        <v>4016</v>
      </c>
      <c r="C8061" s="3"/>
      <c r="D8061" s="3"/>
      <c r="E8061" s="3"/>
      <c r="F8061" s="4"/>
    </row>
    <row r="8062" spans="2:6" ht="11.25" customHeight="1" x14ac:dyDescent="0.2">
      <c r="B8062" s="36" t="s">
        <v>82</v>
      </c>
      <c r="C8062" s="37">
        <f>D8062+E8062+F8062</f>
        <v>40181818</v>
      </c>
      <c r="D8062" s="3"/>
      <c r="E8062" s="3"/>
      <c r="F8062" s="4">
        <v>40181818</v>
      </c>
    </row>
    <row r="8063" spans="2:6" ht="11.25" customHeight="1" x14ac:dyDescent="0.2">
      <c r="B8063" s="36" t="s">
        <v>4016</v>
      </c>
      <c r="C8063" s="3"/>
      <c r="D8063" s="3"/>
      <c r="E8063" s="3"/>
      <c r="F8063" s="4"/>
    </row>
    <row r="8064" spans="2:6" ht="11.25" customHeight="1" x14ac:dyDescent="0.2">
      <c r="B8064" s="36" t="s">
        <v>95</v>
      </c>
      <c r="C8064" s="3"/>
      <c r="D8064" s="3"/>
      <c r="E8064" s="3"/>
      <c r="F8064" s="4"/>
    </row>
    <row r="8065" spans="2:6" ht="11.25" customHeight="1" x14ac:dyDescent="0.2">
      <c r="B8065" s="36" t="s">
        <v>4016</v>
      </c>
      <c r="C8065" s="3"/>
      <c r="D8065" s="3"/>
      <c r="E8065" s="3"/>
      <c r="F8065" s="4"/>
    </row>
    <row r="8066" spans="2:6" ht="11.25" customHeight="1" x14ac:dyDescent="0.2">
      <c r="B8066" s="36" t="s">
        <v>1360</v>
      </c>
      <c r="C8066" s="37">
        <f>D8066+E8066+F8066</f>
        <v>39100000</v>
      </c>
      <c r="D8066" s="3"/>
      <c r="E8066" s="3"/>
      <c r="F8066" s="4">
        <v>39100000</v>
      </c>
    </row>
    <row r="8067" spans="2:6" ht="11.25" customHeight="1" x14ac:dyDescent="0.2">
      <c r="B8067" s="36" t="s">
        <v>4016</v>
      </c>
      <c r="C8067" s="3"/>
      <c r="D8067" s="3"/>
      <c r="E8067" s="3"/>
      <c r="F8067" s="4"/>
    </row>
    <row r="8068" spans="2:6" ht="11.25" customHeight="1" x14ac:dyDescent="0.2">
      <c r="B8068" s="36" t="s">
        <v>3147</v>
      </c>
      <c r="C8068" s="3"/>
      <c r="D8068" s="3"/>
      <c r="E8068" s="3"/>
      <c r="F8068" s="4"/>
    </row>
    <row r="8069" spans="2:6" ht="11.25" customHeight="1" x14ac:dyDescent="0.2">
      <c r="B8069" s="36" t="s">
        <v>4016</v>
      </c>
      <c r="C8069" s="3"/>
      <c r="D8069" s="3"/>
      <c r="E8069" s="3"/>
      <c r="F8069" s="4"/>
    </row>
    <row r="8070" spans="2:6" ht="11.25" customHeight="1" x14ac:dyDescent="0.2">
      <c r="B8070" s="36" t="s">
        <v>3887</v>
      </c>
      <c r="C8070" s="37">
        <f>D8070+E8070+F8070</f>
        <v>981818</v>
      </c>
      <c r="D8070" s="3"/>
      <c r="E8070" s="3"/>
      <c r="F8070" s="4">
        <v>981818</v>
      </c>
    </row>
    <row r="8071" spans="2:6" ht="11.25" customHeight="1" x14ac:dyDescent="0.2">
      <c r="B8071" s="36" t="s">
        <v>4016</v>
      </c>
      <c r="C8071" s="3"/>
      <c r="D8071" s="3"/>
      <c r="E8071" s="3"/>
      <c r="F8071" s="4"/>
    </row>
    <row r="8072" spans="2:6" ht="11.25" customHeight="1" x14ac:dyDescent="0.2">
      <c r="B8072" s="36" t="s">
        <v>2109</v>
      </c>
      <c r="C8072" s="3"/>
      <c r="D8072" s="3"/>
      <c r="E8072" s="3"/>
      <c r="F8072" s="4"/>
    </row>
    <row r="8073" spans="2:6" ht="11.25" customHeight="1" x14ac:dyDescent="0.2">
      <c r="B8073" s="36" t="s">
        <v>4016</v>
      </c>
      <c r="C8073" s="3"/>
      <c r="D8073" s="3"/>
      <c r="E8073" s="3"/>
      <c r="F8073" s="4"/>
    </row>
    <row r="8074" spans="2:6" ht="11.25" customHeight="1" x14ac:dyDescent="0.2">
      <c r="B8074" s="36" t="s">
        <v>1247</v>
      </c>
      <c r="C8074" s="37">
        <f>D8074+E8074+F8074</f>
        <v>30390909</v>
      </c>
      <c r="D8074" s="3"/>
      <c r="E8074" s="3"/>
      <c r="F8074" s="4">
        <v>30390909</v>
      </c>
    </row>
    <row r="8075" spans="2:6" ht="11.25" customHeight="1" x14ac:dyDescent="0.2">
      <c r="B8075" s="36" t="s">
        <v>4016</v>
      </c>
      <c r="C8075" s="3"/>
      <c r="D8075" s="3"/>
      <c r="E8075" s="3"/>
      <c r="F8075" s="4"/>
    </row>
    <row r="8076" spans="2:6" ht="11.25" customHeight="1" x14ac:dyDescent="0.2">
      <c r="B8076" s="36" t="s">
        <v>938</v>
      </c>
      <c r="C8076" s="3"/>
      <c r="D8076" s="3"/>
      <c r="E8076" s="3"/>
      <c r="F8076" s="4"/>
    </row>
    <row r="8077" spans="2:6" ht="11.25" customHeight="1" x14ac:dyDescent="0.2">
      <c r="B8077" s="36" t="s">
        <v>4016</v>
      </c>
      <c r="C8077" s="3"/>
      <c r="D8077" s="3"/>
      <c r="E8077" s="3"/>
      <c r="F8077" s="4"/>
    </row>
    <row r="8078" spans="2:6" ht="11.25" customHeight="1" x14ac:dyDescent="0.2">
      <c r="B8078" s="36" t="s">
        <v>1947</v>
      </c>
      <c r="C8078" s="37">
        <f>D8078+E8078+F8078</f>
        <v>-5954545</v>
      </c>
      <c r="D8078" s="3"/>
      <c r="E8078" s="3"/>
      <c r="F8078" s="4">
        <v>-5954545</v>
      </c>
    </row>
    <row r="8079" spans="2:6" ht="11.25" customHeight="1" x14ac:dyDescent="0.2">
      <c r="B8079" s="36" t="s">
        <v>4016</v>
      </c>
      <c r="C8079" s="3"/>
      <c r="D8079" s="3"/>
      <c r="E8079" s="3"/>
      <c r="F8079" s="4"/>
    </row>
    <row r="8080" spans="2:6" ht="11.25" customHeight="1" x14ac:dyDescent="0.2">
      <c r="B8080" s="36" t="s">
        <v>1012</v>
      </c>
      <c r="C8080" s="3"/>
      <c r="D8080" s="3"/>
      <c r="E8080" s="3"/>
      <c r="F8080" s="4"/>
    </row>
    <row r="8081" spans="2:6" ht="11.25" customHeight="1" x14ac:dyDescent="0.2">
      <c r="B8081" s="36" t="s">
        <v>4016</v>
      </c>
      <c r="C8081" s="3"/>
      <c r="D8081" s="3"/>
      <c r="E8081" s="3"/>
      <c r="F8081" s="4"/>
    </row>
    <row r="8082" spans="2:6" ht="11.25" customHeight="1" x14ac:dyDescent="0.2">
      <c r="B8082" s="36" t="s">
        <v>4003</v>
      </c>
      <c r="C8082" s="37">
        <f>D8082+E8082+F8082</f>
        <v>168663636</v>
      </c>
      <c r="D8082" s="3"/>
      <c r="E8082" s="3"/>
      <c r="F8082" s="4">
        <v>168663636</v>
      </c>
    </row>
    <row r="8083" spans="2:6" ht="11.25" customHeight="1" x14ac:dyDescent="0.2">
      <c r="B8083" s="36" t="s">
        <v>4016</v>
      </c>
      <c r="C8083" s="3"/>
      <c r="D8083" s="3"/>
      <c r="E8083" s="3"/>
      <c r="F8083" s="4"/>
    </row>
    <row r="8084" spans="2:6" ht="11.25" customHeight="1" x14ac:dyDescent="0.2">
      <c r="B8084" s="36" t="s">
        <v>2978</v>
      </c>
      <c r="C8084" s="3"/>
      <c r="D8084" s="3"/>
      <c r="E8084" s="3"/>
      <c r="F8084" s="4"/>
    </row>
    <row r="8085" spans="2:6" ht="11.25" customHeight="1" x14ac:dyDescent="0.2">
      <c r="B8085" s="36" t="s">
        <v>4016</v>
      </c>
      <c r="C8085" s="3"/>
      <c r="D8085" s="3"/>
      <c r="E8085" s="3"/>
      <c r="F8085" s="4"/>
    </row>
    <row r="8086" spans="2:6" ht="11.25" customHeight="1" x14ac:dyDescent="0.2">
      <c r="B8086" s="36" t="s">
        <v>396</v>
      </c>
      <c r="C8086" s="3"/>
      <c r="D8086" s="3"/>
      <c r="E8086" s="3"/>
      <c r="F8086" s="4"/>
    </row>
    <row r="8087" spans="2:6" ht="11.25" customHeight="1" x14ac:dyDescent="0.2">
      <c r="B8087" s="36" t="s">
        <v>1470</v>
      </c>
      <c r="C8087" s="37">
        <f>D8087+E8087+F8087</f>
        <v>281418182</v>
      </c>
      <c r="D8087" s="3"/>
      <c r="E8087" s="3"/>
      <c r="F8087" s="4">
        <v>281418182</v>
      </c>
    </row>
    <row r="8088" spans="2:6" ht="11.25" customHeight="1" x14ac:dyDescent="0.2">
      <c r="B8088" s="36" t="s">
        <v>4016</v>
      </c>
      <c r="C8088" s="3"/>
      <c r="D8088" s="3"/>
      <c r="E8088" s="3"/>
      <c r="F8088" s="4"/>
    </row>
    <row r="8089" spans="2:6" ht="11.25" customHeight="1" x14ac:dyDescent="0.2">
      <c r="B8089" s="36" t="s">
        <v>1174</v>
      </c>
      <c r="C8089" s="3"/>
      <c r="D8089" s="3"/>
      <c r="E8089" s="3"/>
      <c r="F8089" s="4"/>
    </row>
    <row r="8090" spans="2:6" ht="11.25" customHeight="1" x14ac:dyDescent="0.2">
      <c r="B8090" s="36" t="s">
        <v>4016</v>
      </c>
      <c r="C8090" s="3"/>
      <c r="D8090" s="3"/>
      <c r="E8090" s="3"/>
      <c r="F8090" s="4"/>
    </row>
    <row r="8091" spans="2:6" ht="11.25" customHeight="1" x14ac:dyDescent="0.2">
      <c r="B8091" s="36" t="s">
        <v>1125</v>
      </c>
      <c r="C8091" s="3"/>
      <c r="D8091" s="3"/>
      <c r="E8091" s="3"/>
      <c r="F8091" s="4"/>
    </row>
    <row r="8092" spans="2:6" ht="11.25" customHeight="1" x14ac:dyDescent="0.2">
      <c r="B8092" s="36" t="s">
        <v>4016</v>
      </c>
      <c r="C8092" s="3"/>
      <c r="D8092" s="3"/>
      <c r="E8092" s="3"/>
      <c r="F8092" s="4"/>
    </row>
    <row r="8093" spans="2:6" ht="11.25" customHeight="1" x14ac:dyDescent="0.2">
      <c r="B8093" s="36" t="s">
        <v>603</v>
      </c>
      <c r="C8093" s="3"/>
      <c r="D8093" s="3"/>
      <c r="E8093" s="3"/>
      <c r="F8093" s="4"/>
    </row>
    <row r="8094" spans="2:6" ht="11.25" customHeight="1" x14ac:dyDescent="0.2">
      <c r="B8094" s="36" t="s">
        <v>4016</v>
      </c>
      <c r="C8094" s="3"/>
      <c r="D8094" s="3"/>
      <c r="E8094" s="3"/>
      <c r="F8094" s="4"/>
    </row>
    <row r="8095" spans="2:6" ht="11.25" customHeight="1" x14ac:dyDescent="0.2">
      <c r="B8095" s="36" t="s">
        <v>2194</v>
      </c>
      <c r="C8095" s="3"/>
      <c r="D8095" s="3"/>
      <c r="E8095" s="3"/>
      <c r="F8095" s="4"/>
    </row>
    <row r="8096" spans="2:6" ht="11.25" customHeight="1" x14ac:dyDescent="0.2">
      <c r="B8096" s="36" t="s">
        <v>4016</v>
      </c>
      <c r="C8096" s="3"/>
      <c r="D8096" s="3"/>
      <c r="E8096" s="3"/>
      <c r="F8096" s="4"/>
    </row>
    <row r="8097" spans="2:6" ht="11.25" customHeight="1" x14ac:dyDescent="0.2">
      <c r="B8097" s="36" t="s">
        <v>3000</v>
      </c>
      <c r="C8097" s="3"/>
      <c r="D8097" s="3"/>
      <c r="E8097" s="3"/>
      <c r="F8097" s="4"/>
    </row>
    <row r="8098" spans="2:6" ht="11.25" customHeight="1" x14ac:dyDescent="0.2">
      <c r="B8098" s="36" t="s">
        <v>4016</v>
      </c>
      <c r="C8098" s="3"/>
      <c r="D8098" s="3"/>
      <c r="E8098" s="3"/>
      <c r="F8098" s="4"/>
    </row>
    <row r="8099" spans="2:6" ht="11.25" customHeight="1" x14ac:dyDescent="0.2">
      <c r="B8099" s="36" t="s">
        <v>2375</v>
      </c>
      <c r="C8099" s="3"/>
      <c r="D8099" s="3"/>
      <c r="E8099" s="3"/>
      <c r="F8099" s="4"/>
    </row>
    <row r="8100" spans="2:6" ht="11.25" customHeight="1" x14ac:dyDescent="0.2">
      <c r="B8100" s="36" t="s">
        <v>4016</v>
      </c>
      <c r="C8100" s="3"/>
      <c r="D8100" s="3"/>
      <c r="E8100" s="3"/>
      <c r="F8100" s="4"/>
    </row>
    <row r="8101" spans="2:6" ht="11.25" customHeight="1" x14ac:dyDescent="0.2">
      <c r="B8101" s="36" t="s">
        <v>960</v>
      </c>
      <c r="C8101" s="37">
        <f>D8101+E8101+F8101</f>
        <v>260045455</v>
      </c>
      <c r="D8101" s="3"/>
      <c r="E8101" s="3"/>
      <c r="F8101" s="4">
        <v>260045455</v>
      </c>
    </row>
    <row r="8102" spans="2:6" ht="11.25" customHeight="1" x14ac:dyDescent="0.2">
      <c r="B8102" s="36" t="s">
        <v>4016</v>
      </c>
      <c r="C8102" s="3"/>
      <c r="D8102" s="3"/>
      <c r="E8102" s="3"/>
      <c r="F8102" s="4"/>
    </row>
    <row r="8103" spans="2:6" ht="11.25" customHeight="1" x14ac:dyDescent="0.2">
      <c r="B8103" s="36" t="s">
        <v>963</v>
      </c>
      <c r="C8103" s="3"/>
      <c r="D8103" s="3"/>
      <c r="E8103" s="3"/>
      <c r="F8103" s="4"/>
    </row>
    <row r="8104" spans="2:6" ht="11.25" customHeight="1" x14ac:dyDescent="0.2">
      <c r="B8104" s="36" t="s">
        <v>4016</v>
      </c>
      <c r="C8104" s="3"/>
      <c r="D8104" s="3"/>
      <c r="E8104" s="3"/>
      <c r="F8104" s="4"/>
    </row>
    <row r="8105" spans="2:6" ht="11.25" customHeight="1" x14ac:dyDescent="0.2">
      <c r="B8105" s="28" t="s">
        <v>402</v>
      </c>
      <c r="C8105" s="32">
        <f>D8105+E8105+F8105</f>
        <v>-283781818</v>
      </c>
      <c r="D8105" s="6"/>
      <c r="E8105" s="6"/>
      <c r="F8105" s="7">
        <v>-283781818</v>
      </c>
    </row>
    <row r="8106" spans="2:6" ht="11.25" customHeight="1" x14ac:dyDescent="0.2">
      <c r="B8106" s="36" t="s">
        <v>4016</v>
      </c>
      <c r="C8106" s="3"/>
      <c r="D8106" s="3"/>
      <c r="E8106" s="3"/>
      <c r="F8106" s="4"/>
    </row>
    <row r="8107" spans="2:6" ht="11.25" customHeight="1" x14ac:dyDescent="0.2">
      <c r="B8107" s="36" t="s">
        <v>1732</v>
      </c>
      <c r="C8107" s="3"/>
      <c r="D8107" s="3"/>
      <c r="E8107" s="3"/>
      <c r="F8107" s="4"/>
    </row>
    <row r="8108" spans="2:6" ht="11.25" customHeight="1" x14ac:dyDescent="0.2">
      <c r="B8108" s="36" t="s">
        <v>4016</v>
      </c>
      <c r="C8108" s="3"/>
      <c r="D8108" s="3"/>
      <c r="E8108" s="3"/>
      <c r="F8108" s="4"/>
    </row>
    <row r="8109" spans="2:6" ht="11.25" customHeight="1" x14ac:dyDescent="0.2">
      <c r="B8109" s="36" t="s">
        <v>1069</v>
      </c>
      <c r="C8109" s="37">
        <f>D8109+E8109+F8109</f>
        <v>47563636</v>
      </c>
      <c r="D8109" s="3"/>
      <c r="E8109" s="3"/>
      <c r="F8109" s="4">
        <v>47563636</v>
      </c>
    </row>
    <row r="8110" spans="2:6" ht="11.25" customHeight="1" x14ac:dyDescent="0.2">
      <c r="B8110" s="36" t="s">
        <v>4016</v>
      </c>
      <c r="C8110" s="3"/>
      <c r="D8110" s="3"/>
      <c r="E8110" s="3"/>
      <c r="F8110" s="4"/>
    </row>
    <row r="8111" spans="2:6" ht="11.25" customHeight="1" x14ac:dyDescent="0.2">
      <c r="B8111" s="36" t="s">
        <v>3018</v>
      </c>
      <c r="C8111" s="3"/>
      <c r="D8111" s="3"/>
      <c r="E8111" s="3"/>
      <c r="F8111" s="4"/>
    </row>
    <row r="8112" spans="2:6" ht="11.25" customHeight="1" x14ac:dyDescent="0.2">
      <c r="B8112" s="36" t="s">
        <v>4016</v>
      </c>
      <c r="C8112" s="3"/>
      <c r="D8112" s="3"/>
      <c r="E8112" s="3"/>
      <c r="F8112" s="4"/>
    </row>
    <row r="8113" spans="2:6" ht="11.25" customHeight="1" x14ac:dyDescent="0.2">
      <c r="B8113" s="36" t="s">
        <v>1849</v>
      </c>
      <c r="C8113" s="3"/>
      <c r="D8113" s="3"/>
      <c r="E8113" s="3"/>
      <c r="F8113" s="4"/>
    </row>
    <row r="8114" spans="2:6" ht="11.25" customHeight="1" x14ac:dyDescent="0.2">
      <c r="B8114" s="36" t="s">
        <v>4016</v>
      </c>
      <c r="C8114" s="3"/>
      <c r="D8114" s="3"/>
      <c r="E8114" s="3"/>
      <c r="F8114" s="4"/>
    </row>
    <row r="8115" spans="2:6" ht="11.25" customHeight="1" x14ac:dyDescent="0.2">
      <c r="B8115" s="36" t="s">
        <v>3813</v>
      </c>
      <c r="C8115" s="3"/>
      <c r="D8115" s="3"/>
      <c r="E8115" s="3"/>
      <c r="F8115" s="4"/>
    </row>
    <row r="8116" spans="2:6" ht="11.25" customHeight="1" x14ac:dyDescent="0.2">
      <c r="B8116" s="36" t="s">
        <v>4016</v>
      </c>
      <c r="C8116" s="3"/>
      <c r="D8116" s="3"/>
      <c r="E8116" s="3"/>
      <c r="F8116" s="4"/>
    </row>
    <row r="8117" spans="2:6" ht="11.25" customHeight="1" x14ac:dyDescent="0.2">
      <c r="B8117" s="36" t="s">
        <v>3839</v>
      </c>
      <c r="C8117" s="37">
        <f>D8117+E8117+F8117</f>
        <v>92081818</v>
      </c>
      <c r="D8117" s="3"/>
      <c r="E8117" s="3"/>
      <c r="F8117" s="4">
        <v>92081818</v>
      </c>
    </row>
    <row r="8118" spans="2:6" ht="11.25" customHeight="1" x14ac:dyDescent="0.2">
      <c r="B8118" s="36" t="s">
        <v>4016</v>
      </c>
      <c r="C8118" s="3"/>
      <c r="D8118" s="3"/>
      <c r="E8118" s="3"/>
      <c r="F8118" s="4"/>
    </row>
    <row r="8119" spans="2:6" ht="11.25" customHeight="1" x14ac:dyDescent="0.2">
      <c r="B8119" s="36" t="s">
        <v>495</v>
      </c>
      <c r="C8119" s="3"/>
      <c r="D8119" s="3"/>
      <c r="E8119" s="3"/>
      <c r="F8119" s="4"/>
    </row>
    <row r="8120" spans="2:6" ht="11.25" customHeight="1" x14ac:dyDescent="0.2">
      <c r="B8120" s="36" t="s">
        <v>4016</v>
      </c>
      <c r="C8120" s="3"/>
      <c r="D8120" s="3"/>
      <c r="E8120" s="3"/>
      <c r="F8120" s="4"/>
    </row>
    <row r="8121" spans="2:6" ht="11.25" customHeight="1" x14ac:dyDescent="0.2">
      <c r="B8121" s="36" t="s">
        <v>1121</v>
      </c>
      <c r="C8121" s="37">
        <f>D8121+E8121+F8121</f>
        <v>250836364</v>
      </c>
      <c r="D8121" s="3"/>
      <c r="E8121" s="3"/>
      <c r="F8121" s="4">
        <v>250836364</v>
      </c>
    </row>
    <row r="8122" spans="2:6" ht="11.25" customHeight="1" x14ac:dyDescent="0.2">
      <c r="B8122" s="36" t="s">
        <v>4016</v>
      </c>
      <c r="C8122" s="3"/>
      <c r="D8122" s="3"/>
      <c r="E8122" s="3"/>
      <c r="F8122" s="4"/>
    </row>
    <row r="8123" spans="2:6" ht="11.25" customHeight="1" x14ac:dyDescent="0.2">
      <c r="B8123" s="36" t="s">
        <v>25</v>
      </c>
      <c r="C8123" s="3"/>
      <c r="D8123" s="3"/>
      <c r="E8123" s="3"/>
      <c r="F8123" s="4"/>
    </row>
    <row r="8124" spans="2:6" ht="11.25" customHeight="1" x14ac:dyDescent="0.2">
      <c r="B8124" s="36" t="s">
        <v>4016</v>
      </c>
      <c r="C8124" s="3"/>
      <c r="D8124" s="3"/>
      <c r="E8124" s="3"/>
      <c r="F8124" s="4"/>
    </row>
    <row r="8125" spans="2:6" ht="11.25" customHeight="1" x14ac:dyDescent="0.2">
      <c r="B8125" s="36" t="s">
        <v>2827</v>
      </c>
      <c r="C8125" s="37">
        <f>D8125+E8125+F8125</f>
        <v>7800000</v>
      </c>
      <c r="D8125" s="3"/>
      <c r="E8125" s="3"/>
      <c r="F8125" s="4">
        <v>7800000</v>
      </c>
    </row>
    <row r="8126" spans="2:6" ht="11.25" customHeight="1" x14ac:dyDescent="0.2">
      <c r="B8126" s="36" t="s">
        <v>4016</v>
      </c>
      <c r="C8126" s="3"/>
      <c r="D8126" s="3"/>
      <c r="E8126" s="3"/>
      <c r="F8126" s="4"/>
    </row>
    <row r="8127" spans="2:6" ht="11.25" customHeight="1" x14ac:dyDescent="0.2">
      <c r="B8127" s="36" t="s">
        <v>2133</v>
      </c>
      <c r="C8127" s="3"/>
      <c r="D8127" s="3"/>
      <c r="E8127" s="3"/>
      <c r="F8127" s="4"/>
    </row>
    <row r="8128" spans="2:6" ht="11.25" customHeight="1" x14ac:dyDescent="0.2">
      <c r="B8128" s="36" t="s">
        <v>4016</v>
      </c>
      <c r="C8128" s="3"/>
      <c r="D8128" s="3"/>
      <c r="E8128" s="3"/>
      <c r="F8128" s="4"/>
    </row>
    <row r="8129" spans="2:6" ht="11.25" customHeight="1" x14ac:dyDescent="0.2">
      <c r="B8129" s="36" t="s">
        <v>3802</v>
      </c>
      <c r="C8129" s="37">
        <f>D8129+E8129+F8129</f>
        <v>27763636</v>
      </c>
      <c r="D8129" s="3"/>
      <c r="E8129" s="3"/>
      <c r="F8129" s="4">
        <v>27763636</v>
      </c>
    </row>
    <row r="8130" spans="2:6" ht="11.25" customHeight="1" x14ac:dyDescent="0.2">
      <c r="B8130" s="36" t="s">
        <v>4016</v>
      </c>
      <c r="C8130" s="3"/>
      <c r="D8130" s="3"/>
      <c r="E8130" s="3"/>
      <c r="F8130" s="4"/>
    </row>
    <row r="8131" spans="2:6" ht="11.25" customHeight="1" x14ac:dyDescent="0.2">
      <c r="B8131" s="36" t="s">
        <v>214</v>
      </c>
      <c r="C8131" s="3"/>
      <c r="D8131" s="3"/>
      <c r="E8131" s="3"/>
      <c r="F8131" s="4"/>
    </row>
    <row r="8132" spans="2:6" ht="11.25" customHeight="1" x14ac:dyDescent="0.2">
      <c r="B8132" s="36" t="s">
        <v>4016</v>
      </c>
      <c r="C8132" s="3"/>
      <c r="D8132" s="3"/>
      <c r="E8132" s="3"/>
      <c r="F8132" s="4"/>
    </row>
    <row r="8133" spans="2:6" ht="11.25" customHeight="1" x14ac:dyDescent="0.2">
      <c r="B8133" s="36" t="s">
        <v>1849</v>
      </c>
      <c r="C8133" s="3"/>
      <c r="D8133" s="3"/>
      <c r="E8133" s="3"/>
      <c r="F8133" s="4"/>
    </row>
    <row r="8134" spans="2:6" ht="11.25" customHeight="1" x14ac:dyDescent="0.2">
      <c r="B8134" s="36" t="s">
        <v>4016</v>
      </c>
      <c r="C8134" s="3"/>
      <c r="D8134" s="3"/>
      <c r="E8134" s="3"/>
      <c r="F8134" s="4"/>
    </row>
    <row r="8135" spans="2:6" ht="11.25" customHeight="1" x14ac:dyDescent="0.2">
      <c r="B8135" s="36" t="s">
        <v>906</v>
      </c>
      <c r="C8135" s="3"/>
      <c r="D8135" s="3"/>
      <c r="E8135" s="3"/>
      <c r="F8135" s="4"/>
    </row>
    <row r="8136" spans="2:6" ht="11.25" customHeight="1" x14ac:dyDescent="0.2">
      <c r="B8136" s="36" t="s">
        <v>4016</v>
      </c>
      <c r="C8136" s="3"/>
      <c r="D8136" s="3"/>
      <c r="E8136" s="3"/>
      <c r="F8136" s="4"/>
    </row>
    <row r="8137" spans="2:6" ht="11.25" customHeight="1" x14ac:dyDescent="0.2">
      <c r="B8137" s="36" t="s">
        <v>184</v>
      </c>
      <c r="C8137" s="37">
        <f>D8137+E8137+F8137</f>
        <v>80754545</v>
      </c>
      <c r="D8137" s="3"/>
      <c r="E8137" s="3"/>
      <c r="F8137" s="4">
        <v>80754545</v>
      </c>
    </row>
    <row r="8138" spans="2:6" ht="11.25" customHeight="1" x14ac:dyDescent="0.2">
      <c r="B8138" s="36" t="s">
        <v>4016</v>
      </c>
      <c r="C8138" s="3"/>
      <c r="D8138" s="3"/>
      <c r="E8138" s="3"/>
      <c r="F8138" s="4"/>
    </row>
    <row r="8139" spans="2:6" ht="11.25" customHeight="1" x14ac:dyDescent="0.2">
      <c r="B8139" s="36" t="s">
        <v>2293</v>
      </c>
      <c r="C8139" s="3"/>
      <c r="D8139" s="3"/>
      <c r="E8139" s="3"/>
      <c r="F8139" s="4"/>
    </row>
    <row r="8140" spans="2:6" ht="11.25" customHeight="1" x14ac:dyDescent="0.2">
      <c r="B8140" s="36" t="s">
        <v>4016</v>
      </c>
      <c r="C8140" s="3"/>
      <c r="D8140" s="3"/>
      <c r="E8140" s="3"/>
      <c r="F8140" s="4"/>
    </row>
    <row r="8141" spans="2:6" ht="11.25" customHeight="1" x14ac:dyDescent="0.2">
      <c r="B8141" s="36" t="s">
        <v>413</v>
      </c>
      <c r="C8141" s="37">
        <f>D8141+E8141+F8141</f>
        <v>156000000</v>
      </c>
      <c r="D8141" s="3"/>
      <c r="E8141" s="3"/>
      <c r="F8141" s="4">
        <v>156000000</v>
      </c>
    </row>
    <row r="8142" spans="2:6" ht="11.25" customHeight="1" x14ac:dyDescent="0.2">
      <c r="B8142" s="36" t="s">
        <v>4016</v>
      </c>
      <c r="C8142" s="3"/>
      <c r="D8142" s="3"/>
      <c r="E8142" s="3"/>
      <c r="F8142" s="4"/>
    </row>
    <row r="8143" spans="2:6" ht="11.25" customHeight="1" x14ac:dyDescent="0.2">
      <c r="B8143" s="36" t="s">
        <v>1685</v>
      </c>
      <c r="C8143" s="3"/>
      <c r="D8143" s="3"/>
      <c r="E8143" s="3"/>
      <c r="F8143" s="4"/>
    </row>
    <row r="8144" spans="2:6" ht="11.25" customHeight="1" x14ac:dyDescent="0.2">
      <c r="B8144" s="36" t="s">
        <v>4016</v>
      </c>
      <c r="C8144" s="3"/>
      <c r="D8144" s="3"/>
      <c r="E8144" s="3"/>
      <c r="F8144" s="4"/>
    </row>
    <row r="8145" spans="2:6" ht="11.25" customHeight="1" x14ac:dyDescent="0.2">
      <c r="B8145" s="36" t="s">
        <v>668</v>
      </c>
      <c r="C8145" s="37">
        <f>D8145+E8145+F8145</f>
        <v>3500000</v>
      </c>
      <c r="D8145" s="3"/>
      <c r="E8145" s="3"/>
      <c r="F8145" s="4">
        <v>3500000</v>
      </c>
    </row>
    <row r="8146" spans="2:6" ht="11.25" customHeight="1" x14ac:dyDescent="0.2">
      <c r="B8146" s="36" t="s">
        <v>4016</v>
      </c>
      <c r="C8146" s="3"/>
      <c r="D8146" s="3"/>
      <c r="E8146" s="3"/>
      <c r="F8146" s="4"/>
    </row>
    <row r="8147" spans="2:6" ht="11.25" customHeight="1" x14ac:dyDescent="0.2">
      <c r="B8147" s="36" t="s">
        <v>2950</v>
      </c>
      <c r="C8147" s="3"/>
      <c r="D8147" s="3"/>
      <c r="E8147" s="3"/>
      <c r="F8147" s="4"/>
    </row>
    <row r="8148" spans="2:6" ht="11.25" customHeight="1" x14ac:dyDescent="0.2">
      <c r="B8148" s="36" t="s">
        <v>4016</v>
      </c>
      <c r="C8148" s="3"/>
      <c r="D8148" s="3"/>
      <c r="E8148" s="3"/>
      <c r="F8148" s="4"/>
    </row>
    <row r="8149" spans="2:6" ht="11.25" customHeight="1" x14ac:dyDescent="0.2">
      <c r="B8149" s="36" t="s">
        <v>631</v>
      </c>
      <c r="C8149" s="37">
        <f>D8149+E8149+F8149</f>
        <v>9800000</v>
      </c>
      <c r="D8149" s="3"/>
      <c r="E8149" s="3"/>
      <c r="F8149" s="4">
        <v>9800000</v>
      </c>
    </row>
    <row r="8150" spans="2:6" ht="11.25" customHeight="1" x14ac:dyDescent="0.2">
      <c r="B8150" s="36" t="s">
        <v>4016</v>
      </c>
      <c r="C8150" s="3"/>
      <c r="D8150" s="3"/>
      <c r="E8150" s="3"/>
      <c r="F8150" s="4"/>
    </row>
    <row r="8151" spans="2:6" ht="11.25" customHeight="1" x14ac:dyDescent="0.2">
      <c r="B8151" s="36" t="s">
        <v>374</v>
      </c>
      <c r="C8151" s="3"/>
      <c r="D8151" s="3"/>
      <c r="E8151" s="3"/>
      <c r="F8151" s="4"/>
    </row>
    <row r="8152" spans="2:6" ht="11.25" customHeight="1" x14ac:dyDescent="0.2">
      <c r="B8152" s="36" t="s">
        <v>4016</v>
      </c>
      <c r="C8152" s="3"/>
      <c r="D8152" s="3"/>
      <c r="E8152" s="3"/>
      <c r="F8152" s="4"/>
    </row>
    <row r="8153" spans="2:6" ht="11.25" customHeight="1" x14ac:dyDescent="0.2">
      <c r="B8153" s="36" t="s">
        <v>2257</v>
      </c>
      <c r="C8153" s="37">
        <f>D8153+E8153+F8153</f>
        <v>28145455</v>
      </c>
      <c r="D8153" s="3"/>
      <c r="E8153" s="3"/>
      <c r="F8153" s="4">
        <v>28145455</v>
      </c>
    </row>
    <row r="8154" spans="2:6" ht="11.25" customHeight="1" x14ac:dyDescent="0.2">
      <c r="B8154" s="36" t="s">
        <v>4016</v>
      </c>
      <c r="C8154" s="3"/>
      <c r="D8154" s="3"/>
      <c r="E8154" s="3"/>
      <c r="F8154" s="4"/>
    </row>
    <row r="8155" spans="2:6" ht="11.25" customHeight="1" x14ac:dyDescent="0.2">
      <c r="B8155" s="36" t="s">
        <v>3954</v>
      </c>
      <c r="C8155" s="3"/>
      <c r="D8155" s="3"/>
      <c r="E8155" s="3"/>
      <c r="F8155" s="4"/>
    </row>
    <row r="8156" spans="2:6" ht="11.25" customHeight="1" x14ac:dyDescent="0.2">
      <c r="B8156" s="36" t="s">
        <v>4016</v>
      </c>
      <c r="C8156" s="3"/>
      <c r="D8156" s="3"/>
      <c r="E8156" s="3"/>
      <c r="F8156" s="4"/>
    </row>
    <row r="8157" spans="2:6" ht="11.25" customHeight="1" x14ac:dyDescent="0.2">
      <c r="B8157" s="36" t="s">
        <v>3508</v>
      </c>
      <c r="C8157" s="3"/>
      <c r="D8157" s="3"/>
      <c r="E8157" s="3"/>
      <c r="F8157" s="4"/>
    </row>
    <row r="8158" spans="2:6" ht="11.25" customHeight="1" x14ac:dyDescent="0.2">
      <c r="B8158" s="28" t="s">
        <v>2377</v>
      </c>
      <c r="C8158" s="32">
        <f>D8158+E8158+F8158</f>
        <v>680509091</v>
      </c>
      <c r="D8158" s="6"/>
      <c r="E8158" s="6"/>
      <c r="F8158" s="7">
        <v>680509091</v>
      </c>
    </row>
    <row r="8159" spans="2:6" ht="11.25" customHeight="1" x14ac:dyDescent="0.2">
      <c r="B8159" s="36" t="s">
        <v>4016</v>
      </c>
      <c r="C8159" s="3"/>
      <c r="D8159" s="3"/>
      <c r="E8159" s="3"/>
      <c r="F8159" s="4"/>
    </row>
    <row r="8160" spans="2:6" ht="11.25" customHeight="1" x14ac:dyDescent="0.2">
      <c r="B8160" s="36" t="s">
        <v>3230</v>
      </c>
      <c r="C8160" s="3"/>
      <c r="D8160" s="3"/>
      <c r="E8160" s="3"/>
      <c r="F8160" s="4"/>
    </row>
    <row r="8161" spans="2:6" ht="11.25" customHeight="1" x14ac:dyDescent="0.2">
      <c r="B8161" s="36" t="s">
        <v>4016</v>
      </c>
      <c r="C8161" s="3"/>
      <c r="D8161" s="3"/>
      <c r="E8161" s="3"/>
      <c r="F8161" s="4"/>
    </row>
    <row r="8162" spans="2:6" ht="11.25" customHeight="1" x14ac:dyDescent="0.2">
      <c r="B8162" s="36" t="s">
        <v>3591</v>
      </c>
      <c r="C8162" s="3"/>
      <c r="D8162" s="3"/>
      <c r="E8162" s="3"/>
      <c r="F8162" s="4"/>
    </row>
    <row r="8163" spans="2:6" ht="11.25" customHeight="1" x14ac:dyDescent="0.2">
      <c r="B8163" s="36" t="s">
        <v>2780</v>
      </c>
      <c r="C8163" s="37">
        <f>D8163+E8163+F8163</f>
        <v>912254545</v>
      </c>
      <c r="D8163" s="3"/>
      <c r="E8163" s="3"/>
      <c r="F8163" s="4">
        <v>912254545</v>
      </c>
    </row>
    <row r="8164" spans="2:6" ht="11.25" customHeight="1" x14ac:dyDescent="0.2">
      <c r="B8164" s="28" t="s">
        <v>4016</v>
      </c>
      <c r="C8164" s="6"/>
      <c r="D8164" s="6"/>
      <c r="E8164" s="6"/>
      <c r="F8164" s="7"/>
    </row>
    <row r="8165" spans="2:6" x14ac:dyDescent="0.2">
      <c r="B8165" s="8"/>
      <c r="C8165" s="8"/>
      <c r="D8165" s="8"/>
      <c r="E8165" s="8"/>
      <c r="F8165" s="8"/>
    </row>
  </sheetData>
  <mergeCells count="1">
    <mergeCell ref="B1:F2"/>
  </mergeCells>
  <phoneticPr fontId="4" type="noConversion"/>
  <printOptions horizontalCentered="1"/>
  <pageMargins left="0.39370078740157483" right="0.39370078740157483" top="0.47244094488188981" bottom="0.39370078740157483" header="0.51181102362204722" footer="0.51181102362204722"/>
  <pageSetup paperSize="9" scale="78" orientation="landscape" r:id="rId1"/>
  <headerFooter alignWithMargins="0">
    <oddHeader>&amp;R&amp;"Aptos"&amp;13&amp;K000000 [ RESTRICTED ]&amp;1#_x000D_</oddHeader>
    <oddFooter>&amp;R_x000D_&amp;1#&amp;"Aptos"&amp;5&amp;K000000 [Secure Minds, Secure Finds] 본 문서는 현대건설㈜의 정보자산이므로 무단 전재 및 복제할 수 없으며, 이를 위반할 시에는 당사 사규 및 관련 법규에 의해 제재를 받을 수 있습니다.</oddFooter>
  </headerFooter>
  <rowBreaks count="146" manualBreakCount="146">
    <brk id="57" min="2" max="6" man="1"/>
    <brk id="110" min="2" max="6" man="1"/>
    <brk id="163" min="2" max="6" man="1"/>
    <brk id="216" min="2" max="6" man="1"/>
    <brk id="269" min="2" max="6" man="1"/>
    <brk id="322" min="2" max="6" man="1"/>
    <brk id="375" min="2" max="6" man="1"/>
    <brk id="428" min="2" max="6" man="1"/>
    <brk id="481" min="2" max="6" man="1"/>
    <brk id="534" min="2" max="6" man="1"/>
    <brk id="587" min="2" max="6" man="1"/>
    <brk id="640" min="2" max="6" man="1"/>
    <brk id="693" min="2" max="6" man="1"/>
    <brk id="746" min="2" max="6" man="1"/>
    <brk id="799" min="2" max="6" man="1"/>
    <brk id="852" min="2" max="6" man="1"/>
    <brk id="905" min="2" max="6" man="1"/>
    <brk id="958" min="2" max="6" man="1"/>
    <brk id="1011" min="2" max="6" man="1"/>
    <brk id="1064" min="2" max="6" man="1"/>
    <brk id="1117" min="2" max="6" man="1"/>
    <brk id="1170" min="2" max="6" man="1"/>
    <brk id="1223" min="2" max="6" man="1"/>
    <brk id="1276" min="2" max="6" man="1"/>
    <brk id="1329" min="2" max="6" man="1"/>
    <brk id="1382" min="2" max="6" man="1"/>
    <brk id="1435" min="2" max="6" man="1"/>
    <brk id="1488" min="2" max="6" man="1"/>
    <brk id="1541" min="2" max="6" man="1"/>
    <brk id="1594" min="2" max="6" man="1"/>
    <brk id="1647" min="2" max="6" man="1"/>
    <brk id="1700" min="2" max="6" man="1"/>
    <brk id="1753" min="2" max="6" man="1"/>
    <brk id="1806" min="2" max="6" man="1"/>
    <brk id="1859" min="2" max="6" man="1"/>
    <brk id="1912" min="2" max="6" man="1"/>
    <brk id="1965" min="2" max="6" man="1"/>
    <brk id="2018" min="2" max="6" man="1"/>
    <brk id="2071" min="2" max="6" man="1"/>
    <brk id="2124" min="2" max="6" man="1"/>
    <brk id="2177" min="2" max="6" man="1"/>
    <brk id="2230" min="2" max="6" man="1"/>
    <brk id="2283" min="2" max="6" man="1"/>
    <brk id="2336" min="2" max="6" man="1"/>
    <brk id="2405" min="1" max="5" man="1"/>
    <brk id="2465" min="1" max="5" man="1"/>
    <brk id="2739" min="2" max="6" man="1"/>
    <brk id="2792" min="2" max="6" man="1"/>
    <brk id="2845" min="2" max="6" man="1"/>
    <brk id="2898" min="2" max="6" man="1"/>
    <brk id="2951" min="2" max="6" man="1"/>
    <brk id="3004" min="2" max="6" man="1"/>
    <brk id="3057" min="2" max="6" man="1"/>
    <brk id="3110" min="2" max="6" man="1"/>
    <brk id="3163" min="2" max="6" man="1"/>
    <brk id="3216" min="2" max="6" man="1"/>
    <brk id="3269" min="2" max="6" man="1"/>
    <brk id="3322" min="2" max="6" man="1"/>
    <brk id="3375" min="2" max="6" man="1"/>
    <brk id="3428" min="2" max="6" man="1"/>
    <brk id="3481" min="2" max="6" man="1"/>
    <brk id="3534" min="2" max="6" man="1"/>
    <brk id="3587" min="2" max="6" man="1"/>
    <brk id="3640" min="2" max="6" man="1"/>
    <brk id="3693" min="2" max="6" man="1"/>
    <brk id="3746" min="2" max="6" man="1"/>
    <brk id="3799" min="2" max="6" man="1"/>
    <brk id="3852" min="2" max="6" man="1"/>
    <brk id="3905" min="2" max="6" man="1"/>
    <brk id="3958" min="2" max="6" man="1"/>
    <brk id="4011" min="2" max="6" man="1"/>
    <brk id="4064" min="2" max="6" man="1"/>
    <brk id="4117" min="2" max="6" man="1"/>
    <brk id="4170" min="2" max="6" man="1"/>
    <brk id="4223" min="2" max="6" man="1"/>
    <brk id="4276" min="2" max="6" man="1"/>
    <brk id="4501" min="2" max="6" man="1"/>
    <brk id="4554" min="2" max="6" man="1"/>
    <brk id="4607" min="2" max="6" man="1"/>
    <brk id="4660" min="2" max="6" man="1"/>
    <brk id="4713" min="2" max="6" man="1"/>
    <brk id="4766" min="2" max="6" man="1"/>
    <brk id="4819" min="2" max="6" man="1"/>
    <brk id="4872" min="2" max="6" man="1"/>
    <brk id="4925" min="2" max="6" man="1"/>
    <brk id="4978" min="2" max="6" man="1"/>
    <brk id="5031" min="2" max="6" man="1"/>
    <brk id="5084" min="2" max="6" man="1"/>
    <brk id="5137" min="2" max="6" man="1"/>
    <brk id="5190" min="2" max="6" man="1"/>
    <brk id="5243" min="2" max="6" man="1"/>
    <brk id="5296" min="2" max="6" man="1"/>
    <brk id="5349" min="2" max="6" man="1"/>
    <brk id="5402" min="2" max="6" man="1"/>
    <brk id="5455" min="2" max="6" man="1"/>
    <brk id="5508" min="2" max="6" man="1"/>
    <brk id="5561" min="2" max="6" man="1"/>
    <brk id="5614" min="2" max="6" man="1"/>
    <brk id="5667" min="2" max="6" man="1"/>
    <brk id="5720" min="2" max="6" man="1"/>
    <brk id="5773" min="2" max="6" man="1"/>
    <brk id="5826" min="2" max="6" man="1"/>
    <brk id="5879" min="2" max="6" man="1"/>
    <brk id="5932" min="2" max="6" man="1"/>
    <brk id="5985" min="2" max="6" man="1"/>
    <brk id="6038" min="2" max="6" man="1"/>
    <brk id="6091" min="2" max="6" man="1"/>
    <brk id="6144" min="2" max="6" man="1"/>
    <brk id="6197" min="2" max="6" man="1"/>
    <brk id="6250" min="2" max="6" man="1"/>
    <brk id="6303" min="2" max="6" man="1"/>
    <brk id="6356" min="2" max="6" man="1"/>
    <brk id="6409" min="2" max="6" man="1"/>
    <brk id="6462" min="2" max="6" man="1"/>
    <brk id="6515" min="2" max="6" man="1"/>
    <brk id="6568" min="2" max="6" man="1"/>
    <brk id="6621" min="2" max="6" man="1"/>
    <brk id="6674" min="2" max="6" man="1"/>
    <brk id="6727" min="2" max="6" man="1"/>
    <brk id="6780" min="2" max="6" man="1"/>
    <brk id="6833" min="2" max="6" man="1"/>
    <brk id="6886" min="2" max="6" man="1"/>
    <brk id="6939" min="2" max="6" man="1"/>
    <brk id="6992" min="2" max="6" man="1"/>
    <brk id="7045" min="2" max="6" man="1"/>
    <brk id="7098" min="2" max="6" man="1"/>
    <brk id="7151" min="2" max="6" man="1"/>
    <brk id="7204" min="2" max="6" man="1"/>
    <brk id="7257" min="2" max="6" man="1"/>
    <brk id="7310" min="2" max="6" man="1"/>
    <brk id="7363" min="2" max="6" man="1"/>
    <brk id="7416" min="2" max="6" man="1"/>
    <brk id="7469" min="2" max="6" man="1"/>
    <brk id="7522" min="2" max="6" man="1"/>
    <brk id="7575" min="2" max="6" man="1"/>
    <brk id="7628" min="2" max="6" man="1"/>
    <brk id="7681" min="2" max="6" man="1"/>
    <brk id="7734" min="2" max="6" man="1"/>
    <brk id="7787" min="2" max="6" man="1"/>
    <brk id="7840" min="2" max="6" man="1"/>
    <brk id="7893" min="2" max="6" man="1"/>
    <brk id="7946" min="2" max="6" man="1"/>
    <brk id="7999" min="2" max="6" man="1"/>
    <brk id="8052" min="2" max="6" man="1"/>
    <brk id="8105" min="2" max="6" man="1"/>
    <brk id="8158" min="2" max="6" man="1"/>
  </rowBreaks>
</worksheet>
</file>

<file path=docMetadata/LabelInfo.xml><?xml version="1.0" encoding="utf-8"?>
<clbl:labelList xmlns:clbl="http://schemas.microsoft.com/office/2020/mipLabelMetadata">
  <clbl:label id="{5fcb0def-a698-40ce-a73a-ea61130c13c6}" enabled="0" method="" siteId="{5fcb0def-a698-40ce-a73a-ea61130c13c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 지정된 범위</vt:lpstr>
      </vt:variant>
      <vt:variant>
        <vt:i4>22</vt:i4>
      </vt:variant>
    </vt:vector>
  </HeadingPairs>
  <TitlesOfParts>
    <vt:vector size="33" baseType="lpstr">
      <vt:lpstr>내역서(폐합성수지)</vt:lpstr>
      <vt:lpstr>일위대가총괄표 (2)</vt:lpstr>
      <vt:lpstr>일위대가 (2)</vt:lpstr>
      <vt:lpstr>단가산출총괄표1</vt:lpstr>
      <vt:lpstr>단가산출1</vt:lpstr>
      <vt:lpstr>일위대가총괄표1</vt:lpstr>
      <vt:lpstr>일위대가1</vt:lpstr>
      <vt:lpstr>일위대가총괄표</vt:lpstr>
      <vt:lpstr>일위대가</vt:lpstr>
      <vt:lpstr>단가산출총괄표</vt:lpstr>
      <vt:lpstr>단가산출</vt:lpstr>
      <vt:lpstr>'내역서(폐합성수지)'!Print_Area</vt:lpstr>
      <vt:lpstr>단가산출!Print_Area</vt:lpstr>
      <vt:lpstr>단가산출1!Print_Area</vt:lpstr>
      <vt:lpstr>단가산출총괄표!Print_Area</vt:lpstr>
      <vt:lpstr>단가산출총괄표1!Print_Area</vt:lpstr>
      <vt:lpstr>일위대가!Print_Area</vt:lpstr>
      <vt:lpstr>'일위대가 (2)'!Print_Area</vt:lpstr>
      <vt:lpstr>일위대가1!Print_Area</vt:lpstr>
      <vt:lpstr>일위대가총괄표!Print_Area</vt:lpstr>
      <vt:lpstr>'일위대가총괄표 (2)'!Print_Area</vt:lpstr>
      <vt:lpstr>일위대가총괄표1!Print_Area</vt:lpstr>
      <vt:lpstr>'내역서(폐합성수지)'!Print_Titles</vt:lpstr>
      <vt:lpstr>단가산출!Print_Titles</vt:lpstr>
      <vt:lpstr>단가산출1!Print_Titles</vt:lpstr>
      <vt:lpstr>단가산출총괄표!Print_Titles</vt:lpstr>
      <vt:lpstr>단가산출총괄표1!Print_Titles</vt:lpstr>
      <vt:lpstr>일위대가!Print_Titles</vt:lpstr>
      <vt:lpstr>'일위대가 (2)'!Print_Titles</vt:lpstr>
      <vt:lpstr>일위대가1!Print_Titles</vt:lpstr>
      <vt:lpstr>일위대가총괄표!Print_Titles</vt:lpstr>
      <vt:lpstr>'일위대가총괄표 (2)'!Print_Titles</vt:lpstr>
      <vt:lpstr>일위대가총괄표1!Print_Titles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yongwoon kwon</dc:creator>
  <cp:lastModifiedBy>MOF</cp:lastModifiedBy>
  <cp:lastPrinted>2026-09-21T10:49:21Z</cp:lastPrinted>
  <dcterms:created xsi:type="dcterms:W3CDTF">2022-12-20T08:26:30Z</dcterms:created>
  <dcterms:modified xsi:type="dcterms:W3CDTF">2026-10-07T08:58:49Z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3f914a6-c39c-4dca-a0cf-8a9e676d0735_SiteId">
    <vt:lpwstr>5fcb0def-a698-40ce-a73a-ea61130c13c6</vt:lpwstr>
  </property>
  <property fmtid="{D5CDD505-2E9C-101B-9397-08002B2CF9AE}" pid="3" name="MSIP_Label_b3f914a6-c39c-4dca-a0cf-8a9e676d0735_SetDate">
    <vt:lpwstr>2026-09-08T02:36:08Z</vt:lpwstr>
  </property>
  <property fmtid="{D5CDD505-2E9C-101B-9397-08002B2CF9AE}" pid="4" name="MSIP_Label_b3f914a6-c39c-4dca-a0cf-8a9e676d0735_Name">
    <vt:lpwstr>RESTRICTED-01</vt:lpwstr>
  </property>
  <property fmtid="{D5CDD505-2E9C-101B-9397-08002B2CF9AE}" pid="5" name="MSIP_Label_b3f914a6-c39c-4dca-a0cf-8a9e676d0735_Method">
    <vt:lpwstr>Privileged</vt:lpwstr>
  </property>
  <property fmtid="{D5CDD505-2E9C-101B-9397-08002B2CF9AE}" pid="6" name="MSIP_Label_b3f914a6-c39c-4dca-a0cf-8a9e676d0735_Enabled">
    <vt:lpwstr>true</vt:lpwstr>
  </property>
  <property fmtid="{D5CDD505-2E9C-101B-9397-08002B2CF9AE}" pid="7" name="MSIP_Label_b3f914a6-c39c-4dca-a0cf-8a9e676d0735_ContentBits">
    <vt:lpwstr>8</vt:lpwstr>
  </property>
</Properties>
</file>